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070" yWindow="110" windowWidth="16800" windowHeight="6720" tabRatio="601"/>
  </bookViews>
  <sheets>
    <sheet name="not_eligable" sheetId="21" r:id="rId1"/>
    <sheet name="vlookup" sheetId="11" state="hidden" r:id="rId2"/>
    <sheet name="pivot" sheetId="16" state="hidden" r:id="rId3"/>
    <sheet name="district" sheetId="13" state="hidden" r:id="rId4"/>
    <sheet name="township" sheetId="14" state="hidden" r:id="rId5"/>
    <sheet name="oth_list" sheetId="15" state="hidden" r:id="rId6"/>
    <sheet name="Date" sheetId="18" state="hidden" r:id="rId7"/>
  </sheets>
  <externalReferences>
    <externalReference r:id="rId8"/>
    <externalReference r:id="rId9"/>
  </externalReferences>
  <definedNames>
    <definedName name="_၁">oth_list!$F$13:$F$41</definedName>
    <definedName name="_၁၀">oth_list!$O$13:$O$24</definedName>
    <definedName name="_၁၁">oth_list!$P$13:$P$32</definedName>
    <definedName name="_၁၂">oth_list!$Q$13:$Q$59</definedName>
    <definedName name="_၁၃">oth_list!$R$13:$R$97</definedName>
    <definedName name="_၁၄">oth_list!$S$13:$S$46</definedName>
    <definedName name="_၂">oth_list!$G$13:$G$20</definedName>
    <definedName name="_၃">oth_list!$H$13:$H$29</definedName>
    <definedName name="_၄">oth_list!$I$13:$I$25</definedName>
    <definedName name="_၅">oth_list!$J$13:$J$57</definedName>
    <definedName name="_၆">oth_list!$K$13:$K$30</definedName>
    <definedName name="_၇">oth_list!$L$13:$L$40</definedName>
    <definedName name="_၈">oth_list!$M$13:$M$39</definedName>
    <definedName name="_၉">oth_list!$N$13:$N$55</definedName>
    <definedName name="_xlnm._FilterDatabase" localSheetId="0" hidden="1">not_eligable!$A$3:$AS$2504</definedName>
    <definedName name="_xlnm._FilterDatabase" localSheetId="1" hidden="1">vlookup!$A$1:$I$331</definedName>
    <definedName name="agedoc">oth_list!$C$4:$C$8</definedName>
    <definedName name="days">oth_list!$B$12:$B$42</definedName>
    <definedName name="dobtype">oth_list!$I$4:$I$5</definedName>
    <definedName name="eao">oth_list!$H$4:$H$5</definedName>
    <definedName name="gender">oth_list!$E$4:$E$5</definedName>
    <definedName name="MMR001_">district!$H$5:$H$8</definedName>
    <definedName name="MMR001D001">township!$E$4:$E$9</definedName>
    <definedName name="MMR001D002">township!$F$4:$F$6</definedName>
    <definedName name="MMR001D003">township!$G$4:$G$7</definedName>
    <definedName name="MMR001D004">township!$H$4:$H$8</definedName>
    <definedName name="MMR002_">district!$I$5:$I$6</definedName>
    <definedName name="MMR002D001">township!$I$4:$I$7</definedName>
    <definedName name="MMR002D002">township!$J$4:$J$6</definedName>
    <definedName name="MMR003_">district!$J$5:$J$8</definedName>
    <definedName name="MMR003D001">township!$K$4:$K$6</definedName>
    <definedName name="MMR003D002">township!$L$4</definedName>
    <definedName name="MMR003D003">township!$M$4:$M$5</definedName>
    <definedName name="MMR003D004">township!$N$4</definedName>
    <definedName name="MMR004_">district!$K$5:$K$7</definedName>
    <definedName name="MMR004D001">township!$O$4:$O$6</definedName>
    <definedName name="MMR004D002">township!$P$4:$P$7</definedName>
    <definedName name="MMR004D003">township!$Q$4:$Q$5</definedName>
    <definedName name="MMR005_">district!$L$5:$L$14</definedName>
    <definedName name="MMR005D001">township!$R$4:$R$6</definedName>
    <definedName name="MMR005D002">township!$S$4:$S$11</definedName>
    <definedName name="MMR005D003">township!$T$4:$T$7</definedName>
    <definedName name="MMR005D004">township!$U$4:$U$10</definedName>
    <definedName name="MMR005D005">township!$V$4:$V$6</definedName>
    <definedName name="MMR005D006">township!$W$4</definedName>
    <definedName name="MMR005D007">township!$X$4:$X$5</definedName>
    <definedName name="MMR005D008">township!$Y$4:$Y$8</definedName>
    <definedName name="MMR005D009">township!$Z$4:$Z$7</definedName>
    <definedName name="MMR006_">district!$M$5:$M$7</definedName>
    <definedName name="MMR006D001">township!$AA$4:$AA$7</definedName>
    <definedName name="MMR006D002">township!$AB$4:$AB$7</definedName>
    <definedName name="MMR006D003">township!$AC$4:$AC$5</definedName>
    <definedName name="MMR007D001">township!$AD$4:$AD$11</definedName>
    <definedName name="MMR007D002">township!$AE$4:$AE$9</definedName>
    <definedName name="MMR008D001">township!$AF$4:$AF$9</definedName>
    <definedName name="MMR008D002">township!$AG$4:$AG$11</definedName>
    <definedName name="MMR009_">district!$N$5:$N$10</definedName>
    <definedName name="MMR009D001">township!$AH$4:$AH$9</definedName>
    <definedName name="MMR009D002">township!$AI$4:$AI$8</definedName>
    <definedName name="MMR009D003">township!$AJ$4:$AJ$9</definedName>
    <definedName name="MMR009D004">township!$AK$4:$AK$8</definedName>
    <definedName name="MMR009D005">township!$AL$4:$AL$6</definedName>
    <definedName name="MMR010_">district!$O$5:$O$11</definedName>
    <definedName name="MMR010D001">township!$AM$4:$AM$10</definedName>
    <definedName name="MMR010D002">township!$AN$4:$AN$8</definedName>
    <definedName name="MMR010D003">township!$AO$4:$AO$7</definedName>
    <definedName name="MMR010D004">township!$AP$4:$AP$7</definedName>
    <definedName name="MMR010D005">township!$AQ$4:$AQ$5</definedName>
    <definedName name="MMR010D006">township!$AR$4:$AR$5</definedName>
    <definedName name="MMR010D007">township!$AS$4:$AS$7</definedName>
    <definedName name="MMR011_">district!$P$5:$P$6</definedName>
    <definedName name="MMR011D001">township!$AT$4:$AT$9</definedName>
    <definedName name="MMR011D002">township!$AU$4:$AU$7</definedName>
    <definedName name="MMR012_">district!$Q$5:$Q$9</definedName>
    <definedName name="MMR012D001">township!$AV$4:$AV$7</definedName>
    <definedName name="MMR012D002">township!$AW$4:$AW$5</definedName>
    <definedName name="MMR012D003">township!$AX$4:$AX$7</definedName>
    <definedName name="MMR012D004">township!$AY$4:$AY$6</definedName>
    <definedName name="MMR012D005">township!$AZ$4:$AZ$7</definedName>
    <definedName name="MMR013_">district!$R$5:$R$8</definedName>
    <definedName name="MMR013D001">township!$BA$4:$BA$11</definedName>
    <definedName name="MMR013D002">township!$BB$4:$BB$17</definedName>
    <definedName name="MMR013D003">township!$BC$4:$BC$13</definedName>
    <definedName name="MMR013D004">township!$BD$4:$BD$16</definedName>
    <definedName name="MMR014D001">township!$BE$4:$BE$13</definedName>
    <definedName name="MMR014D002">township!$BF$4:$BF$10</definedName>
    <definedName name="MMR014D003">township!$BG$4:$BG$7</definedName>
    <definedName name="MMR015D001">township!$BH$4:$BH$8</definedName>
    <definedName name="MMR015D002">township!$BI$4:$BI$6</definedName>
    <definedName name="MMR015D003">township!$BJ$4:$BJ$9</definedName>
    <definedName name="MMR015D004">township!$BH$8</definedName>
    <definedName name="MMR015D005">township!$BL$4:$BL$5</definedName>
    <definedName name="MMR015D006">township!$BM$4:$BM$6</definedName>
    <definedName name="MMR015D007">township!$BN$4:$BN$6</definedName>
    <definedName name="MMR015D008">township!$BK$4:$BK$5</definedName>
    <definedName name="MMR016D001">township!$BO$4:$BO$8</definedName>
    <definedName name="MMR016D002">township!$BP$4:$BP$5</definedName>
    <definedName name="MMR016D003">township!$BQ$4:$BQ$6</definedName>
    <definedName name="MMR016D004">township!$BR$4:$BR$5</definedName>
    <definedName name="MMR017_">district!$S$5:$S$10</definedName>
    <definedName name="MMR017D001">township!$BS$4:$BS$10</definedName>
    <definedName name="MMR017D002">township!$BT$4:$BT$9</definedName>
    <definedName name="MMR017D003">township!$BU$4:$BU$6</definedName>
    <definedName name="MMR017D004">township!$BV$4:$BV$5</definedName>
    <definedName name="MMR017D005">township!$BW$4:$BW$7</definedName>
    <definedName name="MMR017D006">township!$BX$4:$BX$7</definedName>
    <definedName name="MMR018_">district!$T$5:$T$6</definedName>
    <definedName name="MMR018D001">township!$BY$4:$BY$7</definedName>
    <definedName name="MMR018D002">township!$BZ$4:$BZ$7</definedName>
    <definedName name="MMR022_">district!$U$5:$U$17</definedName>
    <definedName name="MMR111_">district!$V$5:$V$8</definedName>
    <definedName name="months">oth_list!$C$12:$C$23</definedName>
    <definedName name="nrc">oth_list!$D$4:$D$5</definedName>
    <definedName name="nrcstatus">oth_list!$D$13:$D$19</definedName>
    <definedName name="program">oth_list!$B$4</definedName>
    <definedName name="range_uniquesr" comment="For location dropdown" localSheetId="6">OFFSET([1]SR_Dis_Tsp!#REF!,0,0,COUNTA([1]SR_Dis_Tsp!#REF!))</definedName>
    <definedName name="range_uniquesr" comment="For location dropdown" localSheetId="0">OFFSET(#REF!,0,0,COUNTA(#REF!))</definedName>
    <definedName name="range_uniquesr" comment="For location dropdown">OFFSET(#REF!,0,0,COUNTA(#REF!))</definedName>
    <definedName name="range_uniquetownship" comment="For location dropdown" localSheetId="6">OFFSET([1]SR_Dis_Tsp!#REF!,0,0,COUNTA([1]SR_Dis_Tsp!#REF!))</definedName>
    <definedName name="range_uniquetownship" comment="For location dropdown" localSheetId="0">OFFSET(#REF!,0,0,COUNTA(#REF!))</definedName>
    <definedName name="range_uniquetownship" comment="For location dropdown">OFFSET(#REF!,0,0,COUNTA(#REF!))</definedName>
    <definedName name="range_uniquevtward" comment="For location dropdown" localSheetId="0">OFFSET(#REF!,0,0,COUNTA(#REF!))</definedName>
    <definedName name="range_uniquevtward" comment="For location dropdown">OFFSET(#REF!,0,0,COUNTA(#REF!))</definedName>
    <definedName name="rural">oth_list!$F$4:$F$5</definedName>
    <definedName name="state">district!$A$4:$A$18</definedName>
    <definedName name="statenrc">oth_list!$E$13:$E$26</definedName>
    <definedName name="status">oth_list!$G$4:$G$6</definedName>
    <definedName name="ဆ">OFFSET([2]DDUniLoc!$A$4:$A$27,0,0,COUNTA([2]DDUniLoc!$A$4:$A$27))</definedName>
    <definedName name="တ">OFFSET([2]DDUniLoc!$A$4:$A$27,0,0,COUNTA([2]DDUniLoc!$A$4:$A$27))</definedName>
  </definedNames>
  <calcPr calcId="145621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1" i="21" l="1"/>
  <c r="C5" i="21"/>
  <c r="D5" i="21"/>
  <c r="F5" i="21"/>
  <c r="H5" i="21"/>
  <c r="I5" i="21" s="1"/>
  <c r="Q5" i="21"/>
  <c r="V5" i="21"/>
  <c r="W5" i="21"/>
  <c r="AA5" i="21" s="1"/>
  <c r="X5" i="21"/>
  <c r="Y5" i="21"/>
  <c r="Z5" i="21"/>
  <c r="AL5" i="21"/>
  <c r="AN5" i="21"/>
  <c r="AR5" i="21"/>
  <c r="AX5" i="21"/>
  <c r="AZ5" i="21"/>
  <c r="BA5" i="21"/>
  <c r="BC5" i="21"/>
  <c r="BE5" i="21"/>
  <c r="BG5" i="21" s="1"/>
  <c r="BF5" i="21"/>
  <c r="C6" i="21"/>
  <c r="D6" i="21"/>
  <c r="F6" i="21"/>
  <c r="H6" i="21"/>
  <c r="J6" i="21" s="1"/>
  <c r="Q6" i="21"/>
  <c r="V6" i="21"/>
  <c r="Y6" i="21" s="1"/>
  <c r="W6" i="21"/>
  <c r="AA6" i="21" s="1"/>
  <c r="AD6" i="21" s="1"/>
  <c r="AF6" i="21" s="1"/>
  <c r="X6" i="21"/>
  <c r="AC6" i="21"/>
  <c r="AL6" i="21"/>
  <c r="AN6" i="21"/>
  <c r="AR6" i="21"/>
  <c r="AX6" i="21"/>
  <c r="AZ6" i="21"/>
  <c r="BA6" i="21"/>
  <c r="BC6" i="21"/>
  <c r="BE6" i="21"/>
  <c r="BF6" i="21" s="1"/>
  <c r="C7" i="21"/>
  <c r="D7" i="21"/>
  <c r="F7" i="21"/>
  <c r="H7" i="21"/>
  <c r="I7" i="21" s="1"/>
  <c r="Q7" i="21"/>
  <c r="V7" i="21"/>
  <c r="W7" i="21"/>
  <c r="AA7" i="21" s="1"/>
  <c r="X7" i="21"/>
  <c r="Y7" i="21"/>
  <c r="Z7" i="21"/>
  <c r="AC7" i="21"/>
  <c r="AL7" i="21"/>
  <c r="AN7" i="21"/>
  <c r="AR7" i="21"/>
  <c r="AX7" i="21"/>
  <c r="AZ7" i="21"/>
  <c r="BA7" i="21"/>
  <c r="BC7" i="21"/>
  <c r="BE7" i="21"/>
  <c r="BG7" i="21" s="1"/>
  <c r="C8" i="21"/>
  <c r="D8" i="21"/>
  <c r="F8" i="21"/>
  <c r="H8" i="21"/>
  <c r="I8" i="21" s="1"/>
  <c r="J8" i="21"/>
  <c r="Q8" i="21"/>
  <c r="V8" i="21"/>
  <c r="W8" i="21"/>
  <c r="AA8" i="21" s="1"/>
  <c r="X8" i="21"/>
  <c r="AC8" i="21" s="1"/>
  <c r="Y8" i="21"/>
  <c r="Z8" i="21"/>
  <c r="AL8" i="21"/>
  <c r="AN8" i="21"/>
  <c r="AR8" i="21"/>
  <c r="AX8" i="21"/>
  <c r="AZ8" i="21"/>
  <c r="BA8" i="21"/>
  <c r="BC8" i="21"/>
  <c r="BE8" i="21"/>
  <c r="BF8" i="21" s="1"/>
  <c r="C9" i="21"/>
  <c r="D9" i="21"/>
  <c r="F9" i="21"/>
  <c r="H9" i="21"/>
  <c r="I9" i="21"/>
  <c r="J9" i="21"/>
  <c r="Q9" i="21"/>
  <c r="V9" i="21"/>
  <c r="Z9" i="21" s="1"/>
  <c r="W9" i="21"/>
  <c r="X9" i="21"/>
  <c r="Y9" i="21"/>
  <c r="AA9" i="21"/>
  <c r="AD9" i="21" s="1"/>
  <c r="AF9" i="21" s="1"/>
  <c r="AB9" i="21"/>
  <c r="AC9" i="21"/>
  <c r="AL9" i="21"/>
  <c r="AN9" i="21"/>
  <c r="AR9" i="21"/>
  <c r="AX9" i="21"/>
  <c r="AZ9" i="21"/>
  <c r="BA9" i="21"/>
  <c r="BC9" i="21"/>
  <c r="BE9" i="21"/>
  <c r="BF9" i="21" s="1"/>
  <c r="BG9" i="21"/>
  <c r="C10" i="21"/>
  <c r="D10" i="21"/>
  <c r="F10" i="21"/>
  <c r="H10" i="21"/>
  <c r="I10" i="21"/>
  <c r="J10" i="21"/>
  <c r="Q10" i="21"/>
  <c r="V10" i="21"/>
  <c r="Z10" i="21" s="1"/>
  <c r="W10" i="21"/>
  <c r="X10" i="21"/>
  <c r="AC10" i="21" s="1"/>
  <c r="AD10" i="21" s="1"/>
  <c r="Y10" i="21"/>
  <c r="AA10" i="21"/>
  <c r="AL10" i="21"/>
  <c r="AN10" i="21"/>
  <c r="AR10" i="21"/>
  <c r="AX10" i="21"/>
  <c r="AZ10" i="21"/>
  <c r="BA10" i="21"/>
  <c r="BC10" i="21"/>
  <c r="BE10" i="21"/>
  <c r="BF10" i="21"/>
  <c r="BG10" i="21"/>
  <c r="C11" i="21"/>
  <c r="D11" i="21"/>
  <c r="F11" i="21"/>
  <c r="H11" i="21"/>
  <c r="J11" i="21" s="1"/>
  <c r="I11" i="21"/>
  <c r="Q11" i="21"/>
  <c r="V11" i="21"/>
  <c r="Y11" i="21" s="1"/>
  <c r="W11" i="21"/>
  <c r="X11" i="21"/>
  <c r="AF11" i="21" s="1"/>
  <c r="AA11" i="21"/>
  <c r="AC11" i="21"/>
  <c r="AD11" i="21"/>
  <c r="AL11" i="21"/>
  <c r="AN11" i="21"/>
  <c r="AR11" i="21"/>
  <c r="AX11" i="21"/>
  <c r="AZ11" i="21"/>
  <c r="BA11" i="21"/>
  <c r="BC11" i="21"/>
  <c r="BE11" i="21"/>
  <c r="BF11" i="21"/>
  <c r="BG11" i="21"/>
  <c r="C12" i="21"/>
  <c r="D12" i="21"/>
  <c r="F12" i="21"/>
  <c r="H12" i="21"/>
  <c r="J12" i="21" s="1"/>
  <c r="I12" i="21"/>
  <c r="Q12" i="21"/>
  <c r="V12" i="21"/>
  <c r="Z12" i="21" s="1"/>
  <c r="W12" i="21"/>
  <c r="X12" i="21"/>
  <c r="AA12" i="21"/>
  <c r="AL12" i="21"/>
  <c r="AN12" i="21"/>
  <c r="AR12" i="21"/>
  <c r="AX12" i="21"/>
  <c r="AZ12" i="21"/>
  <c r="BA12" i="21"/>
  <c r="BC12" i="21"/>
  <c r="BE12" i="21"/>
  <c r="BG12" i="21" s="1"/>
  <c r="BF12" i="21"/>
  <c r="C13" i="21"/>
  <c r="D13" i="21"/>
  <c r="F13" i="21"/>
  <c r="H13" i="21"/>
  <c r="I13" i="21" s="1"/>
  <c r="Q13" i="21"/>
  <c r="V13" i="21"/>
  <c r="W13" i="21"/>
  <c r="X13" i="21"/>
  <c r="Y13" i="21"/>
  <c r="Z13" i="21"/>
  <c r="AA13" i="21"/>
  <c r="AL13" i="21"/>
  <c r="AN13" i="21"/>
  <c r="AR13" i="21"/>
  <c r="AX13" i="21"/>
  <c r="AZ13" i="21"/>
  <c r="BA13" i="21"/>
  <c r="BC13" i="21"/>
  <c r="BE13" i="21"/>
  <c r="BG13" i="21" s="1"/>
  <c r="BF13" i="21"/>
  <c r="C14" i="21"/>
  <c r="D14" i="21"/>
  <c r="F14" i="21"/>
  <c r="H14" i="21"/>
  <c r="J14" i="21" s="1"/>
  <c r="Q14" i="21"/>
  <c r="V14" i="21"/>
  <c r="Y14" i="21" s="1"/>
  <c r="W14" i="21"/>
  <c r="AA14" i="21" s="1"/>
  <c r="AD14" i="21" s="1"/>
  <c r="AF14" i="21" s="1"/>
  <c r="X14" i="21"/>
  <c r="Z14" i="21"/>
  <c r="AC14" i="21"/>
  <c r="AL14" i="21"/>
  <c r="AN14" i="21"/>
  <c r="AR14" i="21"/>
  <c r="AX14" i="21"/>
  <c r="AZ14" i="21"/>
  <c r="BA14" i="21"/>
  <c r="BC14" i="21"/>
  <c r="BE14" i="21"/>
  <c r="BF14" i="21" s="1"/>
  <c r="C15" i="21"/>
  <c r="D15" i="21"/>
  <c r="F15" i="21"/>
  <c r="H15" i="21"/>
  <c r="I15" i="21" s="1"/>
  <c r="Q15" i="21"/>
  <c r="V15" i="21"/>
  <c r="W15" i="21"/>
  <c r="AA15" i="21" s="1"/>
  <c r="X15" i="21"/>
  <c r="Y15" i="21"/>
  <c r="Z15" i="21"/>
  <c r="AC15" i="21"/>
  <c r="AL15" i="21"/>
  <c r="AN15" i="21"/>
  <c r="AR15" i="21"/>
  <c r="AX15" i="21"/>
  <c r="AZ15" i="21"/>
  <c r="BA15" i="21"/>
  <c r="BC15" i="21"/>
  <c r="BE15" i="21"/>
  <c r="BG15" i="21" s="1"/>
  <c r="C16" i="21"/>
  <c r="D16" i="21"/>
  <c r="F16" i="21"/>
  <c r="H16" i="21"/>
  <c r="I16" i="21" s="1"/>
  <c r="J16" i="21"/>
  <c r="Q16" i="21"/>
  <c r="V16" i="21"/>
  <c r="W16" i="21"/>
  <c r="AA16" i="21" s="1"/>
  <c r="X16" i="21"/>
  <c r="AC16" i="21" s="1"/>
  <c r="Y16" i="21"/>
  <c r="Z16" i="21"/>
  <c r="AL16" i="21"/>
  <c r="AN16" i="21"/>
  <c r="AR16" i="21"/>
  <c r="AX16" i="21"/>
  <c r="AZ16" i="21"/>
  <c r="BA16" i="21"/>
  <c r="BC16" i="21"/>
  <c r="BE16" i="21"/>
  <c r="BF16" i="21" s="1"/>
  <c r="C17" i="21"/>
  <c r="D17" i="21"/>
  <c r="F17" i="21"/>
  <c r="H17" i="21"/>
  <c r="I17" i="21"/>
  <c r="J17" i="21"/>
  <c r="Q17" i="21"/>
  <c r="V17" i="21"/>
  <c r="Z17" i="21" s="1"/>
  <c r="W17" i="21"/>
  <c r="X17" i="21"/>
  <c r="Y17" i="21"/>
  <c r="AA17" i="21"/>
  <c r="AD17" i="21" s="1"/>
  <c r="AF17" i="21" s="1"/>
  <c r="AB17" i="21"/>
  <c r="AC17" i="21"/>
  <c r="AL17" i="21"/>
  <c r="AN17" i="21"/>
  <c r="AR17" i="21"/>
  <c r="AX17" i="21"/>
  <c r="AZ17" i="21"/>
  <c r="BA17" i="21"/>
  <c r="BC17" i="21"/>
  <c r="BE17" i="21"/>
  <c r="BF17" i="21" s="1"/>
  <c r="BG17" i="21"/>
  <c r="C18" i="21"/>
  <c r="D18" i="21"/>
  <c r="F18" i="21"/>
  <c r="H18" i="21"/>
  <c r="I18" i="21"/>
  <c r="J18" i="21"/>
  <c r="Q18" i="21"/>
  <c r="V18" i="21"/>
  <c r="Z18" i="21" s="1"/>
  <c r="W18" i="21"/>
  <c r="X18" i="21"/>
  <c r="AC18" i="21" s="1"/>
  <c r="AD18" i="21" s="1"/>
  <c r="Y18" i="21"/>
  <c r="AA18" i="21"/>
  <c r="AB18" i="21" s="1"/>
  <c r="AL18" i="21"/>
  <c r="AN18" i="21"/>
  <c r="AR18" i="21"/>
  <c r="AX18" i="21"/>
  <c r="AZ18" i="21"/>
  <c r="BA18" i="21"/>
  <c r="BC18" i="21"/>
  <c r="BE18" i="21"/>
  <c r="BF18" i="21"/>
  <c r="BG18" i="21"/>
  <c r="C19" i="21"/>
  <c r="D19" i="21"/>
  <c r="F19" i="21"/>
  <c r="H19" i="21"/>
  <c r="J19" i="21" s="1"/>
  <c r="I19" i="21"/>
  <c r="Q19" i="21"/>
  <c r="V19" i="21"/>
  <c r="Y19" i="21" s="1"/>
  <c r="W19" i="21"/>
  <c r="X19" i="21"/>
  <c r="AC19" i="21" s="1"/>
  <c r="AD19" i="21" s="1"/>
  <c r="AA19" i="21"/>
  <c r="AL19" i="21"/>
  <c r="AN19" i="21"/>
  <c r="AR19" i="21"/>
  <c r="AX19" i="21"/>
  <c r="AZ19" i="21"/>
  <c r="BA19" i="21"/>
  <c r="BC19" i="21"/>
  <c r="BE19" i="21"/>
  <c r="BF19" i="21"/>
  <c r="BG19" i="21"/>
  <c r="C20" i="21"/>
  <c r="D20" i="21"/>
  <c r="F20" i="21"/>
  <c r="H20" i="21"/>
  <c r="J20" i="21" s="1"/>
  <c r="I20" i="21"/>
  <c r="Q20" i="21"/>
  <c r="V20" i="21"/>
  <c r="Z20" i="21" s="1"/>
  <c r="W20" i="21"/>
  <c r="X20" i="21"/>
  <c r="AA20" i="21"/>
  <c r="AL20" i="21"/>
  <c r="AN20" i="21"/>
  <c r="AR20" i="21"/>
  <c r="AX20" i="21"/>
  <c r="AZ20" i="21"/>
  <c r="BA20" i="21"/>
  <c r="BC20" i="21"/>
  <c r="BE20" i="21"/>
  <c r="BG20" i="21" s="1"/>
  <c r="BF20" i="21"/>
  <c r="C21" i="21"/>
  <c r="D21" i="21"/>
  <c r="F21" i="21"/>
  <c r="H21" i="21"/>
  <c r="I21" i="21" s="1"/>
  <c r="Q21" i="21"/>
  <c r="V21" i="21"/>
  <c r="W21" i="21"/>
  <c r="X21" i="21"/>
  <c r="Y21" i="21"/>
  <c r="Z21" i="21"/>
  <c r="AA21" i="21"/>
  <c r="AL21" i="21"/>
  <c r="AN21" i="21"/>
  <c r="AR21" i="21"/>
  <c r="AX21" i="21"/>
  <c r="AZ21" i="21"/>
  <c r="BA21" i="21"/>
  <c r="BC21" i="21"/>
  <c r="BE21" i="21"/>
  <c r="BG21" i="21" s="1"/>
  <c r="BF21" i="21"/>
  <c r="C22" i="21"/>
  <c r="D22" i="21"/>
  <c r="F22" i="21"/>
  <c r="H22" i="21"/>
  <c r="J22" i="21" s="1"/>
  <c r="Q22" i="21"/>
  <c r="V22" i="21"/>
  <c r="Y22" i="21" s="1"/>
  <c r="W22" i="21"/>
  <c r="AA22" i="21" s="1"/>
  <c r="AD22" i="21" s="1"/>
  <c r="AF22" i="21" s="1"/>
  <c r="X22" i="21"/>
  <c r="AB22" i="21" s="1"/>
  <c r="Z22" i="21"/>
  <c r="AC22" i="21"/>
  <c r="AL22" i="21"/>
  <c r="AN22" i="21"/>
  <c r="AR22" i="21"/>
  <c r="AX22" i="21"/>
  <c r="AZ22" i="21"/>
  <c r="BA22" i="21"/>
  <c r="BC22" i="21"/>
  <c r="BE22" i="21"/>
  <c r="BF22" i="21" s="1"/>
  <c r="C23" i="21"/>
  <c r="D23" i="21"/>
  <c r="F23" i="21"/>
  <c r="H23" i="21"/>
  <c r="Q23" i="21"/>
  <c r="V23" i="21"/>
  <c r="W23" i="21"/>
  <c r="AA23" i="21" s="1"/>
  <c r="X23" i="21"/>
  <c r="Y23" i="21"/>
  <c r="Z23" i="21"/>
  <c r="AC23" i="21"/>
  <c r="AL23" i="21"/>
  <c r="AN23" i="21"/>
  <c r="AR23" i="21"/>
  <c r="AX23" i="21"/>
  <c r="AZ23" i="21"/>
  <c r="BA23" i="21"/>
  <c r="BC23" i="21"/>
  <c r="BE23" i="21"/>
  <c r="BG23" i="21" s="1"/>
  <c r="C24" i="21"/>
  <c r="D24" i="21"/>
  <c r="F24" i="21"/>
  <c r="H24" i="21"/>
  <c r="I24" i="21" s="1"/>
  <c r="J24" i="21"/>
  <c r="Q24" i="21"/>
  <c r="V24" i="21"/>
  <c r="W24" i="21"/>
  <c r="AA24" i="21" s="1"/>
  <c r="AB24" i="21" s="1"/>
  <c r="X24" i="21"/>
  <c r="AC24" i="21" s="1"/>
  <c r="Y24" i="21"/>
  <c r="Z24" i="21"/>
  <c r="AL24" i="21"/>
  <c r="AN24" i="21"/>
  <c r="AR24" i="21"/>
  <c r="AX24" i="21"/>
  <c r="AZ24" i="21"/>
  <c r="BA24" i="21"/>
  <c r="BC24" i="21"/>
  <c r="BE24" i="21"/>
  <c r="C25" i="21"/>
  <c r="D25" i="21"/>
  <c r="F25" i="21"/>
  <c r="H25" i="21"/>
  <c r="I25" i="21"/>
  <c r="J25" i="21"/>
  <c r="Q25" i="21"/>
  <c r="V25" i="21"/>
  <c r="Z25" i="21" s="1"/>
  <c r="W25" i="21"/>
  <c r="AA25" i="21" s="1"/>
  <c r="AD25" i="21" s="1"/>
  <c r="AF25" i="21" s="1"/>
  <c r="X25" i="21"/>
  <c r="Y25" i="21"/>
  <c r="AB25" i="21"/>
  <c r="AC25" i="21"/>
  <c r="AL25" i="21"/>
  <c r="AN25" i="21"/>
  <c r="AR25" i="21"/>
  <c r="AX25" i="21"/>
  <c r="AZ25" i="21"/>
  <c r="BA25" i="21"/>
  <c r="BC25" i="21"/>
  <c r="BE25" i="21"/>
  <c r="BF25" i="21" s="1"/>
  <c r="BG25" i="21"/>
  <c r="C26" i="21"/>
  <c r="D26" i="21"/>
  <c r="F26" i="21"/>
  <c r="H26" i="21"/>
  <c r="I26" i="21"/>
  <c r="J26" i="21"/>
  <c r="Q26" i="21"/>
  <c r="V26" i="21"/>
  <c r="Z26" i="21" s="1"/>
  <c r="W26" i="21"/>
  <c r="X26" i="21"/>
  <c r="AC26" i="21" s="1"/>
  <c r="AA26" i="21"/>
  <c r="AB26" i="21" s="1"/>
  <c r="AD26" i="21"/>
  <c r="AL26" i="21"/>
  <c r="AN26" i="21"/>
  <c r="AR26" i="21"/>
  <c r="AX26" i="21"/>
  <c r="AZ26" i="21"/>
  <c r="BA26" i="21"/>
  <c r="BC26" i="21"/>
  <c r="BE26" i="21"/>
  <c r="BF26" i="21"/>
  <c r="BG26" i="21"/>
  <c r="C27" i="21"/>
  <c r="D27" i="21"/>
  <c r="F27" i="21"/>
  <c r="H27" i="21"/>
  <c r="J27" i="21" s="1"/>
  <c r="I27" i="21"/>
  <c r="Q27" i="21"/>
  <c r="V27" i="21"/>
  <c r="W27" i="21"/>
  <c r="X27" i="21"/>
  <c r="AC27" i="21" s="1"/>
  <c r="AD27" i="21" s="1"/>
  <c r="AA27" i="21"/>
  <c r="AL27" i="21"/>
  <c r="AN27" i="21"/>
  <c r="AR27" i="21"/>
  <c r="AX27" i="21"/>
  <c r="AZ27" i="21"/>
  <c r="BA27" i="21"/>
  <c r="BC27" i="21"/>
  <c r="BE27" i="21"/>
  <c r="BF27" i="21"/>
  <c r="BG27" i="21"/>
  <c r="C28" i="21"/>
  <c r="D28" i="21"/>
  <c r="F28" i="21"/>
  <c r="H28" i="21"/>
  <c r="J28" i="21" s="1"/>
  <c r="I28" i="21"/>
  <c r="Q28" i="21"/>
  <c r="V28" i="21"/>
  <c r="Z28" i="21" s="1"/>
  <c r="W28" i="21"/>
  <c r="X28" i="21"/>
  <c r="AA28" i="21"/>
  <c r="AL28" i="21"/>
  <c r="AN28" i="21"/>
  <c r="AR28" i="21"/>
  <c r="AX28" i="21"/>
  <c r="AZ28" i="21"/>
  <c r="BA28" i="21"/>
  <c r="BC28" i="21"/>
  <c r="BE28" i="21"/>
  <c r="BG28" i="21" s="1"/>
  <c r="BF28" i="21"/>
  <c r="C29" i="21"/>
  <c r="D29" i="21"/>
  <c r="F29" i="21"/>
  <c r="H29" i="21"/>
  <c r="I29" i="21" s="1"/>
  <c r="Q29" i="21"/>
  <c r="V29" i="21"/>
  <c r="W29" i="21"/>
  <c r="X29" i="21"/>
  <c r="AC29" i="21" s="1"/>
  <c r="Y29" i="21"/>
  <c r="Z29" i="21"/>
  <c r="AA29" i="21"/>
  <c r="AL29" i="21"/>
  <c r="AN29" i="21"/>
  <c r="AR29" i="21"/>
  <c r="AX29" i="21"/>
  <c r="AZ29" i="21"/>
  <c r="BA29" i="21"/>
  <c r="BC29" i="21"/>
  <c r="BE29" i="21"/>
  <c r="BG29" i="21" s="1"/>
  <c r="BF29" i="21"/>
  <c r="C30" i="21"/>
  <c r="D30" i="21"/>
  <c r="F30" i="21"/>
  <c r="H30" i="21"/>
  <c r="Q30" i="21"/>
  <c r="V30" i="21"/>
  <c r="Y30" i="21" s="1"/>
  <c r="W30" i="21"/>
  <c r="AA30" i="21" s="1"/>
  <c r="AD30" i="21" s="1"/>
  <c r="X30" i="21"/>
  <c r="Z30" i="21"/>
  <c r="AC30" i="21"/>
  <c r="AF30" i="21"/>
  <c r="AL30" i="21"/>
  <c r="AN30" i="21"/>
  <c r="AR30" i="21"/>
  <c r="AX30" i="21"/>
  <c r="AZ30" i="21"/>
  <c r="BA30" i="21"/>
  <c r="BC30" i="21"/>
  <c r="BE30" i="21"/>
  <c r="C31" i="21"/>
  <c r="D31" i="21"/>
  <c r="F31" i="21"/>
  <c r="H31" i="21"/>
  <c r="I31" i="21" s="1"/>
  <c r="Q31" i="21"/>
  <c r="V31" i="21"/>
  <c r="W31" i="21"/>
  <c r="AA31" i="21" s="1"/>
  <c r="AD31" i="21" s="1"/>
  <c r="AF31" i="21" s="1"/>
  <c r="X31" i="21"/>
  <c r="Y31" i="21"/>
  <c r="Z31" i="21"/>
  <c r="AB31" i="21"/>
  <c r="AC31" i="21"/>
  <c r="AL31" i="21"/>
  <c r="AN31" i="21"/>
  <c r="AR31" i="21"/>
  <c r="AX31" i="21"/>
  <c r="AZ31" i="21"/>
  <c r="BA31" i="21"/>
  <c r="BC31" i="21"/>
  <c r="BE31" i="21"/>
  <c r="C32" i="21"/>
  <c r="D32" i="21"/>
  <c r="F32" i="21"/>
  <c r="H32" i="21"/>
  <c r="I32" i="21" s="1"/>
  <c r="Q32" i="21"/>
  <c r="V32" i="21"/>
  <c r="W32" i="21"/>
  <c r="AA32" i="21" s="1"/>
  <c r="X32" i="21"/>
  <c r="AC32" i="21" s="1"/>
  <c r="AB32" i="21" s="1"/>
  <c r="Y32" i="21"/>
  <c r="Z32" i="21"/>
  <c r="AL32" i="21"/>
  <c r="AN32" i="21"/>
  <c r="AR32" i="21"/>
  <c r="AX32" i="21"/>
  <c r="AZ32" i="21"/>
  <c r="BA32" i="21"/>
  <c r="BC32" i="21"/>
  <c r="BE32" i="21"/>
  <c r="BF32" i="21" s="1"/>
  <c r="BG32" i="21"/>
  <c r="C33" i="21"/>
  <c r="D33" i="21"/>
  <c r="F33" i="21"/>
  <c r="H33" i="21"/>
  <c r="I33" i="21"/>
  <c r="J33" i="21"/>
  <c r="Q33" i="21"/>
  <c r="V33" i="21"/>
  <c r="Z33" i="21" s="1"/>
  <c r="W33" i="21"/>
  <c r="AA33" i="21" s="1"/>
  <c r="X33" i="21"/>
  <c r="AB33" i="21"/>
  <c r="AC33" i="21"/>
  <c r="AD33" i="21"/>
  <c r="AF33" i="21" s="1"/>
  <c r="AL33" i="21"/>
  <c r="AN33" i="21"/>
  <c r="AR33" i="21"/>
  <c r="AX33" i="21"/>
  <c r="AZ33" i="21"/>
  <c r="BA33" i="21"/>
  <c r="BC33" i="21"/>
  <c r="BE33" i="21"/>
  <c r="BF33" i="21" s="1"/>
  <c r="BG33" i="21"/>
  <c r="C34" i="21"/>
  <c r="D34" i="21"/>
  <c r="F34" i="21"/>
  <c r="H34" i="21"/>
  <c r="I34" i="21"/>
  <c r="J34" i="21"/>
  <c r="Q34" i="21"/>
  <c r="V34" i="21"/>
  <c r="Z34" i="21" s="1"/>
  <c r="W34" i="21"/>
  <c r="X34" i="21"/>
  <c r="AA34" i="21"/>
  <c r="AL34" i="21"/>
  <c r="AN34" i="21"/>
  <c r="AR34" i="21"/>
  <c r="AX34" i="21"/>
  <c r="AZ34" i="21"/>
  <c r="BA34" i="21"/>
  <c r="BC34" i="21"/>
  <c r="BE34" i="21"/>
  <c r="BF34" i="21"/>
  <c r="BG34" i="21"/>
  <c r="C35" i="21"/>
  <c r="D35" i="21"/>
  <c r="F35" i="21"/>
  <c r="H35" i="21"/>
  <c r="J35" i="21" s="1"/>
  <c r="I35" i="21"/>
  <c r="Q35" i="21"/>
  <c r="V35" i="21"/>
  <c r="Z35" i="21" s="1"/>
  <c r="W35" i="21"/>
  <c r="X35" i="21"/>
  <c r="AA35" i="21"/>
  <c r="AC35" i="21"/>
  <c r="AD35" i="21"/>
  <c r="AL35" i="21"/>
  <c r="AN35" i="21"/>
  <c r="AR35" i="21"/>
  <c r="AX35" i="21"/>
  <c r="AZ35" i="21"/>
  <c r="BA35" i="21"/>
  <c r="BC35" i="21"/>
  <c r="BE35" i="21"/>
  <c r="BF35" i="21"/>
  <c r="BG35" i="21"/>
  <c r="C36" i="21"/>
  <c r="D36" i="21"/>
  <c r="F36" i="21"/>
  <c r="H36" i="21"/>
  <c r="J36" i="21" s="1"/>
  <c r="I36" i="21"/>
  <c r="Q36" i="21"/>
  <c r="V36" i="21"/>
  <c r="Y36" i="21" s="1"/>
  <c r="W36" i="21"/>
  <c r="X36" i="21"/>
  <c r="AA36" i="21"/>
  <c r="AL36" i="21"/>
  <c r="AN36" i="21"/>
  <c r="AR36" i="21"/>
  <c r="AX36" i="21"/>
  <c r="AZ36" i="21"/>
  <c r="BA36" i="21"/>
  <c r="BC36" i="21"/>
  <c r="BE36" i="21"/>
  <c r="BG36" i="21" s="1"/>
  <c r="BF36" i="21"/>
  <c r="C37" i="21"/>
  <c r="D37" i="21"/>
  <c r="F37" i="21"/>
  <c r="H37" i="21"/>
  <c r="J37" i="21" s="1"/>
  <c r="Q37" i="21"/>
  <c r="V37" i="21"/>
  <c r="W37" i="21"/>
  <c r="AA37" i="21" s="1"/>
  <c r="X37" i="21"/>
  <c r="Y37" i="21"/>
  <c r="Z37" i="21"/>
  <c r="AL37" i="21"/>
  <c r="AN37" i="21"/>
  <c r="AR37" i="21"/>
  <c r="AX37" i="21"/>
  <c r="AZ37" i="21"/>
  <c r="BA37" i="21"/>
  <c r="BC37" i="21"/>
  <c r="BE37" i="21"/>
  <c r="BG37" i="21" s="1"/>
  <c r="BF37" i="21"/>
  <c r="C38" i="21"/>
  <c r="D38" i="21"/>
  <c r="F38" i="21"/>
  <c r="H38" i="21"/>
  <c r="I38" i="21" s="1"/>
  <c r="Q38" i="21"/>
  <c r="V38" i="21"/>
  <c r="Y38" i="21" s="1"/>
  <c r="W38" i="21"/>
  <c r="AA38" i="21" s="1"/>
  <c r="AD38" i="21" s="1"/>
  <c r="X38" i="21"/>
  <c r="AB38" i="21" s="1"/>
  <c r="Z38" i="21"/>
  <c r="AC38" i="21"/>
  <c r="AL38" i="21"/>
  <c r="AN38" i="21"/>
  <c r="AR38" i="21"/>
  <c r="AX38" i="21"/>
  <c r="AZ38" i="21"/>
  <c r="BA38" i="21"/>
  <c r="BC38" i="21"/>
  <c r="BE38" i="21"/>
  <c r="BG38" i="21" s="1"/>
  <c r="C39" i="21"/>
  <c r="D39" i="21"/>
  <c r="F39" i="21"/>
  <c r="H39" i="21"/>
  <c r="I39" i="21" s="1"/>
  <c r="Q39" i="21"/>
  <c r="V39" i="21"/>
  <c r="W39" i="21"/>
  <c r="AA39" i="21" s="1"/>
  <c r="X39" i="21"/>
  <c r="Y39" i="21"/>
  <c r="Z39" i="21"/>
  <c r="AB39" i="21"/>
  <c r="AC39" i="21"/>
  <c r="AL39" i="21"/>
  <c r="AN39" i="21"/>
  <c r="AR39" i="21"/>
  <c r="AX39" i="21"/>
  <c r="AZ39" i="21"/>
  <c r="BA39" i="21"/>
  <c r="BC39" i="21"/>
  <c r="BE39" i="21"/>
  <c r="BF39" i="21" s="1"/>
  <c r="C40" i="21"/>
  <c r="D40" i="21"/>
  <c r="F40" i="21"/>
  <c r="H40" i="21"/>
  <c r="I40" i="21" s="1"/>
  <c r="Q40" i="21"/>
  <c r="V40" i="21"/>
  <c r="Y40" i="21" s="1"/>
  <c r="W40" i="21"/>
  <c r="AA40" i="21" s="1"/>
  <c r="X40" i="21"/>
  <c r="AC40" i="21" s="1"/>
  <c r="AB40" i="21"/>
  <c r="AD40" i="21"/>
  <c r="AF40" i="21" s="1"/>
  <c r="AL40" i="21"/>
  <c r="AN40" i="21"/>
  <c r="AR40" i="21"/>
  <c r="AX40" i="21"/>
  <c r="AZ40" i="21"/>
  <c r="BA40" i="21"/>
  <c r="BC40" i="21"/>
  <c r="BE40" i="21"/>
  <c r="BF40" i="21" s="1"/>
  <c r="BG40" i="21"/>
  <c r="C41" i="21"/>
  <c r="D41" i="21"/>
  <c r="F41" i="21"/>
  <c r="H41" i="21"/>
  <c r="I41" i="21"/>
  <c r="J41" i="21"/>
  <c r="Q41" i="21"/>
  <c r="V41" i="21"/>
  <c r="Z41" i="21" s="1"/>
  <c r="W41" i="21"/>
  <c r="X41" i="21"/>
  <c r="AA41" i="21"/>
  <c r="AD41" i="21" s="1"/>
  <c r="AF41" i="21" s="1"/>
  <c r="AB41" i="21"/>
  <c r="AC41" i="21"/>
  <c r="AL41" i="21"/>
  <c r="AN41" i="21"/>
  <c r="AR41" i="21"/>
  <c r="AX41" i="21"/>
  <c r="AZ41" i="21"/>
  <c r="BA41" i="21"/>
  <c r="BC41" i="21"/>
  <c r="BE41" i="21"/>
  <c r="BF41" i="21" s="1"/>
  <c r="C42" i="21"/>
  <c r="D42" i="21"/>
  <c r="F42" i="21"/>
  <c r="H42" i="21"/>
  <c r="I42" i="21"/>
  <c r="J42" i="21"/>
  <c r="Q42" i="21"/>
  <c r="V42" i="21"/>
  <c r="Z42" i="21" s="1"/>
  <c r="W42" i="21"/>
  <c r="X42" i="21"/>
  <c r="Y42" i="21"/>
  <c r="AA42" i="21"/>
  <c r="AL42" i="21"/>
  <c r="AN42" i="21"/>
  <c r="AR42" i="21"/>
  <c r="AX42" i="21"/>
  <c r="AZ42" i="21"/>
  <c r="BA42" i="21"/>
  <c r="BC42" i="21"/>
  <c r="BE42" i="21"/>
  <c r="BF42" i="21"/>
  <c r="BG42" i="21"/>
  <c r="C43" i="21"/>
  <c r="D43" i="21"/>
  <c r="F43" i="21"/>
  <c r="H43" i="21"/>
  <c r="J43" i="21" s="1"/>
  <c r="I43" i="21"/>
  <c r="Q43" i="21"/>
  <c r="V43" i="21"/>
  <c r="Z43" i="21" s="1"/>
  <c r="W43" i="21"/>
  <c r="X43" i="21"/>
  <c r="AA43" i="21"/>
  <c r="AC43" i="21"/>
  <c r="AD43" i="21" s="1"/>
  <c r="AL43" i="21"/>
  <c r="AN43" i="21"/>
  <c r="AR43" i="21"/>
  <c r="AX43" i="21"/>
  <c r="AZ43" i="21"/>
  <c r="BA43" i="21"/>
  <c r="BC43" i="21"/>
  <c r="BE43" i="21"/>
  <c r="BF43" i="21"/>
  <c r="BG43" i="21"/>
  <c r="C44" i="21"/>
  <c r="D44" i="21"/>
  <c r="F44" i="21"/>
  <c r="H44" i="21"/>
  <c r="J44" i="21" s="1"/>
  <c r="I44" i="21"/>
  <c r="Q44" i="21"/>
  <c r="V44" i="21"/>
  <c r="Y44" i="21" s="1"/>
  <c r="W44" i="21"/>
  <c r="X44" i="21"/>
  <c r="AA44" i="21"/>
  <c r="AC44" i="21"/>
  <c r="AD44" i="21"/>
  <c r="AL44" i="21"/>
  <c r="AN44" i="21"/>
  <c r="AR44" i="21"/>
  <c r="AX44" i="21"/>
  <c r="AZ44" i="21"/>
  <c r="BA44" i="21"/>
  <c r="BC44" i="21"/>
  <c r="BE44" i="21"/>
  <c r="BG44" i="21" s="1"/>
  <c r="BF44" i="21"/>
  <c r="C45" i="21"/>
  <c r="D45" i="21"/>
  <c r="F45" i="21"/>
  <c r="H45" i="21"/>
  <c r="J45" i="21" s="1"/>
  <c r="I45" i="21"/>
  <c r="Q45" i="21"/>
  <c r="V45" i="21"/>
  <c r="W45" i="21"/>
  <c r="AA45" i="21" s="1"/>
  <c r="X45" i="21"/>
  <c r="Y45" i="21"/>
  <c r="Z45" i="21"/>
  <c r="AL45" i="21"/>
  <c r="AN45" i="21"/>
  <c r="AR45" i="21"/>
  <c r="AX45" i="21"/>
  <c r="AZ45" i="21"/>
  <c r="BA45" i="21"/>
  <c r="BC45" i="21"/>
  <c r="BE45" i="21"/>
  <c r="BG45" i="21" s="1"/>
  <c r="BF45" i="21"/>
  <c r="C46" i="21"/>
  <c r="D46" i="21"/>
  <c r="F46" i="21"/>
  <c r="H46" i="21"/>
  <c r="I46" i="21" s="1"/>
  <c r="Q46" i="21"/>
  <c r="V46" i="21"/>
  <c r="Y46" i="21" s="1"/>
  <c r="W46" i="21"/>
  <c r="AA46" i="21" s="1"/>
  <c r="X46" i="21"/>
  <c r="Z46" i="21"/>
  <c r="AL46" i="21"/>
  <c r="AN46" i="21"/>
  <c r="AR46" i="21"/>
  <c r="AX46" i="21"/>
  <c r="AZ46" i="21"/>
  <c r="BA46" i="21"/>
  <c r="BC46" i="21"/>
  <c r="BE46" i="21"/>
  <c r="BG46" i="21" s="1"/>
  <c r="BF46" i="21"/>
  <c r="C47" i="21"/>
  <c r="D47" i="21"/>
  <c r="F47" i="21"/>
  <c r="H47" i="21"/>
  <c r="I47" i="21" s="1"/>
  <c r="J47" i="21"/>
  <c r="Q47" i="21"/>
  <c r="V47" i="21"/>
  <c r="W47" i="21"/>
  <c r="AA47" i="21" s="1"/>
  <c r="X47" i="21"/>
  <c r="Y47" i="21"/>
  <c r="Z47" i="21"/>
  <c r="AC47" i="21"/>
  <c r="AB47" i="21" s="1"/>
  <c r="AL47" i="21"/>
  <c r="AN47" i="21"/>
  <c r="AR47" i="21"/>
  <c r="AX47" i="21"/>
  <c r="AZ47" i="21"/>
  <c r="BA47" i="21"/>
  <c r="BC47" i="21"/>
  <c r="BE47" i="21"/>
  <c r="BF47" i="21" s="1"/>
  <c r="C48" i="21"/>
  <c r="D48" i="21"/>
  <c r="F48" i="21"/>
  <c r="H48" i="21"/>
  <c r="I48" i="21" s="1"/>
  <c r="Q48" i="21"/>
  <c r="V48" i="21"/>
  <c r="W48" i="21"/>
  <c r="AA48" i="21" s="1"/>
  <c r="X48" i="21"/>
  <c r="AC48" i="21" s="1"/>
  <c r="Y48" i="21"/>
  <c r="Z48" i="21"/>
  <c r="AB48" i="21"/>
  <c r="AD48" i="21"/>
  <c r="AF48" i="21"/>
  <c r="AL48" i="21"/>
  <c r="AN48" i="21"/>
  <c r="AR48" i="21"/>
  <c r="AX48" i="21"/>
  <c r="AZ48" i="21"/>
  <c r="BA48" i="21"/>
  <c r="BC48" i="21"/>
  <c r="BE48" i="21"/>
  <c r="BF48" i="21" s="1"/>
  <c r="C49" i="21"/>
  <c r="D49" i="21"/>
  <c r="F49" i="21"/>
  <c r="H49" i="21"/>
  <c r="I49" i="21"/>
  <c r="J49" i="21"/>
  <c r="Q49" i="21"/>
  <c r="V49" i="21"/>
  <c r="Z49" i="21" s="1"/>
  <c r="W49" i="21"/>
  <c r="X49" i="21"/>
  <c r="Y49" i="21"/>
  <c r="AA49" i="21"/>
  <c r="AB49" i="21" s="1"/>
  <c r="AC49" i="21"/>
  <c r="AD49" i="21"/>
  <c r="AF49" i="21" s="1"/>
  <c r="AL49" i="21"/>
  <c r="AN49" i="21"/>
  <c r="AR49" i="21"/>
  <c r="AX49" i="21"/>
  <c r="AZ49" i="21"/>
  <c r="BA49" i="21"/>
  <c r="BC49" i="21"/>
  <c r="BE49" i="21"/>
  <c r="BF49" i="21" s="1"/>
  <c r="C50" i="21"/>
  <c r="D50" i="21"/>
  <c r="F50" i="21"/>
  <c r="H50" i="21"/>
  <c r="I50" i="21"/>
  <c r="J50" i="21"/>
  <c r="Q50" i="21"/>
  <c r="V50" i="21"/>
  <c r="Z50" i="21" s="1"/>
  <c r="W50" i="21"/>
  <c r="X50" i="21"/>
  <c r="Y50" i="21"/>
  <c r="AA50" i="21"/>
  <c r="AL50" i="21"/>
  <c r="AN50" i="21"/>
  <c r="AR50" i="21"/>
  <c r="AX50" i="21"/>
  <c r="AZ50" i="21"/>
  <c r="BA50" i="21"/>
  <c r="BC50" i="21"/>
  <c r="BE50" i="21"/>
  <c r="BF50" i="21"/>
  <c r="BG50" i="21"/>
  <c r="C51" i="21"/>
  <c r="D51" i="21"/>
  <c r="F51" i="21"/>
  <c r="H51" i="21"/>
  <c r="J51" i="21" s="1"/>
  <c r="I51" i="21"/>
  <c r="Q51" i="21"/>
  <c r="V51" i="21"/>
  <c r="Z51" i="21" s="1"/>
  <c r="W51" i="21"/>
  <c r="X51" i="21"/>
  <c r="Y51" i="21"/>
  <c r="AA51" i="21"/>
  <c r="AD51" i="21" s="1"/>
  <c r="AC51" i="21"/>
  <c r="AL51" i="21"/>
  <c r="AN51" i="21"/>
  <c r="AR51" i="21"/>
  <c r="AX51" i="21"/>
  <c r="AZ51" i="21"/>
  <c r="BA51" i="21"/>
  <c r="BC51" i="21"/>
  <c r="BE51" i="21"/>
  <c r="BF51" i="21"/>
  <c r="BG51" i="21"/>
  <c r="C52" i="21"/>
  <c r="D52" i="21"/>
  <c r="F52" i="21"/>
  <c r="H52" i="21"/>
  <c r="J52" i="21" s="1"/>
  <c r="Q52" i="21"/>
  <c r="V52" i="21"/>
  <c r="Y52" i="21" s="1"/>
  <c r="W52" i="21"/>
  <c r="X52" i="21"/>
  <c r="AA52" i="21"/>
  <c r="AC52" i="21"/>
  <c r="AD52" i="21" s="1"/>
  <c r="AL52" i="21"/>
  <c r="AN52" i="21"/>
  <c r="AR52" i="21"/>
  <c r="AX52" i="21"/>
  <c r="AZ52" i="21"/>
  <c r="BA52" i="21"/>
  <c r="BC52" i="21"/>
  <c r="BE52" i="21"/>
  <c r="BG52" i="21" s="1"/>
  <c r="BF52" i="21"/>
  <c r="C53" i="21"/>
  <c r="D53" i="21"/>
  <c r="F53" i="21"/>
  <c r="H53" i="21"/>
  <c r="J53" i="21" s="1"/>
  <c r="I53" i="21"/>
  <c r="Q53" i="21"/>
  <c r="V53" i="21"/>
  <c r="W53" i="21"/>
  <c r="AA53" i="21" s="1"/>
  <c r="X53" i="21"/>
  <c r="Y53" i="21"/>
  <c r="Z53" i="21"/>
  <c r="AL53" i="21"/>
  <c r="AN53" i="21"/>
  <c r="AR53" i="21"/>
  <c r="AX53" i="21"/>
  <c r="AZ53" i="21"/>
  <c r="BA53" i="21"/>
  <c r="BC53" i="21"/>
  <c r="BE53" i="21"/>
  <c r="BG53" i="21" s="1"/>
  <c r="C54" i="21"/>
  <c r="D54" i="21"/>
  <c r="F54" i="21"/>
  <c r="H54" i="21"/>
  <c r="I54" i="21" s="1"/>
  <c r="J54" i="21"/>
  <c r="Q54" i="21"/>
  <c r="V54" i="21"/>
  <c r="Y54" i="21" s="1"/>
  <c r="W54" i="21"/>
  <c r="AA54" i="21" s="1"/>
  <c r="X54" i="21"/>
  <c r="AC54" i="21" s="1"/>
  <c r="Z54" i="21"/>
  <c r="AL54" i="21"/>
  <c r="AN54" i="21"/>
  <c r="AR54" i="21"/>
  <c r="AX54" i="21"/>
  <c r="AZ54" i="21"/>
  <c r="BA54" i="21"/>
  <c r="BC54" i="21"/>
  <c r="BE54" i="21"/>
  <c r="BG54" i="21" s="1"/>
  <c r="BF54" i="21"/>
  <c r="C55" i="21"/>
  <c r="D55" i="21"/>
  <c r="F55" i="21"/>
  <c r="H55" i="21"/>
  <c r="I55" i="21" s="1"/>
  <c r="Q55" i="21"/>
  <c r="V55" i="21"/>
  <c r="W55" i="21"/>
  <c r="AA55" i="21" s="1"/>
  <c r="AD55" i="21" s="1"/>
  <c r="AF55" i="21" s="1"/>
  <c r="X55" i="21"/>
  <c r="Y55" i="21"/>
  <c r="Z55" i="21"/>
  <c r="AB55" i="21"/>
  <c r="AC55" i="21"/>
  <c r="AL55" i="21"/>
  <c r="AN55" i="21"/>
  <c r="AR55" i="21"/>
  <c r="AX55" i="21"/>
  <c r="AZ55" i="21"/>
  <c r="BA55" i="21"/>
  <c r="BC55" i="21"/>
  <c r="BE55" i="21"/>
  <c r="BF55" i="21" s="1"/>
  <c r="BG55" i="21"/>
  <c r="C56" i="21"/>
  <c r="D56" i="21"/>
  <c r="F56" i="21"/>
  <c r="H56" i="21"/>
  <c r="I56" i="21" s="1"/>
  <c r="J56" i="21"/>
  <c r="Q56" i="21"/>
  <c r="V56" i="21"/>
  <c r="W56" i="21"/>
  <c r="AA56" i="21" s="1"/>
  <c r="X56" i="21"/>
  <c r="AC56" i="21" s="1"/>
  <c r="Y56" i="21"/>
  <c r="Z56" i="21"/>
  <c r="AD56" i="21"/>
  <c r="AL56" i="21"/>
  <c r="AN56" i="21"/>
  <c r="AR56" i="21"/>
  <c r="AX56" i="21"/>
  <c r="AZ56" i="21"/>
  <c r="BA56" i="21"/>
  <c r="BC56" i="21"/>
  <c r="BE56" i="21"/>
  <c r="BF56" i="21" s="1"/>
  <c r="BG56" i="21"/>
  <c r="C57" i="21"/>
  <c r="D57" i="21"/>
  <c r="F57" i="21"/>
  <c r="H57" i="21"/>
  <c r="I57" i="21"/>
  <c r="J57" i="21"/>
  <c r="Q57" i="21"/>
  <c r="V57" i="21"/>
  <c r="Z57" i="21" s="1"/>
  <c r="W57" i="21"/>
  <c r="AA57" i="21" s="1"/>
  <c r="AD57" i="21" s="1"/>
  <c r="AF57" i="21" s="1"/>
  <c r="X57" i="21"/>
  <c r="Y57" i="21"/>
  <c r="AB57" i="21"/>
  <c r="AC57" i="21"/>
  <c r="AL57" i="21"/>
  <c r="AN57" i="21"/>
  <c r="AR57" i="21"/>
  <c r="AX57" i="21"/>
  <c r="AZ57" i="21"/>
  <c r="BA57" i="21"/>
  <c r="BC57" i="21"/>
  <c r="BE57" i="21"/>
  <c r="BF57" i="21" s="1"/>
  <c r="BG57" i="21"/>
  <c r="C58" i="21"/>
  <c r="D58" i="21"/>
  <c r="F58" i="21"/>
  <c r="H58" i="21"/>
  <c r="Q58" i="21"/>
  <c r="V58" i="21"/>
  <c r="Y58" i="21" s="1"/>
  <c r="W58" i="21"/>
  <c r="X58" i="21"/>
  <c r="Z58" i="21"/>
  <c r="AA58" i="21"/>
  <c r="AL58" i="21"/>
  <c r="AN58" i="21"/>
  <c r="AR58" i="21"/>
  <c r="AX58" i="21"/>
  <c r="AZ58" i="21"/>
  <c r="BA58" i="21"/>
  <c r="BC58" i="21"/>
  <c r="BE58" i="21"/>
  <c r="BF58" i="21"/>
  <c r="BG58" i="21"/>
  <c r="C59" i="21"/>
  <c r="D59" i="21"/>
  <c r="F59" i="21"/>
  <c r="H59" i="21"/>
  <c r="J59" i="21" s="1"/>
  <c r="I59" i="21"/>
  <c r="Q59" i="21"/>
  <c r="V59" i="21"/>
  <c r="Z59" i="21" s="1"/>
  <c r="W59" i="21"/>
  <c r="X59" i="21"/>
  <c r="AC59" i="21" s="1"/>
  <c r="AA59" i="21"/>
  <c r="AD59" i="21" s="1"/>
  <c r="AL59" i="21"/>
  <c r="AN59" i="21"/>
  <c r="AR59" i="21"/>
  <c r="AX59" i="21"/>
  <c r="AZ59" i="21"/>
  <c r="BA59" i="21"/>
  <c r="BC59" i="21"/>
  <c r="BE59" i="21"/>
  <c r="BF59" i="21"/>
  <c r="BG59" i="21"/>
  <c r="C60" i="21"/>
  <c r="D60" i="21"/>
  <c r="F60" i="21"/>
  <c r="H60" i="21"/>
  <c r="I60" i="21" s="1"/>
  <c r="J60" i="21"/>
  <c r="Q60" i="21"/>
  <c r="V60" i="21"/>
  <c r="Y60" i="21" s="1"/>
  <c r="W60" i="21"/>
  <c r="X60" i="21"/>
  <c r="AA60" i="21"/>
  <c r="AL60" i="21"/>
  <c r="AN60" i="21"/>
  <c r="AR60" i="21"/>
  <c r="AX60" i="21"/>
  <c r="AZ60" i="21"/>
  <c r="BA60" i="21"/>
  <c r="BC60" i="21"/>
  <c r="BE60" i="21"/>
  <c r="BG60" i="21" s="1"/>
  <c r="BF60" i="21"/>
  <c r="C61" i="21"/>
  <c r="D61" i="21"/>
  <c r="F61" i="21"/>
  <c r="H61" i="21"/>
  <c r="J61" i="21" s="1"/>
  <c r="Q61" i="21"/>
  <c r="V61" i="21"/>
  <c r="W61" i="21"/>
  <c r="AA61" i="21" s="1"/>
  <c r="X61" i="21"/>
  <c r="Y61" i="21"/>
  <c r="Z61" i="21"/>
  <c r="AL61" i="21"/>
  <c r="AN61" i="21"/>
  <c r="AR61" i="21"/>
  <c r="AX61" i="21"/>
  <c r="AZ61" i="21"/>
  <c r="BA61" i="21"/>
  <c r="BC61" i="21"/>
  <c r="BE61" i="21"/>
  <c r="BF61" i="21"/>
  <c r="BG61" i="21"/>
  <c r="C62" i="21"/>
  <c r="D62" i="21"/>
  <c r="F62" i="21"/>
  <c r="H62" i="21"/>
  <c r="I62" i="21" s="1"/>
  <c r="Q62" i="21"/>
  <c r="V62" i="21"/>
  <c r="W62" i="21"/>
  <c r="AA62" i="21" s="1"/>
  <c r="X62" i="21"/>
  <c r="AL62" i="21"/>
  <c r="AN62" i="21"/>
  <c r="AR62" i="21"/>
  <c r="AX62" i="21"/>
  <c r="AZ62" i="21"/>
  <c r="BA62" i="21"/>
  <c r="BC62" i="21"/>
  <c r="BE62" i="21"/>
  <c r="BG62" i="21" s="1"/>
  <c r="BF62" i="21"/>
  <c r="C63" i="21"/>
  <c r="D63" i="21"/>
  <c r="F63" i="21"/>
  <c r="H63" i="21"/>
  <c r="Q63" i="21"/>
  <c r="V63" i="21"/>
  <c r="W63" i="21"/>
  <c r="AA63" i="21" s="1"/>
  <c r="X63" i="21"/>
  <c r="Y63" i="21"/>
  <c r="Z63" i="21"/>
  <c r="AC63" i="21"/>
  <c r="AL63" i="21"/>
  <c r="AN63" i="21"/>
  <c r="AR63" i="21"/>
  <c r="AX63" i="21"/>
  <c r="AZ63" i="21"/>
  <c r="BA63" i="21"/>
  <c r="BC63" i="21"/>
  <c r="BE63" i="21"/>
  <c r="BF63" i="21" s="1"/>
  <c r="C64" i="21"/>
  <c r="D64" i="21"/>
  <c r="F64" i="21"/>
  <c r="H64" i="21"/>
  <c r="I64" i="21" s="1"/>
  <c r="Q64" i="21"/>
  <c r="V64" i="21"/>
  <c r="Y64" i="21" s="1"/>
  <c r="W64" i="21"/>
  <c r="AA64" i="21" s="1"/>
  <c r="X64" i="21"/>
  <c r="AC64" i="21" s="1"/>
  <c r="Z64" i="21"/>
  <c r="AL64" i="21"/>
  <c r="AN64" i="21"/>
  <c r="AR64" i="21"/>
  <c r="AX64" i="21"/>
  <c r="AZ64" i="21"/>
  <c r="BA64" i="21"/>
  <c r="BC64" i="21"/>
  <c r="BE64" i="21"/>
  <c r="BF64" i="21"/>
  <c r="BG64" i="21"/>
  <c r="C65" i="21"/>
  <c r="D65" i="21"/>
  <c r="F65" i="21"/>
  <c r="H65" i="21"/>
  <c r="I65" i="21"/>
  <c r="J65" i="21"/>
  <c r="Q65" i="21"/>
  <c r="V65" i="21"/>
  <c r="Z65" i="21" s="1"/>
  <c r="W65" i="21"/>
  <c r="X65" i="21"/>
  <c r="AA65" i="21"/>
  <c r="AB65" i="21" s="1"/>
  <c r="AC65" i="21"/>
  <c r="AD65" i="21"/>
  <c r="AF65" i="21"/>
  <c r="AL65" i="21"/>
  <c r="AN65" i="21"/>
  <c r="AR65" i="21"/>
  <c r="AX65" i="21"/>
  <c r="AZ65" i="21"/>
  <c r="BA65" i="21"/>
  <c r="BC65" i="21"/>
  <c r="BE65" i="21"/>
  <c r="C66" i="21"/>
  <c r="D66" i="21"/>
  <c r="F66" i="21"/>
  <c r="H66" i="21"/>
  <c r="I66" i="21"/>
  <c r="J66" i="21"/>
  <c r="Q66" i="21"/>
  <c r="V66" i="21"/>
  <c r="Z66" i="21" s="1"/>
  <c r="W66" i="21"/>
  <c r="X66" i="21"/>
  <c r="Y66" i="21"/>
  <c r="AA66" i="21"/>
  <c r="AB66" i="21"/>
  <c r="AC66" i="21"/>
  <c r="AL66" i="21"/>
  <c r="AN66" i="21"/>
  <c r="AR66" i="21"/>
  <c r="AX66" i="21"/>
  <c r="AZ66" i="21"/>
  <c r="BA66" i="21"/>
  <c r="BC66" i="21"/>
  <c r="BE66" i="21"/>
  <c r="BF66" i="21"/>
  <c r="BG66" i="21"/>
  <c r="C67" i="21"/>
  <c r="D67" i="21"/>
  <c r="F67" i="21"/>
  <c r="H67" i="21"/>
  <c r="Q67" i="21"/>
  <c r="V67" i="21"/>
  <c r="Y67" i="21" s="1"/>
  <c r="W67" i="21"/>
  <c r="X67" i="21"/>
  <c r="AA67" i="21"/>
  <c r="AL67" i="21"/>
  <c r="AN67" i="21"/>
  <c r="AR67" i="21"/>
  <c r="AX67" i="21"/>
  <c r="AZ67" i="21"/>
  <c r="BA67" i="21"/>
  <c r="BC67" i="21"/>
  <c r="BE67" i="21"/>
  <c r="BF67" i="21"/>
  <c r="BG67" i="21"/>
  <c r="C68" i="21"/>
  <c r="D68" i="21"/>
  <c r="F68" i="21"/>
  <c r="H68" i="21"/>
  <c r="J68" i="21" s="1"/>
  <c r="Q68" i="21"/>
  <c r="V68" i="21"/>
  <c r="Y68" i="21" s="1"/>
  <c r="W68" i="21"/>
  <c r="AA68" i="21" s="1"/>
  <c r="X68" i="21"/>
  <c r="AL68" i="21"/>
  <c r="AN68" i="21"/>
  <c r="AR68" i="21"/>
  <c r="AX68" i="21"/>
  <c r="AZ68" i="21"/>
  <c r="BA68" i="21"/>
  <c r="BC68" i="21"/>
  <c r="BE68" i="21"/>
  <c r="BG68" i="21" s="1"/>
  <c r="C69" i="21"/>
  <c r="D69" i="21"/>
  <c r="F69" i="21"/>
  <c r="H69" i="21"/>
  <c r="J69" i="21" s="1"/>
  <c r="I69" i="21"/>
  <c r="Q69" i="21"/>
  <c r="V69" i="21"/>
  <c r="Y69" i="21" s="1"/>
  <c r="W69" i="21"/>
  <c r="AA69" i="21" s="1"/>
  <c r="X69" i="21"/>
  <c r="Z69" i="21"/>
  <c r="AL69" i="21"/>
  <c r="AN69" i="21"/>
  <c r="AR69" i="21"/>
  <c r="AX69" i="21"/>
  <c r="AZ69" i="21"/>
  <c r="BA69" i="21"/>
  <c r="BC69" i="21"/>
  <c r="BE69" i="21"/>
  <c r="BG69" i="21" s="1"/>
  <c r="C70" i="21"/>
  <c r="D70" i="21"/>
  <c r="F70" i="21"/>
  <c r="H70" i="21"/>
  <c r="J70" i="21" s="1"/>
  <c r="I70" i="21"/>
  <c r="Q70" i="21"/>
  <c r="V70" i="21"/>
  <c r="W70" i="21"/>
  <c r="AA70" i="21" s="1"/>
  <c r="AD70" i="21" s="1"/>
  <c r="X70" i="21"/>
  <c r="AB70" i="21" s="1"/>
  <c r="Y70" i="21"/>
  <c r="Z70" i="21"/>
  <c r="AC70" i="21"/>
  <c r="AL70" i="21"/>
  <c r="AN70" i="21"/>
  <c r="AR70" i="21"/>
  <c r="AX70" i="21"/>
  <c r="AZ70" i="21"/>
  <c r="BA70" i="21"/>
  <c r="BC70" i="21"/>
  <c r="BE70" i="21"/>
  <c r="BF70" i="21"/>
  <c r="BG70" i="21"/>
  <c r="C71" i="21"/>
  <c r="D71" i="21"/>
  <c r="F71" i="21"/>
  <c r="H71" i="21"/>
  <c r="I71" i="21" s="1"/>
  <c r="J71" i="21"/>
  <c r="Q71" i="21"/>
  <c r="V71" i="21"/>
  <c r="Z71" i="21" s="1"/>
  <c r="W71" i="21"/>
  <c r="AA71" i="21" s="1"/>
  <c r="AD71" i="21" s="1"/>
  <c r="AF71" i="21" s="1"/>
  <c r="X71" i="21"/>
  <c r="AB71" i="21" s="1"/>
  <c r="AC71" i="21"/>
  <c r="AL71" i="21"/>
  <c r="AN71" i="21"/>
  <c r="AR71" i="21"/>
  <c r="AX71" i="21"/>
  <c r="AZ71" i="21"/>
  <c r="BA71" i="21"/>
  <c r="BC71" i="21"/>
  <c r="BE71" i="21"/>
  <c r="BF71" i="21" s="1"/>
  <c r="C72" i="21"/>
  <c r="D72" i="21"/>
  <c r="F72" i="21"/>
  <c r="H72" i="21"/>
  <c r="I72" i="21" s="1"/>
  <c r="Q72" i="21"/>
  <c r="V72" i="21"/>
  <c r="Y72" i="21" s="1"/>
  <c r="W72" i="21"/>
  <c r="X72" i="21"/>
  <c r="Z72" i="21"/>
  <c r="AA72" i="21"/>
  <c r="AD72" i="21" s="1"/>
  <c r="AF72" i="21" s="1"/>
  <c r="AB72" i="21"/>
  <c r="AC72" i="21"/>
  <c r="AL72" i="21"/>
  <c r="AN72" i="21"/>
  <c r="AR72" i="21"/>
  <c r="AX72" i="21"/>
  <c r="AZ72" i="21"/>
  <c r="BA72" i="21"/>
  <c r="BC72" i="21"/>
  <c r="BE72" i="21"/>
  <c r="BF72" i="21" s="1"/>
  <c r="BG72" i="21"/>
  <c r="C73" i="21"/>
  <c r="D73" i="21"/>
  <c r="F73" i="21"/>
  <c r="H73" i="21"/>
  <c r="I73" i="21" s="1"/>
  <c r="Q73" i="21"/>
  <c r="V73" i="21"/>
  <c r="Y73" i="21" s="1"/>
  <c r="W73" i="21"/>
  <c r="X73" i="21"/>
  <c r="AC73" i="21" s="1"/>
  <c r="Z73" i="21"/>
  <c r="AA73" i="21"/>
  <c r="AD73" i="21" s="1"/>
  <c r="AL73" i="21"/>
  <c r="AN73" i="21"/>
  <c r="AR73" i="21"/>
  <c r="AX73" i="21"/>
  <c r="AZ73" i="21"/>
  <c r="BA73" i="21"/>
  <c r="BC73" i="21"/>
  <c r="BE73" i="21"/>
  <c r="BF73" i="21" s="1"/>
  <c r="BG73" i="21"/>
  <c r="C74" i="21"/>
  <c r="D74" i="21"/>
  <c r="F74" i="21"/>
  <c r="H74" i="21"/>
  <c r="I74" i="21"/>
  <c r="J74" i="21"/>
  <c r="Q74" i="21"/>
  <c r="V74" i="21"/>
  <c r="Z74" i="21" s="1"/>
  <c r="W74" i="21"/>
  <c r="AA74" i="21" s="1"/>
  <c r="AD74" i="21" s="1"/>
  <c r="AF74" i="21" s="1"/>
  <c r="X74" i="21"/>
  <c r="AC74" i="21"/>
  <c r="AL74" i="21"/>
  <c r="AN74" i="21"/>
  <c r="AR74" i="21"/>
  <c r="AX74" i="21"/>
  <c r="AZ74" i="21"/>
  <c r="BA74" i="21"/>
  <c r="BC74" i="21"/>
  <c r="BE74" i="21"/>
  <c r="BF74" i="21" s="1"/>
  <c r="C75" i="21"/>
  <c r="D75" i="21"/>
  <c r="F75" i="21"/>
  <c r="H75" i="21"/>
  <c r="I75" i="21" s="1"/>
  <c r="J75" i="21"/>
  <c r="Q75" i="21"/>
  <c r="V75" i="21"/>
  <c r="Y75" i="21" s="1"/>
  <c r="W75" i="21"/>
  <c r="X75" i="21"/>
  <c r="Z75" i="21"/>
  <c r="AA75" i="21"/>
  <c r="AB75" i="21"/>
  <c r="AC75" i="21"/>
  <c r="AD75" i="21"/>
  <c r="AL75" i="21"/>
  <c r="AN75" i="21"/>
  <c r="AR75" i="21"/>
  <c r="AX75" i="21"/>
  <c r="AZ75" i="21"/>
  <c r="BA75" i="21"/>
  <c r="BC75" i="21"/>
  <c r="BE75" i="21"/>
  <c r="BF75" i="21"/>
  <c r="BG75" i="21"/>
  <c r="C76" i="21"/>
  <c r="D76" i="21"/>
  <c r="F76" i="21"/>
  <c r="H76" i="21"/>
  <c r="J76" i="21" s="1"/>
  <c r="Q76" i="21"/>
  <c r="V76" i="21"/>
  <c r="Z76" i="21" s="1"/>
  <c r="W76" i="21"/>
  <c r="X76" i="21"/>
  <c r="Y76" i="21"/>
  <c r="AA76" i="21"/>
  <c r="AL76" i="21"/>
  <c r="AN76" i="21"/>
  <c r="AR76" i="21"/>
  <c r="AX76" i="21"/>
  <c r="AZ76" i="21"/>
  <c r="BA76" i="21"/>
  <c r="BC76" i="21"/>
  <c r="BE76" i="21"/>
  <c r="BF76" i="21" s="1"/>
  <c r="C77" i="21"/>
  <c r="D77" i="21"/>
  <c r="F77" i="21"/>
  <c r="H77" i="21"/>
  <c r="I77" i="21"/>
  <c r="J77" i="21"/>
  <c r="Q77" i="21"/>
  <c r="V77" i="21"/>
  <c r="Y77" i="21" s="1"/>
  <c r="W77" i="21"/>
  <c r="AA77" i="21" s="1"/>
  <c r="X77" i="21"/>
  <c r="Z77" i="21"/>
  <c r="AC77" i="21"/>
  <c r="AL77" i="21"/>
  <c r="AN77" i="21"/>
  <c r="AR77" i="21"/>
  <c r="AX77" i="21"/>
  <c r="AZ77" i="21"/>
  <c r="BA77" i="21"/>
  <c r="BC77" i="21"/>
  <c r="BE77" i="21"/>
  <c r="BG77" i="21" s="1"/>
  <c r="BF77" i="21"/>
  <c r="C78" i="21"/>
  <c r="D78" i="21"/>
  <c r="F78" i="21"/>
  <c r="H78" i="21"/>
  <c r="J78" i="21" s="1"/>
  <c r="I78" i="21"/>
  <c r="Q78" i="21"/>
  <c r="V78" i="21"/>
  <c r="W78" i="21"/>
  <c r="X78" i="21"/>
  <c r="Y78" i="21"/>
  <c r="Z78" i="21"/>
  <c r="AA78" i="21"/>
  <c r="AL78" i="21"/>
  <c r="AN78" i="21"/>
  <c r="AR78" i="21"/>
  <c r="AX78" i="21"/>
  <c r="AZ78" i="21"/>
  <c r="BA78" i="21"/>
  <c r="BC78" i="21"/>
  <c r="BE78" i="21"/>
  <c r="BF78" i="21" s="1"/>
  <c r="BG78" i="21"/>
  <c r="C79" i="21"/>
  <c r="D79" i="21"/>
  <c r="F79" i="21"/>
  <c r="H79" i="21"/>
  <c r="I79" i="21" s="1"/>
  <c r="J79" i="21"/>
  <c r="Q79" i="21"/>
  <c r="V79" i="21"/>
  <c r="W79" i="21"/>
  <c r="AA79" i="21" s="1"/>
  <c r="AD79" i="21" s="1"/>
  <c r="X79" i="21"/>
  <c r="Y79" i="21"/>
  <c r="Z79" i="21"/>
  <c r="AC79" i="21"/>
  <c r="AL79" i="21"/>
  <c r="AN79" i="21"/>
  <c r="AR79" i="21"/>
  <c r="AX79" i="21"/>
  <c r="AZ79" i="21"/>
  <c r="BA79" i="21"/>
  <c r="BC79" i="21"/>
  <c r="BE79" i="21"/>
  <c r="BF79" i="21"/>
  <c r="BG79" i="21"/>
  <c r="C80" i="21"/>
  <c r="D80" i="21"/>
  <c r="F80" i="21"/>
  <c r="H80" i="21"/>
  <c r="J80" i="21" s="1"/>
  <c r="I80" i="21"/>
  <c r="Q80" i="21"/>
  <c r="V80" i="21"/>
  <c r="W80" i="21"/>
  <c r="X80" i="21"/>
  <c r="Y80" i="21"/>
  <c r="Z80" i="21"/>
  <c r="AA80" i="21"/>
  <c r="AB80" i="21" s="1"/>
  <c r="AC80" i="21"/>
  <c r="AL80" i="21"/>
  <c r="AN80" i="21"/>
  <c r="AR80" i="21"/>
  <c r="AX80" i="21"/>
  <c r="AZ80" i="21"/>
  <c r="BA80" i="21"/>
  <c r="BC80" i="21"/>
  <c r="BE80" i="21"/>
  <c r="BF80" i="21" s="1"/>
  <c r="BG80" i="21"/>
  <c r="C81" i="21"/>
  <c r="D81" i="21"/>
  <c r="F81" i="21"/>
  <c r="H81" i="21"/>
  <c r="I81" i="21"/>
  <c r="J81" i="21"/>
  <c r="Q81" i="21"/>
  <c r="V81" i="21"/>
  <c r="Y81" i="21" s="1"/>
  <c r="W81" i="21"/>
  <c r="X81" i="21"/>
  <c r="AC81" i="21" s="1"/>
  <c r="AA81" i="21"/>
  <c r="AD81" i="21" s="1"/>
  <c r="AF81" i="21" s="1"/>
  <c r="AL81" i="21"/>
  <c r="AN81" i="21"/>
  <c r="AR81" i="21"/>
  <c r="AX81" i="21"/>
  <c r="AZ81" i="21"/>
  <c r="BA81" i="21"/>
  <c r="BC81" i="21"/>
  <c r="BE81" i="21"/>
  <c r="BF81" i="21" s="1"/>
  <c r="C82" i="21"/>
  <c r="D82" i="21"/>
  <c r="F82" i="21"/>
  <c r="H82" i="21"/>
  <c r="I82" i="21"/>
  <c r="J82" i="21"/>
  <c r="Q82" i="21"/>
  <c r="V82" i="21"/>
  <c r="Z82" i="21" s="1"/>
  <c r="W82" i="21"/>
  <c r="AA82" i="21" s="1"/>
  <c r="X82" i="21"/>
  <c r="Y82" i="21"/>
  <c r="AC82" i="21"/>
  <c r="AL82" i="21"/>
  <c r="AN82" i="21"/>
  <c r="AR82" i="21"/>
  <c r="AX82" i="21"/>
  <c r="AZ82" i="21"/>
  <c r="BA82" i="21"/>
  <c r="BC82" i="21"/>
  <c r="BE82" i="21"/>
  <c r="BG82" i="21" s="1"/>
  <c r="BF82" i="21"/>
  <c r="C83" i="21"/>
  <c r="D83" i="21"/>
  <c r="F83" i="21"/>
  <c r="H83" i="21"/>
  <c r="I83" i="21" s="1"/>
  <c r="Q83" i="21"/>
  <c r="V83" i="21"/>
  <c r="W83" i="21"/>
  <c r="X83" i="21"/>
  <c r="Y83" i="21"/>
  <c r="Z83" i="21"/>
  <c r="AA83" i="21"/>
  <c r="AD83" i="21" s="1"/>
  <c r="AC83" i="21"/>
  <c r="AB83" i="21" s="1"/>
  <c r="AL83" i="21"/>
  <c r="AN83" i="21"/>
  <c r="AR83" i="21"/>
  <c r="AX83" i="21"/>
  <c r="AZ83" i="21"/>
  <c r="BA83" i="21"/>
  <c r="BC83" i="21"/>
  <c r="BE83" i="21"/>
  <c r="BF83" i="21"/>
  <c r="BG83" i="21"/>
  <c r="C84" i="21"/>
  <c r="D84" i="21"/>
  <c r="F84" i="21"/>
  <c r="H84" i="21"/>
  <c r="J84" i="21" s="1"/>
  <c r="I84" i="21"/>
  <c r="Q84" i="21"/>
  <c r="V84" i="21"/>
  <c r="Y84" i="21" s="1"/>
  <c r="W84" i="21"/>
  <c r="X84" i="21"/>
  <c r="AA84" i="21"/>
  <c r="AD84" i="21" s="1"/>
  <c r="AF84" i="21" s="1"/>
  <c r="AC84" i="21"/>
  <c r="AL84" i="21"/>
  <c r="AN84" i="21"/>
  <c r="AR84" i="21"/>
  <c r="AX84" i="21"/>
  <c r="AZ84" i="21"/>
  <c r="BA84" i="21"/>
  <c r="BC84" i="21"/>
  <c r="BE84" i="21"/>
  <c r="BF84" i="21" s="1"/>
  <c r="C85" i="21"/>
  <c r="D85" i="21"/>
  <c r="F85" i="21"/>
  <c r="H85" i="21"/>
  <c r="I85" i="21" s="1"/>
  <c r="J85" i="21"/>
  <c r="Q85" i="21"/>
  <c r="V85" i="21"/>
  <c r="Y85" i="21" s="1"/>
  <c r="W85" i="21"/>
  <c r="X85" i="21"/>
  <c r="AB85" i="21" s="1"/>
  <c r="AA85" i="21"/>
  <c r="AD85" i="21" s="1"/>
  <c r="AF85" i="21" s="1"/>
  <c r="AC85" i="21"/>
  <c r="AL85" i="21"/>
  <c r="AN85" i="21"/>
  <c r="AR85" i="21"/>
  <c r="AX85" i="21"/>
  <c r="AZ85" i="21"/>
  <c r="BA85" i="21"/>
  <c r="BC85" i="21"/>
  <c r="BE85" i="21"/>
  <c r="BG85" i="21" s="1"/>
  <c r="BF85" i="21"/>
  <c r="C86" i="21"/>
  <c r="D86" i="21"/>
  <c r="F86" i="21"/>
  <c r="H86" i="21"/>
  <c r="I86" i="21"/>
  <c r="J86" i="21"/>
  <c r="Q86" i="21"/>
  <c r="V86" i="21"/>
  <c r="W86" i="21"/>
  <c r="X86" i="21"/>
  <c r="Y86" i="21"/>
  <c r="Z86" i="21"/>
  <c r="AA86" i="21"/>
  <c r="AD86" i="21" s="1"/>
  <c r="AF86" i="21" s="1"/>
  <c r="AC86" i="21"/>
  <c r="AL86" i="21"/>
  <c r="AN86" i="21"/>
  <c r="AR86" i="21"/>
  <c r="AX86" i="21"/>
  <c r="AZ86" i="21"/>
  <c r="BA86" i="21"/>
  <c r="BC86" i="21"/>
  <c r="BE86" i="21"/>
  <c r="BF86" i="21" s="1"/>
  <c r="C87" i="21"/>
  <c r="D87" i="21"/>
  <c r="F87" i="21"/>
  <c r="H87" i="21"/>
  <c r="I87" i="21" s="1"/>
  <c r="J87" i="21"/>
  <c r="Q87" i="21"/>
  <c r="V87" i="21"/>
  <c r="Y87" i="21" s="1"/>
  <c r="W87" i="21"/>
  <c r="AA87" i="21" s="1"/>
  <c r="X87" i="21"/>
  <c r="Z87" i="21"/>
  <c r="AL87" i="21"/>
  <c r="AN87" i="21"/>
  <c r="AR87" i="21"/>
  <c r="AX87" i="21"/>
  <c r="AZ87" i="21"/>
  <c r="BA87" i="21"/>
  <c r="BC87" i="21"/>
  <c r="BE87" i="21"/>
  <c r="BF87" i="21"/>
  <c r="BG87" i="21"/>
  <c r="C88" i="21"/>
  <c r="D88" i="21"/>
  <c r="F88" i="21"/>
  <c r="H88" i="21"/>
  <c r="J88" i="21" s="1"/>
  <c r="I88" i="21"/>
  <c r="Q88" i="21"/>
  <c r="V88" i="21"/>
  <c r="Y88" i="21" s="1"/>
  <c r="W88" i="21"/>
  <c r="X88" i="21"/>
  <c r="AA88" i="21"/>
  <c r="AD88" i="21" s="1"/>
  <c r="AF88" i="21" s="1"/>
  <c r="AC88" i="21"/>
  <c r="AL88" i="21"/>
  <c r="AN88" i="21"/>
  <c r="AR88" i="21"/>
  <c r="AX88" i="21"/>
  <c r="AZ88" i="21"/>
  <c r="BA88" i="21"/>
  <c r="BC88" i="21"/>
  <c r="BE88" i="21"/>
  <c r="BF88" i="21" s="1"/>
  <c r="BG88" i="21"/>
  <c r="C89" i="21"/>
  <c r="D89" i="21"/>
  <c r="F89" i="21"/>
  <c r="H89" i="21"/>
  <c r="I89" i="21"/>
  <c r="J89" i="21"/>
  <c r="Q89" i="21"/>
  <c r="V89" i="21"/>
  <c r="W89" i="21"/>
  <c r="AA89" i="21" s="1"/>
  <c r="X89" i="21"/>
  <c r="AC89" i="21" s="1"/>
  <c r="AL89" i="21"/>
  <c r="AN89" i="21"/>
  <c r="AR89" i="21"/>
  <c r="AX89" i="21"/>
  <c r="AZ89" i="21"/>
  <c r="BA89" i="21"/>
  <c r="BC89" i="21"/>
  <c r="BE89" i="21"/>
  <c r="C90" i="21"/>
  <c r="D90" i="21"/>
  <c r="F90" i="21"/>
  <c r="H90" i="21"/>
  <c r="I90" i="21"/>
  <c r="J90" i="21"/>
  <c r="Q90" i="21"/>
  <c r="V90" i="21"/>
  <c r="Z90" i="21" s="1"/>
  <c r="W90" i="21"/>
  <c r="X90" i="21"/>
  <c r="AA90" i="21"/>
  <c r="AD90" i="21" s="1"/>
  <c r="AF90" i="21" s="1"/>
  <c r="AC90" i="21"/>
  <c r="AL90" i="21"/>
  <c r="AN90" i="21"/>
  <c r="AR90" i="21"/>
  <c r="AX90" i="21"/>
  <c r="AZ90" i="21"/>
  <c r="BA90" i="21"/>
  <c r="BC90" i="21"/>
  <c r="BE90" i="21"/>
  <c r="BG90" i="21" s="1"/>
  <c r="BF90" i="21"/>
  <c r="C91" i="21"/>
  <c r="D91" i="21"/>
  <c r="F91" i="21"/>
  <c r="H91" i="21"/>
  <c r="Q91" i="21"/>
  <c r="V91" i="21"/>
  <c r="Y91" i="21" s="1"/>
  <c r="W91" i="21"/>
  <c r="X91" i="21"/>
  <c r="AB91" i="21" s="1"/>
  <c r="Z91" i="21"/>
  <c r="AA91" i="21"/>
  <c r="AD91" i="21" s="1"/>
  <c r="AC91" i="21"/>
  <c r="AL91" i="21"/>
  <c r="AN91" i="21"/>
  <c r="AR91" i="21"/>
  <c r="AX91" i="21"/>
  <c r="AZ91" i="21"/>
  <c r="BA91" i="21"/>
  <c r="BC91" i="21"/>
  <c r="BE91" i="21"/>
  <c r="BF91" i="21"/>
  <c r="BG91" i="21"/>
  <c r="C92" i="21"/>
  <c r="D92" i="21"/>
  <c r="F92" i="21"/>
  <c r="H92" i="21"/>
  <c r="J92" i="21" s="1"/>
  <c r="I92" i="21"/>
  <c r="Q92" i="21"/>
  <c r="V92" i="21"/>
  <c r="Z92" i="21" s="1"/>
  <c r="W92" i="21"/>
  <c r="AA92" i="21" s="1"/>
  <c r="AD92" i="21" s="1"/>
  <c r="AF92" i="21" s="1"/>
  <c r="X92" i="21"/>
  <c r="Y92" i="21"/>
  <c r="AC92" i="21"/>
  <c r="AL92" i="21"/>
  <c r="AN92" i="21"/>
  <c r="AR92" i="21"/>
  <c r="AX92" i="21"/>
  <c r="AZ92" i="21"/>
  <c r="BA92" i="21"/>
  <c r="BC92" i="21"/>
  <c r="BE92" i="21"/>
  <c r="BG92" i="21" s="1"/>
  <c r="BF92" i="21"/>
  <c r="C93" i="21"/>
  <c r="D93" i="21"/>
  <c r="F93" i="21"/>
  <c r="H93" i="21"/>
  <c r="I93" i="21" s="1"/>
  <c r="Q93" i="21"/>
  <c r="V93" i="21"/>
  <c r="Y93" i="21" s="1"/>
  <c r="W93" i="21"/>
  <c r="AA93" i="21" s="1"/>
  <c r="AD93" i="21" s="1"/>
  <c r="X93" i="21"/>
  <c r="Z93" i="21"/>
  <c r="AC93" i="21"/>
  <c r="AL93" i="21"/>
  <c r="AN93" i="21"/>
  <c r="AR93" i="21"/>
  <c r="AX93" i="21"/>
  <c r="AZ93" i="21"/>
  <c r="BA93" i="21"/>
  <c r="BC93" i="21"/>
  <c r="BE93" i="21"/>
  <c r="BG93" i="21" s="1"/>
  <c r="BF93" i="21"/>
  <c r="C94" i="21"/>
  <c r="D94" i="21"/>
  <c r="F94" i="21"/>
  <c r="H94" i="21"/>
  <c r="I94" i="21"/>
  <c r="J94" i="21"/>
  <c r="Q94" i="21"/>
  <c r="V94" i="21"/>
  <c r="W94" i="21"/>
  <c r="X94" i="21"/>
  <c r="AC94" i="21" s="1"/>
  <c r="AB94" i="21" s="1"/>
  <c r="Y94" i="21"/>
  <c r="Z94" i="21"/>
  <c r="AA94" i="21"/>
  <c r="AL94" i="21"/>
  <c r="AN94" i="21"/>
  <c r="AR94" i="21"/>
  <c r="AX94" i="21"/>
  <c r="AZ94" i="21"/>
  <c r="BA94" i="21"/>
  <c r="BC94" i="21"/>
  <c r="BE94" i="21"/>
  <c r="C95" i="21"/>
  <c r="D95" i="21"/>
  <c r="F95" i="21"/>
  <c r="H95" i="21"/>
  <c r="Q95" i="21"/>
  <c r="V95" i="21"/>
  <c r="Y95" i="21" s="1"/>
  <c r="W95" i="21"/>
  <c r="AA95" i="21" s="1"/>
  <c r="X95" i="21"/>
  <c r="Z95" i="21"/>
  <c r="AL95" i="21"/>
  <c r="AN95" i="21"/>
  <c r="AR95" i="21"/>
  <c r="AX95" i="21"/>
  <c r="AZ95" i="21"/>
  <c r="BA95" i="21"/>
  <c r="BC95" i="21"/>
  <c r="BE95" i="21"/>
  <c r="BF95" i="21"/>
  <c r="BG95" i="21"/>
  <c r="C96" i="21"/>
  <c r="D96" i="21"/>
  <c r="F96" i="21"/>
  <c r="H96" i="21"/>
  <c r="I96" i="21"/>
  <c r="J96" i="21"/>
  <c r="Q96" i="21"/>
  <c r="V96" i="21"/>
  <c r="Z96" i="21" s="1"/>
  <c r="W96" i="21"/>
  <c r="X96" i="21"/>
  <c r="AA96" i="21"/>
  <c r="AB96" i="21" s="1"/>
  <c r="AC96" i="21"/>
  <c r="AD96" i="21"/>
  <c r="AF96" i="21" s="1"/>
  <c r="AL96" i="21"/>
  <c r="AN96" i="21"/>
  <c r="AR96" i="21"/>
  <c r="AX96" i="21"/>
  <c r="AZ96" i="21"/>
  <c r="BA96" i="21"/>
  <c r="BC96" i="21"/>
  <c r="BE96" i="21"/>
  <c r="BF96" i="21" s="1"/>
  <c r="BG96" i="21"/>
  <c r="C97" i="21"/>
  <c r="D97" i="21"/>
  <c r="F97" i="21"/>
  <c r="H97" i="21"/>
  <c r="I97" i="21"/>
  <c r="J97" i="21"/>
  <c r="Q97" i="21"/>
  <c r="V97" i="21"/>
  <c r="Z97" i="21" s="1"/>
  <c r="W97" i="21"/>
  <c r="AA97" i="21" s="1"/>
  <c r="AD97" i="21" s="1"/>
  <c r="AF97" i="21" s="1"/>
  <c r="X97" i="21"/>
  <c r="AC97" i="21" s="1"/>
  <c r="Y97" i="21"/>
  <c r="AL97" i="21"/>
  <c r="AN97" i="21"/>
  <c r="AR97" i="21"/>
  <c r="AX97" i="21"/>
  <c r="AZ97" i="21"/>
  <c r="BA97" i="21"/>
  <c r="BC97" i="21"/>
  <c r="BE97" i="21"/>
  <c r="BG97" i="21" s="1"/>
  <c r="BF97" i="21"/>
  <c r="C98" i="21"/>
  <c r="D98" i="21"/>
  <c r="F98" i="21"/>
  <c r="H98" i="21"/>
  <c r="I98" i="21"/>
  <c r="J98" i="21"/>
  <c r="Q98" i="21"/>
  <c r="V98" i="21"/>
  <c r="Z98" i="21" s="1"/>
  <c r="W98" i="21"/>
  <c r="X98" i="21"/>
  <c r="Y98" i="21"/>
  <c r="AA98" i="21"/>
  <c r="AD98" i="21" s="1"/>
  <c r="AC98" i="21"/>
  <c r="AL98" i="21"/>
  <c r="AN98" i="21"/>
  <c r="AR98" i="21"/>
  <c r="AX98" i="21"/>
  <c r="AZ98" i="21"/>
  <c r="BA98" i="21"/>
  <c r="BC98" i="21"/>
  <c r="BE98" i="21"/>
  <c r="BF98" i="21"/>
  <c r="BG98" i="21"/>
  <c r="C99" i="21"/>
  <c r="D99" i="21"/>
  <c r="F99" i="21"/>
  <c r="H99" i="21"/>
  <c r="J99" i="21" s="1"/>
  <c r="I99" i="21"/>
  <c r="Q99" i="21"/>
  <c r="V99" i="21"/>
  <c r="Y99" i="21" s="1"/>
  <c r="W99" i="21"/>
  <c r="X99" i="21"/>
  <c r="Z99" i="21"/>
  <c r="AA99" i="21"/>
  <c r="AC99" i="21"/>
  <c r="AL99" i="21"/>
  <c r="AN99" i="21"/>
  <c r="AR99" i="21"/>
  <c r="AX99" i="21"/>
  <c r="AZ99" i="21"/>
  <c r="BA99" i="21"/>
  <c r="BC99" i="21"/>
  <c r="BE99" i="21"/>
  <c r="BF99" i="21"/>
  <c r="BG99" i="21"/>
  <c r="C100" i="21"/>
  <c r="D100" i="21"/>
  <c r="F100" i="21"/>
  <c r="H100" i="21"/>
  <c r="J100" i="21" s="1"/>
  <c r="I100" i="21"/>
  <c r="Q100" i="21"/>
  <c r="V100" i="21"/>
  <c r="Y100" i="21" s="1"/>
  <c r="W100" i="21"/>
  <c r="AA100" i="21" s="1"/>
  <c r="X100" i="21"/>
  <c r="AC100" i="21"/>
  <c r="AL100" i="21"/>
  <c r="AN100" i="21"/>
  <c r="AR100" i="21"/>
  <c r="AX100" i="21"/>
  <c r="AZ100" i="21"/>
  <c r="BA100" i="21"/>
  <c r="BC100" i="21"/>
  <c r="BE100" i="21"/>
  <c r="BG100" i="21" s="1"/>
  <c r="BF100" i="21"/>
  <c r="C101" i="21"/>
  <c r="D101" i="21"/>
  <c r="F101" i="21"/>
  <c r="H101" i="21"/>
  <c r="I101" i="21" s="1"/>
  <c r="Q101" i="21"/>
  <c r="V101" i="21"/>
  <c r="Y101" i="21" s="1"/>
  <c r="W101" i="21"/>
  <c r="X101" i="21"/>
  <c r="AC101" i="21" s="1"/>
  <c r="AD101" i="21" s="1"/>
  <c r="AA101" i="21"/>
  <c r="AL101" i="21"/>
  <c r="AN101" i="21"/>
  <c r="AR101" i="21"/>
  <c r="AX101" i="21"/>
  <c r="AZ101" i="21"/>
  <c r="BA101" i="21"/>
  <c r="BC101" i="21"/>
  <c r="BE101" i="21"/>
  <c r="BG101" i="21" s="1"/>
  <c r="BF101" i="21"/>
  <c r="C102" i="21"/>
  <c r="D102" i="21"/>
  <c r="F102" i="21"/>
  <c r="H102" i="21"/>
  <c r="I102" i="21"/>
  <c r="J102" i="21"/>
  <c r="Q102" i="21"/>
  <c r="V102" i="21"/>
  <c r="W102" i="21"/>
  <c r="X102" i="21"/>
  <c r="Y102" i="21"/>
  <c r="Z102" i="21"/>
  <c r="AA102" i="21"/>
  <c r="AD102" i="21" s="1"/>
  <c r="AF102" i="21" s="1"/>
  <c r="AC102" i="21"/>
  <c r="AL102" i="21"/>
  <c r="AN102" i="21"/>
  <c r="AR102" i="21"/>
  <c r="AX102" i="21"/>
  <c r="AZ102" i="21"/>
  <c r="BA102" i="21"/>
  <c r="BC102" i="21"/>
  <c r="BE102" i="21"/>
  <c r="BG102" i="21" s="1"/>
  <c r="BF102" i="21"/>
  <c r="C103" i="21"/>
  <c r="D103" i="21"/>
  <c r="F103" i="21"/>
  <c r="H103" i="21"/>
  <c r="I103" i="21" s="1"/>
  <c r="Q103" i="21"/>
  <c r="V103" i="21"/>
  <c r="W103" i="21"/>
  <c r="AA103" i="21" s="1"/>
  <c r="AD103" i="21" s="1"/>
  <c r="X103" i="21"/>
  <c r="Y103" i="21"/>
  <c r="Z103" i="21"/>
  <c r="AB103" i="21"/>
  <c r="AC103" i="21"/>
  <c r="AF103" i="21"/>
  <c r="AL103" i="21"/>
  <c r="AN103" i="21"/>
  <c r="AR103" i="21"/>
  <c r="AX103" i="21"/>
  <c r="AZ103" i="21"/>
  <c r="BA103" i="21"/>
  <c r="BC103" i="21"/>
  <c r="BE103" i="21"/>
  <c r="BF103" i="21" s="1"/>
  <c r="C104" i="21"/>
  <c r="D104" i="21"/>
  <c r="F104" i="21"/>
  <c r="H104" i="21"/>
  <c r="I104" i="21" s="1"/>
  <c r="Q104" i="21"/>
  <c r="V104" i="21"/>
  <c r="Y104" i="21" s="1"/>
  <c r="W104" i="21"/>
  <c r="AA104" i="21" s="1"/>
  <c r="X104" i="21"/>
  <c r="AB104" i="21"/>
  <c r="AC104" i="21"/>
  <c r="AD104" i="21"/>
  <c r="AF104" i="21"/>
  <c r="AL104" i="21"/>
  <c r="AN104" i="21"/>
  <c r="AR104" i="21"/>
  <c r="AX104" i="21"/>
  <c r="AZ104" i="21"/>
  <c r="BA104" i="21"/>
  <c r="BC104" i="21"/>
  <c r="BE104" i="21"/>
  <c r="BF104" i="21" s="1"/>
  <c r="C105" i="21"/>
  <c r="D105" i="21"/>
  <c r="F105" i="21"/>
  <c r="H105" i="21"/>
  <c r="I105" i="21"/>
  <c r="J105" i="21"/>
  <c r="Q105" i="21"/>
  <c r="V105" i="21"/>
  <c r="Z105" i="21" s="1"/>
  <c r="W105" i="21"/>
  <c r="X105" i="21"/>
  <c r="Y105" i="21"/>
  <c r="AA105" i="21"/>
  <c r="AB105" i="21" s="1"/>
  <c r="AC105" i="21"/>
  <c r="AL105" i="21"/>
  <c r="AN105" i="21"/>
  <c r="AR105" i="21"/>
  <c r="AX105" i="21"/>
  <c r="AZ105" i="21"/>
  <c r="BA105" i="21"/>
  <c r="BC105" i="21"/>
  <c r="BE105" i="21"/>
  <c r="BF105" i="21" s="1"/>
  <c r="BG105" i="21"/>
  <c r="C106" i="21"/>
  <c r="D106" i="21"/>
  <c r="F106" i="21"/>
  <c r="H106" i="21"/>
  <c r="I106" i="21"/>
  <c r="J106" i="21"/>
  <c r="Q106" i="21"/>
  <c r="V106" i="21"/>
  <c r="Z106" i="21" s="1"/>
  <c r="W106" i="21"/>
  <c r="X106" i="21"/>
  <c r="Y106" i="21"/>
  <c r="AA106" i="21"/>
  <c r="AL106" i="21"/>
  <c r="AN106" i="21"/>
  <c r="AR106" i="21"/>
  <c r="AX106" i="21"/>
  <c r="AZ106" i="21"/>
  <c r="BA106" i="21"/>
  <c r="BC106" i="21"/>
  <c r="BE106" i="21"/>
  <c r="BF106" i="21"/>
  <c r="BG106" i="21"/>
  <c r="C107" i="21"/>
  <c r="D107" i="21"/>
  <c r="F107" i="21"/>
  <c r="H107" i="21"/>
  <c r="I107" i="21"/>
  <c r="J107" i="21"/>
  <c r="Q107" i="21"/>
  <c r="V107" i="21"/>
  <c r="Z107" i="21" s="1"/>
  <c r="W107" i="21"/>
  <c r="X107" i="21"/>
  <c r="Y107" i="21"/>
  <c r="AA107" i="21"/>
  <c r="AC107" i="21"/>
  <c r="AD107" i="21"/>
  <c r="AL107" i="21"/>
  <c r="AN107" i="21"/>
  <c r="AR107" i="21"/>
  <c r="AX107" i="21"/>
  <c r="AZ107" i="21"/>
  <c r="BA107" i="21"/>
  <c r="BC107" i="21"/>
  <c r="BE107" i="21"/>
  <c r="BF107" i="21"/>
  <c r="BG107" i="21"/>
  <c r="C108" i="21"/>
  <c r="D108" i="21"/>
  <c r="F108" i="21"/>
  <c r="H108" i="21"/>
  <c r="J108" i="21" s="1"/>
  <c r="Q108" i="21"/>
  <c r="V108" i="21"/>
  <c r="Y108" i="21" s="1"/>
  <c r="W108" i="21"/>
  <c r="X108" i="21"/>
  <c r="Z108" i="21"/>
  <c r="AA108" i="21"/>
  <c r="AD108" i="21" s="1"/>
  <c r="AC108" i="21"/>
  <c r="AL108" i="21"/>
  <c r="AN108" i="21"/>
  <c r="AR108" i="21"/>
  <c r="AX108" i="21"/>
  <c r="AZ108" i="21"/>
  <c r="BA108" i="21"/>
  <c r="BC108" i="21"/>
  <c r="BE108" i="21"/>
  <c r="BF108" i="21"/>
  <c r="BG108" i="21"/>
  <c r="C109" i="21"/>
  <c r="D109" i="21"/>
  <c r="F109" i="21"/>
  <c r="H109" i="21"/>
  <c r="J109" i="21" s="1"/>
  <c r="Q109" i="21"/>
  <c r="V109" i="21"/>
  <c r="Y109" i="21" s="1"/>
  <c r="W109" i="21"/>
  <c r="AA109" i="21" s="1"/>
  <c r="AD109" i="21" s="1"/>
  <c r="AF109" i="21" s="1"/>
  <c r="X109" i="21"/>
  <c r="AC109" i="21"/>
  <c r="AL109" i="21"/>
  <c r="AN109" i="21"/>
  <c r="AR109" i="21"/>
  <c r="AX109" i="21"/>
  <c r="AZ109" i="21"/>
  <c r="BA109" i="21"/>
  <c r="BC109" i="21"/>
  <c r="BE109" i="21"/>
  <c r="BG109" i="21" s="1"/>
  <c r="C110" i="21"/>
  <c r="D110" i="21"/>
  <c r="F110" i="21"/>
  <c r="H110" i="21"/>
  <c r="J110" i="21" s="1"/>
  <c r="I110" i="21"/>
  <c r="Q110" i="21"/>
  <c r="V110" i="21"/>
  <c r="Y110" i="21" s="1"/>
  <c r="W110" i="21"/>
  <c r="AA110" i="21" s="1"/>
  <c r="X110" i="21"/>
  <c r="Z110" i="21"/>
  <c r="AC110" i="21"/>
  <c r="AL110" i="21"/>
  <c r="AN110" i="21"/>
  <c r="AR110" i="21"/>
  <c r="AX110" i="21"/>
  <c r="AZ110" i="21"/>
  <c r="BA110" i="21"/>
  <c r="BC110" i="21"/>
  <c r="BE110" i="21"/>
  <c r="BG110" i="21" s="1"/>
  <c r="C111" i="21"/>
  <c r="D111" i="21"/>
  <c r="F111" i="21"/>
  <c r="H111" i="21"/>
  <c r="I111" i="21" s="1"/>
  <c r="J111" i="21"/>
  <c r="Q111" i="21"/>
  <c r="V111" i="21"/>
  <c r="W111" i="21"/>
  <c r="AA111" i="21" s="1"/>
  <c r="X111" i="21"/>
  <c r="Y111" i="21"/>
  <c r="Z111" i="21"/>
  <c r="AC111" i="21"/>
  <c r="AB111" i="21" s="1"/>
  <c r="AL111" i="21"/>
  <c r="AN111" i="21"/>
  <c r="AR111" i="21"/>
  <c r="AX111" i="21"/>
  <c r="AZ111" i="21"/>
  <c r="BA111" i="21"/>
  <c r="BC111" i="21"/>
  <c r="BE111" i="21"/>
  <c r="BG111" i="21" s="1"/>
  <c r="BF111" i="21"/>
  <c r="C112" i="21"/>
  <c r="D112" i="21"/>
  <c r="F112" i="21"/>
  <c r="H112" i="21"/>
  <c r="I112" i="21" s="1"/>
  <c r="J112" i="21"/>
  <c r="Q112" i="21"/>
  <c r="V112" i="21"/>
  <c r="Y112" i="21" s="1"/>
  <c r="W112" i="21"/>
  <c r="AA112" i="21" s="1"/>
  <c r="X112" i="21"/>
  <c r="AC112" i="21"/>
  <c r="AB112" i="21" s="1"/>
  <c r="AL112" i="21"/>
  <c r="AN112" i="21"/>
  <c r="AR112" i="21"/>
  <c r="AX112" i="21"/>
  <c r="AZ112" i="21"/>
  <c r="BA112" i="21"/>
  <c r="BC112" i="21"/>
  <c r="BE112" i="21"/>
  <c r="BF112" i="21" s="1"/>
  <c r="C113" i="21"/>
  <c r="D113" i="21"/>
  <c r="F113" i="21"/>
  <c r="H113" i="21"/>
  <c r="J113" i="21" s="1"/>
  <c r="I113" i="21"/>
  <c r="Q113" i="21"/>
  <c r="V113" i="21"/>
  <c r="Y113" i="21" s="1"/>
  <c r="W113" i="21"/>
  <c r="X113" i="21"/>
  <c r="Z113" i="21"/>
  <c r="AA113" i="21"/>
  <c r="AB113" i="21" s="1"/>
  <c r="AC113" i="21"/>
  <c r="AL113" i="21"/>
  <c r="AN113" i="21"/>
  <c r="AR113" i="21"/>
  <c r="AX113" i="21"/>
  <c r="AZ113" i="21"/>
  <c r="BA113" i="21"/>
  <c r="BC113" i="21"/>
  <c r="BE113" i="21"/>
  <c r="BF113" i="21" s="1"/>
  <c r="C114" i="21"/>
  <c r="D114" i="21"/>
  <c r="F114" i="21"/>
  <c r="H114" i="21"/>
  <c r="I114" i="21"/>
  <c r="J114" i="21"/>
  <c r="Q114" i="21"/>
  <c r="V114" i="21"/>
  <c r="Z114" i="21" s="1"/>
  <c r="W114" i="21"/>
  <c r="X114" i="21"/>
  <c r="AC114" i="21" s="1"/>
  <c r="AD114" i="21" s="1"/>
  <c r="Y114" i="21"/>
  <c r="AA114" i="21"/>
  <c r="AB114" i="21"/>
  <c r="AL114" i="21"/>
  <c r="AN114" i="21"/>
  <c r="AR114" i="21"/>
  <c r="AX114" i="21"/>
  <c r="AZ114" i="21"/>
  <c r="BA114" i="21"/>
  <c r="BC114" i="21"/>
  <c r="BE114" i="21"/>
  <c r="BF114" i="21" s="1"/>
  <c r="C115" i="21"/>
  <c r="D115" i="21"/>
  <c r="F115" i="21"/>
  <c r="H115" i="21"/>
  <c r="I115" i="21"/>
  <c r="J115" i="21"/>
  <c r="Q115" i="21"/>
  <c r="V115" i="21"/>
  <c r="Z115" i="21" s="1"/>
  <c r="W115" i="21"/>
  <c r="X115" i="21"/>
  <c r="Y115" i="21"/>
  <c r="AA115" i="21"/>
  <c r="AL115" i="21"/>
  <c r="AN115" i="21"/>
  <c r="AR115" i="21"/>
  <c r="AX115" i="21"/>
  <c r="AZ115" i="21"/>
  <c r="BA115" i="21"/>
  <c r="BC115" i="21"/>
  <c r="BE115" i="21"/>
  <c r="BF115" i="21"/>
  <c r="BG115" i="21"/>
  <c r="C116" i="21"/>
  <c r="D116" i="21"/>
  <c r="F116" i="21"/>
  <c r="H116" i="21"/>
  <c r="J116" i="21" s="1"/>
  <c r="I116" i="21"/>
  <c r="Q116" i="21"/>
  <c r="V116" i="21"/>
  <c r="W116" i="21"/>
  <c r="X116" i="21"/>
  <c r="AC116" i="21" s="1"/>
  <c r="Y116" i="21"/>
  <c r="Z116" i="21"/>
  <c r="AA116" i="21"/>
  <c r="AL116" i="21"/>
  <c r="AN116" i="21"/>
  <c r="AR116" i="21"/>
  <c r="AX116" i="21"/>
  <c r="AZ116" i="21"/>
  <c r="BA116" i="21"/>
  <c r="BC116" i="21"/>
  <c r="BE116" i="21"/>
  <c r="BF116" i="21"/>
  <c r="BG116" i="21"/>
  <c r="C117" i="21"/>
  <c r="D117" i="21"/>
  <c r="F117" i="21"/>
  <c r="H117" i="21"/>
  <c r="J117" i="21" s="1"/>
  <c r="I117" i="21"/>
  <c r="Q117" i="21"/>
  <c r="V117" i="21"/>
  <c r="Y117" i="21" s="1"/>
  <c r="W117" i="21"/>
  <c r="AA117" i="21" s="1"/>
  <c r="AD117" i="21" s="1"/>
  <c r="X117" i="21"/>
  <c r="AC117" i="21" s="1"/>
  <c r="Z117" i="21"/>
  <c r="AL117" i="21"/>
  <c r="AN117" i="21"/>
  <c r="AR117" i="21"/>
  <c r="AX117" i="21"/>
  <c r="AZ117" i="21"/>
  <c r="BA117" i="21"/>
  <c r="BC117" i="21"/>
  <c r="BE117" i="21"/>
  <c r="BG117" i="21" s="1"/>
  <c r="BF117" i="21"/>
  <c r="C118" i="21"/>
  <c r="D118" i="21"/>
  <c r="F118" i="21"/>
  <c r="H118" i="21"/>
  <c r="I118" i="21" s="1"/>
  <c r="J118" i="21"/>
  <c r="Q118" i="21"/>
  <c r="V118" i="21"/>
  <c r="Y118" i="21" s="1"/>
  <c r="W118" i="21"/>
  <c r="AA118" i="21" s="1"/>
  <c r="AD118" i="21" s="1"/>
  <c r="X118" i="21"/>
  <c r="AF118" i="21" s="1"/>
  <c r="Z118" i="21"/>
  <c r="AC118" i="21"/>
  <c r="AL118" i="21"/>
  <c r="AN118" i="21"/>
  <c r="AR118" i="21"/>
  <c r="AX118" i="21"/>
  <c r="AZ118" i="21"/>
  <c r="BA118" i="21"/>
  <c r="BC118" i="21"/>
  <c r="BE118" i="21"/>
  <c r="BG118" i="21" s="1"/>
  <c r="BF118" i="21"/>
  <c r="C119" i="21"/>
  <c r="D119" i="21"/>
  <c r="F119" i="21"/>
  <c r="H119" i="21"/>
  <c r="I119" i="21" s="1"/>
  <c r="Q119" i="21"/>
  <c r="V119" i="21"/>
  <c r="W119" i="21"/>
  <c r="AA119" i="21" s="1"/>
  <c r="X119" i="21"/>
  <c r="AC119" i="21" s="1"/>
  <c r="AB119" i="21" s="1"/>
  <c r="Y119" i="21"/>
  <c r="Z119" i="21"/>
  <c r="AL119" i="21"/>
  <c r="AN119" i="21"/>
  <c r="AR119" i="21"/>
  <c r="AX119" i="21"/>
  <c r="AZ119" i="21"/>
  <c r="BA119" i="21"/>
  <c r="BC119" i="21"/>
  <c r="BE119" i="21"/>
  <c r="BF119" i="21" s="1"/>
  <c r="C120" i="21"/>
  <c r="D120" i="21"/>
  <c r="F120" i="21"/>
  <c r="H120" i="21"/>
  <c r="I120" i="21" s="1"/>
  <c r="Q120" i="21"/>
  <c r="V120" i="21"/>
  <c r="W120" i="21"/>
  <c r="AA120" i="21" s="1"/>
  <c r="X120" i="21"/>
  <c r="Y120" i="21"/>
  <c r="Z120" i="21"/>
  <c r="AB120" i="21"/>
  <c r="AC120" i="21"/>
  <c r="AD120" i="21"/>
  <c r="AF120" i="21" s="1"/>
  <c r="AL120" i="21"/>
  <c r="AN120" i="21"/>
  <c r="AR120" i="21"/>
  <c r="AX120" i="21"/>
  <c r="AZ120" i="21"/>
  <c r="BA120" i="21"/>
  <c r="BC120" i="21"/>
  <c r="BE120" i="21"/>
  <c r="BF120" i="21" s="1"/>
  <c r="BG120" i="21"/>
  <c r="C121" i="21"/>
  <c r="D121" i="21"/>
  <c r="F121" i="21"/>
  <c r="H121" i="21"/>
  <c r="I121" i="21" s="1"/>
  <c r="J121" i="21"/>
  <c r="Q121" i="21"/>
  <c r="V121" i="21"/>
  <c r="Y121" i="21" s="1"/>
  <c r="W121" i="21"/>
  <c r="AA121" i="21" s="1"/>
  <c r="X121" i="21"/>
  <c r="Z121" i="21"/>
  <c r="AC121" i="21"/>
  <c r="AL121" i="21"/>
  <c r="AN121" i="21"/>
  <c r="AR121" i="21"/>
  <c r="AX121" i="21"/>
  <c r="AZ121" i="21"/>
  <c r="BA121" i="21"/>
  <c r="BC121" i="21"/>
  <c r="BE121" i="21"/>
  <c r="BF121" i="21" s="1"/>
  <c r="BG121" i="21"/>
  <c r="C122" i="21"/>
  <c r="D122" i="21"/>
  <c r="F122" i="21"/>
  <c r="H122" i="21"/>
  <c r="I122" i="21" s="1"/>
  <c r="Q122" i="21"/>
  <c r="V122" i="21"/>
  <c r="Y122" i="21" s="1"/>
  <c r="W122" i="21"/>
  <c r="AA122" i="21" s="1"/>
  <c r="AD122" i="21" s="1"/>
  <c r="AF122" i="21" s="1"/>
  <c r="X122" i="21"/>
  <c r="AC122" i="21" s="1"/>
  <c r="Z122" i="21"/>
  <c r="AL122" i="21"/>
  <c r="AN122" i="21"/>
  <c r="AR122" i="21"/>
  <c r="AX122" i="21"/>
  <c r="AZ122" i="21"/>
  <c r="BA122" i="21"/>
  <c r="BC122" i="21"/>
  <c r="BE122" i="21"/>
  <c r="BF122" i="21" s="1"/>
  <c r="C123" i="21"/>
  <c r="D123" i="21"/>
  <c r="F123" i="21"/>
  <c r="H123" i="21"/>
  <c r="I123" i="21"/>
  <c r="J123" i="21"/>
  <c r="Q123" i="21"/>
  <c r="V123" i="21"/>
  <c r="Z123" i="21" s="1"/>
  <c r="W123" i="21"/>
  <c r="AA123" i="21" s="1"/>
  <c r="X123" i="21"/>
  <c r="AL123" i="21"/>
  <c r="AN123" i="21"/>
  <c r="AR123" i="21"/>
  <c r="AX123" i="21"/>
  <c r="AZ123" i="21"/>
  <c r="BA123" i="21"/>
  <c r="BC123" i="21"/>
  <c r="BE123" i="21"/>
  <c r="BF123" i="21" s="1"/>
  <c r="BG123" i="21"/>
  <c r="C124" i="21"/>
  <c r="D124" i="21"/>
  <c r="F124" i="21"/>
  <c r="H124" i="21"/>
  <c r="I124" i="21" s="1"/>
  <c r="Q124" i="21"/>
  <c r="V124" i="21"/>
  <c r="Y124" i="21" s="1"/>
  <c r="W124" i="21"/>
  <c r="X124" i="21"/>
  <c r="AA124" i="21"/>
  <c r="AB124" i="21"/>
  <c r="AC124" i="21"/>
  <c r="AD124" i="21"/>
  <c r="AL124" i="21"/>
  <c r="AN124" i="21"/>
  <c r="AR124" i="21"/>
  <c r="AX124" i="21"/>
  <c r="AZ124" i="21"/>
  <c r="BA124" i="21"/>
  <c r="BC124" i="21"/>
  <c r="BE124" i="21"/>
  <c r="BF124" i="21"/>
  <c r="BG124" i="21"/>
  <c r="C125" i="21"/>
  <c r="D125" i="21"/>
  <c r="F125" i="21"/>
  <c r="H125" i="21"/>
  <c r="J125" i="21" s="1"/>
  <c r="Q125" i="21"/>
  <c r="V125" i="21"/>
  <c r="W125" i="21"/>
  <c r="X125" i="21"/>
  <c r="AC125" i="21" s="1"/>
  <c r="AD125" i="21" s="1"/>
  <c r="Y125" i="21"/>
  <c r="Z125" i="21"/>
  <c r="AA125" i="21"/>
  <c r="AL125" i="21"/>
  <c r="AN125" i="21"/>
  <c r="AR125" i="21"/>
  <c r="AX125" i="21"/>
  <c r="AZ125" i="21"/>
  <c r="BA125" i="21"/>
  <c r="BC125" i="21"/>
  <c r="BE125" i="21"/>
  <c r="BF125" i="21"/>
  <c r="BG125" i="21"/>
  <c r="C126" i="21"/>
  <c r="D126" i="21"/>
  <c r="F126" i="21"/>
  <c r="H126" i="21"/>
  <c r="J126" i="21" s="1"/>
  <c r="I126" i="21"/>
  <c r="Q126" i="21"/>
  <c r="V126" i="21"/>
  <c r="Y126" i="21" s="1"/>
  <c r="W126" i="21"/>
  <c r="AA126" i="21" s="1"/>
  <c r="X126" i="21"/>
  <c r="AC126" i="21" s="1"/>
  <c r="AL126" i="21"/>
  <c r="AN126" i="21"/>
  <c r="AR126" i="21"/>
  <c r="AX126" i="21"/>
  <c r="AZ126" i="21"/>
  <c r="BA126" i="21"/>
  <c r="BC126" i="21"/>
  <c r="BE126" i="21"/>
  <c r="BG126" i="21" s="1"/>
  <c r="BF126" i="21"/>
  <c r="C127" i="21"/>
  <c r="D127" i="21"/>
  <c r="F127" i="21"/>
  <c r="H127" i="21"/>
  <c r="I127" i="21" s="1"/>
  <c r="Q127" i="21"/>
  <c r="V127" i="21"/>
  <c r="W127" i="21"/>
  <c r="AA127" i="21" s="1"/>
  <c r="AD127" i="21" s="1"/>
  <c r="AF127" i="21" s="1"/>
  <c r="X127" i="21"/>
  <c r="Y127" i="21"/>
  <c r="Z127" i="21"/>
  <c r="AC127" i="21"/>
  <c r="AL127" i="21"/>
  <c r="AN127" i="21"/>
  <c r="AR127" i="21"/>
  <c r="AX127" i="21"/>
  <c r="AZ127" i="21"/>
  <c r="BA127" i="21"/>
  <c r="BC127" i="21"/>
  <c r="BE127" i="21"/>
  <c r="BF127" i="21" s="1"/>
  <c r="C128" i="21"/>
  <c r="D128" i="21"/>
  <c r="F128" i="21"/>
  <c r="H128" i="21"/>
  <c r="I128" i="21" s="1"/>
  <c r="J128" i="21"/>
  <c r="Q128" i="21"/>
  <c r="V128" i="21"/>
  <c r="Z128" i="21" s="1"/>
  <c r="W128" i="21"/>
  <c r="AA128" i="21" s="1"/>
  <c r="X128" i="21"/>
  <c r="AB128" i="21" s="1"/>
  <c r="Y128" i="21"/>
  <c r="AC128" i="21"/>
  <c r="AD128" i="21" s="1"/>
  <c r="AL128" i="21"/>
  <c r="AN128" i="21"/>
  <c r="AR128" i="21"/>
  <c r="AX128" i="21"/>
  <c r="AZ128" i="21"/>
  <c r="BA128" i="21"/>
  <c r="BC128" i="21"/>
  <c r="BE128" i="21"/>
  <c r="BF128" i="21"/>
  <c r="BG128" i="21"/>
  <c r="C129" i="21"/>
  <c r="D129" i="21"/>
  <c r="F129" i="21"/>
  <c r="H129" i="21"/>
  <c r="I129" i="21" s="1"/>
  <c r="Q129" i="21"/>
  <c r="V129" i="21"/>
  <c r="Y129" i="21" s="1"/>
  <c r="W129" i="21"/>
  <c r="AA129" i="21" s="1"/>
  <c r="X129" i="21"/>
  <c r="Z129" i="21"/>
  <c r="AC129" i="21"/>
  <c r="AL129" i="21"/>
  <c r="AN129" i="21"/>
  <c r="AR129" i="21"/>
  <c r="AX129" i="21"/>
  <c r="AZ129" i="21"/>
  <c r="BA129" i="21"/>
  <c r="BC129" i="21"/>
  <c r="BE129" i="21"/>
  <c r="BF129" i="21" s="1"/>
  <c r="C130" i="21"/>
  <c r="D130" i="21"/>
  <c r="F130" i="21"/>
  <c r="H130" i="21"/>
  <c r="I130" i="21"/>
  <c r="J130" i="21"/>
  <c r="Q130" i="21"/>
  <c r="V130" i="21"/>
  <c r="W130" i="21"/>
  <c r="X130" i="21"/>
  <c r="AC130" i="21" s="1"/>
  <c r="Y130" i="21"/>
  <c r="Z130" i="21"/>
  <c r="AA130" i="21"/>
  <c r="AD130" i="21"/>
  <c r="AL130" i="21"/>
  <c r="AN130" i="21"/>
  <c r="AR130" i="21"/>
  <c r="AX130" i="21"/>
  <c r="AZ130" i="21"/>
  <c r="BA130" i="21"/>
  <c r="BC130" i="21"/>
  <c r="BE130" i="21"/>
  <c r="BF130" i="21"/>
  <c r="BG130" i="21"/>
  <c r="C131" i="21"/>
  <c r="D131" i="21"/>
  <c r="F131" i="21"/>
  <c r="H131" i="21"/>
  <c r="I131" i="21"/>
  <c r="J131" i="21"/>
  <c r="Q131" i="21"/>
  <c r="V131" i="21"/>
  <c r="Z131" i="21" s="1"/>
  <c r="W131" i="21"/>
  <c r="AA131" i="21" s="1"/>
  <c r="X131" i="21"/>
  <c r="AC131" i="21" s="1"/>
  <c r="AL131" i="21"/>
  <c r="AN131" i="21"/>
  <c r="AR131" i="21"/>
  <c r="AX131" i="21"/>
  <c r="AZ131" i="21"/>
  <c r="BA131" i="21"/>
  <c r="BC131" i="21"/>
  <c r="BE131" i="21"/>
  <c r="BF131" i="21" s="1"/>
  <c r="C132" i="21"/>
  <c r="D132" i="21"/>
  <c r="F132" i="21"/>
  <c r="H132" i="21"/>
  <c r="I132" i="21"/>
  <c r="J132" i="21"/>
  <c r="Q132" i="21"/>
  <c r="V132" i="21"/>
  <c r="Z132" i="21" s="1"/>
  <c r="W132" i="21"/>
  <c r="X132" i="21"/>
  <c r="Y132" i="21"/>
  <c r="AA132" i="21"/>
  <c r="AD132" i="21" s="1"/>
  <c r="AB132" i="21"/>
  <c r="AC132" i="21"/>
  <c r="AL132" i="21"/>
  <c r="AN132" i="21"/>
  <c r="AR132" i="21"/>
  <c r="AX132" i="21"/>
  <c r="AZ132" i="21"/>
  <c r="BA132" i="21"/>
  <c r="BC132" i="21"/>
  <c r="BE132" i="21"/>
  <c r="BF132" i="21"/>
  <c r="BG132" i="21"/>
  <c r="C133" i="21"/>
  <c r="D133" i="21"/>
  <c r="F133" i="21"/>
  <c r="H133" i="21"/>
  <c r="I133" i="21" s="1"/>
  <c r="Q133" i="21"/>
  <c r="V133" i="21"/>
  <c r="Y133" i="21" s="1"/>
  <c r="W133" i="21"/>
  <c r="AA133" i="21" s="1"/>
  <c r="X133" i="21"/>
  <c r="Z133" i="21"/>
  <c r="AC133" i="21"/>
  <c r="AL133" i="21"/>
  <c r="AN133" i="21"/>
  <c r="AR133" i="21"/>
  <c r="AX133" i="21"/>
  <c r="AZ133" i="21"/>
  <c r="BA133" i="21"/>
  <c r="BC133" i="21"/>
  <c r="BE133" i="21"/>
  <c r="C134" i="21"/>
  <c r="D134" i="21"/>
  <c r="F134" i="21"/>
  <c r="H134" i="21"/>
  <c r="I134" i="21" s="1"/>
  <c r="J134" i="21"/>
  <c r="Q134" i="21"/>
  <c r="V134" i="21"/>
  <c r="Y134" i="21" s="1"/>
  <c r="W134" i="21"/>
  <c r="AA134" i="21" s="1"/>
  <c r="X134" i="21"/>
  <c r="AC134" i="21" s="1"/>
  <c r="Z134" i="21"/>
  <c r="AL134" i="21"/>
  <c r="AN134" i="21"/>
  <c r="AR134" i="21"/>
  <c r="AX134" i="21"/>
  <c r="AZ134" i="21"/>
  <c r="BA134" i="21"/>
  <c r="BC134" i="21"/>
  <c r="BE134" i="21"/>
  <c r="C135" i="21"/>
  <c r="D135" i="21"/>
  <c r="F135" i="21"/>
  <c r="H135" i="21"/>
  <c r="I135" i="21"/>
  <c r="J135" i="21"/>
  <c r="Q135" i="21"/>
  <c r="V135" i="21"/>
  <c r="Z135" i="21" s="1"/>
  <c r="W135" i="21"/>
  <c r="AA135" i="21" s="1"/>
  <c r="AD135" i="21" s="1"/>
  <c r="AF135" i="21" s="1"/>
  <c r="X135" i="21"/>
  <c r="Y135" i="21"/>
  <c r="AC135" i="21"/>
  <c r="AL135" i="21"/>
  <c r="AN135" i="21"/>
  <c r="AR135" i="21"/>
  <c r="AX135" i="21"/>
  <c r="AZ135" i="21"/>
  <c r="BA135" i="21"/>
  <c r="BC135" i="21"/>
  <c r="BE135" i="21"/>
  <c r="BF135" i="21" s="1"/>
  <c r="BG135" i="21"/>
  <c r="C136" i="21"/>
  <c r="D136" i="21"/>
  <c r="F136" i="21"/>
  <c r="H136" i="21"/>
  <c r="I136" i="21" s="1"/>
  <c r="J136" i="21"/>
  <c r="Q136" i="21"/>
  <c r="V136" i="21"/>
  <c r="Z136" i="21" s="1"/>
  <c r="W136" i="21"/>
  <c r="X136" i="21"/>
  <c r="Y136" i="21"/>
  <c r="AA136" i="21"/>
  <c r="AL136" i="21"/>
  <c r="AN136" i="21"/>
  <c r="AR136" i="21"/>
  <c r="AX136" i="21"/>
  <c r="AZ136" i="21"/>
  <c r="BA136" i="21"/>
  <c r="BC136" i="21"/>
  <c r="BE136" i="21"/>
  <c r="BF136" i="21"/>
  <c r="BG136" i="21"/>
  <c r="C137" i="21"/>
  <c r="D137" i="21"/>
  <c r="F137" i="21"/>
  <c r="H137" i="21"/>
  <c r="J137" i="21" s="1"/>
  <c r="I137" i="21"/>
  <c r="Q137" i="21"/>
  <c r="V137" i="21"/>
  <c r="W137" i="21"/>
  <c r="X137" i="21"/>
  <c r="AB137" i="21" s="1"/>
  <c r="AA137" i="21"/>
  <c r="AC137" i="21"/>
  <c r="AD137" i="21"/>
  <c r="AF137" i="21" s="1"/>
  <c r="AL137" i="21"/>
  <c r="AN137" i="21"/>
  <c r="AR137" i="21"/>
  <c r="AX137" i="21"/>
  <c r="AZ137" i="21"/>
  <c r="BA137" i="21"/>
  <c r="BC137" i="21"/>
  <c r="BE137" i="21"/>
  <c r="BF137" i="21" s="1"/>
  <c r="BG137" i="21"/>
  <c r="C138" i="21"/>
  <c r="D138" i="21"/>
  <c r="F138" i="21"/>
  <c r="H138" i="21"/>
  <c r="I138" i="21"/>
  <c r="J138" i="21"/>
  <c r="Q138" i="21"/>
  <c r="V138" i="21"/>
  <c r="W138" i="21"/>
  <c r="X138" i="21"/>
  <c r="AA138" i="21"/>
  <c r="AL138" i="21"/>
  <c r="AN138" i="21"/>
  <c r="AR138" i="21"/>
  <c r="AX138" i="21"/>
  <c r="AZ138" i="21"/>
  <c r="BA138" i="21"/>
  <c r="BC138" i="21"/>
  <c r="BE138" i="21"/>
  <c r="BG138" i="21" s="1"/>
  <c r="BF138" i="21"/>
  <c r="C139" i="21"/>
  <c r="D139" i="21"/>
  <c r="F139" i="21"/>
  <c r="H139" i="21"/>
  <c r="I139" i="21"/>
  <c r="J139" i="21"/>
  <c r="Q139" i="21"/>
  <c r="V139" i="21"/>
  <c r="W139" i="21"/>
  <c r="X139" i="21"/>
  <c r="AC139" i="21" s="1"/>
  <c r="Y139" i="21"/>
  <c r="Z139" i="21"/>
  <c r="AA139" i="21"/>
  <c r="AL139" i="21"/>
  <c r="AN139" i="21"/>
  <c r="AR139" i="21"/>
  <c r="AX139" i="21"/>
  <c r="AZ139" i="21"/>
  <c r="BA139" i="21"/>
  <c r="BC139" i="21"/>
  <c r="BE139" i="21"/>
  <c r="BF139" i="21"/>
  <c r="BG139" i="21"/>
  <c r="C140" i="21"/>
  <c r="D140" i="21"/>
  <c r="F140" i="21"/>
  <c r="H140" i="21"/>
  <c r="Q140" i="21"/>
  <c r="V140" i="21"/>
  <c r="Y140" i="21" s="1"/>
  <c r="W140" i="21"/>
  <c r="AA140" i="21" s="1"/>
  <c r="X140" i="21"/>
  <c r="AC140" i="21"/>
  <c r="AD140" i="21" s="1"/>
  <c r="AL140" i="21"/>
  <c r="AN140" i="21"/>
  <c r="AR140" i="21"/>
  <c r="AX140" i="21"/>
  <c r="AZ140" i="21"/>
  <c r="BA140" i="21"/>
  <c r="BC140" i="21"/>
  <c r="BE140" i="21"/>
  <c r="BF140" i="21"/>
  <c r="BG140" i="21"/>
  <c r="C141" i="21"/>
  <c r="D141" i="21"/>
  <c r="F141" i="21"/>
  <c r="H141" i="21"/>
  <c r="J141" i="21" s="1"/>
  <c r="I141" i="21"/>
  <c r="Q141" i="21"/>
  <c r="V141" i="21"/>
  <c r="Y141" i="21" s="1"/>
  <c r="W141" i="21"/>
  <c r="X141" i="21"/>
  <c r="Z141" i="21"/>
  <c r="AA141" i="21"/>
  <c r="AC141" i="21"/>
  <c r="AL141" i="21"/>
  <c r="AN141" i="21"/>
  <c r="AR141" i="21"/>
  <c r="AX141" i="21"/>
  <c r="AZ141" i="21"/>
  <c r="BA141" i="21"/>
  <c r="BC141" i="21"/>
  <c r="BE141" i="21"/>
  <c r="C142" i="21"/>
  <c r="D142" i="21"/>
  <c r="F142" i="21"/>
  <c r="H142" i="21"/>
  <c r="I142" i="21" s="1"/>
  <c r="J142" i="21"/>
  <c r="Q142" i="21"/>
  <c r="V142" i="21"/>
  <c r="Y142" i="21" s="1"/>
  <c r="W142" i="21"/>
  <c r="AA142" i="21" s="1"/>
  <c r="AD142" i="21" s="1"/>
  <c r="X142" i="21"/>
  <c r="AC142" i="21" s="1"/>
  <c r="Z142" i="21"/>
  <c r="AL142" i="21"/>
  <c r="AN142" i="21"/>
  <c r="AR142" i="21"/>
  <c r="AX142" i="21"/>
  <c r="AZ142" i="21"/>
  <c r="BA142" i="21"/>
  <c r="BC142" i="21"/>
  <c r="BE142" i="21"/>
  <c r="BG142" i="21" s="1"/>
  <c r="BF142" i="21"/>
  <c r="C143" i="21"/>
  <c r="D143" i="21"/>
  <c r="F143" i="21"/>
  <c r="H143" i="21"/>
  <c r="I143" i="21"/>
  <c r="J143" i="21"/>
  <c r="Q143" i="21"/>
  <c r="V143" i="21"/>
  <c r="Z143" i="21" s="1"/>
  <c r="W143" i="21"/>
  <c r="AA143" i="21" s="1"/>
  <c r="AD143" i="21" s="1"/>
  <c r="AF143" i="21" s="1"/>
  <c r="X143" i="21"/>
  <c r="Y143" i="21"/>
  <c r="AB143" i="21"/>
  <c r="AC143" i="21"/>
  <c r="AL143" i="21"/>
  <c r="AN143" i="21"/>
  <c r="AR143" i="21"/>
  <c r="AX143" i="21"/>
  <c r="AZ143" i="21"/>
  <c r="BA143" i="21"/>
  <c r="BC143" i="21"/>
  <c r="BE143" i="21"/>
  <c r="BF143" i="21" s="1"/>
  <c r="BG143" i="21"/>
  <c r="C144" i="21"/>
  <c r="D144" i="21"/>
  <c r="F144" i="21"/>
  <c r="H144" i="21"/>
  <c r="I144" i="21" s="1"/>
  <c r="Q144" i="21"/>
  <c r="V144" i="21"/>
  <c r="W144" i="21"/>
  <c r="X144" i="21"/>
  <c r="Y144" i="21"/>
  <c r="Z144" i="21"/>
  <c r="AA144" i="21"/>
  <c r="AL144" i="21"/>
  <c r="AN144" i="21"/>
  <c r="AR144" i="21"/>
  <c r="AX144" i="21"/>
  <c r="AZ144" i="21"/>
  <c r="BA144" i="21"/>
  <c r="BC144" i="21"/>
  <c r="BE144" i="21"/>
  <c r="BF144" i="21"/>
  <c r="BG144" i="21"/>
  <c r="C145" i="21"/>
  <c r="D145" i="21"/>
  <c r="F145" i="21"/>
  <c r="H145" i="21"/>
  <c r="J145" i="21" s="1"/>
  <c r="I145" i="21"/>
  <c r="Q145" i="21"/>
  <c r="V145" i="21"/>
  <c r="Z145" i="21" s="1"/>
  <c r="W145" i="21"/>
  <c r="AA145" i="21" s="1"/>
  <c r="AD145" i="21" s="1"/>
  <c r="AF145" i="21" s="1"/>
  <c r="X145" i="21"/>
  <c r="Y145" i="21"/>
  <c r="AC145" i="21"/>
  <c r="AL145" i="21"/>
  <c r="AN145" i="21"/>
  <c r="AR145" i="21"/>
  <c r="AX145" i="21"/>
  <c r="AZ145" i="21"/>
  <c r="BA145" i="21"/>
  <c r="BC145" i="21"/>
  <c r="BE145" i="21"/>
  <c r="BF145" i="21" s="1"/>
  <c r="BG145" i="21"/>
  <c r="C146" i="21"/>
  <c r="D146" i="21"/>
  <c r="F146" i="21"/>
  <c r="H146" i="21"/>
  <c r="I146" i="21"/>
  <c r="J146" i="21"/>
  <c r="Q146" i="21"/>
  <c r="V146" i="21"/>
  <c r="Y146" i="21" s="1"/>
  <c r="W146" i="21"/>
  <c r="X146" i="21"/>
  <c r="Z146" i="21"/>
  <c r="AA146" i="21"/>
  <c r="AL146" i="21"/>
  <c r="AN146" i="21"/>
  <c r="AR146" i="21"/>
  <c r="AX146" i="21"/>
  <c r="AZ146" i="21"/>
  <c r="BA146" i="21"/>
  <c r="BC146" i="21"/>
  <c r="BE146" i="21"/>
  <c r="BG146" i="21" s="1"/>
  <c r="BF146" i="21"/>
  <c r="C147" i="21"/>
  <c r="D147" i="21"/>
  <c r="F147" i="21"/>
  <c r="H147" i="21"/>
  <c r="I147" i="21"/>
  <c r="J147" i="21"/>
  <c r="Q147" i="21"/>
  <c r="V147" i="21"/>
  <c r="W147" i="21"/>
  <c r="X147" i="21"/>
  <c r="Y147" i="21"/>
  <c r="Z147" i="21"/>
  <c r="AA147" i="21"/>
  <c r="AB147" i="21"/>
  <c r="AC147" i="21"/>
  <c r="AL147" i="21"/>
  <c r="AN147" i="21"/>
  <c r="AR147" i="21"/>
  <c r="AX147" i="21"/>
  <c r="AZ147" i="21"/>
  <c r="BA147" i="21"/>
  <c r="BC147" i="21"/>
  <c r="BE147" i="21"/>
  <c r="BF147" i="21"/>
  <c r="BG147" i="21"/>
  <c r="C148" i="21"/>
  <c r="D148" i="21"/>
  <c r="F148" i="21"/>
  <c r="H148" i="21"/>
  <c r="I148" i="21" s="1"/>
  <c r="Q148" i="21"/>
  <c r="V148" i="21"/>
  <c r="Z148" i="21" s="1"/>
  <c r="W148" i="21"/>
  <c r="AA148" i="21" s="1"/>
  <c r="AD148" i="21" s="1"/>
  <c r="X148" i="21"/>
  <c r="AB148" i="21"/>
  <c r="AC148" i="21"/>
  <c r="AL148" i="21"/>
  <c r="AN148" i="21"/>
  <c r="AR148" i="21"/>
  <c r="AX148" i="21"/>
  <c r="AZ148" i="21"/>
  <c r="BA148" i="21"/>
  <c r="BC148" i="21"/>
  <c r="BE148" i="21"/>
  <c r="BF148" i="21"/>
  <c r="BG148" i="21"/>
  <c r="C149" i="21"/>
  <c r="D149" i="21"/>
  <c r="F149" i="21"/>
  <c r="H149" i="21"/>
  <c r="J149" i="21" s="1"/>
  <c r="Q149" i="21"/>
  <c r="V149" i="21"/>
  <c r="Z149" i="21" s="1"/>
  <c r="W149" i="21"/>
  <c r="X149" i="21"/>
  <c r="AA149" i="21"/>
  <c r="AB149" i="21" s="1"/>
  <c r="AC149" i="21"/>
  <c r="AL149" i="21"/>
  <c r="AN149" i="21"/>
  <c r="AR149" i="21"/>
  <c r="AX149" i="21"/>
  <c r="AZ149" i="21"/>
  <c r="BA149" i="21"/>
  <c r="BC149" i="21"/>
  <c r="BE149" i="21"/>
  <c r="BF149" i="21" s="1"/>
  <c r="BG149" i="21"/>
  <c r="C150" i="21"/>
  <c r="D150" i="21"/>
  <c r="F150" i="21"/>
  <c r="H150" i="21"/>
  <c r="I150" i="21" s="1"/>
  <c r="Q150" i="21"/>
  <c r="V150" i="21"/>
  <c r="Y150" i="21" s="1"/>
  <c r="W150" i="21"/>
  <c r="X150" i="21"/>
  <c r="AC150" i="21" s="1"/>
  <c r="AA150" i="21"/>
  <c r="AB150" i="21" s="1"/>
  <c r="AL150" i="21"/>
  <c r="AN150" i="21"/>
  <c r="AR150" i="21"/>
  <c r="AX150" i="21"/>
  <c r="AZ150" i="21"/>
  <c r="BA150" i="21"/>
  <c r="BC150" i="21"/>
  <c r="BE150" i="21"/>
  <c r="BG150" i="21" s="1"/>
  <c r="BF150" i="21"/>
  <c r="C151" i="21"/>
  <c r="D151" i="21"/>
  <c r="F151" i="21"/>
  <c r="H151" i="21"/>
  <c r="I151" i="21"/>
  <c r="J151" i="21"/>
  <c r="Q151" i="21"/>
  <c r="V151" i="21"/>
  <c r="Z151" i="21" s="1"/>
  <c r="W151" i="21"/>
  <c r="X151" i="21"/>
  <c r="Y151" i="21"/>
  <c r="AA151" i="21"/>
  <c r="AD151" i="21" s="1"/>
  <c r="AF151" i="21" s="1"/>
  <c r="AC151" i="21"/>
  <c r="AL151" i="21"/>
  <c r="AN151" i="21"/>
  <c r="AR151" i="21"/>
  <c r="AX151" i="21"/>
  <c r="AZ151" i="21"/>
  <c r="BA151" i="21"/>
  <c r="BC151" i="21"/>
  <c r="BE151" i="21"/>
  <c r="BF151" i="21"/>
  <c r="BG151" i="21"/>
  <c r="C152" i="21"/>
  <c r="D152" i="21"/>
  <c r="F152" i="21"/>
  <c r="H152" i="21"/>
  <c r="I152" i="21" s="1"/>
  <c r="Q152" i="21"/>
  <c r="V152" i="21"/>
  <c r="Y152" i="21" s="1"/>
  <c r="W152" i="21"/>
  <c r="X152" i="21"/>
  <c r="Z152" i="21"/>
  <c r="AA152" i="21"/>
  <c r="AC152" i="21"/>
  <c r="AB152" i="21" s="1"/>
  <c r="AD152" i="21"/>
  <c r="AL152" i="21"/>
  <c r="AN152" i="21"/>
  <c r="AR152" i="21"/>
  <c r="AX152" i="21"/>
  <c r="AZ152" i="21"/>
  <c r="BA152" i="21"/>
  <c r="BC152" i="21"/>
  <c r="BE152" i="21"/>
  <c r="BF152" i="21"/>
  <c r="BG152" i="21"/>
  <c r="C153" i="21"/>
  <c r="D153" i="21"/>
  <c r="F153" i="21"/>
  <c r="H153" i="21"/>
  <c r="J153" i="21" s="1"/>
  <c r="I153" i="21"/>
  <c r="Q153" i="21"/>
  <c r="V153" i="21"/>
  <c r="W153" i="21"/>
  <c r="X153" i="21"/>
  <c r="Y153" i="21"/>
  <c r="Z153" i="21"/>
  <c r="AA153" i="21"/>
  <c r="AC153" i="21"/>
  <c r="AD153" i="21"/>
  <c r="AF153" i="21" s="1"/>
  <c r="AL153" i="21"/>
  <c r="AN153" i="21"/>
  <c r="AR153" i="21"/>
  <c r="AX153" i="21"/>
  <c r="AZ153" i="21"/>
  <c r="BA153" i="21"/>
  <c r="BC153" i="21"/>
  <c r="BE153" i="21"/>
  <c r="BF153" i="21" s="1"/>
  <c r="C154" i="21"/>
  <c r="D154" i="21"/>
  <c r="F154" i="21"/>
  <c r="H154" i="21"/>
  <c r="I154" i="21"/>
  <c r="J154" i="21"/>
  <c r="Q154" i="21"/>
  <c r="V154" i="21"/>
  <c r="Y154" i="21" s="1"/>
  <c r="W154" i="21"/>
  <c r="X154" i="21"/>
  <c r="AC154" i="21" s="1"/>
  <c r="AD154" i="21" s="1"/>
  <c r="Z154" i="21"/>
  <c r="AA154" i="21"/>
  <c r="AL154" i="21"/>
  <c r="AN154" i="21"/>
  <c r="AR154" i="21"/>
  <c r="AX154" i="21"/>
  <c r="AZ154" i="21"/>
  <c r="BA154" i="21"/>
  <c r="BC154" i="21"/>
  <c r="BE154" i="21"/>
  <c r="BG154" i="21" s="1"/>
  <c r="C155" i="21"/>
  <c r="D155" i="21"/>
  <c r="F155" i="21"/>
  <c r="H155" i="21"/>
  <c r="I155" i="21"/>
  <c r="J155" i="21"/>
  <c r="Q155" i="21"/>
  <c r="V155" i="21"/>
  <c r="W155" i="21"/>
  <c r="X155" i="21"/>
  <c r="Y155" i="21"/>
  <c r="Z155" i="21"/>
  <c r="AA155" i="21"/>
  <c r="AL155" i="21"/>
  <c r="AN155" i="21"/>
  <c r="AR155" i="21"/>
  <c r="AX155" i="21"/>
  <c r="AZ155" i="21"/>
  <c r="BA155" i="21"/>
  <c r="BC155" i="21"/>
  <c r="BE155" i="21"/>
  <c r="BF155" i="21"/>
  <c r="BG155" i="21"/>
  <c r="C156" i="21"/>
  <c r="D156" i="21"/>
  <c r="F156" i="21"/>
  <c r="H156" i="21"/>
  <c r="I156" i="21" s="1"/>
  <c r="Q156" i="21"/>
  <c r="V156" i="21"/>
  <c r="Y156" i="21" s="1"/>
  <c r="W156" i="21"/>
  <c r="AA156" i="21" s="1"/>
  <c r="X156" i="21"/>
  <c r="AC156" i="21" s="1"/>
  <c r="Z156" i="21"/>
  <c r="AL156" i="21"/>
  <c r="AN156" i="21"/>
  <c r="AR156" i="21"/>
  <c r="AX156" i="21"/>
  <c r="AZ156" i="21"/>
  <c r="BA156" i="21"/>
  <c r="BC156" i="21"/>
  <c r="BE156" i="21"/>
  <c r="BF156" i="21"/>
  <c r="BG156" i="21"/>
  <c r="C157" i="21"/>
  <c r="D157" i="21"/>
  <c r="F157" i="21"/>
  <c r="H157" i="21"/>
  <c r="J157" i="21" s="1"/>
  <c r="Q157" i="21"/>
  <c r="V157" i="21"/>
  <c r="Y157" i="21" s="1"/>
  <c r="W157" i="21"/>
  <c r="AA157" i="21" s="1"/>
  <c r="X157" i="21"/>
  <c r="Z157" i="21"/>
  <c r="AC157" i="21"/>
  <c r="AL157" i="21"/>
  <c r="AN157" i="21"/>
  <c r="AR157" i="21"/>
  <c r="AX157" i="21"/>
  <c r="AZ157" i="21"/>
  <c r="BA157" i="21"/>
  <c r="BC157" i="21"/>
  <c r="BE157" i="21"/>
  <c r="BF157" i="21" s="1"/>
  <c r="BG157" i="21"/>
  <c r="C158" i="21"/>
  <c r="D158" i="21"/>
  <c r="F158" i="21"/>
  <c r="H158" i="21"/>
  <c r="I158" i="21" s="1"/>
  <c r="Q158" i="21"/>
  <c r="V158" i="21"/>
  <c r="Y158" i="21" s="1"/>
  <c r="W158" i="21"/>
  <c r="X158" i="21"/>
  <c r="AC158" i="21" s="1"/>
  <c r="AA158" i="21"/>
  <c r="AB158" i="21" s="1"/>
  <c r="AL158" i="21"/>
  <c r="AN158" i="21"/>
  <c r="AR158" i="21"/>
  <c r="AX158" i="21"/>
  <c r="AZ158" i="21"/>
  <c r="BA158" i="21"/>
  <c r="BC158" i="21"/>
  <c r="BE158" i="21"/>
  <c r="BG158" i="21" s="1"/>
  <c r="BF158" i="21"/>
  <c r="C159" i="21"/>
  <c r="D159" i="21"/>
  <c r="F159" i="21"/>
  <c r="H159" i="21"/>
  <c r="I159" i="21"/>
  <c r="J159" i="21"/>
  <c r="Q159" i="21"/>
  <c r="V159" i="21"/>
  <c r="Z159" i="21" s="1"/>
  <c r="W159" i="21"/>
  <c r="X159" i="21"/>
  <c r="AC159" i="21" s="1"/>
  <c r="Y159" i="21"/>
  <c r="AA159" i="21"/>
  <c r="AB159" i="21" s="1"/>
  <c r="AL159" i="21"/>
  <c r="AN159" i="21"/>
  <c r="AR159" i="21"/>
  <c r="AX159" i="21"/>
  <c r="AZ159" i="21"/>
  <c r="BA159" i="21"/>
  <c r="BC159" i="21"/>
  <c r="BE159" i="21"/>
  <c r="BF159" i="21"/>
  <c r="BG159" i="21"/>
  <c r="C160" i="21"/>
  <c r="D160" i="21"/>
  <c r="F160" i="21"/>
  <c r="H160" i="21"/>
  <c r="I160" i="21" s="1"/>
  <c r="Q160" i="21"/>
  <c r="V160" i="21"/>
  <c r="Y160" i="21" s="1"/>
  <c r="W160" i="21"/>
  <c r="X160" i="21"/>
  <c r="AB160" i="21" s="1"/>
  <c r="AA160" i="21"/>
  <c r="AC160" i="21"/>
  <c r="AD160" i="21"/>
  <c r="AL160" i="21"/>
  <c r="AN160" i="21"/>
  <c r="AR160" i="21"/>
  <c r="AX160" i="21"/>
  <c r="AZ160" i="21"/>
  <c r="BA160" i="21"/>
  <c r="BC160" i="21"/>
  <c r="BE160" i="21"/>
  <c r="BF160" i="21"/>
  <c r="BG160" i="21"/>
  <c r="C161" i="21"/>
  <c r="D161" i="21"/>
  <c r="F161" i="21"/>
  <c r="H161" i="21"/>
  <c r="J161" i="21" s="1"/>
  <c r="I161" i="21"/>
  <c r="Q161" i="21"/>
  <c r="V161" i="21"/>
  <c r="W161" i="21"/>
  <c r="AA161" i="21" s="1"/>
  <c r="AD161" i="21" s="1"/>
  <c r="AF161" i="21" s="1"/>
  <c r="X161" i="21"/>
  <c r="Y161" i="21"/>
  <c r="Z161" i="21"/>
  <c r="AC161" i="21"/>
  <c r="AL161" i="21"/>
  <c r="AN161" i="21"/>
  <c r="AR161" i="21"/>
  <c r="AX161" i="21"/>
  <c r="AZ161" i="21"/>
  <c r="BA161" i="21"/>
  <c r="BC161" i="21"/>
  <c r="BE161" i="21"/>
  <c r="BF161" i="21" s="1"/>
  <c r="C162" i="21"/>
  <c r="D162" i="21"/>
  <c r="F162" i="21"/>
  <c r="H162" i="21"/>
  <c r="I162" i="21"/>
  <c r="J162" i="21"/>
  <c r="Q162" i="21"/>
  <c r="V162" i="21"/>
  <c r="Y162" i="21" s="1"/>
  <c r="W162" i="21"/>
  <c r="AA162" i="21" s="1"/>
  <c r="AD162" i="21" s="1"/>
  <c r="X162" i="21"/>
  <c r="AC162" i="21" s="1"/>
  <c r="Z162" i="21"/>
  <c r="AL162" i="21"/>
  <c r="AN162" i="21"/>
  <c r="AR162" i="21"/>
  <c r="AX162" i="21"/>
  <c r="AZ162" i="21"/>
  <c r="BA162" i="21"/>
  <c r="BC162" i="21"/>
  <c r="BE162" i="21"/>
  <c r="BG162" i="21" s="1"/>
  <c r="C163" i="21"/>
  <c r="D163" i="21"/>
  <c r="F163" i="21"/>
  <c r="H163" i="21"/>
  <c r="I163" i="21"/>
  <c r="J163" i="21"/>
  <c r="Q163" i="21"/>
  <c r="V163" i="21"/>
  <c r="W163" i="21"/>
  <c r="X163" i="21"/>
  <c r="Y163" i="21"/>
  <c r="Z163" i="21"/>
  <c r="AA163" i="21"/>
  <c r="AB163" i="21"/>
  <c r="AC163" i="21"/>
  <c r="AL163" i="21"/>
  <c r="AN163" i="21"/>
  <c r="AR163" i="21"/>
  <c r="AX163" i="21"/>
  <c r="AZ163" i="21"/>
  <c r="BA163" i="21"/>
  <c r="BC163" i="21"/>
  <c r="BE163" i="21"/>
  <c r="BF163" i="21"/>
  <c r="BG163" i="21"/>
  <c r="C164" i="21"/>
  <c r="D164" i="21"/>
  <c r="F164" i="21"/>
  <c r="H164" i="21"/>
  <c r="I164" i="21" s="1"/>
  <c r="Q164" i="21"/>
  <c r="V164" i="21"/>
  <c r="Z164" i="21" s="1"/>
  <c r="W164" i="21"/>
  <c r="AA164" i="21" s="1"/>
  <c r="AD164" i="21" s="1"/>
  <c r="X164" i="21"/>
  <c r="AB164" i="21"/>
  <c r="AC164" i="21"/>
  <c r="AL164" i="21"/>
  <c r="AN164" i="21"/>
  <c r="AR164" i="21"/>
  <c r="AX164" i="21"/>
  <c r="AZ164" i="21"/>
  <c r="BA164" i="21"/>
  <c r="BC164" i="21"/>
  <c r="BE164" i="21"/>
  <c r="BF164" i="21"/>
  <c r="BG164" i="21"/>
  <c r="C165" i="21"/>
  <c r="D165" i="21"/>
  <c r="F165" i="21"/>
  <c r="H165" i="21"/>
  <c r="Q165" i="21"/>
  <c r="V165" i="21"/>
  <c r="Z165" i="21" s="1"/>
  <c r="W165" i="21"/>
  <c r="X165" i="21"/>
  <c r="AA165" i="21"/>
  <c r="AC165" i="21"/>
  <c r="AL165" i="21"/>
  <c r="AN165" i="21"/>
  <c r="AR165" i="21"/>
  <c r="AX165" i="21"/>
  <c r="AZ165" i="21"/>
  <c r="BA165" i="21"/>
  <c r="BC165" i="21"/>
  <c r="BE165" i="21"/>
  <c r="BF165" i="21" s="1"/>
  <c r="BG165" i="21"/>
  <c r="C166" i="21"/>
  <c r="D166" i="21"/>
  <c r="F166" i="21"/>
  <c r="H166" i="21"/>
  <c r="Q166" i="21"/>
  <c r="V166" i="21"/>
  <c r="Y166" i="21" s="1"/>
  <c r="W166" i="21"/>
  <c r="X166" i="21"/>
  <c r="AC166" i="21" s="1"/>
  <c r="AA166" i="21"/>
  <c r="AL166" i="21"/>
  <c r="AN166" i="21"/>
  <c r="AR166" i="21"/>
  <c r="AX166" i="21"/>
  <c r="AZ166" i="21"/>
  <c r="BA166" i="21"/>
  <c r="BC166" i="21"/>
  <c r="BE166" i="21"/>
  <c r="BG166" i="21" s="1"/>
  <c r="BF166" i="21"/>
  <c r="C167" i="21"/>
  <c r="D167" i="21"/>
  <c r="F167" i="21"/>
  <c r="H167" i="21"/>
  <c r="I167" i="21"/>
  <c r="J167" i="21"/>
  <c r="Q167" i="21"/>
  <c r="V167" i="21"/>
  <c r="Z167" i="21" s="1"/>
  <c r="W167" i="21"/>
  <c r="X167" i="21"/>
  <c r="Y167" i="21"/>
  <c r="AA167" i="21"/>
  <c r="AC167" i="21"/>
  <c r="AL167" i="21"/>
  <c r="AN167" i="21"/>
  <c r="AR167" i="21"/>
  <c r="AX167" i="21"/>
  <c r="AZ167" i="21"/>
  <c r="BA167" i="21"/>
  <c r="BC167" i="21"/>
  <c r="BE167" i="21"/>
  <c r="BF167" i="21"/>
  <c r="BG167" i="21"/>
  <c r="C168" i="21"/>
  <c r="D168" i="21"/>
  <c r="F168" i="21"/>
  <c r="H168" i="21"/>
  <c r="I168" i="21" s="1"/>
  <c r="Q168" i="21"/>
  <c r="V168" i="21"/>
  <c r="Y168" i="21" s="1"/>
  <c r="W168" i="21"/>
  <c r="X168" i="21"/>
  <c r="Z168" i="21"/>
  <c r="AA168" i="21"/>
  <c r="AC168" i="21"/>
  <c r="AB168" i="21" s="1"/>
  <c r="AD168" i="21"/>
  <c r="AL168" i="21"/>
  <c r="AN168" i="21"/>
  <c r="AR168" i="21"/>
  <c r="AX168" i="21"/>
  <c r="AZ168" i="21"/>
  <c r="BA168" i="21"/>
  <c r="BC168" i="21"/>
  <c r="BE168" i="21"/>
  <c r="BF168" i="21"/>
  <c r="BG168" i="21"/>
  <c r="C169" i="21"/>
  <c r="D169" i="21"/>
  <c r="F169" i="21"/>
  <c r="H169" i="21"/>
  <c r="J169" i="21" s="1"/>
  <c r="I169" i="21"/>
  <c r="Q169" i="21"/>
  <c r="V169" i="21"/>
  <c r="W169" i="21"/>
  <c r="X169" i="21"/>
  <c r="Y169" i="21"/>
  <c r="Z169" i="21"/>
  <c r="AA169" i="21"/>
  <c r="AC169" i="21"/>
  <c r="AD169" i="21"/>
  <c r="AF169" i="21" s="1"/>
  <c r="AL169" i="21"/>
  <c r="AN169" i="21"/>
  <c r="AR169" i="21"/>
  <c r="AX169" i="21"/>
  <c r="AZ169" i="21"/>
  <c r="BA169" i="21"/>
  <c r="BC169" i="21"/>
  <c r="BE169" i="21"/>
  <c r="BF169" i="21" s="1"/>
  <c r="C170" i="21"/>
  <c r="D170" i="21"/>
  <c r="F170" i="21"/>
  <c r="H170" i="21"/>
  <c r="I170" i="21"/>
  <c r="J170" i="21"/>
  <c r="Q170" i="21"/>
  <c r="V170" i="21"/>
  <c r="Y170" i="21" s="1"/>
  <c r="W170" i="21"/>
  <c r="AA170" i="21" s="1"/>
  <c r="X170" i="21"/>
  <c r="Z170" i="21"/>
  <c r="AL170" i="21"/>
  <c r="AN170" i="21"/>
  <c r="AR170" i="21"/>
  <c r="AX170" i="21"/>
  <c r="AZ170" i="21"/>
  <c r="BA170" i="21"/>
  <c r="BC170" i="21"/>
  <c r="BE170" i="21"/>
  <c r="BG170" i="21" s="1"/>
  <c r="C171" i="21"/>
  <c r="D171" i="21"/>
  <c r="F171" i="21"/>
  <c r="H171" i="21"/>
  <c r="I171" i="21"/>
  <c r="J171" i="21"/>
  <c r="Q171" i="21"/>
  <c r="V171" i="21"/>
  <c r="W171" i="21"/>
  <c r="X171" i="21"/>
  <c r="Y171" i="21"/>
  <c r="Z171" i="21"/>
  <c r="AA171" i="21"/>
  <c r="AL171" i="21"/>
  <c r="AN171" i="21"/>
  <c r="AR171" i="21"/>
  <c r="AX171" i="21"/>
  <c r="AZ171" i="21"/>
  <c r="BA171" i="21"/>
  <c r="BC171" i="21"/>
  <c r="BE171" i="21"/>
  <c r="BF171" i="21"/>
  <c r="BG171" i="21"/>
  <c r="C172" i="21"/>
  <c r="D172" i="21"/>
  <c r="F172" i="21"/>
  <c r="H172" i="21"/>
  <c r="Q172" i="21"/>
  <c r="V172" i="21"/>
  <c r="Y172" i="21" s="1"/>
  <c r="W172" i="21"/>
  <c r="AA172" i="21" s="1"/>
  <c r="AD172" i="21" s="1"/>
  <c r="X172" i="21"/>
  <c r="Z172" i="21"/>
  <c r="AB172" i="21"/>
  <c r="AC172" i="21"/>
  <c r="AL172" i="21"/>
  <c r="AN172" i="21"/>
  <c r="AR172" i="21"/>
  <c r="AX172" i="21"/>
  <c r="AZ172" i="21"/>
  <c r="BA172" i="21"/>
  <c r="BC172" i="21"/>
  <c r="BE172" i="21"/>
  <c r="BF172" i="21"/>
  <c r="BG172" i="21"/>
  <c r="C173" i="21"/>
  <c r="D173" i="21"/>
  <c r="F173" i="21"/>
  <c r="H173" i="21"/>
  <c r="Q173" i="21"/>
  <c r="V173" i="21"/>
  <c r="Y173" i="21" s="1"/>
  <c r="W173" i="21"/>
  <c r="AA173" i="21" s="1"/>
  <c r="X173" i="21"/>
  <c r="Z173" i="21"/>
  <c r="AC173" i="21"/>
  <c r="AL173" i="21"/>
  <c r="AN173" i="21"/>
  <c r="AR173" i="21"/>
  <c r="AX173" i="21"/>
  <c r="AZ173" i="21"/>
  <c r="BA173" i="21"/>
  <c r="BC173" i="21"/>
  <c r="BE173" i="21"/>
  <c r="BF173" i="21" s="1"/>
  <c r="BG173" i="21"/>
  <c r="C174" i="21"/>
  <c r="D174" i="21"/>
  <c r="F174" i="21"/>
  <c r="H174" i="21"/>
  <c r="Q174" i="21"/>
  <c r="V174" i="21"/>
  <c r="W174" i="21"/>
  <c r="X174" i="21"/>
  <c r="AC174" i="21" s="1"/>
  <c r="AA174" i="21"/>
  <c r="AL174" i="21"/>
  <c r="AN174" i="21"/>
  <c r="AR174" i="21"/>
  <c r="AX174" i="21"/>
  <c r="AZ174" i="21"/>
  <c r="BA174" i="21"/>
  <c r="BC174" i="21"/>
  <c r="BE174" i="21"/>
  <c r="BG174" i="21" s="1"/>
  <c r="BF174" i="21"/>
  <c r="C175" i="21"/>
  <c r="D175" i="21"/>
  <c r="F175" i="21"/>
  <c r="H175" i="21"/>
  <c r="I175" i="21"/>
  <c r="J175" i="21"/>
  <c r="Q175" i="21"/>
  <c r="V175" i="21"/>
  <c r="Z175" i="21" s="1"/>
  <c r="W175" i="21"/>
  <c r="X175" i="21"/>
  <c r="AC175" i="21" s="1"/>
  <c r="AB175" i="21" s="1"/>
  <c r="Y175" i="21"/>
  <c r="AA175" i="21"/>
  <c r="AL175" i="21"/>
  <c r="AN175" i="21"/>
  <c r="AR175" i="21"/>
  <c r="AX175" i="21"/>
  <c r="AZ175" i="21"/>
  <c r="BA175" i="21"/>
  <c r="BC175" i="21"/>
  <c r="BE175" i="21"/>
  <c r="BF175" i="21"/>
  <c r="BG175" i="21"/>
  <c r="C176" i="21"/>
  <c r="D176" i="21"/>
  <c r="F176" i="21"/>
  <c r="H176" i="21"/>
  <c r="Q176" i="21"/>
  <c r="V176" i="21"/>
  <c r="Y176" i="21" s="1"/>
  <c r="W176" i="21"/>
  <c r="X176" i="21"/>
  <c r="AB176" i="21" s="1"/>
  <c r="AA176" i="21"/>
  <c r="AC176" i="21"/>
  <c r="AD176" i="21"/>
  <c r="AL176" i="21"/>
  <c r="AN176" i="21"/>
  <c r="AR176" i="21"/>
  <c r="AX176" i="21"/>
  <c r="AZ176" i="21"/>
  <c r="BA176" i="21"/>
  <c r="BC176" i="21"/>
  <c r="BE176" i="21"/>
  <c r="BF176" i="21"/>
  <c r="BG176" i="21"/>
  <c r="C177" i="21"/>
  <c r="D177" i="21"/>
  <c r="F177" i="21"/>
  <c r="H177" i="21"/>
  <c r="J177" i="21" s="1"/>
  <c r="I177" i="21"/>
  <c r="Q177" i="21"/>
  <c r="V177" i="21"/>
  <c r="W177" i="21"/>
  <c r="AA177" i="21" s="1"/>
  <c r="X177" i="21"/>
  <c r="Y177" i="21"/>
  <c r="Z177" i="21"/>
  <c r="AC177" i="21"/>
  <c r="AD177" i="21"/>
  <c r="AF177" i="21" s="1"/>
  <c r="AL177" i="21"/>
  <c r="AN177" i="21"/>
  <c r="AR177" i="21"/>
  <c r="AX177" i="21"/>
  <c r="AZ177" i="21"/>
  <c r="BA177" i="21"/>
  <c r="BC177" i="21"/>
  <c r="BE177" i="21"/>
  <c r="C178" i="21"/>
  <c r="D178" i="21"/>
  <c r="F178" i="21"/>
  <c r="H178" i="21"/>
  <c r="I178" i="21"/>
  <c r="J178" i="21"/>
  <c r="Q178" i="21"/>
  <c r="V178" i="21"/>
  <c r="Y178" i="21" s="1"/>
  <c r="W178" i="21"/>
  <c r="AA178" i="21" s="1"/>
  <c r="X178" i="21"/>
  <c r="AC178" i="21" s="1"/>
  <c r="AD178" i="21" s="1"/>
  <c r="Z178" i="21"/>
  <c r="AB178" i="21"/>
  <c r="AL178" i="21"/>
  <c r="AN178" i="21"/>
  <c r="AR178" i="21"/>
  <c r="AX178" i="21"/>
  <c r="AZ178" i="21"/>
  <c r="BA178" i="21"/>
  <c r="BC178" i="21"/>
  <c r="BE178" i="21"/>
  <c r="C179" i="21"/>
  <c r="D179" i="21"/>
  <c r="F179" i="21"/>
  <c r="H179" i="21"/>
  <c r="I179" i="21"/>
  <c r="J179" i="21"/>
  <c r="Q179" i="21"/>
  <c r="V179" i="21"/>
  <c r="W179" i="21"/>
  <c r="X179" i="21"/>
  <c r="Y179" i="21"/>
  <c r="Z179" i="21"/>
  <c r="AA179" i="21"/>
  <c r="AL179" i="21"/>
  <c r="AN179" i="21"/>
  <c r="AR179" i="21"/>
  <c r="AX179" i="21"/>
  <c r="AZ179" i="21"/>
  <c r="BA179" i="21"/>
  <c r="BC179" i="21"/>
  <c r="BE179" i="21"/>
  <c r="BF179" i="21"/>
  <c r="BG179" i="21"/>
  <c r="C180" i="21"/>
  <c r="D180" i="21"/>
  <c r="F180" i="21"/>
  <c r="H180" i="21"/>
  <c r="I180" i="21" s="1"/>
  <c r="Q180" i="21"/>
  <c r="V180" i="21"/>
  <c r="Y180" i="21" s="1"/>
  <c r="W180" i="21"/>
  <c r="AA180" i="21" s="1"/>
  <c r="X180" i="21"/>
  <c r="AC180" i="21"/>
  <c r="AL180" i="21"/>
  <c r="AN180" i="21"/>
  <c r="AR180" i="21"/>
  <c r="AX180" i="21"/>
  <c r="AZ180" i="21"/>
  <c r="BA180" i="21"/>
  <c r="BC180" i="21"/>
  <c r="BE180" i="21"/>
  <c r="BF180" i="21"/>
  <c r="BG180" i="21"/>
  <c r="C181" i="21"/>
  <c r="D181" i="21"/>
  <c r="F181" i="21"/>
  <c r="H181" i="21"/>
  <c r="J181" i="21" s="1"/>
  <c r="I181" i="21"/>
  <c r="Q181" i="21"/>
  <c r="V181" i="21"/>
  <c r="Y181" i="21" s="1"/>
  <c r="W181" i="21"/>
  <c r="AA181" i="21" s="1"/>
  <c r="X181" i="21"/>
  <c r="AC181" i="21"/>
  <c r="AL181" i="21"/>
  <c r="AN181" i="21"/>
  <c r="AR181" i="21"/>
  <c r="AX181" i="21"/>
  <c r="AZ181" i="21"/>
  <c r="BA181" i="21"/>
  <c r="BC181" i="21"/>
  <c r="BE181" i="21"/>
  <c r="BF181" i="21" s="1"/>
  <c r="BG181" i="21"/>
  <c r="C182" i="21"/>
  <c r="D182" i="21"/>
  <c r="F182" i="21"/>
  <c r="H182" i="21"/>
  <c r="J182" i="21" s="1"/>
  <c r="Q182" i="21"/>
  <c r="V182" i="21"/>
  <c r="Y182" i="21" s="1"/>
  <c r="W182" i="21"/>
  <c r="AA182" i="21" s="1"/>
  <c r="X182" i="21"/>
  <c r="AC182" i="21" s="1"/>
  <c r="AL182" i="21"/>
  <c r="AN182" i="21"/>
  <c r="AR182" i="21"/>
  <c r="AX182" i="21"/>
  <c r="AZ182" i="21"/>
  <c r="BA182" i="21"/>
  <c r="BC182" i="21"/>
  <c r="BE182" i="21"/>
  <c r="BG182" i="21" s="1"/>
  <c r="C183" i="21"/>
  <c r="D183" i="21"/>
  <c r="F183" i="21"/>
  <c r="H183" i="21"/>
  <c r="I183" i="21"/>
  <c r="J183" i="21"/>
  <c r="Q183" i="21"/>
  <c r="V183" i="21"/>
  <c r="Z183" i="21" s="1"/>
  <c r="W183" i="21"/>
  <c r="AA183" i="21" s="1"/>
  <c r="X183" i="21"/>
  <c r="Y183" i="21"/>
  <c r="AC183" i="21"/>
  <c r="AL183" i="21"/>
  <c r="AN183" i="21"/>
  <c r="AR183" i="21"/>
  <c r="AX183" i="21"/>
  <c r="AZ183" i="21"/>
  <c r="BA183" i="21"/>
  <c r="BC183" i="21"/>
  <c r="BE183" i="21"/>
  <c r="BF183" i="21" s="1"/>
  <c r="BG183" i="21"/>
  <c r="C184" i="21"/>
  <c r="D184" i="21"/>
  <c r="F184" i="21"/>
  <c r="H184" i="21"/>
  <c r="I184" i="21" s="1"/>
  <c r="J184" i="21"/>
  <c r="Q184" i="21"/>
  <c r="V184" i="21"/>
  <c r="W184" i="21"/>
  <c r="X184" i="21"/>
  <c r="AC184" i="21" s="1"/>
  <c r="Y184" i="21"/>
  <c r="Z184" i="21"/>
  <c r="AA184" i="21"/>
  <c r="AL184" i="21"/>
  <c r="AN184" i="21"/>
  <c r="AR184" i="21"/>
  <c r="AX184" i="21"/>
  <c r="AZ184" i="21"/>
  <c r="BA184" i="21"/>
  <c r="BC184" i="21"/>
  <c r="BE184" i="21"/>
  <c r="BF184" i="21"/>
  <c r="BG184" i="21"/>
  <c r="C185" i="21"/>
  <c r="D185" i="21"/>
  <c r="F185" i="21"/>
  <c r="H185" i="21"/>
  <c r="J185" i="21" s="1"/>
  <c r="Q185" i="21"/>
  <c r="V185" i="21"/>
  <c r="W185" i="21"/>
  <c r="X185" i="21"/>
  <c r="AC185" i="21" s="1"/>
  <c r="Y185" i="21"/>
  <c r="Z185" i="21"/>
  <c r="AA185" i="21"/>
  <c r="AD185" i="21" s="1"/>
  <c r="AL185" i="21"/>
  <c r="AN185" i="21"/>
  <c r="AR185" i="21"/>
  <c r="AX185" i="21"/>
  <c r="AZ185" i="21"/>
  <c r="BA185" i="21"/>
  <c r="BC185" i="21"/>
  <c r="BE185" i="21"/>
  <c r="BF185" i="21"/>
  <c r="BG185" i="21"/>
  <c r="C186" i="21"/>
  <c r="D186" i="21"/>
  <c r="F186" i="21"/>
  <c r="H186" i="21"/>
  <c r="J186" i="21" s="1"/>
  <c r="Q186" i="21"/>
  <c r="V186" i="21"/>
  <c r="Y186" i="21" s="1"/>
  <c r="W186" i="21"/>
  <c r="AA186" i="21" s="1"/>
  <c r="X186" i="21"/>
  <c r="AC186" i="21" s="1"/>
  <c r="AL186" i="21"/>
  <c r="AN186" i="21"/>
  <c r="AR186" i="21"/>
  <c r="AX186" i="21"/>
  <c r="AZ186" i="21"/>
  <c r="BA186" i="21"/>
  <c r="BC186" i="21"/>
  <c r="BE186" i="21"/>
  <c r="BG186" i="21" s="1"/>
  <c r="BF186" i="21"/>
  <c r="C187" i="21"/>
  <c r="D187" i="21"/>
  <c r="F187" i="21"/>
  <c r="H187" i="21"/>
  <c r="I187" i="21" s="1"/>
  <c r="J187" i="21"/>
  <c r="Q187" i="21"/>
  <c r="V187" i="21"/>
  <c r="W187" i="21"/>
  <c r="AA187" i="21" s="1"/>
  <c r="X187" i="21"/>
  <c r="AB187" i="21" s="1"/>
  <c r="Y187" i="21"/>
  <c r="Z187" i="21"/>
  <c r="AC187" i="21"/>
  <c r="AL187" i="21"/>
  <c r="AN187" i="21"/>
  <c r="AR187" i="21"/>
  <c r="AX187" i="21"/>
  <c r="AZ187" i="21"/>
  <c r="BA187" i="21"/>
  <c r="BC187" i="21"/>
  <c r="BE187" i="21"/>
  <c r="BF187" i="21" s="1"/>
  <c r="C188" i="21"/>
  <c r="D188" i="21"/>
  <c r="F188" i="21"/>
  <c r="H188" i="21"/>
  <c r="I188" i="21" s="1"/>
  <c r="J188" i="21"/>
  <c r="Q188" i="21"/>
  <c r="V188" i="21"/>
  <c r="Z188" i="21" s="1"/>
  <c r="W188" i="21"/>
  <c r="AA188" i="21" s="1"/>
  <c r="X188" i="21"/>
  <c r="Y188" i="21"/>
  <c r="AL188" i="21"/>
  <c r="AN188" i="21"/>
  <c r="AR188" i="21"/>
  <c r="AX188" i="21"/>
  <c r="AZ188" i="21"/>
  <c r="BA188" i="21"/>
  <c r="BC188" i="21"/>
  <c r="BE188" i="21"/>
  <c r="BF188" i="21"/>
  <c r="BG188" i="21"/>
  <c r="C189" i="21"/>
  <c r="D189" i="21"/>
  <c r="F189" i="21"/>
  <c r="H189" i="21"/>
  <c r="J189" i="21" s="1"/>
  <c r="Q189" i="21"/>
  <c r="V189" i="21"/>
  <c r="Y189" i="21" s="1"/>
  <c r="W189" i="21"/>
  <c r="X189" i="21"/>
  <c r="AA189" i="21"/>
  <c r="AB189" i="21" s="1"/>
  <c r="AC189" i="21"/>
  <c r="AD189" i="21"/>
  <c r="AF189" i="21"/>
  <c r="AL189" i="21"/>
  <c r="AN189" i="21"/>
  <c r="AR189" i="21"/>
  <c r="AX189" i="21"/>
  <c r="AZ189" i="21"/>
  <c r="BA189" i="21"/>
  <c r="BC189" i="21"/>
  <c r="BE189" i="21"/>
  <c r="C190" i="21"/>
  <c r="D190" i="21"/>
  <c r="F190" i="21"/>
  <c r="H190" i="21"/>
  <c r="I190" i="21"/>
  <c r="J190" i="21"/>
  <c r="Q190" i="21"/>
  <c r="V190" i="21"/>
  <c r="W190" i="21"/>
  <c r="X190" i="21"/>
  <c r="Y190" i="21"/>
  <c r="Z190" i="21"/>
  <c r="AA190" i="21"/>
  <c r="AL190" i="21"/>
  <c r="AN190" i="21"/>
  <c r="AR190" i="21"/>
  <c r="AX190" i="21"/>
  <c r="AZ190" i="21"/>
  <c r="BA190" i="21"/>
  <c r="BC190" i="21"/>
  <c r="BE190" i="21"/>
  <c r="BF190" i="21"/>
  <c r="BG190" i="21"/>
  <c r="C191" i="21"/>
  <c r="D191" i="21"/>
  <c r="F191" i="21"/>
  <c r="H191" i="21"/>
  <c r="I191" i="21"/>
  <c r="J191" i="21"/>
  <c r="Q191" i="21"/>
  <c r="V191" i="21"/>
  <c r="Z191" i="21" s="1"/>
  <c r="W191" i="21"/>
  <c r="X191" i="21"/>
  <c r="AC191" i="21" s="1"/>
  <c r="Y191" i="21"/>
  <c r="AA191" i="21"/>
  <c r="AB191" i="21" s="1"/>
  <c r="AL191" i="21"/>
  <c r="AN191" i="21"/>
  <c r="AR191" i="21"/>
  <c r="AX191" i="21"/>
  <c r="AZ191" i="21"/>
  <c r="BA191" i="21"/>
  <c r="BC191" i="21"/>
  <c r="BE191" i="21"/>
  <c r="BG191" i="21" s="1"/>
  <c r="C192" i="21"/>
  <c r="D192" i="21"/>
  <c r="F192" i="21"/>
  <c r="H192" i="21"/>
  <c r="I192" i="21"/>
  <c r="J192" i="21"/>
  <c r="Q192" i="21"/>
  <c r="V192" i="21"/>
  <c r="Z192" i="21" s="1"/>
  <c r="W192" i="21"/>
  <c r="X192" i="21"/>
  <c r="AB192" i="21" s="1"/>
  <c r="Y192" i="21"/>
  <c r="AA192" i="21"/>
  <c r="AC192" i="21"/>
  <c r="AL192" i="21"/>
  <c r="AN192" i="21"/>
  <c r="AR192" i="21"/>
  <c r="AX192" i="21"/>
  <c r="AZ192" i="21"/>
  <c r="BA192" i="21"/>
  <c r="BC192" i="21"/>
  <c r="BE192" i="21"/>
  <c r="BF192" i="21"/>
  <c r="BG192" i="21"/>
  <c r="C193" i="21"/>
  <c r="D193" i="21"/>
  <c r="F193" i="21"/>
  <c r="H193" i="21"/>
  <c r="J193" i="21" s="1"/>
  <c r="Q193" i="21"/>
  <c r="V193" i="21"/>
  <c r="Y193" i="21" s="1"/>
  <c r="W193" i="21"/>
  <c r="X193" i="21"/>
  <c r="AA193" i="21"/>
  <c r="AC193" i="21"/>
  <c r="AL193" i="21"/>
  <c r="AN193" i="21"/>
  <c r="AR193" i="21"/>
  <c r="AX193" i="21"/>
  <c r="AZ193" i="21"/>
  <c r="BA193" i="21"/>
  <c r="BC193" i="21"/>
  <c r="BE193" i="21"/>
  <c r="BF193" i="21"/>
  <c r="BG193" i="21"/>
  <c r="C194" i="21"/>
  <c r="D194" i="21"/>
  <c r="F194" i="21"/>
  <c r="H194" i="21"/>
  <c r="I194" i="21" s="1"/>
  <c r="Q194" i="21"/>
  <c r="V194" i="21"/>
  <c r="Z194" i="21" s="1"/>
  <c r="W194" i="21"/>
  <c r="AA194" i="21" s="1"/>
  <c r="AB194" i="21" s="1"/>
  <c r="X194" i="21"/>
  <c r="AC194" i="21"/>
  <c r="AL194" i="21"/>
  <c r="AN194" i="21"/>
  <c r="AR194" i="21"/>
  <c r="AX194" i="21"/>
  <c r="AZ194" i="21"/>
  <c r="BA194" i="21"/>
  <c r="BC194" i="21"/>
  <c r="BE194" i="21"/>
  <c r="BF194" i="21"/>
  <c r="BG194" i="21"/>
  <c r="C195" i="21"/>
  <c r="D195" i="21"/>
  <c r="F195" i="21"/>
  <c r="H195" i="21"/>
  <c r="J195" i="21" s="1"/>
  <c r="Q195" i="21"/>
  <c r="V195" i="21"/>
  <c r="Z195" i="21" s="1"/>
  <c r="W195" i="21"/>
  <c r="AA195" i="21" s="1"/>
  <c r="AD195" i="21" s="1"/>
  <c r="AF195" i="21" s="1"/>
  <c r="X195" i="21"/>
  <c r="AC195" i="21"/>
  <c r="AL195" i="21"/>
  <c r="AN195" i="21"/>
  <c r="AR195" i="21"/>
  <c r="AX195" i="21"/>
  <c r="AZ195" i="21"/>
  <c r="BA195" i="21"/>
  <c r="BC195" i="21"/>
  <c r="BE195" i="21"/>
  <c r="BF195" i="21" s="1"/>
  <c r="BG195" i="21"/>
  <c r="C196" i="21"/>
  <c r="D196" i="21"/>
  <c r="F196" i="21"/>
  <c r="H196" i="21"/>
  <c r="I196" i="21" s="1"/>
  <c r="Q196" i="21"/>
  <c r="V196" i="21"/>
  <c r="Y196" i="21" s="1"/>
  <c r="W196" i="21"/>
  <c r="X196" i="21"/>
  <c r="AC196" i="21" s="1"/>
  <c r="AA196" i="21"/>
  <c r="AB196" i="21" s="1"/>
  <c r="AL196" i="21"/>
  <c r="AN196" i="21"/>
  <c r="AR196" i="21"/>
  <c r="AX196" i="21"/>
  <c r="AZ196" i="21"/>
  <c r="BA196" i="21"/>
  <c r="BC196" i="21"/>
  <c r="BE196" i="21"/>
  <c r="BG196" i="21" s="1"/>
  <c r="BF196" i="21"/>
  <c r="C197" i="21"/>
  <c r="D197" i="21"/>
  <c r="F197" i="21"/>
  <c r="H197" i="21"/>
  <c r="I197" i="21"/>
  <c r="J197" i="21"/>
  <c r="Q197" i="21"/>
  <c r="V197" i="21"/>
  <c r="Z197" i="21" s="1"/>
  <c r="W197" i="21"/>
  <c r="X197" i="21"/>
  <c r="Y197" i="21"/>
  <c r="AA197" i="21"/>
  <c r="AD197" i="21" s="1"/>
  <c r="AC197" i="21"/>
  <c r="AF197" i="21"/>
  <c r="AL197" i="21"/>
  <c r="AN197" i="21"/>
  <c r="AR197" i="21"/>
  <c r="AX197" i="21"/>
  <c r="AZ197" i="21"/>
  <c r="BA197" i="21"/>
  <c r="BC197" i="21"/>
  <c r="BE197" i="21"/>
  <c r="BG197" i="21" s="1"/>
  <c r="BF197" i="21"/>
  <c r="C198" i="21"/>
  <c r="D198" i="21"/>
  <c r="F198" i="21"/>
  <c r="H198" i="21"/>
  <c r="I198" i="21" s="1"/>
  <c r="Q198" i="21"/>
  <c r="V198" i="21"/>
  <c r="Y198" i="21" s="1"/>
  <c r="W198" i="21"/>
  <c r="X198" i="21"/>
  <c r="AA198" i="21"/>
  <c r="AC198" i="21"/>
  <c r="AB198" i="21" s="1"/>
  <c r="AD198" i="21"/>
  <c r="AL198" i="21"/>
  <c r="AN198" i="21"/>
  <c r="AR198" i="21"/>
  <c r="AX198" i="21"/>
  <c r="AZ198" i="21"/>
  <c r="BA198" i="21"/>
  <c r="BC198" i="21"/>
  <c r="BE198" i="21"/>
  <c r="BF198" i="21"/>
  <c r="BG198" i="21"/>
  <c r="C199" i="21"/>
  <c r="D199" i="21"/>
  <c r="F199" i="21"/>
  <c r="H199" i="21"/>
  <c r="J199" i="21" s="1"/>
  <c r="I199" i="21"/>
  <c r="Q199" i="21"/>
  <c r="V199" i="21"/>
  <c r="W199" i="21"/>
  <c r="X199" i="21"/>
  <c r="Y199" i="21"/>
  <c r="Z199" i="21"/>
  <c r="AA199" i="21"/>
  <c r="AC199" i="21"/>
  <c r="AD199" i="21"/>
  <c r="AF199" i="21" s="1"/>
  <c r="AL199" i="21"/>
  <c r="AN199" i="21"/>
  <c r="AR199" i="21"/>
  <c r="AX199" i="21"/>
  <c r="AZ199" i="21"/>
  <c r="BA199" i="21"/>
  <c r="BC199" i="21"/>
  <c r="BE199" i="21"/>
  <c r="BF199" i="21" s="1"/>
  <c r="C200" i="21"/>
  <c r="D200" i="21"/>
  <c r="F200" i="21"/>
  <c r="H200" i="21"/>
  <c r="I200" i="21"/>
  <c r="J200" i="21"/>
  <c r="Q200" i="21"/>
  <c r="V200" i="21"/>
  <c r="Y200" i="21" s="1"/>
  <c r="W200" i="21"/>
  <c r="X200" i="21"/>
  <c r="AC200" i="21" s="1"/>
  <c r="Z200" i="21"/>
  <c r="AA200" i="21"/>
  <c r="AB200" i="21"/>
  <c r="AD200" i="21"/>
  <c r="AL200" i="21"/>
  <c r="AN200" i="21"/>
  <c r="AR200" i="21"/>
  <c r="AX200" i="21"/>
  <c r="AZ200" i="21"/>
  <c r="BA200" i="21"/>
  <c r="BC200" i="21"/>
  <c r="BE200" i="21"/>
  <c r="BG200" i="21" s="1"/>
  <c r="C201" i="21"/>
  <c r="D201" i="21"/>
  <c r="F201" i="21"/>
  <c r="H201" i="21"/>
  <c r="I201" i="21"/>
  <c r="J201" i="21"/>
  <c r="Q201" i="21"/>
  <c r="V201" i="21"/>
  <c r="W201" i="21"/>
  <c r="X201" i="21"/>
  <c r="AC201" i="21" s="1"/>
  <c r="AB201" i="21" s="1"/>
  <c r="Y201" i="21"/>
  <c r="Z201" i="21"/>
  <c r="AA201" i="21"/>
  <c r="AL201" i="21"/>
  <c r="AN201" i="21"/>
  <c r="AR201" i="21"/>
  <c r="AX201" i="21"/>
  <c r="AZ201" i="21"/>
  <c r="BA201" i="21"/>
  <c r="BC201" i="21"/>
  <c r="BE201" i="21"/>
  <c r="BF201" i="21"/>
  <c r="BG201" i="21"/>
  <c r="C202" i="21"/>
  <c r="D202" i="21"/>
  <c r="F202" i="21"/>
  <c r="H202" i="21"/>
  <c r="I202" i="21" s="1"/>
  <c r="Q202" i="21"/>
  <c r="V202" i="21"/>
  <c r="Y202" i="21" s="1"/>
  <c r="W202" i="21"/>
  <c r="AA202" i="21" s="1"/>
  <c r="AD202" i="21" s="1"/>
  <c r="X202" i="21"/>
  <c r="AC202" i="21" s="1"/>
  <c r="Z202" i="21"/>
  <c r="AB202" i="21"/>
  <c r="AL202" i="21"/>
  <c r="AN202" i="21"/>
  <c r="AR202" i="21"/>
  <c r="AX202" i="21"/>
  <c r="AZ202" i="21"/>
  <c r="BA202" i="21"/>
  <c r="BC202" i="21"/>
  <c r="BE202" i="21"/>
  <c r="BF202" i="21"/>
  <c r="BG202" i="21"/>
  <c r="C203" i="21"/>
  <c r="D203" i="21"/>
  <c r="F203" i="21"/>
  <c r="H203" i="21"/>
  <c r="Q203" i="21"/>
  <c r="V203" i="21"/>
  <c r="Y203" i="21" s="1"/>
  <c r="W203" i="21"/>
  <c r="X203" i="21"/>
  <c r="Z203" i="21"/>
  <c r="AA203" i="21"/>
  <c r="AD203" i="21" s="1"/>
  <c r="AF203" i="21" s="1"/>
  <c r="AC203" i="21"/>
  <c r="AL203" i="21"/>
  <c r="AN203" i="21"/>
  <c r="AR203" i="21"/>
  <c r="AX203" i="21"/>
  <c r="AZ203" i="21"/>
  <c r="BA203" i="21"/>
  <c r="BC203" i="21"/>
  <c r="BE203" i="21"/>
  <c r="BF203" i="21" s="1"/>
  <c r="BG203" i="21"/>
  <c r="C204" i="21"/>
  <c r="D204" i="21"/>
  <c r="F204" i="21"/>
  <c r="H204" i="21"/>
  <c r="Q204" i="21"/>
  <c r="V204" i="21"/>
  <c r="Y204" i="21" s="1"/>
  <c r="W204" i="21"/>
  <c r="X204" i="21"/>
  <c r="AC204" i="21" s="1"/>
  <c r="Z204" i="21"/>
  <c r="AA204" i="21"/>
  <c r="AL204" i="21"/>
  <c r="AN204" i="21"/>
  <c r="AR204" i="21"/>
  <c r="AX204" i="21"/>
  <c r="AZ204" i="21"/>
  <c r="BA204" i="21"/>
  <c r="BC204" i="21"/>
  <c r="BE204" i="21"/>
  <c r="BG204" i="21" s="1"/>
  <c r="BF204" i="21"/>
  <c r="C205" i="21"/>
  <c r="D205" i="21"/>
  <c r="F205" i="21"/>
  <c r="H205" i="21"/>
  <c r="I205" i="21"/>
  <c r="J205" i="21"/>
  <c r="Q205" i="21"/>
  <c r="V205" i="21"/>
  <c r="Z205" i="21" s="1"/>
  <c r="W205" i="21"/>
  <c r="X205" i="21"/>
  <c r="AC205" i="21" s="1"/>
  <c r="Y205" i="21"/>
  <c r="AA205" i="21"/>
  <c r="AL205" i="21"/>
  <c r="AN205" i="21"/>
  <c r="AR205" i="21"/>
  <c r="AX205" i="21"/>
  <c r="AZ205" i="21"/>
  <c r="BA205" i="21"/>
  <c r="BC205" i="21"/>
  <c r="BE205" i="21"/>
  <c r="BG205" i="21" s="1"/>
  <c r="BF205" i="21"/>
  <c r="C206" i="21"/>
  <c r="D206" i="21"/>
  <c r="F206" i="21"/>
  <c r="H206" i="21"/>
  <c r="I206" i="21" s="1"/>
  <c r="Q206" i="21"/>
  <c r="V206" i="21"/>
  <c r="Y206" i="21" s="1"/>
  <c r="W206" i="21"/>
  <c r="X206" i="21"/>
  <c r="AB206" i="21" s="1"/>
  <c r="Z206" i="21"/>
  <c r="AA206" i="21"/>
  <c r="AC206" i="21"/>
  <c r="AD206" i="21"/>
  <c r="AL206" i="21"/>
  <c r="AN206" i="21"/>
  <c r="AR206" i="21"/>
  <c r="AX206" i="21"/>
  <c r="AZ206" i="21"/>
  <c r="BA206" i="21"/>
  <c r="BC206" i="21"/>
  <c r="BE206" i="21"/>
  <c r="BF206" i="21"/>
  <c r="BG206" i="21"/>
  <c r="C207" i="21"/>
  <c r="D207" i="21"/>
  <c r="F207" i="21"/>
  <c r="H207" i="21"/>
  <c r="J207" i="21" s="1"/>
  <c r="I207" i="21"/>
  <c r="Q207" i="21"/>
  <c r="V207" i="21"/>
  <c r="Z207" i="21" s="1"/>
  <c r="W207" i="21"/>
  <c r="AA207" i="21" s="1"/>
  <c r="AD207" i="21" s="1"/>
  <c r="AF207" i="21" s="1"/>
  <c r="X207" i="21"/>
  <c r="Y207" i="21"/>
  <c r="AC207" i="21"/>
  <c r="AL207" i="21"/>
  <c r="AN207" i="21"/>
  <c r="AR207" i="21"/>
  <c r="AX207" i="21"/>
  <c r="AZ207" i="21"/>
  <c r="BA207" i="21"/>
  <c r="BC207" i="21"/>
  <c r="BE207" i="21"/>
  <c r="BF207" i="21" s="1"/>
  <c r="C208" i="21"/>
  <c r="D208" i="21"/>
  <c r="F208" i="21"/>
  <c r="H208" i="21"/>
  <c r="I208" i="21"/>
  <c r="J208" i="21"/>
  <c r="Q208" i="21"/>
  <c r="V208" i="21"/>
  <c r="Y208" i="21" s="1"/>
  <c r="W208" i="21"/>
  <c r="AA208" i="21" s="1"/>
  <c r="X208" i="21"/>
  <c r="Z208" i="21"/>
  <c r="AL208" i="21"/>
  <c r="AN208" i="21"/>
  <c r="AR208" i="21"/>
  <c r="AX208" i="21"/>
  <c r="AZ208" i="21"/>
  <c r="BA208" i="21"/>
  <c r="BC208" i="21"/>
  <c r="BE208" i="21"/>
  <c r="BG208" i="21" s="1"/>
  <c r="C209" i="21"/>
  <c r="D209" i="21"/>
  <c r="F209" i="21"/>
  <c r="H209" i="21"/>
  <c r="I209" i="21"/>
  <c r="J209" i="21"/>
  <c r="Q209" i="21"/>
  <c r="V209" i="21"/>
  <c r="W209" i="21"/>
  <c r="X209" i="21"/>
  <c r="Y209" i="21"/>
  <c r="Z209" i="21"/>
  <c r="AA209" i="21"/>
  <c r="AL209" i="21"/>
  <c r="AN209" i="21"/>
  <c r="AR209" i="21"/>
  <c r="AX209" i="21"/>
  <c r="AZ209" i="21"/>
  <c r="BA209" i="21"/>
  <c r="BC209" i="21"/>
  <c r="BE209" i="21"/>
  <c r="BF209" i="21"/>
  <c r="BG209" i="21"/>
  <c r="C210" i="21"/>
  <c r="D210" i="21"/>
  <c r="F210" i="21"/>
  <c r="H210" i="21"/>
  <c r="I210" i="21" s="1"/>
  <c r="Q210" i="21"/>
  <c r="V210" i="21"/>
  <c r="Z210" i="21" s="1"/>
  <c r="W210" i="21"/>
  <c r="AA210" i="21" s="1"/>
  <c r="AD210" i="21" s="1"/>
  <c r="X210" i="21"/>
  <c r="AC210" i="21"/>
  <c r="AL210" i="21"/>
  <c r="AN210" i="21"/>
  <c r="AR210" i="21"/>
  <c r="AX210" i="21"/>
  <c r="AZ210" i="21"/>
  <c r="BA210" i="21"/>
  <c r="BC210" i="21"/>
  <c r="BE210" i="21"/>
  <c r="BF210" i="21"/>
  <c r="BG210" i="21"/>
  <c r="C211" i="21"/>
  <c r="D211" i="21"/>
  <c r="F211" i="21"/>
  <c r="H211" i="21"/>
  <c r="Q211" i="21"/>
  <c r="V211" i="21"/>
  <c r="Z211" i="21" s="1"/>
  <c r="W211" i="21"/>
  <c r="AA211" i="21" s="1"/>
  <c r="X211" i="21"/>
  <c r="AC211" i="21"/>
  <c r="AL211" i="21"/>
  <c r="AN211" i="21"/>
  <c r="AR211" i="21"/>
  <c r="AX211" i="21"/>
  <c r="AZ211" i="21"/>
  <c r="BA211" i="21"/>
  <c r="BC211" i="21"/>
  <c r="BE211" i="21"/>
  <c r="BF211" i="21" s="1"/>
  <c r="BG211" i="21"/>
  <c r="C212" i="21"/>
  <c r="D212" i="21"/>
  <c r="F212" i="21"/>
  <c r="H212" i="21"/>
  <c r="Q212" i="21"/>
  <c r="V212" i="21"/>
  <c r="W212" i="21"/>
  <c r="X212" i="21"/>
  <c r="AC212" i="21" s="1"/>
  <c r="AA212" i="21"/>
  <c r="AL212" i="21"/>
  <c r="AN212" i="21"/>
  <c r="AR212" i="21"/>
  <c r="AX212" i="21"/>
  <c r="AZ212" i="21"/>
  <c r="BA212" i="21"/>
  <c r="BC212" i="21"/>
  <c r="BE212" i="21"/>
  <c r="BG212" i="21" s="1"/>
  <c r="BF212" i="21"/>
  <c r="C213" i="21"/>
  <c r="D213" i="21"/>
  <c r="F213" i="21"/>
  <c r="H213" i="21"/>
  <c r="I213" i="21"/>
  <c r="J213" i="21"/>
  <c r="Q213" i="21"/>
  <c r="V213" i="21"/>
  <c r="Z213" i="21" s="1"/>
  <c r="W213" i="21"/>
  <c r="X213" i="21"/>
  <c r="Y213" i="21"/>
  <c r="AA213" i="21"/>
  <c r="AC213" i="21"/>
  <c r="AL213" i="21"/>
  <c r="AN213" i="21"/>
  <c r="AR213" i="21"/>
  <c r="AX213" i="21"/>
  <c r="AZ213" i="21"/>
  <c r="BA213" i="21"/>
  <c r="BC213" i="21"/>
  <c r="BE213" i="21"/>
  <c r="BG213" i="21" s="1"/>
  <c r="BF213" i="21"/>
  <c r="C214" i="21"/>
  <c r="D214" i="21"/>
  <c r="F214" i="21"/>
  <c r="H214" i="21"/>
  <c r="Q214" i="21"/>
  <c r="V214" i="21"/>
  <c r="Y214" i="21" s="1"/>
  <c r="W214" i="21"/>
  <c r="X214" i="21"/>
  <c r="AA214" i="21"/>
  <c r="AC214" i="21"/>
  <c r="AB214" i="21" s="1"/>
  <c r="AL214" i="21"/>
  <c r="AN214" i="21"/>
  <c r="AR214" i="21"/>
  <c r="AX214" i="21"/>
  <c r="AZ214" i="21"/>
  <c r="BA214" i="21"/>
  <c r="BC214" i="21"/>
  <c r="BE214" i="21"/>
  <c r="BF214" i="21"/>
  <c r="BG214" i="21"/>
  <c r="C215" i="21"/>
  <c r="D215" i="21"/>
  <c r="F215" i="21"/>
  <c r="H215" i="21"/>
  <c r="J215" i="21" s="1"/>
  <c r="I215" i="21"/>
  <c r="Q215" i="21"/>
  <c r="V215" i="21"/>
  <c r="W215" i="21"/>
  <c r="X215" i="21"/>
  <c r="Y215" i="21"/>
  <c r="Z215" i="21"/>
  <c r="AA215" i="21"/>
  <c r="AC215" i="21"/>
  <c r="AD215" i="21" s="1"/>
  <c r="AF215" i="21" s="1"/>
  <c r="AL215" i="21"/>
  <c r="AN215" i="21"/>
  <c r="AR215" i="21"/>
  <c r="AX215" i="21"/>
  <c r="AZ215" i="21"/>
  <c r="BA215" i="21"/>
  <c r="BC215" i="21"/>
  <c r="BE215" i="21"/>
  <c r="BF215" i="21" s="1"/>
  <c r="C216" i="21"/>
  <c r="D216" i="21"/>
  <c r="F216" i="21"/>
  <c r="H216" i="21"/>
  <c r="I216" i="21"/>
  <c r="J216" i="21"/>
  <c r="Q216" i="21"/>
  <c r="V216" i="21"/>
  <c r="Y216" i="21" s="1"/>
  <c r="W216" i="21"/>
  <c r="AA216" i="21" s="1"/>
  <c r="X216" i="21"/>
  <c r="Z216" i="21"/>
  <c r="AL216" i="21"/>
  <c r="AN216" i="21"/>
  <c r="AR216" i="21"/>
  <c r="AX216" i="21"/>
  <c r="AZ216" i="21"/>
  <c r="BA216" i="21"/>
  <c r="BC216" i="21"/>
  <c r="BE216" i="21"/>
  <c r="BG216" i="21" s="1"/>
  <c r="C217" i="21"/>
  <c r="D217" i="21"/>
  <c r="F217" i="21"/>
  <c r="H217" i="21"/>
  <c r="I217" i="21"/>
  <c r="J217" i="21"/>
  <c r="Q217" i="21"/>
  <c r="V217" i="21"/>
  <c r="W217" i="21"/>
  <c r="X217" i="21"/>
  <c r="AB217" i="21" s="1"/>
  <c r="Y217" i="21"/>
  <c r="Z217" i="21"/>
  <c r="AA217" i="21"/>
  <c r="AD217" i="21" s="1"/>
  <c r="AC217" i="21"/>
  <c r="AL217" i="21"/>
  <c r="AN217" i="21"/>
  <c r="AR217" i="21"/>
  <c r="AX217" i="21"/>
  <c r="AZ217" i="21"/>
  <c r="BA217" i="21"/>
  <c r="BC217" i="21"/>
  <c r="BE217" i="21"/>
  <c r="BF217" i="21"/>
  <c r="BG217" i="21"/>
  <c r="C218" i="21"/>
  <c r="D218" i="21"/>
  <c r="F218" i="21"/>
  <c r="H218" i="21"/>
  <c r="I218" i="21" s="1"/>
  <c r="Q218" i="21"/>
  <c r="V218" i="21"/>
  <c r="Y218" i="21" s="1"/>
  <c r="W218" i="21"/>
  <c r="AA218" i="21" s="1"/>
  <c r="AB218" i="21" s="1"/>
  <c r="X218" i="21"/>
  <c r="AC218" i="21"/>
  <c r="AL218" i="21"/>
  <c r="AN218" i="21"/>
  <c r="AR218" i="21"/>
  <c r="AX218" i="21"/>
  <c r="AZ218" i="21"/>
  <c r="BA218" i="21"/>
  <c r="BC218" i="21"/>
  <c r="BE218" i="21"/>
  <c r="BF218" i="21"/>
  <c r="BG218" i="21"/>
  <c r="C219" i="21"/>
  <c r="D219" i="21"/>
  <c r="F219" i="21"/>
  <c r="H219" i="21"/>
  <c r="J219" i="21" s="1"/>
  <c r="I219" i="21"/>
  <c r="Q219" i="21"/>
  <c r="V219" i="21"/>
  <c r="Y219" i="21" s="1"/>
  <c r="W219" i="21"/>
  <c r="AA219" i="21" s="1"/>
  <c r="X219" i="21"/>
  <c r="Z219" i="21"/>
  <c r="AC219" i="21"/>
  <c r="AL219" i="21"/>
  <c r="AN219" i="21"/>
  <c r="AR219" i="21"/>
  <c r="AX219" i="21"/>
  <c r="AZ219" i="21"/>
  <c r="BA219" i="21"/>
  <c r="BC219" i="21"/>
  <c r="BE219" i="21"/>
  <c r="BF219" i="21" s="1"/>
  <c r="BG219" i="21"/>
  <c r="C220" i="21"/>
  <c r="D220" i="21"/>
  <c r="F220" i="21"/>
  <c r="H220" i="21"/>
  <c r="J220" i="21" s="1"/>
  <c r="Q220" i="21"/>
  <c r="V220" i="21"/>
  <c r="Y220" i="21" s="1"/>
  <c r="W220" i="21"/>
  <c r="AA220" i="21" s="1"/>
  <c r="X220" i="21"/>
  <c r="AC220" i="21" s="1"/>
  <c r="AL220" i="21"/>
  <c r="AN220" i="21"/>
  <c r="AR220" i="21"/>
  <c r="AX220" i="21"/>
  <c r="AZ220" i="21"/>
  <c r="BA220" i="21"/>
  <c r="BC220" i="21"/>
  <c r="BE220" i="21"/>
  <c r="BG220" i="21" s="1"/>
  <c r="C221" i="21"/>
  <c r="D221" i="21"/>
  <c r="F221" i="21"/>
  <c r="H221" i="21"/>
  <c r="I221" i="21"/>
  <c r="J221" i="21"/>
  <c r="Q221" i="21"/>
  <c r="V221" i="21"/>
  <c r="Z221" i="21" s="1"/>
  <c r="W221" i="21"/>
  <c r="AA221" i="21" s="1"/>
  <c r="X221" i="21"/>
  <c r="AC221" i="21" s="1"/>
  <c r="Y221" i="21"/>
  <c r="AL221" i="21"/>
  <c r="AN221" i="21"/>
  <c r="AR221" i="21"/>
  <c r="AX221" i="21"/>
  <c r="AZ221" i="21"/>
  <c r="BA221" i="21"/>
  <c r="BC221" i="21"/>
  <c r="BE221" i="21"/>
  <c r="BF221" i="21" s="1"/>
  <c r="C222" i="21"/>
  <c r="D222" i="21"/>
  <c r="F222" i="21"/>
  <c r="H222" i="21"/>
  <c r="Q222" i="21"/>
  <c r="V222" i="21"/>
  <c r="Y222" i="21" s="1"/>
  <c r="W222" i="21"/>
  <c r="X222" i="21"/>
  <c r="Z222" i="21"/>
  <c r="AA222" i="21"/>
  <c r="AC222" i="21"/>
  <c r="AD222" i="21"/>
  <c r="AL222" i="21"/>
  <c r="AN222" i="21"/>
  <c r="AR222" i="21"/>
  <c r="AX222" i="21"/>
  <c r="AZ222" i="21"/>
  <c r="BA222" i="21"/>
  <c r="BC222" i="21"/>
  <c r="BE222" i="21"/>
  <c r="BF222" i="21"/>
  <c r="BG222" i="21"/>
  <c r="C223" i="21"/>
  <c r="D223" i="21"/>
  <c r="F223" i="21"/>
  <c r="H223" i="21"/>
  <c r="J223" i="21" s="1"/>
  <c r="I223" i="21"/>
  <c r="Q223" i="21"/>
  <c r="V223" i="21"/>
  <c r="Y223" i="21" s="1"/>
  <c r="W223" i="21"/>
  <c r="AA223" i="21" s="1"/>
  <c r="X223" i="21"/>
  <c r="Z223" i="21"/>
  <c r="AC223" i="21"/>
  <c r="AD223" i="21"/>
  <c r="AF223" i="21"/>
  <c r="AL223" i="21"/>
  <c r="AN223" i="21"/>
  <c r="AR223" i="21"/>
  <c r="AX223" i="21"/>
  <c r="AZ223" i="21"/>
  <c r="BA223" i="21"/>
  <c r="BC223" i="21"/>
  <c r="BE223" i="21"/>
  <c r="BF223" i="21" s="1"/>
  <c r="BG223" i="21"/>
  <c r="C224" i="21"/>
  <c r="D224" i="21"/>
  <c r="F224" i="21"/>
  <c r="H224" i="21"/>
  <c r="J224" i="21" s="1"/>
  <c r="Q224" i="21"/>
  <c r="V224" i="21"/>
  <c r="W224" i="21"/>
  <c r="X224" i="21"/>
  <c r="AA224" i="21"/>
  <c r="AD224" i="21" s="1"/>
  <c r="AB224" i="21"/>
  <c r="AC224" i="21"/>
  <c r="AF224" i="21"/>
  <c r="AL224" i="21"/>
  <c r="AN224" i="21"/>
  <c r="AR224" i="21"/>
  <c r="AX224" i="21"/>
  <c r="AZ224" i="21"/>
  <c r="BA224" i="21"/>
  <c r="BC224" i="21"/>
  <c r="BE224" i="21"/>
  <c r="BF224" i="21"/>
  <c r="BG224" i="21"/>
  <c r="C225" i="21"/>
  <c r="D225" i="21"/>
  <c r="F225" i="21"/>
  <c r="H225" i="21"/>
  <c r="I225" i="21" s="1"/>
  <c r="Q225" i="21"/>
  <c r="V225" i="21"/>
  <c r="Y225" i="21" s="1"/>
  <c r="W225" i="21"/>
  <c r="X225" i="21"/>
  <c r="AA225" i="21"/>
  <c r="AC225" i="21"/>
  <c r="AB225" i="21" s="1"/>
  <c r="AD225" i="21"/>
  <c r="AL225" i="21"/>
  <c r="AN225" i="21"/>
  <c r="AR225" i="21"/>
  <c r="AX225" i="21"/>
  <c r="AZ225" i="21"/>
  <c r="BA225" i="21"/>
  <c r="BC225" i="21"/>
  <c r="BE225" i="21"/>
  <c r="BF225" i="21"/>
  <c r="BG225" i="21"/>
  <c r="C226" i="21"/>
  <c r="D226" i="21"/>
  <c r="F226" i="21"/>
  <c r="H226" i="21"/>
  <c r="J226" i="21" s="1"/>
  <c r="I226" i="21"/>
  <c r="Q226" i="21"/>
  <c r="V226" i="21"/>
  <c r="Y226" i="21" s="1"/>
  <c r="W226" i="21"/>
  <c r="X226" i="21"/>
  <c r="Z226" i="21"/>
  <c r="AA226" i="21"/>
  <c r="AC226" i="21"/>
  <c r="AD226" i="21"/>
  <c r="AF226" i="21"/>
  <c r="AL226" i="21"/>
  <c r="AN226" i="21"/>
  <c r="AR226" i="21"/>
  <c r="AX226" i="21"/>
  <c r="AZ226" i="21"/>
  <c r="BA226" i="21"/>
  <c r="BC226" i="21"/>
  <c r="BE226" i="21"/>
  <c r="BF226" i="21" s="1"/>
  <c r="C227" i="21"/>
  <c r="D227" i="21"/>
  <c r="F227" i="21"/>
  <c r="H227" i="21"/>
  <c r="I227" i="21"/>
  <c r="J227" i="21"/>
  <c r="Q227" i="21"/>
  <c r="V227" i="21"/>
  <c r="Y227" i="21" s="1"/>
  <c r="W227" i="21"/>
  <c r="X227" i="21"/>
  <c r="AC227" i="21" s="1"/>
  <c r="Z227" i="21"/>
  <c r="AA227" i="21"/>
  <c r="AB227" i="21"/>
  <c r="AD227" i="21"/>
  <c r="AF227" i="21"/>
  <c r="AL227" i="21"/>
  <c r="AN227" i="21"/>
  <c r="AR227" i="21"/>
  <c r="AX227" i="21"/>
  <c r="AZ227" i="21"/>
  <c r="BA227" i="21"/>
  <c r="BC227" i="21"/>
  <c r="BE227" i="21"/>
  <c r="BG227" i="21" s="1"/>
  <c r="C228" i="21"/>
  <c r="D228" i="21"/>
  <c r="F228" i="21"/>
  <c r="H228" i="21"/>
  <c r="I228" i="21"/>
  <c r="J228" i="21"/>
  <c r="Q228" i="21"/>
  <c r="V228" i="21"/>
  <c r="W228" i="21"/>
  <c r="X228" i="21"/>
  <c r="Y228" i="21"/>
  <c r="Z228" i="21"/>
  <c r="AA228" i="21"/>
  <c r="AC228" i="21"/>
  <c r="AB228" i="21" s="1"/>
  <c r="AL228" i="21"/>
  <c r="AN228" i="21"/>
  <c r="AR228" i="21"/>
  <c r="AX228" i="21"/>
  <c r="AZ228" i="21"/>
  <c r="BA228" i="21"/>
  <c r="BC228" i="21"/>
  <c r="BE228" i="21"/>
  <c r="BF228" i="21" s="1"/>
  <c r="BG228" i="21"/>
  <c r="C229" i="21"/>
  <c r="D229" i="21"/>
  <c r="F229" i="21"/>
  <c r="H229" i="21"/>
  <c r="I229" i="21" s="1"/>
  <c r="J229" i="21"/>
  <c r="Q229" i="21"/>
  <c r="V229" i="21"/>
  <c r="W229" i="21"/>
  <c r="AA229" i="21" s="1"/>
  <c r="AD229" i="21" s="1"/>
  <c r="X229" i="21"/>
  <c r="AB229" i="21" s="1"/>
  <c r="Y229" i="21"/>
  <c r="Z229" i="21"/>
  <c r="AC229" i="21"/>
  <c r="AL229" i="21"/>
  <c r="AN229" i="21"/>
  <c r="AR229" i="21"/>
  <c r="AX229" i="21"/>
  <c r="AZ229" i="21"/>
  <c r="BA229" i="21"/>
  <c r="BC229" i="21"/>
  <c r="BE229" i="21"/>
  <c r="BF229" i="21"/>
  <c r="BG229" i="21"/>
  <c r="C230" i="21"/>
  <c r="D230" i="21"/>
  <c r="F230" i="21"/>
  <c r="H230" i="21"/>
  <c r="I230" i="21" s="1"/>
  <c r="Q230" i="21"/>
  <c r="V230" i="21"/>
  <c r="Y230" i="21" s="1"/>
  <c r="W230" i="21"/>
  <c r="AA230" i="21" s="1"/>
  <c r="X230" i="21"/>
  <c r="Z230" i="21"/>
  <c r="AC230" i="21"/>
  <c r="AL230" i="21"/>
  <c r="AN230" i="21"/>
  <c r="AR230" i="21"/>
  <c r="AX230" i="21"/>
  <c r="AZ230" i="21"/>
  <c r="BA230" i="21"/>
  <c r="BC230" i="21"/>
  <c r="BE230" i="21"/>
  <c r="BF230" i="21" s="1"/>
  <c r="BG230" i="21"/>
  <c r="C231" i="21"/>
  <c r="D231" i="21"/>
  <c r="F231" i="21"/>
  <c r="H231" i="21"/>
  <c r="I231" i="21"/>
  <c r="J231" i="21"/>
  <c r="Q231" i="21"/>
  <c r="V231" i="21"/>
  <c r="Y231" i="21" s="1"/>
  <c r="W231" i="21"/>
  <c r="AA231" i="21" s="1"/>
  <c r="AD231" i="21" s="1"/>
  <c r="X231" i="21"/>
  <c r="AC231" i="21" s="1"/>
  <c r="AL231" i="21"/>
  <c r="AN231" i="21"/>
  <c r="AR231" i="21"/>
  <c r="AX231" i="21"/>
  <c r="AZ231" i="21"/>
  <c r="BA231" i="21"/>
  <c r="BC231" i="21"/>
  <c r="BE231" i="21"/>
  <c r="BF231" i="21"/>
  <c r="BG231" i="21"/>
  <c r="C232" i="21"/>
  <c r="D232" i="21"/>
  <c r="F232" i="21"/>
  <c r="H232" i="21"/>
  <c r="I232" i="21"/>
  <c r="J232" i="21"/>
  <c r="Q232" i="21"/>
  <c r="V232" i="21"/>
  <c r="Z232" i="21" s="1"/>
  <c r="W232" i="21"/>
  <c r="X232" i="21"/>
  <c r="AA232" i="21"/>
  <c r="AD232" i="21" s="1"/>
  <c r="AF232" i="21" s="1"/>
  <c r="AC232" i="21"/>
  <c r="AL232" i="21"/>
  <c r="AN232" i="21"/>
  <c r="AR232" i="21"/>
  <c r="AX232" i="21"/>
  <c r="AZ232" i="21"/>
  <c r="BA232" i="21"/>
  <c r="BC232" i="21"/>
  <c r="BE232" i="21"/>
  <c r="BF232" i="21" s="1"/>
  <c r="C233" i="21"/>
  <c r="D233" i="21"/>
  <c r="F233" i="21"/>
  <c r="H233" i="21"/>
  <c r="I233" i="21"/>
  <c r="J233" i="21"/>
  <c r="Q233" i="21"/>
  <c r="V233" i="21"/>
  <c r="W233" i="21"/>
  <c r="X233" i="21"/>
  <c r="Y233" i="21"/>
  <c r="Z233" i="21"/>
  <c r="AA233" i="21"/>
  <c r="AL233" i="21"/>
  <c r="AN233" i="21"/>
  <c r="AR233" i="21"/>
  <c r="AX233" i="21"/>
  <c r="AZ233" i="21"/>
  <c r="BA233" i="21"/>
  <c r="BC233" i="21"/>
  <c r="BE233" i="21"/>
  <c r="BF233" i="21"/>
  <c r="BG233" i="21"/>
  <c r="C234" i="21"/>
  <c r="D234" i="21"/>
  <c r="F234" i="21"/>
  <c r="H234" i="21"/>
  <c r="J234" i="21" s="1"/>
  <c r="Q234" i="21"/>
  <c r="V234" i="21"/>
  <c r="W234" i="21"/>
  <c r="X234" i="21"/>
  <c r="Y234" i="21"/>
  <c r="Z234" i="21"/>
  <c r="AA234" i="21"/>
  <c r="AL234" i="21"/>
  <c r="AN234" i="21"/>
  <c r="AR234" i="21"/>
  <c r="AX234" i="21"/>
  <c r="AZ234" i="21"/>
  <c r="BA234" i="21"/>
  <c r="BC234" i="21"/>
  <c r="BE234" i="21"/>
  <c r="BG234" i="21" s="1"/>
  <c r="BF234" i="21"/>
  <c r="C235" i="21"/>
  <c r="D235" i="21"/>
  <c r="F235" i="21"/>
  <c r="H235" i="21"/>
  <c r="I235" i="21" s="1"/>
  <c r="J235" i="21"/>
  <c r="Q235" i="21"/>
  <c r="V235" i="21"/>
  <c r="Y235" i="21" s="1"/>
  <c r="W235" i="21"/>
  <c r="AA235" i="21" s="1"/>
  <c r="X235" i="21"/>
  <c r="Z235" i="21"/>
  <c r="AL235" i="21"/>
  <c r="AN235" i="21"/>
  <c r="AR235" i="21"/>
  <c r="AX235" i="21"/>
  <c r="AZ235" i="21"/>
  <c r="BA235" i="21"/>
  <c r="BC235" i="21"/>
  <c r="BE235" i="21"/>
  <c r="BG235" i="21" s="1"/>
  <c r="BF235" i="21"/>
  <c r="C236" i="21"/>
  <c r="D236" i="21"/>
  <c r="F236" i="21"/>
  <c r="H236" i="21"/>
  <c r="I236" i="21"/>
  <c r="J236" i="21"/>
  <c r="Q236" i="21"/>
  <c r="V236" i="21"/>
  <c r="W236" i="21"/>
  <c r="AA236" i="21" s="1"/>
  <c r="X236" i="21"/>
  <c r="Y236" i="21"/>
  <c r="Z236" i="21"/>
  <c r="AL236" i="21"/>
  <c r="AN236" i="21"/>
  <c r="AR236" i="21"/>
  <c r="AX236" i="21"/>
  <c r="AZ236" i="21"/>
  <c r="BA236" i="21"/>
  <c r="BC236" i="21"/>
  <c r="BE236" i="21"/>
  <c r="BF236" i="21"/>
  <c r="BG236" i="21"/>
  <c r="C237" i="21"/>
  <c r="D237" i="21"/>
  <c r="F237" i="21"/>
  <c r="H237" i="21"/>
  <c r="I237" i="21" s="1"/>
  <c r="Q237" i="21"/>
  <c r="V237" i="21"/>
  <c r="Y237" i="21" s="1"/>
  <c r="W237" i="21"/>
  <c r="AA237" i="21" s="1"/>
  <c r="AD237" i="21" s="1"/>
  <c r="AF237" i="21" s="1"/>
  <c r="X237" i="21"/>
  <c r="AC237" i="21"/>
  <c r="AL237" i="21"/>
  <c r="AN237" i="21"/>
  <c r="AR237" i="21"/>
  <c r="AX237" i="21"/>
  <c r="AZ237" i="21"/>
  <c r="BA237" i="21"/>
  <c r="BC237" i="21"/>
  <c r="BE237" i="21"/>
  <c r="BG237" i="21" s="1"/>
  <c r="BF237" i="21"/>
  <c r="C238" i="21"/>
  <c r="D238" i="21"/>
  <c r="F238" i="21"/>
  <c r="H238" i="21"/>
  <c r="I238" i="21"/>
  <c r="J238" i="21"/>
  <c r="Q238" i="21"/>
  <c r="V238" i="21"/>
  <c r="W238" i="21"/>
  <c r="X238" i="21"/>
  <c r="Y238" i="21"/>
  <c r="Z238" i="21"/>
  <c r="AA238" i="21"/>
  <c r="AD238" i="21" s="1"/>
  <c r="AF238" i="21" s="1"/>
  <c r="AC238" i="21"/>
  <c r="AB238" i="21" s="1"/>
  <c r="AL238" i="21"/>
  <c r="AN238" i="21"/>
  <c r="AR238" i="21"/>
  <c r="AX238" i="21"/>
  <c r="AZ238" i="21"/>
  <c r="BA238" i="21"/>
  <c r="BC238" i="21"/>
  <c r="BE238" i="21"/>
  <c r="BF238" i="21" s="1"/>
  <c r="BG238" i="21"/>
  <c r="C239" i="21"/>
  <c r="D239" i="21"/>
  <c r="F239" i="21"/>
  <c r="H239" i="21"/>
  <c r="J239" i="21" s="1"/>
  <c r="I239" i="21"/>
  <c r="Q239" i="21"/>
  <c r="V239" i="21"/>
  <c r="W239" i="21"/>
  <c r="X239" i="21"/>
  <c r="AC239" i="21" s="1"/>
  <c r="Y239" i="21"/>
  <c r="Z239" i="21"/>
  <c r="AA239" i="21"/>
  <c r="AD239" i="21" s="1"/>
  <c r="AF239" i="21" s="1"/>
  <c r="AL239" i="21"/>
  <c r="AN239" i="21"/>
  <c r="AR239" i="21"/>
  <c r="AX239" i="21"/>
  <c r="AZ239" i="21"/>
  <c r="BA239" i="21"/>
  <c r="BC239" i="21"/>
  <c r="BE239" i="21"/>
  <c r="BG239" i="21" s="1"/>
  <c r="BF239" i="21"/>
  <c r="C240" i="21"/>
  <c r="D240" i="21"/>
  <c r="F240" i="21"/>
  <c r="H240" i="21"/>
  <c r="I240" i="21"/>
  <c r="J240" i="21"/>
  <c r="Q240" i="21"/>
  <c r="V240" i="21"/>
  <c r="Z240" i="21" s="1"/>
  <c r="W240" i="21"/>
  <c r="AA240" i="21" s="1"/>
  <c r="X240" i="21"/>
  <c r="Y240" i="21"/>
  <c r="AL240" i="21"/>
  <c r="AN240" i="21"/>
  <c r="AR240" i="21"/>
  <c r="AX240" i="21"/>
  <c r="AZ240" i="21"/>
  <c r="BA240" i="21"/>
  <c r="BC240" i="21"/>
  <c r="BE240" i="21"/>
  <c r="BF240" i="21"/>
  <c r="BG240" i="21"/>
  <c r="C241" i="21"/>
  <c r="D241" i="21"/>
  <c r="F241" i="21"/>
  <c r="H241" i="21"/>
  <c r="J241" i="21" s="1"/>
  <c r="I241" i="21"/>
  <c r="Q241" i="21"/>
  <c r="V241" i="21"/>
  <c r="Y241" i="21" s="1"/>
  <c r="W241" i="21"/>
  <c r="X241" i="21"/>
  <c r="AA241" i="21"/>
  <c r="AD241" i="21" s="1"/>
  <c r="AC241" i="21"/>
  <c r="AL241" i="21"/>
  <c r="AN241" i="21"/>
  <c r="AR241" i="21"/>
  <c r="AX241" i="21"/>
  <c r="AZ241" i="21"/>
  <c r="BA241" i="21"/>
  <c r="BC241" i="21"/>
  <c r="BE241" i="21"/>
  <c r="BF241" i="21"/>
  <c r="BG241" i="21"/>
  <c r="C242" i="21"/>
  <c r="D242" i="21"/>
  <c r="F242" i="21"/>
  <c r="H242" i="21"/>
  <c r="J242" i="21" s="1"/>
  <c r="I242" i="21"/>
  <c r="Q242" i="21"/>
  <c r="V242" i="21"/>
  <c r="Y242" i="21" s="1"/>
  <c r="W242" i="21"/>
  <c r="X242" i="21"/>
  <c r="AA242" i="21"/>
  <c r="AC242" i="21"/>
  <c r="AD242" i="21" s="1"/>
  <c r="AF242" i="21" s="1"/>
  <c r="AL242" i="21"/>
  <c r="AN242" i="21"/>
  <c r="AR242" i="21"/>
  <c r="AX242" i="21"/>
  <c r="AZ242" i="21"/>
  <c r="BA242" i="21"/>
  <c r="BC242" i="21"/>
  <c r="BE242" i="21"/>
  <c r="BF242" i="21" s="1"/>
  <c r="C243" i="21"/>
  <c r="D243" i="21"/>
  <c r="F243" i="21"/>
  <c r="H243" i="21"/>
  <c r="I243" i="21" s="1"/>
  <c r="J243" i="21"/>
  <c r="Q243" i="21"/>
  <c r="V243" i="21"/>
  <c r="Y243" i="21" s="1"/>
  <c r="W243" i="21"/>
  <c r="X243" i="21"/>
  <c r="AB243" i="21" s="1"/>
  <c r="Z243" i="21"/>
  <c r="AA243" i="21"/>
  <c r="AD243" i="21" s="1"/>
  <c r="AC243" i="21"/>
  <c r="AL243" i="21"/>
  <c r="AN243" i="21"/>
  <c r="AR243" i="21"/>
  <c r="AX243" i="21"/>
  <c r="AZ243" i="21"/>
  <c r="BA243" i="21"/>
  <c r="BC243" i="21"/>
  <c r="BE243" i="21"/>
  <c r="BG243" i="21" s="1"/>
  <c r="BF243" i="21"/>
  <c r="C244" i="21"/>
  <c r="D244" i="21"/>
  <c r="F244" i="21"/>
  <c r="H244" i="21"/>
  <c r="J244" i="21" s="1"/>
  <c r="I244" i="21"/>
  <c r="Q244" i="21"/>
  <c r="V244" i="21"/>
  <c r="W244" i="21"/>
  <c r="X244" i="21"/>
  <c r="Y244" i="21"/>
  <c r="Z244" i="21"/>
  <c r="AA244" i="21"/>
  <c r="AL244" i="21"/>
  <c r="AN244" i="21"/>
  <c r="AR244" i="21"/>
  <c r="AX244" i="21"/>
  <c r="AZ244" i="21"/>
  <c r="BA244" i="21"/>
  <c r="BC244" i="21"/>
  <c r="BE244" i="21"/>
  <c r="BG244" i="21" s="1"/>
  <c r="BF244" i="21"/>
  <c r="C245" i="21"/>
  <c r="D245" i="21"/>
  <c r="F245" i="21"/>
  <c r="H245" i="21"/>
  <c r="I245" i="21" s="1"/>
  <c r="J245" i="21"/>
  <c r="Q245" i="21"/>
  <c r="V245" i="21"/>
  <c r="Y245" i="21" s="1"/>
  <c r="W245" i="21"/>
  <c r="AA245" i="21" s="1"/>
  <c r="X245" i="21"/>
  <c r="Z245" i="21"/>
  <c r="AL245" i="21"/>
  <c r="AN245" i="21"/>
  <c r="AR245" i="21"/>
  <c r="AX245" i="21"/>
  <c r="AZ245" i="21"/>
  <c r="BA245" i="21"/>
  <c r="BC245" i="21"/>
  <c r="BE245" i="21"/>
  <c r="BG245" i="21" s="1"/>
  <c r="C246" i="21"/>
  <c r="D246" i="21"/>
  <c r="F246" i="21"/>
  <c r="H246" i="21"/>
  <c r="I246" i="21"/>
  <c r="J246" i="21"/>
  <c r="Q246" i="21"/>
  <c r="V246" i="21"/>
  <c r="Y246" i="21" s="1"/>
  <c r="W246" i="21"/>
  <c r="X246" i="21"/>
  <c r="AA246" i="21"/>
  <c r="AD246" i="21" s="1"/>
  <c r="AF246" i="21" s="1"/>
  <c r="AB246" i="21"/>
  <c r="AC246" i="21"/>
  <c r="AL246" i="21"/>
  <c r="AN246" i="21"/>
  <c r="AR246" i="21"/>
  <c r="AX246" i="21"/>
  <c r="AZ246" i="21"/>
  <c r="BA246" i="21"/>
  <c r="BC246" i="21"/>
  <c r="BE246" i="21"/>
  <c r="BF246" i="21" s="1"/>
  <c r="BG246" i="21"/>
  <c r="C247" i="21"/>
  <c r="D247" i="21"/>
  <c r="F247" i="21"/>
  <c r="H247" i="21"/>
  <c r="J247" i="21" s="1"/>
  <c r="Q247" i="21"/>
  <c r="V247" i="21"/>
  <c r="Y247" i="21" s="1"/>
  <c r="W247" i="21"/>
  <c r="X247" i="21"/>
  <c r="AC247" i="21" s="1"/>
  <c r="AA247" i="21"/>
  <c r="AB247" i="21"/>
  <c r="AD247" i="21"/>
  <c r="AF247" i="21"/>
  <c r="AL247" i="21"/>
  <c r="AN247" i="21"/>
  <c r="AR247" i="21"/>
  <c r="AX247" i="21"/>
  <c r="AZ247" i="21"/>
  <c r="BA247" i="21"/>
  <c r="BC247" i="21"/>
  <c r="BE247" i="21"/>
  <c r="BF247" i="21" s="1"/>
  <c r="C248" i="21"/>
  <c r="D248" i="21"/>
  <c r="F248" i="21"/>
  <c r="H248" i="21"/>
  <c r="I248" i="21"/>
  <c r="J248" i="21"/>
  <c r="Q248" i="21"/>
  <c r="V248" i="21"/>
  <c r="Z248" i="21" s="1"/>
  <c r="W248" i="21"/>
  <c r="AA248" i="21" s="1"/>
  <c r="AD248" i="21" s="1"/>
  <c r="X248" i="21"/>
  <c r="AB248" i="21" s="1"/>
  <c r="Y248" i="21"/>
  <c r="AC248" i="21"/>
  <c r="AL248" i="21"/>
  <c r="AN248" i="21"/>
  <c r="AR248" i="21"/>
  <c r="AX248" i="21"/>
  <c r="AZ248" i="21"/>
  <c r="BA248" i="21"/>
  <c r="BC248" i="21"/>
  <c r="BE248" i="21"/>
  <c r="BF248" i="21"/>
  <c r="BG248" i="21"/>
  <c r="C249" i="21"/>
  <c r="D249" i="21"/>
  <c r="F249" i="21"/>
  <c r="H249" i="21"/>
  <c r="I249" i="21" s="1"/>
  <c r="Q249" i="21"/>
  <c r="V249" i="21"/>
  <c r="Y249" i="21" s="1"/>
  <c r="W249" i="21"/>
  <c r="X249" i="21"/>
  <c r="AB249" i="21" s="1"/>
  <c r="Z249" i="21"/>
  <c r="AA249" i="21"/>
  <c r="AC249" i="21"/>
  <c r="AD249" i="21"/>
  <c r="AL249" i="21"/>
  <c r="AN249" i="21"/>
  <c r="AR249" i="21"/>
  <c r="AX249" i="21"/>
  <c r="AZ249" i="21"/>
  <c r="BA249" i="21"/>
  <c r="BC249" i="21"/>
  <c r="BE249" i="21"/>
  <c r="BF249" i="21"/>
  <c r="BG249" i="21"/>
  <c r="C250" i="21"/>
  <c r="D250" i="21"/>
  <c r="F250" i="21"/>
  <c r="H250" i="21"/>
  <c r="J250" i="21" s="1"/>
  <c r="I250" i="21"/>
  <c r="Q250" i="21"/>
  <c r="V250" i="21"/>
  <c r="Z250" i="21" s="1"/>
  <c r="W250" i="21"/>
  <c r="AA250" i="21" s="1"/>
  <c r="AD250" i="21" s="1"/>
  <c r="X250" i="21"/>
  <c r="Y250" i="21"/>
  <c r="AC250" i="21"/>
  <c r="AL250" i="21"/>
  <c r="AN250" i="21"/>
  <c r="AR250" i="21"/>
  <c r="AX250" i="21"/>
  <c r="AZ250" i="21"/>
  <c r="BA250" i="21"/>
  <c r="BC250" i="21"/>
  <c r="BE250" i="21"/>
  <c r="BF250" i="21"/>
  <c r="BG250" i="21"/>
  <c r="C251" i="21"/>
  <c r="D251" i="21"/>
  <c r="F251" i="21"/>
  <c r="H251" i="21"/>
  <c r="J251" i="21" s="1"/>
  <c r="I251" i="21"/>
  <c r="Q251" i="21"/>
  <c r="V251" i="21"/>
  <c r="Y251" i="21" s="1"/>
  <c r="W251" i="21"/>
  <c r="AA251" i="21" s="1"/>
  <c r="X251" i="21"/>
  <c r="AC251" i="21"/>
  <c r="AL251" i="21"/>
  <c r="AN251" i="21"/>
  <c r="AR251" i="21"/>
  <c r="AX251" i="21"/>
  <c r="AZ251" i="21"/>
  <c r="BA251" i="21"/>
  <c r="BC251" i="21"/>
  <c r="BE251" i="21"/>
  <c r="BG251" i="21" s="1"/>
  <c r="BF251" i="21"/>
  <c r="C252" i="21"/>
  <c r="D252" i="21"/>
  <c r="F252" i="21"/>
  <c r="H252" i="21"/>
  <c r="J252" i="21" s="1"/>
  <c r="Q252" i="21"/>
  <c r="V252" i="21"/>
  <c r="W252" i="21"/>
  <c r="X252" i="21"/>
  <c r="Y252" i="21"/>
  <c r="Z252" i="21"/>
  <c r="AA252" i="21"/>
  <c r="AC252" i="21"/>
  <c r="AB252" i="21" s="1"/>
  <c r="AL252" i="21"/>
  <c r="AN252" i="21"/>
  <c r="AR252" i="21"/>
  <c r="AX252" i="21"/>
  <c r="AZ252" i="21"/>
  <c r="BA252" i="21"/>
  <c r="BC252" i="21"/>
  <c r="BE252" i="21"/>
  <c r="BF252" i="21" s="1"/>
  <c r="C253" i="21"/>
  <c r="D253" i="21"/>
  <c r="F253" i="21"/>
  <c r="H253" i="21"/>
  <c r="I253" i="21" s="1"/>
  <c r="J253" i="21"/>
  <c r="Q253" i="21"/>
  <c r="V253" i="21"/>
  <c r="W253" i="21"/>
  <c r="AA253" i="21" s="1"/>
  <c r="X253" i="21"/>
  <c r="AB253" i="21" s="1"/>
  <c r="Y253" i="21"/>
  <c r="Z253" i="21"/>
  <c r="AC253" i="21"/>
  <c r="AD253" i="21"/>
  <c r="AL253" i="21"/>
  <c r="AN253" i="21"/>
  <c r="AR253" i="21"/>
  <c r="AX253" i="21"/>
  <c r="AZ253" i="21"/>
  <c r="BA253" i="21"/>
  <c r="BC253" i="21"/>
  <c r="BE253" i="21"/>
  <c r="BF253" i="21"/>
  <c r="BG253" i="21"/>
  <c r="C254" i="21"/>
  <c r="D254" i="21"/>
  <c r="F254" i="21"/>
  <c r="H254" i="21"/>
  <c r="J254" i="21" s="1"/>
  <c r="I254" i="21"/>
  <c r="Q254" i="21"/>
  <c r="V254" i="21"/>
  <c r="Y254" i="21" s="1"/>
  <c r="W254" i="21"/>
  <c r="X254" i="21"/>
  <c r="AA254" i="21"/>
  <c r="AB254" i="21" s="1"/>
  <c r="AC254" i="21"/>
  <c r="AL254" i="21"/>
  <c r="AN254" i="21"/>
  <c r="AR254" i="21"/>
  <c r="AX254" i="21"/>
  <c r="AZ254" i="21"/>
  <c r="BA254" i="21"/>
  <c r="BC254" i="21"/>
  <c r="BE254" i="21"/>
  <c r="BF254" i="21" s="1"/>
  <c r="C255" i="21"/>
  <c r="D255" i="21"/>
  <c r="F255" i="21"/>
  <c r="H255" i="21"/>
  <c r="I255" i="21"/>
  <c r="J255" i="21"/>
  <c r="Q255" i="21"/>
  <c r="V255" i="21"/>
  <c r="Z255" i="21" s="1"/>
  <c r="W255" i="21"/>
  <c r="AA255" i="21" s="1"/>
  <c r="X255" i="21"/>
  <c r="AC255" i="21" s="1"/>
  <c r="Y255" i="21"/>
  <c r="AL255" i="21"/>
  <c r="AN255" i="21"/>
  <c r="AR255" i="21"/>
  <c r="AX255" i="21"/>
  <c r="AZ255" i="21"/>
  <c r="BA255" i="21"/>
  <c r="BC255" i="21"/>
  <c r="BE255" i="21"/>
  <c r="BF255" i="21"/>
  <c r="BG255" i="21"/>
  <c r="C256" i="21"/>
  <c r="D256" i="21"/>
  <c r="F256" i="21"/>
  <c r="H256" i="21"/>
  <c r="I256" i="21"/>
  <c r="J256" i="21"/>
  <c r="Q256" i="21"/>
  <c r="V256" i="21"/>
  <c r="Z256" i="21" s="1"/>
  <c r="W256" i="21"/>
  <c r="AA256" i="21" s="1"/>
  <c r="X256" i="21"/>
  <c r="AC256" i="21"/>
  <c r="AL256" i="21"/>
  <c r="AN256" i="21"/>
  <c r="AR256" i="21"/>
  <c r="AX256" i="21"/>
  <c r="AZ256" i="21"/>
  <c r="BA256" i="21"/>
  <c r="BC256" i="21"/>
  <c r="BE256" i="21"/>
  <c r="BG256" i="21" s="1"/>
  <c r="BF256" i="21"/>
  <c r="C257" i="21"/>
  <c r="D257" i="21"/>
  <c r="F257" i="21"/>
  <c r="H257" i="21"/>
  <c r="I257" i="21"/>
  <c r="J257" i="21"/>
  <c r="Q257" i="21"/>
  <c r="V257" i="21"/>
  <c r="W257" i="21"/>
  <c r="X257" i="21"/>
  <c r="Y257" i="21"/>
  <c r="Z257" i="21"/>
  <c r="AA257" i="21"/>
  <c r="AD257" i="21" s="1"/>
  <c r="AC257" i="21"/>
  <c r="AB257" i="21" s="1"/>
  <c r="AL257" i="21"/>
  <c r="AN257" i="21"/>
  <c r="AR257" i="21"/>
  <c r="AX257" i="21"/>
  <c r="AZ257" i="21"/>
  <c r="BA257" i="21"/>
  <c r="BC257" i="21"/>
  <c r="BE257" i="21"/>
  <c r="BF257" i="21"/>
  <c r="BG257" i="21"/>
  <c r="C258" i="21"/>
  <c r="D258" i="21"/>
  <c r="F258" i="21"/>
  <c r="H258" i="21"/>
  <c r="I258" i="21" s="1"/>
  <c r="Q258" i="21"/>
  <c r="V258" i="21"/>
  <c r="Y258" i="21" s="1"/>
  <c r="W258" i="21"/>
  <c r="AA258" i="21" s="1"/>
  <c r="AD258" i="21" s="1"/>
  <c r="X258" i="21"/>
  <c r="AB258" i="21" s="1"/>
  <c r="Z258" i="21"/>
  <c r="AC258" i="21"/>
  <c r="AL258" i="21"/>
  <c r="AN258" i="21"/>
  <c r="AR258" i="21"/>
  <c r="AX258" i="21"/>
  <c r="AZ258" i="21"/>
  <c r="BA258" i="21"/>
  <c r="BC258" i="21"/>
  <c r="BE258" i="21"/>
  <c r="BF258" i="21"/>
  <c r="BG258" i="21"/>
  <c r="C259" i="21"/>
  <c r="D259" i="21"/>
  <c r="F259" i="21"/>
  <c r="H259" i="21"/>
  <c r="J259" i="21" s="1"/>
  <c r="I259" i="21"/>
  <c r="Q259" i="21"/>
  <c r="V259" i="21"/>
  <c r="Y259" i="21" s="1"/>
  <c r="W259" i="21"/>
  <c r="AA259" i="21" s="1"/>
  <c r="X259" i="21"/>
  <c r="AC259" i="21"/>
  <c r="AL259" i="21"/>
  <c r="AN259" i="21"/>
  <c r="AR259" i="21"/>
  <c r="AX259" i="21"/>
  <c r="AZ259" i="21"/>
  <c r="BA259" i="21"/>
  <c r="BC259" i="21"/>
  <c r="BE259" i="21"/>
  <c r="BF259" i="21" s="1"/>
  <c r="C260" i="21"/>
  <c r="D260" i="21"/>
  <c r="F260" i="21"/>
  <c r="H260" i="21"/>
  <c r="I260" i="21"/>
  <c r="J260" i="21"/>
  <c r="Q260" i="21"/>
  <c r="V260" i="21"/>
  <c r="W260" i="21"/>
  <c r="X260" i="21"/>
  <c r="AC260" i="21" s="1"/>
  <c r="AB260" i="21" s="1"/>
  <c r="Y260" i="21"/>
  <c r="Z260" i="21"/>
  <c r="AA260" i="21"/>
  <c r="AL260" i="21"/>
  <c r="AN260" i="21"/>
  <c r="AR260" i="21"/>
  <c r="AX260" i="21"/>
  <c r="AZ260" i="21"/>
  <c r="BA260" i="21"/>
  <c r="BC260" i="21"/>
  <c r="BE260" i="21"/>
  <c r="BG260" i="21" s="1"/>
  <c r="BF260" i="21"/>
  <c r="C261" i="21"/>
  <c r="D261" i="21"/>
  <c r="F261" i="21"/>
  <c r="H261" i="21"/>
  <c r="I261" i="21"/>
  <c r="J261" i="21"/>
  <c r="Q261" i="21"/>
  <c r="V261" i="21"/>
  <c r="Z261" i="21" s="1"/>
  <c r="W261" i="21"/>
  <c r="AA261" i="21" s="1"/>
  <c r="AD261" i="21" s="1"/>
  <c r="X261" i="21"/>
  <c r="Y261" i="21"/>
  <c r="AC261" i="21"/>
  <c r="AL261" i="21"/>
  <c r="AN261" i="21"/>
  <c r="AR261" i="21"/>
  <c r="AX261" i="21"/>
  <c r="AZ261" i="21"/>
  <c r="BA261" i="21"/>
  <c r="BC261" i="21"/>
  <c r="BE261" i="21"/>
  <c r="BF261" i="21"/>
  <c r="BG261" i="21"/>
  <c r="C262" i="21"/>
  <c r="D262" i="21"/>
  <c r="F262" i="21"/>
  <c r="H262" i="21"/>
  <c r="J262" i="21" s="1"/>
  <c r="Q262" i="21"/>
  <c r="V262" i="21"/>
  <c r="Y262" i="21" s="1"/>
  <c r="W262" i="21"/>
  <c r="X262" i="21"/>
  <c r="AF262" i="21" s="1"/>
  <c r="AA262" i="21"/>
  <c r="AC262" i="21"/>
  <c r="AB262" i="21" s="1"/>
  <c r="AD262" i="21"/>
  <c r="AL262" i="21"/>
  <c r="AN262" i="21"/>
  <c r="AR262" i="21"/>
  <c r="AX262" i="21"/>
  <c r="AZ262" i="21"/>
  <c r="BA262" i="21"/>
  <c r="BC262" i="21"/>
  <c r="BE262" i="21"/>
  <c r="BF262" i="21"/>
  <c r="BG262" i="21"/>
  <c r="C263" i="21"/>
  <c r="D263" i="21"/>
  <c r="F263" i="21"/>
  <c r="H263" i="21"/>
  <c r="J263" i="21" s="1"/>
  <c r="I263" i="21"/>
  <c r="Q263" i="21"/>
  <c r="V263" i="21"/>
  <c r="Y263" i="21" s="1"/>
  <c r="W263" i="21"/>
  <c r="X263" i="21"/>
  <c r="Z263" i="21"/>
  <c r="AA263" i="21"/>
  <c r="AL263" i="21"/>
  <c r="AN263" i="21"/>
  <c r="AR263" i="21"/>
  <c r="AX263" i="21"/>
  <c r="AZ263" i="21"/>
  <c r="BA263" i="21"/>
  <c r="BC263" i="21"/>
  <c r="BE263" i="21"/>
  <c r="BG263" i="21" s="1"/>
  <c r="C264" i="21"/>
  <c r="D264" i="21"/>
  <c r="F264" i="21"/>
  <c r="H264" i="21"/>
  <c r="I264" i="21"/>
  <c r="J264" i="21"/>
  <c r="Q264" i="21"/>
  <c r="V264" i="21"/>
  <c r="Y264" i="21" s="1"/>
  <c r="W264" i="21"/>
  <c r="X264" i="21"/>
  <c r="AA264" i="21"/>
  <c r="AL264" i="21"/>
  <c r="AN264" i="21"/>
  <c r="AR264" i="21"/>
  <c r="AX264" i="21"/>
  <c r="AZ264" i="21"/>
  <c r="BA264" i="21"/>
  <c r="BC264" i="21"/>
  <c r="BE264" i="21"/>
  <c r="BG264" i="21" s="1"/>
  <c r="BF264" i="21"/>
  <c r="C265" i="21"/>
  <c r="D265" i="21"/>
  <c r="F265" i="21"/>
  <c r="H265" i="21"/>
  <c r="I265" i="21"/>
  <c r="J265" i="21"/>
  <c r="Q265" i="21"/>
  <c r="V265" i="21"/>
  <c r="W265" i="21"/>
  <c r="X265" i="21"/>
  <c r="AF265" i="21" s="1"/>
  <c r="Y265" i="21"/>
  <c r="Z265" i="21"/>
  <c r="AA265" i="21"/>
  <c r="AD265" i="21" s="1"/>
  <c r="AC265" i="21"/>
  <c r="AB265" i="21" s="1"/>
  <c r="AL265" i="21"/>
  <c r="AN265" i="21"/>
  <c r="AR265" i="21"/>
  <c r="AX265" i="21"/>
  <c r="AZ265" i="21"/>
  <c r="BA265" i="21"/>
  <c r="BC265" i="21"/>
  <c r="BE265" i="21"/>
  <c r="BF265" i="21"/>
  <c r="BG265" i="21"/>
  <c r="C266" i="21"/>
  <c r="D266" i="21"/>
  <c r="F266" i="21"/>
  <c r="H266" i="21"/>
  <c r="Q266" i="21"/>
  <c r="V266" i="21"/>
  <c r="Y266" i="21" s="1"/>
  <c r="W266" i="21"/>
  <c r="AA266" i="21" s="1"/>
  <c r="AD266" i="21" s="1"/>
  <c r="X266" i="21"/>
  <c r="Z266" i="21"/>
  <c r="AC266" i="21"/>
  <c r="AL266" i="21"/>
  <c r="AN266" i="21"/>
  <c r="AR266" i="21"/>
  <c r="AX266" i="21"/>
  <c r="AZ266" i="21"/>
  <c r="BA266" i="21"/>
  <c r="BC266" i="21"/>
  <c r="BE266" i="21"/>
  <c r="BF266" i="21"/>
  <c r="BG266" i="21"/>
  <c r="C267" i="21"/>
  <c r="D267" i="21"/>
  <c r="F267" i="21"/>
  <c r="H267" i="21"/>
  <c r="J267" i="21" s="1"/>
  <c r="I267" i="21"/>
  <c r="Q267" i="21"/>
  <c r="V267" i="21"/>
  <c r="Y267" i="21" s="1"/>
  <c r="W267" i="21"/>
  <c r="X267" i="21"/>
  <c r="AA267" i="21"/>
  <c r="AC267" i="21"/>
  <c r="AL267" i="21"/>
  <c r="AN267" i="21"/>
  <c r="AR267" i="21"/>
  <c r="AX267" i="21"/>
  <c r="AZ267" i="21"/>
  <c r="BA267" i="21"/>
  <c r="BC267" i="21"/>
  <c r="BE267" i="21"/>
  <c r="C268" i="21"/>
  <c r="D268" i="21"/>
  <c r="F268" i="21"/>
  <c r="H268" i="21"/>
  <c r="I268" i="21"/>
  <c r="J268" i="21"/>
  <c r="Q268" i="21"/>
  <c r="V268" i="21"/>
  <c r="W268" i="21"/>
  <c r="X268" i="21"/>
  <c r="Y268" i="21"/>
  <c r="Z268" i="21"/>
  <c r="AA268" i="21"/>
  <c r="AL268" i="21"/>
  <c r="AN268" i="21"/>
  <c r="AR268" i="21"/>
  <c r="AX268" i="21"/>
  <c r="AZ268" i="21"/>
  <c r="BA268" i="21"/>
  <c r="BC268" i="21"/>
  <c r="BE268" i="21"/>
  <c r="BG268" i="21" s="1"/>
  <c r="BF268" i="21"/>
  <c r="C269" i="21"/>
  <c r="D269" i="21"/>
  <c r="F269" i="21"/>
  <c r="H269" i="21"/>
  <c r="I269" i="21"/>
  <c r="J269" i="21"/>
  <c r="Q269" i="21"/>
  <c r="V269" i="21"/>
  <c r="Z269" i="21" s="1"/>
  <c r="W269" i="21"/>
  <c r="AA269" i="21" s="1"/>
  <c r="AD269" i="21" s="1"/>
  <c r="X269" i="21"/>
  <c r="Y269" i="21"/>
  <c r="AC269" i="21"/>
  <c r="AL269" i="21"/>
  <c r="AN269" i="21"/>
  <c r="AR269" i="21"/>
  <c r="AX269" i="21"/>
  <c r="AZ269" i="21"/>
  <c r="BA269" i="21"/>
  <c r="BC269" i="21"/>
  <c r="BE269" i="21"/>
  <c r="BF269" i="21"/>
  <c r="BG269" i="21"/>
  <c r="C270" i="21"/>
  <c r="D270" i="21"/>
  <c r="F270" i="21"/>
  <c r="H270" i="21"/>
  <c r="Q270" i="21"/>
  <c r="V270" i="21"/>
  <c r="Y270" i="21" s="1"/>
  <c r="W270" i="21"/>
  <c r="X270" i="21"/>
  <c r="Z270" i="21"/>
  <c r="AA270" i="21"/>
  <c r="AC270" i="21"/>
  <c r="AB270" i="21" s="1"/>
  <c r="AL270" i="21"/>
  <c r="AN270" i="21"/>
  <c r="AR270" i="21"/>
  <c r="AX270" i="21"/>
  <c r="AZ270" i="21"/>
  <c r="BA270" i="21"/>
  <c r="BC270" i="21"/>
  <c r="BE270" i="21"/>
  <c r="BF270" i="21"/>
  <c r="BG270" i="21"/>
  <c r="C271" i="21"/>
  <c r="D271" i="21"/>
  <c r="F271" i="21"/>
  <c r="H271" i="21"/>
  <c r="J271" i="21" s="1"/>
  <c r="Q271" i="21"/>
  <c r="V271" i="21"/>
  <c r="Y271" i="21" s="1"/>
  <c r="W271" i="21"/>
  <c r="X271" i="21"/>
  <c r="Z271" i="21"/>
  <c r="AA271" i="21"/>
  <c r="AL271" i="21"/>
  <c r="AN271" i="21"/>
  <c r="AR271" i="21"/>
  <c r="AX271" i="21"/>
  <c r="AZ271" i="21"/>
  <c r="BA271" i="21"/>
  <c r="BC271" i="21"/>
  <c r="BE271" i="21"/>
  <c r="C272" i="21"/>
  <c r="D272" i="21"/>
  <c r="F272" i="21"/>
  <c r="H272" i="21"/>
  <c r="I272" i="21"/>
  <c r="J272" i="21"/>
  <c r="Q272" i="21"/>
  <c r="V272" i="21"/>
  <c r="Y272" i="21" s="1"/>
  <c r="W272" i="21"/>
  <c r="X272" i="21"/>
  <c r="AC272" i="21" s="1"/>
  <c r="AA272" i="21"/>
  <c r="AD272" i="21" s="1"/>
  <c r="AL272" i="21"/>
  <c r="AN272" i="21"/>
  <c r="AR272" i="21"/>
  <c r="AX272" i="21"/>
  <c r="AZ272" i="21"/>
  <c r="BA272" i="21"/>
  <c r="BC272" i="21"/>
  <c r="BE272" i="21"/>
  <c r="BG272" i="21" s="1"/>
  <c r="BF272" i="21"/>
  <c r="C273" i="21"/>
  <c r="D273" i="21"/>
  <c r="F273" i="21"/>
  <c r="H273" i="21"/>
  <c r="I273" i="21"/>
  <c r="J273" i="21"/>
  <c r="Q273" i="21"/>
  <c r="V273" i="21"/>
  <c r="W273" i="21"/>
  <c r="X273" i="21"/>
  <c r="Y273" i="21"/>
  <c r="Z273" i="21"/>
  <c r="AA273" i="21"/>
  <c r="AL273" i="21"/>
  <c r="AN273" i="21"/>
  <c r="AR273" i="21"/>
  <c r="AX273" i="21"/>
  <c r="AZ273" i="21"/>
  <c r="BA273" i="21"/>
  <c r="BC273" i="21"/>
  <c r="BE273" i="21"/>
  <c r="BF273" i="21"/>
  <c r="BG273" i="21"/>
  <c r="C274" i="21"/>
  <c r="D274" i="21"/>
  <c r="F274" i="21"/>
  <c r="H274" i="21"/>
  <c r="Q274" i="21"/>
  <c r="V274" i="21"/>
  <c r="W274" i="21"/>
  <c r="AA274" i="21" s="1"/>
  <c r="AD274" i="21" s="1"/>
  <c r="X274" i="21"/>
  <c r="Y274" i="21"/>
  <c r="Z274" i="21"/>
  <c r="AC274" i="21"/>
  <c r="AL274" i="21"/>
  <c r="AN274" i="21"/>
  <c r="AR274" i="21"/>
  <c r="AX274" i="21"/>
  <c r="AZ274" i="21"/>
  <c r="BA274" i="21"/>
  <c r="BC274" i="21"/>
  <c r="BE274" i="21"/>
  <c r="BF274" i="21"/>
  <c r="BG274" i="21"/>
  <c r="C275" i="21"/>
  <c r="D275" i="21"/>
  <c r="F275" i="21"/>
  <c r="H275" i="21"/>
  <c r="J275" i="21" s="1"/>
  <c r="Q275" i="21"/>
  <c r="V275" i="21"/>
  <c r="Y275" i="21" s="1"/>
  <c r="W275" i="21"/>
  <c r="X275" i="21"/>
  <c r="Z275" i="21"/>
  <c r="AA275" i="21"/>
  <c r="AB275" i="21" s="1"/>
  <c r="AC275" i="21"/>
  <c r="AL275" i="21"/>
  <c r="AN275" i="21"/>
  <c r="AR275" i="21"/>
  <c r="AX275" i="21"/>
  <c r="AZ275" i="21"/>
  <c r="BA275" i="21"/>
  <c r="BC275" i="21"/>
  <c r="BE275" i="21"/>
  <c r="C276" i="21"/>
  <c r="D276" i="21"/>
  <c r="F276" i="21"/>
  <c r="H276" i="21"/>
  <c r="I276" i="21"/>
  <c r="J276" i="21"/>
  <c r="Q276" i="21"/>
  <c r="V276" i="21"/>
  <c r="W276" i="21"/>
  <c r="X276" i="21"/>
  <c r="AC276" i="21" s="1"/>
  <c r="Y276" i="21"/>
  <c r="Z276" i="21"/>
  <c r="AA276" i="21"/>
  <c r="AD276" i="21" s="1"/>
  <c r="AL276" i="21"/>
  <c r="AN276" i="21"/>
  <c r="AR276" i="21"/>
  <c r="AX276" i="21"/>
  <c r="AZ276" i="21"/>
  <c r="BA276" i="21"/>
  <c r="BC276" i="21"/>
  <c r="BE276" i="21"/>
  <c r="BG276" i="21" s="1"/>
  <c r="BF276" i="21"/>
  <c r="C277" i="21"/>
  <c r="D277" i="21"/>
  <c r="F277" i="21"/>
  <c r="H277" i="21"/>
  <c r="I277" i="21"/>
  <c r="J277" i="21"/>
  <c r="Q277" i="21"/>
  <c r="V277" i="21"/>
  <c r="Z277" i="21" s="1"/>
  <c r="W277" i="21"/>
  <c r="AA277" i="21" s="1"/>
  <c r="X277" i="21"/>
  <c r="Y277" i="21"/>
  <c r="AC277" i="21"/>
  <c r="AB277" i="21" s="1"/>
  <c r="AL277" i="21"/>
  <c r="AN277" i="21"/>
  <c r="AR277" i="21"/>
  <c r="AX277" i="21"/>
  <c r="AZ277" i="21"/>
  <c r="BA277" i="21"/>
  <c r="BC277" i="21"/>
  <c r="BE277" i="21"/>
  <c r="BF277" i="21"/>
  <c r="BG277" i="21"/>
  <c r="C278" i="21"/>
  <c r="D278" i="21"/>
  <c r="F278" i="21"/>
  <c r="H278" i="21"/>
  <c r="Q278" i="21"/>
  <c r="V278" i="21"/>
  <c r="Y278" i="21" s="1"/>
  <c r="W278" i="21"/>
  <c r="X278" i="21"/>
  <c r="AA278" i="21"/>
  <c r="AC278" i="21"/>
  <c r="AB278" i="21" s="1"/>
  <c r="AL278" i="21"/>
  <c r="AN278" i="21"/>
  <c r="AR278" i="21"/>
  <c r="AX278" i="21"/>
  <c r="AZ278" i="21"/>
  <c r="BA278" i="21"/>
  <c r="BC278" i="21"/>
  <c r="BE278" i="21"/>
  <c r="BF278" i="21"/>
  <c r="BG278" i="21"/>
  <c r="C279" i="21"/>
  <c r="D279" i="21"/>
  <c r="F279" i="21"/>
  <c r="H279" i="21"/>
  <c r="J279" i="21" s="1"/>
  <c r="I279" i="21"/>
  <c r="Q279" i="21"/>
  <c r="V279" i="21"/>
  <c r="Y279" i="21" s="1"/>
  <c r="W279" i="21"/>
  <c r="AA279" i="21" s="1"/>
  <c r="AD279" i="21" s="1"/>
  <c r="AF279" i="21" s="1"/>
  <c r="X279" i="21"/>
  <c r="AC279" i="21"/>
  <c r="AL279" i="21"/>
  <c r="AN279" i="21"/>
  <c r="AR279" i="21"/>
  <c r="AX279" i="21"/>
  <c r="AZ279" i="21"/>
  <c r="BA279" i="21"/>
  <c r="BC279" i="21"/>
  <c r="BE279" i="21"/>
  <c r="C280" i="21"/>
  <c r="D280" i="21"/>
  <c r="F280" i="21"/>
  <c r="H280" i="21"/>
  <c r="I280" i="21"/>
  <c r="J280" i="21"/>
  <c r="Q280" i="21"/>
  <c r="V280" i="21"/>
  <c r="Y280" i="21" s="1"/>
  <c r="W280" i="21"/>
  <c r="AA280" i="21" s="1"/>
  <c r="AD280" i="21" s="1"/>
  <c r="X280" i="21"/>
  <c r="AC280" i="21" s="1"/>
  <c r="AL280" i="21"/>
  <c r="AN280" i="21"/>
  <c r="AR280" i="21"/>
  <c r="AX280" i="21"/>
  <c r="AZ280" i="21"/>
  <c r="BA280" i="21"/>
  <c r="BC280" i="21"/>
  <c r="BE280" i="21"/>
  <c r="BG280" i="21" s="1"/>
  <c r="BF280" i="21"/>
  <c r="C281" i="21"/>
  <c r="D281" i="21"/>
  <c r="F281" i="21"/>
  <c r="H281" i="21"/>
  <c r="I281" i="21"/>
  <c r="J281" i="21"/>
  <c r="Q281" i="21"/>
  <c r="V281" i="21"/>
  <c r="W281" i="21"/>
  <c r="X281" i="21"/>
  <c r="AC281" i="21" s="1"/>
  <c r="AB281" i="21" s="1"/>
  <c r="Y281" i="21"/>
  <c r="Z281" i="21"/>
  <c r="AA281" i="21"/>
  <c r="AL281" i="21"/>
  <c r="AN281" i="21"/>
  <c r="AR281" i="21"/>
  <c r="AX281" i="21"/>
  <c r="AZ281" i="21"/>
  <c r="BA281" i="21"/>
  <c r="BC281" i="21"/>
  <c r="BE281" i="21"/>
  <c r="BF281" i="21"/>
  <c r="BG281" i="21"/>
  <c r="C282" i="21"/>
  <c r="D282" i="21"/>
  <c r="F282" i="21"/>
  <c r="H282" i="21"/>
  <c r="Q282" i="21"/>
  <c r="V282" i="21"/>
  <c r="W282" i="21"/>
  <c r="AA282" i="21" s="1"/>
  <c r="AD282" i="21" s="1"/>
  <c r="X282" i="21"/>
  <c r="AC282" i="21" s="1"/>
  <c r="Y282" i="21"/>
  <c r="Z282" i="21"/>
  <c r="AL282" i="21"/>
  <c r="AN282" i="21"/>
  <c r="AR282" i="21"/>
  <c r="AX282" i="21"/>
  <c r="AZ282" i="21"/>
  <c r="BA282" i="21"/>
  <c r="BC282" i="21"/>
  <c r="BE282" i="21"/>
  <c r="BF282" i="21"/>
  <c r="BG282" i="21"/>
  <c r="C283" i="21"/>
  <c r="D283" i="21"/>
  <c r="F283" i="21"/>
  <c r="H283" i="21"/>
  <c r="J283" i="21" s="1"/>
  <c r="I283" i="21"/>
  <c r="Q283" i="21"/>
  <c r="V283" i="21"/>
  <c r="Y283" i="21" s="1"/>
  <c r="W283" i="21"/>
  <c r="AA283" i="21" s="1"/>
  <c r="X283" i="21"/>
  <c r="Z283" i="21"/>
  <c r="AC283" i="21"/>
  <c r="AL283" i="21"/>
  <c r="AN283" i="21"/>
  <c r="AR283" i="21"/>
  <c r="AX283" i="21"/>
  <c r="AZ283" i="21"/>
  <c r="BA283" i="21"/>
  <c r="BC283" i="21"/>
  <c r="BE283" i="21"/>
  <c r="C284" i="21"/>
  <c r="D284" i="21"/>
  <c r="F284" i="21"/>
  <c r="H284" i="21"/>
  <c r="I284" i="21" s="1"/>
  <c r="Q284" i="21"/>
  <c r="V284" i="21"/>
  <c r="Y284" i="21" s="1"/>
  <c r="W284" i="21"/>
  <c r="X284" i="21"/>
  <c r="AC284" i="21" s="1"/>
  <c r="Z284" i="21"/>
  <c r="AA284" i="21"/>
  <c r="AD284" i="21" s="1"/>
  <c r="AF284" i="21" s="1"/>
  <c r="AL284" i="21"/>
  <c r="AN284" i="21"/>
  <c r="AR284" i="21"/>
  <c r="AX284" i="21"/>
  <c r="AZ284" i="21"/>
  <c r="BA284" i="21"/>
  <c r="BC284" i="21"/>
  <c r="BE284" i="21"/>
  <c r="BG284" i="21" s="1"/>
  <c r="BF284" i="21"/>
  <c r="C285" i="21"/>
  <c r="D285" i="21"/>
  <c r="F285" i="21"/>
  <c r="H285" i="21"/>
  <c r="I285" i="21"/>
  <c r="J285" i="21"/>
  <c r="Q285" i="21"/>
  <c r="V285" i="21"/>
  <c r="Z285" i="21" s="1"/>
  <c r="W285" i="21"/>
  <c r="AA285" i="21" s="1"/>
  <c r="X285" i="21"/>
  <c r="Y285" i="21"/>
  <c r="AC285" i="21"/>
  <c r="AL285" i="21"/>
  <c r="AN285" i="21"/>
  <c r="AR285" i="21"/>
  <c r="AX285" i="21"/>
  <c r="AZ285" i="21"/>
  <c r="BA285" i="21"/>
  <c r="BC285" i="21"/>
  <c r="BE285" i="21"/>
  <c r="BF285" i="21"/>
  <c r="BG285" i="21"/>
  <c r="C286" i="21"/>
  <c r="D286" i="21"/>
  <c r="F286" i="21"/>
  <c r="H286" i="21"/>
  <c r="I286" i="21" s="1"/>
  <c r="J286" i="21"/>
  <c r="Q286" i="21"/>
  <c r="V286" i="21"/>
  <c r="Y286" i="21" s="1"/>
  <c r="W286" i="21"/>
  <c r="X286" i="21"/>
  <c r="AA286" i="21"/>
  <c r="AB286" i="21"/>
  <c r="AC286" i="21"/>
  <c r="AD286" i="21"/>
  <c r="AL286" i="21"/>
  <c r="AN286" i="21"/>
  <c r="AR286" i="21"/>
  <c r="AX286" i="21"/>
  <c r="AZ286" i="21"/>
  <c r="BA286" i="21"/>
  <c r="BC286" i="21"/>
  <c r="BE286" i="21"/>
  <c r="BF286" i="21"/>
  <c r="BG286" i="21"/>
  <c r="C287" i="21"/>
  <c r="D287" i="21"/>
  <c r="F287" i="21"/>
  <c r="H287" i="21"/>
  <c r="J287" i="21" s="1"/>
  <c r="Q287" i="21"/>
  <c r="V287" i="21"/>
  <c r="Y287" i="21" s="1"/>
  <c r="W287" i="21"/>
  <c r="X287" i="21"/>
  <c r="AA287" i="21"/>
  <c r="AD287" i="21" s="1"/>
  <c r="AF287" i="21" s="1"/>
  <c r="AC287" i="21"/>
  <c r="AL287" i="21"/>
  <c r="AN287" i="21"/>
  <c r="AR287" i="21"/>
  <c r="AX287" i="21"/>
  <c r="AZ287" i="21"/>
  <c r="BA287" i="21"/>
  <c r="BC287" i="21"/>
  <c r="BE287" i="21"/>
  <c r="BF287" i="21" s="1"/>
  <c r="C288" i="21"/>
  <c r="D288" i="21"/>
  <c r="F288" i="21"/>
  <c r="H288" i="21"/>
  <c r="I288" i="21"/>
  <c r="J288" i="21"/>
  <c r="Q288" i="21"/>
  <c r="V288" i="21"/>
  <c r="W288" i="21"/>
  <c r="X288" i="21"/>
  <c r="AC288" i="21" s="1"/>
  <c r="AA288" i="21"/>
  <c r="AD288" i="21" s="1"/>
  <c r="AF288" i="21" s="1"/>
  <c r="AB288" i="21"/>
  <c r="AL288" i="21"/>
  <c r="AN288" i="21"/>
  <c r="AR288" i="21"/>
  <c r="AX288" i="21"/>
  <c r="AZ288" i="21"/>
  <c r="BA288" i="21"/>
  <c r="BC288" i="21"/>
  <c r="BE288" i="21"/>
  <c r="BG288" i="21" s="1"/>
  <c r="BF288" i="21"/>
  <c r="C289" i="21"/>
  <c r="D289" i="21"/>
  <c r="F289" i="21"/>
  <c r="H289" i="21"/>
  <c r="I289" i="21"/>
  <c r="J289" i="21"/>
  <c r="Q289" i="21"/>
  <c r="V289" i="21"/>
  <c r="W289" i="21"/>
  <c r="X289" i="21"/>
  <c r="Y289" i="21"/>
  <c r="Z289" i="21"/>
  <c r="AA289" i="21"/>
  <c r="AC289" i="21"/>
  <c r="AL289" i="21"/>
  <c r="AN289" i="21"/>
  <c r="AR289" i="21"/>
  <c r="AX289" i="21"/>
  <c r="AZ289" i="21"/>
  <c r="BA289" i="21"/>
  <c r="BC289" i="21"/>
  <c r="BE289" i="21"/>
  <c r="BF289" i="21"/>
  <c r="BG289" i="21"/>
  <c r="C290" i="21"/>
  <c r="D290" i="21"/>
  <c r="F290" i="21"/>
  <c r="H290" i="21"/>
  <c r="Q290" i="21"/>
  <c r="V290" i="21"/>
  <c r="Y290" i="21" s="1"/>
  <c r="W290" i="21"/>
  <c r="AA290" i="21" s="1"/>
  <c r="AD290" i="21" s="1"/>
  <c r="X290" i="21"/>
  <c r="AC290" i="21"/>
  <c r="AL290" i="21"/>
  <c r="AN290" i="21"/>
  <c r="AR290" i="21"/>
  <c r="AX290" i="21"/>
  <c r="AZ290" i="21"/>
  <c r="BA290" i="21"/>
  <c r="BC290" i="21"/>
  <c r="BE290" i="21"/>
  <c r="BF290" i="21"/>
  <c r="BG290" i="21"/>
  <c r="C291" i="21"/>
  <c r="D291" i="21"/>
  <c r="F291" i="21"/>
  <c r="H291" i="21"/>
  <c r="J291" i="21" s="1"/>
  <c r="I291" i="21"/>
  <c r="Q291" i="21"/>
  <c r="V291" i="21"/>
  <c r="Y291" i="21" s="1"/>
  <c r="W291" i="21"/>
  <c r="AA291" i="21" s="1"/>
  <c r="X291" i="21"/>
  <c r="AC291" i="21"/>
  <c r="AL291" i="21"/>
  <c r="AN291" i="21"/>
  <c r="AR291" i="21"/>
  <c r="AX291" i="21"/>
  <c r="AZ291" i="21"/>
  <c r="BA291" i="21"/>
  <c r="BC291" i="21"/>
  <c r="BE291" i="21"/>
  <c r="C292" i="21"/>
  <c r="D292" i="21"/>
  <c r="F292" i="21"/>
  <c r="H292" i="21"/>
  <c r="I292" i="21"/>
  <c r="J292" i="21"/>
  <c r="Q292" i="21"/>
  <c r="V292" i="21"/>
  <c r="Y292" i="21" s="1"/>
  <c r="W292" i="21"/>
  <c r="AA292" i="21" s="1"/>
  <c r="AD292" i="21" s="1"/>
  <c r="X292" i="21"/>
  <c r="AC292" i="21" s="1"/>
  <c r="Z292" i="21"/>
  <c r="AL292" i="21"/>
  <c r="AN292" i="21"/>
  <c r="AR292" i="21"/>
  <c r="AX292" i="21"/>
  <c r="AZ292" i="21"/>
  <c r="BA292" i="21"/>
  <c r="BC292" i="21"/>
  <c r="BE292" i="21"/>
  <c r="BG292" i="21" s="1"/>
  <c r="BF292" i="21"/>
  <c r="C293" i="21"/>
  <c r="D293" i="21"/>
  <c r="F293" i="21"/>
  <c r="H293" i="21"/>
  <c r="I293" i="21"/>
  <c r="J293" i="21"/>
  <c r="Q293" i="21"/>
  <c r="V293" i="21"/>
  <c r="Z293" i="21" s="1"/>
  <c r="W293" i="21"/>
  <c r="AA293" i="21" s="1"/>
  <c r="X293" i="21"/>
  <c r="AC293" i="21" s="1"/>
  <c r="AB293" i="21" s="1"/>
  <c r="Y293" i="21"/>
  <c r="AL293" i="21"/>
  <c r="AN293" i="21"/>
  <c r="AR293" i="21"/>
  <c r="AX293" i="21"/>
  <c r="AZ293" i="21"/>
  <c r="BA293" i="21"/>
  <c r="BC293" i="21"/>
  <c r="BE293" i="21"/>
  <c r="BF293" i="21" s="1"/>
  <c r="BG293" i="21"/>
  <c r="C294" i="21"/>
  <c r="D294" i="21"/>
  <c r="F294" i="21"/>
  <c r="H294" i="21"/>
  <c r="I294" i="21" s="1"/>
  <c r="Q294" i="21"/>
  <c r="V294" i="21"/>
  <c r="Y294" i="21" s="1"/>
  <c r="W294" i="21"/>
  <c r="X294" i="21"/>
  <c r="Z294" i="21"/>
  <c r="AA294" i="21"/>
  <c r="AC294" i="21"/>
  <c r="AB294" i="21" s="1"/>
  <c r="AL294" i="21"/>
  <c r="AN294" i="21"/>
  <c r="AR294" i="21"/>
  <c r="AX294" i="21"/>
  <c r="AZ294" i="21"/>
  <c r="BA294" i="21"/>
  <c r="BC294" i="21"/>
  <c r="BE294" i="21"/>
  <c r="BF294" i="21"/>
  <c r="BG294" i="21"/>
  <c r="C295" i="21"/>
  <c r="D295" i="21"/>
  <c r="F295" i="21"/>
  <c r="H295" i="21"/>
  <c r="J295" i="21" s="1"/>
  <c r="I295" i="21"/>
  <c r="Q295" i="21"/>
  <c r="V295" i="21"/>
  <c r="W295" i="21"/>
  <c r="AA295" i="21" s="1"/>
  <c r="AD295" i="21" s="1"/>
  <c r="AF295" i="21" s="1"/>
  <c r="X295" i="21"/>
  <c r="Y295" i="21"/>
  <c r="Z295" i="21"/>
  <c r="AC295" i="21"/>
  <c r="AL295" i="21"/>
  <c r="AN295" i="21"/>
  <c r="AR295" i="21"/>
  <c r="AX295" i="21"/>
  <c r="AZ295" i="21"/>
  <c r="BA295" i="21"/>
  <c r="BC295" i="21"/>
  <c r="BE295" i="21"/>
  <c r="BF295" i="21" s="1"/>
  <c r="BG295" i="21"/>
  <c r="C296" i="21"/>
  <c r="D296" i="21"/>
  <c r="F296" i="21"/>
  <c r="H296" i="21"/>
  <c r="I296" i="21"/>
  <c r="J296" i="21"/>
  <c r="Q296" i="21"/>
  <c r="V296" i="21"/>
  <c r="W296" i="21"/>
  <c r="X296" i="21"/>
  <c r="AC296" i="21" s="1"/>
  <c r="AA296" i="21"/>
  <c r="AD296" i="21" s="1"/>
  <c r="AL296" i="21"/>
  <c r="AN296" i="21"/>
  <c r="AR296" i="21"/>
  <c r="AX296" i="21"/>
  <c r="AZ296" i="21"/>
  <c r="BA296" i="21"/>
  <c r="BC296" i="21"/>
  <c r="BE296" i="21"/>
  <c r="BG296" i="21" s="1"/>
  <c r="BF296" i="21"/>
  <c r="C297" i="21"/>
  <c r="D297" i="21"/>
  <c r="F297" i="21"/>
  <c r="H297" i="21"/>
  <c r="I297" i="21" s="1"/>
  <c r="Q297" i="21"/>
  <c r="V297" i="21"/>
  <c r="W297" i="21"/>
  <c r="X297" i="21"/>
  <c r="Y297" i="21"/>
  <c r="Z297" i="21"/>
  <c r="AA297" i="21"/>
  <c r="AB297" i="21"/>
  <c r="AC297" i="21"/>
  <c r="AL297" i="21"/>
  <c r="AN297" i="21"/>
  <c r="AR297" i="21"/>
  <c r="AX297" i="21"/>
  <c r="AZ297" i="21"/>
  <c r="BA297" i="21"/>
  <c r="BC297" i="21"/>
  <c r="BE297" i="21"/>
  <c r="BF297" i="21"/>
  <c r="BG297" i="21"/>
  <c r="C298" i="21"/>
  <c r="D298" i="21"/>
  <c r="F298" i="21"/>
  <c r="H298" i="21"/>
  <c r="Q298" i="21"/>
  <c r="V298" i="21"/>
  <c r="Y298" i="21" s="1"/>
  <c r="W298" i="21"/>
  <c r="AA298" i="21" s="1"/>
  <c r="AD298" i="21" s="1"/>
  <c r="X298" i="21"/>
  <c r="AC298" i="21" s="1"/>
  <c r="Z298" i="21"/>
  <c r="AL298" i="21"/>
  <c r="AN298" i="21"/>
  <c r="AR298" i="21"/>
  <c r="AX298" i="21"/>
  <c r="AZ298" i="21"/>
  <c r="BA298" i="21"/>
  <c r="BC298" i="21"/>
  <c r="BE298" i="21"/>
  <c r="BF298" i="21" s="1"/>
  <c r="BG298" i="21"/>
  <c r="C299" i="21"/>
  <c r="D299" i="21"/>
  <c r="F299" i="21"/>
  <c r="H299" i="21"/>
  <c r="I299" i="21" s="1"/>
  <c r="Q299" i="21"/>
  <c r="V299" i="21"/>
  <c r="Y299" i="21" s="1"/>
  <c r="W299" i="21"/>
  <c r="AA299" i="21" s="1"/>
  <c r="X299" i="21"/>
  <c r="AC299" i="21"/>
  <c r="AL299" i="21"/>
  <c r="AN299" i="21"/>
  <c r="AR299" i="21"/>
  <c r="AX299" i="21"/>
  <c r="AZ299" i="21"/>
  <c r="BA299" i="21"/>
  <c r="BC299" i="21"/>
  <c r="BE299" i="21"/>
  <c r="C300" i="21"/>
  <c r="D300" i="21"/>
  <c r="F300" i="21"/>
  <c r="H300" i="21"/>
  <c r="I300" i="21" s="1"/>
  <c r="Q300" i="21"/>
  <c r="V300" i="21"/>
  <c r="W300" i="21"/>
  <c r="AA300" i="21" s="1"/>
  <c r="X300" i="21"/>
  <c r="AC300" i="21" s="1"/>
  <c r="Y300" i="21"/>
  <c r="Z300" i="21"/>
  <c r="AL300" i="21"/>
  <c r="AN300" i="21"/>
  <c r="AR300" i="21"/>
  <c r="AX300" i="21"/>
  <c r="AZ300" i="21"/>
  <c r="BA300" i="21"/>
  <c r="BC300" i="21"/>
  <c r="BE300" i="21"/>
  <c r="BF300" i="21"/>
  <c r="BG300" i="21"/>
  <c r="C301" i="21"/>
  <c r="D301" i="21"/>
  <c r="F301" i="21"/>
  <c r="H301" i="21"/>
  <c r="I301" i="21"/>
  <c r="J301" i="21"/>
  <c r="Q301" i="21"/>
  <c r="V301" i="21"/>
  <c r="Z301" i="21" s="1"/>
  <c r="W301" i="21"/>
  <c r="AA301" i="21" s="1"/>
  <c r="X301" i="21"/>
  <c r="AL301" i="21"/>
  <c r="AN301" i="21"/>
  <c r="AR301" i="21"/>
  <c r="AX301" i="21"/>
  <c r="AZ301" i="21"/>
  <c r="BA301" i="21"/>
  <c r="BC301" i="21"/>
  <c r="BE301" i="21"/>
  <c r="BG301" i="21" s="1"/>
  <c r="BF301" i="21"/>
  <c r="C302" i="21"/>
  <c r="D302" i="21"/>
  <c r="F302" i="21"/>
  <c r="H302" i="21"/>
  <c r="I302" i="21" s="1"/>
  <c r="J302" i="21"/>
  <c r="Q302" i="21"/>
  <c r="V302" i="21"/>
  <c r="Y302" i="21" s="1"/>
  <c r="W302" i="21"/>
  <c r="X302" i="21"/>
  <c r="Z302" i="21"/>
  <c r="AA302" i="21"/>
  <c r="AD302" i="21" s="1"/>
  <c r="AC302" i="21"/>
  <c r="AB302" i="21" s="1"/>
  <c r="AL302" i="21"/>
  <c r="AN302" i="21"/>
  <c r="AR302" i="21"/>
  <c r="AX302" i="21"/>
  <c r="AZ302" i="21"/>
  <c r="BA302" i="21"/>
  <c r="BC302" i="21"/>
  <c r="BE302" i="21"/>
  <c r="BF302" i="21"/>
  <c r="BG302" i="21"/>
  <c r="C303" i="21"/>
  <c r="D303" i="21"/>
  <c r="F303" i="21"/>
  <c r="H303" i="21"/>
  <c r="J303" i="21" s="1"/>
  <c r="I303" i="21"/>
  <c r="Q303" i="21"/>
  <c r="V303" i="21"/>
  <c r="Y303" i="21" s="1"/>
  <c r="W303" i="21"/>
  <c r="X303" i="21"/>
  <c r="AA303" i="21"/>
  <c r="AL303" i="21"/>
  <c r="AN303" i="21"/>
  <c r="AR303" i="21"/>
  <c r="AX303" i="21"/>
  <c r="AZ303" i="21"/>
  <c r="BA303" i="21"/>
  <c r="BC303" i="21"/>
  <c r="BE303" i="21"/>
  <c r="BF303" i="21"/>
  <c r="BG303" i="21"/>
  <c r="C304" i="21"/>
  <c r="D304" i="21"/>
  <c r="F304" i="21"/>
  <c r="H304" i="21"/>
  <c r="I304" i="21"/>
  <c r="J304" i="21"/>
  <c r="Q304" i="21"/>
  <c r="V304" i="21"/>
  <c r="W304" i="21"/>
  <c r="X304" i="21"/>
  <c r="AA304" i="21"/>
  <c r="AD304" i="21" s="1"/>
  <c r="AF304" i="21" s="1"/>
  <c r="AC304" i="21"/>
  <c r="AB304" i="21" s="1"/>
  <c r="AL304" i="21"/>
  <c r="AN304" i="21"/>
  <c r="AR304" i="21"/>
  <c r="AX304" i="21"/>
  <c r="AZ304" i="21"/>
  <c r="BA304" i="21"/>
  <c r="BC304" i="21"/>
  <c r="BE304" i="21"/>
  <c r="BG304" i="21" s="1"/>
  <c r="BF304" i="21"/>
  <c r="C305" i="21"/>
  <c r="D305" i="21"/>
  <c r="F305" i="21"/>
  <c r="H305" i="21"/>
  <c r="J305" i="21" s="1"/>
  <c r="I305" i="21"/>
  <c r="Q305" i="21"/>
  <c r="V305" i="21"/>
  <c r="W305" i="21"/>
  <c r="X305" i="21"/>
  <c r="Y305" i="21"/>
  <c r="Z305" i="21"/>
  <c r="AA305" i="21"/>
  <c r="AD305" i="21" s="1"/>
  <c r="AC305" i="21"/>
  <c r="AL305" i="21"/>
  <c r="AN305" i="21"/>
  <c r="AR305" i="21"/>
  <c r="AX305" i="21"/>
  <c r="AZ305" i="21"/>
  <c r="BA305" i="21"/>
  <c r="BC305" i="21"/>
  <c r="BE305" i="21"/>
  <c r="BF305" i="21"/>
  <c r="BG305" i="21"/>
  <c r="C306" i="21"/>
  <c r="D306" i="21"/>
  <c r="F306" i="21"/>
  <c r="H306" i="21"/>
  <c r="Q306" i="21"/>
  <c r="V306" i="21"/>
  <c r="Y306" i="21" s="1"/>
  <c r="W306" i="21"/>
  <c r="AA306" i="21" s="1"/>
  <c r="X306" i="21"/>
  <c r="AC306" i="21"/>
  <c r="AD306" i="21"/>
  <c r="AF306" i="21" s="1"/>
  <c r="AL306" i="21"/>
  <c r="AN306" i="21"/>
  <c r="AR306" i="21"/>
  <c r="AX306" i="21"/>
  <c r="AZ306" i="21"/>
  <c r="BA306" i="21"/>
  <c r="BC306" i="21"/>
  <c r="BE306" i="21"/>
  <c r="BF306" i="21"/>
  <c r="BG306" i="21"/>
  <c r="C307" i="21"/>
  <c r="D307" i="21"/>
  <c r="F307" i="21"/>
  <c r="H307" i="21"/>
  <c r="J307" i="21" s="1"/>
  <c r="I307" i="21"/>
  <c r="Q307" i="21"/>
  <c r="V307" i="21"/>
  <c r="Y307" i="21" s="1"/>
  <c r="W307" i="21"/>
  <c r="X307" i="21"/>
  <c r="AA307" i="21"/>
  <c r="AB307" i="21" s="1"/>
  <c r="AC307" i="21"/>
  <c r="AL307" i="21"/>
  <c r="AN307" i="21"/>
  <c r="AR307" i="21"/>
  <c r="AX307" i="21"/>
  <c r="AZ307" i="21"/>
  <c r="BA307" i="21"/>
  <c r="BC307" i="21"/>
  <c r="BE307" i="21"/>
  <c r="BF307" i="21" s="1"/>
  <c r="BG307" i="21"/>
  <c r="C308" i="21"/>
  <c r="D308" i="21"/>
  <c r="F308" i="21"/>
  <c r="H308" i="21"/>
  <c r="I308" i="21"/>
  <c r="J308" i="21"/>
  <c r="Q308" i="21"/>
  <c r="V308" i="21"/>
  <c r="Z308" i="21" s="1"/>
  <c r="W308" i="21"/>
  <c r="X308" i="21"/>
  <c r="AC308" i="21" s="1"/>
  <c r="Y308" i="21"/>
  <c r="AA308" i="21"/>
  <c r="AD308" i="21" s="1"/>
  <c r="AB308" i="21"/>
  <c r="AL308" i="21"/>
  <c r="AN308" i="21"/>
  <c r="AR308" i="21"/>
  <c r="AX308" i="21"/>
  <c r="AZ308" i="21"/>
  <c r="BA308" i="21"/>
  <c r="BC308" i="21"/>
  <c r="BE308" i="21"/>
  <c r="BF308" i="21" s="1"/>
  <c r="BG308" i="21"/>
  <c r="C309" i="21"/>
  <c r="D309" i="21"/>
  <c r="F309" i="21"/>
  <c r="H309" i="21"/>
  <c r="I309" i="21"/>
  <c r="J309" i="21"/>
  <c r="Q309" i="21"/>
  <c r="V309" i="21"/>
  <c r="Z309" i="21" s="1"/>
  <c r="W309" i="21"/>
  <c r="AA309" i="21" s="1"/>
  <c r="X309" i="21"/>
  <c r="AC309" i="21"/>
  <c r="AL309" i="21"/>
  <c r="AN309" i="21"/>
  <c r="AR309" i="21"/>
  <c r="AX309" i="21"/>
  <c r="AZ309" i="21"/>
  <c r="BA309" i="21"/>
  <c r="BC309" i="21"/>
  <c r="BE309" i="21"/>
  <c r="BG309" i="21" s="1"/>
  <c r="BF309" i="21"/>
  <c r="C310" i="21"/>
  <c r="D310" i="21"/>
  <c r="F310" i="21"/>
  <c r="H310" i="21"/>
  <c r="I310" i="21" s="1"/>
  <c r="J310" i="21"/>
  <c r="Q310" i="21"/>
  <c r="V310" i="21"/>
  <c r="W310" i="21"/>
  <c r="X310" i="21"/>
  <c r="Y310" i="21"/>
  <c r="Z310" i="21"/>
  <c r="AA310" i="21"/>
  <c r="AD310" i="21" s="1"/>
  <c r="AC310" i="21"/>
  <c r="AB310" i="21" s="1"/>
  <c r="AL310" i="21"/>
  <c r="AN310" i="21"/>
  <c r="AR310" i="21"/>
  <c r="AX310" i="21"/>
  <c r="AZ310" i="21"/>
  <c r="BA310" i="21"/>
  <c r="BC310" i="21"/>
  <c r="BE310" i="21"/>
  <c r="BF310" i="21"/>
  <c r="BG310" i="21"/>
  <c r="C311" i="21"/>
  <c r="D311" i="21"/>
  <c r="F311" i="21"/>
  <c r="H311" i="21"/>
  <c r="J311" i="21" s="1"/>
  <c r="I311" i="21"/>
  <c r="Q311" i="21"/>
  <c r="V311" i="21"/>
  <c r="Y311" i="21" s="1"/>
  <c r="W311" i="21"/>
  <c r="X311" i="21"/>
  <c r="AA311" i="21"/>
  <c r="AD311" i="21" s="1"/>
  <c r="AF311" i="21" s="1"/>
  <c r="AC311" i="21"/>
  <c r="AL311" i="21"/>
  <c r="AN311" i="21"/>
  <c r="AR311" i="21"/>
  <c r="AX311" i="21"/>
  <c r="AZ311" i="21"/>
  <c r="BA311" i="21"/>
  <c r="BC311" i="21"/>
  <c r="BE311" i="21"/>
  <c r="BG311" i="21" s="1"/>
  <c r="BF311" i="21"/>
  <c r="C312" i="21"/>
  <c r="D312" i="21"/>
  <c r="F312" i="21"/>
  <c r="H312" i="21"/>
  <c r="I312" i="21" s="1"/>
  <c r="Q312" i="21"/>
  <c r="V312" i="21"/>
  <c r="Y312" i="21" s="1"/>
  <c r="W312" i="21"/>
  <c r="X312" i="21"/>
  <c r="AB312" i="21" s="1"/>
  <c r="Z312" i="21"/>
  <c r="AA312" i="21"/>
  <c r="AD312" i="21" s="1"/>
  <c r="AC312" i="21"/>
  <c r="AL312" i="21"/>
  <c r="AN312" i="21"/>
  <c r="AR312" i="21"/>
  <c r="AX312" i="21"/>
  <c r="AZ312" i="21"/>
  <c r="BA312" i="21"/>
  <c r="BC312" i="21"/>
  <c r="BE312" i="21"/>
  <c r="BG312" i="21" s="1"/>
  <c r="BF312" i="21"/>
  <c r="C313" i="21"/>
  <c r="D313" i="21"/>
  <c r="F313" i="21"/>
  <c r="H313" i="21"/>
  <c r="I313" i="21"/>
  <c r="J313" i="21"/>
  <c r="Q313" i="21"/>
  <c r="V313" i="21"/>
  <c r="W313" i="21"/>
  <c r="X313" i="21"/>
  <c r="AC313" i="21" s="1"/>
  <c r="AB313" i="21" s="1"/>
  <c r="Y313" i="21"/>
  <c r="Z313" i="21"/>
  <c r="AA313" i="21"/>
  <c r="AL313" i="21"/>
  <c r="AN313" i="21"/>
  <c r="AR313" i="21"/>
  <c r="AX313" i="21"/>
  <c r="AZ313" i="21"/>
  <c r="BA313" i="21"/>
  <c r="BC313" i="21"/>
  <c r="BE313" i="21"/>
  <c r="BF313" i="21" s="1"/>
  <c r="BG313" i="21"/>
  <c r="C314" i="21"/>
  <c r="D314" i="21"/>
  <c r="F314" i="21"/>
  <c r="H314" i="21"/>
  <c r="I314" i="21" s="1"/>
  <c r="Q314" i="21"/>
  <c r="V314" i="21"/>
  <c r="Y314" i="21" s="1"/>
  <c r="W314" i="21"/>
  <c r="AA314" i="21" s="1"/>
  <c r="AD314" i="21" s="1"/>
  <c r="X314" i="21"/>
  <c r="AC314" i="21" s="1"/>
  <c r="AB314" i="21" s="1"/>
  <c r="Z314" i="21"/>
  <c r="AL314" i="21"/>
  <c r="AN314" i="21"/>
  <c r="AR314" i="21"/>
  <c r="AX314" i="21"/>
  <c r="AZ314" i="21"/>
  <c r="BA314" i="21"/>
  <c r="BC314" i="21"/>
  <c r="BE314" i="21"/>
  <c r="BF314" i="21"/>
  <c r="BG314" i="21"/>
  <c r="C315" i="21"/>
  <c r="D315" i="21"/>
  <c r="F315" i="21"/>
  <c r="H315" i="21"/>
  <c r="I315" i="21"/>
  <c r="J315" i="21"/>
  <c r="Q315" i="21"/>
  <c r="V315" i="21"/>
  <c r="Y315" i="21" s="1"/>
  <c r="W315" i="21"/>
  <c r="X315" i="21"/>
  <c r="AA315" i="21"/>
  <c r="AB315" i="21" s="1"/>
  <c r="AC315" i="21"/>
  <c r="AD315" i="21"/>
  <c r="AF315" i="21" s="1"/>
  <c r="AL315" i="21"/>
  <c r="AN315" i="21"/>
  <c r="AR315" i="21"/>
  <c r="AX315" i="21"/>
  <c r="AZ315" i="21"/>
  <c r="BA315" i="21"/>
  <c r="BC315" i="21"/>
  <c r="BE315" i="21"/>
  <c r="BF315" i="21" s="1"/>
  <c r="BG315" i="21"/>
  <c r="C316" i="21"/>
  <c r="D316" i="21"/>
  <c r="F316" i="21"/>
  <c r="H316" i="21"/>
  <c r="I316" i="21"/>
  <c r="J316" i="21"/>
  <c r="Q316" i="21"/>
  <c r="V316" i="21"/>
  <c r="Y316" i="21" s="1"/>
  <c r="W316" i="21"/>
  <c r="X316" i="21"/>
  <c r="AC316" i="21" s="1"/>
  <c r="AA316" i="21"/>
  <c r="AD316" i="21" s="1"/>
  <c r="AF316" i="21" s="1"/>
  <c r="AB316" i="21"/>
  <c r="AL316" i="21"/>
  <c r="AN316" i="21"/>
  <c r="AR316" i="21"/>
  <c r="AX316" i="21"/>
  <c r="AZ316" i="21"/>
  <c r="BA316" i="21"/>
  <c r="BC316" i="21"/>
  <c r="BE316" i="21"/>
  <c r="BG316" i="21" s="1"/>
  <c r="BF316" i="21"/>
  <c r="C317" i="21"/>
  <c r="D317" i="21"/>
  <c r="F317" i="21"/>
  <c r="H317" i="21"/>
  <c r="I317" i="21"/>
  <c r="J317" i="21"/>
  <c r="Q317" i="21"/>
  <c r="V317" i="21"/>
  <c r="Z317" i="21" s="1"/>
  <c r="W317" i="21"/>
  <c r="X317" i="21"/>
  <c r="AB317" i="21" s="1"/>
  <c r="Y317" i="21"/>
  <c r="AA317" i="21"/>
  <c r="AD317" i="21" s="1"/>
  <c r="AC317" i="21"/>
  <c r="AL317" i="21"/>
  <c r="AN317" i="21"/>
  <c r="AR317" i="21"/>
  <c r="AX317" i="21"/>
  <c r="AZ317" i="21"/>
  <c r="BA317" i="21"/>
  <c r="BC317" i="21"/>
  <c r="BE317" i="21"/>
  <c r="BF317" i="21"/>
  <c r="BG317" i="21"/>
  <c r="C318" i="21"/>
  <c r="D318" i="21"/>
  <c r="F318" i="21"/>
  <c r="H318" i="21"/>
  <c r="J318" i="21" s="1"/>
  <c r="I318" i="21"/>
  <c r="Q318" i="21"/>
  <c r="V318" i="21"/>
  <c r="Y318" i="21" s="1"/>
  <c r="W318" i="21"/>
  <c r="X318" i="21"/>
  <c r="Z318" i="21"/>
  <c r="AA318" i="21"/>
  <c r="AL318" i="21"/>
  <c r="AN318" i="21"/>
  <c r="AR318" i="21"/>
  <c r="AX318" i="21"/>
  <c r="AZ318" i="21"/>
  <c r="BA318" i="21"/>
  <c r="BC318" i="21"/>
  <c r="BE318" i="21"/>
  <c r="BF318" i="21"/>
  <c r="BG318" i="21"/>
  <c r="C319" i="21"/>
  <c r="D319" i="21"/>
  <c r="F319" i="21"/>
  <c r="H319" i="21"/>
  <c r="J319" i="21" s="1"/>
  <c r="I319" i="21"/>
  <c r="Q319" i="21"/>
  <c r="V319" i="21"/>
  <c r="Y319" i="21" s="1"/>
  <c r="W319" i="21"/>
  <c r="AA319" i="21" s="1"/>
  <c r="AD319" i="21" s="1"/>
  <c r="AF319" i="21" s="1"/>
  <c r="X319" i="21"/>
  <c r="Z319" i="21"/>
  <c r="AC319" i="21"/>
  <c r="AL319" i="21"/>
  <c r="AN319" i="21"/>
  <c r="AR319" i="21"/>
  <c r="AX319" i="21"/>
  <c r="AZ319" i="21"/>
  <c r="BA319" i="21"/>
  <c r="BC319" i="21"/>
  <c r="BE319" i="21"/>
  <c r="BF319" i="21" s="1"/>
  <c r="C320" i="21"/>
  <c r="D320" i="21"/>
  <c r="F320" i="21"/>
  <c r="H320" i="21"/>
  <c r="I320" i="21" s="1"/>
  <c r="J320" i="21"/>
  <c r="Q320" i="21"/>
  <c r="V320" i="21"/>
  <c r="Y320" i="21" s="1"/>
  <c r="W320" i="21"/>
  <c r="AA320" i="21" s="1"/>
  <c r="AD320" i="21" s="1"/>
  <c r="X320" i="21"/>
  <c r="AF320" i="21" s="1"/>
  <c r="AC320" i="21"/>
  <c r="AL320" i="21"/>
  <c r="AN320" i="21"/>
  <c r="AR320" i="21"/>
  <c r="AX320" i="21"/>
  <c r="AZ320" i="21"/>
  <c r="BA320" i="21"/>
  <c r="BC320" i="21"/>
  <c r="BE320" i="21"/>
  <c r="BG320" i="21" s="1"/>
  <c r="BF320" i="21"/>
  <c r="C321" i="21"/>
  <c r="D321" i="21"/>
  <c r="F321" i="21"/>
  <c r="H321" i="21"/>
  <c r="I321" i="21"/>
  <c r="J321" i="21"/>
  <c r="Q321" i="21"/>
  <c r="V321" i="21"/>
  <c r="W321" i="21"/>
  <c r="X321" i="21"/>
  <c r="Y321" i="21"/>
  <c r="Z321" i="21"/>
  <c r="AA321" i="21"/>
  <c r="AD321" i="21" s="1"/>
  <c r="AF321" i="21" s="1"/>
  <c r="AC321" i="21"/>
  <c r="AL321" i="21"/>
  <c r="AN321" i="21"/>
  <c r="AR321" i="21"/>
  <c r="AX321" i="21"/>
  <c r="AZ321" i="21"/>
  <c r="BA321" i="21"/>
  <c r="BC321" i="21"/>
  <c r="BE321" i="21"/>
  <c r="BG321" i="21" s="1"/>
  <c r="BF321" i="21"/>
  <c r="C322" i="21"/>
  <c r="D322" i="21"/>
  <c r="F322" i="21"/>
  <c r="H322" i="21"/>
  <c r="I322" i="21" s="1"/>
  <c r="Q322" i="21"/>
  <c r="V322" i="21"/>
  <c r="Y322" i="21" s="1"/>
  <c r="W322" i="21"/>
  <c r="AA322" i="21" s="1"/>
  <c r="X322" i="21"/>
  <c r="AC322" i="21" s="1"/>
  <c r="Z322" i="21"/>
  <c r="AL322" i="21"/>
  <c r="AN322" i="21"/>
  <c r="AR322" i="21"/>
  <c r="AX322" i="21"/>
  <c r="AZ322" i="21"/>
  <c r="BA322" i="21"/>
  <c r="BC322" i="21"/>
  <c r="BE322" i="21"/>
  <c r="BF322" i="21" s="1"/>
  <c r="C323" i="21"/>
  <c r="D323" i="21"/>
  <c r="F323" i="21"/>
  <c r="H323" i="21"/>
  <c r="I323" i="21"/>
  <c r="J323" i="21"/>
  <c r="Q323" i="21"/>
  <c r="V323" i="21"/>
  <c r="Z323" i="21" s="1"/>
  <c r="W323" i="21"/>
  <c r="X323" i="21"/>
  <c r="Y323" i="21"/>
  <c r="AA323" i="21"/>
  <c r="AD323" i="21" s="1"/>
  <c r="AF323" i="21" s="1"/>
  <c r="AB323" i="21"/>
  <c r="AC323" i="21"/>
  <c r="AL323" i="21"/>
  <c r="AN323" i="21"/>
  <c r="AR323" i="21"/>
  <c r="AX323" i="21"/>
  <c r="AZ323" i="21"/>
  <c r="BA323" i="21"/>
  <c r="BC323" i="21"/>
  <c r="BE323" i="21"/>
  <c r="BF323" i="21" s="1"/>
  <c r="BG323" i="21"/>
  <c r="C324" i="21"/>
  <c r="D324" i="21"/>
  <c r="F324" i="21"/>
  <c r="H324" i="21"/>
  <c r="I324" i="21" s="1"/>
  <c r="Q324" i="21"/>
  <c r="V324" i="21"/>
  <c r="Y324" i="21" s="1"/>
  <c r="W324" i="21"/>
  <c r="AA324" i="21" s="1"/>
  <c r="X324" i="21"/>
  <c r="AC324" i="21" s="1"/>
  <c r="AL324" i="21"/>
  <c r="AN324" i="21"/>
  <c r="AR324" i="21"/>
  <c r="AX324" i="21"/>
  <c r="AZ324" i="21"/>
  <c r="BA324" i="21"/>
  <c r="BC324" i="21"/>
  <c r="BE324" i="21"/>
  <c r="BF324" i="21" s="1"/>
  <c r="C325" i="21"/>
  <c r="D325" i="21"/>
  <c r="F325" i="21"/>
  <c r="H325" i="21"/>
  <c r="I325" i="21"/>
  <c r="J325" i="21"/>
  <c r="Q325" i="21"/>
  <c r="V325" i="21"/>
  <c r="Z325" i="21" s="1"/>
  <c r="W325" i="21"/>
  <c r="AA325" i="21" s="1"/>
  <c r="AD325" i="21" s="1"/>
  <c r="X325" i="21"/>
  <c r="AC325" i="21"/>
  <c r="AL325" i="21"/>
  <c r="AN325" i="21"/>
  <c r="AR325" i="21"/>
  <c r="AX325" i="21"/>
  <c r="AZ325" i="21"/>
  <c r="BA325" i="21"/>
  <c r="BC325" i="21"/>
  <c r="BE325" i="21"/>
  <c r="BF325" i="21"/>
  <c r="BG325" i="21"/>
  <c r="C326" i="21"/>
  <c r="D326" i="21"/>
  <c r="F326" i="21"/>
  <c r="H326" i="21"/>
  <c r="I326" i="21" s="1"/>
  <c r="Q326" i="21"/>
  <c r="V326" i="21"/>
  <c r="Y326" i="21" s="1"/>
  <c r="W326" i="21"/>
  <c r="X326" i="21"/>
  <c r="Z326" i="21"/>
  <c r="AA326" i="21"/>
  <c r="AC326" i="21"/>
  <c r="AD326" i="21"/>
  <c r="AL326" i="21"/>
  <c r="AN326" i="21"/>
  <c r="AR326" i="21"/>
  <c r="AX326" i="21"/>
  <c r="AZ326" i="21"/>
  <c r="BA326" i="21"/>
  <c r="BC326" i="21"/>
  <c r="BE326" i="21"/>
  <c r="BF326" i="21"/>
  <c r="BG326" i="21"/>
  <c r="C327" i="21"/>
  <c r="D327" i="21"/>
  <c r="F327" i="21"/>
  <c r="H327" i="21"/>
  <c r="J327" i="21" s="1"/>
  <c r="I327" i="21"/>
  <c r="Q327" i="21"/>
  <c r="V327" i="21"/>
  <c r="W327" i="21"/>
  <c r="AA327" i="21" s="1"/>
  <c r="AD327" i="21" s="1"/>
  <c r="X327" i="21"/>
  <c r="Y327" i="21"/>
  <c r="Z327" i="21"/>
  <c r="AC327" i="21"/>
  <c r="AL327" i="21"/>
  <c r="AN327" i="21"/>
  <c r="AR327" i="21"/>
  <c r="AX327" i="21"/>
  <c r="AZ327" i="21"/>
  <c r="BA327" i="21"/>
  <c r="BC327" i="21"/>
  <c r="BE327" i="21"/>
  <c r="BF327" i="21"/>
  <c r="BG327" i="21"/>
  <c r="C328" i="21"/>
  <c r="D328" i="21"/>
  <c r="F328" i="21"/>
  <c r="H328" i="21"/>
  <c r="J328" i="21" s="1"/>
  <c r="I328" i="21"/>
  <c r="Q328" i="21"/>
  <c r="V328" i="21"/>
  <c r="Y328" i="21" s="1"/>
  <c r="W328" i="21"/>
  <c r="AA328" i="21" s="1"/>
  <c r="X328" i="21"/>
  <c r="AC328" i="21" s="1"/>
  <c r="AL328" i="21"/>
  <c r="AN328" i="21"/>
  <c r="AR328" i="21"/>
  <c r="AX328" i="21"/>
  <c r="AZ328" i="21"/>
  <c r="BA328" i="21"/>
  <c r="BC328" i="21"/>
  <c r="BE328" i="21"/>
  <c r="BG328" i="21" s="1"/>
  <c r="BF328" i="21"/>
  <c r="C329" i="21"/>
  <c r="D329" i="21"/>
  <c r="F329" i="21"/>
  <c r="H329" i="21"/>
  <c r="I329" i="21" s="1"/>
  <c r="Q329" i="21"/>
  <c r="V329" i="21"/>
  <c r="W329" i="21"/>
  <c r="AA329" i="21" s="1"/>
  <c r="X329" i="21"/>
  <c r="Y329" i="21"/>
  <c r="Z329" i="21"/>
  <c r="AC329" i="21"/>
  <c r="AL329" i="21"/>
  <c r="AN329" i="21"/>
  <c r="AR329" i="21"/>
  <c r="AX329" i="21"/>
  <c r="AZ329" i="21"/>
  <c r="BA329" i="21"/>
  <c r="BC329" i="21"/>
  <c r="BE329" i="21"/>
  <c r="BF329" i="21" s="1"/>
  <c r="C330" i="21"/>
  <c r="D330" i="21"/>
  <c r="F330" i="21"/>
  <c r="H330" i="21"/>
  <c r="I330" i="21" s="1"/>
  <c r="Q330" i="21"/>
  <c r="V330" i="21"/>
  <c r="Z330" i="21" s="1"/>
  <c r="W330" i="21"/>
  <c r="AA330" i="21" s="1"/>
  <c r="X330" i="21"/>
  <c r="Y330" i="21"/>
  <c r="AL330" i="21"/>
  <c r="AN330" i="21"/>
  <c r="AR330" i="21"/>
  <c r="AX330" i="21"/>
  <c r="AZ330" i="21"/>
  <c r="BA330" i="21"/>
  <c r="BC330" i="21"/>
  <c r="BE330" i="21"/>
  <c r="BF330" i="21" s="1"/>
  <c r="C331" i="21"/>
  <c r="D331" i="21"/>
  <c r="F331" i="21"/>
  <c r="H331" i="21"/>
  <c r="I331" i="21"/>
  <c r="J331" i="21"/>
  <c r="Q331" i="21"/>
  <c r="V331" i="21"/>
  <c r="Y331" i="21" s="1"/>
  <c r="W331" i="21"/>
  <c r="X331" i="21"/>
  <c r="AA331" i="21"/>
  <c r="AC331" i="21"/>
  <c r="AL331" i="21"/>
  <c r="AN331" i="21"/>
  <c r="AR331" i="21"/>
  <c r="AX331" i="21"/>
  <c r="AZ331" i="21"/>
  <c r="BA331" i="21"/>
  <c r="BC331" i="21"/>
  <c r="BE331" i="21"/>
  <c r="C332" i="21"/>
  <c r="D332" i="21"/>
  <c r="F332" i="21"/>
  <c r="H332" i="21"/>
  <c r="I332" i="21" s="1"/>
  <c r="Q332" i="21"/>
  <c r="V332" i="21"/>
  <c r="W332" i="21"/>
  <c r="AA332" i="21" s="1"/>
  <c r="AB332" i="21" s="1"/>
  <c r="X332" i="21"/>
  <c r="AC332" i="21" s="1"/>
  <c r="Y332" i="21"/>
  <c r="Z332" i="21"/>
  <c r="AD332" i="21"/>
  <c r="AL332" i="21"/>
  <c r="AN332" i="21"/>
  <c r="AR332" i="21"/>
  <c r="AX332" i="21"/>
  <c r="AZ332" i="21"/>
  <c r="BA332" i="21"/>
  <c r="BC332" i="21"/>
  <c r="BE332" i="21"/>
  <c r="BF332" i="21"/>
  <c r="BG332" i="21"/>
  <c r="C333" i="21"/>
  <c r="D333" i="21"/>
  <c r="F333" i="21"/>
  <c r="H333" i="21"/>
  <c r="I333" i="21"/>
  <c r="J333" i="21"/>
  <c r="Q333" i="21"/>
  <c r="V333" i="21"/>
  <c r="Z333" i="21" s="1"/>
  <c r="W333" i="21"/>
  <c r="AA333" i="21" s="1"/>
  <c r="AD333" i="21" s="1"/>
  <c r="X333" i="21"/>
  <c r="AC333" i="21" s="1"/>
  <c r="AB333" i="21"/>
  <c r="AL333" i="21"/>
  <c r="AN333" i="21"/>
  <c r="AR333" i="21"/>
  <c r="AX333" i="21"/>
  <c r="AZ333" i="21"/>
  <c r="BA333" i="21"/>
  <c r="BC333" i="21"/>
  <c r="BE333" i="21"/>
  <c r="BF333" i="21"/>
  <c r="BG333" i="21"/>
  <c r="C334" i="21"/>
  <c r="D334" i="21"/>
  <c r="F334" i="21"/>
  <c r="H334" i="21"/>
  <c r="I334" i="21"/>
  <c r="J334" i="21"/>
  <c r="Q334" i="21"/>
  <c r="V334" i="21"/>
  <c r="Z334" i="21" s="1"/>
  <c r="W334" i="21"/>
  <c r="X334" i="21"/>
  <c r="AB334" i="21" s="1"/>
  <c r="Y334" i="21"/>
  <c r="AA334" i="21"/>
  <c r="AC334" i="21"/>
  <c r="AD334" i="21"/>
  <c r="AL334" i="21"/>
  <c r="AN334" i="21"/>
  <c r="AR334" i="21"/>
  <c r="AX334" i="21"/>
  <c r="AZ334" i="21"/>
  <c r="BA334" i="21"/>
  <c r="BC334" i="21"/>
  <c r="BE334" i="21"/>
  <c r="BF334" i="21"/>
  <c r="BG334" i="21"/>
  <c r="C335" i="21"/>
  <c r="D335" i="21"/>
  <c r="F335" i="21"/>
  <c r="H335" i="21"/>
  <c r="J335" i="21" s="1"/>
  <c r="I335" i="21"/>
  <c r="Q335" i="21"/>
  <c r="V335" i="21"/>
  <c r="Y335" i="21" s="1"/>
  <c r="W335" i="21"/>
  <c r="AA335" i="21" s="1"/>
  <c r="X335" i="21"/>
  <c r="Z335" i="21"/>
  <c r="AC335" i="21"/>
  <c r="AD335" i="21" s="1"/>
  <c r="AL335" i="21"/>
  <c r="AN335" i="21"/>
  <c r="AR335" i="21"/>
  <c r="AX335" i="21"/>
  <c r="AZ335" i="21"/>
  <c r="BA335" i="21"/>
  <c r="BC335" i="21"/>
  <c r="BE335" i="21"/>
  <c r="BF335" i="21"/>
  <c r="BG335" i="21"/>
  <c r="C336" i="21"/>
  <c r="D336" i="21"/>
  <c r="F336" i="21"/>
  <c r="H336" i="21"/>
  <c r="J336" i="21" s="1"/>
  <c r="Q336" i="21"/>
  <c r="V336" i="21"/>
  <c r="W336" i="21"/>
  <c r="X336" i="21"/>
  <c r="AC336" i="21" s="1"/>
  <c r="AA336" i="21"/>
  <c r="AD336" i="21" s="1"/>
  <c r="AB336" i="21"/>
  <c r="AF336" i="21"/>
  <c r="AL336" i="21"/>
  <c r="AN336" i="21"/>
  <c r="AR336" i="21"/>
  <c r="AX336" i="21"/>
  <c r="AZ336" i="21"/>
  <c r="BA336" i="21"/>
  <c r="BC336" i="21"/>
  <c r="BE336" i="21"/>
  <c r="C337" i="21"/>
  <c r="D337" i="21"/>
  <c r="F337" i="21"/>
  <c r="H337" i="21"/>
  <c r="Q337" i="21"/>
  <c r="V337" i="21"/>
  <c r="W337" i="21"/>
  <c r="AA337" i="21" s="1"/>
  <c r="X337" i="21"/>
  <c r="Y337" i="21"/>
  <c r="Z337" i="21"/>
  <c r="AC337" i="21"/>
  <c r="AL337" i="21"/>
  <c r="AN337" i="21"/>
  <c r="AR337" i="21"/>
  <c r="AX337" i="21"/>
  <c r="AZ337" i="21"/>
  <c r="BA337" i="21"/>
  <c r="BC337" i="21"/>
  <c r="BE337" i="21"/>
  <c r="BF337" i="21"/>
  <c r="BG337" i="21"/>
  <c r="C338" i="21"/>
  <c r="D338" i="21"/>
  <c r="F338" i="21"/>
  <c r="H338" i="21"/>
  <c r="I338" i="21" s="1"/>
  <c r="J338" i="21"/>
  <c r="Q338" i="21"/>
  <c r="V338" i="21"/>
  <c r="Z338" i="21" s="1"/>
  <c r="W338" i="21"/>
  <c r="AA338" i="21" s="1"/>
  <c r="X338" i="21"/>
  <c r="Y338" i="21"/>
  <c r="AC338" i="21"/>
  <c r="AL338" i="21"/>
  <c r="AN338" i="21"/>
  <c r="AR338" i="21"/>
  <c r="AX338" i="21"/>
  <c r="AZ338" i="21"/>
  <c r="BA338" i="21"/>
  <c r="BC338" i="21"/>
  <c r="BE338" i="21"/>
  <c r="BF338" i="21" s="1"/>
  <c r="BG338" i="21"/>
  <c r="C339" i="21"/>
  <c r="D339" i="21"/>
  <c r="F339" i="21"/>
  <c r="H339" i="21"/>
  <c r="Q339" i="21"/>
  <c r="V339" i="21"/>
  <c r="Y339" i="21" s="1"/>
  <c r="W339" i="21"/>
  <c r="AA339" i="21" s="1"/>
  <c r="AB339" i="21" s="1"/>
  <c r="X339" i="21"/>
  <c r="Z339" i="21"/>
  <c r="AC339" i="21"/>
  <c r="AL339" i="21"/>
  <c r="AN339" i="21"/>
  <c r="AR339" i="21"/>
  <c r="AX339" i="21"/>
  <c r="AZ339" i="21"/>
  <c r="BA339" i="21"/>
  <c r="BC339" i="21"/>
  <c r="BE339" i="21"/>
  <c r="C340" i="21"/>
  <c r="D340" i="21"/>
  <c r="F340" i="21"/>
  <c r="H340" i="21"/>
  <c r="I340" i="21" s="1"/>
  <c r="J340" i="21"/>
  <c r="Q340" i="21"/>
  <c r="V340" i="21"/>
  <c r="Y340" i="21" s="1"/>
  <c r="W340" i="21"/>
  <c r="AA340" i="21" s="1"/>
  <c r="X340" i="21"/>
  <c r="Z340" i="21"/>
  <c r="AL340" i="21"/>
  <c r="AN340" i="21"/>
  <c r="AR340" i="21"/>
  <c r="AX340" i="21"/>
  <c r="AZ340" i="21"/>
  <c r="BA340" i="21"/>
  <c r="BC340" i="21"/>
  <c r="BE340" i="21"/>
  <c r="BF340" i="21"/>
  <c r="BG340" i="21"/>
  <c r="C341" i="21"/>
  <c r="D341" i="21"/>
  <c r="F341" i="21"/>
  <c r="H341" i="21"/>
  <c r="I341" i="21"/>
  <c r="J341" i="21"/>
  <c r="Q341" i="21"/>
  <c r="V341" i="21"/>
  <c r="W341" i="21"/>
  <c r="X341" i="21"/>
  <c r="AC341" i="21" s="1"/>
  <c r="AA341" i="21"/>
  <c r="AD341" i="21" s="1"/>
  <c r="AB341" i="21"/>
  <c r="AF341" i="21"/>
  <c r="AL341" i="21"/>
  <c r="AN341" i="21"/>
  <c r="AR341" i="21"/>
  <c r="AX341" i="21"/>
  <c r="AZ341" i="21"/>
  <c r="BA341" i="21"/>
  <c r="BC341" i="21"/>
  <c r="BE341" i="21"/>
  <c r="C342" i="21"/>
  <c r="D342" i="21"/>
  <c r="F342" i="21"/>
  <c r="H342" i="21"/>
  <c r="I342" i="21"/>
  <c r="J342" i="21"/>
  <c r="Q342" i="21"/>
  <c r="V342" i="21"/>
  <c r="Z342" i="21" s="1"/>
  <c r="W342" i="21"/>
  <c r="X342" i="21"/>
  <c r="Y342" i="21"/>
  <c r="AA342" i="21"/>
  <c r="AL342" i="21"/>
  <c r="AN342" i="21"/>
  <c r="AR342" i="21"/>
  <c r="AX342" i="21"/>
  <c r="AZ342" i="21"/>
  <c r="BA342" i="21"/>
  <c r="BC342" i="21"/>
  <c r="BE342" i="21"/>
  <c r="BF342" i="21"/>
  <c r="BG342" i="21"/>
  <c r="C343" i="21"/>
  <c r="D343" i="21"/>
  <c r="F343" i="21"/>
  <c r="H343" i="21"/>
  <c r="Q343" i="21"/>
  <c r="V343" i="21"/>
  <c r="Y343" i="21" s="1"/>
  <c r="W343" i="21"/>
  <c r="X343" i="21"/>
  <c r="Z343" i="21"/>
  <c r="AA343" i="21"/>
  <c r="AL343" i="21"/>
  <c r="AN343" i="21"/>
  <c r="AR343" i="21"/>
  <c r="AX343" i="21"/>
  <c r="AZ343" i="21"/>
  <c r="BA343" i="21"/>
  <c r="BC343" i="21"/>
  <c r="BE343" i="21"/>
  <c r="BF343" i="21"/>
  <c r="BG343" i="21"/>
  <c r="C344" i="21"/>
  <c r="D344" i="21"/>
  <c r="F344" i="21"/>
  <c r="H344" i="21"/>
  <c r="I344" i="21"/>
  <c r="J344" i="21"/>
  <c r="Q344" i="21"/>
  <c r="V344" i="21"/>
  <c r="Y344" i="21" s="1"/>
  <c r="W344" i="21"/>
  <c r="AA344" i="21" s="1"/>
  <c r="X344" i="21"/>
  <c r="AL344" i="21"/>
  <c r="AN344" i="21"/>
  <c r="AR344" i="21"/>
  <c r="AX344" i="21"/>
  <c r="AZ344" i="21"/>
  <c r="BA344" i="21"/>
  <c r="BC344" i="21"/>
  <c r="BE344" i="21"/>
  <c r="C345" i="21"/>
  <c r="D345" i="21"/>
  <c r="F345" i="21"/>
  <c r="H345" i="21"/>
  <c r="I345" i="21" s="1"/>
  <c r="J345" i="21"/>
  <c r="Q345" i="21"/>
  <c r="V345" i="21"/>
  <c r="W345" i="21"/>
  <c r="AA345" i="21" s="1"/>
  <c r="X345" i="21"/>
  <c r="Y345" i="21"/>
  <c r="Z345" i="21"/>
  <c r="AL345" i="21"/>
  <c r="AN345" i="21"/>
  <c r="AR345" i="21"/>
  <c r="AX345" i="21"/>
  <c r="AZ345" i="21"/>
  <c r="BA345" i="21"/>
  <c r="BC345" i="21"/>
  <c r="BE345" i="21"/>
  <c r="BF345" i="21"/>
  <c r="BG345" i="21"/>
  <c r="C346" i="21"/>
  <c r="D346" i="21"/>
  <c r="F346" i="21"/>
  <c r="H346" i="21"/>
  <c r="I346" i="21" s="1"/>
  <c r="Q346" i="21"/>
  <c r="V346" i="21"/>
  <c r="W346" i="21"/>
  <c r="AA346" i="21" s="1"/>
  <c r="X346" i="21"/>
  <c r="AB346" i="21"/>
  <c r="AC346" i="21"/>
  <c r="AL346" i="21"/>
  <c r="AN346" i="21"/>
  <c r="AR346" i="21"/>
  <c r="AX346" i="21"/>
  <c r="AZ346" i="21"/>
  <c r="BA346" i="21"/>
  <c r="BC346" i="21"/>
  <c r="BE346" i="21"/>
  <c r="BG346" i="21" s="1"/>
  <c r="C347" i="21"/>
  <c r="D347" i="21"/>
  <c r="F347" i="21"/>
  <c r="H347" i="21"/>
  <c r="I347" i="21" s="1"/>
  <c r="Q347" i="21"/>
  <c r="V347" i="21"/>
  <c r="W347" i="21"/>
  <c r="AA347" i="21" s="1"/>
  <c r="X347" i="21"/>
  <c r="Y347" i="21"/>
  <c r="Z347" i="21"/>
  <c r="AB347" i="21"/>
  <c r="AC347" i="21"/>
  <c r="AL347" i="21"/>
  <c r="AN347" i="21"/>
  <c r="AR347" i="21"/>
  <c r="AX347" i="21"/>
  <c r="AZ347" i="21"/>
  <c r="BA347" i="21"/>
  <c r="BC347" i="21"/>
  <c r="BE347" i="21"/>
  <c r="BF347" i="21" s="1"/>
  <c r="C348" i="21"/>
  <c r="D348" i="21"/>
  <c r="F348" i="21"/>
  <c r="H348" i="21"/>
  <c r="J348" i="21" s="1"/>
  <c r="I348" i="21"/>
  <c r="Q348" i="21"/>
  <c r="V348" i="21"/>
  <c r="Y348" i="21" s="1"/>
  <c r="W348" i="21"/>
  <c r="AA348" i="21" s="1"/>
  <c r="X348" i="21"/>
  <c r="Z348" i="21"/>
  <c r="AL348" i="21"/>
  <c r="AN348" i="21"/>
  <c r="AR348" i="21"/>
  <c r="AX348" i="21"/>
  <c r="AZ348" i="21"/>
  <c r="BA348" i="21"/>
  <c r="BC348" i="21"/>
  <c r="BE348" i="21"/>
  <c r="BF348" i="21"/>
  <c r="BG348" i="21"/>
  <c r="C349" i="21"/>
  <c r="D349" i="21"/>
  <c r="F349" i="21"/>
  <c r="H349" i="21"/>
  <c r="I349" i="21"/>
  <c r="J349" i="21"/>
  <c r="Q349" i="21"/>
  <c r="V349" i="21"/>
  <c r="Z349" i="21" s="1"/>
  <c r="W349" i="21"/>
  <c r="AA349" i="21" s="1"/>
  <c r="X349" i="21"/>
  <c r="AC349" i="21" s="1"/>
  <c r="AD349" i="21" s="1"/>
  <c r="Y349" i="21"/>
  <c r="AL349" i="21"/>
  <c r="AN349" i="21"/>
  <c r="AR349" i="21"/>
  <c r="AX349" i="21"/>
  <c r="AZ349" i="21"/>
  <c r="BA349" i="21"/>
  <c r="BC349" i="21"/>
  <c r="BE349" i="21"/>
  <c r="BF349" i="21" s="1"/>
  <c r="BG349" i="21"/>
  <c r="C350" i="21"/>
  <c r="D350" i="21"/>
  <c r="F350" i="21"/>
  <c r="H350" i="21"/>
  <c r="I350" i="21"/>
  <c r="J350" i="21"/>
  <c r="Q350" i="21"/>
  <c r="V350" i="21"/>
  <c r="Z350" i="21" s="1"/>
  <c r="W350" i="21"/>
  <c r="X350" i="21"/>
  <c r="Y350" i="21"/>
  <c r="AA350" i="21"/>
  <c r="AD350" i="21" s="1"/>
  <c r="AF350" i="21" s="1"/>
  <c r="AB350" i="21"/>
  <c r="AC350" i="21"/>
  <c r="AL350" i="21"/>
  <c r="AN350" i="21"/>
  <c r="AR350" i="21"/>
  <c r="AX350" i="21"/>
  <c r="AZ350" i="21"/>
  <c r="BA350" i="21"/>
  <c r="BC350" i="21"/>
  <c r="BE350" i="21"/>
  <c r="BF350" i="21" s="1"/>
  <c r="BG350" i="21"/>
  <c r="C351" i="21"/>
  <c r="D351" i="21"/>
  <c r="F351" i="21"/>
  <c r="H351" i="21"/>
  <c r="I351" i="21"/>
  <c r="J351" i="21"/>
  <c r="Q351" i="21"/>
  <c r="V351" i="21"/>
  <c r="Z351" i="21" s="1"/>
  <c r="W351" i="21"/>
  <c r="X351" i="21"/>
  <c r="Y351" i="21"/>
  <c r="AA351" i="21"/>
  <c r="AL351" i="21"/>
  <c r="AN351" i="21"/>
  <c r="AR351" i="21"/>
  <c r="AX351" i="21"/>
  <c r="AZ351" i="21"/>
  <c r="BA351" i="21"/>
  <c r="BC351" i="21"/>
  <c r="BE351" i="21"/>
  <c r="BF351" i="21"/>
  <c r="BG351" i="21"/>
  <c r="C352" i="21"/>
  <c r="D352" i="21"/>
  <c r="F352" i="21"/>
  <c r="H352" i="21"/>
  <c r="I352" i="21"/>
  <c r="J352" i="21"/>
  <c r="Q352" i="21"/>
  <c r="V352" i="21"/>
  <c r="Z352" i="21" s="1"/>
  <c r="W352" i="21"/>
  <c r="X352" i="21"/>
  <c r="AC352" i="21" s="1"/>
  <c r="AA352" i="21"/>
  <c r="AD352" i="21" s="1"/>
  <c r="AL352" i="21"/>
  <c r="AN352" i="21"/>
  <c r="AR352" i="21"/>
  <c r="AX352" i="21"/>
  <c r="AZ352" i="21"/>
  <c r="BA352" i="21"/>
  <c r="BC352" i="21"/>
  <c r="BE352" i="21"/>
  <c r="BF352" i="21"/>
  <c r="BG352" i="21"/>
  <c r="C353" i="21"/>
  <c r="D353" i="21"/>
  <c r="F353" i="21"/>
  <c r="H353" i="21"/>
  <c r="J353" i="21" s="1"/>
  <c r="I353" i="21"/>
  <c r="Q353" i="21"/>
  <c r="V353" i="21"/>
  <c r="Y353" i="21" s="1"/>
  <c r="W353" i="21"/>
  <c r="X353" i="21"/>
  <c r="Z353" i="21"/>
  <c r="AA353" i="21"/>
  <c r="AC353" i="21"/>
  <c r="AD353" i="21"/>
  <c r="AL353" i="21"/>
  <c r="AN353" i="21"/>
  <c r="AR353" i="21"/>
  <c r="AX353" i="21"/>
  <c r="AZ353" i="21"/>
  <c r="BA353" i="21"/>
  <c r="BC353" i="21"/>
  <c r="BE353" i="21"/>
  <c r="BF353" i="21"/>
  <c r="BG353" i="21"/>
  <c r="C354" i="21"/>
  <c r="D354" i="21"/>
  <c r="F354" i="21"/>
  <c r="H354" i="21"/>
  <c r="J354" i="21" s="1"/>
  <c r="I354" i="21"/>
  <c r="Q354" i="21"/>
  <c r="V354" i="21"/>
  <c r="Y354" i="21" s="1"/>
  <c r="W354" i="21"/>
  <c r="X354" i="21"/>
  <c r="AA354" i="21"/>
  <c r="AL354" i="21"/>
  <c r="AN354" i="21"/>
  <c r="AR354" i="21"/>
  <c r="AX354" i="21"/>
  <c r="AZ354" i="21"/>
  <c r="BA354" i="21"/>
  <c r="BC354" i="21"/>
  <c r="BE354" i="21"/>
  <c r="BG354" i="21" s="1"/>
  <c r="C355" i="21"/>
  <c r="D355" i="21"/>
  <c r="F355" i="21"/>
  <c r="H355" i="21"/>
  <c r="I355" i="21" s="1"/>
  <c r="Q355" i="21"/>
  <c r="V355" i="21"/>
  <c r="Y355" i="21" s="1"/>
  <c r="W355" i="21"/>
  <c r="X355" i="21"/>
  <c r="AB355" i="21" s="1"/>
  <c r="Z355" i="21"/>
  <c r="AA355" i="21"/>
  <c r="AD355" i="21" s="1"/>
  <c r="AC355" i="21"/>
  <c r="AF355" i="21"/>
  <c r="AL355" i="21"/>
  <c r="AN355" i="21"/>
  <c r="AR355" i="21"/>
  <c r="AX355" i="21"/>
  <c r="AZ355" i="21"/>
  <c r="BA355" i="21"/>
  <c r="BC355" i="21"/>
  <c r="BE355" i="21"/>
  <c r="BG355" i="21" s="1"/>
  <c r="C356" i="21"/>
  <c r="D356" i="21"/>
  <c r="F356" i="21"/>
  <c r="H356" i="21"/>
  <c r="I356" i="21" s="1"/>
  <c r="Q356" i="21"/>
  <c r="V356" i="21"/>
  <c r="W356" i="21"/>
  <c r="AA356" i="21" s="1"/>
  <c r="X356" i="21"/>
  <c r="AC356" i="21" s="1"/>
  <c r="AB356" i="21" s="1"/>
  <c r="Y356" i="21"/>
  <c r="Z356" i="21"/>
  <c r="AL356" i="21"/>
  <c r="AN356" i="21"/>
  <c r="AR356" i="21"/>
  <c r="AX356" i="21"/>
  <c r="AZ356" i="21"/>
  <c r="BA356" i="21"/>
  <c r="BC356" i="21"/>
  <c r="BE356" i="21"/>
  <c r="BG356" i="21" s="1"/>
  <c r="BF356" i="21"/>
  <c r="C357" i="21"/>
  <c r="D357" i="21"/>
  <c r="F357" i="21"/>
  <c r="H357" i="21"/>
  <c r="I357" i="21" s="1"/>
  <c r="Q357" i="21"/>
  <c r="V357" i="21"/>
  <c r="Z357" i="21" s="1"/>
  <c r="W357" i="21"/>
  <c r="AA357" i="21" s="1"/>
  <c r="X357" i="21"/>
  <c r="AB357" i="21"/>
  <c r="AC357" i="21"/>
  <c r="AD357" i="21"/>
  <c r="AF357" i="21"/>
  <c r="AL357" i="21"/>
  <c r="AN357" i="21"/>
  <c r="AR357" i="21"/>
  <c r="AX357" i="21"/>
  <c r="AZ357" i="21"/>
  <c r="BA357" i="21"/>
  <c r="BC357" i="21"/>
  <c r="BE357" i="21"/>
  <c r="BF357" i="21" s="1"/>
  <c r="C358" i="21"/>
  <c r="D358" i="21"/>
  <c r="F358" i="21"/>
  <c r="H358" i="21"/>
  <c r="I358" i="21" s="1"/>
  <c r="Q358" i="21"/>
  <c r="V358" i="21"/>
  <c r="Y358" i="21" s="1"/>
  <c r="W358" i="21"/>
  <c r="AA358" i="21" s="1"/>
  <c r="X358" i="21"/>
  <c r="Z358" i="21"/>
  <c r="AC358" i="21"/>
  <c r="AL358" i="21"/>
  <c r="AN358" i="21"/>
  <c r="AR358" i="21"/>
  <c r="AX358" i="21"/>
  <c r="AZ358" i="21"/>
  <c r="BA358" i="21"/>
  <c r="BC358" i="21"/>
  <c r="BE358" i="21"/>
  <c r="BF358" i="21" s="1"/>
  <c r="C359" i="21"/>
  <c r="D359" i="21"/>
  <c r="F359" i="21"/>
  <c r="H359" i="21"/>
  <c r="I359" i="21"/>
  <c r="J359" i="21"/>
  <c r="Q359" i="21"/>
  <c r="V359" i="21"/>
  <c r="Z359" i="21" s="1"/>
  <c r="W359" i="21"/>
  <c r="X359" i="21"/>
  <c r="AC359" i="21" s="1"/>
  <c r="AA359" i="21"/>
  <c r="AD359" i="21" s="1"/>
  <c r="AB359" i="21"/>
  <c r="AL359" i="21"/>
  <c r="AN359" i="21"/>
  <c r="AR359" i="21"/>
  <c r="AX359" i="21"/>
  <c r="AZ359" i="21"/>
  <c r="BA359" i="21"/>
  <c r="BC359" i="21"/>
  <c r="BE359" i="21"/>
  <c r="BG359" i="21" s="1"/>
  <c r="C360" i="21"/>
  <c r="D360" i="21"/>
  <c r="F360" i="21"/>
  <c r="H360" i="21"/>
  <c r="I360" i="21"/>
  <c r="J360" i="21"/>
  <c r="Q360" i="21"/>
  <c r="V360" i="21"/>
  <c r="Z360" i="21" s="1"/>
  <c r="W360" i="21"/>
  <c r="X360" i="21"/>
  <c r="Y360" i="21"/>
  <c r="AA360" i="21"/>
  <c r="AB360" i="21" s="1"/>
  <c r="AC360" i="21"/>
  <c r="AL360" i="21"/>
  <c r="AN360" i="21"/>
  <c r="AR360" i="21"/>
  <c r="AX360" i="21"/>
  <c r="AZ360" i="21"/>
  <c r="BA360" i="21"/>
  <c r="BC360" i="21"/>
  <c r="BE360" i="21"/>
  <c r="BF360" i="21"/>
  <c r="BG360" i="21"/>
  <c r="C361" i="21"/>
  <c r="D361" i="21"/>
  <c r="F361" i="21"/>
  <c r="H361" i="21"/>
  <c r="J361" i="21" s="1"/>
  <c r="I361" i="21"/>
  <c r="Q361" i="21"/>
  <c r="V361" i="21"/>
  <c r="W361" i="21"/>
  <c r="X361" i="21"/>
  <c r="Y361" i="21"/>
  <c r="Z361" i="21"/>
  <c r="AA361" i="21"/>
  <c r="AD361" i="21" s="1"/>
  <c r="AC361" i="21"/>
  <c r="AL361" i="21"/>
  <c r="AN361" i="21"/>
  <c r="AR361" i="21"/>
  <c r="AX361" i="21"/>
  <c r="AZ361" i="21"/>
  <c r="BA361" i="21"/>
  <c r="BC361" i="21"/>
  <c r="BE361" i="21"/>
  <c r="BF361" i="21"/>
  <c r="BG361" i="21"/>
  <c r="C362" i="21"/>
  <c r="D362" i="21"/>
  <c r="F362" i="21"/>
  <c r="H362" i="21"/>
  <c r="J362" i="21" s="1"/>
  <c r="I362" i="21"/>
  <c r="Q362" i="21"/>
  <c r="V362" i="21"/>
  <c r="Y362" i="21" s="1"/>
  <c r="W362" i="21"/>
  <c r="AA362" i="21" s="1"/>
  <c r="AD362" i="21" s="1"/>
  <c r="X362" i="21"/>
  <c r="AF362" i="21" s="1"/>
  <c r="Z362" i="21"/>
  <c r="AC362" i="21"/>
  <c r="AL362" i="21"/>
  <c r="AN362" i="21"/>
  <c r="AR362" i="21"/>
  <c r="AX362" i="21"/>
  <c r="AZ362" i="21"/>
  <c r="BA362" i="21"/>
  <c r="BC362" i="21"/>
  <c r="BE362" i="21"/>
  <c r="BG362" i="21" s="1"/>
  <c r="C363" i="21"/>
  <c r="D363" i="21"/>
  <c r="F363" i="21"/>
  <c r="H363" i="21"/>
  <c r="I363" i="21" s="1"/>
  <c r="Q363" i="21"/>
  <c r="V363" i="21"/>
  <c r="Y363" i="21" s="1"/>
  <c r="W363" i="21"/>
  <c r="AA363" i="21" s="1"/>
  <c r="X363" i="21"/>
  <c r="Z363" i="21"/>
  <c r="AC363" i="21"/>
  <c r="AL363" i="21"/>
  <c r="AN363" i="21"/>
  <c r="AR363" i="21"/>
  <c r="AX363" i="21"/>
  <c r="AZ363" i="21"/>
  <c r="BA363" i="21"/>
  <c r="BC363" i="21"/>
  <c r="BE363" i="21"/>
  <c r="BG363" i="21" s="1"/>
  <c r="C364" i="21"/>
  <c r="D364" i="21"/>
  <c r="F364" i="21"/>
  <c r="H364" i="21"/>
  <c r="I364" i="21" s="1"/>
  <c r="Q364" i="21"/>
  <c r="V364" i="21"/>
  <c r="W364" i="21"/>
  <c r="AA364" i="21" s="1"/>
  <c r="X364" i="21"/>
  <c r="Y364" i="21"/>
  <c r="Z364" i="21"/>
  <c r="AL364" i="21"/>
  <c r="AN364" i="21"/>
  <c r="AR364" i="21"/>
  <c r="AX364" i="21"/>
  <c r="AZ364" i="21"/>
  <c r="BA364" i="21"/>
  <c r="BC364" i="21"/>
  <c r="BE364" i="21"/>
  <c r="BG364" i="21" s="1"/>
  <c r="C365" i="21"/>
  <c r="D365" i="21"/>
  <c r="F365" i="21"/>
  <c r="H365" i="21"/>
  <c r="I365" i="21" s="1"/>
  <c r="Q365" i="21"/>
  <c r="V365" i="21"/>
  <c r="Y365" i="21" s="1"/>
  <c r="W365" i="21"/>
  <c r="AA365" i="21" s="1"/>
  <c r="X365" i="21"/>
  <c r="Z365" i="21"/>
  <c r="AB365" i="21"/>
  <c r="AC365" i="21"/>
  <c r="AD365" i="21"/>
  <c r="AF365" i="21" s="1"/>
  <c r="AL365" i="21"/>
  <c r="AN365" i="21"/>
  <c r="AR365" i="21"/>
  <c r="AX365" i="21"/>
  <c r="AZ365" i="21"/>
  <c r="BA365" i="21"/>
  <c r="BC365" i="21"/>
  <c r="BE365" i="21"/>
  <c r="BF365" i="21" s="1"/>
  <c r="C366" i="21"/>
  <c r="D366" i="21"/>
  <c r="F366" i="21"/>
  <c r="H366" i="21"/>
  <c r="I366" i="21" s="1"/>
  <c r="Q366" i="21"/>
  <c r="V366" i="21"/>
  <c r="W366" i="21"/>
  <c r="AA366" i="21" s="1"/>
  <c r="X366" i="21"/>
  <c r="Y366" i="21"/>
  <c r="Z366" i="21"/>
  <c r="AC366" i="21"/>
  <c r="AL366" i="21"/>
  <c r="AN366" i="21"/>
  <c r="AR366" i="21"/>
  <c r="AX366" i="21"/>
  <c r="AZ366" i="21"/>
  <c r="BA366" i="21"/>
  <c r="BC366" i="21"/>
  <c r="BE366" i="21"/>
  <c r="BF366" i="21" s="1"/>
  <c r="C367" i="21"/>
  <c r="D367" i="21"/>
  <c r="F367" i="21"/>
  <c r="H367" i="21"/>
  <c r="I367" i="21"/>
  <c r="J367" i="21"/>
  <c r="Q367" i="21"/>
  <c r="V367" i="21"/>
  <c r="Z367" i="21" s="1"/>
  <c r="W367" i="21"/>
  <c r="X367" i="21"/>
  <c r="AC367" i="21" s="1"/>
  <c r="Y367" i="21"/>
  <c r="AA367" i="21"/>
  <c r="AD367" i="21" s="1"/>
  <c r="AF367" i="21" s="1"/>
  <c r="AL367" i="21"/>
  <c r="AN367" i="21"/>
  <c r="AR367" i="21"/>
  <c r="AX367" i="21"/>
  <c r="AZ367" i="21"/>
  <c r="BA367" i="21"/>
  <c r="BC367" i="21"/>
  <c r="BE367" i="21"/>
  <c r="BF367" i="21" s="1"/>
  <c r="C368" i="21"/>
  <c r="D368" i="21"/>
  <c r="F368" i="21"/>
  <c r="H368" i="21"/>
  <c r="I368" i="21"/>
  <c r="J368" i="21"/>
  <c r="Q368" i="21"/>
  <c r="V368" i="21"/>
  <c r="Z368" i="21" s="1"/>
  <c r="W368" i="21"/>
  <c r="X368" i="21"/>
  <c r="Y368" i="21"/>
  <c r="AA368" i="21"/>
  <c r="AD368" i="21" s="1"/>
  <c r="AC368" i="21"/>
  <c r="AL368" i="21"/>
  <c r="AN368" i="21"/>
  <c r="AR368" i="21"/>
  <c r="AX368" i="21"/>
  <c r="AZ368" i="21"/>
  <c r="BA368" i="21"/>
  <c r="BC368" i="21"/>
  <c r="BE368" i="21"/>
  <c r="BF368" i="21"/>
  <c r="BG368" i="21"/>
  <c r="C369" i="21"/>
  <c r="D369" i="21"/>
  <c r="F369" i="21"/>
  <c r="H369" i="21"/>
  <c r="J369" i="21" s="1"/>
  <c r="I369" i="21"/>
  <c r="Q369" i="21"/>
  <c r="V369" i="21"/>
  <c r="W369" i="21"/>
  <c r="X369" i="21"/>
  <c r="Y369" i="21"/>
  <c r="Z369" i="21"/>
  <c r="AA369" i="21"/>
  <c r="AD369" i="21" s="1"/>
  <c r="AC369" i="21"/>
  <c r="AL369" i="21"/>
  <c r="AN369" i="21"/>
  <c r="AR369" i="21"/>
  <c r="AX369" i="21"/>
  <c r="AZ369" i="21"/>
  <c r="BA369" i="21"/>
  <c r="BC369" i="21"/>
  <c r="BE369" i="21"/>
  <c r="BF369" i="21"/>
  <c r="BG369" i="21"/>
  <c r="C370" i="21"/>
  <c r="D370" i="21"/>
  <c r="F370" i="21"/>
  <c r="H370" i="21"/>
  <c r="J370" i="21" s="1"/>
  <c r="I370" i="21"/>
  <c r="Q370" i="21"/>
  <c r="V370" i="21"/>
  <c r="Y370" i="21" s="1"/>
  <c r="W370" i="21"/>
  <c r="AA370" i="21" s="1"/>
  <c r="X370" i="21"/>
  <c r="Z370" i="21"/>
  <c r="AL370" i="21"/>
  <c r="AN370" i="21"/>
  <c r="AR370" i="21"/>
  <c r="AX370" i="21"/>
  <c r="AZ370" i="21"/>
  <c r="BA370" i="21"/>
  <c r="BC370" i="21"/>
  <c r="BE370" i="21"/>
  <c r="BG370" i="21" s="1"/>
  <c r="BF370" i="21"/>
  <c r="C371" i="21"/>
  <c r="D371" i="21"/>
  <c r="F371" i="21"/>
  <c r="H371" i="21"/>
  <c r="I371" i="21" s="1"/>
  <c r="J371" i="21"/>
  <c r="Q371" i="21"/>
  <c r="V371" i="21"/>
  <c r="Y371" i="21" s="1"/>
  <c r="W371" i="21"/>
  <c r="AA371" i="21" s="1"/>
  <c r="AD371" i="21" s="1"/>
  <c r="X371" i="21"/>
  <c r="Z371" i="21"/>
  <c r="AC371" i="21"/>
  <c r="AL371" i="21"/>
  <c r="AN371" i="21"/>
  <c r="AR371" i="21"/>
  <c r="AX371" i="21"/>
  <c r="AZ371" i="21"/>
  <c r="BA371" i="21"/>
  <c r="BC371" i="21"/>
  <c r="BE371" i="21"/>
  <c r="BG371" i="21" s="1"/>
  <c r="BF371" i="21"/>
  <c r="C372" i="21"/>
  <c r="D372" i="21"/>
  <c r="F372" i="21"/>
  <c r="H372" i="21"/>
  <c r="I372" i="21" s="1"/>
  <c r="Q372" i="21"/>
  <c r="V372" i="21"/>
  <c r="W372" i="21"/>
  <c r="AA372" i="21" s="1"/>
  <c r="X372" i="21"/>
  <c r="AC372" i="21" s="1"/>
  <c r="Y372" i="21"/>
  <c r="Z372" i="21"/>
  <c r="AL372" i="21"/>
  <c r="AN372" i="21"/>
  <c r="AR372" i="21"/>
  <c r="AX372" i="21"/>
  <c r="AZ372" i="21"/>
  <c r="BA372" i="21"/>
  <c r="BC372" i="21"/>
  <c r="BE372" i="21"/>
  <c r="BF372" i="21" s="1"/>
  <c r="C373" i="21"/>
  <c r="D373" i="21"/>
  <c r="F373" i="21"/>
  <c r="H373" i="21"/>
  <c r="I373" i="21" s="1"/>
  <c r="Q373" i="21"/>
  <c r="V373" i="21"/>
  <c r="W373" i="21"/>
  <c r="AA373" i="21" s="1"/>
  <c r="AB373" i="21" s="1"/>
  <c r="X373" i="21"/>
  <c r="Y373" i="21"/>
  <c r="Z373" i="21"/>
  <c r="AC373" i="21"/>
  <c r="AD373" i="21"/>
  <c r="AF373" i="21" s="1"/>
  <c r="AL373" i="21"/>
  <c r="AN373" i="21"/>
  <c r="AR373" i="21"/>
  <c r="AX373" i="21"/>
  <c r="AZ373" i="21"/>
  <c r="BA373" i="21"/>
  <c r="BC373" i="21"/>
  <c r="BE373" i="21"/>
  <c r="BF373" i="21" s="1"/>
  <c r="BG373" i="21"/>
  <c r="C374" i="21"/>
  <c r="D374" i="21"/>
  <c r="F374" i="21"/>
  <c r="H374" i="21"/>
  <c r="I374" i="21" s="1"/>
  <c r="J374" i="21"/>
  <c r="Q374" i="21"/>
  <c r="V374" i="21"/>
  <c r="Y374" i="21" s="1"/>
  <c r="W374" i="21"/>
  <c r="AA374" i="21" s="1"/>
  <c r="X374" i="21"/>
  <c r="AC374" i="21"/>
  <c r="AL374" i="21"/>
  <c r="AN374" i="21"/>
  <c r="AR374" i="21"/>
  <c r="AX374" i="21"/>
  <c r="AZ374" i="21"/>
  <c r="BA374" i="21"/>
  <c r="BC374" i="21"/>
  <c r="BE374" i="21"/>
  <c r="BF374" i="21" s="1"/>
  <c r="C375" i="21"/>
  <c r="D375" i="21"/>
  <c r="F375" i="21"/>
  <c r="H375" i="21"/>
  <c r="I375" i="21"/>
  <c r="J375" i="21"/>
  <c r="Q375" i="21"/>
  <c r="V375" i="21"/>
  <c r="Z375" i="21" s="1"/>
  <c r="W375" i="21"/>
  <c r="X375" i="21"/>
  <c r="AC375" i="21" s="1"/>
  <c r="AA375" i="21"/>
  <c r="AD375" i="21" s="1"/>
  <c r="AF375" i="21" s="1"/>
  <c r="AL375" i="21"/>
  <c r="AN375" i="21"/>
  <c r="AR375" i="21"/>
  <c r="AX375" i="21"/>
  <c r="AZ375" i="21"/>
  <c r="BA375" i="21"/>
  <c r="BC375" i="21"/>
  <c r="BE375" i="21"/>
  <c r="BF375" i="21" s="1"/>
  <c r="C376" i="21"/>
  <c r="D376" i="21"/>
  <c r="F376" i="21"/>
  <c r="H376" i="21"/>
  <c r="I376" i="21"/>
  <c r="J376" i="21"/>
  <c r="Q376" i="21"/>
  <c r="V376" i="21"/>
  <c r="Z376" i="21" s="1"/>
  <c r="W376" i="21"/>
  <c r="X376" i="21"/>
  <c r="Y376" i="21"/>
  <c r="AA376" i="21"/>
  <c r="AC376" i="21"/>
  <c r="AB376" i="21" s="1"/>
  <c r="AL376" i="21"/>
  <c r="AN376" i="21"/>
  <c r="AR376" i="21"/>
  <c r="AX376" i="21"/>
  <c r="AZ376" i="21"/>
  <c r="BA376" i="21"/>
  <c r="BC376" i="21"/>
  <c r="BE376" i="21"/>
  <c r="BF376" i="21"/>
  <c r="BG376" i="21"/>
  <c r="C377" i="21"/>
  <c r="D377" i="21"/>
  <c r="F377" i="21"/>
  <c r="H377" i="21"/>
  <c r="J377" i="21" s="1"/>
  <c r="I377" i="21"/>
  <c r="Q377" i="21"/>
  <c r="V377" i="21"/>
  <c r="Z377" i="21" s="1"/>
  <c r="W377" i="21"/>
  <c r="X377" i="21"/>
  <c r="Y377" i="21"/>
  <c r="AA377" i="21"/>
  <c r="AD377" i="21" s="1"/>
  <c r="AC377" i="21"/>
  <c r="AL377" i="21"/>
  <c r="AN377" i="21"/>
  <c r="AR377" i="21"/>
  <c r="AX377" i="21"/>
  <c r="AZ377" i="21"/>
  <c r="BA377" i="21"/>
  <c r="BC377" i="21"/>
  <c r="BE377" i="21"/>
  <c r="BF377" i="21"/>
  <c r="BG377" i="21"/>
  <c r="C378" i="21"/>
  <c r="D378" i="21"/>
  <c r="F378" i="21"/>
  <c r="H378" i="21"/>
  <c r="J378" i="21" s="1"/>
  <c r="I378" i="21"/>
  <c r="Q378" i="21"/>
  <c r="V378" i="21"/>
  <c r="Y378" i="21" s="1"/>
  <c r="W378" i="21"/>
  <c r="AA378" i="21" s="1"/>
  <c r="AD378" i="21" s="1"/>
  <c r="AF378" i="21" s="1"/>
  <c r="X378" i="21"/>
  <c r="Z378" i="21"/>
  <c r="AC378" i="21"/>
  <c r="AL378" i="21"/>
  <c r="AN378" i="21"/>
  <c r="AR378" i="21"/>
  <c r="AX378" i="21"/>
  <c r="AZ378" i="21"/>
  <c r="BA378" i="21"/>
  <c r="BC378" i="21"/>
  <c r="BE378" i="21"/>
  <c r="BG378" i="21" s="1"/>
  <c r="BF378" i="21"/>
  <c r="C379" i="21"/>
  <c r="D379" i="21"/>
  <c r="F379" i="21"/>
  <c r="H379" i="21"/>
  <c r="I379" i="21"/>
  <c r="J379" i="21"/>
  <c r="Q379" i="21"/>
  <c r="V379" i="21"/>
  <c r="Y379" i="21" s="1"/>
  <c r="W379" i="21"/>
  <c r="AA379" i="21" s="1"/>
  <c r="X379" i="21"/>
  <c r="Z379" i="21"/>
  <c r="AC379" i="21"/>
  <c r="AL379" i="21"/>
  <c r="AN379" i="21"/>
  <c r="AR379" i="21"/>
  <c r="AX379" i="21"/>
  <c r="AZ379" i="21"/>
  <c r="BA379" i="21"/>
  <c r="BC379" i="21"/>
  <c r="BE379" i="21"/>
  <c r="BG379" i="21" s="1"/>
  <c r="BF379" i="21"/>
  <c r="C380" i="21"/>
  <c r="D380" i="21"/>
  <c r="F380" i="21"/>
  <c r="H380" i="21"/>
  <c r="I380" i="21" s="1"/>
  <c r="J380" i="21"/>
  <c r="Q380" i="21"/>
  <c r="V380" i="21"/>
  <c r="W380" i="21"/>
  <c r="AA380" i="21" s="1"/>
  <c r="X380" i="21"/>
  <c r="AB380" i="21" s="1"/>
  <c r="Y380" i="21"/>
  <c r="Z380" i="21"/>
  <c r="AC380" i="21"/>
  <c r="AL380" i="21"/>
  <c r="AN380" i="21"/>
  <c r="AR380" i="21"/>
  <c r="AX380" i="21"/>
  <c r="AZ380" i="21"/>
  <c r="BA380" i="21"/>
  <c r="BC380" i="21"/>
  <c r="BE380" i="21"/>
  <c r="BF380" i="21" s="1"/>
  <c r="C381" i="21"/>
  <c r="D381" i="21"/>
  <c r="F381" i="21"/>
  <c r="H381" i="21"/>
  <c r="I381" i="21" s="1"/>
  <c r="J381" i="21"/>
  <c r="Q381" i="21"/>
  <c r="V381" i="21"/>
  <c r="Y381" i="21" s="1"/>
  <c r="W381" i="21"/>
  <c r="AA381" i="21" s="1"/>
  <c r="AB381" i="21" s="1"/>
  <c r="X381" i="21"/>
  <c r="Z381" i="21"/>
  <c r="AC381" i="21"/>
  <c r="AD381" i="21"/>
  <c r="AF381" i="21" s="1"/>
  <c r="AL381" i="21"/>
  <c r="AN381" i="21"/>
  <c r="AR381" i="21"/>
  <c r="AX381" i="21"/>
  <c r="AZ381" i="21"/>
  <c r="BA381" i="21"/>
  <c r="BC381" i="21"/>
  <c r="BE381" i="21"/>
  <c r="BF381" i="21" s="1"/>
  <c r="BG381" i="21"/>
  <c r="C382" i="21"/>
  <c r="D382" i="21"/>
  <c r="F382" i="21"/>
  <c r="H382" i="21"/>
  <c r="I382" i="21"/>
  <c r="J382" i="21"/>
  <c r="Q382" i="21"/>
  <c r="V382" i="21"/>
  <c r="Z382" i="21" s="1"/>
  <c r="W382" i="21"/>
  <c r="X382" i="21"/>
  <c r="Y382" i="21"/>
  <c r="AA382" i="21"/>
  <c r="AD382" i="21" s="1"/>
  <c r="AF382" i="21" s="1"/>
  <c r="AB382" i="21"/>
  <c r="AC382" i="21"/>
  <c r="AL382" i="21"/>
  <c r="AN382" i="21"/>
  <c r="AR382" i="21"/>
  <c r="AX382" i="21"/>
  <c r="AZ382" i="21"/>
  <c r="BA382" i="21"/>
  <c r="BC382" i="21"/>
  <c r="BE382" i="21"/>
  <c r="BF382" i="21" s="1"/>
  <c r="C383" i="21"/>
  <c r="D383" i="21"/>
  <c r="F383" i="21"/>
  <c r="H383" i="21"/>
  <c r="I383" i="21"/>
  <c r="J383" i="21"/>
  <c r="Q383" i="21"/>
  <c r="V383" i="21"/>
  <c r="Z383" i="21" s="1"/>
  <c r="W383" i="21"/>
  <c r="X383" i="21"/>
  <c r="AC383" i="21" s="1"/>
  <c r="Y383" i="21"/>
  <c r="AA383" i="21"/>
  <c r="AB383" i="21" s="1"/>
  <c r="AL383" i="21"/>
  <c r="AN383" i="21"/>
  <c r="AR383" i="21"/>
  <c r="AX383" i="21"/>
  <c r="AZ383" i="21"/>
  <c r="BA383" i="21"/>
  <c r="BC383" i="21"/>
  <c r="BE383" i="21"/>
  <c r="BF383" i="21" s="1"/>
  <c r="BG383" i="21"/>
  <c r="C384" i="21"/>
  <c r="D384" i="21"/>
  <c r="F384" i="21"/>
  <c r="H384" i="21"/>
  <c r="I384" i="21"/>
  <c r="J384" i="21"/>
  <c r="Q384" i="21"/>
  <c r="V384" i="21"/>
  <c r="Z384" i="21" s="1"/>
  <c r="W384" i="21"/>
  <c r="X384" i="21"/>
  <c r="Y384" i="21"/>
  <c r="AA384" i="21"/>
  <c r="AL384" i="21"/>
  <c r="AN384" i="21"/>
  <c r="AR384" i="21"/>
  <c r="AX384" i="21"/>
  <c r="AZ384" i="21"/>
  <c r="BA384" i="21"/>
  <c r="BC384" i="21"/>
  <c r="BE384" i="21"/>
  <c r="BF384" i="21"/>
  <c r="BG384" i="21"/>
  <c r="C385" i="21"/>
  <c r="D385" i="21"/>
  <c r="F385" i="21"/>
  <c r="H385" i="21"/>
  <c r="J385" i="21" s="1"/>
  <c r="Q385" i="21"/>
  <c r="V385" i="21"/>
  <c r="Z385" i="21" s="1"/>
  <c r="W385" i="21"/>
  <c r="X385" i="21"/>
  <c r="AC385" i="21" s="1"/>
  <c r="Y385" i="21"/>
  <c r="AA385" i="21"/>
  <c r="AD385" i="21" s="1"/>
  <c r="AL385" i="21"/>
  <c r="AN385" i="21"/>
  <c r="AR385" i="21"/>
  <c r="AX385" i="21"/>
  <c r="AZ385" i="21"/>
  <c r="BA385" i="21"/>
  <c r="BC385" i="21"/>
  <c r="BE385" i="21"/>
  <c r="BF385" i="21"/>
  <c r="BG385" i="21"/>
  <c r="C386" i="21"/>
  <c r="D386" i="21"/>
  <c r="F386" i="21"/>
  <c r="H386" i="21"/>
  <c r="J386" i="21" s="1"/>
  <c r="Q386" i="21"/>
  <c r="V386" i="21"/>
  <c r="Y386" i="21" s="1"/>
  <c r="W386" i="21"/>
  <c r="X386" i="21"/>
  <c r="AC386" i="21" s="1"/>
  <c r="AD386" i="21" s="1"/>
  <c r="AA386" i="21"/>
  <c r="AL386" i="21"/>
  <c r="AN386" i="21"/>
  <c r="AR386" i="21"/>
  <c r="AX386" i="21"/>
  <c r="AZ386" i="21"/>
  <c r="BA386" i="21"/>
  <c r="BC386" i="21"/>
  <c r="BE386" i="21"/>
  <c r="BG386" i="21" s="1"/>
  <c r="BF386" i="21"/>
  <c r="C387" i="21"/>
  <c r="D387" i="21"/>
  <c r="F387" i="21"/>
  <c r="H387" i="21"/>
  <c r="I387" i="21"/>
  <c r="J387" i="21"/>
  <c r="Q387" i="21"/>
  <c r="V387" i="21"/>
  <c r="Y387" i="21" s="1"/>
  <c r="W387" i="21"/>
  <c r="X387" i="21"/>
  <c r="Z387" i="21"/>
  <c r="AA387" i="21"/>
  <c r="AL387" i="21"/>
  <c r="AN387" i="21"/>
  <c r="AR387" i="21"/>
  <c r="AX387" i="21"/>
  <c r="AZ387" i="21"/>
  <c r="BA387" i="21"/>
  <c r="BC387" i="21"/>
  <c r="BE387" i="21"/>
  <c r="BG387" i="21" s="1"/>
  <c r="BF387" i="21"/>
  <c r="C388" i="21"/>
  <c r="D388" i="21"/>
  <c r="F388" i="21"/>
  <c r="H388" i="21"/>
  <c r="I388" i="21" s="1"/>
  <c r="J388" i="21"/>
  <c r="Q388" i="21"/>
  <c r="V388" i="21"/>
  <c r="W388" i="21"/>
  <c r="AA388" i="21" s="1"/>
  <c r="AD388" i="21" s="1"/>
  <c r="AF388" i="21" s="1"/>
  <c r="X388" i="21"/>
  <c r="Y388" i="21"/>
  <c r="Z388" i="21"/>
  <c r="AC388" i="21"/>
  <c r="AL388" i="21"/>
  <c r="AN388" i="21"/>
  <c r="AR388" i="21"/>
  <c r="AX388" i="21"/>
  <c r="AZ388" i="21"/>
  <c r="BA388" i="21"/>
  <c r="BC388" i="21"/>
  <c r="BE388" i="21"/>
  <c r="BF388" i="21" s="1"/>
  <c r="BG388" i="21"/>
  <c r="C389" i="21"/>
  <c r="D389" i="21"/>
  <c r="F389" i="21"/>
  <c r="H389" i="21"/>
  <c r="I389" i="21" s="1"/>
  <c r="J389" i="21"/>
  <c r="Q389" i="21"/>
  <c r="V389" i="21"/>
  <c r="W389" i="21"/>
  <c r="AA389" i="21" s="1"/>
  <c r="AB389" i="21" s="1"/>
  <c r="X389" i="21"/>
  <c r="Y389" i="21"/>
  <c r="Z389" i="21"/>
  <c r="AC389" i="21"/>
  <c r="AL389" i="21"/>
  <c r="AN389" i="21"/>
  <c r="AR389" i="21"/>
  <c r="AX389" i="21"/>
  <c r="AZ389" i="21"/>
  <c r="BA389" i="21"/>
  <c r="BC389" i="21"/>
  <c r="BE389" i="21"/>
  <c r="BF389" i="21" s="1"/>
  <c r="BG389" i="21"/>
  <c r="C390" i="21"/>
  <c r="D390" i="21"/>
  <c r="F390" i="21"/>
  <c r="H390" i="21"/>
  <c r="I390" i="21"/>
  <c r="J390" i="21"/>
  <c r="Q390" i="21"/>
  <c r="V390" i="21"/>
  <c r="Y390" i="21" s="1"/>
  <c r="W390" i="21"/>
  <c r="X390" i="21"/>
  <c r="AA390" i="21"/>
  <c r="AB390" i="21" s="1"/>
  <c r="AC390" i="21"/>
  <c r="AD390" i="21"/>
  <c r="AF390" i="21" s="1"/>
  <c r="AL390" i="21"/>
  <c r="AN390" i="21"/>
  <c r="AR390" i="21"/>
  <c r="AX390" i="21"/>
  <c r="AZ390" i="21"/>
  <c r="BA390" i="21"/>
  <c r="BC390" i="21"/>
  <c r="BE390" i="21"/>
  <c r="BF390" i="21" s="1"/>
  <c r="BG390" i="21"/>
  <c r="C391" i="21"/>
  <c r="D391" i="21"/>
  <c r="F391" i="21"/>
  <c r="H391" i="21"/>
  <c r="I391" i="21"/>
  <c r="J391" i="21"/>
  <c r="Q391" i="21"/>
  <c r="V391" i="21"/>
  <c r="Z391" i="21" s="1"/>
  <c r="W391" i="21"/>
  <c r="AA391" i="21" s="1"/>
  <c r="AD391" i="21" s="1"/>
  <c r="X391" i="21"/>
  <c r="AC391" i="21" s="1"/>
  <c r="Y391" i="21"/>
  <c r="AL391" i="21"/>
  <c r="AN391" i="21"/>
  <c r="AR391" i="21"/>
  <c r="AX391" i="21"/>
  <c r="AZ391" i="21"/>
  <c r="BA391" i="21"/>
  <c r="BC391" i="21"/>
  <c r="BE391" i="21"/>
  <c r="BF391" i="21"/>
  <c r="BG391" i="21"/>
  <c r="C392" i="21"/>
  <c r="D392" i="21"/>
  <c r="F392" i="21"/>
  <c r="H392" i="21"/>
  <c r="I392" i="21"/>
  <c r="J392" i="21"/>
  <c r="Q392" i="21"/>
  <c r="V392" i="21"/>
  <c r="Z392" i="21" s="1"/>
  <c r="W392" i="21"/>
  <c r="X392" i="21"/>
  <c r="AA392" i="21"/>
  <c r="AL392" i="21"/>
  <c r="AN392" i="21"/>
  <c r="AR392" i="21"/>
  <c r="AX392" i="21"/>
  <c r="AZ392" i="21"/>
  <c r="BA392" i="21"/>
  <c r="BC392" i="21"/>
  <c r="BE392" i="21"/>
  <c r="BF392" i="21"/>
  <c r="BG392" i="21"/>
  <c r="C393" i="21"/>
  <c r="D393" i="21"/>
  <c r="F393" i="21"/>
  <c r="H393" i="21"/>
  <c r="J393" i="21" s="1"/>
  <c r="Q393" i="21"/>
  <c r="V393" i="21"/>
  <c r="Z393" i="21" s="1"/>
  <c r="W393" i="21"/>
  <c r="X393" i="21"/>
  <c r="AA393" i="21"/>
  <c r="AL393" i="21"/>
  <c r="AN393" i="21"/>
  <c r="AR393" i="21"/>
  <c r="AX393" i="21"/>
  <c r="AZ393" i="21"/>
  <c r="BA393" i="21"/>
  <c r="BC393" i="21"/>
  <c r="BE393" i="21"/>
  <c r="BF393" i="21"/>
  <c r="BG393" i="21"/>
  <c r="C394" i="21"/>
  <c r="D394" i="21"/>
  <c r="F394" i="21"/>
  <c r="H394" i="21"/>
  <c r="J394" i="21" s="1"/>
  <c r="Q394" i="21"/>
  <c r="V394" i="21"/>
  <c r="Y394" i="21" s="1"/>
  <c r="W394" i="21"/>
  <c r="AA394" i="21" s="1"/>
  <c r="AD394" i="21" s="1"/>
  <c r="X394" i="21"/>
  <c r="AC394" i="21"/>
  <c r="AL394" i="21"/>
  <c r="AN394" i="21"/>
  <c r="AR394" i="21"/>
  <c r="AX394" i="21"/>
  <c r="AZ394" i="21"/>
  <c r="BA394" i="21"/>
  <c r="BC394" i="21"/>
  <c r="BE394" i="21"/>
  <c r="BG394" i="21" s="1"/>
  <c r="BF394" i="21"/>
  <c r="C395" i="21"/>
  <c r="D395" i="21"/>
  <c r="F395" i="21"/>
  <c r="H395" i="21"/>
  <c r="I395" i="21"/>
  <c r="J395" i="21"/>
  <c r="Q395" i="21"/>
  <c r="V395" i="21"/>
  <c r="Y395" i="21" s="1"/>
  <c r="W395" i="21"/>
  <c r="AA395" i="21" s="1"/>
  <c r="X395" i="21"/>
  <c r="AC395" i="21" s="1"/>
  <c r="Z395" i="21"/>
  <c r="AL395" i="21"/>
  <c r="AN395" i="21"/>
  <c r="AR395" i="21"/>
  <c r="AX395" i="21"/>
  <c r="AZ395" i="21"/>
  <c r="BA395" i="21"/>
  <c r="BC395" i="21"/>
  <c r="BE395" i="21"/>
  <c r="BG395" i="21" s="1"/>
  <c r="BF395" i="21"/>
  <c r="C396" i="21"/>
  <c r="D396" i="21"/>
  <c r="F396" i="21"/>
  <c r="H396" i="21"/>
  <c r="I396" i="21" s="1"/>
  <c r="J396" i="21"/>
  <c r="Q396" i="21"/>
  <c r="V396" i="21"/>
  <c r="W396" i="21"/>
  <c r="AA396" i="21" s="1"/>
  <c r="X396" i="21"/>
  <c r="AB396" i="21" s="1"/>
  <c r="Y396" i="21"/>
  <c r="Z396" i="21"/>
  <c r="AC396" i="21"/>
  <c r="AL396" i="21"/>
  <c r="AN396" i="21"/>
  <c r="AR396" i="21"/>
  <c r="AX396" i="21"/>
  <c r="AZ396" i="21"/>
  <c r="BA396" i="21"/>
  <c r="BC396" i="21"/>
  <c r="BE396" i="21"/>
  <c r="BF396" i="21"/>
  <c r="BG396" i="21"/>
  <c r="C397" i="21"/>
  <c r="D397" i="21"/>
  <c r="F397" i="21"/>
  <c r="H397" i="21"/>
  <c r="I397" i="21" s="1"/>
  <c r="J397" i="21"/>
  <c r="Q397" i="21"/>
  <c r="V397" i="21"/>
  <c r="Y397" i="21" s="1"/>
  <c r="W397" i="21"/>
  <c r="AA397" i="21" s="1"/>
  <c r="AB397" i="21" s="1"/>
  <c r="X397" i="21"/>
  <c r="AC397" i="21"/>
  <c r="AL397" i="21"/>
  <c r="AN397" i="21"/>
  <c r="AR397" i="21"/>
  <c r="AX397" i="21"/>
  <c r="AZ397" i="21"/>
  <c r="BA397" i="21"/>
  <c r="BC397" i="21"/>
  <c r="BE397" i="21"/>
  <c r="BF397" i="21" s="1"/>
  <c r="BG397" i="21"/>
  <c r="C398" i="21"/>
  <c r="D398" i="21"/>
  <c r="F398" i="21"/>
  <c r="H398" i="21"/>
  <c r="I398" i="21"/>
  <c r="J398" i="21"/>
  <c r="Q398" i="21"/>
  <c r="V398" i="21"/>
  <c r="Z398" i="21" s="1"/>
  <c r="W398" i="21"/>
  <c r="X398" i="21"/>
  <c r="AA398" i="21"/>
  <c r="AC398" i="21"/>
  <c r="AL398" i="21"/>
  <c r="AN398" i="21"/>
  <c r="AR398" i="21"/>
  <c r="AX398" i="21"/>
  <c r="AZ398" i="21"/>
  <c r="BA398" i="21"/>
  <c r="BC398" i="21"/>
  <c r="BE398" i="21"/>
  <c r="BF398" i="21" s="1"/>
  <c r="BG398" i="21"/>
  <c r="C399" i="21"/>
  <c r="D399" i="21"/>
  <c r="F399" i="21"/>
  <c r="H399" i="21"/>
  <c r="I399" i="21"/>
  <c r="J399" i="21"/>
  <c r="Q399" i="21"/>
  <c r="V399" i="21"/>
  <c r="Z399" i="21" s="1"/>
  <c r="W399" i="21"/>
  <c r="AA399" i="21" s="1"/>
  <c r="X399" i="21"/>
  <c r="AC399" i="21" s="1"/>
  <c r="Y399" i="21"/>
  <c r="AL399" i="21"/>
  <c r="AN399" i="21"/>
  <c r="AR399" i="21"/>
  <c r="AX399" i="21"/>
  <c r="AZ399" i="21"/>
  <c r="BA399" i="21"/>
  <c r="BC399" i="21"/>
  <c r="BE399" i="21"/>
  <c r="BG399" i="21" s="1"/>
  <c r="BF399" i="21"/>
  <c r="C400" i="21"/>
  <c r="D400" i="21"/>
  <c r="F400" i="21"/>
  <c r="H400" i="21"/>
  <c r="I400" i="21"/>
  <c r="J400" i="21"/>
  <c r="Q400" i="21"/>
  <c r="V400" i="21"/>
  <c r="Z400" i="21" s="1"/>
  <c r="W400" i="21"/>
  <c r="X400" i="21"/>
  <c r="AA400" i="21"/>
  <c r="AL400" i="21"/>
  <c r="AN400" i="21"/>
  <c r="AR400" i="21"/>
  <c r="AX400" i="21"/>
  <c r="AZ400" i="21"/>
  <c r="BA400" i="21"/>
  <c r="BC400" i="21"/>
  <c r="BE400" i="21"/>
  <c r="BF400" i="21" s="1"/>
  <c r="BG400" i="21"/>
  <c r="C401" i="21"/>
  <c r="D401" i="21"/>
  <c r="F401" i="21"/>
  <c r="H401" i="21"/>
  <c r="J401" i="21" s="1"/>
  <c r="I401" i="21"/>
  <c r="Q401" i="21"/>
  <c r="V401" i="21"/>
  <c r="W401" i="21"/>
  <c r="X401" i="21"/>
  <c r="AA401" i="21"/>
  <c r="AL401" i="21"/>
  <c r="AN401" i="21"/>
  <c r="AR401" i="21"/>
  <c r="AX401" i="21"/>
  <c r="AZ401" i="21"/>
  <c r="BA401" i="21"/>
  <c r="BC401" i="21"/>
  <c r="BE401" i="21"/>
  <c r="BF401" i="21"/>
  <c r="BG401" i="21"/>
  <c r="C402" i="21"/>
  <c r="D402" i="21"/>
  <c r="F402" i="21"/>
  <c r="H402" i="21"/>
  <c r="J402" i="21" s="1"/>
  <c r="Q402" i="21"/>
  <c r="V402" i="21"/>
  <c r="W402" i="21"/>
  <c r="AA402" i="21" s="1"/>
  <c r="X402" i="21"/>
  <c r="Y402" i="21"/>
  <c r="Z402" i="21"/>
  <c r="AL402" i="21"/>
  <c r="AN402" i="21"/>
  <c r="AR402" i="21"/>
  <c r="AX402" i="21"/>
  <c r="AZ402" i="21"/>
  <c r="BA402" i="21"/>
  <c r="BC402" i="21"/>
  <c r="BE402" i="21"/>
  <c r="BF402" i="21"/>
  <c r="BG402" i="21"/>
  <c r="C403" i="21"/>
  <c r="D403" i="21"/>
  <c r="F403" i="21"/>
  <c r="H403" i="21"/>
  <c r="I403" i="21"/>
  <c r="J403" i="21"/>
  <c r="Q403" i="21"/>
  <c r="V403" i="21"/>
  <c r="Y403" i="21" s="1"/>
  <c r="W403" i="21"/>
  <c r="AA403" i="21" s="1"/>
  <c r="AD403" i="21" s="1"/>
  <c r="AF403" i="21" s="1"/>
  <c r="X403" i="21"/>
  <c r="AC403" i="21" s="1"/>
  <c r="AL403" i="21"/>
  <c r="AN403" i="21"/>
  <c r="AR403" i="21"/>
  <c r="AX403" i="21"/>
  <c r="AZ403" i="21"/>
  <c r="BA403" i="21"/>
  <c r="BC403" i="21"/>
  <c r="BE403" i="21"/>
  <c r="BG403" i="21" s="1"/>
  <c r="C404" i="21"/>
  <c r="D404" i="21"/>
  <c r="F404" i="21"/>
  <c r="H404" i="21"/>
  <c r="Q404" i="21"/>
  <c r="V404" i="21"/>
  <c r="W404" i="21"/>
  <c r="AA404" i="21" s="1"/>
  <c r="X404" i="21"/>
  <c r="Y404" i="21"/>
  <c r="Z404" i="21"/>
  <c r="AC404" i="21"/>
  <c r="AL404" i="21"/>
  <c r="AN404" i="21"/>
  <c r="AR404" i="21"/>
  <c r="AX404" i="21"/>
  <c r="AZ404" i="21"/>
  <c r="BA404" i="21"/>
  <c r="BC404" i="21"/>
  <c r="BE404" i="21"/>
  <c r="BG404" i="21" s="1"/>
  <c r="BF404" i="21"/>
  <c r="C405" i="21"/>
  <c r="D405" i="21"/>
  <c r="F405" i="21"/>
  <c r="H405" i="21"/>
  <c r="I405" i="21" s="1"/>
  <c r="J405" i="21"/>
  <c r="Q405" i="21"/>
  <c r="V405" i="21"/>
  <c r="Z405" i="21" s="1"/>
  <c r="W405" i="21"/>
  <c r="AA405" i="21" s="1"/>
  <c r="X405" i="21"/>
  <c r="Y405" i="21"/>
  <c r="AC405" i="21"/>
  <c r="AL405" i="21"/>
  <c r="AN405" i="21"/>
  <c r="AR405" i="21"/>
  <c r="AX405" i="21"/>
  <c r="AZ405" i="21"/>
  <c r="BA405" i="21"/>
  <c r="BC405" i="21"/>
  <c r="BE405" i="21"/>
  <c r="BG405" i="21" s="1"/>
  <c r="C406" i="21"/>
  <c r="D406" i="21"/>
  <c r="F406" i="21"/>
  <c r="H406" i="21"/>
  <c r="Q406" i="21"/>
  <c r="V406" i="21"/>
  <c r="W406" i="21"/>
  <c r="AA406" i="21" s="1"/>
  <c r="X406" i="21"/>
  <c r="Y406" i="21"/>
  <c r="Z406" i="21"/>
  <c r="AC406" i="21"/>
  <c r="AL406" i="21"/>
  <c r="AN406" i="21"/>
  <c r="AR406" i="21"/>
  <c r="AX406" i="21"/>
  <c r="AZ406" i="21"/>
  <c r="BA406" i="21"/>
  <c r="BC406" i="21"/>
  <c r="BE406" i="21"/>
  <c r="C407" i="21"/>
  <c r="D407" i="21"/>
  <c r="F407" i="21"/>
  <c r="H407" i="21"/>
  <c r="J407" i="21" s="1"/>
  <c r="Q407" i="21"/>
  <c r="V407" i="21"/>
  <c r="W407" i="21"/>
  <c r="AA407" i="21" s="1"/>
  <c r="X407" i="21"/>
  <c r="Y407" i="21"/>
  <c r="Z407" i="21"/>
  <c r="AL407" i="21"/>
  <c r="AN407" i="21"/>
  <c r="AR407" i="21"/>
  <c r="AX407" i="21"/>
  <c r="AZ407" i="21"/>
  <c r="BA407" i="21"/>
  <c r="BC407" i="21"/>
  <c r="BE407" i="21"/>
  <c r="BF407" i="21"/>
  <c r="BG407" i="21"/>
  <c r="C408" i="21"/>
  <c r="D408" i="21"/>
  <c r="F408" i="21"/>
  <c r="H408" i="21"/>
  <c r="I408" i="21"/>
  <c r="J408" i="21"/>
  <c r="Q408" i="21"/>
  <c r="V408" i="21"/>
  <c r="W408" i="21"/>
  <c r="AA408" i="21" s="1"/>
  <c r="AD408" i="21" s="1"/>
  <c r="AF408" i="21" s="1"/>
  <c r="X408" i="21"/>
  <c r="AC408" i="21" s="1"/>
  <c r="AB408" i="21"/>
  <c r="AL408" i="21"/>
  <c r="AN408" i="21"/>
  <c r="AR408" i="21"/>
  <c r="AX408" i="21"/>
  <c r="AZ408" i="21"/>
  <c r="BA408" i="21"/>
  <c r="BC408" i="21"/>
  <c r="BE408" i="21"/>
  <c r="C409" i="21"/>
  <c r="D409" i="21"/>
  <c r="F409" i="21"/>
  <c r="H409" i="21"/>
  <c r="I409" i="21"/>
  <c r="J409" i="21"/>
  <c r="Q409" i="21"/>
  <c r="V409" i="21"/>
  <c r="Z409" i="21" s="1"/>
  <c r="W409" i="21"/>
  <c r="X409" i="21"/>
  <c r="Y409" i="21"/>
  <c r="AA409" i="21"/>
  <c r="AD409" i="21" s="1"/>
  <c r="AB409" i="21"/>
  <c r="AC409" i="21"/>
  <c r="AL409" i="21"/>
  <c r="AN409" i="21"/>
  <c r="AR409" i="21"/>
  <c r="AX409" i="21"/>
  <c r="AZ409" i="21"/>
  <c r="BA409" i="21"/>
  <c r="BC409" i="21"/>
  <c r="BE409" i="21"/>
  <c r="BF409" i="21"/>
  <c r="BG409" i="21"/>
  <c r="C410" i="21"/>
  <c r="D410" i="21"/>
  <c r="F410" i="21"/>
  <c r="H410" i="21"/>
  <c r="Q410" i="21"/>
  <c r="V410" i="21"/>
  <c r="Y410" i="21" s="1"/>
  <c r="W410" i="21"/>
  <c r="X410" i="21"/>
  <c r="Z410" i="21"/>
  <c r="AA410" i="21"/>
  <c r="AL410" i="21"/>
  <c r="AN410" i="21"/>
  <c r="AR410" i="21"/>
  <c r="AX410" i="21"/>
  <c r="AZ410" i="21"/>
  <c r="BA410" i="21"/>
  <c r="BC410" i="21"/>
  <c r="BE410" i="21"/>
  <c r="BF410" i="21" s="1"/>
  <c r="BG410" i="21"/>
  <c r="C411" i="21"/>
  <c r="D411" i="21"/>
  <c r="F411" i="21"/>
  <c r="H411" i="21"/>
  <c r="I411" i="21"/>
  <c r="J411" i="21"/>
  <c r="Q411" i="21"/>
  <c r="V411" i="21"/>
  <c r="Y411" i="21" s="1"/>
  <c r="W411" i="21"/>
  <c r="X411" i="21"/>
  <c r="AA411" i="21"/>
  <c r="AL411" i="21"/>
  <c r="AN411" i="21"/>
  <c r="AR411" i="21"/>
  <c r="AX411" i="21"/>
  <c r="AZ411" i="21"/>
  <c r="BA411" i="21"/>
  <c r="BC411" i="21"/>
  <c r="BE411" i="21"/>
  <c r="C412" i="21"/>
  <c r="D412" i="21"/>
  <c r="F412" i="21"/>
  <c r="H412" i="21"/>
  <c r="J412" i="21" s="1"/>
  <c r="Q412" i="21"/>
  <c r="V412" i="21"/>
  <c r="W412" i="21"/>
  <c r="AA412" i="21" s="1"/>
  <c r="AD412" i="21" s="1"/>
  <c r="X412" i="21"/>
  <c r="Y412" i="21"/>
  <c r="Z412" i="21"/>
  <c r="AC412" i="21"/>
  <c r="AL412" i="21"/>
  <c r="AN412" i="21"/>
  <c r="AR412" i="21"/>
  <c r="AX412" i="21"/>
  <c r="AZ412" i="21"/>
  <c r="BA412" i="21"/>
  <c r="BC412" i="21"/>
  <c r="BE412" i="21"/>
  <c r="BF412" i="21"/>
  <c r="BG412" i="21"/>
  <c r="C413" i="21"/>
  <c r="D413" i="21"/>
  <c r="F413" i="21"/>
  <c r="H413" i="21"/>
  <c r="I413" i="21" s="1"/>
  <c r="J413" i="21"/>
  <c r="Q413" i="21"/>
  <c r="V413" i="21"/>
  <c r="W413" i="21"/>
  <c r="AA413" i="21" s="1"/>
  <c r="X413" i="21"/>
  <c r="AC413" i="21"/>
  <c r="AL413" i="21"/>
  <c r="AN413" i="21"/>
  <c r="AR413" i="21"/>
  <c r="AX413" i="21"/>
  <c r="AZ413" i="21"/>
  <c r="BA413" i="21"/>
  <c r="BC413" i="21"/>
  <c r="BE413" i="21"/>
  <c r="BG413" i="21" s="1"/>
  <c r="BF413" i="21"/>
  <c r="C414" i="21"/>
  <c r="D414" i="21"/>
  <c r="F414" i="21"/>
  <c r="H414" i="21"/>
  <c r="I414" i="21" s="1"/>
  <c r="Q414" i="21"/>
  <c r="V414" i="21"/>
  <c r="Y414" i="21" s="1"/>
  <c r="W414" i="21"/>
  <c r="AA414" i="21" s="1"/>
  <c r="X414" i="21"/>
  <c r="Z414" i="21"/>
  <c r="AC414" i="21"/>
  <c r="AL414" i="21"/>
  <c r="AN414" i="21"/>
  <c r="AR414" i="21"/>
  <c r="AX414" i="21"/>
  <c r="AZ414" i="21"/>
  <c r="BA414" i="21"/>
  <c r="BC414" i="21"/>
  <c r="BE414" i="21"/>
  <c r="BG414" i="21" s="1"/>
  <c r="C415" i="21"/>
  <c r="D415" i="21"/>
  <c r="F415" i="21"/>
  <c r="H415" i="21"/>
  <c r="Q415" i="21"/>
  <c r="V415" i="21"/>
  <c r="W415" i="21"/>
  <c r="AA415" i="21" s="1"/>
  <c r="X415" i="21"/>
  <c r="Y415" i="21"/>
  <c r="Z415" i="21"/>
  <c r="AC415" i="21"/>
  <c r="AL415" i="21"/>
  <c r="AN415" i="21"/>
  <c r="AR415" i="21"/>
  <c r="AX415" i="21"/>
  <c r="AZ415" i="21"/>
  <c r="BA415" i="21"/>
  <c r="BC415" i="21"/>
  <c r="BE415" i="21"/>
  <c r="BF415" i="21" s="1"/>
  <c r="BG415" i="21"/>
  <c r="C416" i="21"/>
  <c r="D416" i="21"/>
  <c r="F416" i="21"/>
  <c r="H416" i="21"/>
  <c r="I416" i="21" s="1"/>
  <c r="J416" i="21"/>
  <c r="Q416" i="21"/>
  <c r="V416" i="21"/>
  <c r="W416" i="21"/>
  <c r="AA416" i="21" s="1"/>
  <c r="AB416" i="21" s="1"/>
  <c r="X416" i="21"/>
  <c r="AC416" i="21" s="1"/>
  <c r="AL416" i="21"/>
  <c r="AN416" i="21"/>
  <c r="AR416" i="21"/>
  <c r="AX416" i="21"/>
  <c r="AZ416" i="21"/>
  <c r="BA416" i="21"/>
  <c r="BC416" i="21"/>
  <c r="BE416" i="21"/>
  <c r="C417" i="21"/>
  <c r="D417" i="21"/>
  <c r="F417" i="21"/>
  <c r="H417" i="21"/>
  <c r="I417" i="21"/>
  <c r="J417" i="21"/>
  <c r="Q417" i="21"/>
  <c r="V417" i="21"/>
  <c r="Z417" i="21" s="1"/>
  <c r="W417" i="21"/>
  <c r="X417" i="21"/>
  <c r="Y417" i="21"/>
  <c r="AA417" i="21"/>
  <c r="AD417" i="21" s="1"/>
  <c r="AF417" i="21" s="1"/>
  <c r="AC417" i="21"/>
  <c r="AL417" i="21"/>
  <c r="AN417" i="21"/>
  <c r="AR417" i="21"/>
  <c r="AX417" i="21"/>
  <c r="AZ417" i="21"/>
  <c r="BA417" i="21"/>
  <c r="BC417" i="21"/>
  <c r="BE417" i="21"/>
  <c r="BF417" i="21" s="1"/>
  <c r="BG417" i="21"/>
  <c r="C418" i="21"/>
  <c r="D418" i="21"/>
  <c r="F418" i="21"/>
  <c r="H418" i="21"/>
  <c r="I418" i="21"/>
  <c r="J418" i="21"/>
  <c r="Q418" i="21"/>
  <c r="V418" i="21"/>
  <c r="Z418" i="21" s="1"/>
  <c r="W418" i="21"/>
  <c r="X418" i="21"/>
  <c r="AA418" i="21"/>
  <c r="AL418" i="21"/>
  <c r="AN418" i="21"/>
  <c r="AR418" i="21"/>
  <c r="AX418" i="21"/>
  <c r="AZ418" i="21"/>
  <c r="BA418" i="21"/>
  <c r="BC418" i="21"/>
  <c r="BE418" i="21"/>
  <c r="BF418" i="21"/>
  <c r="BG418" i="21"/>
  <c r="C419" i="21"/>
  <c r="D419" i="21"/>
  <c r="F419" i="21"/>
  <c r="H419" i="21"/>
  <c r="I419" i="21"/>
  <c r="J419" i="21"/>
  <c r="Q419" i="21"/>
  <c r="V419" i="21"/>
  <c r="W419" i="21"/>
  <c r="X419" i="21"/>
  <c r="AC419" i="21" s="1"/>
  <c r="AA419" i="21"/>
  <c r="AD419" i="21" s="1"/>
  <c r="AL419" i="21"/>
  <c r="AN419" i="21"/>
  <c r="AR419" i="21"/>
  <c r="AX419" i="21"/>
  <c r="AZ419" i="21"/>
  <c r="BA419" i="21"/>
  <c r="BC419" i="21"/>
  <c r="BE419" i="21"/>
  <c r="BF419" i="21"/>
  <c r="BG419" i="21"/>
  <c r="C420" i="21"/>
  <c r="D420" i="21"/>
  <c r="F420" i="21"/>
  <c r="H420" i="21"/>
  <c r="J420" i="21" s="1"/>
  <c r="Q420" i="21"/>
  <c r="V420" i="21"/>
  <c r="Y420" i="21" s="1"/>
  <c r="W420" i="21"/>
  <c r="X420" i="21"/>
  <c r="Z420" i="21"/>
  <c r="AA420" i="21"/>
  <c r="AC420" i="21"/>
  <c r="AL420" i="21"/>
  <c r="AN420" i="21"/>
  <c r="AR420" i="21"/>
  <c r="AX420" i="21"/>
  <c r="AZ420" i="21"/>
  <c r="BA420" i="21"/>
  <c r="BC420" i="21"/>
  <c r="BE420" i="21"/>
  <c r="BF420" i="21"/>
  <c r="BG420" i="21"/>
  <c r="C421" i="21"/>
  <c r="D421" i="21"/>
  <c r="F421" i="21"/>
  <c r="H421" i="21"/>
  <c r="Q421" i="21"/>
  <c r="V421" i="21"/>
  <c r="Y421" i="21" s="1"/>
  <c r="W421" i="21"/>
  <c r="AA421" i="21" s="1"/>
  <c r="X421" i="21"/>
  <c r="Z421" i="21"/>
  <c r="AC421" i="21"/>
  <c r="AL421" i="21"/>
  <c r="AN421" i="21"/>
  <c r="AR421" i="21"/>
  <c r="AX421" i="21"/>
  <c r="AZ421" i="21"/>
  <c r="BA421" i="21"/>
  <c r="BC421" i="21"/>
  <c r="BE421" i="21"/>
  <c r="BG421" i="21" s="1"/>
  <c r="BF421" i="21"/>
  <c r="C422" i="21"/>
  <c r="D422" i="21"/>
  <c r="F422" i="21"/>
  <c r="H422" i="21"/>
  <c r="I422" i="21" s="1"/>
  <c r="J422" i="21"/>
  <c r="Q422" i="21"/>
  <c r="V422" i="21"/>
  <c r="Y422" i="21" s="1"/>
  <c r="W422" i="21"/>
  <c r="AA422" i="21" s="1"/>
  <c r="AD422" i="21" s="1"/>
  <c r="X422" i="21"/>
  <c r="Z422" i="21"/>
  <c r="AC422" i="21"/>
  <c r="AF422" i="21"/>
  <c r="AL422" i="21"/>
  <c r="AN422" i="21"/>
  <c r="AR422" i="21"/>
  <c r="AX422" i="21"/>
  <c r="AZ422" i="21"/>
  <c r="BA422" i="21"/>
  <c r="BC422" i="21"/>
  <c r="BE422" i="21"/>
  <c r="C423" i="21"/>
  <c r="D423" i="21"/>
  <c r="F423" i="21"/>
  <c r="H423" i="21"/>
  <c r="I423" i="21" s="1"/>
  <c r="J423" i="21"/>
  <c r="Q423" i="21"/>
  <c r="V423" i="21"/>
  <c r="W423" i="21"/>
  <c r="AA423" i="21" s="1"/>
  <c r="AD423" i="21" s="1"/>
  <c r="AF423" i="21" s="1"/>
  <c r="X423" i="21"/>
  <c r="Y423" i="21"/>
  <c r="Z423" i="21"/>
  <c r="AC423" i="21"/>
  <c r="AL423" i="21"/>
  <c r="AN423" i="21"/>
  <c r="AR423" i="21"/>
  <c r="AX423" i="21"/>
  <c r="AZ423" i="21"/>
  <c r="BA423" i="21"/>
  <c r="BC423" i="21"/>
  <c r="BE423" i="21"/>
  <c r="BF423" i="21" s="1"/>
  <c r="BG423" i="21"/>
  <c r="C424" i="21"/>
  <c r="D424" i="21"/>
  <c r="F424" i="21"/>
  <c r="H424" i="21"/>
  <c r="I424" i="21" s="1"/>
  <c r="J424" i="21"/>
  <c r="Q424" i="21"/>
  <c r="V424" i="21"/>
  <c r="Z424" i="21" s="1"/>
  <c r="W424" i="21"/>
  <c r="AA424" i="21" s="1"/>
  <c r="AB424" i="21" s="1"/>
  <c r="X424" i="21"/>
  <c r="Y424" i="21"/>
  <c r="AC424" i="21"/>
  <c r="AL424" i="21"/>
  <c r="AN424" i="21"/>
  <c r="AR424" i="21"/>
  <c r="AX424" i="21"/>
  <c r="AZ424" i="21"/>
  <c r="BA424" i="21"/>
  <c r="BC424" i="21"/>
  <c r="BE424" i="21"/>
  <c r="BF424" i="21" s="1"/>
  <c r="C425" i="21"/>
  <c r="D425" i="21"/>
  <c r="F425" i="21"/>
  <c r="H425" i="21"/>
  <c r="I425" i="21"/>
  <c r="J425" i="21"/>
  <c r="Q425" i="21"/>
  <c r="V425" i="21"/>
  <c r="Z425" i="21" s="1"/>
  <c r="W425" i="21"/>
  <c r="X425" i="21"/>
  <c r="Y425" i="21"/>
  <c r="AA425" i="21"/>
  <c r="AB425" i="21"/>
  <c r="AC425" i="21"/>
  <c r="AD425" i="21"/>
  <c r="AF425" i="21" s="1"/>
  <c r="AL425" i="21"/>
  <c r="AN425" i="21"/>
  <c r="AR425" i="21"/>
  <c r="AX425" i="21"/>
  <c r="AZ425" i="21"/>
  <c r="BA425" i="21"/>
  <c r="BC425" i="21"/>
  <c r="BE425" i="21"/>
  <c r="BF425" i="21" s="1"/>
  <c r="BG425" i="21"/>
  <c r="C426" i="21"/>
  <c r="D426" i="21"/>
  <c r="F426" i="21"/>
  <c r="H426" i="21"/>
  <c r="I426" i="21"/>
  <c r="J426" i="21"/>
  <c r="Q426" i="21"/>
  <c r="V426" i="21"/>
  <c r="Z426" i="21" s="1"/>
  <c r="W426" i="21"/>
  <c r="X426" i="21"/>
  <c r="Y426" i="21"/>
  <c r="AA426" i="21"/>
  <c r="AL426" i="21"/>
  <c r="AN426" i="21"/>
  <c r="AR426" i="21"/>
  <c r="AX426" i="21"/>
  <c r="AZ426" i="21"/>
  <c r="BA426" i="21"/>
  <c r="BC426" i="21"/>
  <c r="BE426" i="21"/>
  <c r="BF426" i="21"/>
  <c r="BG426" i="21"/>
  <c r="C427" i="21"/>
  <c r="D427" i="21"/>
  <c r="F427" i="21"/>
  <c r="H427" i="21"/>
  <c r="I427" i="21"/>
  <c r="J427" i="21"/>
  <c r="Q427" i="21"/>
  <c r="V427" i="21"/>
  <c r="W427" i="21"/>
  <c r="X427" i="21"/>
  <c r="AC427" i="21" s="1"/>
  <c r="AA427" i="21"/>
  <c r="AL427" i="21"/>
  <c r="AN427" i="21"/>
  <c r="AR427" i="21"/>
  <c r="AX427" i="21"/>
  <c r="AZ427" i="21"/>
  <c r="BA427" i="21"/>
  <c r="BC427" i="21"/>
  <c r="BE427" i="21"/>
  <c r="BF427" i="21"/>
  <c r="BG427" i="21"/>
  <c r="C428" i="21"/>
  <c r="D428" i="21"/>
  <c r="F428" i="21"/>
  <c r="H428" i="21"/>
  <c r="J428" i="21" s="1"/>
  <c r="Q428" i="21"/>
  <c r="V428" i="21"/>
  <c r="Y428" i="21" s="1"/>
  <c r="W428" i="21"/>
  <c r="X428" i="21"/>
  <c r="AC428" i="21" s="1"/>
  <c r="Z428" i="21"/>
  <c r="AA428" i="21"/>
  <c r="AL428" i="21"/>
  <c r="AN428" i="21"/>
  <c r="AR428" i="21"/>
  <c r="AX428" i="21"/>
  <c r="AZ428" i="21"/>
  <c r="BA428" i="21"/>
  <c r="BC428" i="21"/>
  <c r="BE428" i="21"/>
  <c r="BF428" i="21"/>
  <c r="BG428" i="21"/>
  <c r="C429" i="21"/>
  <c r="D429" i="21"/>
  <c r="F429" i="21"/>
  <c r="H429" i="21"/>
  <c r="Q429" i="21"/>
  <c r="V429" i="21"/>
  <c r="Y429" i="21" s="1"/>
  <c r="W429" i="21"/>
  <c r="AA429" i="21" s="1"/>
  <c r="X429" i="21"/>
  <c r="Z429" i="21"/>
  <c r="AC429" i="21"/>
  <c r="AL429" i="21"/>
  <c r="AN429" i="21"/>
  <c r="AR429" i="21"/>
  <c r="AX429" i="21"/>
  <c r="AZ429" i="21"/>
  <c r="BA429" i="21"/>
  <c r="BC429" i="21"/>
  <c r="BE429" i="21"/>
  <c r="BG429" i="21" s="1"/>
  <c r="C430" i="21"/>
  <c r="D430" i="21"/>
  <c r="F430" i="21"/>
  <c r="H430" i="21"/>
  <c r="I430" i="21" s="1"/>
  <c r="J430" i="21"/>
  <c r="Q430" i="21"/>
  <c r="V430" i="21"/>
  <c r="Y430" i="21" s="1"/>
  <c r="W430" i="21"/>
  <c r="AA430" i="21" s="1"/>
  <c r="X430" i="21"/>
  <c r="Z430" i="21"/>
  <c r="AC430" i="21"/>
  <c r="AB430" i="21" s="1"/>
  <c r="AL430" i="21"/>
  <c r="AN430" i="21"/>
  <c r="AR430" i="21"/>
  <c r="AX430" i="21"/>
  <c r="AZ430" i="21"/>
  <c r="BA430" i="21"/>
  <c r="BC430" i="21"/>
  <c r="BE430" i="21"/>
  <c r="C431" i="21"/>
  <c r="D431" i="21"/>
  <c r="F431" i="21"/>
  <c r="H431" i="21"/>
  <c r="I431" i="21" s="1"/>
  <c r="J431" i="21"/>
  <c r="Q431" i="21"/>
  <c r="V431" i="21"/>
  <c r="W431" i="21"/>
  <c r="AA431" i="21" s="1"/>
  <c r="AD431" i="21" s="1"/>
  <c r="AF431" i="21" s="1"/>
  <c r="X431" i="21"/>
  <c r="Y431" i="21"/>
  <c r="Z431" i="21"/>
  <c r="AC431" i="21"/>
  <c r="AL431" i="21"/>
  <c r="AN431" i="21"/>
  <c r="AR431" i="21"/>
  <c r="AX431" i="21"/>
  <c r="AZ431" i="21"/>
  <c r="BA431" i="21"/>
  <c r="BC431" i="21"/>
  <c r="BE431" i="21"/>
  <c r="BF431" i="21" s="1"/>
  <c r="C432" i="21"/>
  <c r="D432" i="21"/>
  <c r="F432" i="21"/>
  <c r="H432" i="21"/>
  <c r="I432" i="21" s="1"/>
  <c r="J432" i="21"/>
  <c r="Q432" i="21"/>
  <c r="V432" i="21"/>
  <c r="Z432" i="21" s="1"/>
  <c r="W432" i="21"/>
  <c r="AA432" i="21" s="1"/>
  <c r="X432" i="21"/>
  <c r="AB432" i="21"/>
  <c r="AC432" i="21"/>
  <c r="AD432" i="21"/>
  <c r="AF432" i="21"/>
  <c r="AL432" i="21"/>
  <c r="AN432" i="21"/>
  <c r="AR432" i="21"/>
  <c r="AX432" i="21"/>
  <c r="AZ432" i="21"/>
  <c r="BA432" i="21"/>
  <c r="BC432" i="21"/>
  <c r="BE432" i="21"/>
  <c r="BF432" i="21" s="1"/>
  <c r="C433" i="21"/>
  <c r="D433" i="21"/>
  <c r="F433" i="21"/>
  <c r="H433" i="21"/>
  <c r="I433" i="21"/>
  <c r="J433" i="21"/>
  <c r="Q433" i="21"/>
  <c r="V433" i="21"/>
  <c r="Z433" i="21" s="1"/>
  <c r="W433" i="21"/>
  <c r="X433" i="21"/>
  <c r="AA433" i="21"/>
  <c r="AB433" i="21" s="1"/>
  <c r="AC433" i="21"/>
  <c r="AD433" i="21"/>
  <c r="AF433" i="21" s="1"/>
  <c r="AL433" i="21"/>
  <c r="AN433" i="21"/>
  <c r="AR433" i="21"/>
  <c r="AX433" i="21"/>
  <c r="AZ433" i="21"/>
  <c r="BA433" i="21"/>
  <c r="BC433" i="21"/>
  <c r="BE433" i="21"/>
  <c r="BF433" i="21" s="1"/>
  <c r="BG433" i="21"/>
  <c r="C434" i="21"/>
  <c r="D434" i="21"/>
  <c r="F434" i="21"/>
  <c r="H434" i="21"/>
  <c r="I434" i="21"/>
  <c r="J434" i="21"/>
  <c r="Q434" i="21"/>
  <c r="V434" i="21"/>
  <c r="Z434" i="21" s="1"/>
  <c r="W434" i="21"/>
  <c r="X434" i="21"/>
  <c r="AA434" i="21"/>
  <c r="AL434" i="21"/>
  <c r="AN434" i="21"/>
  <c r="AR434" i="21"/>
  <c r="AX434" i="21"/>
  <c r="AZ434" i="21"/>
  <c r="BA434" i="21"/>
  <c r="BC434" i="21"/>
  <c r="BE434" i="21"/>
  <c r="BF434" i="21"/>
  <c r="BG434" i="21"/>
  <c r="C435" i="21"/>
  <c r="D435" i="21"/>
  <c r="F435" i="21"/>
  <c r="H435" i="21"/>
  <c r="I435" i="21"/>
  <c r="J435" i="21"/>
  <c r="Q435" i="21"/>
  <c r="V435" i="21"/>
  <c r="Z435" i="21" s="1"/>
  <c r="W435" i="21"/>
  <c r="X435" i="21"/>
  <c r="AC435" i="21" s="1"/>
  <c r="AA435" i="21"/>
  <c r="AD435" i="21" s="1"/>
  <c r="AL435" i="21"/>
  <c r="AN435" i="21"/>
  <c r="AR435" i="21"/>
  <c r="AX435" i="21"/>
  <c r="AZ435" i="21"/>
  <c r="BA435" i="21"/>
  <c r="BC435" i="21"/>
  <c r="BE435" i="21"/>
  <c r="BF435" i="21"/>
  <c r="BG435" i="21"/>
  <c r="C436" i="21"/>
  <c r="D436" i="21"/>
  <c r="F436" i="21"/>
  <c r="H436" i="21"/>
  <c r="J436" i="21" s="1"/>
  <c r="Q436" i="21"/>
  <c r="V436" i="21"/>
  <c r="Y436" i="21" s="1"/>
  <c r="W436" i="21"/>
  <c r="X436" i="21"/>
  <c r="AA436" i="21"/>
  <c r="AD436" i="21" s="1"/>
  <c r="AC436" i="21"/>
  <c r="AL436" i="21"/>
  <c r="AN436" i="21"/>
  <c r="AR436" i="21"/>
  <c r="AX436" i="21"/>
  <c r="AZ436" i="21"/>
  <c r="BA436" i="21"/>
  <c r="BC436" i="21"/>
  <c r="BE436" i="21"/>
  <c r="BF436" i="21"/>
  <c r="BG436" i="21"/>
  <c r="C437" i="21"/>
  <c r="D437" i="21"/>
  <c r="F437" i="21"/>
  <c r="H437" i="21"/>
  <c r="J437" i="21" s="1"/>
  <c r="I437" i="21"/>
  <c r="Q437" i="21"/>
  <c r="V437" i="21"/>
  <c r="Y437" i="21" s="1"/>
  <c r="W437" i="21"/>
  <c r="AA437" i="21" s="1"/>
  <c r="X437" i="21"/>
  <c r="Z437" i="21"/>
  <c r="AL437" i="21"/>
  <c r="AN437" i="21"/>
  <c r="AR437" i="21"/>
  <c r="AX437" i="21"/>
  <c r="AZ437" i="21"/>
  <c r="BA437" i="21"/>
  <c r="BC437" i="21"/>
  <c r="BE437" i="21"/>
  <c r="BG437" i="21" s="1"/>
  <c r="C438" i="21"/>
  <c r="D438" i="21"/>
  <c r="F438" i="21"/>
  <c r="H438" i="21"/>
  <c r="I438" i="21"/>
  <c r="J438" i="21"/>
  <c r="Q438" i="21"/>
  <c r="V438" i="21"/>
  <c r="Y438" i="21" s="1"/>
  <c r="W438" i="21"/>
  <c r="AA438" i="21" s="1"/>
  <c r="X438" i="21"/>
  <c r="Z438" i="21"/>
  <c r="AL438" i="21"/>
  <c r="AN438" i="21"/>
  <c r="AR438" i="21"/>
  <c r="AX438" i="21"/>
  <c r="AZ438" i="21"/>
  <c r="BA438" i="21"/>
  <c r="BC438" i="21"/>
  <c r="BE438" i="21"/>
  <c r="BG438" i="21" s="1"/>
  <c r="C439" i="21"/>
  <c r="D439" i="21"/>
  <c r="F439" i="21"/>
  <c r="H439" i="21"/>
  <c r="I439" i="21" s="1"/>
  <c r="J439" i="21"/>
  <c r="Q439" i="21"/>
  <c r="V439" i="21"/>
  <c r="W439" i="21"/>
  <c r="AA439" i="21" s="1"/>
  <c r="X439" i="21"/>
  <c r="AB439" i="21" s="1"/>
  <c r="Y439" i="21"/>
  <c r="Z439" i="21"/>
  <c r="AC439" i="21"/>
  <c r="AL439" i="21"/>
  <c r="AN439" i="21"/>
  <c r="AR439" i="21"/>
  <c r="AX439" i="21"/>
  <c r="AZ439" i="21"/>
  <c r="BA439" i="21"/>
  <c r="BC439" i="21"/>
  <c r="BE439" i="21"/>
  <c r="BG439" i="21" s="1"/>
  <c r="BF439" i="21"/>
  <c r="C440" i="21"/>
  <c r="D440" i="21"/>
  <c r="F440" i="21"/>
  <c r="H440" i="21"/>
  <c r="I440" i="21" s="1"/>
  <c r="J440" i="21"/>
  <c r="Q440" i="21"/>
  <c r="V440" i="21"/>
  <c r="Y440" i="21" s="1"/>
  <c r="W440" i="21"/>
  <c r="AA440" i="21" s="1"/>
  <c r="X440" i="21"/>
  <c r="AC440" i="21"/>
  <c r="AB440" i="21" s="1"/>
  <c r="AL440" i="21"/>
  <c r="AN440" i="21"/>
  <c r="AR440" i="21"/>
  <c r="AX440" i="21"/>
  <c r="AZ440" i="21"/>
  <c r="BA440" i="21"/>
  <c r="BC440" i="21"/>
  <c r="BE440" i="21"/>
  <c r="BF440" i="21" s="1"/>
  <c r="C441" i="21"/>
  <c r="D441" i="21"/>
  <c r="F441" i="21"/>
  <c r="H441" i="21"/>
  <c r="I441" i="21"/>
  <c r="J441" i="21"/>
  <c r="Q441" i="21"/>
  <c r="V441" i="21"/>
  <c r="W441" i="21"/>
  <c r="X441" i="21"/>
  <c r="Y441" i="21"/>
  <c r="Z441" i="21"/>
  <c r="AA441" i="21"/>
  <c r="AB441" i="21" s="1"/>
  <c r="AC441" i="21"/>
  <c r="AL441" i="21"/>
  <c r="AN441" i="21"/>
  <c r="AR441" i="21"/>
  <c r="AX441" i="21"/>
  <c r="AZ441" i="21"/>
  <c r="BA441" i="21"/>
  <c r="BC441" i="21"/>
  <c r="BE441" i="21"/>
  <c r="BF441" i="21" s="1"/>
  <c r="BG441" i="21"/>
  <c r="C442" i="21"/>
  <c r="D442" i="21"/>
  <c r="F442" i="21"/>
  <c r="H442" i="21"/>
  <c r="I442" i="21"/>
  <c r="J442" i="21"/>
  <c r="Q442" i="21"/>
  <c r="V442" i="21"/>
  <c r="Z442" i="21" s="1"/>
  <c r="W442" i="21"/>
  <c r="AA442" i="21" s="1"/>
  <c r="X442" i="21"/>
  <c r="AC442" i="21" s="1"/>
  <c r="Y442" i="21"/>
  <c r="AL442" i="21"/>
  <c r="AN442" i="21"/>
  <c r="AR442" i="21"/>
  <c r="AX442" i="21"/>
  <c r="AZ442" i="21"/>
  <c r="BA442" i="21"/>
  <c r="BC442" i="21"/>
  <c r="BE442" i="21"/>
  <c r="BF442" i="21"/>
  <c r="BG442" i="21"/>
  <c r="C443" i="21"/>
  <c r="D443" i="21"/>
  <c r="F443" i="21"/>
  <c r="H443" i="21"/>
  <c r="I443" i="21"/>
  <c r="J443" i="21"/>
  <c r="Q443" i="21"/>
  <c r="V443" i="21"/>
  <c r="Z443" i="21" s="1"/>
  <c r="W443" i="21"/>
  <c r="X443" i="21"/>
  <c r="AA443" i="21"/>
  <c r="AL443" i="21"/>
  <c r="AN443" i="21"/>
  <c r="AR443" i="21"/>
  <c r="AX443" i="21"/>
  <c r="AZ443" i="21"/>
  <c r="BA443" i="21"/>
  <c r="BC443" i="21"/>
  <c r="BE443" i="21"/>
  <c r="BF443" i="21"/>
  <c r="BG443" i="21"/>
  <c r="C444" i="21"/>
  <c r="D444" i="21"/>
  <c r="F444" i="21"/>
  <c r="H444" i="21"/>
  <c r="J444" i="21" s="1"/>
  <c r="I444" i="21"/>
  <c r="Q444" i="21"/>
  <c r="V444" i="21"/>
  <c r="Y444" i="21" s="1"/>
  <c r="W444" i="21"/>
  <c r="X444" i="21"/>
  <c r="AC444" i="21" s="1"/>
  <c r="AD444" i="21" s="1"/>
  <c r="Z444" i="21"/>
  <c r="AA444" i="21"/>
  <c r="AL444" i="21"/>
  <c r="AN444" i="21"/>
  <c r="AR444" i="21"/>
  <c r="AX444" i="21"/>
  <c r="AZ444" i="21"/>
  <c r="BA444" i="21"/>
  <c r="BC444" i="21"/>
  <c r="BE444" i="21"/>
  <c r="BF444" i="21"/>
  <c r="BG444" i="21"/>
  <c r="C445" i="21"/>
  <c r="D445" i="21"/>
  <c r="F445" i="21"/>
  <c r="H445" i="21"/>
  <c r="J445" i="21" s="1"/>
  <c r="I445" i="21"/>
  <c r="Q445" i="21"/>
  <c r="V445" i="21"/>
  <c r="Y445" i="21" s="1"/>
  <c r="W445" i="21"/>
  <c r="X445" i="21"/>
  <c r="AC445" i="21" s="1"/>
  <c r="AA445" i="21"/>
  <c r="AL445" i="21"/>
  <c r="AN445" i="21"/>
  <c r="AR445" i="21"/>
  <c r="AX445" i="21"/>
  <c r="AZ445" i="21"/>
  <c r="BA445" i="21"/>
  <c r="BC445" i="21"/>
  <c r="BE445" i="21"/>
  <c r="BG445" i="21" s="1"/>
  <c r="C446" i="21"/>
  <c r="D446" i="21"/>
  <c r="F446" i="21"/>
  <c r="H446" i="21"/>
  <c r="I446" i="21" s="1"/>
  <c r="Q446" i="21"/>
  <c r="V446" i="21"/>
  <c r="Y446" i="21" s="1"/>
  <c r="W446" i="21"/>
  <c r="X446" i="21"/>
  <c r="Z446" i="21"/>
  <c r="AA446" i="21"/>
  <c r="AL446" i="21"/>
  <c r="AN446" i="21"/>
  <c r="AR446" i="21"/>
  <c r="AX446" i="21"/>
  <c r="AZ446" i="21"/>
  <c r="BA446" i="21"/>
  <c r="BC446" i="21"/>
  <c r="BE446" i="21"/>
  <c r="BG446" i="21" s="1"/>
  <c r="C447" i="21"/>
  <c r="D447" i="21"/>
  <c r="F447" i="21"/>
  <c r="H447" i="21"/>
  <c r="I447" i="21" s="1"/>
  <c r="Q447" i="21"/>
  <c r="V447" i="21"/>
  <c r="W447" i="21"/>
  <c r="AA447" i="21" s="1"/>
  <c r="X447" i="21"/>
  <c r="AC447" i="21" s="1"/>
  <c r="AB447" i="21" s="1"/>
  <c r="Y447" i="21"/>
  <c r="Z447" i="21"/>
  <c r="AL447" i="21"/>
  <c r="AN447" i="21"/>
  <c r="AR447" i="21"/>
  <c r="AX447" i="21"/>
  <c r="AZ447" i="21"/>
  <c r="BA447" i="21"/>
  <c r="BC447" i="21"/>
  <c r="BE447" i="21"/>
  <c r="BF447" i="21"/>
  <c r="BG447" i="21"/>
  <c r="C448" i="21"/>
  <c r="D448" i="21"/>
  <c r="F448" i="21"/>
  <c r="H448" i="21"/>
  <c r="I448" i="21" s="1"/>
  <c r="Q448" i="21"/>
  <c r="V448" i="21"/>
  <c r="Y448" i="21" s="1"/>
  <c r="W448" i="21"/>
  <c r="AA448" i="21" s="1"/>
  <c r="AD448" i="21" s="1"/>
  <c r="AF448" i="21" s="1"/>
  <c r="X448" i="21"/>
  <c r="AB448" i="21"/>
  <c r="AC448" i="21"/>
  <c r="AL448" i="21"/>
  <c r="AN448" i="21"/>
  <c r="AR448" i="21"/>
  <c r="AX448" i="21"/>
  <c r="AZ448" i="21"/>
  <c r="BA448" i="21"/>
  <c r="BC448" i="21"/>
  <c r="BE448" i="21"/>
  <c r="BF448" i="21" s="1"/>
  <c r="C449" i="21"/>
  <c r="D449" i="21"/>
  <c r="F449" i="21"/>
  <c r="H449" i="21"/>
  <c r="I449" i="21" s="1"/>
  <c r="Q449" i="21"/>
  <c r="V449" i="21"/>
  <c r="Y449" i="21" s="1"/>
  <c r="W449" i="21"/>
  <c r="AA449" i="21" s="1"/>
  <c r="X449" i="21"/>
  <c r="Z449" i="21"/>
  <c r="AC449" i="21"/>
  <c r="AL449" i="21"/>
  <c r="AN449" i="21"/>
  <c r="AR449" i="21"/>
  <c r="AX449" i="21"/>
  <c r="AZ449" i="21"/>
  <c r="BA449" i="21"/>
  <c r="BC449" i="21"/>
  <c r="BE449" i="21"/>
  <c r="BF449" i="21" s="1"/>
  <c r="BG449" i="21"/>
  <c r="C450" i="21"/>
  <c r="D450" i="21"/>
  <c r="F450" i="21"/>
  <c r="H450" i="21"/>
  <c r="I450" i="21"/>
  <c r="J450" i="21"/>
  <c r="Q450" i="21"/>
  <c r="V450" i="21"/>
  <c r="Z450" i="21" s="1"/>
  <c r="W450" i="21"/>
  <c r="X450" i="21"/>
  <c r="AC450" i="21" s="1"/>
  <c r="AD450" i="21" s="1"/>
  <c r="AA450" i="21"/>
  <c r="AL450" i="21"/>
  <c r="AN450" i="21"/>
  <c r="AR450" i="21"/>
  <c r="AX450" i="21"/>
  <c r="AZ450" i="21"/>
  <c r="BA450" i="21"/>
  <c r="BC450" i="21"/>
  <c r="BE450" i="21"/>
  <c r="BG450" i="21" s="1"/>
  <c r="BF450" i="21"/>
  <c r="C451" i="21"/>
  <c r="D451" i="21"/>
  <c r="F451" i="21"/>
  <c r="H451" i="21"/>
  <c r="I451" i="21"/>
  <c r="J451" i="21"/>
  <c r="Q451" i="21"/>
  <c r="V451" i="21"/>
  <c r="Z451" i="21" s="1"/>
  <c r="W451" i="21"/>
  <c r="X451" i="21"/>
  <c r="Y451" i="21"/>
  <c r="AA451" i="21"/>
  <c r="AD451" i="21" s="1"/>
  <c r="AC451" i="21"/>
  <c r="AL451" i="21"/>
  <c r="AN451" i="21"/>
  <c r="AR451" i="21"/>
  <c r="AX451" i="21"/>
  <c r="AZ451" i="21"/>
  <c r="BA451" i="21"/>
  <c r="BC451" i="21"/>
  <c r="BE451" i="21"/>
  <c r="BF451" i="21"/>
  <c r="BG451" i="21"/>
  <c r="C452" i="21"/>
  <c r="D452" i="21"/>
  <c r="F452" i="21"/>
  <c r="H452" i="21"/>
  <c r="J452" i="21" s="1"/>
  <c r="Q452" i="21"/>
  <c r="V452" i="21"/>
  <c r="W452" i="21"/>
  <c r="X452" i="21"/>
  <c r="Y452" i="21"/>
  <c r="Z452" i="21"/>
  <c r="AA452" i="21"/>
  <c r="AC452" i="21"/>
  <c r="AD452" i="21"/>
  <c r="AL452" i="21"/>
  <c r="AN452" i="21"/>
  <c r="AR452" i="21"/>
  <c r="AX452" i="21"/>
  <c r="AZ452" i="21"/>
  <c r="BA452" i="21"/>
  <c r="BC452" i="21"/>
  <c r="BE452" i="21"/>
  <c r="BF452" i="21"/>
  <c r="BG452" i="21"/>
  <c r="C453" i="21"/>
  <c r="D453" i="21"/>
  <c r="F453" i="21"/>
  <c r="H453" i="21"/>
  <c r="J453" i="21" s="1"/>
  <c r="Q453" i="21"/>
  <c r="V453" i="21"/>
  <c r="Y453" i="21" s="1"/>
  <c r="W453" i="21"/>
  <c r="AA453" i="21" s="1"/>
  <c r="AD453" i="21" s="1"/>
  <c r="AF453" i="21" s="1"/>
  <c r="X453" i="21"/>
  <c r="Z453" i="21"/>
  <c r="AC453" i="21"/>
  <c r="AL453" i="21"/>
  <c r="AN453" i="21"/>
  <c r="AR453" i="21"/>
  <c r="AX453" i="21"/>
  <c r="AZ453" i="21"/>
  <c r="BA453" i="21"/>
  <c r="BC453" i="21"/>
  <c r="BE453" i="21"/>
  <c r="BG453" i="21" s="1"/>
  <c r="C454" i="21"/>
  <c r="D454" i="21"/>
  <c r="F454" i="21"/>
  <c r="H454" i="21"/>
  <c r="J454" i="21" s="1"/>
  <c r="Q454" i="21"/>
  <c r="V454" i="21"/>
  <c r="Y454" i="21" s="1"/>
  <c r="W454" i="21"/>
  <c r="AA454" i="21" s="1"/>
  <c r="X454" i="21"/>
  <c r="Z454" i="21"/>
  <c r="AC454" i="21"/>
  <c r="AL454" i="21"/>
  <c r="AN454" i="21"/>
  <c r="AR454" i="21"/>
  <c r="AX454" i="21"/>
  <c r="AZ454" i="21"/>
  <c r="BA454" i="21"/>
  <c r="BC454" i="21"/>
  <c r="BE454" i="21"/>
  <c r="BG454" i="21" s="1"/>
  <c r="C455" i="21"/>
  <c r="D455" i="21"/>
  <c r="F455" i="21"/>
  <c r="H455" i="21"/>
  <c r="I455" i="21" s="1"/>
  <c r="Q455" i="21"/>
  <c r="V455" i="21"/>
  <c r="W455" i="21"/>
  <c r="AA455" i="21" s="1"/>
  <c r="X455" i="21"/>
  <c r="Y455" i="21"/>
  <c r="Z455" i="21"/>
  <c r="AL455" i="21"/>
  <c r="AN455" i="21"/>
  <c r="AR455" i="21"/>
  <c r="AX455" i="21"/>
  <c r="AZ455" i="21"/>
  <c r="BA455" i="21"/>
  <c r="BC455" i="21"/>
  <c r="BE455" i="21"/>
  <c r="BG455" i="21" s="1"/>
  <c r="BF455" i="21"/>
  <c r="C456" i="21"/>
  <c r="D456" i="21"/>
  <c r="F456" i="21"/>
  <c r="H456" i="21"/>
  <c r="I456" i="21" s="1"/>
  <c r="Q456" i="21"/>
  <c r="V456" i="21"/>
  <c r="Y456" i="21" s="1"/>
  <c r="W456" i="21"/>
  <c r="AA456" i="21" s="1"/>
  <c r="X456" i="21"/>
  <c r="AB456" i="21"/>
  <c r="AC456" i="21"/>
  <c r="AD456" i="21" s="1"/>
  <c r="AF456" i="21" s="1"/>
  <c r="AL456" i="21"/>
  <c r="AN456" i="21"/>
  <c r="AR456" i="21"/>
  <c r="AX456" i="21"/>
  <c r="AZ456" i="21"/>
  <c r="BA456" i="21"/>
  <c r="BC456" i="21"/>
  <c r="BE456" i="21"/>
  <c r="BF456" i="21" s="1"/>
  <c r="C457" i="21"/>
  <c r="D457" i="21"/>
  <c r="F457" i="21"/>
  <c r="H457" i="21"/>
  <c r="J457" i="21" s="1"/>
  <c r="Q457" i="21"/>
  <c r="V457" i="21"/>
  <c r="W457" i="21"/>
  <c r="AA457" i="21" s="1"/>
  <c r="X457" i="21"/>
  <c r="Y457" i="21"/>
  <c r="Z457" i="21"/>
  <c r="AC457" i="21"/>
  <c r="AL457" i="21"/>
  <c r="AN457" i="21"/>
  <c r="AR457" i="21"/>
  <c r="AX457" i="21"/>
  <c r="AZ457" i="21"/>
  <c r="BA457" i="21"/>
  <c r="BC457" i="21"/>
  <c r="BE457" i="21"/>
  <c r="BF457" i="21" s="1"/>
  <c r="C458" i="21"/>
  <c r="D458" i="21"/>
  <c r="F458" i="21"/>
  <c r="H458" i="21"/>
  <c r="I458" i="21"/>
  <c r="J458" i="21"/>
  <c r="Q458" i="21"/>
  <c r="V458" i="21"/>
  <c r="Z458" i="21" s="1"/>
  <c r="W458" i="21"/>
  <c r="AA458" i="21" s="1"/>
  <c r="X458" i="21"/>
  <c r="AC458" i="21" s="1"/>
  <c r="Y458" i="21"/>
  <c r="AL458" i="21"/>
  <c r="AN458" i="21"/>
  <c r="AR458" i="21"/>
  <c r="AX458" i="21"/>
  <c r="AZ458" i="21"/>
  <c r="BA458" i="21"/>
  <c r="BC458" i="21"/>
  <c r="BE458" i="21"/>
  <c r="BF458" i="21" s="1"/>
  <c r="C459" i="21"/>
  <c r="D459" i="21"/>
  <c r="F459" i="21"/>
  <c r="H459" i="21"/>
  <c r="I459" i="21"/>
  <c r="J459" i="21"/>
  <c r="Q459" i="21"/>
  <c r="V459" i="21"/>
  <c r="Z459" i="21" s="1"/>
  <c r="W459" i="21"/>
  <c r="X459" i="21"/>
  <c r="AB459" i="21" s="1"/>
  <c r="AA459" i="21"/>
  <c r="AD459" i="21" s="1"/>
  <c r="AC459" i="21"/>
  <c r="AL459" i="21"/>
  <c r="AN459" i="21"/>
  <c r="AR459" i="21"/>
  <c r="AX459" i="21"/>
  <c r="AZ459" i="21"/>
  <c r="BA459" i="21"/>
  <c r="BC459" i="21"/>
  <c r="BE459" i="21"/>
  <c r="BF459" i="21"/>
  <c r="BG459" i="21"/>
  <c r="C460" i="21"/>
  <c r="D460" i="21"/>
  <c r="F460" i="21"/>
  <c r="H460" i="21"/>
  <c r="I460" i="21" s="1"/>
  <c r="Q460" i="21"/>
  <c r="V460" i="21"/>
  <c r="Y460" i="21" s="1"/>
  <c r="W460" i="21"/>
  <c r="X460" i="21"/>
  <c r="Z460" i="21"/>
  <c r="AA460" i="21"/>
  <c r="AL460" i="21"/>
  <c r="AN460" i="21"/>
  <c r="AR460" i="21"/>
  <c r="AX460" i="21"/>
  <c r="AZ460" i="21"/>
  <c r="BA460" i="21"/>
  <c r="BC460" i="21"/>
  <c r="BE460" i="21"/>
  <c r="BF460" i="21"/>
  <c r="BG460" i="21"/>
  <c r="C461" i="21"/>
  <c r="D461" i="21"/>
  <c r="F461" i="21"/>
  <c r="H461" i="21"/>
  <c r="J461" i="21" s="1"/>
  <c r="I461" i="21"/>
  <c r="Q461" i="21"/>
  <c r="V461" i="21"/>
  <c r="Z461" i="21" s="1"/>
  <c r="W461" i="21"/>
  <c r="AA461" i="21" s="1"/>
  <c r="AD461" i="21" s="1"/>
  <c r="X461" i="21"/>
  <c r="Y461" i="21"/>
  <c r="AC461" i="21"/>
  <c r="AL461" i="21"/>
  <c r="AN461" i="21"/>
  <c r="AR461" i="21"/>
  <c r="AX461" i="21"/>
  <c r="AZ461" i="21"/>
  <c r="BA461" i="21"/>
  <c r="BC461" i="21"/>
  <c r="BE461" i="21"/>
  <c r="BF461" i="21"/>
  <c r="BG461" i="21"/>
  <c r="C462" i="21"/>
  <c r="D462" i="21"/>
  <c r="F462" i="21"/>
  <c r="H462" i="21"/>
  <c r="J462" i="21" s="1"/>
  <c r="Q462" i="21"/>
  <c r="V462" i="21"/>
  <c r="Y462" i="21" s="1"/>
  <c r="W462" i="21"/>
  <c r="AA462" i="21" s="1"/>
  <c r="X462" i="21"/>
  <c r="AC462" i="21"/>
  <c r="AL462" i="21"/>
  <c r="AN462" i="21"/>
  <c r="AR462" i="21"/>
  <c r="AX462" i="21"/>
  <c r="AZ462" i="21"/>
  <c r="BA462" i="21"/>
  <c r="BC462" i="21"/>
  <c r="BE462" i="21"/>
  <c r="BG462" i="21" s="1"/>
  <c r="BF462" i="21"/>
  <c r="C463" i="21"/>
  <c r="D463" i="21"/>
  <c r="F463" i="21"/>
  <c r="H463" i="21"/>
  <c r="I463" i="21" s="1"/>
  <c r="J463" i="21"/>
  <c r="Q463" i="21"/>
  <c r="V463" i="21"/>
  <c r="W463" i="21"/>
  <c r="X463" i="21"/>
  <c r="Y463" i="21"/>
  <c r="Z463" i="21"/>
  <c r="AA463" i="21"/>
  <c r="AB463" i="21"/>
  <c r="AC463" i="21"/>
  <c r="AL463" i="21"/>
  <c r="AN463" i="21"/>
  <c r="AR463" i="21"/>
  <c r="AX463" i="21"/>
  <c r="AZ463" i="21"/>
  <c r="BA463" i="21"/>
  <c r="BC463" i="21"/>
  <c r="BE463" i="21"/>
  <c r="BF463" i="21" s="1"/>
  <c r="C464" i="21"/>
  <c r="D464" i="21"/>
  <c r="F464" i="21"/>
  <c r="H464" i="21"/>
  <c r="I464" i="21" s="1"/>
  <c r="Q464" i="21"/>
  <c r="V464" i="21"/>
  <c r="W464" i="21"/>
  <c r="AA464" i="21" s="1"/>
  <c r="X464" i="21"/>
  <c r="AC464" i="21" s="1"/>
  <c r="Y464" i="21"/>
  <c r="Z464" i="21"/>
  <c r="AL464" i="21"/>
  <c r="AN464" i="21"/>
  <c r="AR464" i="21"/>
  <c r="AX464" i="21"/>
  <c r="AZ464" i="21"/>
  <c r="BA464" i="21"/>
  <c r="BC464" i="21"/>
  <c r="BE464" i="21"/>
  <c r="BF464" i="21"/>
  <c r="BG464" i="21"/>
  <c r="C465" i="21"/>
  <c r="D465" i="21"/>
  <c r="F465" i="21"/>
  <c r="H465" i="21"/>
  <c r="J465" i="21" s="1"/>
  <c r="I465" i="21"/>
  <c r="Q465" i="21"/>
  <c r="V465" i="21"/>
  <c r="Z465" i="21" s="1"/>
  <c r="W465" i="21"/>
  <c r="X465" i="21"/>
  <c r="Y465" i="21"/>
  <c r="AA465" i="21"/>
  <c r="AB465" i="21" s="1"/>
  <c r="AC465" i="21"/>
  <c r="AL465" i="21"/>
  <c r="AN465" i="21"/>
  <c r="AR465" i="21"/>
  <c r="AX465" i="21"/>
  <c r="AZ465" i="21"/>
  <c r="BA465" i="21"/>
  <c r="BC465" i="21"/>
  <c r="BE465" i="21"/>
  <c r="BF465" i="21" s="1"/>
  <c r="C466" i="21"/>
  <c r="D466" i="21"/>
  <c r="F466" i="21"/>
  <c r="H466" i="21"/>
  <c r="I466" i="21"/>
  <c r="J466" i="21"/>
  <c r="Q466" i="21"/>
  <c r="V466" i="21"/>
  <c r="Z466" i="21" s="1"/>
  <c r="W466" i="21"/>
  <c r="AA466" i="21" s="1"/>
  <c r="X466" i="21"/>
  <c r="AC466" i="21" s="1"/>
  <c r="Y466" i="21"/>
  <c r="AL466" i="21"/>
  <c r="AN466" i="21"/>
  <c r="AR466" i="21"/>
  <c r="AX466" i="21"/>
  <c r="AZ466" i="21"/>
  <c r="BA466" i="21"/>
  <c r="BC466" i="21"/>
  <c r="BE466" i="21"/>
  <c r="BF466" i="21"/>
  <c r="BG466" i="21"/>
  <c r="C467" i="21"/>
  <c r="D467" i="21"/>
  <c r="F467" i="21"/>
  <c r="H467" i="21"/>
  <c r="I467" i="21"/>
  <c r="J467" i="21"/>
  <c r="Q467" i="21"/>
  <c r="V467" i="21"/>
  <c r="Z467" i="21" s="1"/>
  <c r="W467" i="21"/>
  <c r="AA467" i="21" s="1"/>
  <c r="X467" i="21"/>
  <c r="AC467" i="21"/>
  <c r="AL467" i="21"/>
  <c r="AN467" i="21"/>
  <c r="AR467" i="21"/>
  <c r="AX467" i="21"/>
  <c r="AZ467" i="21"/>
  <c r="BA467" i="21"/>
  <c r="BC467" i="21"/>
  <c r="BE467" i="21"/>
  <c r="BG467" i="21" s="1"/>
  <c r="BF467" i="21"/>
  <c r="C468" i="21"/>
  <c r="D468" i="21"/>
  <c r="F468" i="21"/>
  <c r="H468" i="21"/>
  <c r="I468" i="21"/>
  <c r="J468" i="21"/>
  <c r="Q468" i="21"/>
  <c r="V468" i="21"/>
  <c r="W468" i="21"/>
  <c r="X468" i="21"/>
  <c r="Y468" i="21"/>
  <c r="Z468" i="21"/>
  <c r="AA468" i="21"/>
  <c r="AD468" i="21" s="1"/>
  <c r="AC468" i="21"/>
  <c r="AL468" i="21"/>
  <c r="AN468" i="21"/>
  <c r="AR468" i="21"/>
  <c r="AX468" i="21"/>
  <c r="AZ468" i="21"/>
  <c r="BA468" i="21"/>
  <c r="BC468" i="21"/>
  <c r="BE468" i="21"/>
  <c r="BF468" i="21"/>
  <c r="BG468" i="21"/>
  <c r="C469" i="21"/>
  <c r="D469" i="21"/>
  <c r="F469" i="21"/>
  <c r="H469" i="21"/>
  <c r="J469" i="21" s="1"/>
  <c r="I469" i="21"/>
  <c r="Q469" i="21"/>
  <c r="V469" i="21"/>
  <c r="Y469" i="21" s="1"/>
  <c r="W469" i="21"/>
  <c r="AA469" i="21" s="1"/>
  <c r="AD469" i="21" s="1"/>
  <c r="X469" i="21"/>
  <c r="Z469" i="21"/>
  <c r="AC469" i="21"/>
  <c r="AL469" i="21"/>
  <c r="AN469" i="21"/>
  <c r="AR469" i="21"/>
  <c r="AX469" i="21"/>
  <c r="AZ469" i="21"/>
  <c r="BA469" i="21"/>
  <c r="BC469" i="21"/>
  <c r="BE469" i="21"/>
  <c r="BF469" i="21"/>
  <c r="BG469" i="21"/>
  <c r="C470" i="21"/>
  <c r="D470" i="21"/>
  <c r="F470" i="21"/>
  <c r="H470" i="21"/>
  <c r="I470" i="21" s="1"/>
  <c r="Q470" i="21"/>
  <c r="V470" i="21"/>
  <c r="Y470" i="21" s="1"/>
  <c r="W470" i="21"/>
  <c r="X470" i="21"/>
  <c r="AA470" i="21"/>
  <c r="AL470" i="21"/>
  <c r="AN470" i="21"/>
  <c r="AR470" i="21"/>
  <c r="AX470" i="21"/>
  <c r="AZ470" i="21"/>
  <c r="BA470" i="21"/>
  <c r="BC470" i="21"/>
  <c r="BE470" i="21"/>
  <c r="BG470" i="21" s="1"/>
  <c r="C471" i="21"/>
  <c r="D471" i="21"/>
  <c r="F471" i="21"/>
  <c r="H471" i="21"/>
  <c r="I471" i="21"/>
  <c r="J471" i="21"/>
  <c r="Q471" i="21"/>
  <c r="V471" i="21"/>
  <c r="W471" i="21"/>
  <c r="AA471" i="21" s="1"/>
  <c r="X471" i="21"/>
  <c r="Y471" i="21"/>
  <c r="Z471" i="21"/>
  <c r="AC471" i="21"/>
  <c r="AL471" i="21"/>
  <c r="AN471" i="21"/>
  <c r="AR471" i="21"/>
  <c r="AX471" i="21"/>
  <c r="AZ471" i="21"/>
  <c r="BA471" i="21"/>
  <c r="BC471" i="21"/>
  <c r="BE471" i="21"/>
  <c r="BF471" i="21"/>
  <c r="BG471" i="21"/>
  <c r="C472" i="21"/>
  <c r="D472" i="21"/>
  <c r="F472" i="21"/>
  <c r="H472" i="21"/>
  <c r="I472" i="21" s="1"/>
  <c r="Q472" i="21"/>
  <c r="V472" i="21"/>
  <c r="Y472" i="21" s="1"/>
  <c r="W472" i="21"/>
  <c r="AA472" i="21" s="1"/>
  <c r="X472" i="21"/>
  <c r="AC472" i="21" s="1"/>
  <c r="AB472" i="21" s="1"/>
  <c r="AL472" i="21"/>
  <c r="AN472" i="21"/>
  <c r="AR472" i="21"/>
  <c r="AX472" i="21"/>
  <c r="AZ472" i="21"/>
  <c r="BA472" i="21"/>
  <c r="BC472" i="21"/>
  <c r="BE472" i="21"/>
  <c r="BF472" i="21" s="1"/>
  <c r="C473" i="21"/>
  <c r="D473" i="21"/>
  <c r="F473" i="21"/>
  <c r="H473" i="21"/>
  <c r="I473" i="21" s="1"/>
  <c r="J473" i="21"/>
  <c r="Q473" i="21"/>
  <c r="V473" i="21"/>
  <c r="Z473" i="21" s="1"/>
  <c r="W473" i="21"/>
  <c r="X473" i="21"/>
  <c r="Y473" i="21"/>
  <c r="AA473" i="21"/>
  <c r="AB473" i="21"/>
  <c r="AC473" i="21"/>
  <c r="AD473" i="21"/>
  <c r="AF473" i="21" s="1"/>
  <c r="AL473" i="21"/>
  <c r="AN473" i="21"/>
  <c r="AR473" i="21"/>
  <c r="AX473" i="21"/>
  <c r="AZ473" i="21"/>
  <c r="BA473" i="21"/>
  <c r="BC473" i="21"/>
  <c r="BE473" i="21"/>
  <c r="BF473" i="21" s="1"/>
  <c r="BG473" i="21"/>
  <c r="C474" i="21"/>
  <c r="D474" i="21"/>
  <c r="F474" i="21"/>
  <c r="H474" i="21"/>
  <c r="I474" i="21" s="1"/>
  <c r="Q474" i="21"/>
  <c r="V474" i="21"/>
  <c r="Y474" i="21" s="1"/>
  <c r="W474" i="21"/>
  <c r="AA474" i="21" s="1"/>
  <c r="X474" i="21"/>
  <c r="AC474" i="21" s="1"/>
  <c r="Z474" i="21"/>
  <c r="AL474" i="21"/>
  <c r="AN474" i="21"/>
  <c r="AR474" i="21"/>
  <c r="AX474" i="21"/>
  <c r="AZ474" i="21"/>
  <c r="BA474" i="21"/>
  <c r="BC474" i="21"/>
  <c r="BE474" i="21"/>
  <c r="BF474" i="21"/>
  <c r="BG474" i="21"/>
  <c r="C475" i="21"/>
  <c r="D475" i="21"/>
  <c r="F475" i="21"/>
  <c r="H475" i="21"/>
  <c r="I475" i="21"/>
  <c r="J475" i="21"/>
  <c r="Q475" i="21"/>
  <c r="V475" i="21"/>
  <c r="Z475" i="21" s="1"/>
  <c r="W475" i="21"/>
  <c r="X475" i="21"/>
  <c r="AA475" i="21"/>
  <c r="AL475" i="21"/>
  <c r="AN475" i="21"/>
  <c r="AR475" i="21"/>
  <c r="AX475" i="21"/>
  <c r="AZ475" i="21"/>
  <c r="BA475" i="21"/>
  <c r="BC475" i="21"/>
  <c r="BE475" i="21"/>
  <c r="BF475" i="21" s="1"/>
  <c r="BG475" i="21"/>
  <c r="C476" i="21"/>
  <c r="D476" i="21"/>
  <c r="F476" i="21"/>
  <c r="H476" i="21"/>
  <c r="I476" i="21"/>
  <c r="J476" i="21"/>
  <c r="Q476" i="21"/>
  <c r="V476" i="21"/>
  <c r="Y476" i="21" s="1"/>
  <c r="W476" i="21"/>
  <c r="X476" i="21"/>
  <c r="AA476" i="21"/>
  <c r="AL476" i="21"/>
  <c r="AN476" i="21"/>
  <c r="AR476" i="21"/>
  <c r="AX476" i="21"/>
  <c r="AZ476" i="21"/>
  <c r="BA476" i="21"/>
  <c r="BC476" i="21"/>
  <c r="BE476" i="21"/>
  <c r="BF476" i="21"/>
  <c r="BG476" i="21"/>
  <c r="C477" i="21"/>
  <c r="D477" i="21"/>
  <c r="F477" i="21"/>
  <c r="H477" i="21"/>
  <c r="J477" i="21" s="1"/>
  <c r="Q477" i="21"/>
  <c r="V477" i="21"/>
  <c r="Y477" i="21" s="1"/>
  <c r="W477" i="21"/>
  <c r="AA477" i="21" s="1"/>
  <c r="AD477" i="21" s="1"/>
  <c r="AF477" i="21" s="1"/>
  <c r="X477" i="21"/>
  <c r="Z477" i="21"/>
  <c r="AC477" i="21"/>
  <c r="AL477" i="21"/>
  <c r="AN477" i="21"/>
  <c r="AR477" i="21"/>
  <c r="AX477" i="21"/>
  <c r="AZ477" i="21"/>
  <c r="BA477" i="21"/>
  <c r="BC477" i="21"/>
  <c r="BE477" i="21"/>
  <c r="BG477" i="21" s="1"/>
  <c r="BF477" i="21"/>
  <c r="C478" i="21"/>
  <c r="D478" i="21"/>
  <c r="F478" i="21"/>
  <c r="H478" i="21"/>
  <c r="I478" i="21"/>
  <c r="J478" i="21"/>
  <c r="Q478" i="21"/>
  <c r="V478" i="21"/>
  <c r="Y478" i="21" s="1"/>
  <c r="W478" i="21"/>
  <c r="AA478" i="21" s="1"/>
  <c r="X478" i="21"/>
  <c r="AC478" i="21" s="1"/>
  <c r="Z478" i="21"/>
  <c r="AL478" i="21"/>
  <c r="AN478" i="21"/>
  <c r="AR478" i="21"/>
  <c r="AX478" i="21"/>
  <c r="AZ478" i="21"/>
  <c r="BA478" i="21"/>
  <c r="BC478" i="21"/>
  <c r="BE478" i="21"/>
  <c r="BG478" i="21" s="1"/>
  <c r="BF478" i="21"/>
  <c r="C479" i="21"/>
  <c r="D479" i="21"/>
  <c r="F479" i="21"/>
  <c r="H479" i="21"/>
  <c r="I479" i="21" s="1"/>
  <c r="Q479" i="21"/>
  <c r="V479" i="21"/>
  <c r="W479" i="21"/>
  <c r="AA479" i="21" s="1"/>
  <c r="X479" i="21"/>
  <c r="AC479" i="21" s="1"/>
  <c r="Y479" i="21"/>
  <c r="Z479" i="21"/>
  <c r="AL479" i="21"/>
  <c r="AN479" i="21"/>
  <c r="AR479" i="21"/>
  <c r="AX479" i="21"/>
  <c r="AZ479" i="21"/>
  <c r="BA479" i="21"/>
  <c r="BC479" i="21"/>
  <c r="BE479" i="21"/>
  <c r="BF479" i="21"/>
  <c r="BG479" i="21"/>
  <c r="C480" i="21"/>
  <c r="D480" i="21"/>
  <c r="F480" i="21"/>
  <c r="H480" i="21"/>
  <c r="I480" i="21" s="1"/>
  <c r="Q480" i="21"/>
  <c r="V480" i="21"/>
  <c r="Z480" i="21" s="1"/>
  <c r="W480" i="21"/>
  <c r="AA480" i="21" s="1"/>
  <c r="AD480" i="21" s="1"/>
  <c r="AF480" i="21" s="1"/>
  <c r="X480" i="21"/>
  <c r="AC480" i="21" s="1"/>
  <c r="AB480" i="21" s="1"/>
  <c r="Y480" i="21"/>
  <c r="AL480" i="21"/>
  <c r="AN480" i="21"/>
  <c r="AR480" i="21"/>
  <c r="AX480" i="21"/>
  <c r="AZ480" i="21"/>
  <c r="BA480" i="21"/>
  <c r="BC480" i="21"/>
  <c r="BE480" i="21"/>
  <c r="BG480" i="21" s="1"/>
  <c r="C481" i="21"/>
  <c r="D481" i="21"/>
  <c r="F481" i="21"/>
  <c r="H481" i="21"/>
  <c r="I481" i="21"/>
  <c r="J481" i="21"/>
  <c r="Q481" i="21"/>
  <c r="V481" i="21"/>
  <c r="Z481" i="21" s="1"/>
  <c r="W481" i="21"/>
  <c r="AA481" i="21" s="1"/>
  <c r="X481" i="21"/>
  <c r="Y481" i="21"/>
  <c r="AC481" i="21"/>
  <c r="AL481" i="21"/>
  <c r="AN481" i="21"/>
  <c r="AR481" i="21"/>
  <c r="AX481" i="21"/>
  <c r="AZ481" i="21"/>
  <c r="BA481" i="21"/>
  <c r="BC481" i="21"/>
  <c r="BE481" i="21"/>
  <c r="BF481" i="21" s="1"/>
  <c r="C482" i="21"/>
  <c r="D482" i="21"/>
  <c r="F482" i="21"/>
  <c r="H482" i="21"/>
  <c r="J482" i="21" s="1"/>
  <c r="Q482" i="21"/>
  <c r="V482" i="21"/>
  <c r="Y482" i="21" s="1"/>
  <c r="W482" i="21"/>
  <c r="AA482" i="21" s="1"/>
  <c r="X482" i="21"/>
  <c r="AC482" i="21" s="1"/>
  <c r="Z482" i="21"/>
  <c r="AL482" i="21"/>
  <c r="AN482" i="21"/>
  <c r="AR482" i="21"/>
  <c r="AX482" i="21"/>
  <c r="AZ482" i="21"/>
  <c r="BA482" i="21"/>
  <c r="BC482" i="21"/>
  <c r="BE482" i="21"/>
  <c r="BG482" i="21" s="1"/>
  <c r="BF482" i="21"/>
  <c r="C483" i="21"/>
  <c r="D483" i="21"/>
  <c r="F483" i="21"/>
  <c r="H483" i="21"/>
  <c r="I483" i="21"/>
  <c r="J483" i="21"/>
  <c r="Q483" i="21"/>
  <c r="V483" i="21"/>
  <c r="Z483" i="21" s="1"/>
  <c r="W483" i="21"/>
  <c r="AA483" i="21" s="1"/>
  <c r="X483" i="21"/>
  <c r="AC483" i="21" s="1"/>
  <c r="Y483" i="21"/>
  <c r="AL483" i="21"/>
  <c r="AN483" i="21"/>
  <c r="AR483" i="21"/>
  <c r="AX483" i="21"/>
  <c r="AZ483" i="21"/>
  <c r="BA483" i="21"/>
  <c r="BC483" i="21"/>
  <c r="BE483" i="21"/>
  <c r="BF483" i="21"/>
  <c r="BG483" i="21"/>
  <c r="C484" i="21"/>
  <c r="D484" i="21"/>
  <c r="F484" i="21"/>
  <c r="H484" i="21"/>
  <c r="J484" i="21" s="1"/>
  <c r="I484" i="21"/>
  <c r="Q484" i="21"/>
  <c r="V484" i="21"/>
  <c r="Z484" i="21" s="1"/>
  <c r="W484" i="21"/>
  <c r="X484" i="21"/>
  <c r="AB484" i="21" s="1"/>
  <c r="Y484" i="21"/>
  <c r="AA484" i="21"/>
  <c r="AC484" i="21"/>
  <c r="AD484" i="21"/>
  <c r="AF484" i="21" s="1"/>
  <c r="AL484" i="21"/>
  <c r="AN484" i="21"/>
  <c r="AR484" i="21"/>
  <c r="AX484" i="21"/>
  <c r="AZ484" i="21"/>
  <c r="BA484" i="21"/>
  <c r="BC484" i="21"/>
  <c r="BE484" i="21"/>
  <c r="BF484" i="21" s="1"/>
  <c r="BG484" i="21"/>
  <c r="C485" i="21"/>
  <c r="D485" i="21"/>
  <c r="F485" i="21"/>
  <c r="H485" i="21"/>
  <c r="I485" i="21"/>
  <c r="J485" i="21"/>
  <c r="Q485" i="21"/>
  <c r="V485" i="21"/>
  <c r="Y485" i="21" s="1"/>
  <c r="W485" i="21"/>
  <c r="X485" i="21"/>
  <c r="AC485" i="21" s="1"/>
  <c r="AD485" i="21" s="1"/>
  <c r="AA485" i="21"/>
  <c r="AL485" i="21"/>
  <c r="AN485" i="21"/>
  <c r="AR485" i="21"/>
  <c r="AX485" i="21"/>
  <c r="AZ485" i="21"/>
  <c r="BA485" i="21"/>
  <c r="BC485" i="21"/>
  <c r="BE485" i="21"/>
  <c r="BG485" i="21" s="1"/>
  <c r="BF485" i="21"/>
  <c r="C486" i="21"/>
  <c r="D486" i="21"/>
  <c r="F486" i="21"/>
  <c r="H486" i="21"/>
  <c r="I486" i="21"/>
  <c r="J486" i="21"/>
  <c r="Q486" i="21"/>
  <c r="V486" i="21"/>
  <c r="W486" i="21"/>
  <c r="X486" i="21"/>
  <c r="Y486" i="21"/>
  <c r="Z486" i="21"/>
  <c r="AA486" i="21"/>
  <c r="AL486" i="21"/>
  <c r="AN486" i="21"/>
  <c r="AR486" i="21"/>
  <c r="AX486" i="21"/>
  <c r="AZ486" i="21"/>
  <c r="BA486" i="21"/>
  <c r="BC486" i="21"/>
  <c r="BE486" i="21"/>
  <c r="BF486" i="21"/>
  <c r="BG486" i="21"/>
  <c r="C487" i="21"/>
  <c r="D487" i="21"/>
  <c r="F487" i="21"/>
  <c r="H487" i="21"/>
  <c r="I487" i="21" s="1"/>
  <c r="Q487" i="21"/>
  <c r="V487" i="21"/>
  <c r="Y487" i="21" s="1"/>
  <c r="W487" i="21"/>
  <c r="AA487" i="21" s="1"/>
  <c r="X487" i="21"/>
  <c r="Z487" i="21"/>
  <c r="AL487" i="21"/>
  <c r="AN487" i="21"/>
  <c r="AR487" i="21"/>
  <c r="AX487" i="21"/>
  <c r="AZ487" i="21"/>
  <c r="BA487" i="21"/>
  <c r="BC487" i="21"/>
  <c r="BE487" i="21"/>
  <c r="BF487" i="21"/>
  <c r="BG487" i="21"/>
  <c r="C488" i="21"/>
  <c r="D488" i="21"/>
  <c r="F488" i="21"/>
  <c r="H488" i="21"/>
  <c r="J488" i="21" s="1"/>
  <c r="Q488" i="21"/>
  <c r="V488" i="21"/>
  <c r="Y488" i="21" s="1"/>
  <c r="W488" i="21"/>
  <c r="AA488" i="21" s="1"/>
  <c r="X488" i="21"/>
  <c r="Z488" i="21"/>
  <c r="AC488" i="21"/>
  <c r="AL488" i="21"/>
  <c r="AN488" i="21"/>
  <c r="AR488" i="21"/>
  <c r="AX488" i="21"/>
  <c r="AZ488" i="21"/>
  <c r="BA488" i="21"/>
  <c r="BC488" i="21"/>
  <c r="BE488" i="21"/>
  <c r="BF488" i="21" s="1"/>
  <c r="C489" i="21"/>
  <c r="D489" i="21"/>
  <c r="F489" i="21"/>
  <c r="H489" i="21"/>
  <c r="I489" i="21" s="1"/>
  <c r="Q489" i="21"/>
  <c r="V489" i="21"/>
  <c r="Y489" i="21" s="1"/>
  <c r="W489" i="21"/>
  <c r="AA489" i="21" s="1"/>
  <c r="X489" i="21"/>
  <c r="AC489" i="21" s="1"/>
  <c r="Z489" i="21"/>
  <c r="AL489" i="21"/>
  <c r="AN489" i="21"/>
  <c r="AR489" i="21"/>
  <c r="AX489" i="21"/>
  <c r="AZ489" i="21"/>
  <c r="BA489" i="21"/>
  <c r="BC489" i="21"/>
  <c r="BE489" i="21"/>
  <c r="BG489" i="21" s="1"/>
  <c r="C490" i="21"/>
  <c r="D490" i="21"/>
  <c r="F490" i="21"/>
  <c r="H490" i="21"/>
  <c r="I490" i="21"/>
  <c r="J490" i="21"/>
  <c r="Q490" i="21"/>
  <c r="V490" i="21"/>
  <c r="Z490" i="21" s="1"/>
  <c r="W490" i="21"/>
  <c r="AA490" i="21" s="1"/>
  <c r="X490" i="21"/>
  <c r="Y490" i="21"/>
  <c r="AC490" i="21"/>
  <c r="AL490" i="21"/>
  <c r="AN490" i="21"/>
  <c r="AR490" i="21"/>
  <c r="AX490" i="21"/>
  <c r="AZ490" i="21"/>
  <c r="BA490" i="21"/>
  <c r="BC490" i="21"/>
  <c r="BE490" i="21"/>
  <c r="BF490" i="21" s="1"/>
  <c r="C491" i="21"/>
  <c r="D491" i="21"/>
  <c r="F491" i="21"/>
  <c r="H491" i="21"/>
  <c r="I491" i="21" s="1"/>
  <c r="J491" i="21"/>
  <c r="Q491" i="21"/>
  <c r="V491" i="21"/>
  <c r="Z491" i="21" s="1"/>
  <c r="W491" i="21"/>
  <c r="X491" i="21"/>
  <c r="AF491" i="21" s="1"/>
  <c r="Y491" i="21"/>
  <c r="AA491" i="21"/>
  <c r="AB491" i="21"/>
  <c r="AC491" i="21"/>
  <c r="AD491" i="21"/>
  <c r="AL491" i="21"/>
  <c r="AN491" i="21"/>
  <c r="AR491" i="21"/>
  <c r="AX491" i="21"/>
  <c r="AZ491" i="21"/>
  <c r="BA491" i="21"/>
  <c r="BC491" i="21"/>
  <c r="BE491" i="21"/>
  <c r="BF491" i="21"/>
  <c r="BG491" i="21"/>
  <c r="C492" i="21"/>
  <c r="D492" i="21"/>
  <c r="F492" i="21"/>
  <c r="H492" i="21"/>
  <c r="J492" i="21" s="1"/>
  <c r="I492" i="21"/>
  <c r="Q492" i="21"/>
  <c r="V492" i="21"/>
  <c r="Z492" i="21" s="1"/>
  <c r="W492" i="21"/>
  <c r="X492" i="21"/>
  <c r="AB492" i="21" s="1"/>
  <c r="Y492" i="21"/>
  <c r="AA492" i="21"/>
  <c r="AC492" i="21"/>
  <c r="AD492" i="21"/>
  <c r="AF492" i="21" s="1"/>
  <c r="AL492" i="21"/>
  <c r="AN492" i="21"/>
  <c r="AR492" i="21"/>
  <c r="AX492" i="21"/>
  <c r="AZ492" i="21"/>
  <c r="BA492" i="21"/>
  <c r="BC492" i="21"/>
  <c r="BE492" i="21"/>
  <c r="BF492" i="21" s="1"/>
  <c r="BG492" i="21"/>
  <c r="C493" i="21"/>
  <c r="D493" i="21"/>
  <c r="F493" i="21"/>
  <c r="H493" i="21"/>
  <c r="I493" i="21"/>
  <c r="J493" i="21"/>
  <c r="Q493" i="21"/>
  <c r="V493" i="21"/>
  <c r="W493" i="21"/>
  <c r="X493" i="21"/>
  <c r="AC493" i="21" s="1"/>
  <c r="AA493" i="21"/>
  <c r="AD493" i="21" s="1"/>
  <c r="AL493" i="21"/>
  <c r="AN493" i="21"/>
  <c r="AR493" i="21"/>
  <c r="AX493" i="21"/>
  <c r="AZ493" i="21"/>
  <c r="BA493" i="21"/>
  <c r="BC493" i="21"/>
  <c r="BE493" i="21"/>
  <c r="BG493" i="21" s="1"/>
  <c r="BF493" i="21"/>
  <c r="C494" i="21"/>
  <c r="D494" i="21"/>
  <c r="F494" i="21"/>
  <c r="H494" i="21"/>
  <c r="I494" i="21"/>
  <c r="J494" i="21"/>
  <c r="Q494" i="21"/>
  <c r="V494" i="21"/>
  <c r="W494" i="21"/>
  <c r="X494" i="21"/>
  <c r="Y494" i="21"/>
  <c r="Z494" i="21"/>
  <c r="AA494" i="21"/>
  <c r="AL494" i="21"/>
  <c r="AN494" i="21"/>
  <c r="AR494" i="21"/>
  <c r="AX494" i="21"/>
  <c r="AZ494" i="21"/>
  <c r="BA494" i="21"/>
  <c r="BC494" i="21"/>
  <c r="BE494" i="21"/>
  <c r="BF494" i="21"/>
  <c r="BG494" i="21"/>
  <c r="C495" i="21"/>
  <c r="D495" i="21"/>
  <c r="F495" i="21"/>
  <c r="H495" i="21"/>
  <c r="I495" i="21" s="1"/>
  <c r="Q495" i="21"/>
  <c r="V495" i="21"/>
  <c r="Y495" i="21" s="1"/>
  <c r="W495" i="21"/>
  <c r="AA495" i="21" s="1"/>
  <c r="X495" i="21"/>
  <c r="AC495" i="21" s="1"/>
  <c r="Z495" i="21"/>
  <c r="AL495" i="21"/>
  <c r="AN495" i="21"/>
  <c r="AR495" i="21"/>
  <c r="AX495" i="21"/>
  <c r="AZ495" i="21"/>
  <c r="BA495" i="21"/>
  <c r="BC495" i="21"/>
  <c r="BE495" i="21"/>
  <c r="BF495" i="21"/>
  <c r="BG495" i="21"/>
  <c r="C496" i="21"/>
  <c r="D496" i="21"/>
  <c r="F496" i="21"/>
  <c r="H496" i="21"/>
  <c r="Q496" i="21"/>
  <c r="V496" i="21"/>
  <c r="Y496" i="21" s="1"/>
  <c r="W496" i="21"/>
  <c r="AA496" i="21" s="1"/>
  <c r="X496" i="21"/>
  <c r="Z496" i="21"/>
  <c r="AC496" i="21"/>
  <c r="AL496" i="21"/>
  <c r="AN496" i="21"/>
  <c r="AR496" i="21"/>
  <c r="AX496" i="21"/>
  <c r="AZ496" i="21"/>
  <c r="BA496" i="21"/>
  <c r="BC496" i="21"/>
  <c r="BE496" i="21"/>
  <c r="BF496" i="21" s="1"/>
  <c r="C497" i="21"/>
  <c r="D497" i="21"/>
  <c r="F497" i="21"/>
  <c r="H497" i="21"/>
  <c r="Q497" i="21"/>
  <c r="V497" i="21"/>
  <c r="Y497" i="21" s="1"/>
  <c r="W497" i="21"/>
  <c r="AA497" i="21" s="1"/>
  <c r="X497" i="21"/>
  <c r="AC497" i="21" s="1"/>
  <c r="Z497" i="21"/>
  <c r="AL497" i="21"/>
  <c r="AN497" i="21"/>
  <c r="AR497" i="21"/>
  <c r="AX497" i="21"/>
  <c r="AZ497" i="21"/>
  <c r="BA497" i="21"/>
  <c r="BC497" i="21"/>
  <c r="BE497" i="21"/>
  <c r="C498" i="21"/>
  <c r="D498" i="21"/>
  <c r="F498" i="21"/>
  <c r="H498" i="21"/>
  <c r="I498" i="21"/>
  <c r="J498" i="21"/>
  <c r="Q498" i="21"/>
  <c r="V498" i="21"/>
  <c r="Z498" i="21" s="1"/>
  <c r="W498" i="21"/>
  <c r="AA498" i="21" s="1"/>
  <c r="AD498" i="21" s="1"/>
  <c r="X498" i="21"/>
  <c r="Y498" i="21"/>
  <c r="AB498" i="21"/>
  <c r="AC498" i="21"/>
  <c r="AF498" i="21"/>
  <c r="AL498" i="21"/>
  <c r="AN498" i="21"/>
  <c r="AR498" i="21"/>
  <c r="AX498" i="21"/>
  <c r="AZ498" i="21"/>
  <c r="BA498" i="21"/>
  <c r="BC498" i="21"/>
  <c r="BE498" i="21"/>
  <c r="C499" i="21"/>
  <c r="D499" i="21"/>
  <c r="F499" i="21"/>
  <c r="H499" i="21"/>
  <c r="I499" i="21" s="1"/>
  <c r="J499" i="21"/>
  <c r="Q499" i="21"/>
  <c r="V499" i="21"/>
  <c r="Z499" i="21" s="1"/>
  <c r="W499" i="21"/>
  <c r="X499" i="21"/>
  <c r="AF499" i="21" s="1"/>
  <c r="Y499" i="21"/>
  <c r="AA499" i="21"/>
  <c r="AB499" i="21"/>
  <c r="AC499" i="21"/>
  <c r="AD499" i="21"/>
  <c r="AL499" i="21"/>
  <c r="AN499" i="21"/>
  <c r="AR499" i="21"/>
  <c r="AX499" i="21"/>
  <c r="AZ499" i="21"/>
  <c r="BA499" i="21"/>
  <c r="BC499" i="21"/>
  <c r="BE499" i="21"/>
  <c r="BF499" i="21"/>
  <c r="BG499" i="21"/>
  <c r="C500" i="21"/>
  <c r="D500" i="21"/>
  <c r="F500" i="21"/>
  <c r="H500" i="21"/>
  <c r="J500" i="21" s="1"/>
  <c r="I500" i="21"/>
  <c r="Q500" i="21"/>
  <c r="V500" i="21"/>
  <c r="Z500" i="21" s="1"/>
  <c r="W500" i="21"/>
  <c r="X500" i="21"/>
  <c r="AB500" i="21" s="1"/>
  <c r="AA500" i="21"/>
  <c r="AC500" i="21"/>
  <c r="AD500" i="21"/>
  <c r="AF500" i="21" s="1"/>
  <c r="AL500" i="21"/>
  <c r="AN500" i="21"/>
  <c r="AR500" i="21"/>
  <c r="AX500" i="21"/>
  <c r="AZ500" i="21"/>
  <c r="BA500" i="21"/>
  <c r="BC500" i="21"/>
  <c r="BE500" i="21"/>
  <c r="BF500" i="21" s="1"/>
  <c r="BG500" i="21"/>
  <c r="C501" i="21"/>
  <c r="D501" i="21"/>
  <c r="F501" i="21"/>
  <c r="H501" i="21"/>
  <c r="I501" i="21"/>
  <c r="J501" i="21"/>
  <c r="Q501" i="21"/>
  <c r="V501" i="21"/>
  <c r="W501" i="21"/>
  <c r="X501" i="21"/>
  <c r="AA501" i="21"/>
  <c r="AL501" i="21"/>
  <c r="AN501" i="21"/>
  <c r="AR501" i="21"/>
  <c r="AX501" i="21"/>
  <c r="AZ501" i="21"/>
  <c r="BA501" i="21"/>
  <c r="BC501" i="21"/>
  <c r="BE501" i="21"/>
  <c r="BG501" i="21" s="1"/>
  <c r="BF501" i="21"/>
  <c r="C502" i="21"/>
  <c r="D502" i="21"/>
  <c r="F502" i="21"/>
  <c r="H502" i="21"/>
  <c r="I502" i="21"/>
  <c r="J502" i="21"/>
  <c r="Q502" i="21"/>
  <c r="V502" i="21"/>
  <c r="W502" i="21"/>
  <c r="X502" i="21"/>
  <c r="Y502" i="21"/>
  <c r="Z502" i="21"/>
  <c r="AA502" i="21"/>
  <c r="AL502" i="21"/>
  <c r="AN502" i="21"/>
  <c r="AR502" i="21"/>
  <c r="AX502" i="21"/>
  <c r="AZ502" i="21"/>
  <c r="BA502" i="21"/>
  <c r="BC502" i="21"/>
  <c r="BE502" i="21"/>
  <c r="BF502" i="21"/>
  <c r="BG502" i="21"/>
  <c r="C503" i="21"/>
  <c r="D503" i="21"/>
  <c r="F503" i="21"/>
  <c r="H503" i="21"/>
  <c r="Q503" i="21"/>
  <c r="V503" i="21"/>
  <c r="Y503" i="21" s="1"/>
  <c r="W503" i="21"/>
  <c r="AA503" i="21" s="1"/>
  <c r="X503" i="21"/>
  <c r="Z503" i="21"/>
  <c r="AC503" i="21"/>
  <c r="AL503" i="21"/>
  <c r="AN503" i="21"/>
  <c r="AR503" i="21"/>
  <c r="AX503" i="21"/>
  <c r="AZ503" i="21"/>
  <c r="BA503" i="21"/>
  <c r="BC503" i="21"/>
  <c r="BE503" i="21"/>
  <c r="BF503" i="21"/>
  <c r="BG503" i="21"/>
  <c r="C504" i="21"/>
  <c r="D504" i="21"/>
  <c r="F504" i="21"/>
  <c r="H504" i="21"/>
  <c r="Q504" i="21"/>
  <c r="V504" i="21"/>
  <c r="Y504" i="21" s="1"/>
  <c r="W504" i="21"/>
  <c r="AA504" i="21" s="1"/>
  <c r="X504" i="21"/>
  <c r="Z504" i="21"/>
  <c r="AC504" i="21"/>
  <c r="AL504" i="21"/>
  <c r="AN504" i="21"/>
  <c r="AR504" i="21"/>
  <c r="AX504" i="21"/>
  <c r="AZ504" i="21"/>
  <c r="BA504" i="21"/>
  <c r="BC504" i="21"/>
  <c r="BE504" i="21"/>
  <c r="C505" i="21"/>
  <c r="D505" i="21"/>
  <c r="F505" i="21"/>
  <c r="H505" i="21"/>
  <c r="I505" i="21" s="1"/>
  <c r="Q505" i="21"/>
  <c r="V505" i="21"/>
  <c r="Y505" i="21" s="1"/>
  <c r="W505" i="21"/>
  <c r="AA505" i="21" s="1"/>
  <c r="AD505" i="21" s="1"/>
  <c r="X505" i="21"/>
  <c r="AC505" i="21" s="1"/>
  <c r="Z505" i="21"/>
  <c r="AB505" i="21"/>
  <c r="AF505" i="21"/>
  <c r="AL505" i="21"/>
  <c r="AN505" i="21"/>
  <c r="AR505" i="21"/>
  <c r="AX505" i="21"/>
  <c r="AZ505" i="21"/>
  <c r="BA505" i="21"/>
  <c r="BC505" i="21"/>
  <c r="BE505" i="21"/>
  <c r="C506" i="21"/>
  <c r="D506" i="21"/>
  <c r="F506" i="21"/>
  <c r="H506" i="21"/>
  <c r="I506" i="21"/>
  <c r="J506" i="21"/>
  <c r="Q506" i="21"/>
  <c r="V506" i="21"/>
  <c r="Z506" i="21" s="1"/>
  <c r="W506" i="21"/>
  <c r="AA506" i="21" s="1"/>
  <c r="AD506" i="21" s="1"/>
  <c r="X506" i="21"/>
  <c r="Y506" i="21"/>
  <c r="AB506" i="21"/>
  <c r="AC506" i="21"/>
  <c r="AF506" i="21"/>
  <c r="AL506" i="21"/>
  <c r="AN506" i="21"/>
  <c r="AR506" i="21"/>
  <c r="AX506" i="21"/>
  <c r="AZ506" i="21"/>
  <c r="BA506" i="21"/>
  <c r="BC506" i="21"/>
  <c r="BE506" i="21"/>
  <c r="BF506" i="21" s="1"/>
  <c r="BG506" i="21"/>
  <c r="C507" i="21"/>
  <c r="D507" i="21"/>
  <c r="F507" i="21"/>
  <c r="H507" i="21"/>
  <c r="I507" i="21" s="1"/>
  <c r="J507" i="21"/>
  <c r="Q507" i="21"/>
  <c r="V507" i="21"/>
  <c r="Z507" i="21" s="1"/>
  <c r="W507" i="21"/>
  <c r="X507" i="21"/>
  <c r="AF507" i="21" s="1"/>
  <c r="AA507" i="21"/>
  <c r="AB507" i="21"/>
  <c r="AC507" i="21"/>
  <c r="AD507" i="21"/>
  <c r="AL507" i="21"/>
  <c r="AN507" i="21"/>
  <c r="AR507" i="21"/>
  <c r="AX507" i="21"/>
  <c r="AZ507" i="21"/>
  <c r="BA507" i="21"/>
  <c r="BC507" i="21"/>
  <c r="BE507" i="21"/>
  <c r="BF507" i="21"/>
  <c r="BG507" i="21"/>
  <c r="C508" i="21"/>
  <c r="D508" i="21"/>
  <c r="F508" i="21"/>
  <c r="H508" i="21"/>
  <c r="J508" i="21" s="1"/>
  <c r="I508" i="21"/>
  <c r="Q508" i="21"/>
  <c r="V508" i="21"/>
  <c r="Z508" i="21" s="1"/>
  <c r="W508" i="21"/>
  <c r="X508" i="21"/>
  <c r="AA508" i="21"/>
  <c r="AD508" i="21" s="1"/>
  <c r="AF508" i="21" s="1"/>
  <c r="AC508" i="21"/>
  <c r="AL508" i="21"/>
  <c r="AN508" i="21"/>
  <c r="AR508" i="21"/>
  <c r="AX508" i="21"/>
  <c r="AZ508" i="21"/>
  <c r="BA508" i="21"/>
  <c r="BC508" i="21"/>
  <c r="BE508" i="21"/>
  <c r="BF508" i="21" s="1"/>
  <c r="BG508" i="21"/>
  <c r="C509" i="21"/>
  <c r="D509" i="21"/>
  <c r="F509" i="21"/>
  <c r="H509" i="21"/>
  <c r="I509" i="21"/>
  <c r="J509" i="21"/>
  <c r="Q509" i="21"/>
  <c r="V509" i="21"/>
  <c r="W509" i="21"/>
  <c r="X509" i="21"/>
  <c r="AA509" i="21"/>
  <c r="AL509" i="21"/>
  <c r="AN509" i="21"/>
  <c r="AR509" i="21"/>
  <c r="AX509" i="21"/>
  <c r="AZ509" i="21"/>
  <c r="BA509" i="21"/>
  <c r="BC509" i="21"/>
  <c r="BE509" i="21"/>
  <c r="BG509" i="21" s="1"/>
  <c r="BF509" i="21"/>
  <c r="C510" i="21"/>
  <c r="D510" i="21"/>
  <c r="F510" i="21"/>
  <c r="H510" i="21"/>
  <c r="I510" i="21"/>
  <c r="J510" i="21"/>
  <c r="Q510" i="21"/>
  <c r="V510" i="21"/>
  <c r="W510" i="21"/>
  <c r="X510" i="21"/>
  <c r="Y510" i="21"/>
  <c r="Z510" i="21"/>
  <c r="AA510" i="21"/>
  <c r="AL510" i="21"/>
  <c r="AN510" i="21"/>
  <c r="AR510" i="21"/>
  <c r="AX510" i="21"/>
  <c r="AZ510" i="21"/>
  <c r="BA510" i="21"/>
  <c r="BC510" i="21"/>
  <c r="BE510" i="21"/>
  <c r="BF510" i="21"/>
  <c r="BG510" i="21"/>
  <c r="C511" i="21"/>
  <c r="D511" i="21"/>
  <c r="F511" i="21"/>
  <c r="H511" i="21"/>
  <c r="Q511" i="21"/>
  <c r="V511" i="21"/>
  <c r="Y511" i="21" s="1"/>
  <c r="W511" i="21"/>
  <c r="AA511" i="21" s="1"/>
  <c r="X511" i="21"/>
  <c r="AC511" i="21" s="1"/>
  <c r="Z511" i="21"/>
  <c r="AL511" i="21"/>
  <c r="AN511" i="21"/>
  <c r="AR511" i="21"/>
  <c r="AX511" i="21"/>
  <c r="AZ511" i="21"/>
  <c r="BA511" i="21"/>
  <c r="BC511" i="21"/>
  <c r="BE511" i="21"/>
  <c r="BF511" i="21"/>
  <c r="BG511" i="21"/>
  <c r="C512" i="21"/>
  <c r="D512" i="21"/>
  <c r="F512" i="21"/>
  <c r="H512" i="21"/>
  <c r="J512" i="21" s="1"/>
  <c r="Q512" i="21"/>
  <c r="V512" i="21"/>
  <c r="Y512" i="21" s="1"/>
  <c r="W512" i="21"/>
  <c r="AA512" i="21" s="1"/>
  <c r="X512" i="21"/>
  <c r="Z512" i="21"/>
  <c r="AC512" i="21"/>
  <c r="AL512" i="21"/>
  <c r="AN512" i="21"/>
  <c r="AR512" i="21"/>
  <c r="AX512" i="21"/>
  <c r="AZ512" i="21"/>
  <c r="BA512" i="21"/>
  <c r="BC512" i="21"/>
  <c r="BE512" i="21"/>
  <c r="C513" i="21"/>
  <c r="D513" i="21"/>
  <c r="F513" i="21"/>
  <c r="H513" i="21"/>
  <c r="I513" i="21" s="1"/>
  <c r="J513" i="21"/>
  <c r="Q513" i="21"/>
  <c r="V513" i="21"/>
  <c r="Y513" i="21" s="1"/>
  <c r="W513" i="21"/>
  <c r="AA513" i="21" s="1"/>
  <c r="X513" i="21"/>
  <c r="AC513" i="21" s="1"/>
  <c r="Z513" i="21"/>
  <c r="AB513" i="21"/>
  <c r="AL513" i="21"/>
  <c r="AN513" i="21"/>
  <c r="AR513" i="21"/>
  <c r="AX513" i="21"/>
  <c r="AZ513" i="21"/>
  <c r="BA513" i="21"/>
  <c r="BC513" i="21"/>
  <c r="BE513" i="21"/>
  <c r="BG513" i="21" s="1"/>
  <c r="BF513" i="21"/>
  <c r="C514" i="21"/>
  <c r="D514" i="21"/>
  <c r="F514" i="21"/>
  <c r="H514" i="21"/>
  <c r="I514" i="21"/>
  <c r="J514" i="21"/>
  <c r="Q514" i="21"/>
  <c r="V514" i="21"/>
  <c r="Z514" i="21" s="1"/>
  <c r="W514" i="21"/>
  <c r="AA514" i="21" s="1"/>
  <c r="AB514" i="21" s="1"/>
  <c r="X514" i="21"/>
  <c r="Y514" i="21"/>
  <c r="AC514" i="21"/>
  <c r="AL514" i="21"/>
  <c r="AN514" i="21"/>
  <c r="AR514" i="21"/>
  <c r="AX514" i="21"/>
  <c r="AZ514" i="21"/>
  <c r="BA514" i="21"/>
  <c r="BC514" i="21"/>
  <c r="BE514" i="21"/>
  <c r="BF514" i="21" s="1"/>
  <c r="C515" i="21"/>
  <c r="D515" i="21"/>
  <c r="F515" i="21"/>
  <c r="H515" i="21"/>
  <c r="I515" i="21" s="1"/>
  <c r="J515" i="21"/>
  <c r="Q515" i="21"/>
  <c r="V515" i="21"/>
  <c r="Y515" i="21" s="1"/>
  <c r="W515" i="21"/>
  <c r="X515" i="21"/>
  <c r="AF515" i="21" s="1"/>
  <c r="AA515" i="21"/>
  <c r="AB515" i="21"/>
  <c r="AC515" i="21"/>
  <c r="AD515" i="21"/>
  <c r="AL515" i="21"/>
  <c r="AN515" i="21"/>
  <c r="AR515" i="21"/>
  <c r="AX515" i="21"/>
  <c r="AZ515" i="21"/>
  <c r="BA515" i="21"/>
  <c r="BC515" i="21"/>
  <c r="BE515" i="21"/>
  <c r="BF515" i="21"/>
  <c r="BG515" i="21"/>
  <c r="C516" i="21"/>
  <c r="D516" i="21"/>
  <c r="F516" i="21"/>
  <c r="H516" i="21"/>
  <c r="J516" i="21" s="1"/>
  <c r="I516" i="21"/>
  <c r="Q516" i="21"/>
  <c r="V516" i="21"/>
  <c r="Z516" i="21" s="1"/>
  <c r="W516" i="21"/>
  <c r="AA516" i="21" s="1"/>
  <c r="AD516" i="21" s="1"/>
  <c r="AF516" i="21" s="1"/>
  <c r="X516" i="21"/>
  <c r="Y516" i="21"/>
  <c r="AC516" i="21"/>
  <c r="AL516" i="21"/>
  <c r="AN516" i="21"/>
  <c r="AR516" i="21"/>
  <c r="AX516" i="21"/>
  <c r="AZ516" i="21"/>
  <c r="BA516" i="21"/>
  <c r="BC516" i="21"/>
  <c r="BE516" i="21"/>
  <c r="BF516" i="21" s="1"/>
  <c r="C517" i="21"/>
  <c r="D517" i="21"/>
  <c r="F517" i="21"/>
  <c r="H517" i="21"/>
  <c r="I517" i="21"/>
  <c r="J517" i="21"/>
  <c r="Q517" i="21"/>
  <c r="V517" i="21"/>
  <c r="W517" i="21"/>
  <c r="X517" i="21"/>
  <c r="AA517" i="21"/>
  <c r="AL517" i="21"/>
  <c r="AN517" i="21"/>
  <c r="AR517" i="21"/>
  <c r="AX517" i="21"/>
  <c r="AZ517" i="21"/>
  <c r="BA517" i="21"/>
  <c r="BC517" i="21"/>
  <c r="BE517" i="21"/>
  <c r="BG517" i="21" s="1"/>
  <c r="BF517" i="21"/>
  <c r="C518" i="21"/>
  <c r="D518" i="21"/>
  <c r="F518" i="21"/>
  <c r="H518" i="21"/>
  <c r="I518" i="21"/>
  <c r="J518" i="21"/>
  <c r="Q518" i="21"/>
  <c r="V518" i="21"/>
  <c r="W518" i="21"/>
  <c r="X518" i="21"/>
  <c r="Y518" i="21"/>
  <c r="Z518" i="21"/>
  <c r="AA518" i="21"/>
  <c r="AD518" i="21" s="1"/>
  <c r="AC518" i="21"/>
  <c r="AL518" i="21"/>
  <c r="AN518" i="21"/>
  <c r="AR518" i="21"/>
  <c r="AX518" i="21"/>
  <c r="AZ518" i="21"/>
  <c r="BA518" i="21"/>
  <c r="BC518" i="21"/>
  <c r="BE518" i="21"/>
  <c r="BF518" i="21"/>
  <c r="BG518" i="21"/>
  <c r="C519" i="21"/>
  <c r="D519" i="21"/>
  <c r="F519" i="21"/>
  <c r="H519" i="21"/>
  <c r="Q519" i="21"/>
  <c r="V519" i="21"/>
  <c r="Y519" i="21" s="1"/>
  <c r="W519" i="21"/>
  <c r="AA519" i="21" s="1"/>
  <c r="X519" i="21"/>
  <c r="Z519" i="21"/>
  <c r="AL519" i="21"/>
  <c r="AN519" i="21"/>
  <c r="AR519" i="21"/>
  <c r="AX519" i="21"/>
  <c r="AZ519" i="21"/>
  <c r="BA519" i="21"/>
  <c r="BC519" i="21"/>
  <c r="BE519" i="21"/>
  <c r="BF519" i="21"/>
  <c r="BG519" i="21"/>
  <c r="C520" i="21"/>
  <c r="D520" i="21"/>
  <c r="F520" i="21"/>
  <c r="H520" i="21"/>
  <c r="J520" i="21" s="1"/>
  <c r="Q520" i="21"/>
  <c r="V520" i="21"/>
  <c r="Y520" i="21" s="1"/>
  <c r="W520" i="21"/>
  <c r="X520" i="21"/>
  <c r="Z520" i="21"/>
  <c r="AA520" i="21"/>
  <c r="AC520" i="21"/>
  <c r="AL520" i="21"/>
  <c r="AN520" i="21"/>
  <c r="AR520" i="21"/>
  <c r="AX520" i="21"/>
  <c r="AZ520" i="21"/>
  <c r="BA520" i="21"/>
  <c r="BC520" i="21"/>
  <c r="BE520" i="21"/>
  <c r="C521" i="21"/>
  <c r="D521" i="21"/>
  <c r="F521" i="21"/>
  <c r="H521" i="21"/>
  <c r="I521" i="21" s="1"/>
  <c r="J521" i="21"/>
  <c r="Q521" i="21"/>
  <c r="V521" i="21"/>
  <c r="Y521" i="21" s="1"/>
  <c r="W521" i="21"/>
  <c r="AA521" i="21" s="1"/>
  <c r="X521" i="21"/>
  <c r="AC521" i="21" s="1"/>
  <c r="Z521" i="21"/>
  <c r="AL521" i="21"/>
  <c r="AN521" i="21"/>
  <c r="AR521" i="21"/>
  <c r="AX521" i="21"/>
  <c r="AZ521" i="21"/>
  <c r="BA521" i="21"/>
  <c r="BC521" i="21"/>
  <c r="BE521" i="21"/>
  <c r="BG521" i="21" s="1"/>
  <c r="BF521" i="21"/>
  <c r="C522" i="21"/>
  <c r="D522" i="21"/>
  <c r="F522" i="21"/>
  <c r="H522" i="21"/>
  <c r="I522" i="21"/>
  <c r="J522" i="21"/>
  <c r="Q522" i="21"/>
  <c r="V522" i="21"/>
  <c r="Z522" i="21" s="1"/>
  <c r="W522" i="21"/>
  <c r="AA522" i="21" s="1"/>
  <c r="AD522" i="21" s="1"/>
  <c r="AF522" i="21" s="1"/>
  <c r="X522" i="21"/>
  <c r="Y522" i="21"/>
  <c r="AC522" i="21"/>
  <c r="AL522" i="21"/>
  <c r="AN522" i="21"/>
  <c r="AR522" i="21"/>
  <c r="AX522" i="21"/>
  <c r="AZ522" i="21"/>
  <c r="BA522" i="21"/>
  <c r="BC522" i="21"/>
  <c r="BE522" i="21"/>
  <c r="BF522" i="21" s="1"/>
  <c r="C523" i="21"/>
  <c r="D523" i="21"/>
  <c r="F523" i="21"/>
  <c r="H523" i="21"/>
  <c r="I523" i="21" s="1"/>
  <c r="J523" i="21"/>
  <c r="Q523" i="21"/>
  <c r="V523" i="21"/>
  <c r="W523" i="21"/>
  <c r="X523" i="21"/>
  <c r="AF523" i="21" s="1"/>
  <c r="Y523" i="21"/>
  <c r="Z523" i="21"/>
  <c r="AA523" i="21"/>
  <c r="AB523" i="21"/>
  <c r="AC523" i="21"/>
  <c r="AD523" i="21"/>
  <c r="AL523" i="21"/>
  <c r="AN523" i="21"/>
  <c r="AR523" i="21"/>
  <c r="AX523" i="21"/>
  <c r="AZ523" i="21"/>
  <c r="BA523" i="21"/>
  <c r="BC523" i="21"/>
  <c r="BE523" i="21"/>
  <c r="BF523" i="21"/>
  <c r="BG523" i="21"/>
  <c r="C524" i="21"/>
  <c r="D524" i="21"/>
  <c r="F524" i="21"/>
  <c r="H524" i="21"/>
  <c r="J524" i="21" s="1"/>
  <c r="Q524" i="21"/>
  <c r="V524" i="21"/>
  <c r="Z524" i="21" s="1"/>
  <c r="W524" i="21"/>
  <c r="X524" i="21"/>
  <c r="Y524" i="21"/>
  <c r="AA524" i="21"/>
  <c r="AD524" i="21" s="1"/>
  <c r="AF524" i="21" s="1"/>
  <c r="AC524" i="21"/>
  <c r="AL524" i="21"/>
  <c r="AN524" i="21"/>
  <c r="AR524" i="21"/>
  <c r="AX524" i="21"/>
  <c r="AZ524" i="21"/>
  <c r="BA524" i="21"/>
  <c r="BC524" i="21"/>
  <c r="BE524" i="21"/>
  <c r="BF524" i="21" s="1"/>
  <c r="BG524" i="21"/>
  <c r="C525" i="21"/>
  <c r="D525" i="21"/>
  <c r="F525" i="21"/>
  <c r="H525" i="21"/>
  <c r="I525" i="21" s="1"/>
  <c r="Q525" i="21"/>
  <c r="V525" i="21"/>
  <c r="Y525" i="21" s="1"/>
  <c r="W525" i="21"/>
  <c r="X525" i="21"/>
  <c r="AC525" i="21" s="1"/>
  <c r="AA525" i="21"/>
  <c r="AD525" i="21" s="1"/>
  <c r="AL525" i="21"/>
  <c r="AN525" i="21"/>
  <c r="AR525" i="21"/>
  <c r="AX525" i="21"/>
  <c r="AZ525" i="21"/>
  <c r="BA525" i="21"/>
  <c r="BC525" i="21"/>
  <c r="BE525" i="21"/>
  <c r="BG525" i="21" s="1"/>
  <c r="BF525" i="21"/>
  <c r="C526" i="21"/>
  <c r="D526" i="21"/>
  <c r="F526" i="21"/>
  <c r="H526" i="21"/>
  <c r="I526" i="21"/>
  <c r="J526" i="21"/>
  <c r="Q526" i="21"/>
  <c r="V526" i="21"/>
  <c r="W526" i="21"/>
  <c r="AA526" i="21" s="1"/>
  <c r="X526" i="21"/>
  <c r="AC526" i="21" s="1"/>
  <c r="Y526" i="21"/>
  <c r="Z526" i="21"/>
  <c r="AL526" i="21"/>
  <c r="AN526" i="21"/>
  <c r="AR526" i="21"/>
  <c r="AX526" i="21"/>
  <c r="AZ526" i="21"/>
  <c r="BA526" i="21"/>
  <c r="BC526" i="21"/>
  <c r="BE526" i="21"/>
  <c r="BG526" i="21" s="1"/>
  <c r="BF526" i="21"/>
  <c r="C527" i="21"/>
  <c r="D527" i="21"/>
  <c r="F527" i="21"/>
  <c r="H527" i="21"/>
  <c r="I527" i="21" s="1"/>
  <c r="Q527" i="21"/>
  <c r="V527" i="21"/>
  <c r="Z527" i="21" s="1"/>
  <c r="W527" i="21"/>
  <c r="AA527" i="21" s="1"/>
  <c r="X527" i="21"/>
  <c r="Y527" i="21"/>
  <c r="AB527" i="21"/>
  <c r="AC527" i="21"/>
  <c r="AD527" i="21"/>
  <c r="AL527" i="21"/>
  <c r="AN527" i="21"/>
  <c r="AR527" i="21"/>
  <c r="AX527" i="21"/>
  <c r="AZ527" i="21"/>
  <c r="BA527" i="21"/>
  <c r="BC527" i="21"/>
  <c r="BE527" i="21"/>
  <c r="BF527" i="21"/>
  <c r="BG527" i="21"/>
  <c r="C528" i="21"/>
  <c r="D528" i="21"/>
  <c r="F528" i="21"/>
  <c r="H528" i="21"/>
  <c r="J528" i="21" s="1"/>
  <c r="Q528" i="21"/>
  <c r="V528" i="21"/>
  <c r="Y528" i="21" s="1"/>
  <c r="W528" i="21"/>
  <c r="X528" i="21"/>
  <c r="AA528" i="21"/>
  <c r="AB528" i="21" s="1"/>
  <c r="AC528" i="21"/>
  <c r="AD528" i="21"/>
  <c r="AF528" i="21"/>
  <c r="AL528" i="21"/>
  <c r="AN528" i="21"/>
  <c r="AR528" i="21"/>
  <c r="AX528" i="21"/>
  <c r="AZ528" i="21"/>
  <c r="BA528" i="21"/>
  <c r="BC528" i="21"/>
  <c r="BE528" i="21"/>
  <c r="BF528" i="21" s="1"/>
  <c r="C529" i="21"/>
  <c r="D529" i="21"/>
  <c r="F529" i="21"/>
  <c r="H529" i="21"/>
  <c r="I529" i="21" s="1"/>
  <c r="J529" i="21"/>
  <c r="Q529" i="21"/>
  <c r="V529" i="21"/>
  <c r="Y529" i="21" s="1"/>
  <c r="W529" i="21"/>
  <c r="X529" i="21"/>
  <c r="AC529" i="21" s="1"/>
  <c r="AD529" i="21" s="1"/>
  <c r="AF529" i="21" s="1"/>
  <c r="AA529" i="21"/>
  <c r="AL529" i="21"/>
  <c r="AN529" i="21"/>
  <c r="AR529" i="21"/>
  <c r="AX529" i="21"/>
  <c r="AZ529" i="21"/>
  <c r="BA529" i="21"/>
  <c r="BC529" i="21"/>
  <c r="BE529" i="21"/>
  <c r="BG529" i="21" s="1"/>
  <c r="C530" i="21"/>
  <c r="D530" i="21"/>
  <c r="F530" i="21"/>
  <c r="H530" i="21"/>
  <c r="I530" i="21"/>
  <c r="J530" i="21"/>
  <c r="Q530" i="21"/>
  <c r="V530" i="21"/>
  <c r="Z530" i="21" s="1"/>
  <c r="W530" i="21"/>
  <c r="X530" i="21"/>
  <c r="Y530" i="21"/>
  <c r="AA530" i="21"/>
  <c r="AL530" i="21"/>
  <c r="AN530" i="21"/>
  <c r="AR530" i="21"/>
  <c r="AX530" i="21"/>
  <c r="AZ530" i="21"/>
  <c r="BA530" i="21"/>
  <c r="BC530" i="21"/>
  <c r="BE530" i="21"/>
  <c r="BF530" i="21" s="1"/>
  <c r="C531" i="21"/>
  <c r="D531" i="21"/>
  <c r="F531" i="21"/>
  <c r="H531" i="21"/>
  <c r="I531" i="21" s="1"/>
  <c r="J531" i="21"/>
  <c r="Q531" i="21"/>
  <c r="V531" i="21"/>
  <c r="Y531" i="21" s="1"/>
  <c r="W531" i="21"/>
  <c r="X531" i="21"/>
  <c r="AB531" i="21" s="1"/>
  <c r="Z531" i="21"/>
  <c r="AA531" i="21"/>
  <c r="AC531" i="21"/>
  <c r="AD531" i="21" s="1"/>
  <c r="AL531" i="21"/>
  <c r="AN531" i="21"/>
  <c r="AR531" i="21"/>
  <c r="AX531" i="21"/>
  <c r="AZ531" i="21"/>
  <c r="BA531" i="21"/>
  <c r="BC531" i="21"/>
  <c r="BE531" i="21"/>
  <c r="BF531" i="21"/>
  <c r="BG531" i="21"/>
  <c r="C532" i="21"/>
  <c r="D532" i="21"/>
  <c r="F532" i="21"/>
  <c r="H532" i="21"/>
  <c r="J532" i="21" s="1"/>
  <c r="I532" i="21"/>
  <c r="Q532" i="21"/>
  <c r="V532" i="21"/>
  <c r="W532" i="21"/>
  <c r="AA532" i="21" s="1"/>
  <c r="AD532" i="21" s="1"/>
  <c r="AF532" i="21" s="1"/>
  <c r="X532" i="21"/>
  <c r="Y532" i="21"/>
  <c r="Z532" i="21"/>
  <c r="AC532" i="21"/>
  <c r="AL532" i="21"/>
  <c r="AN532" i="21"/>
  <c r="AR532" i="21"/>
  <c r="AX532" i="21"/>
  <c r="AZ532" i="21"/>
  <c r="BA532" i="21"/>
  <c r="BC532" i="21"/>
  <c r="BE532" i="21"/>
  <c r="BF532" i="21" s="1"/>
  <c r="BG532" i="21"/>
  <c r="C533" i="21"/>
  <c r="D533" i="21"/>
  <c r="F533" i="21"/>
  <c r="H533" i="21"/>
  <c r="J533" i="21" s="1"/>
  <c r="I533" i="21"/>
  <c r="Q533" i="21"/>
  <c r="V533" i="21"/>
  <c r="Y533" i="21" s="1"/>
  <c r="W533" i="21"/>
  <c r="X533" i="21"/>
  <c r="AC533" i="21" s="1"/>
  <c r="AA533" i="21"/>
  <c r="AD533" i="21" s="1"/>
  <c r="AB533" i="21"/>
  <c r="AL533" i="21"/>
  <c r="AN533" i="21"/>
  <c r="AR533" i="21"/>
  <c r="AX533" i="21"/>
  <c r="AZ533" i="21"/>
  <c r="BA533" i="21"/>
  <c r="BC533" i="21"/>
  <c r="BE533" i="21"/>
  <c r="BG533" i="21" s="1"/>
  <c r="BF533" i="21"/>
  <c r="C534" i="21"/>
  <c r="D534" i="21"/>
  <c r="F534" i="21"/>
  <c r="H534" i="21"/>
  <c r="I534" i="21"/>
  <c r="J534" i="21"/>
  <c r="Q534" i="21"/>
  <c r="V534" i="21"/>
  <c r="W534" i="21"/>
  <c r="X534" i="21"/>
  <c r="Y534" i="21"/>
  <c r="Z534" i="21"/>
  <c r="AA534" i="21"/>
  <c r="AL534" i="21"/>
  <c r="AN534" i="21"/>
  <c r="AR534" i="21"/>
  <c r="AX534" i="21"/>
  <c r="AZ534" i="21"/>
  <c r="BA534" i="21"/>
  <c r="BC534" i="21"/>
  <c r="BE534" i="21"/>
  <c r="BF534" i="21" s="1"/>
  <c r="C535" i="21"/>
  <c r="D535" i="21"/>
  <c r="F535" i="21"/>
  <c r="H535" i="21"/>
  <c r="I535" i="21" s="1"/>
  <c r="Q535" i="21"/>
  <c r="V535" i="21"/>
  <c r="W535" i="21"/>
  <c r="AA535" i="21" s="1"/>
  <c r="X535" i="21"/>
  <c r="Y535" i="21"/>
  <c r="Z535" i="21"/>
  <c r="AL535" i="21"/>
  <c r="AN535" i="21"/>
  <c r="AR535" i="21"/>
  <c r="AX535" i="21"/>
  <c r="AZ535" i="21"/>
  <c r="BA535" i="21"/>
  <c r="BC535" i="21"/>
  <c r="BE535" i="21"/>
  <c r="BF535" i="21"/>
  <c r="BG535" i="21"/>
  <c r="C536" i="21"/>
  <c r="D536" i="21"/>
  <c r="F536" i="21"/>
  <c r="H536" i="21"/>
  <c r="J536" i="21" s="1"/>
  <c r="Q536" i="21"/>
  <c r="V536" i="21"/>
  <c r="W536" i="21"/>
  <c r="AA536" i="21" s="1"/>
  <c r="X536" i="21"/>
  <c r="Y536" i="21"/>
  <c r="Z536" i="21"/>
  <c r="AC536" i="21"/>
  <c r="AL536" i="21"/>
  <c r="AN536" i="21"/>
  <c r="AR536" i="21"/>
  <c r="AX536" i="21"/>
  <c r="AZ536" i="21"/>
  <c r="BA536" i="21"/>
  <c r="BC536" i="21"/>
  <c r="BE536" i="21"/>
  <c r="BF536" i="21" s="1"/>
  <c r="BG536" i="21"/>
  <c r="C537" i="21"/>
  <c r="D537" i="21"/>
  <c r="F537" i="21"/>
  <c r="H537" i="21"/>
  <c r="I537" i="21" s="1"/>
  <c r="J537" i="21"/>
  <c r="Q537" i="21"/>
  <c r="V537" i="21"/>
  <c r="Y537" i="21" s="1"/>
  <c r="W537" i="21"/>
  <c r="X537" i="21"/>
  <c r="AC537" i="21" s="1"/>
  <c r="Z537" i="21"/>
  <c r="AA537" i="21"/>
  <c r="AD537" i="21"/>
  <c r="AL537" i="21"/>
  <c r="AN537" i="21"/>
  <c r="AR537" i="21"/>
  <c r="AX537" i="21"/>
  <c r="AZ537" i="21"/>
  <c r="BA537" i="21"/>
  <c r="BC537" i="21"/>
  <c r="BE537" i="21"/>
  <c r="BG537" i="21" s="1"/>
  <c r="BF537" i="21"/>
  <c r="C538" i="21"/>
  <c r="D538" i="21"/>
  <c r="F538" i="21"/>
  <c r="H538" i="21"/>
  <c r="I538" i="21"/>
  <c r="J538" i="21"/>
  <c r="Q538" i="21"/>
  <c r="V538" i="21"/>
  <c r="Z538" i="21" s="1"/>
  <c r="W538" i="21"/>
  <c r="X538" i="21"/>
  <c r="AB538" i="21" s="1"/>
  <c r="Y538" i="21"/>
  <c r="AA538" i="21"/>
  <c r="AC538" i="21"/>
  <c r="AL538" i="21"/>
  <c r="AN538" i="21"/>
  <c r="AR538" i="21"/>
  <c r="AX538" i="21"/>
  <c r="AZ538" i="21"/>
  <c r="BA538" i="21"/>
  <c r="BC538" i="21"/>
  <c r="BE538" i="21"/>
  <c r="BG538" i="21" s="1"/>
  <c r="BF538" i="21"/>
  <c r="C539" i="21"/>
  <c r="D539" i="21"/>
  <c r="F539" i="21"/>
  <c r="H539" i="21"/>
  <c r="I539" i="21" s="1"/>
  <c r="J539" i="21"/>
  <c r="Q539" i="21"/>
  <c r="V539" i="21"/>
  <c r="Z539" i="21" s="1"/>
  <c r="W539" i="21"/>
  <c r="X539" i="21"/>
  <c r="Y539" i="21"/>
  <c r="AA539" i="21"/>
  <c r="AL539" i="21"/>
  <c r="AN539" i="21"/>
  <c r="AR539" i="21"/>
  <c r="AX539" i="21"/>
  <c r="AZ539" i="21"/>
  <c r="BA539" i="21"/>
  <c r="BC539" i="21"/>
  <c r="BE539" i="21"/>
  <c r="BF539" i="21"/>
  <c r="BG539" i="21"/>
  <c r="C540" i="21"/>
  <c r="D540" i="21"/>
  <c r="F540" i="21"/>
  <c r="H540" i="21"/>
  <c r="J540" i="21" s="1"/>
  <c r="Q540" i="21"/>
  <c r="V540" i="21"/>
  <c r="Y540" i="21" s="1"/>
  <c r="W540" i="21"/>
  <c r="X540" i="21"/>
  <c r="AB540" i="21" s="1"/>
  <c r="AA540" i="21"/>
  <c r="AD540" i="21" s="1"/>
  <c r="AF540" i="21" s="1"/>
  <c r="AC540" i="21"/>
  <c r="AL540" i="21"/>
  <c r="AN540" i="21"/>
  <c r="AR540" i="21"/>
  <c r="AX540" i="21"/>
  <c r="AZ540" i="21"/>
  <c r="BA540" i="21"/>
  <c r="BC540" i="21"/>
  <c r="BE540" i="21"/>
  <c r="BF540" i="21" s="1"/>
  <c r="BG540" i="21"/>
  <c r="C541" i="21"/>
  <c r="D541" i="21"/>
  <c r="F541" i="21"/>
  <c r="H541" i="21"/>
  <c r="I541" i="21" s="1"/>
  <c r="Q541" i="21"/>
  <c r="V541" i="21"/>
  <c r="Y541" i="21" s="1"/>
  <c r="W541" i="21"/>
  <c r="AA541" i="21" s="1"/>
  <c r="AD541" i="21" s="1"/>
  <c r="AF541" i="21" s="1"/>
  <c r="X541" i="21"/>
  <c r="AC541" i="21" s="1"/>
  <c r="AL541" i="21"/>
  <c r="AN541" i="21"/>
  <c r="AR541" i="21"/>
  <c r="AX541" i="21"/>
  <c r="AZ541" i="21"/>
  <c r="BA541" i="21"/>
  <c r="BC541" i="21"/>
  <c r="BE541" i="21"/>
  <c r="BG541" i="21" s="1"/>
  <c r="BF541" i="21"/>
  <c r="C542" i="21"/>
  <c r="D542" i="21"/>
  <c r="F542" i="21"/>
  <c r="H542" i="21"/>
  <c r="I542" i="21"/>
  <c r="J542" i="21"/>
  <c r="Q542" i="21"/>
  <c r="V542" i="21"/>
  <c r="W542" i="21"/>
  <c r="AA542" i="21" s="1"/>
  <c r="X542" i="21"/>
  <c r="Y542" i="21"/>
  <c r="Z542" i="21"/>
  <c r="AC542" i="21"/>
  <c r="AL542" i="21"/>
  <c r="AN542" i="21"/>
  <c r="AR542" i="21"/>
  <c r="AX542" i="21"/>
  <c r="AZ542" i="21"/>
  <c r="BA542" i="21"/>
  <c r="BC542" i="21"/>
  <c r="BE542" i="21"/>
  <c r="BG542" i="21" s="1"/>
  <c r="BF542" i="21"/>
  <c r="C543" i="21"/>
  <c r="D543" i="21"/>
  <c r="F543" i="21"/>
  <c r="H543" i="21"/>
  <c r="I543" i="21" s="1"/>
  <c r="Q543" i="21"/>
  <c r="V543" i="21"/>
  <c r="Y543" i="21" s="1"/>
  <c r="W543" i="21"/>
  <c r="AA543" i="21" s="1"/>
  <c r="X543" i="21"/>
  <c r="AB543" i="21"/>
  <c r="AC543" i="21"/>
  <c r="AD543" i="21"/>
  <c r="AL543" i="21"/>
  <c r="AN543" i="21"/>
  <c r="AR543" i="21"/>
  <c r="AX543" i="21"/>
  <c r="AZ543" i="21"/>
  <c r="BA543" i="21"/>
  <c r="BC543" i="21"/>
  <c r="BE543" i="21"/>
  <c r="BF543" i="21"/>
  <c r="BG543" i="21"/>
  <c r="C544" i="21"/>
  <c r="D544" i="21"/>
  <c r="F544" i="21"/>
  <c r="H544" i="21"/>
  <c r="J544" i="21" s="1"/>
  <c r="Q544" i="21"/>
  <c r="V544" i="21"/>
  <c r="Y544" i="21" s="1"/>
  <c r="W544" i="21"/>
  <c r="X544" i="21"/>
  <c r="AA544" i="21"/>
  <c r="AB544" i="21" s="1"/>
  <c r="AC544" i="21"/>
  <c r="AD544" i="21"/>
  <c r="AF544" i="21"/>
  <c r="AL544" i="21"/>
  <c r="AN544" i="21"/>
  <c r="AR544" i="21"/>
  <c r="AX544" i="21"/>
  <c r="AZ544" i="21"/>
  <c r="BA544" i="21"/>
  <c r="BC544" i="21"/>
  <c r="BE544" i="21"/>
  <c r="BF544" i="21" s="1"/>
  <c r="C545" i="21"/>
  <c r="D545" i="21"/>
  <c r="F545" i="21"/>
  <c r="H545" i="21"/>
  <c r="I545" i="21" s="1"/>
  <c r="J545" i="21"/>
  <c r="Q545" i="21"/>
  <c r="V545" i="21"/>
  <c r="Y545" i="21" s="1"/>
  <c r="W545" i="21"/>
  <c r="X545" i="21"/>
  <c r="AC545" i="21" s="1"/>
  <c r="AD545" i="21" s="1"/>
  <c r="AF545" i="21" s="1"/>
  <c r="Z545" i="21"/>
  <c r="AA545" i="21"/>
  <c r="AL545" i="21"/>
  <c r="AN545" i="21"/>
  <c r="AR545" i="21"/>
  <c r="AX545" i="21"/>
  <c r="AZ545" i="21"/>
  <c r="BA545" i="21"/>
  <c r="BC545" i="21"/>
  <c r="BE545" i="21"/>
  <c r="BG545" i="21" s="1"/>
  <c r="C546" i="21"/>
  <c r="D546" i="21"/>
  <c r="F546" i="21"/>
  <c r="H546" i="21"/>
  <c r="I546" i="21"/>
  <c r="J546" i="21"/>
  <c r="Q546" i="21"/>
  <c r="V546" i="21"/>
  <c r="Z546" i="21" s="1"/>
  <c r="W546" i="21"/>
  <c r="X546" i="21"/>
  <c r="Y546" i="21"/>
  <c r="AA546" i="21"/>
  <c r="AL546" i="21"/>
  <c r="AN546" i="21"/>
  <c r="AR546" i="21"/>
  <c r="AX546" i="21"/>
  <c r="AZ546" i="21"/>
  <c r="BA546" i="21"/>
  <c r="BC546" i="21"/>
  <c r="BE546" i="21"/>
  <c r="BF546" i="21" s="1"/>
  <c r="C547" i="21"/>
  <c r="D547" i="21"/>
  <c r="F547" i="21"/>
  <c r="H547" i="21"/>
  <c r="I547" i="21" s="1"/>
  <c r="J547" i="21"/>
  <c r="Q547" i="21"/>
  <c r="V547" i="21"/>
  <c r="W547" i="21"/>
  <c r="X547" i="21"/>
  <c r="AB547" i="21" s="1"/>
  <c r="Y547" i="21"/>
  <c r="Z547" i="21"/>
  <c r="AA547" i="21"/>
  <c r="AC547" i="21"/>
  <c r="AD547" i="21" s="1"/>
  <c r="AL547" i="21"/>
  <c r="AN547" i="21"/>
  <c r="AR547" i="21"/>
  <c r="AX547" i="21"/>
  <c r="AZ547" i="21"/>
  <c r="BA547" i="21"/>
  <c r="BC547" i="21"/>
  <c r="BE547" i="21"/>
  <c r="BF547" i="21"/>
  <c r="BG547" i="21"/>
  <c r="C548" i="21"/>
  <c r="D548" i="21"/>
  <c r="F548" i="21"/>
  <c r="H548" i="21"/>
  <c r="J548" i="21" s="1"/>
  <c r="I548" i="21"/>
  <c r="Q548" i="21"/>
  <c r="V548" i="21"/>
  <c r="W548" i="21"/>
  <c r="AA548" i="21" s="1"/>
  <c r="AD548" i="21" s="1"/>
  <c r="AF548" i="21" s="1"/>
  <c r="X548" i="21"/>
  <c r="Y548" i="21"/>
  <c r="Z548" i="21"/>
  <c r="AC548" i="21"/>
  <c r="AL548" i="21"/>
  <c r="AN548" i="21"/>
  <c r="AR548" i="21"/>
  <c r="AX548" i="21"/>
  <c r="AZ548" i="21"/>
  <c r="BA548" i="21"/>
  <c r="BC548" i="21"/>
  <c r="BE548" i="21"/>
  <c r="BF548" i="21" s="1"/>
  <c r="BG548" i="21"/>
  <c r="C549" i="21"/>
  <c r="D549" i="21"/>
  <c r="F549" i="21"/>
  <c r="H549" i="21"/>
  <c r="J549" i="21" s="1"/>
  <c r="I549" i="21"/>
  <c r="Q549" i="21"/>
  <c r="V549" i="21"/>
  <c r="Y549" i="21" s="1"/>
  <c r="W549" i="21"/>
  <c r="X549" i="21"/>
  <c r="AC549" i="21" s="1"/>
  <c r="AA549" i="21"/>
  <c r="AD549" i="21" s="1"/>
  <c r="AB549" i="21"/>
  <c r="AL549" i="21"/>
  <c r="AN549" i="21"/>
  <c r="AR549" i="21"/>
  <c r="AX549" i="21"/>
  <c r="AZ549" i="21"/>
  <c r="BA549" i="21"/>
  <c r="BC549" i="21"/>
  <c r="BE549" i="21"/>
  <c r="BG549" i="21" s="1"/>
  <c r="BF549" i="21"/>
  <c r="C550" i="21"/>
  <c r="D550" i="21"/>
  <c r="F550" i="21"/>
  <c r="H550" i="21"/>
  <c r="I550" i="21"/>
  <c r="J550" i="21"/>
  <c r="Q550" i="21"/>
  <c r="V550" i="21"/>
  <c r="W550" i="21"/>
  <c r="X550" i="21"/>
  <c r="Y550" i="21"/>
  <c r="Z550" i="21"/>
  <c r="AA550" i="21"/>
  <c r="AL550" i="21"/>
  <c r="AN550" i="21"/>
  <c r="AR550" i="21"/>
  <c r="AX550" i="21"/>
  <c r="AZ550" i="21"/>
  <c r="BA550" i="21"/>
  <c r="BC550" i="21"/>
  <c r="BE550" i="21"/>
  <c r="BF550" i="21" s="1"/>
  <c r="C551" i="21"/>
  <c r="D551" i="21"/>
  <c r="F551" i="21"/>
  <c r="H551" i="21"/>
  <c r="I551" i="21" s="1"/>
  <c r="Q551" i="21"/>
  <c r="V551" i="21"/>
  <c r="W551" i="21"/>
  <c r="AA551" i="21" s="1"/>
  <c r="X551" i="21"/>
  <c r="Y551" i="21"/>
  <c r="Z551" i="21"/>
  <c r="AL551" i="21"/>
  <c r="AN551" i="21"/>
  <c r="AR551" i="21"/>
  <c r="AX551" i="21"/>
  <c r="AZ551" i="21"/>
  <c r="BA551" i="21"/>
  <c r="BC551" i="21"/>
  <c r="BE551" i="21"/>
  <c r="BF551" i="21"/>
  <c r="BG551" i="21"/>
  <c r="C552" i="21"/>
  <c r="D552" i="21"/>
  <c r="F552" i="21"/>
  <c r="H552" i="21"/>
  <c r="J552" i="21" s="1"/>
  <c r="Q552" i="21"/>
  <c r="V552" i="21"/>
  <c r="W552" i="21"/>
  <c r="AA552" i="21" s="1"/>
  <c r="X552" i="21"/>
  <c r="Y552" i="21"/>
  <c r="Z552" i="21"/>
  <c r="AC552" i="21"/>
  <c r="AL552" i="21"/>
  <c r="AN552" i="21"/>
  <c r="AR552" i="21"/>
  <c r="AX552" i="21"/>
  <c r="AZ552" i="21"/>
  <c r="BA552" i="21"/>
  <c r="BC552" i="21"/>
  <c r="BE552" i="21"/>
  <c r="BF552" i="21" s="1"/>
  <c r="BG552" i="21"/>
  <c r="C553" i="21"/>
  <c r="D553" i="21"/>
  <c r="F553" i="21"/>
  <c r="H553" i="21"/>
  <c r="I553" i="21" s="1"/>
  <c r="J553" i="21"/>
  <c r="Q553" i="21"/>
  <c r="V553" i="21"/>
  <c r="Y553" i="21" s="1"/>
  <c r="W553" i="21"/>
  <c r="AA553" i="21" s="1"/>
  <c r="AD553" i="21" s="1"/>
  <c r="X553" i="21"/>
  <c r="AC553" i="21" s="1"/>
  <c r="Z553" i="21"/>
  <c r="AL553" i="21"/>
  <c r="AN553" i="21"/>
  <c r="AR553" i="21"/>
  <c r="AX553" i="21"/>
  <c r="AZ553" i="21"/>
  <c r="BA553" i="21"/>
  <c r="BC553" i="21"/>
  <c r="BE553" i="21"/>
  <c r="BG553" i="21" s="1"/>
  <c r="BF553" i="21"/>
  <c r="C554" i="21"/>
  <c r="D554" i="21"/>
  <c r="F554" i="21"/>
  <c r="H554" i="21"/>
  <c r="I554" i="21"/>
  <c r="J554" i="21"/>
  <c r="Q554" i="21"/>
  <c r="V554" i="21"/>
  <c r="Z554" i="21" s="1"/>
  <c r="W554" i="21"/>
  <c r="AA554" i="21" s="1"/>
  <c r="AD554" i="21" s="1"/>
  <c r="X554" i="21"/>
  <c r="Y554" i="21"/>
  <c r="AC554" i="21"/>
  <c r="AL554" i="21"/>
  <c r="AN554" i="21"/>
  <c r="AR554" i="21"/>
  <c r="AX554" i="21"/>
  <c r="AZ554" i="21"/>
  <c r="BA554" i="21"/>
  <c r="BC554" i="21"/>
  <c r="BE554" i="21"/>
  <c r="BF554" i="21"/>
  <c r="BG554" i="21"/>
  <c r="C555" i="21"/>
  <c r="D555" i="21"/>
  <c r="F555" i="21"/>
  <c r="H555" i="21"/>
  <c r="I555" i="21" s="1"/>
  <c r="J555" i="21"/>
  <c r="Q555" i="21"/>
  <c r="V555" i="21"/>
  <c r="Z555" i="21" s="1"/>
  <c r="W555" i="21"/>
  <c r="X555" i="21"/>
  <c r="Y555" i="21"/>
  <c r="AA555" i="21"/>
  <c r="AL555" i="21"/>
  <c r="AN555" i="21"/>
  <c r="AR555" i="21"/>
  <c r="AX555" i="21"/>
  <c r="AZ555" i="21"/>
  <c r="BA555" i="21"/>
  <c r="BC555" i="21"/>
  <c r="BE555" i="21"/>
  <c r="BF555" i="21"/>
  <c r="BG555" i="21"/>
  <c r="C556" i="21"/>
  <c r="D556" i="21"/>
  <c r="F556" i="21"/>
  <c r="H556" i="21"/>
  <c r="J556" i="21" s="1"/>
  <c r="Q556" i="21"/>
  <c r="V556" i="21"/>
  <c r="Y556" i="21" s="1"/>
  <c r="W556" i="21"/>
  <c r="X556" i="21"/>
  <c r="AB556" i="21" s="1"/>
  <c r="AA556" i="21"/>
  <c r="AD556" i="21" s="1"/>
  <c r="AF556" i="21" s="1"/>
  <c r="AC556" i="21"/>
  <c r="AL556" i="21"/>
  <c r="AN556" i="21"/>
  <c r="AR556" i="21"/>
  <c r="AX556" i="21"/>
  <c r="AZ556" i="21"/>
  <c r="BA556" i="21"/>
  <c r="BC556" i="21"/>
  <c r="BE556" i="21"/>
  <c r="BF556" i="21" s="1"/>
  <c r="BG556" i="21"/>
  <c r="C557" i="21"/>
  <c r="D557" i="21"/>
  <c r="F557" i="21"/>
  <c r="H557" i="21"/>
  <c r="I557" i="21" s="1"/>
  <c r="Q557" i="21"/>
  <c r="V557" i="21"/>
  <c r="Y557" i="21" s="1"/>
  <c r="W557" i="21"/>
  <c r="AA557" i="21" s="1"/>
  <c r="X557" i="21"/>
  <c r="AC557" i="21" s="1"/>
  <c r="AL557" i="21"/>
  <c r="AN557" i="21"/>
  <c r="AR557" i="21"/>
  <c r="AX557" i="21"/>
  <c r="AZ557" i="21"/>
  <c r="BA557" i="21"/>
  <c r="BC557" i="21"/>
  <c r="BE557" i="21"/>
  <c r="BG557" i="21" s="1"/>
  <c r="BF557" i="21"/>
  <c r="C558" i="21"/>
  <c r="D558" i="21"/>
  <c r="F558" i="21"/>
  <c r="H558" i="21"/>
  <c r="I558" i="21"/>
  <c r="J558" i="21"/>
  <c r="Q558" i="21"/>
  <c r="V558" i="21"/>
  <c r="W558" i="21"/>
  <c r="AA558" i="21" s="1"/>
  <c r="X558" i="21"/>
  <c r="Y558" i="21"/>
  <c r="Z558" i="21"/>
  <c r="AC558" i="21"/>
  <c r="AL558" i="21"/>
  <c r="AN558" i="21"/>
  <c r="AR558" i="21"/>
  <c r="AX558" i="21"/>
  <c r="AZ558" i="21"/>
  <c r="BA558" i="21"/>
  <c r="BC558" i="21"/>
  <c r="BE558" i="21"/>
  <c r="BG558" i="21" s="1"/>
  <c r="BF558" i="21"/>
  <c r="C559" i="21"/>
  <c r="D559" i="21"/>
  <c r="F559" i="21"/>
  <c r="H559" i="21"/>
  <c r="I559" i="21" s="1"/>
  <c r="Q559" i="21"/>
  <c r="V559" i="21"/>
  <c r="Y559" i="21" s="1"/>
  <c r="W559" i="21"/>
  <c r="AA559" i="21" s="1"/>
  <c r="X559" i="21"/>
  <c r="AB559" i="21"/>
  <c r="AC559" i="21"/>
  <c r="AD559" i="21"/>
  <c r="AL559" i="21"/>
  <c r="AN559" i="21"/>
  <c r="AR559" i="21"/>
  <c r="AX559" i="21"/>
  <c r="AZ559" i="21"/>
  <c r="BA559" i="21"/>
  <c r="BC559" i="21"/>
  <c r="BE559" i="21"/>
  <c r="BF559" i="21"/>
  <c r="BG559" i="21"/>
  <c r="C560" i="21"/>
  <c r="D560" i="21"/>
  <c r="F560" i="21"/>
  <c r="H560" i="21"/>
  <c r="J560" i="21" s="1"/>
  <c r="Q560" i="21"/>
  <c r="V560" i="21"/>
  <c r="Y560" i="21" s="1"/>
  <c r="W560" i="21"/>
  <c r="X560" i="21"/>
  <c r="AA560" i="21"/>
  <c r="AB560" i="21" s="1"/>
  <c r="AC560" i="21"/>
  <c r="AL560" i="21"/>
  <c r="AN560" i="21"/>
  <c r="AR560" i="21"/>
  <c r="AX560" i="21"/>
  <c r="AZ560" i="21"/>
  <c r="BA560" i="21"/>
  <c r="BC560" i="21"/>
  <c r="BE560" i="21"/>
  <c r="BF560" i="21" s="1"/>
  <c r="C561" i="21"/>
  <c r="D561" i="21"/>
  <c r="F561" i="21"/>
  <c r="H561" i="21"/>
  <c r="I561" i="21" s="1"/>
  <c r="Q561" i="21"/>
  <c r="V561" i="21"/>
  <c r="Y561" i="21" s="1"/>
  <c r="W561" i="21"/>
  <c r="X561" i="21"/>
  <c r="AC561" i="21" s="1"/>
  <c r="Z561" i="21"/>
  <c r="AA561" i="21"/>
  <c r="AD561" i="21" s="1"/>
  <c r="AF561" i="21" s="1"/>
  <c r="AL561" i="21"/>
  <c r="AN561" i="21"/>
  <c r="AR561" i="21"/>
  <c r="AX561" i="21"/>
  <c r="AZ561" i="21"/>
  <c r="BA561" i="21"/>
  <c r="BC561" i="21"/>
  <c r="BE561" i="21"/>
  <c r="BG561" i="21" s="1"/>
  <c r="C562" i="21"/>
  <c r="D562" i="21"/>
  <c r="F562" i="21"/>
  <c r="H562" i="21"/>
  <c r="I562" i="21"/>
  <c r="J562" i="21"/>
  <c r="Q562" i="21"/>
  <c r="V562" i="21"/>
  <c r="Z562" i="21" s="1"/>
  <c r="W562" i="21"/>
  <c r="X562" i="21"/>
  <c r="Y562" i="21"/>
  <c r="AA562" i="21"/>
  <c r="AL562" i="21"/>
  <c r="AN562" i="21"/>
  <c r="AR562" i="21"/>
  <c r="AX562" i="21"/>
  <c r="AZ562" i="21"/>
  <c r="BA562" i="21"/>
  <c r="BC562" i="21"/>
  <c r="BE562" i="21"/>
  <c r="BF562" i="21" s="1"/>
  <c r="C563" i="21"/>
  <c r="D563" i="21"/>
  <c r="F563" i="21"/>
  <c r="H563" i="21"/>
  <c r="I563" i="21" s="1"/>
  <c r="J563" i="21"/>
  <c r="Q563" i="21"/>
  <c r="V563" i="21"/>
  <c r="W563" i="21"/>
  <c r="X563" i="21"/>
  <c r="AB563" i="21" s="1"/>
  <c r="Y563" i="21"/>
  <c r="Z563" i="21"/>
  <c r="AA563" i="21"/>
  <c r="AC563" i="21"/>
  <c r="AD563" i="21" s="1"/>
  <c r="AL563" i="21"/>
  <c r="AN563" i="21"/>
  <c r="AR563" i="21"/>
  <c r="AX563" i="21"/>
  <c r="AZ563" i="21"/>
  <c r="BA563" i="21"/>
  <c r="BC563" i="21"/>
  <c r="BE563" i="21"/>
  <c r="BF563" i="21"/>
  <c r="BG563" i="21"/>
  <c r="C564" i="21"/>
  <c r="D564" i="21"/>
  <c r="F564" i="21"/>
  <c r="H564" i="21"/>
  <c r="J564" i="21" s="1"/>
  <c r="I564" i="21"/>
  <c r="Q564" i="21"/>
  <c r="V564" i="21"/>
  <c r="W564" i="21"/>
  <c r="AA564" i="21" s="1"/>
  <c r="AD564" i="21" s="1"/>
  <c r="AF564" i="21" s="1"/>
  <c r="X564" i="21"/>
  <c r="Y564" i="21"/>
  <c r="Z564" i="21"/>
  <c r="AC564" i="21"/>
  <c r="AL564" i="21"/>
  <c r="AN564" i="21"/>
  <c r="AR564" i="21"/>
  <c r="AX564" i="21"/>
  <c r="AZ564" i="21"/>
  <c r="BA564" i="21"/>
  <c r="BC564" i="21"/>
  <c r="BE564" i="21"/>
  <c r="BF564" i="21" s="1"/>
  <c r="BG564" i="21"/>
  <c r="C565" i="21"/>
  <c r="D565" i="21"/>
  <c r="F565" i="21"/>
  <c r="H565" i="21"/>
  <c r="J565" i="21" s="1"/>
  <c r="I565" i="21"/>
  <c r="Q565" i="21"/>
  <c r="V565" i="21"/>
  <c r="Y565" i="21" s="1"/>
  <c r="W565" i="21"/>
  <c r="X565" i="21"/>
  <c r="AC565" i="21" s="1"/>
  <c r="AA565" i="21"/>
  <c r="AD565" i="21" s="1"/>
  <c r="AB565" i="21"/>
  <c r="AL565" i="21"/>
  <c r="AN565" i="21"/>
  <c r="AR565" i="21"/>
  <c r="AX565" i="21"/>
  <c r="AZ565" i="21"/>
  <c r="BA565" i="21"/>
  <c r="BC565" i="21"/>
  <c r="BE565" i="21"/>
  <c r="BG565" i="21" s="1"/>
  <c r="BF565" i="21"/>
  <c r="C566" i="21"/>
  <c r="D566" i="21"/>
  <c r="F566" i="21"/>
  <c r="H566" i="21"/>
  <c r="I566" i="21"/>
  <c r="J566" i="21"/>
  <c r="Q566" i="21"/>
  <c r="V566" i="21"/>
  <c r="W566" i="21"/>
  <c r="X566" i="21"/>
  <c r="Y566" i="21"/>
  <c r="Z566" i="21"/>
  <c r="AA566" i="21"/>
  <c r="AL566" i="21"/>
  <c r="AN566" i="21"/>
  <c r="AR566" i="21"/>
  <c r="AX566" i="21"/>
  <c r="AZ566" i="21"/>
  <c r="BA566" i="21"/>
  <c r="BC566" i="21"/>
  <c r="BE566" i="21"/>
  <c r="BF566" i="21" s="1"/>
  <c r="C567" i="21"/>
  <c r="D567" i="21"/>
  <c r="F567" i="21"/>
  <c r="H567" i="21"/>
  <c r="I567" i="21" s="1"/>
  <c r="Q567" i="21"/>
  <c r="V567" i="21"/>
  <c r="W567" i="21"/>
  <c r="AA567" i="21" s="1"/>
  <c r="X567" i="21"/>
  <c r="Y567" i="21"/>
  <c r="Z567" i="21"/>
  <c r="AL567" i="21"/>
  <c r="AN567" i="21"/>
  <c r="AR567" i="21"/>
  <c r="AX567" i="21"/>
  <c r="AZ567" i="21"/>
  <c r="BA567" i="21"/>
  <c r="BC567" i="21"/>
  <c r="BE567" i="21"/>
  <c r="BF567" i="21"/>
  <c r="BG567" i="21"/>
  <c r="C568" i="21"/>
  <c r="D568" i="21"/>
  <c r="F568" i="21"/>
  <c r="H568" i="21"/>
  <c r="J568" i="21" s="1"/>
  <c r="Q568" i="21"/>
  <c r="V568" i="21"/>
  <c r="W568" i="21"/>
  <c r="AA568" i="21" s="1"/>
  <c r="X568" i="21"/>
  <c r="Y568" i="21"/>
  <c r="Z568" i="21"/>
  <c r="AC568" i="21"/>
  <c r="AL568" i="21"/>
  <c r="AN568" i="21"/>
  <c r="AR568" i="21"/>
  <c r="AX568" i="21"/>
  <c r="AZ568" i="21"/>
  <c r="BA568" i="21"/>
  <c r="BC568" i="21"/>
  <c r="BE568" i="21"/>
  <c r="BF568" i="21" s="1"/>
  <c r="BG568" i="21"/>
  <c r="C569" i="21"/>
  <c r="D569" i="21"/>
  <c r="F569" i="21"/>
  <c r="H569" i="21"/>
  <c r="I569" i="21" s="1"/>
  <c r="J569" i="21"/>
  <c r="Q569" i="21"/>
  <c r="V569" i="21"/>
  <c r="Y569" i="21" s="1"/>
  <c r="W569" i="21"/>
  <c r="AA569" i="21" s="1"/>
  <c r="AD569" i="21" s="1"/>
  <c r="X569" i="21"/>
  <c r="AC569" i="21" s="1"/>
  <c r="Z569" i="21"/>
  <c r="AL569" i="21"/>
  <c r="AN569" i="21"/>
  <c r="AR569" i="21"/>
  <c r="AX569" i="21"/>
  <c r="AZ569" i="21"/>
  <c r="BA569" i="21"/>
  <c r="BC569" i="21"/>
  <c r="BE569" i="21"/>
  <c r="BG569" i="21" s="1"/>
  <c r="BF569" i="21"/>
  <c r="C570" i="21"/>
  <c r="D570" i="21"/>
  <c r="F570" i="21"/>
  <c r="H570" i="21"/>
  <c r="I570" i="21"/>
  <c r="J570" i="21"/>
  <c r="Q570" i="21"/>
  <c r="V570" i="21"/>
  <c r="Z570" i="21" s="1"/>
  <c r="W570" i="21"/>
  <c r="AA570" i="21" s="1"/>
  <c r="AD570" i="21" s="1"/>
  <c r="X570" i="21"/>
  <c r="AB570" i="21" s="1"/>
  <c r="Y570" i="21"/>
  <c r="AC570" i="21"/>
  <c r="AL570" i="21"/>
  <c r="AN570" i="21"/>
  <c r="AR570" i="21"/>
  <c r="AX570" i="21"/>
  <c r="AZ570" i="21"/>
  <c r="BA570" i="21"/>
  <c r="BC570" i="21"/>
  <c r="BE570" i="21"/>
  <c r="BF570" i="21"/>
  <c r="BG570" i="21"/>
  <c r="C571" i="21"/>
  <c r="D571" i="21"/>
  <c r="F571" i="21"/>
  <c r="H571" i="21"/>
  <c r="I571" i="21" s="1"/>
  <c r="J571" i="21"/>
  <c r="Q571" i="21"/>
  <c r="V571" i="21"/>
  <c r="Z571" i="21" s="1"/>
  <c r="W571" i="21"/>
  <c r="X571" i="21"/>
  <c r="Y571" i="21"/>
  <c r="AA571" i="21"/>
  <c r="AL571" i="21"/>
  <c r="AN571" i="21"/>
  <c r="AR571" i="21"/>
  <c r="AX571" i="21"/>
  <c r="AZ571" i="21"/>
  <c r="BA571" i="21"/>
  <c r="BC571" i="21"/>
  <c r="BE571" i="21"/>
  <c r="BF571" i="21"/>
  <c r="BG571" i="21"/>
  <c r="C572" i="21"/>
  <c r="D572" i="21"/>
  <c r="F572" i="21"/>
  <c r="H572" i="21"/>
  <c r="J572" i="21" s="1"/>
  <c r="Q572" i="21"/>
  <c r="V572" i="21"/>
  <c r="Y572" i="21" s="1"/>
  <c r="W572" i="21"/>
  <c r="X572" i="21"/>
  <c r="AB572" i="21" s="1"/>
  <c r="AA572" i="21"/>
  <c r="AD572" i="21" s="1"/>
  <c r="AF572" i="21" s="1"/>
  <c r="AC572" i="21"/>
  <c r="AL572" i="21"/>
  <c r="AN572" i="21"/>
  <c r="AR572" i="21"/>
  <c r="AX572" i="21"/>
  <c r="AZ572" i="21"/>
  <c r="BA572" i="21"/>
  <c r="BC572" i="21"/>
  <c r="BE572" i="21"/>
  <c r="BF572" i="21" s="1"/>
  <c r="BG572" i="21"/>
  <c r="C573" i="21"/>
  <c r="D573" i="21"/>
  <c r="F573" i="21"/>
  <c r="H573" i="21"/>
  <c r="I573" i="21" s="1"/>
  <c r="Q573" i="21"/>
  <c r="V573" i="21"/>
  <c r="Y573" i="21" s="1"/>
  <c r="W573" i="21"/>
  <c r="AA573" i="21" s="1"/>
  <c r="X573" i="21"/>
  <c r="AC573" i="21" s="1"/>
  <c r="AL573" i="21"/>
  <c r="AN573" i="21"/>
  <c r="AR573" i="21"/>
  <c r="AX573" i="21"/>
  <c r="AZ573" i="21"/>
  <c r="BA573" i="21"/>
  <c r="BC573" i="21"/>
  <c r="BE573" i="21"/>
  <c r="BG573" i="21" s="1"/>
  <c r="BF573" i="21"/>
  <c r="C574" i="21"/>
  <c r="D574" i="21"/>
  <c r="F574" i="21"/>
  <c r="H574" i="21"/>
  <c r="I574" i="21"/>
  <c r="J574" i="21"/>
  <c r="Q574" i="21"/>
  <c r="V574" i="21"/>
  <c r="W574" i="21"/>
  <c r="AA574" i="21" s="1"/>
  <c r="X574" i="21"/>
  <c r="Y574" i="21"/>
  <c r="Z574" i="21"/>
  <c r="AC574" i="21"/>
  <c r="AL574" i="21"/>
  <c r="AN574" i="21"/>
  <c r="AR574" i="21"/>
  <c r="AX574" i="21"/>
  <c r="AZ574" i="21"/>
  <c r="BA574" i="21"/>
  <c r="BC574" i="21"/>
  <c r="BE574" i="21"/>
  <c r="BG574" i="21" s="1"/>
  <c r="BF574" i="21"/>
  <c r="C575" i="21"/>
  <c r="D575" i="21"/>
  <c r="F575" i="21"/>
  <c r="H575" i="21"/>
  <c r="I575" i="21" s="1"/>
  <c r="Q575" i="21"/>
  <c r="V575" i="21"/>
  <c r="Y575" i="21" s="1"/>
  <c r="W575" i="21"/>
  <c r="AA575" i="21" s="1"/>
  <c r="X575" i="21"/>
  <c r="AB575" i="21"/>
  <c r="AC575" i="21"/>
  <c r="AD575" i="21"/>
  <c r="AL575" i="21"/>
  <c r="AN575" i="21"/>
  <c r="AR575" i="21"/>
  <c r="AX575" i="21"/>
  <c r="AZ575" i="21"/>
  <c r="BA575" i="21"/>
  <c r="BC575" i="21"/>
  <c r="BE575" i="21"/>
  <c r="BF575" i="21"/>
  <c r="BG575" i="21"/>
  <c r="C576" i="21"/>
  <c r="D576" i="21"/>
  <c r="F576" i="21"/>
  <c r="H576" i="21"/>
  <c r="J576" i="21" s="1"/>
  <c r="Q576" i="21"/>
  <c r="V576" i="21"/>
  <c r="Y576" i="21" s="1"/>
  <c r="W576" i="21"/>
  <c r="X576" i="21"/>
  <c r="AA576" i="21"/>
  <c r="AB576" i="21" s="1"/>
  <c r="AC576" i="21"/>
  <c r="AL576" i="21"/>
  <c r="AN576" i="21"/>
  <c r="AR576" i="21"/>
  <c r="AX576" i="21"/>
  <c r="AZ576" i="21"/>
  <c r="BA576" i="21"/>
  <c r="BC576" i="21"/>
  <c r="BE576" i="21"/>
  <c r="BF576" i="21" s="1"/>
  <c r="C577" i="21"/>
  <c r="D577" i="21"/>
  <c r="F577" i="21"/>
  <c r="H577" i="21"/>
  <c r="I577" i="21" s="1"/>
  <c r="Q577" i="21"/>
  <c r="V577" i="21"/>
  <c r="Y577" i="21" s="1"/>
  <c r="W577" i="21"/>
  <c r="X577" i="21"/>
  <c r="AC577" i="21" s="1"/>
  <c r="Z577" i="21"/>
  <c r="AA577" i="21"/>
  <c r="AD577" i="21" s="1"/>
  <c r="AF577" i="21" s="1"/>
  <c r="AL577" i="21"/>
  <c r="AN577" i="21"/>
  <c r="AR577" i="21"/>
  <c r="AX577" i="21"/>
  <c r="AZ577" i="21"/>
  <c r="BA577" i="21"/>
  <c r="BC577" i="21"/>
  <c r="BE577" i="21"/>
  <c r="BG577" i="21" s="1"/>
  <c r="C578" i="21"/>
  <c r="D578" i="21"/>
  <c r="F578" i="21"/>
  <c r="H578" i="21"/>
  <c r="I578" i="21"/>
  <c r="J578" i="21"/>
  <c r="Q578" i="21"/>
  <c r="V578" i="21"/>
  <c r="Z578" i="21" s="1"/>
  <c r="W578" i="21"/>
  <c r="X578" i="21"/>
  <c r="Y578" i="21"/>
  <c r="AA578" i="21"/>
  <c r="AL578" i="21"/>
  <c r="AN578" i="21"/>
  <c r="AR578" i="21"/>
  <c r="AX578" i="21"/>
  <c r="AZ578" i="21"/>
  <c r="BA578" i="21"/>
  <c r="BC578" i="21"/>
  <c r="BE578" i="21"/>
  <c r="BF578" i="21" s="1"/>
  <c r="C579" i="21"/>
  <c r="D579" i="21"/>
  <c r="F579" i="21"/>
  <c r="H579" i="21"/>
  <c r="I579" i="21" s="1"/>
  <c r="J579" i="21"/>
  <c r="Q579" i="21"/>
  <c r="V579" i="21"/>
  <c r="W579" i="21"/>
  <c r="X579" i="21"/>
  <c r="AB579" i="21" s="1"/>
  <c r="Y579" i="21"/>
  <c r="Z579" i="21"/>
  <c r="AA579" i="21"/>
  <c r="AC579" i="21"/>
  <c r="AD579" i="21" s="1"/>
  <c r="AL579" i="21"/>
  <c r="AN579" i="21"/>
  <c r="AR579" i="21"/>
  <c r="AX579" i="21"/>
  <c r="AZ579" i="21"/>
  <c r="BA579" i="21"/>
  <c r="BC579" i="21"/>
  <c r="BE579" i="21"/>
  <c r="BF579" i="21"/>
  <c r="BG579" i="21"/>
  <c r="C580" i="21"/>
  <c r="D580" i="21"/>
  <c r="F580" i="21"/>
  <c r="H580" i="21"/>
  <c r="J580" i="21" s="1"/>
  <c r="I580" i="21"/>
  <c r="Q580" i="21"/>
  <c r="V580" i="21"/>
  <c r="W580" i="21"/>
  <c r="AA580" i="21" s="1"/>
  <c r="AD580" i="21" s="1"/>
  <c r="AF580" i="21" s="1"/>
  <c r="X580" i="21"/>
  <c r="Y580" i="21"/>
  <c r="Z580" i="21"/>
  <c r="AC580" i="21"/>
  <c r="AL580" i="21"/>
  <c r="AN580" i="21"/>
  <c r="AR580" i="21"/>
  <c r="AX580" i="21"/>
  <c r="AZ580" i="21"/>
  <c r="BA580" i="21"/>
  <c r="BC580" i="21"/>
  <c r="BE580" i="21"/>
  <c r="BF580" i="21" s="1"/>
  <c r="BG580" i="21"/>
  <c r="C581" i="21"/>
  <c r="D581" i="21"/>
  <c r="F581" i="21"/>
  <c r="H581" i="21"/>
  <c r="J581" i="21" s="1"/>
  <c r="I581" i="21"/>
  <c r="Q581" i="21"/>
  <c r="V581" i="21"/>
  <c r="Y581" i="21" s="1"/>
  <c r="W581" i="21"/>
  <c r="X581" i="21"/>
  <c r="AC581" i="21" s="1"/>
  <c r="AA581" i="21"/>
  <c r="AD581" i="21" s="1"/>
  <c r="AB581" i="21"/>
  <c r="AL581" i="21"/>
  <c r="AN581" i="21"/>
  <c r="AR581" i="21"/>
  <c r="AX581" i="21"/>
  <c r="AZ581" i="21"/>
  <c r="BA581" i="21"/>
  <c r="BC581" i="21"/>
  <c r="BE581" i="21"/>
  <c r="BG581" i="21" s="1"/>
  <c r="BF581" i="21"/>
  <c r="C582" i="21"/>
  <c r="D582" i="21"/>
  <c r="F582" i="21"/>
  <c r="H582" i="21"/>
  <c r="I582" i="21"/>
  <c r="J582" i="21"/>
  <c r="Q582" i="21"/>
  <c r="V582" i="21"/>
  <c r="W582" i="21"/>
  <c r="X582" i="21"/>
  <c r="Y582" i="21"/>
  <c r="Z582" i="21"/>
  <c r="AA582" i="21"/>
  <c r="AL582" i="21"/>
  <c r="AN582" i="21"/>
  <c r="AR582" i="21"/>
  <c r="AX582" i="21"/>
  <c r="AZ582" i="21"/>
  <c r="BA582" i="21"/>
  <c r="BC582" i="21"/>
  <c r="BE582" i="21"/>
  <c r="BF582" i="21" s="1"/>
  <c r="C583" i="21"/>
  <c r="D583" i="21"/>
  <c r="F583" i="21"/>
  <c r="H583" i="21"/>
  <c r="I583" i="21" s="1"/>
  <c r="J583" i="21"/>
  <c r="Q583" i="21"/>
  <c r="V583" i="21"/>
  <c r="W583" i="21"/>
  <c r="AA583" i="21" s="1"/>
  <c r="X583" i="21"/>
  <c r="Y583" i="21"/>
  <c r="Z583" i="21"/>
  <c r="AL583" i="21"/>
  <c r="AN583" i="21"/>
  <c r="AR583" i="21"/>
  <c r="AX583" i="21"/>
  <c r="AZ583" i="21"/>
  <c r="BA583" i="21"/>
  <c r="BC583" i="21"/>
  <c r="BE583" i="21"/>
  <c r="BF583" i="21"/>
  <c r="BG583" i="21"/>
  <c r="C584" i="21"/>
  <c r="D584" i="21"/>
  <c r="F584" i="21"/>
  <c r="H584" i="21"/>
  <c r="J584" i="21" s="1"/>
  <c r="Q584" i="21"/>
  <c r="V584" i="21"/>
  <c r="W584" i="21"/>
  <c r="AA584" i="21" s="1"/>
  <c r="X584" i="21"/>
  <c r="Y584" i="21"/>
  <c r="Z584" i="21"/>
  <c r="AC584" i="21"/>
  <c r="AL584" i="21"/>
  <c r="AN584" i="21"/>
  <c r="AR584" i="21"/>
  <c r="AX584" i="21"/>
  <c r="AZ584" i="21"/>
  <c r="BA584" i="21"/>
  <c r="BC584" i="21"/>
  <c r="BE584" i="21"/>
  <c r="BF584" i="21" s="1"/>
  <c r="BG584" i="21"/>
  <c r="C585" i="21"/>
  <c r="D585" i="21"/>
  <c r="F585" i="21"/>
  <c r="H585" i="21"/>
  <c r="I585" i="21" s="1"/>
  <c r="J585" i="21"/>
  <c r="Q585" i="21"/>
  <c r="V585" i="21"/>
  <c r="Y585" i="21" s="1"/>
  <c r="W585" i="21"/>
  <c r="AA585" i="21" s="1"/>
  <c r="AD585" i="21" s="1"/>
  <c r="X585" i="21"/>
  <c r="AC585" i="21" s="1"/>
  <c r="Z585" i="21"/>
  <c r="AL585" i="21"/>
  <c r="AN585" i="21"/>
  <c r="AR585" i="21"/>
  <c r="AX585" i="21"/>
  <c r="AZ585" i="21"/>
  <c r="BA585" i="21"/>
  <c r="BC585" i="21"/>
  <c r="BE585" i="21"/>
  <c r="BG585" i="21" s="1"/>
  <c r="BF585" i="21"/>
  <c r="C586" i="21"/>
  <c r="D586" i="21"/>
  <c r="F586" i="21"/>
  <c r="H586" i="21"/>
  <c r="I586" i="21"/>
  <c r="J586" i="21"/>
  <c r="Q586" i="21"/>
  <c r="V586" i="21"/>
  <c r="Z586" i="21" s="1"/>
  <c r="W586" i="21"/>
  <c r="AA586" i="21" s="1"/>
  <c r="AD586" i="21" s="1"/>
  <c r="X586" i="21"/>
  <c r="Y586" i="21"/>
  <c r="AC586" i="21"/>
  <c r="AL586" i="21"/>
  <c r="AN586" i="21"/>
  <c r="AR586" i="21"/>
  <c r="AX586" i="21"/>
  <c r="AZ586" i="21"/>
  <c r="BA586" i="21"/>
  <c r="BC586" i="21"/>
  <c r="BE586" i="21"/>
  <c r="BF586" i="21"/>
  <c r="BG586" i="21"/>
  <c r="C587" i="21"/>
  <c r="D587" i="21"/>
  <c r="F587" i="21"/>
  <c r="H587" i="21"/>
  <c r="I587" i="21" s="1"/>
  <c r="J587" i="21"/>
  <c r="Q587" i="21"/>
  <c r="V587" i="21"/>
  <c r="Z587" i="21" s="1"/>
  <c r="W587" i="21"/>
  <c r="X587" i="21"/>
  <c r="Y587" i="21"/>
  <c r="AA587" i="21"/>
  <c r="AL587" i="21"/>
  <c r="AN587" i="21"/>
  <c r="AR587" i="21"/>
  <c r="AX587" i="21"/>
  <c r="AZ587" i="21"/>
  <c r="BA587" i="21"/>
  <c r="BC587" i="21"/>
  <c r="BE587" i="21"/>
  <c r="BF587" i="21"/>
  <c r="BG587" i="21"/>
  <c r="C588" i="21"/>
  <c r="D588" i="21"/>
  <c r="F588" i="21"/>
  <c r="H588" i="21"/>
  <c r="J588" i="21" s="1"/>
  <c r="Q588" i="21"/>
  <c r="V588" i="21"/>
  <c r="Y588" i="21" s="1"/>
  <c r="W588" i="21"/>
  <c r="X588" i="21"/>
  <c r="AB588" i="21" s="1"/>
  <c r="AA588" i="21"/>
  <c r="AD588" i="21" s="1"/>
  <c r="AF588" i="21" s="1"/>
  <c r="AC588" i="21"/>
  <c r="AL588" i="21"/>
  <c r="AN588" i="21"/>
  <c r="AR588" i="21"/>
  <c r="AX588" i="21"/>
  <c r="AZ588" i="21"/>
  <c r="BA588" i="21"/>
  <c r="BC588" i="21"/>
  <c r="BE588" i="21"/>
  <c r="BF588" i="21" s="1"/>
  <c r="BG588" i="21"/>
  <c r="C589" i="21"/>
  <c r="D589" i="21"/>
  <c r="F589" i="21"/>
  <c r="H589" i="21"/>
  <c r="I589" i="21" s="1"/>
  <c r="Q589" i="21"/>
  <c r="V589" i="21"/>
  <c r="Y589" i="21" s="1"/>
  <c r="W589" i="21"/>
  <c r="AA589" i="21" s="1"/>
  <c r="X589" i="21"/>
  <c r="AC589" i="21" s="1"/>
  <c r="AL589" i="21"/>
  <c r="AN589" i="21"/>
  <c r="AR589" i="21"/>
  <c r="AX589" i="21"/>
  <c r="AZ589" i="21"/>
  <c r="BA589" i="21"/>
  <c r="BC589" i="21"/>
  <c r="BE589" i="21"/>
  <c r="BG589" i="21" s="1"/>
  <c r="BF589" i="21"/>
  <c r="C590" i="21"/>
  <c r="D590" i="21"/>
  <c r="F590" i="21"/>
  <c r="H590" i="21"/>
  <c r="I590" i="21"/>
  <c r="J590" i="21"/>
  <c r="Q590" i="21"/>
  <c r="V590" i="21"/>
  <c r="W590" i="21"/>
  <c r="AA590" i="21" s="1"/>
  <c r="X590" i="21"/>
  <c r="Y590" i="21"/>
  <c r="Z590" i="21"/>
  <c r="AC590" i="21"/>
  <c r="AL590" i="21"/>
  <c r="AN590" i="21"/>
  <c r="AR590" i="21"/>
  <c r="AX590" i="21"/>
  <c r="AZ590" i="21"/>
  <c r="BA590" i="21"/>
  <c r="BC590" i="21"/>
  <c r="BE590" i="21"/>
  <c r="BG590" i="21" s="1"/>
  <c r="BF590" i="21"/>
  <c r="C591" i="21"/>
  <c r="D591" i="21"/>
  <c r="F591" i="21"/>
  <c r="H591" i="21"/>
  <c r="I591" i="21" s="1"/>
  <c r="Q591" i="21"/>
  <c r="V591" i="21"/>
  <c r="Y591" i="21" s="1"/>
  <c r="W591" i="21"/>
  <c r="AA591" i="21" s="1"/>
  <c r="X591" i="21"/>
  <c r="AB591" i="21"/>
  <c r="AC591" i="21"/>
  <c r="AD591" i="21"/>
  <c r="AL591" i="21"/>
  <c r="AN591" i="21"/>
  <c r="AR591" i="21"/>
  <c r="AX591" i="21"/>
  <c r="AZ591" i="21"/>
  <c r="BA591" i="21"/>
  <c r="BC591" i="21"/>
  <c r="BE591" i="21"/>
  <c r="BF591" i="21"/>
  <c r="BG591" i="21"/>
  <c r="C592" i="21"/>
  <c r="D592" i="21"/>
  <c r="F592" i="21"/>
  <c r="H592" i="21"/>
  <c r="J592" i="21" s="1"/>
  <c r="Q592" i="21"/>
  <c r="V592" i="21"/>
  <c r="Y592" i="21" s="1"/>
  <c r="W592" i="21"/>
  <c r="X592" i="21"/>
  <c r="AA592" i="21"/>
  <c r="AB592" i="21" s="1"/>
  <c r="AC592" i="21"/>
  <c r="AL592" i="21"/>
  <c r="AN592" i="21"/>
  <c r="AR592" i="21"/>
  <c r="AX592" i="21"/>
  <c r="AZ592" i="21"/>
  <c r="BA592" i="21"/>
  <c r="BC592" i="21"/>
  <c r="BE592" i="21"/>
  <c r="BF592" i="21" s="1"/>
  <c r="C593" i="21"/>
  <c r="D593" i="21"/>
  <c r="F593" i="21"/>
  <c r="H593" i="21"/>
  <c r="I593" i="21" s="1"/>
  <c r="Q593" i="21"/>
  <c r="V593" i="21"/>
  <c r="W593" i="21"/>
  <c r="X593" i="21"/>
  <c r="AC593" i="21" s="1"/>
  <c r="Y593" i="21"/>
  <c r="Z593" i="21"/>
  <c r="AA593" i="21"/>
  <c r="AD593" i="21"/>
  <c r="AL593" i="21"/>
  <c r="AN593" i="21"/>
  <c r="AR593" i="21"/>
  <c r="AX593" i="21"/>
  <c r="AZ593" i="21"/>
  <c r="BA593" i="21"/>
  <c r="BC593" i="21"/>
  <c r="BE593" i="21"/>
  <c r="BF593" i="21"/>
  <c r="BG593" i="21"/>
  <c r="C594" i="21"/>
  <c r="D594" i="21"/>
  <c r="F594" i="21"/>
  <c r="H594" i="21"/>
  <c r="I594" i="21"/>
  <c r="J594" i="21"/>
  <c r="Q594" i="21"/>
  <c r="V594" i="21"/>
  <c r="Z594" i="21" s="1"/>
  <c r="W594" i="21"/>
  <c r="X594" i="21"/>
  <c r="AC594" i="21" s="1"/>
  <c r="AB594" i="21" s="1"/>
  <c r="AA594" i="21"/>
  <c r="AD594" i="21" s="1"/>
  <c r="AF594" i="21" s="1"/>
  <c r="AL594" i="21"/>
  <c r="AN594" i="21"/>
  <c r="AR594" i="21"/>
  <c r="AX594" i="21"/>
  <c r="AZ594" i="21"/>
  <c r="BA594" i="21"/>
  <c r="BC594" i="21"/>
  <c r="BE594" i="21"/>
  <c r="BF594" i="21" s="1"/>
  <c r="C595" i="21"/>
  <c r="D595" i="21"/>
  <c r="F595" i="21"/>
  <c r="H595" i="21"/>
  <c r="I595" i="21"/>
  <c r="J595" i="21"/>
  <c r="Q595" i="21"/>
  <c r="V595" i="21"/>
  <c r="Z595" i="21" s="1"/>
  <c r="W595" i="21"/>
  <c r="X595" i="21"/>
  <c r="Y595" i="21"/>
  <c r="AA595" i="21"/>
  <c r="AL595" i="21"/>
  <c r="AN595" i="21"/>
  <c r="AR595" i="21"/>
  <c r="AX595" i="21"/>
  <c r="AZ595" i="21"/>
  <c r="BA595" i="21"/>
  <c r="BC595" i="21"/>
  <c r="BE595" i="21"/>
  <c r="BF595" i="21"/>
  <c r="BG595" i="21"/>
  <c r="C596" i="21"/>
  <c r="D596" i="21"/>
  <c r="F596" i="21"/>
  <c r="H596" i="21"/>
  <c r="J596" i="21" s="1"/>
  <c r="Q596" i="21"/>
  <c r="V596" i="21"/>
  <c r="Y596" i="21" s="1"/>
  <c r="W596" i="21"/>
  <c r="X596" i="21"/>
  <c r="AA596" i="21"/>
  <c r="AL596" i="21"/>
  <c r="AN596" i="21"/>
  <c r="AR596" i="21"/>
  <c r="AX596" i="21"/>
  <c r="AZ596" i="21"/>
  <c r="BA596" i="21"/>
  <c r="BC596" i="21"/>
  <c r="BE596" i="21"/>
  <c r="BF596" i="21"/>
  <c r="BG596" i="21"/>
  <c r="C597" i="21"/>
  <c r="D597" i="21"/>
  <c r="F597" i="21"/>
  <c r="H597" i="21"/>
  <c r="I597" i="21"/>
  <c r="J597" i="21"/>
  <c r="Q597" i="21"/>
  <c r="V597" i="21"/>
  <c r="Y597" i="21" s="1"/>
  <c r="W597" i="21"/>
  <c r="X597" i="21"/>
  <c r="AA597" i="21"/>
  <c r="AB597" i="21"/>
  <c r="AC597" i="21"/>
  <c r="AD597" i="21"/>
  <c r="AF597" i="21"/>
  <c r="AL597" i="21"/>
  <c r="AN597" i="21"/>
  <c r="AR597" i="21"/>
  <c r="AX597" i="21"/>
  <c r="AZ597" i="21"/>
  <c r="BA597" i="21"/>
  <c r="BC597" i="21"/>
  <c r="BE597" i="21"/>
  <c r="BG597" i="21" s="1"/>
  <c r="C598" i="21"/>
  <c r="D598" i="21"/>
  <c r="F598" i="21"/>
  <c r="H598" i="21"/>
  <c r="I598" i="21" s="1"/>
  <c r="Q598" i="21"/>
  <c r="V598" i="21"/>
  <c r="W598" i="21"/>
  <c r="X598" i="21"/>
  <c r="Y598" i="21"/>
  <c r="Z598" i="21"/>
  <c r="AA598" i="21"/>
  <c r="AC598" i="21"/>
  <c r="AL598" i="21"/>
  <c r="AN598" i="21"/>
  <c r="AR598" i="21"/>
  <c r="AX598" i="21"/>
  <c r="AZ598" i="21"/>
  <c r="BA598" i="21"/>
  <c r="BC598" i="21"/>
  <c r="BE598" i="21"/>
  <c r="BF598" i="21"/>
  <c r="BG598" i="21"/>
  <c r="C599" i="21"/>
  <c r="D599" i="21"/>
  <c r="F599" i="21"/>
  <c r="H599" i="21"/>
  <c r="I599" i="21" s="1"/>
  <c r="J599" i="21"/>
  <c r="Q599" i="21"/>
  <c r="V599" i="21"/>
  <c r="W599" i="21"/>
  <c r="AA599" i="21" s="1"/>
  <c r="AD599" i="21" s="1"/>
  <c r="AF599" i="21" s="1"/>
  <c r="X599" i="21"/>
  <c r="Y599" i="21"/>
  <c r="Z599" i="21"/>
  <c r="AC599" i="21"/>
  <c r="AL599" i="21"/>
  <c r="AN599" i="21"/>
  <c r="AR599" i="21"/>
  <c r="AX599" i="21"/>
  <c r="AZ599" i="21"/>
  <c r="BA599" i="21"/>
  <c r="BC599" i="21"/>
  <c r="BE599" i="21"/>
  <c r="BG599" i="21" s="1"/>
  <c r="BF599" i="21"/>
  <c r="C600" i="21"/>
  <c r="D600" i="21"/>
  <c r="F600" i="21"/>
  <c r="H600" i="21"/>
  <c r="I600" i="21" s="1"/>
  <c r="Q600" i="21"/>
  <c r="V600" i="21"/>
  <c r="W600" i="21"/>
  <c r="AA600" i="21" s="1"/>
  <c r="X600" i="21"/>
  <c r="Y600" i="21"/>
  <c r="Z600" i="21"/>
  <c r="AC600" i="21"/>
  <c r="AL600" i="21"/>
  <c r="AN600" i="21"/>
  <c r="AR600" i="21"/>
  <c r="AX600" i="21"/>
  <c r="AZ600" i="21"/>
  <c r="BA600" i="21"/>
  <c r="BC600" i="21"/>
  <c r="BE600" i="21"/>
  <c r="BF600" i="21" s="1"/>
  <c r="C601" i="21"/>
  <c r="D601" i="21"/>
  <c r="F601" i="21"/>
  <c r="H601" i="21"/>
  <c r="J601" i="21" s="1"/>
  <c r="I601" i="21"/>
  <c r="Q601" i="21"/>
  <c r="V601" i="21"/>
  <c r="Y601" i="21" s="1"/>
  <c r="W601" i="21"/>
  <c r="X601" i="21"/>
  <c r="AC601" i="21" s="1"/>
  <c r="AA601" i="21"/>
  <c r="AD601" i="21" s="1"/>
  <c r="AL601" i="21"/>
  <c r="AN601" i="21"/>
  <c r="AR601" i="21"/>
  <c r="AX601" i="21"/>
  <c r="AZ601" i="21"/>
  <c r="BA601" i="21"/>
  <c r="BC601" i="21"/>
  <c r="BE601" i="21"/>
  <c r="BF601" i="21"/>
  <c r="BG601" i="21"/>
  <c r="C602" i="21"/>
  <c r="D602" i="21"/>
  <c r="F602" i="21"/>
  <c r="H602" i="21"/>
  <c r="I602" i="21"/>
  <c r="J602" i="21"/>
  <c r="Q602" i="21"/>
  <c r="V602" i="21"/>
  <c r="Z602" i="21" s="1"/>
  <c r="W602" i="21"/>
  <c r="X602" i="21"/>
  <c r="AA602" i="21"/>
  <c r="AB602" i="21"/>
  <c r="AC602" i="21"/>
  <c r="AD602" i="21"/>
  <c r="AF602" i="21"/>
  <c r="AL602" i="21"/>
  <c r="AN602" i="21"/>
  <c r="AR602" i="21"/>
  <c r="AX602" i="21"/>
  <c r="AZ602" i="21"/>
  <c r="BA602" i="21"/>
  <c r="BC602" i="21"/>
  <c r="BE602" i="21"/>
  <c r="BF602" i="21" s="1"/>
  <c r="C603" i="21"/>
  <c r="D603" i="21"/>
  <c r="F603" i="21"/>
  <c r="H603" i="21"/>
  <c r="I603" i="21"/>
  <c r="J603" i="21"/>
  <c r="Q603" i="21"/>
  <c r="V603" i="21"/>
  <c r="W603" i="21"/>
  <c r="X603" i="21"/>
  <c r="Y603" i="21"/>
  <c r="Z603" i="21"/>
  <c r="AA603" i="21"/>
  <c r="AL603" i="21"/>
  <c r="AN603" i="21"/>
  <c r="AR603" i="21"/>
  <c r="AX603" i="21"/>
  <c r="AZ603" i="21"/>
  <c r="BA603" i="21"/>
  <c r="BC603" i="21"/>
  <c r="BE603" i="21"/>
  <c r="BF603" i="21"/>
  <c r="BG603" i="21"/>
  <c r="C604" i="21"/>
  <c r="D604" i="21"/>
  <c r="F604" i="21"/>
  <c r="H604" i="21"/>
  <c r="J604" i="21" s="1"/>
  <c r="Q604" i="21"/>
  <c r="V604" i="21"/>
  <c r="Y604" i="21" s="1"/>
  <c r="W604" i="21"/>
  <c r="X604" i="21"/>
  <c r="AA604" i="21"/>
  <c r="AL604" i="21"/>
  <c r="AN604" i="21"/>
  <c r="AR604" i="21"/>
  <c r="AX604" i="21"/>
  <c r="AZ604" i="21"/>
  <c r="BA604" i="21"/>
  <c r="BC604" i="21"/>
  <c r="BE604" i="21"/>
  <c r="BF604" i="21" s="1"/>
  <c r="C605" i="21"/>
  <c r="D605" i="21"/>
  <c r="F605" i="21"/>
  <c r="H605" i="21"/>
  <c r="I605" i="21"/>
  <c r="J605" i="21"/>
  <c r="Q605" i="21"/>
  <c r="V605" i="21"/>
  <c r="Z605" i="21" s="1"/>
  <c r="W605" i="21"/>
  <c r="AA605" i="21" s="1"/>
  <c r="X605" i="21"/>
  <c r="AC605" i="21" s="1"/>
  <c r="Y605" i="21"/>
  <c r="AL605" i="21"/>
  <c r="AN605" i="21"/>
  <c r="AR605" i="21"/>
  <c r="AX605" i="21"/>
  <c r="AZ605" i="21"/>
  <c r="BA605" i="21"/>
  <c r="BC605" i="21"/>
  <c r="BE605" i="21"/>
  <c r="BF605" i="21"/>
  <c r="BG605" i="21"/>
  <c r="C606" i="21"/>
  <c r="D606" i="21"/>
  <c r="F606" i="21"/>
  <c r="H606" i="21"/>
  <c r="I606" i="21"/>
  <c r="J606" i="21"/>
  <c r="Q606" i="21"/>
  <c r="V606" i="21"/>
  <c r="Y606" i="21" s="1"/>
  <c r="W606" i="21"/>
  <c r="X606" i="21"/>
  <c r="AF606" i="21" s="1"/>
  <c r="AA606" i="21"/>
  <c r="AB606" i="21" s="1"/>
  <c r="AC606" i="21"/>
  <c r="AD606" i="21"/>
  <c r="AL606" i="21"/>
  <c r="AN606" i="21"/>
  <c r="AR606" i="21"/>
  <c r="AX606" i="21"/>
  <c r="AZ606" i="21"/>
  <c r="BA606" i="21"/>
  <c r="BC606" i="21"/>
  <c r="BE606" i="21"/>
  <c r="BF606" i="21"/>
  <c r="BG606" i="21"/>
  <c r="C607" i="21"/>
  <c r="D607" i="21"/>
  <c r="F607" i="21"/>
  <c r="H607" i="21"/>
  <c r="J607" i="21" s="1"/>
  <c r="I607" i="21"/>
  <c r="Q607" i="21"/>
  <c r="V607" i="21"/>
  <c r="Y607" i="21" s="1"/>
  <c r="W607" i="21"/>
  <c r="X607" i="21"/>
  <c r="AA607" i="21"/>
  <c r="AL607" i="21"/>
  <c r="AN607" i="21"/>
  <c r="AR607" i="21"/>
  <c r="AX607" i="21"/>
  <c r="AZ607" i="21"/>
  <c r="BA607" i="21"/>
  <c r="BC607" i="21"/>
  <c r="BE607" i="21"/>
  <c r="BF607" i="21"/>
  <c r="BG607" i="21"/>
  <c r="C608" i="21"/>
  <c r="D608" i="21"/>
  <c r="F608" i="21"/>
  <c r="H608" i="21"/>
  <c r="J608" i="21" s="1"/>
  <c r="I608" i="21"/>
  <c r="Q608" i="21"/>
  <c r="V608" i="21"/>
  <c r="Y608" i="21" s="1"/>
  <c r="W608" i="21"/>
  <c r="X608" i="21"/>
  <c r="AA608" i="21"/>
  <c r="AL608" i="21"/>
  <c r="AN608" i="21"/>
  <c r="AR608" i="21"/>
  <c r="AX608" i="21"/>
  <c r="AZ608" i="21"/>
  <c r="BA608" i="21"/>
  <c r="BC608" i="21"/>
  <c r="BE608" i="21"/>
  <c r="BG608" i="21" s="1"/>
  <c r="BF608" i="21"/>
  <c r="C609" i="21"/>
  <c r="D609" i="21"/>
  <c r="F609" i="21"/>
  <c r="H609" i="21"/>
  <c r="I609" i="21" s="1"/>
  <c r="Q609" i="21"/>
  <c r="V609" i="21"/>
  <c r="W609" i="21"/>
  <c r="X609" i="21"/>
  <c r="Y609" i="21"/>
  <c r="Z609" i="21"/>
  <c r="AA609" i="21"/>
  <c r="AD609" i="21" s="1"/>
  <c r="AC609" i="21"/>
  <c r="AL609" i="21"/>
  <c r="AN609" i="21"/>
  <c r="AR609" i="21"/>
  <c r="AX609" i="21"/>
  <c r="AZ609" i="21"/>
  <c r="BA609" i="21"/>
  <c r="BC609" i="21"/>
  <c r="BE609" i="21"/>
  <c r="BG609" i="21" s="1"/>
  <c r="BF609" i="21"/>
  <c r="C610" i="21"/>
  <c r="D610" i="21"/>
  <c r="F610" i="21"/>
  <c r="H610" i="21"/>
  <c r="I610" i="21" s="1"/>
  <c r="Q610" i="21"/>
  <c r="V610" i="21"/>
  <c r="W610" i="21"/>
  <c r="AA610" i="21" s="1"/>
  <c r="AD610" i="21" s="1"/>
  <c r="AF610" i="21" s="1"/>
  <c r="X610" i="21"/>
  <c r="Y610" i="21"/>
  <c r="Z610" i="21"/>
  <c r="AC610" i="21"/>
  <c r="AL610" i="21"/>
  <c r="AN610" i="21"/>
  <c r="AR610" i="21"/>
  <c r="AX610" i="21"/>
  <c r="AZ610" i="21"/>
  <c r="BA610" i="21"/>
  <c r="BC610" i="21"/>
  <c r="BE610" i="21"/>
  <c r="BF610" i="21" s="1"/>
  <c r="C611" i="21"/>
  <c r="D611" i="21"/>
  <c r="F611" i="21"/>
  <c r="H611" i="21"/>
  <c r="I611" i="21" s="1"/>
  <c r="Q611" i="21"/>
  <c r="V611" i="21"/>
  <c r="Y611" i="21" s="1"/>
  <c r="W611" i="21"/>
  <c r="AA611" i="21" s="1"/>
  <c r="X611" i="21"/>
  <c r="Z611" i="21"/>
  <c r="AC611" i="21"/>
  <c r="AL611" i="21"/>
  <c r="AN611" i="21"/>
  <c r="AR611" i="21"/>
  <c r="AX611" i="21"/>
  <c r="AZ611" i="21"/>
  <c r="BA611" i="21"/>
  <c r="BC611" i="21"/>
  <c r="BE611" i="21"/>
  <c r="BF611" i="21" s="1"/>
  <c r="C612" i="21"/>
  <c r="D612" i="21"/>
  <c r="F612" i="21"/>
  <c r="H612" i="21"/>
  <c r="I612" i="21"/>
  <c r="J612" i="21"/>
  <c r="Q612" i="21"/>
  <c r="V612" i="21"/>
  <c r="W612" i="21"/>
  <c r="AA612" i="21" s="1"/>
  <c r="X612" i="21"/>
  <c r="AC612" i="21" s="1"/>
  <c r="Y612" i="21"/>
  <c r="Z612" i="21"/>
  <c r="AL612" i="21"/>
  <c r="AN612" i="21"/>
  <c r="AR612" i="21"/>
  <c r="AX612" i="21"/>
  <c r="AZ612" i="21"/>
  <c r="BA612" i="21"/>
  <c r="BC612" i="21"/>
  <c r="BE612" i="21"/>
  <c r="BF612" i="21" s="1"/>
  <c r="C613" i="21"/>
  <c r="D613" i="21"/>
  <c r="F613" i="21"/>
  <c r="H613" i="21"/>
  <c r="I613" i="21"/>
  <c r="J613" i="21"/>
  <c r="Q613" i="21"/>
  <c r="V613" i="21"/>
  <c r="Z613" i="21" s="1"/>
  <c r="W613" i="21"/>
  <c r="AA613" i="21" s="1"/>
  <c r="X613" i="21"/>
  <c r="AC613" i="21" s="1"/>
  <c r="Y613" i="21"/>
  <c r="AL613" i="21"/>
  <c r="AN613" i="21"/>
  <c r="AR613" i="21"/>
  <c r="AX613" i="21"/>
  <c r="AZ613" i="21"/>
  <c r="BA613" i="21"/>
  <c r="BC613" i="21"/>
  <c r="BE613" i="21"/>
  <c r="BF613" i="21"/>
  <c r="BG613" i="21"/>
  <c r="C614" i="21"/>
  <c r="D614" i="21"/>
  <c r="F614" i="21"/>
  <c r="H614" i="21"/>
  <c r="I614" i="21"/>
  <c r="J614" i="21"/>
  <c r="Q614" i="21"/>
  <c r="V614" i="21"/>
  <c r="Y614" i="21" s="1"/>
  <c r="W614" i="21"/>
  <c r="X614" i="21"/>
  <c r="AF614" i="21" s="1"/>
  <c r="AA614" i="21"/>
  <c r="AB614" i="21" s="1"/>
  <c r="AC614" i="21"/>
  <c r="AD614" i="21"/>
  <c r="AL614" i="21"/>
  <c r="AN614" i="21"/>
  <c r="AR614" i="21"/>
  <c r="AX614" i="21"/>
  <c r="AZ614" i="21"/>
  <c r="BA614" i="21"/>
  <c r="BC614" i="21"/>
  <c r="BE614" i="21"/>
  <c r="BF614" i="21"/>
  <c r="BG614" i="21"/>
  <c r="C615" i="21"/>
  <c r="D615" i="21"/>
  <c r="F615" i="21"/>
  <c r="H615" i="21"/>
  <c r="J615" i="21" s="1"/>
  <c r="I615" i="21"/>
  <c r="Q615" i="21"/>
  <c r="V615" i="21"/>
  <c r="Y615" i="21" s="1"/>
  <c r="W615" i="21"/>
  <c r="X615" i="21"/>
  <c r="AA615" i="21"/>
  <c r="AL615" i="21"/>
  <c r="AN615" i="21"/>
  <c r="AR615" i="21"/>
  <c r="AX615" i="21"/>
  <c r="AZ615" i="21"/>
  <c r="BA615" i="21"/>
  <c r="BC615" i="21"/>
  <c r="BE615" i="21"/>
  <c r="BF615" i="21"/>
  <c r="BG615" i="21"/>
  <c r="C616" i="21"/>
  <c r="D616" i="21"/>
  <c r="F616" i="21"/>
  <c r="H616" i="21"/>
  <c r="J616" i="21" s="1"/>
  <c r="I616" i="21"/>
  <c r="Q616" i="21"/>
  <c r="V616" i="21"/>
  <c r="Y616" i="21" s="1"/>
  <c r="W616" i="21"/>
  <c r="X616" i="21"/>
  <c r="AA616" i="21"/>
  <c r="AL616" i="21"/>
  <c r="AN616" i="21"/>
  <c r="AR616" i="21"/>
  <c r="AX616" i="21"/>
  <c r="AZ616" i="21"/>
  <c r="BA616" i="21"/>
  <c r="BC616" i="21"/>
  <c r="BE616" i="21"/>
  <c r="BG616" i="21" s="1"/>
  <c r="BF616" i="21"/>
  <c r="C617" i="21"/>
  <c r="D617" i="21"/>
  <c r="F617" i="21"/>
  <c r="H617" i="21"/>
  <c r="I617" i="21" s="1"/>
  <c r="Q617" i="21"/>
  <c r="V617" i="21"/>
  <c r="W617" i="21"/>
  <c r="X617" i="21"/>
  <c r="Y617" i="21"/>
  <c r="Z617" i="21"/>
  <c r="AA617" i="21"/>
  <c r="AD617" i="21" s="1"/>
  <c r="AC617" i="21"/>
  <c r="AL617" i="21"/>
  <c r="AN617" i="21"/>
  <c r="AR617" i="21"/>
  <c r="AX617" i="21"/>
  <c r="AZ617" i="21"/>
  <c r="BA617" i="21"/>
  <c r="BC617" i="21"/>
  <c r="BE617" i="21"/>
  <c r="BG617" i="21" s="1"/>
  <c r="BF617" i="21"/>
  <c r="C618" i="21"/>
  <c r="D618" i="21"/>
  <c r="F618" i="21"/>
  <c r="H618" i="21"/>
  <c r="Q618" i="21"/>
  <c r="V618" i="21"/>
  <c r="W618" i="21"/>
  <c r="AA618" i="21" s="1"/>
  <c r="AD618" i="21" s="1"/>
  <c r="AF618" i="21" s="1"/>
  <c r="X618" i="21"/>
  <c r="AB618" i="21" s="1"/>
  <c r="Y618" i="21"/>
  <c r="Z618" i="21"/>
  <c r="AC618" i="21"/>
  <c r="AL618" i="21"/>
  <c r="AN618" i="21"/>
  <c r="AR618" i="21"/>
  <c r="AX618" i="21"/>
  <c r="AZ618" i="21"/>
  <c r="BA618" i="21"/>
  <c r="BC618" i="21"/>
  <c r="BE618" i="21"/>
  <c r="BF618" i="21" s="1"/>
  <c r="C619" i="21"/>
  <c r="D619" i="21"/>
  <c r="F619" i="21"/>
  <c r="H619" i="21"/>
  <c r="I619" i="21" s="1"/>
  <c r="Q619" i="21"/>
  <c r="V619" i="21"/>
  <c r="Y619" i="21" s="1"/>
  <c r="W619" i="21"/>
  <c r="AA619" i="21" s="1"/>
  <c r="X619" i="21"/>
  <c r="Z619" i="21"/>
  <c r="AC619" i="21"/>
  <c r="AL619" i="21"/>
  <c r="AN619" i="21"/>
  <c r="AR619" i="21"/>
  <c r="AX619" i="21"/>
  <c r="AZ619" i="21"/>
  <c r="BA619" i="21"/>
  <c r="BC619" i="21"/>
  <c r="BE619" i="21"/>
  <c r="C620" i="21"/>
  <c r="D620" i="21"/>
  <c r="F620" i="21"/>
  <c r="H620" i="21"/>
  <c r="I620" i="21"/>
  <c r="J620" i="21"/>
  <c r="Q620" i="21"/>
  <c r="V620" i="21"/>
  <c r="W620" i="21"/>
  <c r="AA620" i="21" s="1"/>
  <c r="AB620" i="21" s="1"/>
  <c r="X620" i="21"/>
  <c r="AC620" i="21" s="1"/>
  <c r="Y620" i="21"/>
  <c r="Z620" i="21"/>
  <c r="AL620" i="21"/>
  <c r="AN620" i="21"/>
  <c r="AR620" i="21"/>
  <c r="AX620" i="21"/>
  <c r="AZ620" i="21"/>
  <c r="BA620" i="21"/>
  <c r="BC620" i="21"/>
  <c r="BE620" i="21"/>
  <c r="BF620" i="21" s="1"/>
  <c r="C621" i="21"/>
  <c r="D621" i="21"/>
  <c r="F621" i="21"/>
  <c r="H621" i="21"/>
  <c r="I621" i="21"/>
  <c r="J621" i="21"/>
  <c r="Q621" i="21"/>
  <c r="V621" i="21"/>
  <c r="Z621" i="21" s="1"/>
  <c r="W621" i="21"/>
  <c r="AA621" i="21" s="1"/>
  <c r="X621" i="21"/>
  <c r="AC621" i="21" s="1"/>
  <c r="Y621" i="21"/>
  <c r="AL621" i="21"/>
  <c r="AN621" i="21"/>
  <c r="AR621" i="21"/>
  <c r="AX621" i="21"/>
  <c r="AZ621" i="21"/>
  <c r="BA621" i="21"/>
  <c r="BC621" i="21"/>
  <c r="BE621" i="21"/>
  <c r="BF621" i="21"/>
  <c r="BG621" i="21"/>
  <c r="C622" i="21"/>
  <c r="D622" i="21"/>
  <c r="F622" i="21"/>
  <c r="H622" i="21"/>
  <c r="I622" i="21"/>
  <c r="J622" i="21"/>
  <c r="Q622" i="21"/>
  <c r="V622" i="21"/>
  <c r="W622" i="21"/>
  <c r="X622" i="21"/>
  <c r="AF622" i="21" s="1"/>
  <c r="AA622" i="21"/>
  <c r="AB622" i="21" s="1"/>
  <c r="AC622" i="21"/>
  <c r="AD622" i="21"/>
  <c r="AL622" i="21"/>
  <c r="AN622" i="21"/>
  <c r="AR622" i="21"/>
  <c r="AX622" i="21"/>
  <c r="AZ622" i="21"/>
  <c r="BA622" i="21"/>
  <c r="BC622" i="21"/>
  <c r="BE622" i="21"/>
  <c r="BF622" i="21"/>
  <c r="BG622" i="21"/>
  <c r="C623" i="21"/>
  <c r="D623" i="21"/>
  <c r="F623" i="21"/>
  <c r="H623" i="21"/>
  <c r="J623" i="21" s="1"/>
  <c r="I623" i="21"/>
  <c r="Q623" i="21"/>
  <c r="V623" i="21"/>
  <c r="W623" i="21"/>
  <c r="X623" i="21"/>
  <c r="AA623" i="21"/>
  <c r="AL623" i="21"/>
  <c r="AN623" i="21"/>
  <c r="AR623" i="21"/>
  <c r="AX623" i="21"/>
  <c r="AZ623" i="21"/>
  <c r="BA623" i="21"/>
  <c r="BC623" i="21"/>
  <c r="BE623" i="21"/>
  <c r="BF623" i="21"/>
  <c r="BG623" i="21"/>
  <c r="C624" i="21"/>
  <c r="D624" i="21"/>
  <c r="F624" i="21"/>
  <c r="H624" i="21"/>
  <c r="J624" i="21" s="1"/>
  <c r="I624" i="21"/>
  <c r="Q624" i="21"/>
  <c r="V624" i="21"/>
  <c r="Y624" i="21" s="1"/>
  <c r="W624" i="21"/>
  <c r="X624" i="21"/>
  <c r="AA624" i="21"/>
  <c r="AL624" i="21"/>
  <c r="AN624" i="21"/>
  <c r="AR624" i="21"/>
  <c r="AX624" i="21"/>
  <c r="AZ624" i="21"/>
  <c r="BA624" i="21"/>
  <c r="BC624" i="21"/>
  <c r="BE624" i="21"/>
  <c r="BG624" i="21" s="1"/>
  <c r="BF624" i="21"/>
  <c r="C625" i="21"/>
  <c r="D625" i="21"/>
  <c r="F625" i="21"/>
  <c r="H625" i="21"/>
  <c r="I625" i="21" s="1"/>
  <c r="Q625" i="21"/>
  <c r="V625" i="21"/>
  <c r="W625" i="21"/>
  <c r="X625" i="21"/>
  <c r="Y625" i="21"/>
  <c r="Z625" i="21"/>
  <c r="AA625" i="21"/>
  <c r="AC625" i="21"/>
  <c r="AL625" i="21"/>
  <c r="AN625" i="21"/>
  <c r="AR625" i="21"/>
  <c r="AX625" i="21"/>
  <c r="AZ625" i="21"/>
  <c r="BA625" i="21"/>
  <c r="BC625" i="21"/>
  <c r="BE625" i="21"/>
  <c r="BG625" i="21" s="1"/>
  <c r="BF625" i="21"/>
  <c r="C626" i="21"/>
  <c r="D626" i="21"/>
  <c r="F626" i="21"/>
  <c r="H626" i="21"/>
  <c r="Q626" i="21"/>
  <c r="V626" i="21"/>
  <c r="W626" i="21"/>
  <c r="AA626" i="21" s="1"/>
  <c r="AD626" i="21" s="1"/>
  <c r="AF626" i="21" s="1"/>
  <c r="X626" i="21"/>
  <c r="Y626" i="21"/>
  <c r="Z626" i="21"/>
  <c r="AC626" i="21"/>
  <c r="AL626" i="21"/>
  <c r="AN626" i="21"/>
  <c r="AR626" i="21"/>
  <c r="AX626" i="21"/>
  <c r="AZ626" i="21"/>
  <c r="BA626" i="21"/>
  <c r="BC626" i="21"/>
  <c r="BE626" i="21"/>
  <c r="BF626" i="21" s="1"/>
  <c r="C627" i="21"/>
  <c r="D627" i="21"/>
  <c r="F627" i="21"/>
  <c r="H627" i="21"/>
  <c r="Q627" i="21"/>
  <c r="V627" i="21"/>
  <c r="Y627" i="21" s="1"/>
  <c r="W627" i="21"/>
  <c r="AA627" i="21" s="1"/>
  <c r="X627" i="21"/>
  <c r="Z627" i="21"/>
  <c r="AC627" i="21"/>
  <c r="AL627" i="21"/>
  <c r="AN627" i="21"/>
  <c r="AR627" i="21"/>
  <c r="AX627" i="21"/>
  <c r="AZ627" i="21"/>
  <c r="BA627" i="21"/>
  <c r="BC627" i="21"/>
  <c r="BE627" i="21"/>
  <c r="C628" i="21"/>
  <c r="D628" i="21"/>
  <c r="F628" i="21"/>
  <c r="H628" i="21"/>
  <c r="I628" i="21"/>
  <c r="J628" i="21"/>
  <c r="Q628" i="21"/>
  <c r="V628" i="21"/>
  <c r="W628" i="21"/>
  <c r="AA628" i="21" s="1"/>
  <c r="AD628" i="21" s="1"/>
  <c r="AF628" i="21" s="1"/>
  <c r="X628" i="21"/>
  <c r="AC628" i="21" s="1"/>
  <c r="Y628" i="21"/>
  <c r="Z628" i="21"/>
  <c r="AL628" i="21"/>
  <c r="AN628" i="21"/>
  <c r="AR628" i="21"/>
  <c r="AX628" i="21"/>
  <c r="AZ628" i="21"/>
  <c r="BA628" i="21"/>
  <c r="BC628" i="21"/>
  <c r="BE628" i="21"/>
  <c r="C629" i="21"/>
  <c r="D629" i="21"/>
  <c r="F629" i="21"/>
  <c r="H629" i="21"/>
  <c r="I629" i="21"/>
  <c r="J629" i="21"/>
  <c r="Q629" i="21"/>
  <c r="V629" i="21"/>
  <c r="Z629" i="21" s="1"/>
  <c r="W629" i="21"/>
  <c r="AA629" i="21" s="1"/>
  <c r="X629" i="21"/>
  <c r="AC629" i="21" s="1"/>
  <c r="Y629" i="21"/>
  <c r="AB629" i="21"/>
  <c r="AL629" i="21"/>
  <c r="AN629" i="21"/>
  <c r="AR629" i="21"/>
  <c r="AX629" i="21"/>
  <c r="AZ629" i="21"/>
  <c r="BA629" i="21"/>
  <c r="BC629" i="21"/>
  <c r="BE629" i="21"/>
  <c r="BF629" i="21"/>
  <c r="BG629" i="21"/>
  <c r="C630" i="21"/>
  <c r="D630" i="21"/>
  <c r="F630" i="21"/>
  <c r="H630" i="21"/>
  <c r="I630" i="21"/>
  <c r="J630" i="21"/>
  <c r="Q630" i="21"/>
  <c r="V630" i="21"/>
  <c r="Z630" i="21" s="1"/>
  <c r="W630" i="21"/>
  <c r="X630" i="21"/>
  <c r="AF630" i="21" s="1"/>
  <c r="AA630" i="21"/>
  <c r="AB630" i="21" s="1"/>
  <c r="AC630" i="21"/>
  <c r="AD630" i="21"/>
  <c r="AL630" i="21"/>
  <c r="AN630" i="21"/>
  <c r="AR630" i="21"/>
  <c r="AX630" i="21"/>
  <c r="AZ630" i="21"/>
  <c r="BA630" i="21"/>
  <c r="BC630" i="21"/>
  <c r="BE630" i="21"/>
  <c r="BF630" i="21"/>
  <c r="BG630" i="21"/>
  <c r="C631" i="21"/>
  <c r="D631" i="21"/>
  <c r="F631" i="21"/>
  <c r="H631" i="21"/>
  <c r="J631" i="21" s="1"/>
  <c r="I631" i="21"/>
  <c r="Q631" i="21"/>
  <c r="V631" i="21"/>
  <c r="W631" i="21"/>
  <c r="X631" i="21"/>
  <c r="AA631" i="21"/>
  <c r="AL631" i="21"/>
  <c r="AN631" i="21"/>
  <c r="AR631" i="21"/>
  <c r="AX631" i="21"/>
  <c r="AZ631" i="21"/>
  <c r="BA631" i="21"/>
  <c r="BC631" i="21"/>
  <c r="BE631" i="21"/>
  <c r="BF631" i="21"/>
  <c r="BG631" i="21"/>
  <c r="C632" i="21"/>
  <c r="D632" i="21"/>
  <c r="F632" i="21"/>
  <c r="H632" i="21"/>
  <c r="J632" i="21" s="1"/>
  <c r="I632" i="21"/>
  <c r="Q632" i="21"/>
  <c r="V632" i="21"/>
  <c r="Y632" i="21" s="1"/>
  <c r="W632" i="21"/>
  <c r="X632" i="21"/>
  <c r="AA632" i="21"/>
  <c r="AL632" i="21"/>
  <c r="AN632" i="21"/>
  <c r="AR632" i="21"/>
  <c r="AX632" i="21"/>
  <c r="AZ632" i="21"/>
  <c r="BA632" i="21"/>
  <c r="BC632" i="21"/>
  <c r="BE632" i="21"/>
  <c r="BG632" i="21" s="1"/>
  <c r="BF632" i="21"/>
  <c r="C633" i="21"/>
  <c r="D633" i="21"/>
  <c r="F633" i="21"/>
  <c r="H633" i="21"/>
  <c r="I633" i="21" s="1"/>
  <c r="Q633" i="21"/>
  <c r="V633" i="21"/>
  <c r="W633" i="21"/>
  <c r="X633" i="21"/>
  <c r="AC633" i="21" s="1"/>
  <c r="Y633" i="21"/>
  <c r="Z633" i="21"/>
  <c r="AA633" i="21"/>
  <c r="AL633" i="21"/>
  <c r="AN633" i="21"/>
  <c r="AR633" i="21"/>
  <c r="AX633" i="21"/>
  <c r="AZ633" i="21"/>
  <c r="BA633" i="21"/>
  <c r="BC633" i="21"/>
  <c r="BE633" i="21"/>
  <c r="BG633" i="21" s="1"/>
  <c r="BF633" i="21"/>
  <c r="C634" i="21"/>
  <c r="D634" i="21"/>
  <c r="F634" i="21"/>
  <c r="H634" i="21"/>
  <c r="Q634" i="21"/>
  <c r="V634" i="21"/>
  <c r="W634" i="21"/>
  <c r="AA634" i="21" s="1"/>
  <c r="X634" i="21"/>
  <c r="Y634" i="21"/>
  <c r="Z634" i="21"/>
  <c r="AC634" i="21"/>
  <c r="AL634" i="21"/>
  <c r="AN634" i="21"/>
  <c r="AR634" i="21"/>
  <c r="AX634" i="21"/>
  <c r="AZ634" i="21"/>
  <c r="BA634" i="21"/>
  <c r="BC634" i="21"/>
  <c r="BE634" i="21"/>
  <c r="BF634" i="21" s="1"/>
  <c r="C635" i="21"/>
  <c r="D635" i="21"/>
  <c r="F635" i="21"/>
  <c r="H635" i="21"/>
  <c r="Q635" i="21"/>
  <c r="V635" i="21"/>
  <c r="Y635" i="21" s="1"/>
  <c r="W635" i="21"/>
  <c r="AA635" i="21" s="1"/>
  <c r="X635" i="21"/>
  <c r="Z635" i="21"/>
  <c r="AC635" i="21"/>
  <c r="AL635" i="21"/>
  <c r="AN635" i="21"/>
  <c r="AR635" i="21"/>
  <c r="AX635" i="21"/>
  <c r="AZ635" i="21"/>
  <c r="BA635" i="21"/>
  <c r="BC635" i="21"/>
  <c r="BE635" i="21"/>
  <c r="C636" i="21"/>
  <c r="D636" i="21"/>
  <c r="F636" i="21"/>
  <c r="H636" i="21"/>
  <c r="I636" i="21"/>
  <c r="J636" i="21"/>
  <c r="Q636" i="21"/>
  <c r="V636" i="21"/>
  <c r="W636" i="21"/>
  <c r="AA636" i="21" s="1"/>
  <c r="X636" i="21"/>
  <c r="AC636" i="21" s="1"/>
  <c r="Y636" i="21"/>
  <c r="Z636" i="21"/>
  <c r="AB636" i="21"/>
  <c r="AL636" i="21"/>
  <c r="AN636" i="21"/>
  <c r="AR636" i="21"/>
  <c r="AX636" i="21"/>
  <c r="AZ636" i="21"/>
  <c r="BA636" i="21"/>
  <c r="BC636" i="21"/>
  <c r="BE636" i="21"/>
  <c r="C637" i="21"/>
  <c r="D637" i="21"/>
  <c r="F637" i="21"/>
  <c r="H637" i="21"/>
  <c r="I637" i="21"/>
  <c r="J637" i="21"/>
  <c r="Q637" i="21"/>
  <c r="V637" i="21"/>
  <c r="Z637" i="21" s="1"/>
  <c r="W637" i="21"/>
  <c r="AA637" i="21" s="1"/>
  <c r="AD637" i="21" s="1"/>
  <c r="X637" i="21"/>
  <c r="AC637" i="21" s="1"/>
  <c r="Y637" i="21"/>
  <c r="AB637" i="21"/>
  <c r="AL637" i="21"/>
  <c r="AN637" i="21"/>
  <c r="AR637" i="21"/>
  <c r="AX637" i="21"/>
  <c r="AZ637" i="21"/>
  <c r="BA637" i="21"/>
  <c r="BC637" i="21"/>
  <c r="BE637" i="21"/>
  <c r="BF637" i="21"/>
  <c r="BG637" i="21"/>
  <c r="C638" i="21"/>
  <c r="D638" i="21"/>
  <c r="F638" i="21"/>
  <c r="H638" i="21"/>
  <c r="I638" i="21"/>
  <c r="J638" i="21"/>
  <c r="Q638" i="21"/>
  <c r="V638" i="21"/>
  <c r="Z638" i="21" s="1"/>
  <c r="W638" i="21"/>
  <c r="X638" i="21"/>
  <c r="Y638" i="21"/>
  <c r="AA638" i="21"/>
  <c r="AB638" i="21" s="1"/>
  <c r="AC638" i="21"/>
  <c r="AD638" i="21"/>
  <c r="AL638" i="21"/>
  <c r="AN638" i="21"/>
  <c r="AR638" i="21"/>
  <c r="AX638" i="21"/>
  <c r="AZ638" i="21"/>
  <c r="BA638" i="21"/>
  <c r="BC638" i="21"/>
  <c r="BE638" i="21"/>
  <c r="BF638" i="21"/>
  <c r="BG638" i="21"/>
  <c r="C639" i="21"/>
  <c r="D639" i="21"/>
  <c r="F639" i="21"/>
  <c r="H639" i="21"/>
  <c r="J639" i="21" s="1"/>
  <c r="I639" i="21"/>
  <c r="Q639" i="21"/>
  <c r="V639" i="21"/>
  <c r="W639" i="21"/>
  <c r="X639" i="21"/>
  <c r="AA639" i="21"/>
  <c r="AL639" i="21"/>
  <c r="AN639" i="21"/>
  <c r="AR639" i="21"/>
  <c r="AX639" i="21"/>
  <c r="AZ639" i="21"/>
  <c r="BA639" i="21"/>
  <c r="BC639" i="21"/>
  <c r="BE639" i="21"/>
  <c r="BF639" i="21"/>
  <c r="BG639" i="21"/>
  <c r="C640" i="21"/>
  <c r="D640" i="21"/>
  <c r="F640" i="21"/>
  <c r="H640" i="21"/>
  <c r="J640" i="21" s="1"/>
  <c r="I640" i="21"/>
  <c r="Q640" i="21"/>
  <c r="V640" i="21"/>
  <c r="Y640" i="21" s="1"/>
  <c r="W640" i="21"/>
  <c r="X640" i="21"/>
  <c r="AA640" i="21"/>
  <c r="AL640" i="21"/>
  <c r="AN640" i="21"/>
  <c r="AR640" i="21"/>
  <c r="AX640" i="21"/>
  <c r="AZ640" i="21"/>
  <c r="BA640" i="21"/>
  <c r="BC640" i="21"/>
  <c r="BE640" i="21"/>
  <c r="BG640" i="21" s="1"/>
  <c r="BF640" i="21"/>
  <c r="C641" i="21"/>
  <c r="D641" i="21"/>
  <c r="F641" i="21"/>
  <c r="H641" i="21"/>
  <c r="I641" i="21" s="1"/>
  <c r="Q641" i="21"/>
  <c r="V641" i="21"/>
  <c r="W641" i="21"/>
  <c r="X641" i="21"/>
  <c r="AC641" i="21" s="1"/>
  <c r="Y641" i="21"/>
  <c r="Z641" i="21"/>
  <c r="AA641" i="21"/>
  <c r="AL641" i="21"/>
  <c r="AN641" i="21"/>
  <c r="AR641" i="21"/>
  <c r="AX641" i="21"/>
  <c r="AZ641" i="21"/>
  <c r="BA641" i="21"/>
  <c r="BC641" i="21"/>
  <c r="BE641" i="21"/>
  <c r="BG641" i="21" s="1"/>
  <c r="BF641" i="21"/>
  <c r="C642" i="21"/>
  <c r="D642" i="21"/>
  <c r="F642" i="21"/>
  <c r="H642" i="21"/>
  <c r="Q642" i="21"/>
  <c r="V642" i="21"/>
  <c r="W642" i="21"/>
  <c r="AA642" i="21" s="1"/>
  <c r="X642" i="21"/>
  <c r="Y642" i="21"/>
  <c r="Z642" i="21"/>
  <c r="AC642" i="21"/>
  <c r="AL642" i="21"/>
  <c r="AN642" i="21"/>
  <c r="AR642" i="21"/>
  <c r="AX642" i="21"/>
  <c r="AZ642" i="21"/>
  <c r="BA642" i="21"/>
  <c r="BC642" i="21"/>
  <c r="BE642" i="21"/>
  <c r="BF642" i="21" s="1"/>
  <c r="C643" i="21"/>
  <c r="D643" i="21"/>
  <c r="F643" i="21"/>
  <c r="H643" i="21"/>
  <c r="Q643" i="21"/>
  <c r="V643" i="21"/>
  <c r="Y643" i="21" s="1"/>
  <c r="W643" i="21"/>
  <c r="AA643" i="21" s="1"/>
  <c r="X643" i="21"/>
  <c r="Z643" i="21"/>
  <c r="AC643" i="21"/>
  <c r="AL643" i="21"/>
  <c r="AN643" i="21"/>
  <c r="AR643" i="21"/>
  <c r="AX643" i="21"/>
  <c r="AZ643" i="21"/>
  <c r="BA643" i="21"/>
  <c r="BC643" i="21"/>
  <c r="BE643" i="21"/>
  <c r="C644" i="21"/>
  <c r="D644" i="21"/>
  <c r="F644" i="21"/>
  <c r="H644" i="21"/>
  <c r="I644" i="21"/>
  <c r="J644" i="21"/>
  <c r="Q644" i="21"/>
  <c r="V644" i="21"/>
  <c r="W644" i="21"/>
  <c r="AA644" i="21" s="1"/>
  <c r="X644" i="21"/>
  <c r="AC644" i="21" s="1"/>
  <c r="Y644" i="21"/>
  <c r="Z644" i="21"/>
  <c r="AB644" i="21"/>
  <c r="AL644" i="21"/>
  <c r="AN644" i="21"/>
  <c r="AR644" i="21"/>
  <c r="AX644" i="21"/>
  <c r="AZ644" i="21"/>
  <c r="BA644" i="21"/>
  <c r="BC644" i="21"/>
  <c r="BE644" i="21"/>
  <c r="C645" i="21"/>
  <c r="D645" i="21"/>
  <c r="F645" i="21"/>
  <c r="H645" i="21"/>
  <c r="I645" i="21"/>
  <c r="J645" i="21"/>
  <c r="Q645" i="21"/>
  <c r="V645" i="21"/>
  <c r="Z645" i="21" s="1"/>
  <c r="W645" i="21"/>
  <c r="AA645" i="21" s="1"/>
  <c r="AB645" i="21" s="1"/>
  <c r="X645" i="21"/>
  <c r="AC645" i="21" s="1"/>
  <c r="Y645" i="21"/>
  <c r="AL645" i="21"/>
  <c r="AN645" i="21"/>
  <c r="AR645" i="21"/>
  <c r="AX645" i="21"/>
  <c r="AZ645" i="21"/>
  <c r="BA645" i="21"/>
  <c r="BC645" i="21"/>
  <c r="BE645" i="21"/>
  <c r="BF645" i="21"/>
  <c r="BG645" i="21"/>
  <c r="C646" i="21"/>
  <c r="D646" i="21"/>
  <c r="F646" i="21"/>
  <c r="H646" i="21"/>
  <c r="I646" i="21"/>
  <c r="J646" i="21"/>
  <c r="Q646" i="21"/>
  <c r="V646" i="21"/>
  <c r="Z646" i="21" s="1"/>
  <c r="W646" i="21"/>
  <c r="X646" i="21"/>
  <c r="AA646" i="21"/>
  <c r="AB646" i="21" s="1"/>
  <c r="AC646" i="21"/>
  <c r="AL646" i="21"/>
  <c r="AN646" i="21"/>
  <c r="AR646" i="21"/>
  <c r="AX646" i="21"/>
  <c r="AZ646" i="21"/>
  <c r="BA646" i="21"/>
  <c r="BC646" i="21"/>
  <c r="BE646" i="21"/>
  <c r="BF646" i="21"/>
  <c r="BG646" i="21"/>
  <c r="C647" i="21"/>
  <c r="D647" i="21"/>
  <c r="F647" i="21"/>
  <c r="H647" i="21"/>
  <c r="J647" i="21" s="1"/>
  <c r="I647" i="21"/>
  <c r="Q647" i="21"/>
  <c r="V647" i="21"/>
  <c r="W647" i="21"/>
  <c r="X647" i="21"/>
  <c r="AA647" i="21"/>
  <c r="AL647" i="21"/>
  <c r="AN647" i="21"/>
  <c r="AR647" i="21"/>
  <c r="AX647" i="21"/>
  <c r="AZ647" i="21"/>
  <c r="BA647" i="21"/>
  <c r="BC647" i="21"/>
  <c r="BE647" i="21"/>
  <c r="BF647" i="21"/>
  <c r="BG647" i="21"/>
  <c r="C648" i="21"/>
  <c r="D648" i="21"/>
  <c r="F648" i="21"/>
  <c r="H648" i="21"/>
  <c r="J648" i="21" s="1"/>
  <c r="I648" i="21"/>
  <c r="Q648" i="21"/>
  <c r="V648" i="21"/>
  <c r="Y648" i="21" s="1"/>
  <c r="W648" i="21"/>
  <c r="X648" i="21"/>
  <c r="AA648" i="21"/>
  <c r="AC648" i="21"/>
  <c r="AL648" i="21"/>
  <c r="AN648" i="21"/>
  <c r="AR648" i="21"/>
  <c r="AX648" i="21"/>
  <c r="AZ648" i="21"/>
  <c r="BA648" i="21"/>
  <c r="BC648" i="21"/>
  <c r="BE648" i="21"/>
  <c r="BG648" i="21" s="1"/>
  <c r="BF648" i="21"/>
  <c r="C649" i="21"/>
  <c r="D649" i="21"/>
  <c r="F649" i="21"/>
  <c r="H649" i="21"/>
  <c r="Q649" i="21"/>
  <c r="V649" i="21"/>
  <c r="W649" i="21"/>
  <c r="X649" i="21"/>
  <c r="AC649" i="21" s="1"/>
  <c r="Y649" i="21"/>
  <c r="Z649" i="21"/>
  <c r="AA649" i="21"/>
  <c r="AL649" i="21"/>
  <c r="AN649" i="21"/>
  <c r="AR649" i="21"/>
  <c r="AX649" i="21"/>
  <c r="AZ649" i="21"/>
  <c r="BA649" i="21"/>
  <c r="BC649" i="21"/>
  <c r="BE649" i="21"/>
  <c r="BG649" i="21" s="1"/>
  <c r="BF649" i="21"/>
  <c r="C650" i="21"/>
  <c r="D650" i="21"/>
  <c r="F650" i="21"/>
  <c r="H650" i="21"/>
  <c r="Q650" i="21"/>
  <c r="V650" i="21"/>
  <c r="W650" i="21"/>
  <c r="AA650" i="21" s="1"/>
  <c r="X650" i="21"/>
  <c r="Y650" i="21"/>
  <c r="Z650" i="21"/>
  <c r="AC650" i="21"/>
  <c r="AL650" i="21"/>
  <c r="AN650" i="21"/>
  <c r="AR650" i="21"/>
  <c r="AX650" i="21"/>
  <c r="AZ650" i="21"/>
  <c r="BA650" i="21"/>
  <c r="BC650" i="21"/>
  <c r="BE650" i="21"/>
  <c r="C651" i="21"/>
  <c r="D651" i="21"/>
  <c r="F651" i="21"/>
  <c r="H651" i="21"/>
  <c r="I651" i="21" s="1"/>
  <c r="J651" i="21"/>
  <c r="Q651" i="21"/>
  <c r="V651" i="21"/>
  <c r="Y651" i="21" s="1"/>
  <c r="W651" i="21"/>
  <c r="AA651" i="21" s="1"/>
  <c r="AB651" i="21" s="1"/>
  <c r="X651" i="21"/>
  <c r="Z651" i="21"/>
  <c r="AC651" i="21"/>
  <c r="AL651" i="21"/>
  <c r="AN651" i="21"/>
  <c r="AR651" i="21"/>
  <c r="AX651" i="21"/>
  <c r="AZ651" i="21"/>
  <c r="BA651" i="21"/>
  <c r="BC651" i="21"/>
  <c r="BE651" i="21"/>
  <c r="C652" i="21"/>
  <c r="D652" i="21"/>
  <c r="F652" i="21"/>
  <c r="H652" i="21"/>
  <c r="I652" i="21"/>
  <c r="J652" i="21"/>
  <c r="Q652" i="21"/>
  <c r="V652" i="21"/>
  <c r="W652" i="21"/>
  <c r="AA652" i="21" s="1"/>
  <c r="X652" i="21"/>
  <c r="AC652" i="21" s="1"/>
  <c r="Y652" i="21"/>
  <c r="Z652" i="21"/>
  <c r="AL652" i="21"/>
  <c r="AN652" i="21"/>
  <c r="AR652" i="21"/>
  <c r="AX652" i="21"/>
  <c r="AZ652" i="21"/>
  <c r="BA652" i="21"/>
  <c r="BC652" i="21"/>
  <c r="BE652" i="21"/>
  <c r="BF652" i="21" s="1"/>
  <c r="BG652" i="21"/>
  <c r="C653" i="21"/>
  <c r="D653" i="21"/>
  <c r="F653" i="21"/>
  <c r="H653" i="21"/>
  <c r="I653" i="21"/>
  <c r="J653" i="21"/>
  <c r="Q653" i="21"/>
  <c r="V653" i="21"/>
  <c r="Z653" i="21" s="1"/>
  <c r="W653" i="21"/>
  <c r="AA653" i="21" s="1"/>
  <c r="X653" i="21"/>
  <c r="AL653" i="21"/>
  <c r="AN653" i="21"/>
  <c r="AR653" i="21"/>
  <c r="AX653" i="21"/>
  <c r="AZ653" i="21"/>
  <c r="BA653" i="21"/>
  <c r="BC653" i="21"/>
  <c r="BE653" i="21"/>
  <c r="BF653" i="21"/>
  <c r="BG653" i="21"/>
  <c r="C654" i="21"/>
  <c r="D654" i="21"/>
  <c r="F654" i="21"/>
  <c r="H654" i="21"/>
  <c r="I654" i="21"/>
  <c r="J654" i="21"/>
  <c r="Q654" i="21"/>
  <c r="V654" i="21"/>
  <c r="Z654" i="21" s="1"/>
  <c r="W654" i="21"/>
  <c r="X654" i="21"/>
  <c r="Y654" i="21"/>
  <c r="AA654" i="21"/>
  <c r="AB654" i="21"/>
  <c r="AC654" i="21"/>
  <c r="AD654" i="21"/>
  <c r="AL654" i="21"/>
  <c r="AN654" i="21"/>
  <c r="AR654" i="21"/>
  <c r="AX654" i="21"/>
  <c r="AZ654" i="21"/>
  <c r="BA654" i="21"/>
  <c r="BC654" i="21"/>
  <c r="BE654" i="21"/>
  <c r="BF654" i="21"/>
  <c r="BG654" i="21"/>
  <c r="C655" i="21"/>
  <c r="D655" i="21"/>
  <c r="F655" i="21"/>
  <c r="H655" i="21"/>
  <c r="J655" i="21" s="1"/>
  <c r="Q655" i="21"/>
  <c r="V655" i="21"/>
  <c r="Z655" i="21" s="1"/>
  <c r="W655" i="21"/>
  <c r="X655" i="21"/>
  <c r="Y655" i="21"/>
  <c r="AA655" i="21"/>
  <c r="AL655" i="21"/>
  <c r="AN655" i="21"/>
  <c r="AR655" i="21"/>
  <c r="AX655" i="21"/>
  <c r="AZ655" i="21"/>
  <c r="BA655" i="21"/>
  <c r="BC655" i="21"/>
  <c r="BE655" i="21"/>
  <c r="BF655" i="21"/>
  <c r="BG655" i="21"/>
  <c r="C656" i="21"/>
  <c r="D656" i="21"/>
  <c r="F656" i="21"/>
  <c r="H656" i="21"/>
  <c r="J656" i="21" s="1"/>
  <c r="I656" i="21"/>
  <c r="Q656" i="21"/>
  <c r="V656" i="21"/>
  <c r="W656" i="21"/>
  <c r="AA656" i="21" s="1"/>
  <c r="AD656" i="21" s="1"/>
  <c r="AF656" i="21" s="1"/>
  <c r="X656" i="21"/>
  <c r="AC656" i="21"/>
  <c r="AL656" i="21"/>
  <c r="AN656" i="21"/>
  <c r="AR656" i="21"/>
  <c r="AX656" i="21"/>
  <c r="AZ656" i="21"/>
  <c r="BA656" i="21"/>
  <c r="BC656" i="21"/>
  <c r="BE656" i="21"/>
  <c r="BG656" i="21" s="1"/>
  <c r="C657" i="21"/>
  <c r="D657" i="21"/>
  <c r="F657" i="21"/>
  <c r="H657" i="21"/>
  <c r="I657" i="21"/>
  <c r="J657" i="21"/>
  <c r="Q657" i="21"/>
  <c r="V657" i="21"/>
  <c r="W657" i="21"/>
  <c r="X657" i="21"/>
  <c r="Y657" i="21"/>
  <c r="Z657" i="21"/>
  <c r="AA657" i="21"/>
  <c r="AD657" i="21" s="1"/>
  <c r="AC657" i="21"/>
  <c r="AL657" i="21"/>
  <c r="AN657" i="21"/>
  <c r="AR657" i="21"/>
  <c r="AX657" i="21"/>
  <c r="AZ657" i="21"/>
  <c r="BA657" i="21"/>
  <c r="BC657" i="21"/>
  <c r="BE657" i="21"/>
  <c r="BG657" i="21" s="1"/>
  <c r="BF657" i="21"/>
  <c r="C658" i="21"/>
  <c r="D658" i="21"/>
  <c r="F658" i="21"/>
  <c r="H658" i="21"/>
  <c r="Q658" i="21"/>
  <c r="V658" i="21"/>
  <c r="W658" i="21"/>
  <c r="AA658" i="21" s="1"/>
  <c r="AD658" i="21" s="1"/>
  <c r="AF658" i="21" s="1"/>
  <c r="X658" i="21"/>
  <c r="Y658" i="21"/>
  <c r="Z658" i="21"/>
  <c r="AC658" i="21"/>
  <c r="AL658" i="21"/>
  <c r="AN658" i="21"/>
  <c r="AR658" i="21"/>
  <c r="AX658" i="21"/>
  <c r="AZ658" i="21"/>
  <c r="BA658" i="21"/>
  <c r="BC658" i="21"/>
  <c r="BE658" i="21"/>
  <c r="BF658" i="21"/>
  <c r="BG658" i="21"/>
  <c r="C659" i="21"/>
  <c r="D659" i="21"/>
  <c r="F659" i="21"/>
  <c r="H659" i="21"/>
  <c r="I659" i="21" s="1"/>
  <c r="Q659" i="21"/>
  <c r="V659" i="21"/>
  <c r="Y659" i="21" s="1"/>
  <c r="W659" i="21"/>
  <c r="AA659" i="21" s="1"/>
  <c r="AB659" i="21" s="1"/>
  <c r="X659" i="21"/>
  <c r="AC659" i="21"/>
  <c r="AD659" i="21" s="1"/>
  <c r="AF659" i="21" s="1"/>
  <c r="AL659" i="21"/>
  <c r="AN659" i="21"/>
  <c r="AR659" i="21"/>
  <c r="AX659" i="21"/>
  <c r="AZ659" i="21"/>
  <c r="BA659" i="21"/>
  <c r="BC659" i="21"/>
  <c r="BE659" i="21"/>
  <c r="C660" i="21"/>
  <c r="D660" i="21"/>
  <c r="F660" i="21"/>
  <c r="H660" i="21"/>
  <c r="I660" i="21"/>
  <c r="J660" i="21"/>
  <c r="Q660" i="21"/>
  <c r="V660" i="21"/>
  <c r="W660" i="21"/>
  <c r="AA660" i="21" s="1"/>
  <c r="X660" i="21"/>
  <c r="AC660" i="21" s="1"/>
  <c r="Y660" i="21"/>
  <c r="Z660" i="21"/>
  <c r="AL660" i="21"/>
  <c r="AN660" i="21"/>
  <c r="AR660" i="21"/>
  <c r="AX660" i="21"/>
  <c r="AZ660" i="21"/>
  <c r="BA660" i="21"/>
  <c r="BC660" i="21"/>
  <c r="BE660" i="21"/>
  <c r="BF660" i="21" s="1"/>
  <c r="C661" i="21"/>
  <c r="D661" i="21"/>
  <c r="F661" i="21"/>
  <c r="H661" i="21"/>
  <c r="I661" i="21"/>
  <c r="J661" i="21"/>
  <c r="Q661" i="21"/>
  <c r="V661" i="21"/>
  <c r="Z661" i="21" s="1"/>
  <c r="W661" i="21"/>
  <c r="AA661" i="21" s="1"/>
  <c r="AD661" i="21" s="1"/>
  <c r="AF661" i="21" s="1"/>
  <c r="X661" i="21"/>
  <c r="AC661" i="21" s="1"/>
  <c r="Y661" i="21"/>
  <c r="AL661" i="21"/>
  <c r="AN661" i="21"/>
  <c r="AR661" i="21"/>
  <c r="AX661" i="21"/>
  <c r="AZ661" i="21"/>
  <c r="BA661" i="21"/>
  <c r="BC661" i="21"/>
  <c r="BE661" i="21"/>
  <c r="BG661" i="21" s="1"/>
  <c r="C662" i="21"/>
  <c r="D662" i="21"/>
  <c r="F662" i="21"/>
  <c r="H662" i="21"/>
  <c r="I662" i="21"/>
  <c r="J662" i="21"/>
  <c r="Q662" i="21"/>
  <c r="V662" i="21"/>
  <c r="Z662" i="21" s="1"/>
  <c r="W662" i="21"/>
  <c r="X662" i="21"/>
  <c r="Y662" i="21"/>
  <c r="AA662" i="21"/>
  <c r="AC662" i="21"/>
  <c r="AB662" i="21" s="1"/>
  <c r="AL662" i="21"/>
  <c r="AN662" i="21"/>
  <c r="AR662" i="21"/>
  <c r="AX662" i="21"/>
  <c r="AZ662" i="21"/>
  <c r="BA662" i="21"/>
  <c r="BC662" i="21"/>
  <c r="BE662" i="21"/>
  <c r="BF662" i="21"/>
  <c r="BG662" i="21"/>
  <c r="C663" i="21"/>
  <c r="D663" i="21"/>
  <c r="F663" i="21"/>
  <c r="H663" i="21"/>
  <c r="J663" i="21" s="1"/>
  <c r="I663" i="21"/>
  <c r="Q663" i="21"/>
  <c r="V663" i="21"/>
  <c r="Z663" i="21" s="1"/>
  <c r="W663" i="21"/>
  <c r="X663" i="21"/>
  <c r="Y663" i="21"/>
  <c r="AA663" i="21"/>
  <c r="AL663" i="21"/>
  <c r="AN663" i="21"/>
  <c r="AR663" i="21"/>
  <c r="AX663" i="21"/>
  <c r="AZ663" i="21"/>
  <c r="BA663" i="21"/>
  <c r="BC663" i="21"/>
  <c r="BE663" i="21"/>
  <c r="BF663" i="21"/>
  <c r="BG663" i="21"/>
  <c r="C664" i="21"/>
  <c r="D664" i="21"/>
  <c r="F664" i="21"/>
  <c r="H664" i="21"/>
  <c r="J664" i="21" s="1"/>
  <c r="I664" i="21"/>
  <c r="Q664" i="21"/>
  <c r="V664" i="21"/>
  <c r="W664" i="21"/>
  <c r="X664" i="21"/>
  <c r="AC664" i="21" s="1"/>
  <c r="AA664" i="21"/>
  <c r="AD664" i="21" s="1"/>
  <c r="AL664" i="21"/>
  <c r="AN664" i="21"/>
  <c r="AR664" i="21"/>
  <c r="AX664" i="21"/>
  <c r="AZ664" i="21"/>
  <c r="BA664" i="21"/>
  <c r="BC664" i="21"/>
  <c r="BE664" i="21"/>
  <c r="BG664" i="21" s="1"/>
  <c r="BF664" i="21"/>
  <c r="C665" i="21"/>
  <c r="D665" i="21"/>
  <c r="F665" i="21"/>
  <c r="H665" i="21"/>
  <c r="J665" i="21" s="1"/>
  <c r="I665" i="21"/>
  <c r="Q665" i="21"/>
  <c r="V665" i="21"/>
  <c r="W665" i="21"/>
  <c r="X665" i="21"/>
  <c r="AB665" i="21" s="1"/>
  <c r="Y665" i="21"/>
  <c r="Z665" i="21"/>
  <c r="AA665" i="21"/>
  <c r="AC665" i="21"/>
  <c r="AL665" i="21"/>
  <c r="AN665" i="21"/>
  <c r="AR665" i="21"/>
  <c r="AX665" i="21"/>
  <c r="AZ665" i="21"/>
  <c r="BA665" i="21"/>
  <c r="BC665" i="21"/>
  <c r="BE665" i="21"/>
  <c r="BG665" i="21" s="1"/>
  <c r="BF665" i="21"/>
  <c r="C666" i="21"/>
  <c r="D666" i="21"/>
  <c r="F666" i="21"/>
  <c r="H666" i="21"/>
  <c r="Q666" i="21"/>
  <c r="V666" i="21"/>
  <c r="W666" i="21"/>
  <c r="AA666" i="21" s="1"/>
  <c r="X666" i="21"/>
  <c r="Y666" i="21"/>
  <c r="Z666" i="21"/>
  <c r="AL666" i="21"/>
  <c r="AN666" i="21"/>
  <c r="AR666" i="21"/>
  <c r="AX666" i="21"/>
  <c r="AZ666" i="21"/>
  <c r="BA666" i="21"/>
  <c r="BC666" i="21"/>
  <c r="BE666" i="21"/>
  <c r="BG666" i="21" s="1"/>
  <c r="BF666" i="21"/>
  <c r="C667" i="21"/>
  <c r="D667" i="21"/>
  <c r="F667" i="21"/>
  <c r="H667" i="21"/>
  <c r="I667" i="21" s="1"/>
  <c r="J667" i="21"/>
  <c r="Q667" i="21"/>
  <c r="V667" i="21"/>
  <c r="Y667" i="21" s="1"/>
  <c r="W667" i="21"/>
  <c r="AA667" i="21" s="1"/>
  <c r="X667" i="21"/>
  <c r="Z667" i="21"/>
  <c r="AB667" i="21"/>
  <c r="AC667" i="21"/>
  <c r="AD667" i="21"/>
  <c r="AF667" i="21" s="1"/>
  <c r="AL667" i="21"/>
  <c r="AN667" i="21"/>
  <c r="AR667" i="21"/>
  <c r="AX667" i="21"/>
  <c r="AZ667" i="21"/>
  <c r="BA667" i="21"/>
  <c r="BC667" i="21"/>
  <c r="BE667" i="21"/>
  <c r="C668" i="21"/>
  <c r="D668" i="21"/>
  <c r="F668" i="21"/>
  <c r="H668" i="21"/>
  <c r="J668" i="21" s="1"/>
  <c r="Q668" i="21"/>
  <c r="V668" i="21"/>
  <c r="W668" i="21"/>
  <c r="AA668" i="21" s="1"/>
  <c r="X668" i="21"/>
  <c r="AC668" i="21" s="1"/>
  <c r="Y668" i="21"/>
  <c r="Z668" i="21"/>
  <c r="AL668" i="21"/>
  <c r="AN668" i="21"/>
  <c r="AR668" i="21"/>
  <c r="AX668" i="21"/>
  <c r="AZ668" i="21"/>
  <c r="BA668" i="21"/>
  <c r="BC668" i="21"/>
  <c r="BE668" i="21"/>
  <c r="BF668" i="21" s="1"/>
  <c r="C669" i="21"/>
  <c r="D669" i="21"/>
  <c r="F669" i="21"/>
  <c r="H669" i="21"/>
  <c r="I669" i="21"/>
  <c r="J669" i="21"/>
  <c r="Q669" i="21"/>
  <c r="V669" i="21"/>
  <c r="Z669" i="21" s="1"/>
  <c r="W669" i="21"/>
  <c r="AA669" i="21" s="1"/>
  <c r="AD669" i="21" s="1"/>
  <c r="AF669" i="21" s="1"/>
  <c r="X669" i="21"/>
  <c r="AC669" i="21" s="1"/>
  <c r="Y669" i="21"/>
  <c r="AB669" i="21"/>
  <c r="AL669" i="21"/>
  <c r="AN669" i="21"/>
  <c r="AR669" i="21"/>
  <c r="AX669" i="21"/>
  <c r="AZ669" i="21"/>
  <c r="BA669" i="21"/>
  <c r="BC669" i="21"/>
  <c r="BE669" i="21"/>
  <c r="BG669" i="21" s="1"/>
  <c r="BF669" i="21"/>
  <c r="C670" i="21"/>
  <c r="D670" i="21"/>
  <c r="F670" i="21"/>
  <c r="H670" i="21"/>
  <c r="I670" i="21"/>
  <c r="J670" i="21"/>
  <c r="Q670" i="21"/>
  <c r="V670" i="21"/>
  <c r="Z670" i="21" s="1"/>
  <c r="W670" i="21"/>
  <c r="X670" i="21"/>
  <c r="Y670" i="21"/>
  <c r="AA670" i="21"/>
  <c r="AD670" i="21" s="1"/>
  <c r="AC670" i="21"/>
  <c r="AL670" i="21"/>
  <c r="AN670" i="21"/>
  <c r="AR670" i="21"/>
  <c r="AX670" i="21"/>
  <c r="AZ670" i="21"/>
  <c r="BA670" i="21"/>
  <c r="BC670" i="21"/>
  <c r="BE670" i="21"/>
  <c r="BF670" i="21"/>
  <c r="BG670" i="21"/>
  <c r="C671" i="21"/>
  <c r="D671" i="21"/>
  <c r="F671" i="21"/>
  <c r="H671" i="21"/>
  <c r="J671" i="21" s="1"/>
  <c r="Q671" i="21"/>
  <c r="V671" i="21"/>
  <c r="W671" i="21"/>
  <c r="X671" i="21"/>
  <c r="Y671" i="21"/>
  <c r="Z671" i="21"/>
  <c r="AA671" i="21"/>
  <c r="AL671" i="21"/>
  <c r="AN671" i="21"/>
  <c r="AR671" i="21"/>
  <c r="AX671" i="21"/>
  <c r="AZ671" i="21"/>
  <c r="BA671" i="21"/>
  <c r="BC671" i="21"/>
  <c r="BE671" i="21"/>
  <c r="BF671" i="21"/>
  <c r="BG671" i="21"/>
  <c r="C672" i="21"/>
  <c r="D672" i="21"/>
  <c r="F672" i="21"/>
  <c r="H672" i="21"/>
  <c r="J672" i="21" s="1"/>
  <c r="I672" i="21"/>
  <c r="Q672" i="21"/>
  <c r="V672" i="21"/>
  <c r="W672" i="21"/>
  <c r="AA672" i="21" s="1"/>
  <c r="AD672" i="21" s="1"/>
  <c r="X672" i="21"/>
  <c r="AC672" i="21" s="1"/>
  <c r="AL672" i="21"/>
  <c r="AN672" i="21"/>
  <c r="AR672" i="21"/>
  <c r="AX672" i="21"/>
  <c r="AZ672" i="21"/>
  <c r="BA672" i="21"/>
  <c r="BC672" i="21"/>
  <c r="BE672" i="21"/>
  <c r="BG672" i="21" s="1"/>
  <c r="C673" i="21"/>
  <c r="D673" i="21"/>
  <c r="F673" i="21"/>
  <c r="H673" i="21"/>
  <c r="I673" i="21"/>
  <c r="J673" i="21"/>
  <c r="Q673" i="21"/>
  <c r="V673" i="21"/>
  <c r="W673" i="21"/>
  <c r="X673" i="21"/>
  <c r="Y673" i="21"/>
  <c r="Z673" i="21"/>
  <c r="AA673" i="21"/>
  <c r="AD673" i="21" s="1"/>
  <c r="AB673" i="21"/>
  <c r="AC673" i="21"/>
  <c r="AL673" i="21"/>
  <c r="AN673" i="21"/>
  <c r="AR673" i="21"/>
  <c r="AX673" i="21"/>
  <c r="AZ673" i="21"/>
  <c r="BA673" i="21"/>
  <c r="BC673" i="21"/>
  <c r="BE673" i="21"/>
  <c r="BG673" i="21" s="1"/>
  <c r="BF673" i="21"/>
  <c r="C674" i="21"/>
  <c r="D674" i="21"/>
  <c r="F674" i="21"/>
  <c r="H674" i="21"/>
  <c r="Q674" i="21"/>
  <c r="V674" i="21"/>
  <c r="W674" i="21"/>
  <c r="AA674" i="21" s="1"/>
  <c r="AD674" i="21" s="1"/>
  <c r="X674" i="21"/>
  <c r="AF674" i="21" s="1"/>
  <c r="Y674" i="21"/>
  <c r="Z674" i="21"/>
  <c r="AC674" i="21"/>
  <c r="AL674" i="21"/>
  <c r="AN674" i="21"/>
  <c r="AR674" i="21"/>
  <c r="AX674" i="21"/>
  <c r="AZ674" i="21"/>
  <c r="BA674" i="21"/>
  <c r="BC674" i="21"/>
  <c r="BE674" i="21"/>
  <c r="BF674" i="21"/>
  <c r="BG674" i="21"/>
  <c r="C675" i="21"/>
  <c r="D675" i="21"/>
  <c r="F675" i="21"/>
  <c r="H675" i="21"/>
  <c r="I675" i="21" s="1"/>
  <c r="J675" i="21"/>
  <c r="Q675" i="21"/>
  <c r="V675" i="21"/>
  <c r="Y675" i="21" s="1"/>
  <c r="W675" i="21"/>
  <c r="AA675" i="21" s="1"/>
  <c r="AB675" i="21" s="1"/>
  <c r="X675" i="21"/>
  <c r="Z675" i="21"/>
  <c r="AC675" i="21"/>
  <c r="AL675" i="21"/>
  <c r="AN675" i="21"/>
  <c r="AR675" i="21"/>
  <c r="AX675" i="21"/>
  <c r="AZ675" i="21"/>
  <c r="BA675" i="21"/>
  <c r="BC675" i="21"/>
  <c r="BE675" i="21"/>
  <c r="BF675" i="21" s="1"/>
  <c r="BG675" i="21"/>
  <c r="C676" i="21"/>
  <c r="D676" i="21"/>
  <c r="F676" i="21"/>
  <c r="H676" i="21"/>
  <c r="J676" i="21" s="1"/>
  <c r="I676" i="21"/>
  <c r="Q676" i="21"/>
  <c r="V676" i="21"/>
  <c r="Y676" i="21" s="1"/>
  <c r="W676" i="21"/>
  <c r="X676" i="21"/>
  <c r="AC676" i="21" s="1"/>
  <c r="AA676" i="21"/>
  <c r="AB676" i="21" s="1"/>
  <c r="AD676" i="21"/>
  <c r="AF676" i="21"/>
  <c r="AL676" i="21"/>
  <c r="AN676" i="21"/>
  <c r="AR676" i="21"/>
  <c r="AX676" i="21"/>
  <c r="AZ676" i="21"/>
  <c r="BA676" i="21"/>
  <c r="BC676" i="21"/>
  <c r="BE676" i="21"/>
  <c r="BF676" i="21" s="1"/>
  <c r="C677" i="21"/>
  <c r="D677" i="21"/>
  <c r="F677" i="21"/>
  <c r="H677" i="21"/>
  <c r="I677" i="21"/>
  <c r="J677" i="21"/>
  <c r="Q677" i="21"/>
  <c r="V677" i="21"/>
  <c r="Z677" i="21" s="1"/>
  <c r="W677" i="21"/>
  <c r="X677" i="21"/>
  <c r="AC677" i="21" s="1"/>
  <c r="AA677" i="21"/>
  <c r="AD677" i="21"/>
  <c r="AF677" i="21"/>
  <c r="AL677" i="21"/>
  <c r="AN677" i="21"/>
  <c r="AR677" i="21"/>
  <c r="AX677" i="21"/>
  <c r="AZ677" i="21"/>
  <c r="BA677" i="21"/>
  <c r="BC677" i="21"/>
  <c r="BE677" i="21"/>
  <c r="BG677" i="21" s="1"/>
  <c r="C678" i="21"/>
  <c r="D678" i="21"/>
  <c r="F678" i="21"/>
  <c r="H678" i="21"/>
  <c r="I678" i="21"/>
  <c r="J678" i="21"/>
  <c r="Q678" i="21"/>
  <c r="V678" i="21"/>
  <c r="Z678" i="21" s="1"/>
  <c r="W678" i="21"/>
  <c r="X678" i="21"/>
  <c r="Y678" i="21"/>
  <c r="AA678" i="21"/>
  <c r="AC678" i="21"/>
  <c r="AB678" i="21" s="1"/>
  <c r="AL678" i="21"/>
  <c r="AN678" i="21"/>
  <c r="AR678" i="21"/>
  <c r="AX678" i="21"/>
  <c r="AZ678" i="21"/>
  <c r="BA678" i="21"/>
  <c r="BC678" i="21"/>
  <c r="BE678" i="21"/>
  <c r="BF678" i="21"/>
  <c r="BG678" i="21"/>
  <c r="C679" i="21"/>
  <c r="D679" i="21"/>
  <c r="F679" i="21"/>
  <c r="H679" i="21"/>
  <c r="J679" i="21" s="1"/>
  <c r="I679" i="21"/>
  <c r="Q679" i="21"/>
  <c r="V679" i="21"/>
  <c r="Z679" i="21" s="1"/>
  <c r="W679" i="21"/>
  <c r="X679" i="21"/>
  <c r="Y679" i="21"/>
  <c r="AA679" i="21"/>
  <c r="AD679" i="21" s="1"/>
  <c r="AC679" i="21"/>
  <c r="AL679" i="21"/>
  <c r="AN679" i="21"/>
  <c r="AR679" i="21"/>
  <c r="AX679" i="21"/>
  <c r="AZ679" i="21"/>
  <c r="BA679" i="21"/>
  <c r="BC679" i="21"/>
  <c r="BE679" i="21"/>
  <c r="BF679" i="21"/>
  <c r="BG679" i="21"/>
  <c r="C680" i="21"/>
  <c r="D680" i="21"/>
  <c r="F680" i="21"/>
  <c r="H680" i="21"/>
  <c r="J680" i="21" s="1"/>
  <c r="I680" i="21"/>
  <c r="Q680" i="21"/>
  <c r="V680" i="21"/>
  <c r="Y680" i="21" s="1"/>
  <c r="W680" i="21"/>
  <c r="AA680" i="21" s="1"/>
  <c r="AD680" i="21" s="1"/>
  <c r="AF680" i="21" s="1"/>
  <c r="X680" i="21"/>
  <c r="Z680" i="21"/>
  <c r="AC680" i="21"/>
  <c r="AL680" i="21"/>
  <c r="AN680" i="21"/>
  <c r="AR680" i="21"/>
  <c r="AX680" i="21"/>
  <c r="AZ680" i="21"/>
  <c r="BA680" i="21"/>
  <c r="BC680" i="21"/>
  <c r="BE680" i="21"/>
  <c r="BG680" i="21" s="1"/>
  <c r="C681" i="21"/>
  <c r="D681" i="21"/>
  <c r="F681" i="21"/>
  <c r="H681" i="21"/>
  <c r="I681" i="21"/>
  <c r="J681" i="21"/>
  <c r="Q681" i="21"/>
  <c r="V681" i="21"/>
  <c r="W681" i="21"/>
  <c r="X681" i="21"/>
  <c r="Y681" i="21"/>
  <c r="Z681" i="21"/>
  <c r="AA681" i="21"/>
  <c r="AD681" i="21" s="1"/>
  <c r="AF681" i="21" s="1"/>
  <c r="AB681" i="21"/>
  <c r="AC681" i="21"/>
  <c r="AL681" i="21"/>
  <c r="AN681" i="21"/>
  <c r="AR681" i="21"/>
  <c r="AX681" i="21"/>
  <c r="AZ681" i="21"/>
  <c r="BA681" i="21"/>
  <c r="BC681" i="21"/>
  <c r="BE681" i="21"/>
  <c r="BG681" i="21" s="1"/>
  <c r="BF681" i="21"/>
  <c r="C682" i="21"/>
  <c r="D682" i="21"/>
  <c r="F682" i="21"/>
  <c r="H682" i="21"/>
  <c r="I682" i="21" s="1"/>
  <c r="J682" i="21"/>
  <c r="Q682" i="21"/>
  <c r="V682" i="21"/>
  <c r="W682" i="21"/>
  <c r="AA682" i="21" s="1"/>
  <c r="X682" i="21"/>
  <c r="Y682" i="21"/>
  <c r="Z682" i="21"/>
  <c r="AC682" i="21"/>
  <c r="AB682" i="21" s="1"/>
  <c r="AL682" i="21"/>
  <c r="AN682" i="21"/>
  <c r="AR682" i="21"/>
  <c r="AX682" i="21"/>
  <c r="AZ682" i="21"/>
  <c r="BA682" i="21"/>
  <c r="BC682" i="21"/>
  <c r="BE682" i="21"/>
  <c r="BF682" i="21" s="1"/>
  <c r="BG682" i="21"/>
  <c r="C683" i="21"/>
  <c r="D683" i="21"/>
  <c r="F683" i="21"/>
  <c r="H683" i="21"/>
  <c r="I683" i="21" s="1"/>
  <c r="J683" i="21"/>
  <c r="Q683" i="21"/>
  <c r="V683" i="21"/>
  <c r="Z683" i="21" s="1"/>
  <c r="W683" i="21"/>
  <c r="AA683" i="21" s="1"/>
  <c r="AD683" i="21" s="1"/>
  <c r="AF683" i="21" s="1"/>
  <c r="X683" i="21"/>
  <c r="Y683" i="21"/>
  <c r="AC683" i="21"/>
  <c r="AB683" i="21" s="1"/>
  <c r="AL683" i="21"/>
  <c r="AN683" i="21"/>
  <c r="AR683" i="21"/>
  <c r="AX683" i="21"/>
  <c r="AZ683" i="21"/>
  <c r="BA683" i="21"/>
  <c r="BC683" i="21"/>
  <c r="BE683" i="21"/>
  <c r="BF683" i="21" s="1"/>
  <c r="BG683" i="21"/>
  <c r="C684" i="21"/>
  <c r="D684" i="21"/>
  <c r="F684" i="21"/>
  <c r="H684" i="21"/>
  <c r="J684" i="21" s="1"/>
  <c r="I684" i="21"/>
  <c r="Q684" i="21"/>
  <c r="V684" i="21"/>
  <c r="Y684" i="21" s="1"/>
  <c r="W684" i="21"/>
  <c r="X684" i="21"/>
  <c r="AC684" i="21" s="1"/>
  <c r="Z684" i="21"/>
  <c r="AA684" i="21"/>
  <c r="AD684" i="21" s="1"/>
  <c r="AF684" i="21" s="1"/>
  <c r="AL684" i="21"/>
  <c r="AN684" i="21"/>
  <c r="AR684" i="21"/>
  <c r="AX684" i="21"/>
  <c r="AZ684" i="21"/>
  <c r="BA684" i="21"/>
  <c r="BC684" i="21"/>
  <c r="BE684" i="21"/>
  <c r="BF684" i="21" s="1"/>
  <c r="C685" i="21"/>
  <c r="D685" i="21"/>
  <c r="F685" i="21"/>
  <c r="H685" i="21"/>
  <c r="I685" i="21"/>
  <c r="J685" i="21"/>
  <c r="Q685" i="21"/>
  <c r="V685" i="21"/>
  <c r="Z685" i="21" s="1"/>
  <c r="W685" i="21"/>
  <c r="X685" i="21"/>
  <c r="AC685" i="21" s="1"/>
  <c r="Y685" i="21"/>
  <c r="AA685" i="21"/>
  <c r="AD685" i="21" s="1"/>
  <c r="AF685" i="21" s="1"/>
  <c r="AL685" i="21"/>
  <c r="AN685" i="21"/>
  <c r="AR685" i="21"/>
  <c r="AX685" i="21"/>
  <c r="AZ685" i="21"/>
  <c r="BA685" i="21"/>
  <c r="BC685" i="21"/>
  <c r="BE685" i="21"/>
  <c r="BF685" i="21" s="1"/>
  <c r="C686" i="21"/>
  <c r="D686" i="21"/>
  <c r="F686" i="21"/>
  <c r="H686" i="21"/>
  <c r="I686" i="21"/>
  <c r="J686" i="21"/>
  <c r="Q686" i="21"/>
  <c r="V686" i="21"/>
  <c r="Z686" i="21" s="1"/>
  <c r="W686" i="21"/>
  <c r="X686" i="21"/>
  <c r="Y686" i="21"/>
  <c r="AA686" i="21"/>
  <c r="AL686" i="21"/>
  <c r="AN686" i="21"/>
  <c r="AR686" i="21"/>
  <c r="AX686" i="21"/>
  <c r="AZ686" i="21"/>
  <c r="BA686" i="21"/>
  <c r="BC686" i="21"/>
  <c r="BE686" i="21"/>
  <c r="BF686" i="21"/>
  <c r="BG686" i="21"/>
  <c r="C687" i="21"/>
  <c r="D687" i="21"/>
  <c r="F687" i="21"/>
  <c r="H687" i="21"/>
  <c r="J687" i="21" s="1"/>
  <c r="I687" i="21"/>
  <c r="Q687" i="21"/>
  <c r="V687" i="21"/>
  <c r="W687" i="21"/>
  <c r="X687" i="21"/>
  <c r="Y687" i="21"/>
  <c r="Z687" i="21"/>
  <c r="AA687" i="21"/>
  <c r="AL687" i="21"/>
  <c r="AN687" i="21"/>
  <c r="AR687" i="21"/>
  <c r="AX687" i="21"/>
  <c r="AZ687" i="21"/>
  <c r="BA687" i="21"/>
  <c r="BC687" i="21"/>
  <c r="BE687" i="21"/>
  <c r="BF687" i="21"/>
  <c r="BG687" i="21"/>
  <c r="C688" i="21"/>
  <c r="D688" i="21"/>
  <c r="F688" i="21"/>
  <c r="H688" i="21"/>
  <c r="J688" i="21" s="1"/>
  <c r="I688" i="21"/>
  <c r="Q688" i="21"/>
  <c r="V688" i="21"/>
  <c r="Y688" i="21" s="1"/>
  <c r="W688" i="21"/>
  <c r="X688" i="21"/>
  <c r="Z688" i="21"/>
  <c r="AA688" i="21"/>
  <c r="AL688" i="21"/>
  <c r="AN688" i="21"/>
  <c r="AR688" i="21"/>
  <c r="AX688" i="21"/>
  <c r="AZ688" i="21"/>
  <c r="BA688" i="21"/>
  <c r="BC688" i="21"/>
  <c r="BE688" i="21"/>
  <c r="BG688" i="21" s="1"/>
  <c r="BF688" i="21"/>
  <c r="C689" i="21"/>
  <c r="D689" i="21"/>
  <c r="F689" i="21"/>
  <c r="H689" i="21"/>
  <c r="I689" i="21"/>
  <c r="J689" i="21"/>
  <c r="Q689" i="21"/>
  <c r="V689" i="21"/>
  <c r="W689" i="21"/>
  <c r="X689" i="21"/>
  <c r="AC689" i="21" s="1"/>
  <c r="AB689" i="21" s="1"/>
  <c r="Y689" i="21"/>
  <c r="Z689" i="21"/>
  <c r="AA689" i="21"/>
  <c r="AL689" i="21"/>
  <c r="AN689" i="21"/>
  <c r="AR689" i="21"/>
  <c r="AX689" i="21"/>
  <c r="AZ689" i="21"/>
  <c r="BA689" i="21"/>
  <c r="BC689" i="21"/>
  <c r="BE689" i="21"/>
  <c r="BG689" i="21" s="1"/>
  <c r="C690" i="21"/>
  <c r="D690" i="21"/>
  <c r="F690" i="21"/>
  <c r="H690" i="21"/>
  <c r="I690" i="21" s="1"/>
  <c r="J690" i="21"/>
  <c r="Q690" i="21"/>
  <c r="V690" i="21"/>
  <c r="W690" i="21"/>
  <c r="AA690" i="21" s="1"/>
  <c r="X690" i="21"/>
  <c r="AB690" i="21" s="1"/>
  <c r="Y690" i="21"/>
  <c r="Z690" i="21"/>
  <c r="AC690" i="21"/>
  <c r="AL690" i="21"/>
  <c r="AN690" i="21"/>
  <c r="AR690" i="21"/>
  <c r="AX690" i="21"/>
  <c r="AZ690" i="21"/>
  <c r="BA690" i="21"/>
  <c r="BC690" i="21"/>
  <c r="BE690" i="21"/>
  <c r="BG690" i="21" s="1"/>
  <c r="BF690" i="21"/>
  <c r="C691" i="21"/>
  <c r="D691" i="21"/>
  <c r="F691" i="21"/>
  <c r="H691" i="21"/>
  <c r="I691" i="21" s="1"/>
  <c r="J691" i="21"/>
  <c r="Q691" i="21"/>
  <c r="V691" i="21"/>
  <c r="Z691" i="21" s="1"/>
  <c r="W691" i="21"/>
  <c r="AA691" i="21" s="1"/>
  <c r="X691" i="21"/>
  <c r="Y691" i="21"/>
  <c r="AC691" i="21"/>
  <c r="AB691" i="21" s="1"/>
  <c r="AL691" i="21"/>
  <c r="AN691" i="21"/>
  <c r="AR691" i="21"/>
  <c r="AX691" i="21"/>
  <c r="AZ691" i="21"/>
  <c r="BA691" i="21"/>
  <c r="BC691" i="21"/>
  <c r="BE691" i="21"/>
  <c r="BF691" i="21" s="1"/>
  <c r="C692" i="21"/>
  <c r="D692" i="21"/>
  <c r="F692" i="21"/>
  <c r="H692" i="21"/>
  <c r="J692" i="21" s="1"/>
  <c r="I692" i="21"/>
  <c r="Q692" i="21"/>
  <c r="V692" i="21"/>
  <c r="W692" i="21"/>
  <c r="X692" i="21"/>
  <c r="AC692" i="21" s="1"/>
  <c r="Y692" i="21"/>
  <c r="Z692" i="21"/>
  <c r="AA692" i="21"/>
  <c r="AB692" i="21" s="1"/>
  <c r="AL692" i="21"/>
  <c r="AN692" i="21"/>
  <c r="AR692" i="21"/>
  <c r="AX692" i="21"/>
  <c r="AZ692" i="21"/>
  <c r="BA692" i="21"/>
  <c r="BC692" i="21"/>
  <c r="BE692" i="21"/>
  <c r="BF692" i="21" s="1"/>
  <c r="BG692" i="21"/>
  <c r="C693" i="21"/>
  <c r="D693" i="21"/>
  <c r="F693" i="21"/>
  <c r="H693" i="21"/>
  <c r="I693" i="21"/>
  <c r="J693" i="21"/>
  <c r="Q693" i="21"/>
  <c r="V693" i="21"/>
  <c r="Z693" i="21" s="1"/>
  <c r="W693" i="21"/>
  <c r="X693" i="21"/>
  <c r="AC693" i="21" s="1"/>
  <c r="AA693" i="21"/>
  <c r="AD693" i="21" s="1"/>
  <c r="AL693" i="21"/>
  <c r="AN693" i="21"/>
  <c r="AR693" i="21"/>
  <c r="AX693" i="21"/>
  <c r="AZ693" i="21"/>
  <c r="BA693" i="21"/>
  <c r="BC693" i="21"/>
  <c r="BE693" i="21"/>
  <c r="BF693" i="21"/>
  <c r="BG693" i="21"/>
  <c r="C694" i="21"/>
  <c r="D694" i="21"/>
  <c r="F694" i="21"/>
  <c r="H694" i="21"/>
  <c r="I694" i="21"/>
  <c r="J694" i="21"/>
  <c r="Q694" i="21"/>
  <c r="V694" i="21"/>
  <c r="Z694" i="21" s="1"/>
  <c r="W694" i="21"/>
  <c r="X694" i="21"/>
  <c r="AC694" i="21" s="1"/>
  <c r="AA694" i="21"/>
  <c r="AL694" i="21"/>
  <c r="AN694" i="21"/>
  <c r="AR694" i="21"/>
  <c r="AX694" i="21"/>
  <c r="AZ694" i="21"/>
  <c r="BA694" i="21"/>
  <c r="BC694" i="21"/>
  <c r="BE694" i="21"/>
  <c r="BF694" i="21"/>
  <c r="BG694" i="21"/>
  <c r="C695" i="21"/>
  <c r="D695" i="21"/>
  <c r="F695" i="21"/>
  <c r="H695" i="21"/>
  <c r="J695" i="21" s="1"/>
  <c r="Q695" i="21"/>
  <c r="V695" i="21"/>
  <c r="Y695" i="21" s="1"/>
  <c r="W695" i="21"/>
  <c r="X695" i="21"/>
  <c r="AC695" i="21" s="1"/>
  <c r="AD695" i="21" s="1"/>
  <c r="AA695" i="21"/>
  <c r="AL695" i="21"/>
  <c r="AN695" i="21"/>
  <c r="AR695" i="21"/>
  <c r="AX695" i="21"/>
  <c r="AZ695" i="21"/>
  <c r="BA695" i="21"/>
  <c r="BC695" i="21"/>
  <c r="BE695" i="21"/>
  <c r="BF695" i="21"/>
  <c r="BG695" i="21"/>
  <c r="C696" i="21"/>
  <c r="D696" i="21"/>
  <c r="F696" i="21"/>
  <c r="H696" i="21"/>
  <c r="J696" i="21" s="1"/>
  <c r="Q696" i="21"/>
  <c r="V696" i="21"/>
  <c r="Y696" i="21" s="1"/>
  <c r="W696" i="21"/>
  <c r="AA696" i="21" s="1"/>
  <c r="AD696" i="21" s="1"/>
  <c r="AF696" i="21" s="1"/>
  <c r="X696" i="21"/>
  <c r="AC696" i="21"/>
  <c r="AL696" i="21"/>
  <c r="AN696" i="21"/>
  <c r="AR696" i="21"/>
  <c r="AX696" i="21"/>
  <c r="AZ696" i="21"/>
  <c r="BA696" i="21"/>
  <c r="BC696" i="21"/>
  <c r="BE696" i="21"/>
  <c r="BG696" i="21" s="1"/>
  <c r="BF696" i="21"/>
  <c r="C697" i="21"/>
  <c r="D697" i="21"/>
  <c r="F697" i="21"/>
  <c r="H697" i="21"/>
  <c r="J697" i="21" s="1"/>
  <c r="I697" i="21"/>
  <c r="Q697" i="21"/>
  <c r="V697" i="21"/>
  <c r="W697" i="21"/>
  <c r="X697" i="21"/>
  <c r="AB697" i="21" s="1"/>
  <c r="Y697" i="21"/>
  <c r="Z697" i="21"/>
  <c r="AA697" i="21"/>
  <c r="AC697" i="21"/>
  <c r="AL697" i="21"/>
  <c r="AN697" i="21"/>
  <c r="AR697" i="21"/>
  <c r="AX697" i="21"/>
  <c r="AZ697" i="21"/>
  <c r="BA697" i="21"/>
  <c r="BC697" i="21"/>
  <c r="BE697" i="21"/>
  <c r="BG697" i="21" s="1"/>
  <c r="C698" i="21"/>
  <c r="D698" i="21"/>
  <c r="F698" i="21"/>
  <c r="H698" i="21"/>
  <c r="I698" i="21" s="1"/>
  <c r="Q698" i="21"/>
  <c r="V698" i="21"/>
  <c r="W698" i="21"/>
  <c r="AA698" i="21" s="1"/>
  <c r="X698" i="21"/>
  <c r="AC698" i="21" s="1"/>
  <c r="AB698" i="21" s="1"/>
  <c r="Y698" i="21"/>
  <c r="Z698" i="21"/>
  <c r="AL698" i="21"/>
  <c r="AN698" i="21"/>
  <c r="AR698" i="21"/>
  <c r="AX698" i="21"/>
  <c r="AZ698" i="21"/>
  <c r="BA698" i="21"/>
  <c r="BC698" i="21"/>
  <c r="BE698" i="21"/>
  <c r="BG698" i="21" s="1"/>
  <c r="BF698" i="21"/>
  <c r="C699" i="21"/>
  <c r="D699" i="21"/>
  <c r="F699" i="21"/>
  <c r="H699" i="21"/>
  <c r="I699" i="21" s="1"/>
  <c r="Q699" i="21"/>
  <c r="V699" i="21"/>
  <c r="Y699" i="21" s="1"/>
  <c r="W699" i="21"/>
  <c r="AA699" i="21" s="1"/>
  <c r="X699" i="21"/>
  <c r="AB699" i="21"/>
  <c r="AC699" i="21"/>
  <c r="AD699" i="21"/>
  <c r="AF699" i="21"/>
  <c r="AL699" i="21"/>
  <c r="AN699" i="21"/>
  <c r="AR699" i="21"/>
  <c r="AX699" i="21"/>
  <c r="AZ699" i="21"/>
  <c r="BA699" i="21"/>
  <c r="BC699" i="21"/>
  <c r="BE699" i="21"/>
  <c r="BF699" i="21" s="1"/>
  <c r="C700" i="21"/>
  <c r="D700" i="21"/>
  <c r="F700" i="21"/>
  <c r="H700" i="21"/>
  <c r="I700" i="21" s="1"/>
  <c r="Q700" i="21"/>
  <c r="V700" i="21"/>
  <c r="Y700" i="21" s="1"/>
  <c r="W700" i="21"/>
  <c r="AA700" i="21" s="1"/>
  <c r="X700" i="21"/>
  <c r="AC700" i="21" s="1"/>
  <c r="Z700" i="21"/>
  <c r="AL700" i="21"/>
  <c r="AN700" i="21"/>
  <c r="AR700" i="21"/>
  <c r="AX700" i="21"/>
  <c r="AZ700" i="21"/>
  <c r="BA700" i="21"/>
  <c r="BC700" i="21"/>
  <c r="BE700" i="21"/>
  <c r="BF700" i="21" s="1"/>
  <c r="BG700" i="21"/>
  <c r="C701" i="21"/>
  <c r="D701" i="21"/>
  <c r="F701" i="21"/>
  <c r="H701" i="21"/>
  <c r="I701" i="21"/>
  <c r="J701" i="21"/>
  <c r="Q701" i="21"/>
  <c r="V701" i="21"/>
  <c r="Z701" i="21" s="1"/>
  <c r="W701" i="21"/>
  <c r="AA701" i="21" s="1"/>
  <c r="X701" i="21"/>
  <c r="AC701" i="21" s="1"/>
  <c r="Y701" i="21"/>
  <c r="AL701" i="21"/>
  <c r="AN701" i="21"/>
  <c r="AR701" i="21"/>
  <c r="AX701" i="21"/>
  <c r="AZ701" i="21"/>
  <c r="BA701" i="21"/>
  <c r="BC701" i="21"/>
  <c r="BE701" i="21"/>
  <c r="BF701" i="21"/>
  <c r="BG701" i="21"/>
  <c r="C702" i="21"/>
  <c r="D702" i="21"/>
  <c r="F702" i="21"/>
  <c r="H702" i="21"/>
  <c r="I702" i="21"/>
  <c r="J702" i="21"/>
  <c r="Q702" i="21"/>
  <c r="V702" i="21"/>
  <c r="Z702" i="21" s="1"/>
  <c r="W702" i="21"/>
  <c r="X702" i="21"/>
  <c r="AC702" i="21" s="1"/>
  <c r="AB702" i="21" s="1"/>
  <c r="AA702" i="21"/>
  <c r="AL702" i="21"/>
  <c r="AN702" i="21"/>
  <c r="AR702" i="21"/>
  <c r="AX702" i="21"/>
  <c r="AZ702" i="21"/>
  <c r="BA702" i="21"/>
  <c r="BC702" i="21"/>
  <c r="BE702" i="21"/>
  <c r="BF702" i="21"/>
  <c r="BG702" i="21"/>
  <c r="C703" i="21"/>
  <c r="D703" i="21"/>
  <c r="F703" i="21"/>
  <c r="H703" i="21"/>
  <c r="J703" i="21" s="1"/>
  <c r="Q703" i="21"/>
  <c r="V703" i="21"/>
  <c r="Y703" i="21" s="1"/>
  <c r="W703" i="21"/>
  <c r="X703" i="21"/>
  <c r="AC703" i="21" s="1"/>
  <c r="AA703" i="21"/>
  <c r="AL703" i="21"/>
  <c r="AN703" i="21"/>
  <c r="AR703" i="21"/>
  <c r="AX703" i="21"/>
  <c r="AZ703" i="21"/>
  <c r="BA703" i="21"/>
  <c r="BC703" i="21"/>
  <c r="BE703" i="21"/>
  <c r="BF703" i="21"/>
  <c r="BG703" i="21"/>
  <c r="C704" i="21"/>
  <c r="D704" i="21"/>
  <c r="F704" i="21"/>
  <c r="H704" i="21"/>
  <c r="J704" i="21" s="1"/>
  <c r="Q704" i="21"/>
  <c r="V704" i="21"/>
  <c r="Y704" i="21" s="1"/>
  <c r="W704" i="21"/>
  <c r="X704" i="21"/>
  <c r="AA704" i="21"/>
  <c r="AD704" i="21" s="1"/>
  <c r="AC704" i="21"/>
  <c r="AL704" i="21"/>
  <c r="AN704" i="21"/>
  <c r="AR704" i="21"/>
  <c r="AX704" i="21"/>
  <c r="AZ704" i="21"/>
  <c r="BA704" i="21"/>
  <c r="BC704" i="21"/>
  <c r="BE704" i="21"/>
  <c r="BG704" i="21" s="1"/>
  <c r="BF704" i="21"/>
  <c r="C705" i="21"/>
  <c r="D705" i="21"/>
  <c r="F705" i="21"/>
  <c r="H705" i="21"/>
  <c r="J705" i="21" s="1"/>
  <c r="I705" i="21"/>
  <c r="Q705" i="21"/>
  <c r="V705" i="21"/>
  <c r="W705" i="21"/>
  <c r="X705" i="21"/>
  <c r="AC705" i="21" s="1"/>
  <c r="Y705" i="21"/>
  <c r="Z705" i="21"/>
  <c r="AA705" i="21"/>
  <c r="AL705" i="21"/>
  <c r="AN705" i="21"/>
  <c r="AR705" i="21"/>
  <c r="AX705" i="21"/>
  <c r="AZ705" i="21"/>
  <c r="BA705" i="21"/>
  <c r="BC705" i="21"/>
  <c r="BE705" i="21"/>
  <c r="BG705" i="21" s="1"/>
  <c r="C706" i="21"/>
  <c r="D706" i="21"/>
  <c r="F706" i="21"/>
  <c r="H706" i="21"/>
  <c r="I706" i="21" s="1"/>
  <c r="Q706" i="21"/>
  <c r="V706" i="21"/>
  <c r="W706" i="21"/>
  <c r="AA706" i="21" s="1"/>
  <c r="X706" i="21"/>
  <c r="Y706" i="21"/>
  <c r="Z706" i="21"/>
  <c r="AL706" i="21"/>
  <c r="AN706" i="21"/>
  <c r="AR706" i="21"/>
  <c r="AX706" i="21"/>
  <c r="AZ706" i="21"/>
  <c r="BA706" i="21"/>
  <c r="BC706" i="21"/>
  <c r="BE706" i="21"/>
  <c r="BG706" i="21" s="1"/>
  <c r="BF706" i="21"/>
  <c r="C707" i="21"/>
  <c r="D707" i="21"/>
  <c r="F707" i="21"/>
  <c r="H707" i="21"/>
  <c r="I707" i="21" s="1"/>
  <c r="Q707" i="21"/>
  <c r="V707" i="21"/>
  <c r="Y707" i="21" s="1"/>
  <c r="W707" i="21"/>
  <c r="AA707" i="21" s="1"/>
  <c r="X707" i="21"/>
  <c r="AB707" i="21"/>
  <c r="AC707" i="21"/>
  <c r="AD707" i="21"/>
  <c r="AF707" i="21"/>
  <c r="AL707" i="21"/>
  <c r="AN707" i="21"/>
  <c r="AR707" i="21"/>
  <c r="AX707" i="21"/>
  <c r="AZ707" i="21"/>
  <c r="BA707" i="21"/>
  <c r="BC707" i="21"/>
  <c r="BE707" i="21"/>
  <c r="BF707" i="21" s="1"/>
  <c r="C708" i="21"/>
  <c r="D708" i="21"/>
  <c r="F708" i="21"/>
  <c r="H708" i="21"/>
  <c r="J708" i="21" s="1"/>
  <c r="Q708" i="21"/>
  <c r="V708" i="21"/>
  <c r="W708" i="21"/>
  <c r="AA708" i="21" s="1"/>
  <c r="X708" i="21"/>
  <c r="AC708" i="21" s="1"/>
  <c r="Y708" i="21"/>
  <c r="Z708" i="21"/>
  <c r="AL708" i="21"/>
  <c r="AN708" i="21"/>
  <c r="AR708" i="21"/>
  <c r="AX708" i="21"/>
  <c r="AZ708" i="21"/>
  <c r="BA708" i="21"/>
  <c r="BC708" i="21"/>
  <c r="BE708" i="21"/>
  <c r="BF708" i="21" s="1"/>
  <c r="BG708" i="21"/>
  <c r="C709" i="21"/>
  <c r="D709" i="21"/>
  <c r="F709" i="21"/>
  <c r="H709" i="21"/>
  <c r="I709" i="21"/>
  <c r="J709" i="21"/>
  <c r="Q709" i="21"/>
  <c r="V709" i="21"/>
  <c r="Z709" i="21" s="1"/>
  <c r="W709" i="21"/>
  <c r="X709" i="21"/>
  <c r="AC709" i="21" s="1"/>
  <c r="Y709" i="21"/>
  <c r="AA709" i="21"/>
  <c r="AD709" i="21"/>
  <c r="AL709" i="21"/>
  <c r="AN709" i="21"/>
  <c r="AR709" i="21"/>
  <c r="AX709" i="21"/>
  <c r="AZ709" i="21"/>
  <c r="BA709" i="21"/>
  <c r="BC709" i="21"/>
  <c r="BE709" i="21"/>
  <c r="BG709" i="21" s="1"/>
  <c r="BF709" i="21"/>
  <c r="C710" i="21"/>
  <c r="D710" i="21"/>
  <c r="F710" i="21"/>
  <c r="H710" i="21"/>
  <c r="I710" i="21"/>
  <c r="J710" i="21"/>
  <c r="Q710" i="21"/>
  <c r="V710" i="21"/>
  <c r="Z710" i="21" s="1"/>
  <c r="W710" i="21"/>
  <c r="X710" i="21"/>
  <c r="Y710" i="21"/>
  <c r="AA710" i="21"/>
  <c r="AL710" i="21"/>
  <c r="AN710" i="21"/>
  <c r="AR710" i="21"/>
  <c r="AX710" i="21"/>
  <c r="AZ710" i="21"/>
  <c r="BA710" i="21"/>
  <c r="BC710" i="21"/>
  <c r="BE710" i="21"/>
  <c r="BF710" i="21"/>
  <c r="BG710" i="21"/>
  <c r="C711" i="21"/>
  <c r="D711" i="21"/>
  <c r="F711" i="21"/>
  <c r="H711" i="21"/>
  <c r="J711" i="21" s="1"/>
  <c r="Q711" i="21"/>
  <c r="V711" i="21"/>
  <c r="W711" i="21"/>
  <c r="X711" i="21"/>
  <c r="Y711" i="21"/>
  <c r="Z711" i="21"/>
  <c r="AA711" i="21"/>
  <c r="AL711" i="21"/>
  <c r="AN711" i="21"/>
  <c r="AR711" i="21"/>
  <c r="AX711" i="21"/>
  <c r="AZ711" i="21"/>
  <c r="BA711" i="21"/>
  <c r="BC711" i="21"/>
  <c r="BE711" i="21"/>
  <c r="BF711" i="21"/>
  <c r="BG711" i="21"/>
  <c r="C712" i="21"/>
  <c r="D712" i="21"/>
  <c r="F712" i="21"/>
  <c r="H712" i="21"/>
  <c r="J712" i="21" s="1"/>
  <c r="Q712" i="21"/>
  <c r="V712" i="21"/>
  <c r="Y712" i="21" s="1"/>
  <c r="W712" i="21"/>
  <c r="AA712" i="21" s="1"/>
  <c r="X712" i="21"/>
  <c r="Z712" i="21"/>
  <c r="AL712" i="21"/>
  <c r="AN712" i="21"/>
  <c r="AR712" i="21"/>
  <c r="AX712" i="21"/>
  <c r="AZ712" i="21"/>
  <c r="BA712" i="21"/>
  <c r="BC712" i="21"/>
  <c r="BE712" i="21"/>
  <c r="BG712" i="21" s="1"/>
  <c r="C713" i="21"/>
  <c r="D713" i="21"/>
  <c r="F713" i="21"/>
  <c r="H713" i="21"/>
  <c r="J713" i="21" s="1"/>
  <c r="I713" i="21"/>
  <c r="Q713" i="21"/>
  <c r="V713" i="21"/>
  <c r="W713" i="21"/>
  <c r="X713" i="21"/>
  <c r="Y713" i="21"/>
  <c r="Z713" i="21"/>
  <c r="AA713" i="21"/>
  <c r="AL713" i="21"/>
  <c r="AN713" i="21"/>
  <c r="AR713" i="21"/>
  <c r="AX713" i="21"/>
  <c r="AZ713" i="21"/>
  <c r="BA713" i="21"/>
  <c r="BC713" i="21"/>
  <c r="BE713" i="21"/>
  <c r="BG713" i="21" s="1"/>
  <c r="BF713" i="21"/>
  <c r="C714" i="21"/>
  <c r="D714" i="21"/>
  <c r="F714" i="21"/>
  <c r="H714" i="21"/>
  <c r="I714" i="21" s="1"/>
  <c r="Q714" i="21"/>
  <c r="V714" i="21"/>
  <c r="W714" i="21"/>
  <c r="AA714" i="21" s="1"/>
  <c r="X714" i="21"/>
  <c r="Y714" i="21"/>
  <c r="Z714" i="21"/>
  <c r="AL714" i="21"/>
  <c r="AN714" i="21"/>
  <c r="AR714" i="21"/>
  <c r="AX714" i="21"/>
  <c r="AZ714" i="21"/>
  <c r="BA714" i="21"/>
  <c r="BC714" i="21"/>
  <c r="BE714" i="21"/>
  <c r="BF714" i="21" s="1"/>
  <c r="C715" i="21"/>
  <c r="D715" i="21"/>
  <c r="F715" i="21"/>
  <c r="H715" i="21"/>
  <c r="I715" i="21" s="1"/>
  <c r="Q715" i="21"/>
  <c r="V715" i="21"/>
  <c r="W715" i="21"/>
  <c r="AA715" i="21" s="1"/>
  <c r="X715" i="21"/>
  <c r="Y715" i="21"/>
  <c r="Z715" i="21"/>
  <c r="AB715" i="21"/>
  <c r="AC715" i="21"/>
  <c r="AD715" i="21"/>
  <c r="AF715" i="21" s="1"/>
  <c r="AL715" i="21"/>
  <c r="AN715" i="21"/>
  <c r="AR715" i="21"/>
  <c r="AX715" i="21"/>
  <c r="AZ715" i="21"/>
  <c r="BA715" i="21"/>
  <c r="BC715" i="21"/>
  <c r="BE715" i="21"/>
  <c r="BF715" i="21" s="1"/>
  <c r="BG715" i="21"/>
  <c r="C716" i="21"/>
  <c r="D716" i="21"/>
  <c r="F716" i="21"/>
  <c r="H716" i="21"/>
  <c r="I716" i="21" s="1"/>
  <c r="Q716" i="21"/>
  <c r="V716" i="21"/>
  <c r="Y716" i="21" s="1"/>
  <c r="W716" i="21"/>
  <c r="AA716" i="21" s="1"/>
  <c r="X716" i="21"/>
  <c r="AC716" i="21" s="1"/>
  <c r="Z716" i="21"/>
  <c r="AL716" i="21"/>
  <c r="AN716" i="21"/>
  <c r="AR716" i="21"/>
  <c r="AX716" i="21"/>
  <c r="AZ716" i="21"/>
  <c r="BA716" i="21"/>
  <c r="BC716" i="21"/>
  <c r="BE716" i="21"/>
  <c r="BF716" i="21" s="1"/>
  <c r="BG716" i="21"/>
  <c r="C717" i="21"/>
  <c r="D717" i="21"/>
  <c r="F717" i="21"/>
  <c r="H717" i="21"/>
  <c r="I717" i="21"/>
  <c r="J717" i="21"/>
  <c r="Q717" i="21"/>
  <c r="V717" i="21"/>
  <c r="Z717" i="21" s="1"/>
  <c r="W717" i="21"/>
  <c r="AA717" i="21" s="1"/>
  <c r="X717" i="21"/>
  <c r="AC717" i="21" s="1"/>
  <c r="AL717" i="21"/>
  <c r="AN717" i="21"/>
  <c r="AR717" i="21"/>
  <c r="AX717" i="21"/>
  <c r="AZ717" i="21"/>
  <c r="BA717" i="21"/>
  <c r="BC717" i="21"/>
  <c r="BE717" i="21"/>
  <c r="BG717" i="21" s="1"/>
  <c r="BF717" i="21"/>
  <c r="C718" i="21"/>
  <c r="D718" i="21"/>
  <c r="F718" i="21"/>
  <c r="H718" i="21"/>
  <c r="I718" i="21"/>
  <c r="J718" i="21"/>
  <c r="Q718" i="21"/>
  <c r="V718" i="21"/>
  <c r="Z718" i="21" s="1"/>
  <c r="W718" i="21"/>
  <c r="X718" i="21"/>
  <c r="AA718" i="21"/>
  <c r="AL718" i="21"/>
  <c r="AN718" i="21"/>
  <c r="AR718" i="21"/>
  <c r="AX718" i="21"/>
  <c r="AZ718" i="21"/>
  <c r="BA718" i="21"/>
  <c r="BC718" i="21"/>
  <c r="BE718" i="21"/>
  <c r="BF718" i="21"/>
  <c r="BG718" i="21"/>
  <c r="C719" i="21"/>
  <c r="D719" i="21"/>
  <c r="F719" i="21"/>
  <c r="H719" i="21"/>
  <c r="J719" i="21" s="1"/>
  <c r="I719" i="21"/>
  <c r="Q719" i="21"/>
  <c r="V719" i="21"/>
  <c r="Y719" i="21" s="1"/>
  <c r="W719" i="21"/>
  <c r="X719" i="21"/>
  <c r="AC719" i="21" s="1"/>
  <c r="AD719" i="21" s="1"/>
  <c r="Z719" i="21"/>
  <c r="AA719" i="21"/>
  <c r="AL719" i="21"/>
  <c r="AN719" i="21"/>
  <c r="AR719" i="21"/>
  <c r="AX719" i="21"/>
  <c r="AZ719" i="21"/>
  <c r="BA719" i="21"/>
  <c r="BC719" i="21"/>
  <c r="BE719" i="21"/>
  <c r="BF719" i="21"/>
  <c r="BG719" i="21"/>
  <c r="C720" i="21"/>
  <c r="D720" i="21"/>
  <c r="F720" i="21"/>
  <c r="H720" i="21"/>
  <c r="J720" i="21" s="1"/>
  <c r="I720" i="21"/>
  <c r="Q720" i="21"/>
  <c r="V720" i="21"/>
  <c r="Y720" i="21" s="1"/>
  <c r="W720" i="21"/>
  <c r="X720" i="21"/>
  <c r="AC720" i="21" s="1"/>
  <c r="AD720" i="21" s="1"/>
  <c r="AF720" i="21" s="1"/>
  <c r="AA720" i="21"/>
  <c r="AL720" i="21"/>
  <c r="AN720" i="21"/>
  <c r="AR720" i="21"/>
  <c r="AX720" i="21"/>
  <c r="AZ720" i="21"/>
  <c r="BA720" i="21"/>
  <c r="BC720" i="21"/>
  <c r="BE720" i="21"/>
  <c r="BG720" i="21" s="1"/>
  <c r="C721" i="21"/>
  <c r="D721" i="21"/>
  <c r="F721" i="21"/>
  <c r="H721" i="21"/>
  <c r="I721" i="21" s="1"/>
  <c r="J721" i="21"/>
  <c r="Q721" i="21"/>
  <c r="V721" i="21"/>
  <c r="W721" i="21"/>
  <c r="AA721" i="21" s="1"/>
  <c r="AD721" i="21" s="1"/>
  <c r="X721" i="21"/>
  <c r="Y721" i="21"/>
  <c r="Z721" i="21"/>
  <c r="AC721" i="21"/>
  <c r="AL721" i="21"/>
  <c r="AN721" i="21"/>
  <c r="AR721" i="21"/>
  <c r="AX721" i="21"/>
  <c r="AZ721" i="21"/>
  <c r="BA721" i="21"/>
  <c r="BC721" i="21"/>
  <c r="BE721" i="21"/>
  <c r="BG721" i="21" s="1"/>
  <c r="BF721" i="21"/>
  <c r="C722" i="21"/>
  <c r="D722" i="21"/>
  <c r="F722" i="21"/>
  <c r="H722" i="21"/>
  <c r="I722" i="21" s="1"/>
  <c r="J722" i="21"/>
  <c r="Q722" i="21"/>
  <c r="V722" i="21"/>
  <c r="W722" i="21"/>
  <c r="AA722" i="21" s="1"/>
  <c r="X722" i="21"/>
  <c r="Y722" i="21"/>
  <c r="Z722" i="21"/>
  <c r="AL722" i="21"/>
  <c r="AN722" i="21"/>
  <c r="AR722" i="21"/>
  <c r="AX722" i="21"/>
  <c r="AZ722" i="21"/>
  <c r="BA722" i="21"/>
  <c r="BC722" i="21"/>
  <c r="BE722" i="21"/>
  <c r="C723" i="21"/>
  <c r="D723" i="21"/>
  <c r="F723" i="21"/>
  <c r="H723" i="21"/>
  <c r="I723" i="21" s="1"/>
  <c r="J723" i="21"/>
  <c r="Q723" i="21"/>
  <c r="V723" i="21"/>
  <c r="Y723" i="21" s="1"/>
  <c r="W723" i="21"/>
  <c r="AA723" i="21" s="1"/>
  <c r="AB723" i="21" s="1"/>
  <c r="X723" i="21"/>
  <c r="Z723" i="21"/>
  <c r="AC723" i="21"/>
  <c r="AD723" i="21"/>
  <c r="AF723" i="21" s="1"/>
  <c r="AL723" i="21"/>
  <c r="AN723" i="21"/>
  <c r="AR723" i="21"/>
  <c r="AX723" i="21"/>
  <c r="AZ723" i="21"/>
  <c r="BA723" i="21"/>
  <c r="BC723" i="21"/>
  <c r="BE723" i="21"/>
  <c r="BF723" i="21" s="1"/>
  <c r="BG723" i="21"/>
  <c r="C724" i="21"/>
  <c r="D724" i="21"/>
  <c r="F724" i="21"/>
  <c r="H724" i="21"/>
  <c r="I724" i="21"/>
  <c r="J724" i="21"/>
  <c r="Q724" i="21"/>
  <c r="V724" i="21"/>
  <c r="Z724" i="21" s="1"/>
  <c r="W724" i="21"/>
  <c r="AA724" i="21" s="1"/>
  <c r="AD724" i="21" s="1"/>
  <c r="AF724" i="21" s="1"/>
  <c r="X724" i="21"/>
  <c r="AC724" i="21" s="1"/>
  <c r="Y724" i="21"/>
  <c r="AL724" i="21"/>
  <c r="AN724" i="21"/>
  <c r="AR724" i="21"/>
  <c r="AX724" i="21"/>
  <c r="AZ724" i="21"/>
  <c r="BA724" i="21"/>
  <c r="BC724" i="21"/>
  <c r="BE724" i="21"/>
  <c r="BF724" i="21" s="1"/>
  <c r="BG724" i="21"/>
  <c r="C725" i="21"/>
  <c r="D725" i="21"/>
  <c r="F725" i="21"/>
  <c r="H725" i="21"/>
  <c r="I725" i="21"/>
  <c r="J725" i="21"/>
  <c r="Q725" i="21"/>
  <c r="V725" i="21"/>
  <c r="Z725" i="21" s="1"/>
  <c r="W725" i="21"/>
  <c r="X725" i="21"/>
  <c r="AC725" i="21" s="1"/>
  <c r="AA725" i="21"/>
  <c r="AD725" i="21" s="1"/>
  <c r="AB725" i="21"/>
  <c r="AL725" i="21"/>
  <c r="AN725" i="21"/>
  <c r="AR725" i="21"/>
  <c r="AX725" i="21"/>
  <c r="AZ725" i="21"/>
  <c r="BA725" i="21"/>
  <c r="BC725" i="21"/>
  <c r="BE725" i="21"/>
  <c r="BG725" i="21" s="1"/>
  <c r="BF725" i="21"/>
  <c r="C726" i="21"/>
  <c r="D726" i="21"/>
  <c r="F726" i="21"/>
  <c r="H726" i="21"/>
  <c r="I726" i="21"/>
  <c r="J726" i="21"/>
  <c r="Q726" i="21"/>
  <c r="V726" i="21"/>
  <c r="Z726" i="21" s="1"/>
  <c r="W726" i="21"/>
  <c r="X726" i="21"/>
  <c r="Y726" i="21"/>
  <c r="AA726" i="21"/>
  <c r="AB726" i="21" s="1"/>
  <c r="AC726" i="21"/>
  <c r="AL726" i="21"/>
  <c r="AN726" i="21"/>
  <c r="AR726" i="21"/>
  <c r="AX726" i="21"/>
  <c r="AZ726" i="21"/>
  <c r="BA726" i="21"/>
  <c r="BC726" i="21"/>
  <c r="BE726" i="21"/>
  <c r="BF726" i="21"/>
  <c r="BG726" i="21"/>
  <c r="C727" i="21"/>
  <c r="D727" i="21"/>
  <c r="F727" i="21"/>
  <c r="H727" i="21"/>
  <c r="J727" i="21" s="1"/>
  <c r="I727" i="21"/>
  <c r="Q727" i="21"/>
  <c r="V727" i="21"/>
  <c r="W727" i="21"/>
  <c r="X727" i="21"/>
  <c r="Y727" i="21"/>
  <c r="Z727" i="21"/>
  <c r="AA727" i="21"/>
  <c r="AC727" i="21"/>
  <c r="AD727" i="21"/>
  <c r="AL727" i="21"/>
  <c r="AN727" i="21"/>
  <c r="AR727" i="21"/>
  <c r="AX727" i="21"/>
  <c r="AZ727" i="21"/>
  <c r="BA727" i="21"/>
  <c r="BC727" i="21"/>
  <c r="BE727" i="21"/>
  <c r="BF727" i="21"/>
  <c r="BG727" i="21"/>
  <c r="C728" i="21"/>
  <c r="D728" i="21"/>
  <c r="F728" i="21"/>
  <c r="H728" i="21"/>
  <c r="J728" i="21" s="1"/>
  <c r="I728" i="21"/>
  <c r="Q728" i="21"/>
  <c r="V728" i="21"/>
  <c r="Y728" i="21" s="1"/>
  <c r="W728" i="21"/>
  <c r="X728" i="21"/>
  <c r="Z728" i="21"/>
  <c r="AA728" i="21"/>
  <c r="AD728" i="21" s="1"/>
  <c r="AF728" i="21" s="1"/>
  <c r="AC728" i="21"/>
  <c r="AL728" i="21"/>
  <c r="AN728" i="21"/>
  <c r="AR728" i="21"/>
  <c r="AX728" i="21"/>
  <c r="AZ728" i="21"/>
  <c r="BA728" i="21"/>
  <c r="BC728" i="21"/>
  <c r="BE728" i="21"/>
  <c r="C729" i="21"/>
  <c r="D729" i="21"/>
  <c r="F729" i="21"/>
  <c r="H729" i="21"/>
  <c r="Q729" i="21"/>
  <c r="V729" i="21"/>
  <c r="W729" i="21"/>
  <c r="AA729" i="21" s="1"/>
  <c r="X729" i="21"/>
  <c r="Y729" i="21"/>
  <c r="Z729" i="21"/>
  <c r="AC729" i="21"/>
  <c r="AL729" i="21"/>
  <c r="AN729" i="21"/>
  <c r="AR729" i="21"/>
  <c r="AX729" i="21"/>
  <c r="AZ729" i="21"/>
  <c r="BA729" i="21"/>
  <c r="BC729" i="21"/>
  <c r="BE729" i="21"/>
  <c r="BG729" i="21" s="1"/>
  <c r="BF729" i="21"/>
  <c r="C730" i="21"/>
  <c r="D730" i="21"/>
  <c r="F730" i="21"/>
  <c r="H730" i="21"/>
  <c r="I730" i="21" s="1"/>
  <c r="J730" i="21"/>
  <c r="Q730" i="21"/>
  <c r="V730" i="21"/>
  <c r="W730" i="21"/>
  <c r="AA730" i="21" s="1"/>
  <c r="AD730" i="21" s="1"/>
  <c r="X730" i="21"/>
  <c r="Y730" i="21"/>
  <c r="Z730" i="21"/>
  <c r="AC730" i="21"/>
  <c r="AF730" i="21"/>
  <c r="AL730" i="21"/>
  <c r="AN730" i="21"/>
  <c r="AR730" i="21"/>
  <c r="AX730" i="21"/>
  <c r="AZ730" i="21"/>
  <c r="BA730" i="21"/>
  <c r="BC730" i="21"/>
  <c r="BE730" i="21"/>
  <c r="C731" i="21"/>
  <c r="D731" i="21"/>
  <c r="F731" i="21"/>
  <c r="H731" i="21"/>
  <c r="I731" i="21" s="1"/>
  <c r="J731" i="21"/>
  <c r="Q731" i="21"/>
  <c r="V731" i="21"/>
  <c r="W731" i="21"/>
  <c r="AA731" i="21" s="1"/>
  <c r="AB731" i="21" s="1"/>
  <c r="X731" i="21"/>
  <c r="Y731" i="21"/>
  <c r="Z731" i="21"/>
  <c r="AC731" i="21"/>
  <c r="AD731" i="21"/>
  <c r="AF731" i="21" s="1"/>
  <c r="AL731" i="21"/>
  <c r="AN731" i="21"/>
  <c r="AR731" i="21"/>
  <c r="AX731" i="21"/>
  <c r="AZ731" i="21"/>
  <c r="BA731" i="21"/>
  <c r="BC731" i="21"/>
  <c r="BE731" i="21"/>
  <c r="BF731" i="21" s="1"/>
  <c r="BG731" i="21"/>
  <c r="C732" i="21"/>
  <c r="D732" i="21"/>
  <c r="F732" i="21"/>
  <c r="H732" i="21"/>
  <c r="I732" i="21"/>
  <c r="J732" i="21"/>
  <c r="Q732" i="21"/>
  <c r="V732" i="21"/>
  <c r="Z732" i="21" s="1"/>
  <c r="W732" i="21"/>
  <c r="X732" i="21"/>
  <c r="AC732" i="21" s="1"/>
  <c r="Y732" i="21"/>
  <c r="AA732" i="21"/>
  <c r="AD732" i="21" s="1"/>
  <c r="AF732" i="21" s="1"/>
  <c r="AB732" i="21"/>
  <c r="AL732" i="21"/>
  <c r="AN732" i="21"/>
  <c r="AR732" i="21"/>
  <c r="AX732" i="21"/>
  <c r="AZ732" i="21"/>
  <c r="BA732" i="21"/>
  <c r="BC732" i="21"/>
  <c r="BE732" i="21"/>
  <c r="BF732" i="21" s="1"/>
  <c r="C733" i="21"/>
  <c r="D733" i="21"/>
  <c r="F733" i="21"/>
  <c r="H733" i="21"/>
  <c r="I733" i="21"/>
  <c r="J733" i="21"/>
  <c r="Q733" i="21"/>
  <c r="V733" i="21"/>
  <c r="Z733" i="21" s="1"/>
  <c r="W733" i="21"/>
  <c r="AA733" i="21" s="1"/>
  <c r="X733" i="21"/>
  <c r="Y733" i="21"/>
  <c r="AL733" i="21"/>
  <c r="AN733" i="21"/>
  <c r="AR733" i="21"/>
  <c r="AX733" i="21"/>
  <c r="AZ733" i="21"/>
  <c r="BA733" i="21"/>
  <c r="BC733" i="21"/>
  <c r="BE733" i="21"/>
  <c r="BF733" i="21" s="1"/>
  <c r="BG733" i="21"/>
  <c r="C734" i="21"/>
  <c r="D734" i="21"/>
  <c r="F734" i="21"/>
  <c r="H734" i="21"/>
  <c r="I734" i="21"/>
  <c r="J734" i="21"/>
  <c r="Q734" i="21"/>
  <c r="V734" i="21"/>
  <c r="Z734" i="21" s="1"/>
  <c r="W734" i="21"/>
  <c r="X734" i="21"/>
  <c r="AA734" i="21"/>
  <c r="AD734" i="21" s="1"/>
  <c r="AC734" i="21"/>
  <c r="AL734" i="21"/>
  <c r="AN734" i="21"/>
  <c r="AR734" i="21"/>
  <c r="AX734" i="21"/>
  <c r="AZ734" i="21"/>
  <c r="BA734" i="21"/>
  <c r="BC734" i="21"/>
  <c r="BE734" i="21"/>
  <c r="BF734" i="21"/>
  <c r="BG734" i="21"/>
  <c r="C735" i="21"/>
  <c r="D735" i="21"/>
  <c r="F735" i="21"/>
  <c r="H735" i="21"/>
  <c r="J735" i="21" s="1"/>
  <c r="I735" i="21"/>
  <c r="Q735" i="21"/>
  <c r="V735" i="21"/>
  <c r="Y735" i="21" s="1"/>
  <c r="W735" i="21"/>
  <c r="X735" i="21"/>
  <c r="Z735" i="21"/>
  <c r="AA735" i="21"/>
  <c r="AC735" i="21"/>
  <c r="AD735" i="21" s="1"/>
  <c r="AL735" i="21"/>
  <c r="AN735" i="21"/>
  <c r="AR735" i="21"/>
  <c r="AX735" i="21"/>
  <c r="AZ735" i="21"/>
  <c r="BA735" i="21"/>
  <c r="BC735" i="21"/>
  <c r="BE735" i="21"/>
  <c r="BF735" i="21"/>
  <c r="BG735" i="21"/>
  <c r="C736" i="21"/>
  <c r="D736" i="21"/>
  <c r="F736" i="21"/>
  <c r="H736" i="21"/>
  <c r="J736" i="21" s="1"/>
  <c r="I736" i="21"/>
  <c r="Q736" i="21"/>
  <c r="V736" i="21"/>
  <c r="Y736" i="21" s="1"/>
  <c r="W736" i="21"/>
  <c r="X736" i="21"/>
  <c r="AA736" i="21"/>
  <c r="AL736" i="21"/>
  <c r="AN736" i="21"/>
  <c r="AR736" i="21"/>
  <c r="AX736" i="21"/>
  <c r="AZ736" i="21"/>
  <c r="BA736" i="21"/>
  <c r="BC736" i="21"/>
  <c r="BE736" i="21"/>
  <c r="BG736" i="21" s="1"/>
  <c r="BF736" i="21"/>
  <c r="C737" i="21"/>
  <c r="D737" i="21"/>
  <c r="F737" i="21"/>
  <c r="H737" i="21"/>
  <c r="Q737" i="21"/>
  <c r="V737" i="21"/>
  <c r="W737" i="21"/>
  <c r="AA737" i="21" s="1"/>
  <c r="X737" i="21"/>
  <c r="AC737" i="21" s="1"/>
  <c r="Y737" i="21"/>
  <c r="Z737" i="21"/>
  <c r="AL737" i="21"/>
  <c r="AN737" i="21"/>
  <c r="AR737" i="21"/>
  <c r="AX737" i="21"/>
  <c r="AZ737" i="21"/>
  <c r="BA737" i="21"/>
  <c r="BC737" i="21"/>
  <c r="BE737" i="21"/>
  <c r="BG737" i="21" s="1"/>
  <c r="C738" i="21"/>
  <c r="D738" i="21"/>
  <c r="F738" i="21"/>
  <c r="H738" i="21"/>
  <c r="I738" i="21" s="1"/>
  <c r="J738" i="21"/>
  <c r="Q738" i="21"/>
  <c r="V738" i="21"/>
  <c r="W738" i="21"/>
  <c r="AA738" i="21" s="1"/>
  <c r="AD738" i="21" s="1"/>
  <c r="X738" i="21"/>
  <c r="Y738" i="21"/>
  <c r="Z738" i="21"/>
  <c r="AC738" i="21"/>
  <c r="AL738" i="21"/>
  <c r="AN738" i="21"/>
  <c r="AR738" i="21"/>
  <c r="AX738" i="21"/>
  <c r="AZ738" i="21"/>
  <c r="BA738" i="21"/>
  <c r="BC738" i="21"/>
  <c r="BE738" i="21"/>
  <c r="BF738" i="21"/>
  <c r="BG738" i="21"/>
  <c r="C739" i="21"/>
  <c r="D739" i="21"/>
  <c r="F739" i="21"/>
  <c r="H739" i="21"/>
  <c r="I739" i="21" s="1"/>
  <c r="J739" i="21"/>
  <c r="Q739" i="21"/>
  <c r="V739" i="21"/>
  <c r="Y739" i="21" s="1"/>
  <c r="W739" i="21"/>
  <c r="AA739" i="21" s="1"/>
  <c r="X739" i="21"/>
  <c r="AC739" i="21"/>
  <c r="AL739" i="21"/>
  <c r="AN739" i="21"/>
  <c r="AR739" i="21"/>
  <c r="AX739" i="21"/>
  <c r="AZ739" i="21"/>
  <c r="BA739" i="21"/>
  <c r="BC739" i="21"/>
  <c r="BE739" i="21"/>
  <c r="BF739" i="21" s="1"/>
  <c r="C740" i="21"/>
  <c r="D740" i="21"/>
  <c r="F740" i="21"/>
  <c r="H740" i="21"/>
  <c r="J740" i="21" s="1"/>
  <c r="I740" i="21"/>
  <c r="Q740" i="21"/>
  <c r="V740" i="21"/>
  <c r="Z740" i="21" s="1"/>
  <c r="W740" i="21"/>
  <c r="X740" i="21"/>
  <c r="AC740" i="21" s="1"/>
  <c r="AA740" i="21"/>
  <c r="AB740" i="21" s="1"/>
  <c r="AD740" i="21"/>
  <c r="AF740" i="21" s="1"/>
  <c r="AL740" i="21"/>
  <c r="AN740" i="21"/>
  <c r="AR740" i="21"/>
  <c r="AX740" i="21"/>
  <c r="AZ740" i="21"/>
  <c r="BA740" i="21"/>
  <c r="BC740" i="21"/>
  <c r="BE740" i="21"/>
  <c r="C741" i="21"/>
  <c r="D741" i="21"/>
  <c r="F741" i="21"/>
  <c r="H741" i="21"/>
  <c r="I741" i="21"/>
  <c r="J741" i="21"/>
  <c r="Q741" i="21"/>
  <c r="V741" i="21"/>
  <c r="Z741" i="21" s="1"/>
  <c r="W741" i="21"/>
  <c r="X741" i="21"/>
  <c r="AA741" i="21"/>
  <c r="AL741" i="21"/>
  <c r="AN741" i="21"/>
  <c r="AR741" i="21"/>
  <c r="AX741" i="21"/>
  <c r="AZ741" i="21"/>
  <c r="BA741" i="21"/>
  <c r="BC741" i="21"/>
  <c r="BE741" i="21"/>
  <c r="C742" i="21"/>
  <c r="D742" i="21"/>
  <c r="F742" i="21"/>
  <c r="H742" i="21"/>
  <c r="I742" i="21"/>
  <c r="J742" i="21"/>
  <c r="Q742" i="21"/>
  <c r="V742" i="21"/>
  <c r="Z742" i="21" s="1"/>
  <c r="W742" i="21"/>
  <c r="X742" i="21"/>
  <c r="Y742" i="21"/>
  <c r="AA742" i="21"/>
  <c r="AB742" i="21"/>
  <c r="AC742" i="21"/>
  <c r="AD742" i="21" s="1"/>
  <c r="AL742" i="21"/>
  <c r="AN742" i="21"/>
  <c r="AR742" i="21"/>
  <c r="AX742" i="21"/>
  <c r="AZ742" i="21"/>
  <c r="BA742" i="21"/>
  <c r="BC742" i="21"/>
  <c r="BE742" i="21"/>
  <c r="BF742" i="21"/>
  <c r="BG742" i="21"/>
  <c r="C743" i="21"/>
  <c r="D743" i="21"/>
  <c r="F743" i="21"/>
  <c r="H743" i="21"/>
  <c r="J743" i="21" s="1"/>
  <c r="I743" i="21"/>
  <c r="Q743" i="21"/>
  <c r="V743" i="21"/>
  <c r="Z743" i="21" s="1"/>
  <c r="W743" i="21"/>
  <c r="X743" i="21"/>
  <c r="Y743" i="21"/>
  <c r="AA743" i="21"/>
  <c r="AD743" i="21" s="1"/>
  <c r="AC743" i="21"/>
  <c r="AL743" i="21"/>
  <c r="AN743" i="21"/>
  <c r="AR743" i="21"/>
  <c r="AX743" i="21"/>
  <c r="AZ743" i="21"/>
  <c r="BA743" i="21"/>
  <c r="BC743" i="21"/>
  <c r="BE743" i="21"/>
  <c r="BF743" i="21"/>
  <c r="BG743" i="21"/>
  <c r="C744" i="21"/>
  <c r="D744" i="21"/>
  <c r="F744" i="21"/>
  <c r="H744" i="21"/>
  <c r="J744" i="21" s="1"/>
  <c r="Q744" i="21"/>
  <c r="V744" i="21"/>
  <c r="Y744" i="21" s="1"/>
  <c r="W744" i="21"/>
  <c r="AA744" i="21" s="1"/>
  <c r="X744" i="21"/>
  <c r="Z744" i="21"/>
  <c r="AC744" i="21"/>
  <c r="AD744" i="21"/>
  <c r="AF744" i="21" s="1"/>
  <c r="AL744" i="21"/>
  <c r="AN744" i="21"/>
  <c r="AR744" i="21"/>
  <c r="AX744" i="21"/>
  <c r="AZ744" i="21"/>
  <c r="BA744" i="21"/>
  <c r="BC744" i="21"/>
  <c r="BE744" i="21"/>
  <c r="BG744" i="21" s="1"/>
  <c r="BF744" i="21"/>
  <c r="C745" i="21"/>
  <c r="D745" i="21"/>
  <c r="F745" i="21"/>
  <c r="H745" i="21"/>
  <c r="I745" i="21"/>
  <c r="J745" i="21"/>
  <c r="Q745" i="21"/>
  <c r="V745" i="21"/>
  <c r="W745" i="21"/>
  <c r="X745" i="21"/>
  <c r="Y745" i="21"/>
  <c r="Z745" i="21"/>
  <c r="AA745" i="21"/>
  <c r="AD745" i="21" s="1"/>
  <c r="AF745" i="21" s="1"/>
  <c r="AC745" i="21"/>
  <c r="AL745" i="21"/>
  <c r="AN745" i="21"/>
  <c r="AR745" i="21"/>
  <c r="AX745" i="21"/>
  <c r="AZ745" i="21"/>
  <c r="BA745" i="21"/>
  <c r="BC745" i="21"/>
  <c r="BE745" i="21"/>
  <c r="BG745" i="21" s="1"/>
  <c r="BF745" i="21"/>
  <c r="C746" i="21"/>
  <c r="D746" i="21"/>
  <c r="F746" i="21"/>
  <c r="H746" i="21"/>
  <c r="I746" i="21" s="1"/>
  <c r="J746" i="21"/>
  <c r="Q746" i="21"/>
  <c r="V746" i="21"/>
  <c r="W746" i="21"/>
  <c r="AA746" i="21" s="1"/>
  <c r="X746" i="21"/>
  <c r="Y746" i="21"/>
  <c r="Z746" i="21"/>
  <c r="AC746" i="21"/>
  <c r="AL746" i="21"/>
  <c r="AN746" i="21"/>
  <c r="AR746" i="21"/>
  <c r="AX746" i="21"/>
  <c r="AZ746" i="21"/>
  <c r="BA746" i="21"/>
  <c r="BC746" i="21"/>
  <c r="BE746" i="21"/>
  <c r="BF746" i="21"/>
  <c r="BG746" i="21"/>
  <c r="C747" i="21"/>
  <c r="D747" i="21"/>
  <c r="F747" i="21"/>
  <c r="H747" i="21"/>
  <c r="I747" i="21" s="1"/>
  <c r="Q747" i="21"/>
  <c r="V747" i="21"/>
  <c r="Z747" i="21" s="1"/>
  <c r="W747" i="21"/>
  <c r="AA747" i="21" s="1"/>
  <c r="AD747" i="21" s="1"/>
  <c r="AF747" i="21" s="1"/>
  <c r="X747" i="21"/>
  <c r="Y747" i="21"/>
  <c r="AB747" i="21"/>
  <c r="AC747" i="21"/>
  <c r="AL747" i="21"/>
  <c r="AN747" i="21"/>
  <c r="AR747" i="21"/>
  <c r="AX747" i="21"/>
  <c r="AZ747" i="21"/>
  <c r="BA747" i="21"/>
  <c r="BC747" i="21"/>
  <c r="BE747" i="21"/>
  <c r="BF747" i="21" s="1"/>
  <c r="BG747" i="21"/>
  <c r="C748" i="21"/>
  <c r="D748" i="21"/>
  <c r="F748" i="21"/>
  <c r="H748" i="21"/>
  <c r="J748" i="21" s="1"/>
  <c r="Q748" i="21"/>
  <c r="V748" i="21"/>
  <c r="Y748" i="21" s="1"/>
  <c r="W748" i="21"/>
  <c r="X748" i="21"/>
  <c r="AC748" i="21" s="1"/>
  <c r="AA748" i="21"/>
  <c r="AB748" i="21" s="1"/>
  <c r="AL748" i="21"/>
  <c r="AN748" i="21"/>
  <c r="AR748" i="21"/>
  <c r="AX748" i="21"/>
  <c r="AZ748" i="21"/>
  <c r="BA748" i="21"/>
  <c r="BC748" i="21"/>
  <c r="BE748" i="21"/>
  <c r="C749" i="21"/>
  <c r="D749" i="21"/>
  <c r="F749" i="21"/>
  <c r="H749" i="21"/>
  <c r="I749" i="21"/>
  <c r="J749" i="21"/>
  <c r="Q749" i="21"/>
  <c r="V749" i="21"/>
  <c r="Z749" i="21" s="1"/>
  <c r="W749" i="21"/>
  <c r="AA749" i="21" s="1"/>
  <c r="X749" i="21"/>
  <c r="AC749" i="21" s="1"/>
  <c r="Y749" i="21"/>
  <c r="AL749" i="21"/>
  <c r="AN749" i="21"/>
  <c r="AR749" i="21"/>
  <c r="AX749" i="21"/>
  <c r="AZ749" i="21"/>
  <c r="BA749" i="21"/>
  <c r="BC749" i="21"/>
  <c r="BE749" i="21"/>
  <c r="BF749" i="21" s="1"/>
  <c r="C750" i="21"/>
  <c r="D750" i="21"/>
  <c r="F750" i="21"/>
  <c r="H750" i="21"/>
  <c r="I750" i="21"/>
  <c r="J750" i="21"/>
  <c r="Q750" i="21"/>
  <c r="V750" i="21"/>
  <c r="Z750" i="21" s="1"/>
  <c r="W750" i="21"/>
  <c r="X750" i="21"/>
  <c r="Y750" i="21"/>
  <c r="AA750" i="21"/>
  <c r="AL750" i="21"/>
  <c r="AN750" i="21"/>
  <c r="AR750" i="21"/>
  <c r="AX750" i="21"/>
  <c r="AZ750" i="21"/>
  <c r="BA750" i="21"/>
  <c r="BC750" i="21"/>
  <c r="BE750" i="21"/>
  <c r="BF750" i="21"/>
  <c r="BG750" i="21"/>
  <c r="C751" i="21"/>
  <c r="D751" i="21"/>
  <c r="F751" i="21"/>
  <c r="H751" i="21"/>
  <c r="Q751" i="21"/>
  <c r="V751" i="21"/>
  <c r="W751" i="21"/>
  <c r="AA751" i="21" s="1"/>
  <c r="X751" i="21"/>
  <c r="Y751" i="21"/>
  <c r="Z751" i="21"/>
  <c r="AL751" i="21"/>
  <c r="AN751" i="21"/>
  <c r="AR751" i="21"/>
  <c r="AX751" i="21"/>
  <c r="AZ751" i="21"/>
  <c r="BA751" i="21"/>
  <c r="BC751" i="21"/>
  <c r="BE751" i="21"/>
  <c r="BF751" i="21"/>
  <c r="BG751" i="21"/>
  <c r="C752" i="21"/>
  <c r="D752" i="21"/>
  <c r="F752" i="21"/>
  <c r="H752" i="21"/>
  <c r="J752" i="21" s="1"/>
  <c r="I752" i="21"/>
  <c r="Q752" i="21"/>
  <c r="V752" i="21"/>
  <c r="Y752" i="21" s="1"/>
  <c r="W752" i="21"/>
  <c r="AA752" i="21" s="1"/>
  <c r="X752" i="21"/>
  <c r="AC752" i="21" s="1"/>
  <c r="AD752" i="21"/>
  <c r="AL752" i="21"/>
  <c r="AN752" i="21"/>
  <c r="AR752" i="21"/>
  <c r="AX752" i="21"/>
  <c r="AZ752" i="21"/>
  <c r="BA752" i="21"/>
  <c r="BC752" i="21"/>
  <c r="BE752" i="21"/>
  <c r="C753" i="21"/>
  <c r="D753" i="21"/>
  <c r="F753" i="21"/>
  <c r="H753" i="21"/>
  <c r="I753" i="21" s="1"/>
  <c r="Q753" i="21"/>
  <c r="V753" i="21"/>
  <c r="W753" i="21"/>
  <c r="AA753" i="21" s="1"/>
  <c r="AD753" i="21" s="1"/>
  <c r="X753" i="21"/>
  <c r="Y753" i="21"/>
  <c r="Z753" i="21"/>
  <c r="AB753" i="21"/>
  <c r="AC753" i="21"/>
  <c r="AL753" i="21"/>
  <c r="AN753" i="21"/>
  <c r="AR753" i="21"/>
  <c r="AX753" i="21"/>
  <c r="AZ753" i="21"/>
  <c r="BA753" i="21"/>
  <c r="BC753" i="21"/>
  <c r="BE753" i="21"/>
  <c r="BF753" i="21"/>
  <c r="BG753" i="21"/>
  <c r="C754" i="21"/>
  <c r="D754" i="21"/>
  <c r="F754" i="21"/>
  <c r="H754" i="21"/>
  <c r="I754" i="21" s="1"/>
  <c r="J754" i="21"/>
  <c r="Q754" i="21"/>
  <c r="V754" i="21"/>
  <c r="Z754" i="21" s="1"/>
  <c r="W754" i="21"/>
  <c r="AA754" i="21" s="1"/>
  <c r="AD754" i="21" s="1"/>
  <c r="AF754" i="21" s="1"/>
  <c r="X754" i="21"/>
  <c r="AC754" i="21"/>
  <c r="AL754" i="21"/>
  <c r="AN754" i="21"/>
  <c r="AR754" i="21"/>
  <c r="AX754" i="21"/>
  <c r="AZ754" i="21"/>
  <c r="BA754" i="21"/>
  <c r="BC754" i="21"/>
  <c r="BE754" i="21"/>
  <c r="BG754" i="21" s="1"/>
  <c r="C755" i="21"/>
  <c r="D755" i="21"/>
  <c r="F755" i="21"/>
  <c r="H755" i="21"/>
  <c r="I755" i="21" s="1"/>
  <c r="J755" i="21"/>
  <c r="Q755" i="21"/>
  <c r="V755" i="21"/>
  <c r="W755" i="21"/>
  <c r="AA755" i="21" s="1"/>
  <c r="X755" i="21"/>
  <c r="Y755" i="21"/>
  <c r="Z755" i="21"/>
  <c r="AC755" i="21"/>
  <c r="AL755" i="21"/>
  <c r="AN755" i="21"/>
  <c r="AR755" i="21"/>
  <c r="AX755" i="21"/>
  <c r="AZ755" i="21"/>
  <c r="BA755" i="21"/>
  <c r="BC755" i="21"/>
  <c r="BE755" i="21"/>
  <c r="C756" i="21"/>
  <c r="D756" i="21"/>
  <c r="F756" i="21"/>
  <c r="H756" i="21"/>
  <c r="J756" i="21" s="1"/>
  <c r="Q756" i="21"/>
  <c r="V756" i="21"/>
  <c r="W756" i="21"/>
  <c r="X756" i="21"/>
  <c r="Y756" i="21"/>
  <c r="Z756" i="21"/>
  <c r="AA756" i="21"/>
  <c r="AL756" i="21"/>
  <c r="AN756" i="21"/>
  <c r="AR756" i="21"/>
  <c r="AX756" i="21"/>
  <c r="AZ756" i="21"/>
  <c r="BA756" i="21"/>
  <c r="BC756" i="21"/>
  <c r="BE756" i="21"/>
  <c r="BF756" i="21"/>
  <c r="BG756" i="21"/>
  <c r="C757" i="21"/>
  <c r="D757" i="21"/>
  <c r="F757" i="21"/>
  <c r="H757" i="21"/>
  <c r="I757" i="21"/>
  <c r="J757" i="21"/>
  <c r="Q757" i="21"/>
  <c r="V757" i="21"/>
  <c r="Z757" i="21" s="1"/>
  <c r="W757" i="21"/>
  <c r="AA757" i="21" s="1"/>
  <c r="X757" i="21"/>
  <c r="AC757" i="21" s="1"/>
  <c r="AD757" i="21"/>
  <c r="AL757" i="21"/>
  <c r="AN757" i="21"/>
  <c r="AR757" i="21"/>
  <c r="AX757" i="21"/>
  <c r="AZ757" i="21"/>
  <c r="BA757" i="21"/>
  <c r="BC757" i="21"/>
  <c r="BE757" i="21"/>
  <c r="BF757" i="21" s="1"/>
  <c r="C758" i="21"/>
  <c r="D758" i="21"/>
  <c r="F758" i="21"/>
  <c r="H758" i="21"/>
  <c r="I758" i="21"/>
  <c r="J758" i="21"/>
  <c r="Q758" i="21"/>
  <c r="V758" i="21"/>
  <c r="Z758" i="21" s="1"/>
  <c r="W758" i="21"/>
  <c r="X758" i="21"/>
  <c r="Y758" i="21"/>
  <c r="AA758" i="21"/>
  <c r="AB758" i="21" s="1"/>
  <c r="AC758" i="21"/>
  <c r="AD758" i="21"/>
  <c r="AL758" i="21"/>
  <c r="AN758" i="21"/>
  <c r="AR758" i="21"/>
  <c r="AX758" i="21"/>
  <c r="AZ758" i="21"/>
  <c r="BA758" i="21"/>
  <c r="BC758" i="21"/>
  <c r="BE758" i="21"/>
  <c r="BF758" i="21"/>
  <c r="BG758" i="21"/>
  <c r="C759" i="21"/>
  <c r="D759" i="21"/>
  <c r="F759" i="21"/>
  <c r="H759" i="21"/>
  <c r="Q759" i="21"/>
  <c r="V759" i="21"/>
  <c r="Y759" i="21" s="1"/>
  <c r="W759" i="21"/>
  <c r="X759" i="21"/>
  <c r="AA759" i="21"/>
  <c r="AL759" i="21"/>
  <c r="AN759" i="21"/>
  <c r="AR759" i="21"/>
  <c r="AX759" i="21"/>
  <c r="AZ759" i="21"/>
  <c r="BA759" i="21"/>
  <c r="BC759" i="21"/>
  <c r="BE759" i="21"/>
  <c r="BF759" i="21" s="1"/>
  <c r="BG759" i="21"/>
  <c r="C760" i="21"/>
  <c r="D760" i="21"/>
  <c r="F760" i="21"/>
  <c r="H760" i="21"/>
  <c r="I760" i="21"/>
  <c r="J760" i="21"/>
  <c r="Q760" i="21"/>
  <c r="V760" i="21"/>
  <c r="Y760" i="21" s="1"/>
  <c r="W760" i="21"/>
  <c r="X760" i="21"/>
  <c r="AF760" i="21" s="1"/>
  <c r="AA760" i="21"/>
  <c r="AD760" i="21" s="1"/>
  <c r="AB760" i="21"/>
  <c r="AC760" i="21"/>
  <c r="AL760" i="21"/>
  <c r="AN760" i="21"/>
  <c r="AR760" i="21"/>
  <c r="AX760" i="21"/>
  <c r="AZ760" i="21"/>
  <c r="BA760" i="21"/>
  <c r="BC760" i="21"/>
  <c r="BE760" i="21"/>
  <c r="C761" i="21"/>
  <c r="D761" i="21"/>
  <c r="F761" i="21"/>
  <c r="H761" i="21"/>
  <c r="J761" i="21" s="1"/>
  <c r="Q761" i="21"/>
  <c r="V761" i="21"/>
  <c r="W761" i="21"/>
  <c r="X761" i="21"/>
  <c r="Y761" i="21"/>
  <c r="Z761" i="21"/>
  <c r="AA761" i="21"/>
  <c r="AL761" i="21"/>
  <c r="AN761" i="21"/>
  <c r="AR761" i="21"/>
  <c r="AX761" i="21"/>
  <c r="AZ761" i="21"/>
  <c r="BA761" i="21"/>
  <c r="BC761" i="21"/>
  <c r="BE761" i="21"/>
  <c r="BF761" i="21"/>
  <c r="BG761" i="21"/>
  <c r="C762" i="21"/>
  <c r="D762" i="21"/>
  <c r="F762" i="21"/>
  <c r="H762" i="21"/>
  <c r="I762" i="21" s="1"/>
  <c r="J762" i="21"/>
  <c r="Q762" i="21"/>
  <c r="V762" i="21"/>
  <c r="Z762" i="21" s="1"/>
  <c r="W762" i="21"/>
  <c r="AA762" i="21" s="1"/>
  <c r="AD762" i="21" s="1"/>
  <c r="X762" i="21"/>
  <c r="Y762" i="21"/>
  <c r="AC762" i="21"/>
  <c r="AF762" i="21"/>
  <c r="AL762" i="21"/>
  <c r="AN762" i="21"/>
  <c r="AR762" i="21"/>
  <c r="AX762" i="21"/>
  <c r="AZ762" i="21"/>
  <c r="BA762" i="21"/>
  <c r="BC762" i="21"/>
  <c r="BE762" i="21"/>
  <c r="BG762" i="21" s="1"/>
  <c r="C763" i="21"/>
  <c r="D763" i="21"/>
  <c r="F763" i="21"/>
  <c r="H763" i="21"/>
  <c r="I763" i="21" s="1"/>
  <c r="Q763" i="21"/>
  <c r="V763" i="21"/>
  <c r="Y763" i="21" s="1"/>
  <c r="W763" i="21"/>
  <c r="AA763" i="21" s="1"/>
  <c r="X763" i="21"/>
  <c r="AB763" i="21" s="1"/>
  <c r="Z763" i="21"/>
  <c r="AC763" i="21"/>
  <c r="AL763" i="21"/>
  <c r="AN763" i="21"/>
  <c r="AR763" i="21"/>
  <c r="AX763" i="21"/>
  <c r="AZ763" i="21"/>
  <c r="BA763" i="21"/>
  <c r="BC763" i="21"/>
  <c r="BE763" i="21"/>
  <c r="BG763" i="21" s="1"/>
  <c r="C764" i="21"/>
  <c r="D764" i="21"/>
  <c r="F764" i="21"/>
  <c r="H764" i="21"/>
  <c r="I764" i="21" s="1"/>
  <c r="Q764" i="21"/>
  <c r="V764" i="21"/>
  <c r="W764" i="21"/>
  <c r="AA764" i="21" s="1"/>
  <c r="AD764" i="21" s="1"/>
  <c r="X764" i="21"/>
  <c r="Y764" i="21"/>
  <c r="Z764" i="21"/>
  <c r="AB764" i="21"/>
  <c r="AC764" i="21"/>
  <c r="AF764" i="21"/>
  <c r="AL764" i="21"/>
  <c r="AN764" i="21"/>
  <c r="AR764" i="21"/>
  <c r="AX764" i="21"/>
  <c r="AZ764" i="21"/>
  <c r="BA764" i="21"/>
  <c r="BC764" i="21"/>
  <c r="BE764" i="21"/>
  <c r="BF764" i="21" s="1"/>
  <c r="C765" i="21"/>
  <c r="D765" i="21"/>
  <c r="F765" i="21"/>
  <c r="H765" i="21"/>
  <c r="I765" i="21" s="1"/>
  <c r="Q765" i="21"/>
  <c r="V765" i="21"/>
  <c r="Y765" i="21" s="1"/>
  <c r="W765" i="21"/>
  <c r="AA765" i="21" s="1"/>
  <c r="AD765" i="21" s="1"/>
  <c r="AF765" i="21" s="1"/>
  <c r="X765" i="21"/>
  <c r="AC765" i="21" s="1"/>
  <c r="AB765" i="21"/>
  <c r="AL765" i="21"/>
  <c r="AN765" i="21"/>
  <c r="AR765" i="21"/>
  <c r="AX765" i="21"/>
  <c r="AZ765" i="21"/>
  <c r="BA765" i="21"/>
  <c r="BC765" i="21"/>
  <c r="BE765" i="21"/>
  <c r="BF765" i="21" s="1"/>
  <c r="BG765" i="21"/>
  <c r="C766" i="21"/>
  <c r="D766" i="21"/>
  <c r="F766" i="21"/>
  <c r="H766" i="21"/>
  <c r="I766" i="21"/>
  <c r="J766" i="21"/>
  <c r="Q766" i="21"/>
  <c r="V766" i="21"/>
  <c r="Z766" i="21" s="1"/>
  <c r="W766" i="21"/>
  <c r="AA766" i="21" s="1"/>
  <c r="X766" i="21"/>
  <c r="AC766" i="21"/>
  <c r="AL766" i="21"/>
  <c r="AN766" i="21"/>
  <c r="AR766" i="21"/>
  <c r="AX766" i="21"/>
  <c r="AZ766" i="21"/>
  <c r="BA766" i="21"/>
  <c r="BC766" i="21"/>
  <c r="BE766" i="21"/>
  <c r="BF766" i="21" s="1"/>
  <c r="C767" i="21"/>
  <c r="D767" i="21"/>
  <c r="F767" i="21"/>
  <c r="H767" i="21"/>
  <c r="I767" i="21"/>
  <c r="J767" i="21"/>
  <c r="Q767" i="21"/>
  <c r="V767" i="21"/>
  <c r="Z767" i="21" s="1"/>
  <c r="W767" i="21"/>
  <c r="X767" i="21"/>
  <c r="AA767" i="21"/>
  <c r="AL767" i="21"/>
  <c r="AN767" i="21"/>
  <c r="AR767" i="21"/>
  <c r="AX767" i="21"/>
  <c r="AZ767" i="21"/>
  <c r="BA767" i="21"/>
  <c r="BC767" i="21"/>
  <c r="BE767" i="21"/>
  <c r="BF767" i="21"/>
  <c r="BG767" i="21"/>
  <c r="C768" i="21"/>
  <c r="D768" i="21"/>
  <c r="F768" i="21"/>
  <c r="H768" i="21"/>
  <c r="J768" i="21" s="1"/>
  <c r="I768" i="21"/>
  <c r="Q768" i="21"/>
  <c r="V768" i="21"/>
  <c r="Z768" i="21" s="1"/>
  <c r="W768" i="21"/>
  <c r="X768" i="21"/>
  <c r="AA768" i="21"/>
  <c r="AC768" i="21"/>
  <c r="AD768" i="21" s="1"/>
  <c r="AL768" i="21"/>
  <c r="AN768" i="21"/>
  <c r="AR768" i="21"/>
  <c r="AX768" i="21"/>
  <c r="AZ768" i="21"/>
  <c r="BA768" i="21"/>
  <c r="BC768" i="21"/>
  <c r="BE768" i="21"/>
  <c r="BF768" i="21"/>
  <c r="BG768" i="21"/>
  <c r="C769" i="21"/>
  <c r="D769" i="21"/>
  <c r="F769" i="21"/>
  <c r="H769" i="21"/>
  <c r="J769" i="21" s="1"/>
  <c r="I769" i="21"/>
  <c r="Q769" i="21"/>
  <c r="V769" i="21"/>
  <c r="Y769" i="21" s="1"/>
  <c r="W769" i="21"/>
  <c r="X769" i="21"/>
  <c r="AA769" i="21"/>
  <c r="AL769" i="21"/>
  <c r="AN769" i="21"/>
  <c r="AR769" i="21"/>
  <c r="AX769" i="21"/>
  <c r="AZ769" i="21"/>
  <c r="BA769" i="21"/>
  <c r="BC769" i="21"/>
  <c r="BE769" i="21"/>
  <c r="BG769" i="21" s="1"/>
  <c r="BF769" i="21"/>
  <c r="C770" i="21"/>
  <c r="D770" i="21"/>
  <c r="F770" i="21"/>
  <c r="H770" i="21"/>
  <c r="J770" i="21" s="1"/>
  <c r="I770" i="21"/>
  <c r="Q770" i="21"/>
  <c r="V770" i="21"/>
  <c r="W770" i="21"/>
  <c r="AA770" i="21" s="1"/>
  <c r="AD770" i="21" s="1"/>
  <c r="AF770" i="21" s="1"/>
  <c r="X770" i="21"/>
  <c r="Y770" i="21"/>
  <c r="Z770" i="21"/>
  <c r="AC770" i="21"/>
  <c r="AL770" i="21"/>
  <c r="AN770" i="21"/>
  <c r="AR770" i="21"/>
  <c r="AX770" i="21"/>
  <c r="AZ770" i="21"/>
  <c r="BA770" i="21"/>
  <c r="BC770" i="21"/>
  <c r="BE770" i="21"/>
  <c r="BG770" i="21" s="1"/>
  <c r="BF770" i="21"/>
  <c r="C771" i="21"/>
  <c r="D771" i="21"/>
  <c r="F771" i="21"/>
  <c r="H771" i="21"/>
  <c r="I771" i="21" s="1"/>
  <c r="Q771" i="21"/>
  <c r="V771" i="21"/>
  <c r="Y771" i="21" s="1"/>
  <c r="W771" i="21"/>
  <c r="AA771" i="21" s="1"/>
  <c r="X771" i="21"/>
  <c r="Z771" i="21"/>
  <c r="AL771" i="21"/>
  <c r="AN771" i="21"/>
  <c r="AR771" i="21"/>
  <c r="AX771" i="21"/>
  <c r="AZ771" i="21"/>
  <c r="BA771" i="21"/>
  <c r="BC771" i="21"/>
  <c r="BE771" i="21"/>
  <c r="BG771" i="21" s="1"/>
  <c r="BF771" i="21"/>
  <c r="C772" i="21"/>
  <c r="D772" i="21"/>
  <c r="F772" i="21"/>
  <c r="H772" i="21"/>
  <c r="I772" i="21" s="1"/>
  <c r="J772" i="21"/>
  <c r="Q772" i="21"/>
  <c r="V772" i="21"/>
  <c r="W772" i="21"/>
  <c r="AA772" i="21" s="1"/>
  <c r="AB772" i="21" s="1"/>
  <c r="X772" i="21"/>
  <c r="Y772" i="21"/>
  <c r="Z772" i="21"/>
  <c r="AC772" i="21"/>
  <c r="AL772" i="21"/>
  <c r="AN772" i="21"/>
  <c r="AR772" i="21"/>
  <c r="AX772" i="21"/>
  <c r="AZ772" i="21"/>
  <c r="BA772" i="21"/>
  <c r="BC772" i="21"/>
  <c r="BE772" i="21"/>
  <c r="BF772" i="21" s="1"/>
  <c r="C773" i="21"/>
  <c r="D773" i="21"/>
  <c r="F773" i="21"/>
  <c r="H773" i="21"/>
  <c r="I773" i="21" s="1"/>
  <c r="Q773" i="21"/>
  <c r="V773" i="21"/>
  <c r="Y773" i="21" s="1"/>
  <c r="W773" i="21"/>
  <c r="AA773" i="21" s="1"/>
  <c r="X773" i="21"/>
  <c r="AC773" i="21" s="1"/>
  <c r="AB773" i="21" s="1"/>
  <c r="Z773" i="21"/>
  <c r="AL773" i="21"/>
  <c r="AN773" i="21"/>
  <c r="AR773" i="21"/>
  <c r="AX773" i="21"/>
  <c r="AZ773" i="21"/>
  <c r="BA773" i="21"/>
  <c r="BC773" i="21"/>
  <c r="BE773" i="21"/>
  <c r="BF773" i="21" s="1"/>
  <c r="C774" i="21"/>
  <c r="D774" i="21"/>
  <c r="F774" i="21"/>
  <c r="H774" i="21"/>
  <c r="I774" i="21"/>
  <c r="J774" i="21"/>
  <c r="Q774" i="21"/>
  <c r="V774" i="21"/>
  <c r="Z774" i="21" s="1"/>
  <c r="W774" i="21"/>
  <c r="X774" i="21"/>
  <c r="AA774" i="21"/>
  <c r="AB774" i="21" s="1"/>
  <c r="AC774" i="21"/>
  <c r="AD774" i="21"/>
  <c r="AF774" i="21" s="1"/>
  <c r="AL774" i="21"/>
  <c r="AN774" i="21"/>
  <c r="AR774" i="21"/>
  <c r="AX774" i="21"/>
  <c r="AZ774" i="21"/>
  <c r="BA774" i="21"/>
  <c r="BC774" i="21"/>
  <c r="BE774" i="21"/>
  <c r="BF774" i="21" s="1"/>
  <c r="C775" i="21"/>
  <c r="D775" i="21"/>
  <c r="F775" i="21"/>
  <c r="H775" i="21"/>
  <c r="I775" i="21"/>
  <c r="J775" i="21"/>
  <c r="Q775" i="21"/>
  <c r="V775" i="21"/>
  <c r="Z775" i="21" s="1"/>
  <c r="W775" i="21"/>
  <c r="X775" i="21"/>
  <c r="Y775" i="21"/>
  <c r="AA775" i="21"/>
  <c r="AL775" i="21"/>
  <c r="AN775" i="21"/>
  <c r="AR775" i="21"/>
  <c r="AX775" i="21"/>
  <c r="AZ775" i="21"/>
  <c r="BA775" i="21"/>
  <c r="BC775" i="21"/>
  <c r="BE775" i="21"/>
  <c r="BF775" i="21"/>
  <c r="BG775" i="21"/>
  <c r="C776" i="21"/>
  <c r="D776" i="21"/>
  <c r="F776" i="21"/>
  <c r="H776" i="21"/>
  <c r="J776" i="21" s="1"/>
  <c r="I776" i="21"/>
  <c r="Q776" i="21"/>
  <c r="V776" i="21"/>
  <c r="Z776" i="21" s="1"/>
  <c r="W776" i="21"/>
  <c r="X776" i="21"/>
  <c r="AA776" i="21"/>
  <c r="AD776" i="21" s="1"/>
  <c r="AC776" i="21"/>
  <c r="AL776" i="21"/>
  <c r="AN776" i="21"/>
  <c r="AR776" i="21"/>
  <c r="AX776" i="21"/>
  <c r="AZ776" i="21"/>
  <c r="BA776" i="21"/>
  <c r="BC776" i="21"/>
  <c r="BE776" i="21"/>
  <c r="BF776" i="21"/>
  <c r="BG776" i="21"/>
  <c r="C777" i="21"/>
  <c r="D777" i="21"/>
  <c r="F777" i="21"/>
  <c r="H777" i="21"/>
  <c r="J777" i="21" s="1"/>
  <c r="Q777" i="21"/>
  <c r="V777" i="21"/>
  <c r="Y777" i="21" s="1"/>
  <c r="W777" i="21"/>
  <c r="X777" i="21"/>
  <c r="AA777" i="21"/>
  <c r="AC777" i="21"/>
  <c r="AD777" i="21" s="1"/>
  <c r="AL777" i="21"/>
  <c r="AN777" i="21"/>
  <c r="AR777" i="21"/>
  <c r="AX777" i="21"/>
  <c r="AZ777" i="21"/>
  <c r="BA777" i="21"/>
  <c r="BC777" i="21"/>
  <c r="BE777" i="21"/>
  <c r="BG777" i="21" s="1"/>
  <c r="BF777" i="21"/>
  <c r="C778" i="21"/>
  <c r="D778" i="21"/>
  <c r="F778" i="21"/>
  <c r="H778" i="21"/>
  <c r="J778" i="21" s="1"/>
  <c r="Q778" i="21"/>
  <c r="V778" i="21"/>
  <c r="W778" i="21"/>
  <c r="X778" i="21"/>
  <c r="Y778" i="21"/>
  <c r="Z778" i="21"/>
  <c r="AA778" i="21"/>
  <c r="AL778" i="21"/>
  <c r="AN778" i="21"/>
  <c r="AR778" i="21"/>
  <c r="AX778" i="21"/>
  <c r="AZ778" i="21"/>
  <c r="BA778" i="21"/>
  <c r="BC778" i="21"/>
  <c r="BE778" i="21"/>
  <c r="BF778" i="21" s="1"/>
  <c r="C779" i="21"/>
  <c r="D779" i="21"/>
  <c r="F779" i="21"/>
  <c r="H779" i="21"/>
  <c r="I779" i="21" s="1"/>
  <c r="Q779" i="21"/>
  <c r="V779" i="21"/>
  <c r="Y779" i="21" s="1"/>
  <c r="W779" i="21"/>
  <c r="AA779" i="21" s="1"/>
  <c r="X779" i="21"/>
  <c r="AL779" i="21"/>
  <c r="AN779" i="21"/>
  <c r="AR779" i="21"/>
  <c r="AX779" i="21"/>
  <c r="AZ779" i="21"/>
  <c r="BA779" i="21"/>
  <c r="BC779" i="21"/>
  <c r="BE779" i="21"/>
  <c r="BG779" i="21" s="1"/>
  <c r="C780" i="21"/>
  <c r="D780" i="21"/>
  <c r="F780" i="21"/>
  <c r="H780" i="21"/>
  <c r="I780" i="21"/>
  <c r="J780" i="21"/>
  <c r="Q780" i="21"/>
  <c r="V780" i="21"/>
  <c r="W780" i="21"/>
  <c r="X780" i="21"/>
  <c r="Y780" i="21"/>
  <c r="Z780" i="21"/>
  <c r="AA780" i="21"/>
  <c r="AB780" i="21" s="1"/>
  <c r="AC780" i="21"/>
  <c r="AL780" i="21"/>
  <c r="AN780" i="21"/>
  <c r="AR780" i="21"/>
  <c r="AX780" i="21"/>
  <c r="AZ780" i="21"/>
  <c r="BA780" i="21"/>
  <c r="BC780" i="21"/>
  <c r="BE780" i="21"/>
  <c r="BF780" i="21" s="1"/>
  <c r="C781" i="21"/>
  <c r="D781" i="21"/>
  <c r="F781" i="21"/>
  <c r="H781" i="21"/>
  <c r="I781" i="21" s="1"/>
  <c r="Q781" i="21"/>
  <c r="V781" i="21"/>
  <c r="Z781" i="21" s="1"/>
  <c r="W781" i="21"/>
  <c r="AA781" i="21" s="1"/>
  <c r="X781" i="21"/>
  <c r="AC781" i="21" s="1"/>
  <c r="AD781" i="21" s="1"/>
  <c r="AL781" i="21"/>
  <c r="AN781" i="21"/>
  <c r="AR781" i="21"/>
  <c r="AX781" i="21"/>
  <c r="AZ781" i="21"/>
  <c r="BA781" i="21"/>
  <c r="BC781" i="21"/>
  <c r="BE781" i="21"/>
  <c r="BF781" i="21" s="1"/>
  <c r="C782" i="21"/>
  <c r="D782" i="21"/>
  <c r="F782" i="21"/>
  <c r="H782" i="21"/>
  <c r="I782" i="21"/>
  <c r="J782" i="21"/>
  <c r="Q782" i="21"/>
  <c r="V782" i="21"/>
  <c r="Z782" i="21" s="1"/>
  <c r="W782" i="21"/>
  <c r="AA782" i="21" s="1"/>
  <c r="X782" i="21"/>
  <c r="AC782" i="21"/>
  <c r="AL782" i="21"/>
  <c r="AN782" i="21"/>
  <c r="AR782" i="21"/>
  <c r="AX782" i="21"/>
  <c r="AZ782" i="21"/>
  <c r="BA782" i="21"/>
  <c r="BC782" i="21"/>
  <c r="BE782" i="21"/>
  <c r="BF782" i="21" s="1"/>
  <c r="BG782" i="21"/>
  <c r="C783" i="21"/>
  <c r="D783" i="21"/>
  <c r="F783" i="21"/>
  <c r="H783" i="21"/>
  <c r="I783" i="21"/>
  <c r="J783" i="21"/>
  <c r="Q783" i="21"/>
  <c r="V783" i="21"/>
  <c r="Y783" i="21" s="1"/>
  <c r="W783" i="21"/>
  <c r="X783" i="21"/>
  <c r="AA783" i="21"/>
  <c r="AL783" i="21"/>
  <c r="AN783" i="21"/>
  <c r="AR783" i="21"/>
  <c r="AX783" i="21"/>
  <c r="AZ783" i="21"/>
  <c r="BA783" i="21"/>
  <c r="BC783" i="21"/>
  <c r="BE783" i="21"/>
  <c r="BF783" i="21"/>
  <c r="BG783" i="21"/>
  <c r="C784" i="21"/>
  <c r="D784" i="21"/>
  <c r="F784" i="21"/>
  <c r="H784" i="21"/>
  <c r="J784" i="21" s="1"/>
  <c r="I784" i="21"/>
  <c r="Q784" i="21"/>
  <c r="V784" i="21"/>
  <c r="Z784" i="21" s="1"/>
  <c r="W784" i="21"/>
  <c r="AA784" i="21" s="1"/>
  <c r="AD784" i="21" s="1"/>
  <c r="AF784" i="21" s="1"/>
  <c r="X784" i="21"/>
  <c r="AC784" i="21"/>
  <c r="AL784" i="21"/>
  <c r="AN784" i="21"/>
  <c r="AR784" i="21"/>
  <c r="AX784" i="21"/>
  <c r="AZ784" i="21"/>
  <c r="BA784" i="21"/>
  <c r="BC784" i="21"/>
  <c r="BE784" i="21"/>
  <c r="BF784" i="21"/>
  <c r="BG784" i="21"/>
  <c r="C785" i="21"/>
  <c r="D785" i="21"/>
  <c r="F785" i="21"/>
  <c r="H785" i="21"/>
  <c r="I785" i="21" s="1"/>
  <c r="Q785" i="21"/>
  <c r="V785" i="21"/>
  <c r="Y785" i="21" s="1"/>
  <c r="W785" i="21"/>
  <c r="X785" i="21"/>
  <c r="AC785" i="21" s="1"/>
  <c r="AD785" i="21" s="1"/>
  <c r="AA785" i="21"/>
  <c r="AB785" i="21" s="1"/>
  <c r="AL785" i="21"/>
  <c r="AN785" i="21"/>
  <c r="AR785" i="21"/>
  <c r="AX785" i="21"/>
  <c r="AZ785" i="21"/>
  <c r="BA785" i="21"/>
  <c r="BC785" i="21"/>
  <c r="BE785" i="21"/>
  <c r="BG785" i="21" s="1"/>
  <c r="BF785" i="21"/>
  <c r="C786" i="21"/>
  <c r="D786" i="21"/>
  <c r="F786" i="21"/>
  <c r="H786" i="21"/>
  <c r="J786" i="21" s="1"/>
  <c r="Q786" i="21"/>
  <c r="V786" i="21"/>
  <c r="W786" i="21"/>
  <c r="X786" i="21"/>
  <c r="Y786" i="21"/>
  <c r="Z786" i="21"/>
  <c r="AA786" i="21"/>
  <c r="AD786" i="21" s="1"/>
  <c r="AF786" i="21" s="1"/>
  <c r="AC786" i="21"/>
  <c r="AL786" i="21"/>
  <c r="AN786" i="21"/>
  <c r="AR786" i="21"/>
  <c r="AX786" i="21"/>
  <c r="AZ786" i="21"/>
  <c r="BA786" i="21"/>
  <c r="BC786" i="21"/>
  <c r="BE786" i="21"/>
  <c r="BF786" i="21"/>
  <c r="BG786" i="21"/>
  <c r="C787" i="21"/>
  <c r="D787" i="21"/>
  <c r="F787" i="21"/>
  <c r="H787" i="21"/>
  <c r="I787" i="21" s="1"/>
  <c r="Q787" i="21"/>
  <c r="V787" i="21"/>
  <c r="Y787" i="21" s="1"/>
  <c r="W787" i="21"/>
  <c r="AA787" i="21" s="1"/>
  <c r="AB787" i="21" s="1"/>
  <c r="X787" i="21"/>
  <c r="AC787" i="21"/>
  <c r="AD787" i="21" s="1"/>
  <c r="AF787" i="21" s="1"/>
  <c r="AL787" i="21"/>
  <c r="AN787" i="21"/>
  <c r="AR787" i="21"/>
  <c r="AX787" i="21"/>
  <c r="AZ787" i="21"/>
  <c r="BA787" i="21"/>
  <c r="BC787" i="21"/>
  <c r="BE787" i="21"/>
  <c r="BG787" i="21" s="1"/>
  <c r="BF787" i="21"/>
  <c r="C788" i="21"/>
  <c r="D788" i="21"/>
  <c r="F788" i="21"/>
  <c r="H788" i="21"/>
  <c r="I788" i="21"/>
  <c r="J788" i="21"/>
  <c r="Q788" i="21"/>
  <c r="V788" i="21"/>
  <c r="W788" i="21"/>
  <c r="X788" i="21"/>
  <c r="Y788" i="21"/>
  <c r="Z788" i="21"/>
  <c r="AA788" i="21"/>
  <c r="AD788" i="21" s="1"/>
  <c r="AC788" i="21"/>
  <c r="AF788" i="21"/>
  <c r="AL788" i="21"/>
  <c r="AN788" i="21"/>
  <c r="AR788" i="21"/>
  <c r="AX788" i="21"/>
  <c r="AZ788" i="21"/>
  <c r="BA788" i="21"/>
  <c r="BC788" i="21"/>
  <c r="BE788" i="21"/>
  <c r="BF788" i="21" s="1"/>
  <c r="C789" i="21"/>
  <c r="D789" i="21"/>
  <c r="F789" i="21"/>
  <c r="H789" i="21"/>
  <c r="I789" i="21" s="1"/>
  <c r="Q789" i="21"/>
  <c r="V789" i="21"/>
  <c r="Y789" i="21" s="1"/>
  <c r="W789" i="21"/>
  <c r="AA789" i="21" s="1"/>
  <c r="X789" i="21"/>
  <c r="AC789" i="21" s="1"/>
  <c r="AB789" i="21"/>
  <c r="AD789" i="21"/>
  <c r="AF789" i="21" s="1"/>
  <c r="AL789" i="21"/>
  <c r="AN789" i="21"/>
  <c r="AR789" i="21"/>
  <c r="AX789" i="21"/>
  <c r="AZ789" i="21"/>
  <c r="BA789" i="21"/>
  <c r="BC789" i="21"/>
  <c r="BE789" i="21"/>
  <c r="BF789" i="21"/>
  <c r="BG789" i="21"/>
  <c r="C790" i="21"/>
  <c r="D790" i="21"/>
  <c r="F790" i="21"/>
  <c r="H790" i="21"/>
  <c r="I790" i="21"/>
  <c r="J790" i="21"/>
  <c r="Q790" i="21"/>
  <c r="V790" i="21"/>
  <c r="Z790" i="21" s="1"/>
  <c r="W790" i="21"/>
  <c r="X790" i="21"/>
  <c r="AA790" i="21"/>
  <c r="AB790" i="21" s="1"/>
  <c r="AC790" i="21"/>
  <c r="AD790" i="21"/>
  <c r="AF790" i="21" s="1"/>
  <c r="AL790" i="21"/>
  <c r="AN790" i="21"/>
  <c r="AR790" i="21"/>
  <c r="AX790" i="21"/>
  <c r="AZ790" i="21"/>
  <c r="BA790" i="21"/>
  <c r="BC790" i="21"/>
  <c r="BE790" i="21"/>
  <c r="BF790" i="21" s="1"/>
  <c r="C791" i="21"/>
  <c r="D791" i="21"/>
  <c r="F791" i="21"/>
  <c r="H791" i="21"/>
  <c r="I791" i="21" s="1"/>
  <c r="J791" i="21"/>
  <c r="Q791" i="21"/>
  <c r="V791" i="21"/>
  <c r="W791" i="21"/>
  <c r="X791" i="21"/>
  <c r="Y791" i="21"/>
  <c r="Z791" i="21"/>
  <c r="AA791" i="21"/>
  <c r="AL791" i="21"/>
  <c r="AN791" i="21"/>
  <c r="AR791" i="21"/>
  <c r="AX791" i="21"/>
  <c r="AZ791" i="21"/>
  <c r="BA791" i="21"/>
  <c r="BC791" i="21"/>
  <c r="BE791" i="21"/>
  <c r="BF791" i="21"/>
  <c r="BG791" i="21"/>
  <c r="C792" i="21"/>
  <c r="D792" i="21"/>
  <c r="F792" i="21"/>
  <c r="H792" i="21"/>
  <c r="J792" i="21" s="1"/>
  <c r="I792" i="21"/>
  <c r="Q792" i="21"/>
  <c r="V792" i="21"/>
  <c r="Z792" i="21" s="1"/>
  <c r="W792" i="21"/>
  <c r="X792" i="21"/>
  <c r="Y792" i="21"/>
  <c r="AA792" i="21"/>
  <c r="AC792" i="21"/>
  <c r="AD792" i="21"/>
  <c r="AF792" i="21" s="1"/>
  <c r="AL792" i="21"/>
  <c r="AN792" i="21"/>
  <c r="AR792" i="21"/>
  <c r="AX792" i="21"/>
  <c r="AZ792" i="21"/>
  <c r="BA792" i="21"/>
  <c r="BC792" i="21"/>
  <c r="BE792" i="21"/>
  <c r="BF792" i="21" s="1"/>
  <c r="C793" i="21"/>
  <c r="D793" i="21"/>
  <c r="F793" i="21"/>
  <c r="H793" i="21"/>
  <c r="I793" i="21"/>
  <c r="J793" i="21"/>
  <c r="Q793" i="21"/>
  <c r="V793" i="21"/>
  <c r="Y793" i="21" s="1"/>
  <c r="W793" i="21"/>
  <c r="X793" i="21"/>
  <c r="AC793" i="21" s="1"/>
  <c r="AB793" i="21" s="1"/>
  <c r="Z793" i="21"/>
  <c r="AA793" i="21"/>
  <c r="AD793" i="21" s="1"/>
  <c r="AL793" i="21"/>
  <c r="AN793" i="21"/>
  <c r="AR793" i="21"/>
  <c r="AX793" i="21"/>
  <c r="AZ793" i="21"/>
  <c r="BA793" i="21"/>
  <c r="BC793" i="21"/>
  <c r="BE793" i="21"/>
  <c r="BG793" i="21" s="1"/>
  <c r="BF793" i="21"/>
  <c r="C794" i="21"/>
  <c r="D794" i="21"/>
  <c r="F794" i="21"/>
  <c r="H794" i="21"/>
  <c r="J794" i="21" s="1"/>
  <c r="I794" i="21"/>
  <c r="Q794" i="21"/>
  <c r="V794" i="21"/>
  <c r="W794" i="21"/>
  <c r="AA794" i="21" s="1"/>
  <c r="AD794" i="21" s="1"/>
  <c r="AF794" i="21" s="1"/>
  <c r="X794" i="21"/>
  <c r="Y794" i="21"/>
  <c r="Z794" i="21"/>
  <c r="AC794" i="21"/>
  <c r="AL794" i="21"/>
  <c r="AN794" i="21"/>
  <c r="AR794" i="21"/>
  <c r="AX794" i="21"/>
  <c r="AZ794" i="21"/>
  <c r="BA794" i="21"/>
  <c r="BC794" i="21"/>
  <c r="BE794" i="21"/>
  <c r="BF794" i="21" s="1"/>
  <c r="C795" i="21"/>
  <c r="D795" i="21"/>
  <c r="F795" i="21"/>
  <c r="H795" i="21"/>
  <c r="I795" i="21" s="1"/>
  <c r="J795" i="21"/>
  <c r="Q795" i="21"/>
  <c r="V795" i="21"/>
  <c r="Y795" i="21" s="1"/>
  <c r="W795" i="21"/>
  <c r="AA795" i="21" s="1"/>
  <c r="X795" i="21"/>
  <c r="Z795" i="21"/>
  <c r="AB795" i="21"/>
  <c r="AC795" i="21"/>
  <c r="AD795" i="21"/>
  <c r="AF795" i="21" s="1"/>
  <c r="AL795" i="21"/>
  <c r="AN795" i="21"/>
  <c r="AR795" i="21"/>
  <c r="AX795" i="21"/>
  <c r="AZ795" i="21"/>
  <c r="BA795" i="21"/>
  <c r="BC795" i="21"/>
  <c r="BE795" i="21"/>
  <c r="BG795" i="21" s="1"/>
  <c r="C796" i="21"/>
  <c r="D796" i="21"/>
  <c r="F796" i="21"/>
  <c r="H796" i="21"/>
  <c r="I796" i="21" s="1"/>
  <c r="J796" i="21"/>
  <c r="Q796" i="21"/>
  <c r="V796" i="21"/>
  <c r="W796" i="21"/>
  <c r="AA796" i="21" s="1"/>
  <c r="X796" i="21"/>
  <c r="Y796" i="21"/>
  <c r="Z796" i="21"/>
  <c r="AC796" i="21"/>
  <c r="AL796" i="21"/>
  <c r="AN796" i="21"/>
  <c r="AR796" i="21"/>
  <c r="AX796" i="21"/>
  <c r="AZ796" i="21"/>
  <c r="BA796" i="21"/>
  <c r="BC796" i="21"/>
  <c r="BE796" i="21"/>
  <c r="BF796" i="21" s="1"/>
  <c r="BG796" i="21"/>
  <c r="C797" i="21"/>
  <c r="D797" i="21"/>
  <c r="F797" i="21"/>
  <c r="H797" i="21"/>
  <c r="I797" i="21" s="1"/>
  <c r="J797" i="21"/>
  <c r="Q797" i="21"/>
  <c r="V797" i="21"/>
  <c r="W797" i="21"/>
  <c r="AA797" i="21" s="1"/>
  <c r="AB797" i="21" s="1"/>
  <c r="X797" i="21"/>
  <c r="AC797" i="21" s="1"/>
  <c r="Y797" i="21"/>
  <c r="Z797" i="21"/>
  <c r="AD797" i="21"/>
  <c r="AF797" i="21" s="1"/>
  <c r="AL797" i="21"/>
  <c r="AN797" i="21"/>
  <c r="AR797" i="21"/>
  <c r="AX797" i="21"/>
  <c r="AZ797" i="21"/>
  <c r="BA797" i="21"/>
  <c r="BC797" i="21"/>
  <c r="BE797" i="21"/>
  <c r="BF797" i="21" s="1"/>
  <c r="C798" i="21"/>
  <c r="D798" i="21"/>
  <c r="F798" i="21"/>
  <c r="H798" i="21"/>
  <c r="I798" i="21"/>
  <c r="J798" i="21"/>
  <c r="Q798" i="21"/>
  <c r="V798" i="21"/>
  <c r="Z798" i="21" s="1"/>
  <c r="W798" i="21"/>
  <c r="X798" i="21"/>
  <c r="Y798" i="21"/>
  <c r="AA798" i="21"/>
  <c r="AD798" i="21" s="1"/>
  <c r="AF798" i="21" s="1"/>
  <c r="AB798" i="21"/>
  <c r="AC798" i="21"/>
  <c r="AL798" i="21"/>
  <c r="AN798" i="21"/>
  <c r="AR798" i="21"/>
  <c r="AX798" i="21"/>
  <c r="AZ798" i="21"/>
  <c r="BA798" i="21"/>
  <c r="BC798" i="21"/>
  <c r="BE798" i="21"/>
  <c r="BF798" i="21" s="1"/>
  <c r="C799" i="21"/>
  <c r="D799" i="21"/>
  <c r="F799" i="21"/>
  <c r="H799" i="21"/>
  <c r="J799" i="21" s="1"/>
  <c r="Q799" i="21"/>
  <c r="V799" i="21"/>
  <c r="W799" i="21"/>
  <c r="X799" i="21"/>
  <c r="Y799" i="21"/>
  <c r="Z799" i="21"/>
  <c r="AA799" i="21"/>
  <c r="AL799" i="21"/>
  <c r="AN799" i="21"/>
  <c r="AR799" i="21"/>
  <c r="AX799" i="21"/>
  <c r="AZ799" i="21"/>
  <c r="BA799" i="21"/>
  <c r="BC799" i="21"/>
  <c r="BE799" i="21"/>
  <c r="BF799" i="21"/>
  <c r="BG799" i="21"/>
  <c r="C800" i="21"/>
  <c r="D800" i="21"/>
  <c r="F800" i="21"/>
  <c r="H800" i="21"/>
  <c r="J800" i="21" s="1"/>
  <c r="I800" i="21"/>
  <c r="Q800" i="21"/>
  <c r="V800" i="21"/>
  <c r="Z800" i="21" s="1"/>
  <c r="W800" i="21"/>
  <c r="X800" i="21"/>
  <c r="Y800" i="21"/>
  <c r="AA800" i="21"/>
  <c r="AD800" i="21" s="1"/>
  <c r="AC800" i="21"/>
  <c r="AL800" i="21"/>
  <c r="AN800" i="21"/>
  <c r="AR800" i="21"/>
  <c r="AX800" i="21"/>
  <c r="AZ800" i="21"/>
  <c r="BA800" i="21"/>
  <c r="BC800" i="21"/>
  <c r="BE800" i="21"/>
  <c r="BF800" i="21" s="1"/>
  <c r="BG800" i="21"/>
  <c r="C801" i="21"/>
  <c r="D801" i="21"/>
  <c r="F801" i="21"/>
  <c r="H801" i="21"/>
  <c r="I801" i="21" s="1"/>
  <c r="Q801" i="21"/>
  <c r="V801" i="21"/>
  <c r="Y801" i="21" s="1"/>
  <c r="W801" i="21"/>
  <c r="X801" i="21"/>
  <c r="Z801" i="21"/>
  <c r="AA801" i="21"/>
  <c r="AD801" i="21" s="1"/>
  <c r="AC801" i="21"/>
  <c r="AL801" i="21"/>
  <c r="AN801" i="21"/>
  <c r="AR801" i="21"/>
  <c r="AX801" i="21"/>
  <c r="AZ801" i="21"/>
  <c r="BA801" i="21"/>
  <c r="BC801" i="21"/>
  <c r="BE801" i="21"/>
  <c r="BG801" i="21" s="1"/>
  <c r="BF801" i="21"/>
  <c r="C802" i="21"/>
  <c r="D802" i="21"/>
  <c r="F802" i="21"/>
  <c r="H802" i="21"/>
  <c r="J802" i="21" s="1"/>
  <c r="Q802" i="21"/>
  <c r="V802" i="21"/>
  <c r="W802" i="21"/>
  <c r="AA802" i="21" s="1"/>
  <c r="X802" i="21"/>
  <c r="Y802" i="21"/>
  <c r="Z802" i="21"/>
  <c r="AL802" i="21"/>
  <c r="AN802" i="21"/>
  <c r="AR802" i="21"/>
  <c r="AX802" i="21"/>
  <c r="AZ802" i="21"/>
  <c r="BA802" i="21"/>
  <c r="BC802" i="21"/>
  <c r="BE802" i="21"/>
  <c r="BF802" i="21" s="1"/>
  <c r="BG802" i="21"/>
  <c r="C803" i="21"/>
  <c r="D803" i="21"/>
  <c r="F803" i="21"/>
  <c r="H803" i="21"/>
  <c r="I803" i="21" s="1"/>
  <c r="Q803" i="21"/>
  <c r="V803" i="21"/>
  <c r="Y803" i="21" s="1"/>
  <c r="W803" i="21"/>
  <c r="AA803" i="21" s="1"/>
  <c r="AD803" i="21" s="1"/>
  <c r="X803" i="21"/>
  <c r="AF803" i="21" s="1"/>
  <c r="Z803" i="21"/>
  <c r="AB803" i="21"/>
  <c r="AC803" i="21"/>
  <c r="AL803" i="21"/>
  <c r="AN803" i="21"/>
  <c r="AR803" i="21"/>
  <c r="AX803" i="21"/>
  <c r="AZ803" i="21"/>
  <c r="BA803" i="21"/>
  <c r="BC803" i="21"/>
  <c r="BE803" i="21"/>
  <c r="BG803" i="21" s="1"/>
  <c r="C804" i="21"/>
  <c r="D804" i="21"/>
  <c r="F804" i="21"/>
  <c r="H804" i="21"/>
  <c r="J804" i="21" s="1"/>
  <c r="Q804" i="21"/>
  <c r="V804" i="21"/>
  <c r="W804" i="21"/>
  <c r="AA804" i="21" s="1"/>
  <c r="X804" i="21"/>
  <c r="Y804" i="21"/>
  <c r="Z804" i="21"/>
  <c r="AC804" i="21"/>
  <c r="AL804" i="21"/>
  <c r="AN804" i="21"/>
  <c r="AR804" i="21"/>
  <c r="AX804" i="21"/>
  <c r="AZ804" i="21"/>
  <c r="BA804" i="21"/>
  <c r="BC804" i="21"/>
  <c r="BE804" i="21"/>
  <c r="BF804" i="21" s="1"/>
  <c r="BG804" i="21"/>
  <c r="C805" i="21"/>
  <c r="D805" i="21"/>
  <c r="F805" i="21"/>
  <c r="H805" i="21"/>
  <c r="I805" i="21" s="1"/>
  <c r="Q805" i="21"/>
  <c r="V805" i="21"/>
  <c r="W805" i="21"/>
  <c r="AA805" i="21" s="1"/>
  <c r="AD805" i="21" s="1"/>
  <c r="X805" i="21"/>
  <c r="AC805" i="21" s="1"/>
  <c r="Y805" i="21"/>
  <c r="Z805" i="21"/>
  <c r="AL805" i="21"/>
  <c r="AN805" i="21"/>
  <c r="AR805" i="21"/>
  <c r="AX805" i="21"/>
  <c r="AZ805" i="21"/>
  <c r="BA805" i="21"/>
  <c r="BC805" i="21"/>
  <c r="BE805" i="21"/>
  <c r="BF805" i="21" s="1"/>
  <c r="BG805" i="21"/>
  <c r="C806" i="21"/>
  <c r="D806" i="21"/>
  <c r="F806" i="21"/>
  <c r="H806" i="21"/>
  <c r="I806" i="21"/>
  <c r="J806" i="21"/>
  <c r="Q806" i="21"/>
  <c r="V806" i="21"/>
  <c r="Z806" i="21" s="1"/>
  <c r="W806" i="21"/>
  <c r="X806" i="21"/>
  <c r="Y806" i="21"/>
  <c r="AA806" i="21"/>
  <c r="AB806" i="21" s="1"/>
  <c r="AC806" i="21"/>
  <c r="AL806" i="21"/>
  <c r="AN806" i="21"/>
  <c r="AR806" i="21"/>
  <c r="AX806" i="21"/>
  <c r="AZ806" i="21"/>
  <c r="BA806" i="21"/>
  <c r="BC806" i="21"/>
  <c r="BE806" i="21"/>
  <c r="BF806" i="21" s="1"/>
  <c r="C807" i="21"/>
  <c r="D807" i="21"/>
  <c r="F807" i="21"/>
  <c r="H807" i="21"/>
  <c r="I807" i="21"/>
  <c r="J807" i="21"/>
  <c r="Q807" i="21"/>
  <c r="V807" i="21"/>
  <c r="Z807" i="21" s="1"/>
  <c r="W807" i="21"/>
  <c r="X807" i="21"/>
  <c r="Y807" i="21"/>
  <c r="AA807" i="21"/>
  <c r="AL807" i="21"/>
  <c r="AN807" i="21"/>
  <c r="AR807" i="21"/>
  <c r="AX807" i="21"/>
  <c r="AZ807" i="21"/>
  <c r="BA807" i="21"/>
  <c r="BC807" i="21"/>
  <c r="BE807" i="21"/>
  <c r="BF807" i="21"/>
  <c r="BG807" i="21"/>
  <c r="C808" i="21"/>
  <c r="D808" i="21"/>
  <c r="F808" i="21"/>
  <c r="H808" i="21"/>
  <c r="J808" i="21" s="1"/>
  <c r="I808" i="21"/>
  <c r="Q808" i="21"/>
  <c r="V808" i="21"/>
  <c r="Z808" i="21" s="1"/>
  <c r="W808" i="21"/>
  <c r="AA808" i="21" s="1"/>
  <c r="X808" i="21"/>
  <c r="Y808" i="21"/>
  <c r="AL808" i="21"/>
  <c r="AN808" i="21"/>
  <c r="AR808" i="21"/>
  <c r="AX808" i="21"/>
  <c r="AZ808" i="21"/>
  <c r="BA808" i="21"/>
  <c r="BC808" i="21"/>
  <c r="BE808" i="21"/>
  <c r="BF808" i="21" s="1"/>
  <c r="C809" i="21"/>
  <c r="D809" i="21"/>
  <c r="F809" i="21"/>
  <c r="H809" i="21"/>
  <c r="I809" i="21" s="1"/>
  <c r="J809" i="21"/>
  <c r="Q809" i="21"/>
  <c r="V809" i="21"/>
  <c r="Y809" i="21" s="1"/>
  <c r="W809" i="21"/>
  <c r="X809" i="21"/>
  <c r="AA809" i="21"/>
  <c r="AD809" i="21" s="1"/>
  <c r="AC809" i="21"/>
  <c r="AL809" i="21"/>
  <c r="AN809" i="21"/>
  <c r="AR809" i="21"/>
  <c r="AX809" i="21"/>
  <c r="AZ809" i="21"/>
  <c r="BA809" i="21"/>
  <c r="BC809" i="21"/>
  <c r="BE809" i="21"/>
  <c r="BG809" i="21" s="1"/>
  <c r="BF809" i="21"/>
  <c r="C810" i="21"/>
  <c r="D810" i="21"/>
  <c r="F810" i="21"/>
  <c r="H810" i="21"/>
  <c r="J810" i="21" s="1"/>
  <c r="Q810" i="21"/>
  <c r="V810" i="21"/>
  <c r="W810" i="21"/>
  <c r="X810" i="21"/>
  <c r="Y810" i="21"/>
  <c r="Z810" i="21"/>
  <c r="AA810" i="21"/>
  <c r="AL810" i="21"/>
  <c r="AN810" i="21"/>
  <c r="AR810" i="21"/>
  <c r="AX810" i="21"/>
  <c r="AZ810" i="21"/>
  <c r="BA810" i="21"/>
  <c r="BC810" i="21"/>
  <c r="BE810" i="21"/>
  <c r="BF810" i="21" s="1"/>
  <c r="C811" i="21"/>
  <c r="D811" i="21"/>
  <c r="F811" i="21"/>
  <c r="H811" i="21"/>
  <c r="I811" i="21" s="1"/>
  <c r="Q811" i="21"/>
  <c r="V811" i="21"/>
  <c r="Y811" i="21" s="1"/>
  <c r="W811" i="21"/>
  <c r="AA811" i="21" s="1"/>
  <c r="X811" i="21"/>
  <c r="Z811" i="21"/>
  <c r="AL811" i="21"/>
  <c r="AN811" i="21"/>
  <c r="AR811" i="21"/>
  <c r="AX811" i="21"/>
  <c r="AZ811" i="21"/>
  <c r="BA811" i="21"/>
  <c r="BC811" i="21"/>
  <c r="BE811" i="21"/>
  <c r="BG811" i="21" s="1"/>
  <c r="C812" i="21"/>
  <c r="D812" i="21"/>
  <c r="F812" i="21"/>
  <c r="H812" i="21"/>
  <c r="I812" i="21"/>
  <c r="J812" i="21"/>
  <c r="Q812" i="21"/>
  <c r="V812" i="21"/>
  <c r="W812" i="21"/>
  <c r="X812" i="21"/>
  <c r="Y812" i="21"/>
  <c r="Z812" i="21"/>
  <c r="AA812" i="21"/>
  <c r="AB812" i="21" s="1"/>
  <c r="AC812" i="21"/>
  <c r="AL812" i="21"/>
  <c r="AN812" i="21"/>
  <c r="AR812" i="21"/>
  <c r="AX812" i="21"/>
  <c r="AZ812" i="21"/>
  <c r="BA812" i="21"/>
  <c r="BC812" i="21"/>
  <c r="BE812" i="21"/>
  <c r="BF812" i="21" s="1"/>
  <c r="C813" i="21"/>
  <c r="D813" i="21"/>
  <c r="F813" i="21"/>
  <c r="H813" i="21"/>
  <c r="I813" i="21" s="1"/>
  <c r="J813" i="21"/>
  <c r="Q813" i="21"/>
  <c r="V813" i="21"/>
  <c r="Y813" i="21" s="1"/>
  <c r="W813" i="21"/>
  <c r="AA813" i="21" s="1"/>
  <c r="X813" i="21"/>
  <c r="AC813" i="21" s="1"/>
  <c r="Z813" i="21"/>
  <c r="AL813" i="21"/>
  <c r="AN813" i="21"/>
  <c r="AR813" i="21"/>
  <c r="AX813" i="21"/>
  <c r="AZ813" i="21"/>
  <c r="BA813" i="21"/>
  <c r="BC813" i="21"/>
  <c r="BE813" i="21"/>
  <c r="BF813" i="21"/>
  <c r="BG813" i="21"/>
  <c r="C814" i="21"/>
  <c r="D814" i="21"/>
  <c r="F814" i="21"/>
  <c r="H814" i="21"/>
  <c r="I814" i="21"/>
  <c r="J814" i="21"/>
  <c r="Q814" i="21"/>
  <c r="V814" i="21"/>
  <c r="Z814" i="21" s="1"/>
  <c r="W814" i="21"/>
  <c r="X814" i="21"/>
  <c r="AA814" i="21"/>
  <c r="AL814" i="21"/>
  <c r="AN814" i="21"/>
  <c r="AR814" i="21"/>
  <c r="AX814" i="21"/>
  <c r="AZ814" i="21"/>
  <c r="BA814" i="21"/>
  <c r="BC814" i="21"/>
  <c r="BE814" i="21"/>
  <c r="BF814" i="21" s="1"/>
  <c r="C815" i="21"/>
  <c r="D815" i="21"/>
  <c r="F815" i="21"/>
  <c r="H815" i="21"/>
  <c r="I815" i="21"/>
  <c r="J815" i="21"/>
  <c r="Q815" i="21"/>
  <c r="V815" i="21"/>
  <c r="Y815" i="21" s="1"/>
  <c r="W815" i="21"/>
  <c r="X815" i="21"/>
  <c r="AA815" i="21"/>
  <c r="AL815" i="21"/>
  <c r="AN815" i="21"/>
  <c r="AR815" i="21"/>
  <c r="AX815" i="21"/>
  <c r="AZ815" i="21"/>
  <c r="BA815" i="21"/>
  <c r="BC815" i="21"/>
  <c r="BE815" i="21"/>
  <c r="BF815" i="21"/>
  <c r="BG815" i="21"/>
  <c r="C816" i="21"/>
  <c r="D816" i="21"/>
  <c r="F816" i="21"/>
  <c r="H816" i="21"/>
  <c r="J816" i="21" s="1"/>
  <c r="Q816" i="21"/>
  <c r="V816" i="21"/>
  <c r="W816" i="21"/>
  <c r="AA816" i="21" s="1"/>
  <c r="X816" i="21"/>
  <c r="Y816" i="21"/>
  <c r="Z816" i="21"/>
  <c r="AL816" i="21"/>
  <c r="AN816" i="21"/>
  <c r="AR816" i="21"/>
  <c r="AX816" i="21"/>
  <c r="AZ816" i="21"/>
  <c r="BA816" i="21"/>
  <c r="BC816" i="21"/>
  <c r="BE816" i="21"/>
  <c r="BF816" i="21"/>
  <c r="BG816" i="21"/>
  <c r="C817" i="21"/>
  <c r="D817" i="21"/>
  <c r="F817" i="21"/>
  <c r="H817" i="21"/>
  <c r="I817" i="21"/>
  <c r="J817" i="21"/>
  <c r="Q817" i="21"/>
  <c r="V817" i="21"/>
  <c r="Y817" i="21" s="1"/>
  <c r="W817" i="21"/>
  <c r="AA817" i="21" s="1"/>
  <c r="X817" i="21"/>
  <c r="Z817" i="21"/>
  <c r="AL817" i="21"/>
  <c r="AN817" i="21"/>
  <c r="AR817" i="21"/>
  <c r="AX817" i="21"/>
  <c r="AZ817" i="21"/>
  <c r="BA817" i="21"/>
  <c r="BC817" i="21"/>
  <c r="BE817" i="21"/>
  <c r="BG817" i="21" s="1"/>
  <c r="C818" i="21"/>
  <c r="D818" i="21"/>
  <c r="F818" i="21"/>
  <c r="H818" i="21"/>
  <c r="I818" i="21" s="1"/>
  <c r="J818" i="21"/>
  <c r="Q818" i="21"/>
  <c r="V818" i="21"/>
  <c r="W818" i="21"/>
  <c r="AA818" i="21" s="1"/>
  <c r="X818" i="21"/>
  <c r="AC818" i="21" s="1"/>
  <c r="Y818" i="21"/>
  <c r="Z818" i="21"/>
  <c r="AL818" i="21"/>
  <c r="AN818" i="21"/>
  <c r="AR818" i="21"/>
  <c r="AX818" i="21"/>
  <c r="AZ818" i="21"/>
  <c r="BA818" i="21"/>
  <c r="BC818" i="21"/>
  <c r="BE818" i="21"/>
  <c r="BF818" i="21"/>
  <c r="BG818" i="21"/>
  <c r="C819" i="21"/>
  <c r="D819" i="21"/>
  <c r="F819" i="21"/>
  <c r="H819" i="21"/>
  <c r="I819" i="21" s="1"/>
  <c r="Q819" i="21"/>
  <c r="V819" i="21"/>
  <c r="W819" i="21"/>
  <c r="AA819" i="21" s="1"/>
  <c r="AD819" i="21" s="1"/>
  <c r="AF819" i="21" s="1"/>
  <c r="X819" i="21"/>
  <c r="AB819" i="21"/>
  <c r="AC819" i="21"/>
  <c r="AL819" i="21"/>
  <c r="AN819" i="21"/>
  <c r="AR819" i="21"/>
  <c r="AX819" i="21"/>
  <c r="AZ819" i="21"/>
  <c r="BA819" i="21"/>
  <c r="BC819" i="21"/>
  <c r="BE819" i="21"/>
  <c r="C820" i="21"/>
  <c r="D820" i="21"/>
  <c r="F820" i="21"/>
  <c r="H820" i="21"/>
  <c r="I820" i="21" s="1"/>
  <c r="J820" i="21"/>
  <c r="Q820" i="21"/>
  <c r="V820" i="21"/>
  <c r="W820" i="21"/>
  <c r="AA820" i="21" s="1"/>
  <c r="AD820" i="21" s="1"/>
  <c r="AF820" i="21" s="1"/>
  <c r="X820" i="21"/>
  <c r="Y820" i="21"/>
  <c r="Z820" i="21"/>
  <c r="AB820" i="21"/>
  <c r="AC820" i="21"/>
  <c r="AL820" i="21"/>
  <c r="AN820" i="21"/>
  <c r="AR820" i="21"/>
  <c r="AX820" i="21"/>
  <c r="AZ820" i="21"/>
  <c r="BA820" i="21"/>
  <c r="BC820" i="21"/>
  <c r="BE820" i="21"/>
  <c r="BF820" i="21" s="1"/>
  <c r="C821" i="21"/>
  <c r="D821" i="21"/>
  <c r="F821" i="21"/>
  <c r="H821" i="21"/>
  <c r="Q821" i="21"/>
  <c r="V821" i="21"/>
  <c r="Y821" i="21" s="1"/>
  <c r="W821" i="21"/>
  <c r="AA821" i="21" s="1"/>
  <c r="AD821" i="21" s="1"/>
  <c r="X821" i="21"/>
  <c r="AC821" i="21" s="1"/>
  <c r="Z821" i="21"/>
  <c r="AL821" i="21"/>
  <c r="AN821" i="21"/>
  <c r="AR821" i="21"/>
  <c r="AX821" i="21"/>
  <c r="AZ821" i="21"/>
  <c r="BA821" i="21"/>
  <c r="BC821" i="21"/>
  <c r="BE821" i="21"/>
  <c r="BF821" i="21"/>
  <c r="BG821" i="21"/>
  <c r="C822" i="21"/>
  <c r="D822" i="21"/>
  <c r="F822" i="21"/>
  <c r="H822" i="21"/>
  <c r="I822" i="21"/>
  <c r="J822" i="21"/>
  <c r="Q822" i="21"/>
  <c r="V822" i="21"/>
  <c r="Z822" i="21" s="1"/>
  <c r="W822" i="21"/>
  <c r="AA822" i="21" s="1"/>
  <c r="X822" i="21"/>
  <c r="Y822" i="21"/>
  <c r="AL822" i="21"/>
  <c r="AN822" i="21"/>
  <c r="AR822" i="21"/>
  <c r="AX822" i="21"/>
  <c r="AZ822" i="21"/>
  <c r="BA822" i="21"/>
  <c r="BC822" i="21"/>
  <c r="BE822" i="21"/>
  <c r="BF822" i="21" s="1"/>
  <c r="BG822" i="21"/>
  <c r="C823" i="21"/>
  <c r="D823" i="21"/>
  <c r="F823" i="21"/>
  <c r="H823" i="21"/>
  <c r="I823" i="21"/>
  <c r="J823" i="21"/>
  <c r="Q823" i="21"/>
  <c r="V823" i="21"/>
  <c r="W823" i="21"/>
  <c r="X823" i="21"/>
  <c r="AA823" i="21"/>
  <c r="AB823" i="21" s="1"/>
  <c r="AC823" i="21"/>
  <c r="AD823" i="21"/>
  <c r="AL823" i="21"/>
  <c r="AN823" i="21"/>
  <c r="AR823" i="21"/>
  <c r="AX823" i="21"/>
  <c r="AZ823" i="21"/>
  <c r="BA823" i="21"/>
  <c r="BC823" i="21"/>
  <c r="BE823" i="21"/>
  <c r="BF823" i="21"/>
  <c r="BG823" i="21"/>
  <c r="C824" i="21"/>
  <c r="D824" i="21"/>
  <c r="F824" i="21"/>
  <c r="H824" i="21"/>
  <c r="J824" i="21" s="1"/>
  <c r="Q824" i="21"/>
  <c r="V824" i="21"/>
  <c r="Y824" i="21" s="1"/>
  <c r="W824" i="21"/>
  <c r="X824" i="21"/>
  <c r="AC824" i="21" s="1"/>
  <c r="AD824" i="21" s="1"/>
  <c r="AF824" i="21" s="1"/>
  <c r="Z824" i="21"/>
  <c r="AA824" i="21"/>
  <c r="AL824" i="21"/>
  <c r="AN824" i="21"/>
  <c r="AR824" i="21"/>
  <c r="AX824" i="21"/>
  <c r="AZ824" i="21"/>
  <c r="BA824" i="21"/>
  <c r="BC824" i="21"/>
  <c r="BE824" i="21"/>
  <c r="BF824" i="21" s="1"/>
  <c r="C825" i="21"/>
  <c r="D825" i="21"/>
  <c r="F825" i="21"/>
  <c r="H825" i="21"/>
  <c r="I825" i="21"/>
  <c r="J825" i="21"/>
  <c r="Q825" i="21"/>
  <c r="V825" i="21"/>
  <c r="Y825" i="21" s="1"/>
  <c r="W825" i="21"/>
  <c r="X825" i="21"/>
  <c r="AA825" i="21"/>
  <c r="AL825" i="21"/>
  <c r="AN825" i="21"/>
  <c r="AR825" i="21"/>
  <c r="AX825" i="21"/>
  <c r="AZ825" i="21"/>
  <c r="BA825" i="21"/>
  <c r="BC825" i="21"/>
  <c r="BE825" i="21"/>
  <c r="BF825" i="21"/>
  <c r="BG825" i="21"/>
  <c r="C826" i="21"/>
  <c r="D826" i="21"/>
  <c r="F826" i="21"/>
  <c r="H826" i="21"/>
  <c r="I826" i="21"/>
  <c r="J826" i="21"/>
  <c r="Q826" i="21"/>
  <c r="V826" i="21"/>
  <c r="Z826" i="21" s="1"/>
  <c r="W826" i="21"/>
  <c r="X826" i="21"/>
  <c r="Y826" i="21"/>
  <c r="AA826" i="21"/>
  <c r="AC826" i="21"/>
  <c r="AL826" i="21"/>
  <c r="AN826" i="21"/>
  <c r="AR826" i="21"/>
  <c r="AX826" i="21"/>
  <c r="AZ826" i="21"/>
  <c r="BA826" i="21"/>
  <c r="BC826" i="21"/>
  <c r="BE826" i="21"/>
  <c r="BF826" i="21"/>
  <c r="BG826" i="21"/>
  <c r="C827" i="21"/>
  <c r="D827" i="21"/>
  <c r="F827" i="21"/>
  <c r="H827" i="21"/>
  <c r="Q827" i="21"/>
  <c r="V827" i="21"/>
  <c r="Y827" i="21" s="1"/>
  <c r="W827" i="21"/>
  <c r="X827" i="21"/>
  <c r="AF827" i="21" s="1"/>
  <c r="Z827" i="21"/>
  <c r="AA827" i="21"/>
  <c r="AC827" i="21"/>
  <c r="AD827" i="21" s="1"/>
  <c r="AL827" i="21"/>
  <c r="AN827" i="21"/>
  <c r="AR827" i="21"/>
  <c r="AX827" i="21"/>
  <c r="AZ827" i="21"/>
  <c r="BA827" i="21"/>
  <c r="BC827" i="21"/>
  <c r="BE827" i="21"/>
  <c r="BF827" i="21"/>
  <c r="BG827" i="21"/>
  <c r="C828" i="21"/>
  <c r="D828" i="21"/>
  <c r="F828" i="21"/>
  <c r="H828" i="21"/>
  <c r="Q828" i="21"/>
  <c r="V828" i="21"/>
  <c r="Y828" i="21" s="1"/>
  <c r="W828" i="21"/>
  <c r="AA828" i="21" s="1"/>
  <c r="AD828" i="21" s="1"/>
  <c r="AF828" i="21" s="1"/>
  <c r="X828" i="21"/>
  <c r="Z828" i="21"/>
  <c r="AC828" i="21"/>
  <c r="AL828" i="21"/>
  <c r="AN828" i="21"/>
  <c r="AR828" i="21"/>
  <c r="AX828" i="21"/>
  <c r="AZ828" i="21"/>
  <c r="BA828" i="21"/>
  <c r="BC828" i="21"/>
  <c r="BE828" i="21"/>
  <c r="C829" i="21"/>
  <c r="D829" i="21"/>
  <c r="F829" i="21"/>
  <c r="H829" i="21"/>
  <c r="I829" i="21" s="1"/>
  <c r="J829" i="21"/>
  <c r="Q829" i="21"/>
  <c r="V829" i="21"/>
  <c r="Y829" i="21" s="1"/>
  <c r="W829" i="21"/>
  <c r="AA829" i="21" s="1"/>
  <c r="X829" i="21"/>
  <c r="AC829" i="21" s="1"/>
  <c r="Z829" i="21"/>
  <c r="AL829" i="21"/>
  <c r="AN829" i="21"/>
  <c r="AR829" i="21"/>
  <c r="AX829" i="21"/>
  <c r="AZ829" i="21"/>
  <c r="BA829" i="21"/>
  <c r="BC829" i="21"/>
  <c r="BE829" i="21"/>
  <c r="C830" i="21"/>
  <c r="D830" i="21"/>
  <c r="F830" i="21"/>
  <c r="H830" i="21"/>
  <c r="I830" i="21" s="1"/>
  <c r="J830" i="21"/>
  <c r="Q830" i="21"/>
  <c r="V830" i="21"/>
  <c r="W830" i="21"/>
  <c r="AA830" i="21" s="1"/>
  <c r="AD830" i="21" s="1"/>
  <c r="AF830" i="21" s="1"/>
  <c r="X830" i="21"/>
  <c r="Y830" i="21"/>
  <c r="Z830" i="21"/>
  <c r="AC830" i="21"/>
  <c r="AL830" i="21"/>
  <c r="AN830" i="21"/>
  <c r="AR830" i="21"/>
  <c r="AX830" i="21"/>
  <c r="AZ830" i="21"/>
  <c r="BA830" i="21"/>
  <c r="BC830" i="21"/>
  <c r="BE830" i="21"/>
  <c r="BF830" i="21" s="1"/>
  <c r="BG830" i="21"/>
  <c r="C831" i="21"/>
  <c r="D831" i="21"/>
  <c r="F831" i="21"/>
  <c r="H831" i="21"/>
  <c r="I831" i="21" s="1"/>
  <c r="Q831" i="21"/>
  <c r="V831" i="21"/>
  <c r="Z831" i="21" s="1"/>
  <c r="W831" i="21"/>
  <c r="AA831" i="21" s="1"/>
  <c r="AB831" i="21" s="1"/>
  <c r="X831" i="21"/>
  <c r="AC831" i="21"/>
  <c r="AL831" i="21"/>
  <c r="AN831" i="21"/>
  <c r="AR831" i="21"/>
  <c r="AX831" i="21"/>
  <c r="AZ831" i="21"/>
  <c r="BA831" i="21"/>
  <c r="BC831" i="21"/>
  <c r="BE831" i="21"/>
  <c r="BF831" i="21" s="1"/>
  <c r="BG831" i="21"/>
  <c r="C832" i="21"/>
  <c r="D832" i="21"/>
  <c r="F832" i="21"/>
  <c r="H832" i="21"/>
  <c r="I832" i="21"/>
  <c r="J832" i="21"/>
  <c r="Q832" i="21"/>
  <c r="V832" i="21"/>
  <c r="W832" i="21"/>
  <c r="X832" i="21"/>
  <c r="AA832" i="21"/>
  <c r="AB832" i="21" s="1"/>
  <c r="AC832" i="21"/>
  <c r="AL832" i="21"/>
  <c r="AN832" i="21"/>
  <c r="AR832" i="21"/>
  <c r="AX832" i="21"/>
  <c r="AZ832" i="21"/>
  <c r="BA832" i="21"/>
  <c r="BC832" i="21"/>
  <c r="BE832" i="21"/>
  <c r="BF832" i="21" s="1"/>
  <c r="C833" i="21"/>
  <c r="D833" i="21"/>
  <c r="F833" i="21"/>
  <c r="H833" i="21"/>
  <c r="I833" i="21"/>
  <c r="J833" i="21"/>
  <c r="Q833" i="21"/>
  <c r="V833" i="21"/>
  <c r="Y833" i="21" s="1"/>
  <c r="W833" i="21"/>
  <c r="X833" i="21"/>
  <c r="AA833" i="21"/>
  <c r="AL833" i="21"/>
  <c r="AN833" i="21"/>
  <c r="AR833" i="21"/>
  <c r="AX833" i="21"/>
  <c r="AZ833" i="21"/>
  <c r="BA833" i="21"/>
  <c r="BC833" i="21"/>
  <c r="BE833" i="21"/>
  <c r="BF833" i="21"/>
  <c r="BG833" i="21"/>
  <c r="C834" i="21"/>
  <c r="D834" i="21"/>
  <c r="F834" i="21"/>
  <c r="H834" i="21"/>
  <c r="I834" i="21"/>
  <c r="J834" i="21"/>
  <c r="Q834" i="21"/>
  <c r="V834" i="21"/>
  <c r="Z834" i="21" s="1"/>
  <c r="W834" i="21"/>
  <c r="X834" i="21"/>
  <c r="Y834" i="21"/>
  <c r="AA834" i="21"/>
  <c r="AD834" i="21" s="1"/>
  <c r="AC834" i="21"/>
  <c r="AL834" i="21"/>
  <c r="AN834" i="21"/>
  <c r="AR834" i="21"/>
  <c r="AX834" i="21"/>
  <c r="AZ834" i="21"/>
  <c r="BA834" i="21"/>
  <c r="BC834" i="21"/>
  <c r="BE834" i="21"/>
  <c r="BF834" i="21"/>
  <c r="BG834" i="21"/>
  <c r="C835" i="21"/>
  <c r="D835" i="21"/>
  <c r="F835" i="21"/>
  <c r="H835" i="21"/>
  <c r="Q835" i="21"/>
  <c r="V835" i="21"/>
  <c r="Y835" i="21" s="1"/>
  <c r="W835" i="21"/>
  <c r="X835" i="21"/>
  <c r="AF835" i="21" s="1"/>
  <c r="Z835" i="21"/>
  <c r="AA835" i="21"/>
  <c r="AC835" i="21"/>
  <c r="AD835" i="21" s="1"/>
  <c r="AL835" i="21"/>
  <c r="AN835" i="21"/>
  <c r="AR835" i="21"/>
  <c r="AX835" i="21"/>
  <c r="AZ835" i="21"/>
  <c r="BA835" i="21"/>
  <c r="BC835" i="21"/>
  <c r="BE835" i="21"/>
  <c r="BF835" i="21"/>
  <c r="BG835" i="21"/>
  <c r="C836" i="21"/>
  <c r="D836" i="21"/>
  <c r="F836" i="21"/>
  <c r="H836" i="21"/>
  <c r="Q836" i="21"/>
  <c r="V836" i="21"/>
  <c r="Y836" i="21" s="1"/>
  <c r="W836" i="21"/>
  <c r="AA836" i="21" s="1"/>
  <c r="AD836" i="21" s="1"/>
  <c r="X836" i="21"/>
  <c r="AB836" i="21" s="1"/>
  <c r="Z836" i="21"/>
  <c r="AC836" i="21"/>
  <c r="AF836" i="21"/>
  <c r="AL836" i="21"/>
  <c r="AN836" i="21"/>
  <c r="AR836" i="21"/>
  <c r="AX836" i="21"/>
  <c r="AZ836" i="21"/>
  <c r="BA836" i="21"/>
  <c r="BC836" i="21"/>
  <c r="BE836" i="21"/>
  <c r="C837" i="21"/>
  <c r="D837" i="21"/>
  <c r="F837" i="21"/>
  <c r="H837" i="21"/>
  <c r="I837" i="21" s="1"/>
  <c r="J837" i="21"/>
  <c r="Q837" i="21"/>
  <c r="V837" i="21"/>
  <c r="Y837" i="21" s="1"/>
  <c r="W837" i="21"/>
  <c r="AA837" i="21" s="1"/>
  <c r="X837" i="21"/>
  <c r="AC837" i="21" s="1"/>
  <c r="Z837" i="21"/>
  <c r="AL837" i="21"/>
  <c r="AN837" i="21"/>
  <c r="AR837" i="21"/>
  <c r="AX837" i="21"/>
  <c r="AZ837" i="21"/>
  <c r="BA837" i="21"/>
  <c r="BC837" i="21"/>
  <c r="BE837" i="21"/>
  <c r="C838" i="21"/>
  <c r="D838" i="21"/>
  <c r="F838" i="21"/>
  <c r="H838" i="21"/>
  <c r="I838" i="21" s="1"/>
  <c r="J838" i="21"/>
  <c r="Q838" i="21"/>
  <c r="V838" i="21"/>
  <c r="W838" i="21"/>
  <c r="AA838" i="21" s="1"/>
  <c r="AD838" i="21" s="1"/>
  <c r="AF838" i="21" s="1"/>
  <c r="X838" i="21"/>
  <c r="Y838" i="21"/>
  <c r="Z838" i="21"/>
  <c r="AB838" i="21"/>
  <c r="AC838" i="21"/>
  <c r="AL838" i="21"/>
  <c r="AN838" i="21"/>
  <c r="AR838" i="21"/>
  <c r="AX838" i="21"/>
  <c r="AZ838" i="21"/>
  <c r="BA838" i="21"/>
  <c r="BC838" i="21"/>
  <c r="BE838" i="21"/>
  <c r="BF838" i="21" s="1"/>
  <c r="BG838" i="21"/>
  <c r="C839" i="21"/>
  <c r="D839" i="21"/>
  <c r="F839" i="21"/>
  <c r="H839" i="21"/>
  <c r="I839" i="21" s="1"/>
  <c r="Q839" i="21"/>
  <c r="V839" i="21"/>
  <c r="Z839" i="21" s="1"/>
  <c r="W839" i="21"/>
  <c r="AA839" i="21" s="1"/>
  <c r="AB839" i="21" s="1"/>
  <c r="X839" i="21"/>
  <c r="AC839" i="21"/>
  <c r="AL839" i="21"/>
  <c r="AN839" i="21"/>
  <c r="AR839" i="21"/>
  <c r="AX839" i="21"/>
  <c r="AZ839" i="21"/>
  <c r="BA839" i="21"/>
  <c r="BC839" i="21"/>
  <c r="BE839" i="21"/>
  <c r="BF839" i="21" s="1"/>
  <c r="BG839" i="21"/>
  <c r="C840" i="21"/>
  <c r="D840" i="21"/>
  <c r="F840" i="21"/>
  <c r="H840" i="21"/>
  <c r="I840" i="21"/>
  <c r="J840" i="21"/>
  <c r="Q840" i="21"/>
  <c r="V840" i="21"/>
  <c r="W840" i="21"/>
  <c r="X840" i="21"/>
  <c r="AA840" i="21"/>
  <c r="AB840" i="21" s="1"/>
  <c r="AC840" i="21"/>
  <c r="AL840" i="21"/>
  <c r="AN840" i="21"/>
  <c r="AR840" i="21"/>
  <c r="AX840" i="21"/>
  <c r="AZ840" i="21"/>
  <c r="BA840" i="21"/>
  <c r="BC840" i="21"/>
  <c r="BE840" i="21"/>
  <c r="BF840" i="21" s="1"/>
  <c r="C841" i="21"/>
  <c r="D841" i="21"/>
  <c r="F841" i="21"/>
  <c r="H841" i="21"/>
  <c r="I841" i="21"/>
  <c r="J841" i="21"/>
  <c r="Q841" i="21"/>
  <c r="V841" i="21"/>
  <c r="Y841" i="21" s="1"/>
  <c r="W841" i="21"/>
  <c r="X841" i="21"/>
  <c r="AA841" i="21"/>
  <c r="AL841" i="21"/>
  <c r="AN841" i="21"/>
  <c r="AR841" i="21"/>
  <c r="AX841" i="21"/>
  <c r="AZ841" i="21"/>
  <c r="BA841" i="21"/>
  <c r="BC841" i="21"/>
  <c r="BE841" i="21"/>
  <c r="BF841" i="21"/>
  <c r="BG841" i="21"/>
  <c r="C842" i="21"/>
  <c r="D842" i="21"/>
  <c r="F842" i="21"/>
  <c r="H842" i="21"/>
  <c r="I842" i="21"/>
  <c r="J842" i="21"/>
  <c r="Q842" i="21"/>
  <c r="V842" i="21"/>
  <c r="Z842" i="21" s="1"/>
  <c r="W842" i="21"/>
  <c r="X842" i="21"/>
  <c r="Y842" i="21"/>
  <c r="AA842" i="21"/>
  <c r="AL842" i="21"/>
  <c r="AN842" i="21"/>
  <c r="AR842" i="21"/>
  <c r="AX842" i="21"/>
  <c r="AZ842" i="21"/>
  <c r="BA842" i="21"/>
  <c r="BC842" i="21"/>
  <c r="BE842" i="21"/>
  <c r="BF842" i="21"/>
  <c r="BG842" i="21"/>
  <c r="C843" i="21"/>
  <c r="D843" i="21"/>
  <c r="F843" i="21"/>
  <c r="H843" i="21"/>
  <c r="Q843" i="21"/>
  <c r="V843" i="21"/>
  <c r="Y843" i="21" s="1"/>
  <c r="W843" i="21"/>
  <c r="X843" i="21"/>
  <c r="AA843" i="21"/>
  <c r="AC843" i="21"/>
  <c r="AD843" i="21" s="1"/>
  <c r="AL843" i="21"/>
  <c r="AN843" i="21"/>
  <c r="AR843" i="21"/>
  <c r="AX843" i="21"/>
  <c r="AZ843" i="21"/>
  <c r="BA843" i="21"/>
  <c r="BC843" i="21"/>
  <c r="BE843" i="21"/>
  <c r="BF843" i="21"/>
  <c r="BG843" i="21"/>
  <c r="C844" i="21"/>
  <c r="D844" i="21"/>
  <c r="F844" i="21"/>
  <c r="H844" i="21"/>
  <c r="J844" i="21" s="1"/>
  <c r="I844" i="21"/>
  <c r="Q844" i="21"/>
  <c r="V844" i="21"/>
  <c r="Y844" i="21" s="1"/>
  <c r="W844" i="21"/>
  <c r="AA844" i="21" s="1"/>
  <c r="AD844" i="21" s="1"/>
  <c r="AF844" i="21" s="1"/>
  <c r="X844" i="21"/>
  <c r="Z844" i="21"/>
  <c r="AC844" i="21"/>
  <c r="AL844" i="21"/>
  <c r="AN844" i="21"/>
  <c r="AR844" i="21"/>
  <c r="AX844" i="21"/>
  <c r="AZ844" i="21"/>
  <c r="BA844" i="21"/>
  <c r="BC844" i="21"/>
  <c r="BE844" i="21"/>
  <c r="C845" i="21"/>
  <c r="D845" i="21"/>
  <c r="F845" i="21"/>
  <c r="H845" i="21"/>
  <c r="I845" i="21" s="1"/>
  <c r="Q845" i="21"/>
  <c r="V845" i="21"/>
  <c r="Y845" i="21" s="1"/>
  <c r="W845" i="21"/>
  <c r="AA845" i="21" s="1"/>
  <c r="AD845" i="21" s="1"/>
  <c r="AF845" i="21" s="1"/>
  <c r="X845" i="21"/>
  <c r="AC845" i="21" s="1"/>
  <c r="Z845" i="21"/>
  <c r="AL845" i="21"/>
  <c r="AN845" i="21"/>
  <c r="AR845" i="21"/>
  <c r="AX845" i="21"/>
  <c r="AZ845" i="21"/>
  <c r="BA845" i="21"/>
  <c r="BC845" i="21"/>
  <c r="BE845" i="21"/>
  <c r="BG845" i="21" s="1"/>
  <c r="C846" i="21"/>
  <c r="D846" i="21"/>
  <c r="F846" i="21"/>
  <c r="H846" i="21"/>
  <c r="I846" i="21" s="1"/>
  <c r="J846" i="21"/>
  <c r="Q846" i="21"/>
  <c r="V846" i="21"/>
  <c r="W846" i="21"/>
  <c r="AA846" i="21" s="1"/>
  <c r="AD846" i="21" s="1"/>
  <c r="X846" i="21"/>
  <c r="Y846" i="21"/>
  <c r="Z846" i="21"/>
  <c r="AC846" i="21"/>
  <c r="AF846" i="21"/>
  <c r="AL846" i="21"/>
  <c r="AN846" i="21"/>
  <c r="AR846" i="21"/>
  <c r="AX846" i="21"/>
  <c r="AZ846" i="21"/>
  <c r="BA846" i="21"/>
  <c r="BC846" i="21"/>
  <c r="BE846" i="21"/>
  <c r="BF846" i="21" s="1"/>
  <c r="BG846" i="21"/>
  <c r="C847" i="21"/>
  <c r="D847" i="21"/>
  <c r="F847" i="21"/>
  <c r="H847" i="21"/>
  <c r="I847" i="21" s="1"/>
  <c r="Q847" i="21"/>
  <c r="V847" i="21"/>
  <c r="Y847" i="21" s="1"/>
  <c r="W847" i="21"/>
  <c r="AA847" i="21" s="1"/>
  <c r="AD847" i="21" s="1"/>
  <c r="AF847" i="21" s="1"/>
  <c r="X847" i="21"/>
  <c r="Z847" i="21"/>
  <c r="AB847" i="21"/>
  <c r="AC847" i="21"/>
  <c r="AL847" i="21"/>
  <c r="AN847" i="21"/>
  <c r="AR847" i="21"/>
  <c r="AX847" i="21"/>
  <c r="AZ847" i="21"/>
  <c r="BA847" i="21"/>
  <c r="BC847" i="21"/>
  <c r="BE847" i="21"/>
  <c r="BF847" i="21" s="1"/>
  <c r="BG847" i="21"/>
  <c r="C848" i="21"/>
  <c r="D848" i="21"/>
  <c r="F848" i="21"/>
  <c r="H848" i="21"/>
  <c r="I848" i="21"/>
  <c r="J848" i="21"/>
  <c r="Q848" i="21"/>
  <c r="V848" i="21"/>
  <c r="Z848" i="21" s="1"/>
  <c r="W848" i="21"/>
  <c r="AA848" i="21" s="1"/>
  <c r="X848" i="21"/>
  <c r="AC848" i="21"/>
  <c r="AL848" i="21"/>
  <c r="AN848" i="21"/>
  <c r="AR848" i="21"/>
  <c r="AX848" i="21"/>
  <c r="AZ848" i="21"/>
  <c r="BA848" i="21"/>
  <c r="BC848" i="21"/>
  <c r="BE848" i="21"/>
  <c r="BF848" i="21" s="1"/>
  <c r="BG848" i="21"/>
  <c r="C849" i="21"/>
  <c r="D849" i="21"/>
  <c r="F849" i="21"/>
  <c r="H849" i="21"/>
  <c r="I849" i="21"/>
  <c r="J849" i="21"/>
  <c r="Q849" i="21"/>
  <c r="V849" i="21"/>
  <c r="Z849" i="21" s="1"/>
  <c r="W849" i="21"/>
  <c r="X849" i="21"/>
  <c r="AA849" i="21"/>
  <c r="AL849" i="21"/>
  <c r="AN849" i="21"/>
  <c r="AR849" i="21"/>
  <c r="AX849" i="21"/>
  <c r="AZ849" i="21"/>
  <c r="BA849" i="21"/>
  <c r="BC849" i="21"/>
  <c r="BE849" i="21"/>
  <c r="BF849" i="21"/>
  <c r="BG849" i="21"/>
  <c r="C850" i="21"/>
  <c r="D850" i="21"/>
  <c r="F850" i="21"/>
  <c r="H850" i="21"/>
  <c r="I850" i="21"/>
  <c r="J850" i="21"/>
  <c r="Q850" i="21"/>
  <c r="V850" i="21"/>
  <c r="Z850" i="21" s="1"/>
  <c r="W850" i="21"/>
  <c r="X850" i="21"/>
  <c r="AA850" i="21"/>
  <c r="AD850" i="21" s="1"/>
  <c r="AC850" i="21"/>
  <c r="AL850" i="21"/>
  <c r="AN850" i="21"/>
  <c r="AR850" i="21"/>
  <c r="AX850" i="21"/>
  <c r="AZ850" i="21"/>
  <c r="BA850" i="21"/>
  <c r="BC850" i="21"/>
  <c r="BE850" i="21"/>
  <c r="BF850" i="21"/>
  <c r="BG850" i="21"/>
  <c r="C851" i="21"/>
  <c r="D851" i="21"/>
  <c r="F851" i="21"/>
  <c r="H851" i="21"/>
  <c r="J851" i="21" s="1"/>
  <c r="Q851" i="21"/>
  <c r="V851" i="21"/>
  <c r="Y851" i="21" s="1"/>
  <c r="W851" i="21"/>
  <c r="X851" i="21"/>
  <c r="AA851" i="21"/>
  <c r="AD851" i="21" s="1"/>
  <c r="AC851" i="21"/>
  <c r="AL851" i="21"/>
  <c r="AN851" i="21"/>
  <c r="AR851" i="21"/>
  <c r="AX851" i="21"/>
  <c r="AZ851" i="21"/>
  <c r="BA851" i="21"/>
  <c r="BC851" i="21"/>
  <c r="BE851" i="21"/>
  <c r="BF851" i="21"/>
  <c r="BG851" i="21"/>
  <c r="C852" i="21"/>
  <c r="D852" i="21"/>
  <c r="F852" i="21"/>
  <c r="H852" i="21"/>
  <c r="J852" i="21" s="1"/>
  <c r="I852" i="21"/>
  <c r="Q852" i="21"/>
  <c r="V852" i="21"/>
  <c r="Y852" i="21" s="1"/>
  <c r="W852" i="21"/>
  <c r="AA852" i="21" s="1"/>
  <c r="X852" i="21"/>
  <c r="AC852" i="21" s="1"/>
  <c r="Z852" i="21"/>
  <c r="AL852" i="21"/>
  <c r="AN852" i="21"/>
  <c r="AR852" i="21"/>
  <c r="AX852" i="21"/>
  <c r="AZ852" i="21"/>
  <c r="BA852" i="21"/>
  <c r="BC852" i="21"/>
  <c r="BE852" i="21"/>
  <c r="BG852" i="21" s="1"/>
  <c r="C853" i="21"/>
  <c r="D853" i="21"/>
  <c r="F853" i="21"/>
  <c r="H853" i="21"/>
  <c r="I853" i="21" s="1"/>
  <c r="J853" i="21"/>
  <c r="Q853" i="21"/>
  <c r="V853" i="21"/>
  <c r="Y853" i="21" s="1"/>
  <c r="W853" i="21"/>
  <c r="AA853" i="21" s="1"/>
  <c r="X853" i="21"/>
  <c r="AC853" i="21" s="1"/>
  <c r="AB853" i="21" s="1"/>
  <c r="Z853" i="21"/>
  <c r="AL853" i="21"/>
  <c r="AN853" i="21"/>
  <c r="AR853" i="21"/>
  <c r="AX853" i="21"/>
  <c r="AZ853" i="21"/>
  <c r="BA853" i="21"/>
  <c r="BC853" i="21"/>
  <c r="BE853" i="21"/>
  <c r="BG853" i="21" s="1"/>
  <c r="BF853" i="21"/>
  <c r="C854" i="21"/>
  <c r="D854" i="21"/>
  <c r="F854" i="21"/>
  <c r="H854" i="21"/>
  <c r="I854" i="21" s="1"/>
  <c r="J854" i="21"/>
  <c r="Q854" i="21"/>
  <c r="V854" i="21"/>
  <c r="W854" i="21"/>
  <c r="AA854" i="21" s="1"/>
  <c r="X854" i="21"/>
  <c r="Y854" i="21"/>
  <c r="Z854" i="21"/>
  <c r="AB854" i="21"/>
  <c r="AC854" i="21"/>
  <c r="AL854" i="21"/>
  <c r="AN854" i="21"/>
  <c r="AR854" i="21"/>
  <c r="AX854" i="21"/>
  <c r="AZ854" i="21"/>
  <c r="BA854" i="21"/>
  <c r="BC854" i="21"/>
  <c r="BE854" i="21"/>
  <c r="BF854" i="21" s="1"/>
  <c r="BG854" i="21"/>
  <c r="C855" i="21"/>
  <c r="D855" i="21"/>
  <c r="F855" i="21"/>
  <c r="H855" i="21"/>
  <c r="I855" i="21" s="1"/>
  <c r="J855" i="21"/>
  <c r="Q855" i="21"/>
  <c r="V855" i="21"/>
  <c r="Z855" i="21" s="1"/>
  <c r="W855" i="21"/>
  <c r="AA855" i="21" s="1"/>
  <c r="AB855" i="21" s="1"/>
  <c r="X855" i="21"/>
  <c r="Y855" i="21"/>
  <c r="AC855" i="21"/>
  <c r="AD855" i="21"/>
  <c r="AF855" i="21" s="1"/>
  <c r="AL855" i="21"/>
  <c r="AN855" i="21"/>
  <c r="AR855" i="21"/>
  <c r="AX855" i="21"/>
  <c r="AZ855" i="21"/>
  <c r="BA855" i="21"/>
  <c r="BC855" i="21"/>
  <c r="BE855" i="21"/>
  <c r="BF855" i="21" s="1"/>
  <c r="BG855" i="21"/>
  <c r="C856" i="21"/>
  <c r="D856" i="21"/>
  <c r="F856" i="21"/>
  <c r="H856" i="21"/>
  <c r="I856" i="21"/>
  <c r="J856" i="21"/>
  <c r="Q856" i="21"/>
  <c r="V856" i="21"/>
  <c r="Z856" i="21" s="1"/>
  <c r="W856" i="21"/>
  <c r="AA856" i="21" s="1"/>
  <c r="X856" i="21"/>
  <c r="AC856" i="21"/>
  <c r="AL856" i="21"/>
  <c r="AN856" i="21"/>
  <c r="AR856" i="21"/>
  <c r="AX856" i="21"/>
  <c r="AZ856" i="21"/>
  <c r="BA856" i="21"/>
  <c r="BC856" i="21"/>
  <c r="BE856" i="21"/>
  <c r="BF856" i="21" s="1"/>
  <c r="BG856" i="21"/>
  <c r="C857" i="21"/>
  <c r="D857" i="21"/>
  <c r="F857" i="21"/>
  <c r="H857" i="21"/>
  <c r="I857" i="21"/>
  <c r="J857" i="21"/>
  <c r="Q857" i="21"/>
  <c r="V857" i="21"/>
  <c r="Z857" i="21" s="1"/>
  <c r="W857" i="21"/>
  <c r="X857" i="21"/>
  <c r="AA857" i="21"/>
  <c r="AL857" i="21"/>
  <c r="AN857" i="21"/>
  <c r="AR857" i="21"/>
  <c r="AX857" i="21"/>
  <c r="AZ857" i="21"/>
  <c r="BA857" i="21"/>
  <c r="BC857" i="21"/>
  <c r="BE857" i="21"/>
  <c r="BF857" i="21"/>
  <c r="BG857" i="21"/>
  <c r="C858" i="21"/>
  <c r="D858" i="21"/>
  <c r="F858" i="21"/>
  <c r="H858" i="21"/>
  <c r="I858" i="21"/>
  <c r="J858" i="21"/>
  <c r="Q858" i="21"/>
  <c r="V858" i="21"/>
  <c r="Z858" i="21" s="1"/>
  <c r="W858" i="21"/>
  <c r="X858" i="21"/>
  <c r="AA858" i="21"/>
  <c r="AD858" i="21" s="1"/>
  <c r="AC858" i="21"/>
  <c r="AL858" i="21"/>
  <c r="AN858" i="21"/>
  <c r="AR858" i="21"/>
  <c r="AX858" i="21"/>
  <c r="AZ858" i="21"/>
  <c r="BA858" i="21"/>
  <c r="BC858" i="21"/>
  <c r="BE858" i="21"/>
  <c r="BF858" i="21"/>
  <c r="BG858" i="21"/>
  <c r="C859" i="21"/>
  <c r="D859" i="21"/>
  <c r="F859" i="21"/>
  <c r="H859" i="21"/>
  <c r="J859" i="21" s="1"/>
  <c r="I859" i="21"/>
  <c r="Q859" i="21"/>
  <c r="V859" i="21"/>
  <c r="Y859" i="21" s="1"/>
  <c r="W859" i="21"/>
  <c r="X859" i="21"/>
  <c r="AA859" i="21"/>
  <c r="AC859" i="21"/>
  <c r="AD859" i="21"/>
  <c r="AL859" i="21"/>
  <c r="AN859" i="21"/>
  <c r="AR859" i="21"/>
  <c r="AX859" i="21"/>
  <c r="AZ859" i="21"/>
  <c r="BA859" i="21"/>
  <c r="BC859" i="21"/>
  <c r="BE859" i="21"/>
  <c r="BF859" i="21"/>
  <c r="BG859" i="21"/>
  <c r="C860" i="21"/>
  <c r="D860" i="21"/>
  <c r="F860" i="21"/>
  <c r="H860" i="21"/>
  <c r="J860" i="21" s="1"/>
  <c r="I860" i="21"/>
  <c r="Q860" i="21"/>
  <c r="V860" i="21"/>
  <c r="Y860" i="21" s="1"/>
  <c r="W860" i="21"/>
  <c r="AA860" i="21" s="1"/>
  <c r="X860" i="21"/>
  <c r="Z860" i="21"/>
  <c r="AL860" i="21"/>
  <c r="AN860" i="21"/>
  <c r="AR860" i="21"/>
  <c r="AX860" i="21"/>
  <c r="AZ860" i="21"/>
  <c r="BA860" i="21"/>
  <c r="BC860" i="21"/>
  <c r="BE860" i="21"/>
  <c r="BG860" i="21" s="1"/>
  <c r="C861" i="21"/>
  <c r="D861" i="21"/>
  <c r="F861" i="21"/>
  <c r="H861" i="21"/>
  <c r="I861" i="21" s="1"/>
  <c r="Q861" i="21"/>
  <c r="V861" i="21"/>
  <c r="Y861" i="21" s="1"/>
  <c r="W861" i="21"/>
  <c r="AA861" i="21" s="1"/>
  <c r="AD861" i="21" s="1"/>
  <c r="X861" i="21"/>
  <c r="AF861" i="21" s="1"/>
  <c r="Z861" i="21"/>
  <c r="AC861" i="21"/>
  <c r="AL861" i="21"/>
  <c r="AN861" i="21"/>
  <c r="AR861" i="21"/>
  <c r="AX861" i="21"/>
  <c r="AZ861" i="21"/>
  <c r="BA861" i="21"/>
  <c r="BC861" i="21"/>
  <c r="BE861" i="21"/>
  <c r="BG861" i="21" s="1"/>
  <c r="BF861" i="21"/>
  <c r="C862" i="21"/>
  <c r="D862" i="21"/>
  <c r="F862" i="21"/>
  <c r="H862" i="21"/>
  <c r="I862" i="21" s="1"/>
  <c r="J862" i="21"/>
  <c r="Q862" i="21"/>
  <c r="V862" i="21"/>
  <c r="W862" i="21"/>
  <c r="AA862" i="21" s="1"/>
  <c r="X862" i="21"/>
  <c r="Y862" i="21"/>
  <c r="Z862" i="21"/>
  <c r="AC862" i="21"/>
  <c r="AB862" i="21" s="1"/>
  <c r="AL862" i="21"/>
  <c r="AN862" i="21"/>
  <c r="AR862" i="21"/>
  <c r="AX862" i="21"/>
  <c r="AZ862" i="21"/>
  <c r="BA862" i="21"/>
  <c r="BC862" i="21"/>
  <c r="BE862" i="21"/>
  <c r="BF862" i="21" s="1"/>
  <c r="C863" i="21"/>
  <c r="D863" i="21"/>
  <c r="F863" i="21"/>
  <c r="H863" i="21"/>
  <c r="I863" i="21" s="1"/>
  <c r="J863" i="21"/>
  <c r="Q863" i="21"/>
  <c r="V863" i="21"/>
  <c r="W863" i="21"/>
  <c r="AA863" i="21" s="1"/>
  <c r="X863" i="21"/>
  <c r="Y863" i="21"/>
  <c r="Z863" i="21"/>
  <c r="AB863" i="21"/>
  <c r="AC863" i="21"/>
  <c r="AD863" i="21"/>
  <c r="AF863" i="21"/>
  <c r="AL863" i="21"/>
  <c r="AN863" i="21"/>
  <c r="AR863" i="21"/>
  <c r="AX863" i="21"/>
  <c r="AZ863" i="21"/>
  <c r="BA863" i="21"/>
  <c r="BC863" i="21"/>
  <c r="BE863" i="21"/>
  <c r="BF863" i="21" s="1"/>
  <c r="C864" i="21"/>
  <c r="D864" i="21"/>
  <c r="F864" i="21"/>
  <c r="H864" i="21"/>
  <c r="I864" i="21"/>
  <c r="J864" i="21"/>
  <c r="Q864" i="21"/>
  <c r="V864" i="21"/>
  <c r="Z864" i="21" s="1"/>
  <c r="W864" i="21"/>
  <c r="X864" i="21"/>
  <c r="Y864" i="21"/>
  <c r="AA864" i="21"/>
  <c r="AB864" i="21"/>
  <c r="AC864" i="21"/>
  <c r="AD864" i="21"/>
  <c r="AF864" i="21" s="1"/>
  <c r="AL864" i="21"/>
  <c r="AN864" i="21"/>
  <c r="AR864" i="21"/>
  <c r="AX864" i="21"/>
  <c r="AZ864" i="21"/>
  <c r="BA864" i="21"/>
  <c r="BC864" i="21"/>
  <c r="BE864" i="21"/>
  <c r="BF864" i="21" s="1"/>
  <c r="BG864" i="21"/>
  <c r="C865" i="21"/>
  <c r="D865" i="21"/>
  <c r="F865" i="21"/>
  <c r="H865" i="21"/>
  <c r="I865" i="21"/>
  <c r="J865" i="21"/>
  <c r="Q865" i="21"/>
  <c r="V865" i="21"/>
  <c r="Z865" i="21" s="1"/>
  <c r="W865" i="21"/>
  <c r="X865" i="21"/>
  <c r="Y865" i="21"/>
  <c r="AA865" i="21"/>
  <c r="AL865" i="21"/>
  <c r="AN865" i="21"/>
  <c r="AR865" i="21"/>
  <c r="AX865" i="21"/>
  <c r="AZ865" i="21"/>
  <c r="BA865" i="21"/>
  <c r="BC865" i="21"/>
  <c r="BE865" i="21"/>
  <c r="BF865" i="21"/>
  <c r="BG865" i="21"/>
  <c r="C866" i="21"/>
  <c r="D866" i="21"/>
  <c r="F866" i="21"/>
  <c r="H866" i="21"/>
  <c r="I866" i="21"/>
  <c r="J866" i="21"/>
  <c r="Q866" i="21"/>
  <c r="V866" i="21"/>
  <c r="Z866" i="21" s="1"/>
  <c r="W866" i="21"/>
  <c r="X866" i="21"/>
  <c r="Y866" i="21"/>
  <c r="AA866" i="21"/>
  <c r="AD866" i="21" s="1"/>
  <c r="AC866" i="21"/>
  <c r="AB866" i="21" s="1"/>
  <c r="AL866" i="21"/>
  <c r="AN866" i="21"/>
  <c r="AR866" i="21"/>
  <c r="AX866" i="21"/>
  <c r="AZ866" i="21"/>
  <c r="BA866" i="21"/>
  <c r="BC866" i="21"/>
  <c r="BE866" i="21"/>
  <c r="BF866" i="21"/>
  <c r="BG866" i="21"/>
  <c r="C867" i="21"/>
  <c r="D867" i="21"/>
  <c r="F867" i="21"/>
  <c r="H867" i="21"/>
  <c r="J867" i="21" s="1"/>
  <c r="I867" i="21"/>
  <c r="Q867" i="21"/>
  <c r="V867" i="21"/>
  <c r="Y867" i="21" s="1"/>
  <c r="W867" i="21"/>
  <c r="X867" i="21"/>
  <c r="Z867" i="21"/>
  <c r="AA867" i="21"/>
  <c r="AD867" i="21" s="1"/>
  <c r="AC867" i="21"/>
  <c r="AL867" i="21"/>
  <c r="AN867" i="21"/>
  <c r="AR867" i="21"/>
  <c r="AX867" i="21"/>
  <c r="AZ867" i="21"/>
  <c r="BA867" i="21"/>
  <c r="BC867" i="21"/>
  <c r="BE867" i="21"/>
  <c r="BF867" i="21"/>
  <c r="BG867" i="21"/>
  <c r="C868" i="21"/>
  <c r="D868" i="21"/>
  <c r="F868" i="21"/>
  <c r="H868" i="21"/>
  <c r="J868" i="21" s="1"/>
  <c r="I868" i="21"/>
  <c r="Q868" i="21"/>
  <c r="V868" i="21"/>
  <c r="Y868" i="21" s="1"/>
  <c r="W868" i="21"/>
  <c r="AA868" i="21" s="1"/>
  <c r="AD868" i="21" s="1"/>
  <c r="X868" i="21"/>
  <c r="AC868" i="21"/>
  <c r="AL868" i="21"/>
  <c r="AN868" i="21"/>
  <c r="AR868" i="21"/>
  <c r="AX868" i="21"/>
  <c r="AZ868" i="21"/>
  <c r="BA868" i="21"/>
  <c r="BC868" i="21"/>
  <c r="BE868" i="21"/>
  <c r="BG868" i="21" s="1"/>
  <c r="BF868" i="21"/>
  <c r="C869" i="21"/>
  <c r="D869" i="21"/>
  <c r="F869" i="21"/>
  <c r="H869" i="21"/>
  <c r="I869" i="21"/>
  <c r="J869" i="21"/>
  <c r="Q869" i="21"/>
  <c r="V869" i="21"/>
  <c r="Y869" i="21" s="1"/>
  <c r="W869" i="21"/>
  <c r="AA869" i="21" s="1"/>
  <c r="X869" i="21"/>
  <c r="Z869" i="21"/>
  <c r="AC869" i="21"/>
  <c r="AL869" i="21"/>
  <c r="AN869" i="21"/>
  <c r="AR869" i="21"/>
  <c r="AX869" i="21"/>
  <c r="AZ869" i="21"/>
  <c r="BA869" i="21"/>
  <c r="BC869" i="21"/>
  <c r="BE869" i="21"/>
  <c r="BG869" i="21" s="1"/>
  <c r="BF869" i="21"/>
  <c r="C870" i="21"/>
  <c r="D870" i="21"/>
  <c r="F870" i="21"/>
  <c r="H870" i="21"/>
  <c r="I870" i="21" s="1"/>
  <c r="J870" i="21"/>
  <c r="Q870" i="21"/>
  <c r="V870" i="21"/>
  <c r="W870" i="21"/>
  <c r="AA870" i="21" s="1"/>
  <c r="X870" i="21"/>
  <c r="AB870" i="21" s="1"/>
  <c r="Y870" i="21"/>
  <c r="Z870" i="21"/>
  <c r="AC870" i="21"/>
  <c r="AL870" i="21"/>
  <c r="AN870" i="21"/>
  <c r="AR870" i="21"/>
  <c r="AX870" i="21"/>
  <c r="AZ870" i="21"/>
  <c r="BA870" i="21"/>
  <c r="BC870" i="21"/>
  <c r="BE870" i="21"/>
  <c r="BF870" i="21" s="1"/>
  <c r="C871" i="21"/>
  <c r="D871" i="21"/>
  <c r="F871" i="21"/>
  <c r="H871" i="21"/>
  <c r="I871" i="21" s="1"/>
  <c r="J871" i="21"/>
  <c r="Q871" i="21"/>
  <c r="V871" i="21"/>
  <c r="W871" i="21"/>
  <c r="AA871" i="21" s="1"/>
  <c r="X871" i="21"/>
  <c r="Y871" i="21"/>
  <c r="Z871" i="21"/>
  <c r="AC871" i="21"/>
  <c r="AB871" i="21" s="1"/>
  <c r="AL871" i="21"/>
  <c r="AN871" i="21"/>
  <c r="AR871" i="21"/>
  <c r="AX871" i="21"/>
  <c r="AZ871" i="21"/>
  <c r="BA871" i="21"/>
  <c r="BC871" i="21"/>
  <c r="BE871" i="21"/>
  <c r="BF871" i="21" s="1"/>
  <c r="BG871" i="21"/>
  <c r="C872" i="21"/>
  <c r="D872" i="21"/>
  <c r="F872" i="21"/>
  <c r="H872" i="21"/>
  <c r="I872" i="21"/>
  <c r="J872" i="21"/>
  <c r="Q872" i="21"/>
  <c r="V872" i="21"/>
  <c r="Y872" i="21" s="1"/>
  <c r="W872" i="21"/>
  <c r="X872" i="21"/>
  <c r="Z872" i="21"/>
  <c r="AA872" i="21"/>
  <c r="AD872" i="21" s="1"/>
  <c r="AF872" i="21" s="1"/>
  <c r="AC872" i="21"/>
  <c r="AL872" i="21"/>
  <c r="AN872" i="21"/>
  <c r="AR872" i="21"/>
  <c r="AX872" i="21"/>
  <c r="AZ872" i="21"/>
  <c r="BA872" i="21"/>
  <c r="BC872" i="21"/>
  <c r="BE872" i="21"/>
  <c r="BF872" i="21" s="1"/>
  <c r="C873" i="21"/>
  <c r="D873" i="21"/>
  <c r="F873" i="21"/>
  <c r="H873" i="21"/>
  <c r="I873" i="21"/>
  <c r="J873" i="21"/>
  <c r="Q873" i="21"/>
  <c r="V873" i="21"/>
  <c r="Z873" i="21" s="1"/>
  <c r="W873" i="21"/>
  <c r="X873" i="21"/>
  <c r="AC873" i="21" s="1"/>
  <c r="Y873" i="21"/>
  <c r="AA873" i="21"/>
  <c r="AD873" i="21" s="1"/>
  <c r="AF873" i="21" s="1"/>
  <c r="AL873" i="21"/>
  <c r="AN873" i="21"/>
  <c r="AR873" i="21"/>
  <c r="AX873" i="21"/>
  <c r="AZ873" i="21"/>
  <c r="BA873" i="21"/>
  <c r="BC873" i="21"/>
  <c r="BE873" i="21"/>
  <c r="BF873" i="21" s="1"/>
  <c r="C874" i="21"/>
  <c r="D874" i="21"/>
  <c r="F874" i="21"/>
  <c r="H874" i="21"/>
  <c r="I874" i="21"/>
  <c r="J874" i="21"/>
  <c r="Q874" i="21"/>
  <c r="V874" i="21"/>
  <c r="Z874" i="21" s="1"/>
  <c r="W874" i="21"/>
  <c r="X874" i="21"/>
  <c r="Y874" i="21"/>
  <c r="AA874" i="21"/>
  <c r="AL874" i="21"/>
  <c r="AN874" i="21"/>
  <c r="AR874" i="21"/>
  <c r="AX874" i="21"/>
  <c r="AZ874" i="21"/>
  <c r="BA874" i="21"/>
  <c r="BC874" i="21"/>
  <c r="BE874" i="21"/>
  <c r="BF874" i="21"/>
  <c r="BG874" i="21"/>
  <c r="C875" i="21"/>
  <c r="D875" i="21"/>
  <c r="F875" i="21"/>
  <c r="H875" i="21"/>
  <c r="J875" i="21" s="1"/>
  <c r="I875" i="21"/>
  <c r="Q875" i="21"/>
  <c r="V875" i="21"/>
  <c r="Z875" i="21" s="1"/>
  <c r="W875" i="21"/>
  <c r="X875" i="21"/>
  <c r="Y875" i="21"/>
  <c r="AA875" i="21"/>
  <c r="AL875" i="21"/>
  <c r="AN875" i="21"/>
  <c r="AR875" i="21"/>
  <c r="AX875" i="21"/>
  <c r="AZ875" i="21"/>
  <c r="BA875" i="21"/>
  <c r="BC875" i="21"/>
  <c r="BE875" i="21"/>
  <c r="BF875" i="21"/>
  <c r="BG875" i="21"/>
  <c r="C876" i="21"/>
  <c r="D876" i="21"/>
  <c r="F876" i="21"/>
  <c r="H876" i="21"/>
  <c r="J876" i="21" s="1"/>
  <c r="I876" i="21"/>
  <c r="Q876" i="21"/>
  <c r="V876" i="21"/>
  <c r="Y876" i="21" s="1"/>
  <c r="W876" i="21"/>
  <c r="AA876" i="21" s="1"/>
  <c r="X876" i="21"/>
  <c r="Z876" i="21"/>
  <c r="AL876" i="21"/>
  <c r="AN876" i="21"/>
  <c r="AR876" i="21"/>
  <c r="AX876" i="21"/>
  <c r="AZ876" i="21"/>
  <c r="BA876" i="21"/>
  <c r="BC876" i="21"/>
  <c r="BE876" i="21"/>
  <c r="BG876" i="21" s="1"/>
  <c r="C877" i="21"/>
  <c r="D877" i="21"/>
  <c r="F877" i="21"/>
  <c r="H877" i="21"/>
  <c r="I877" i="21"/>
  <c r="J877" i="21"/>
  <c r="Q877" i="21"/>
  <c r="V877" i="21"/>
  <c r="Y877" i="21" s="1"/>
  <c r="W877" i="21"/>
  <c r="AA877" i="21" s="1"/>
  <c r="X877" i="21"/>
  <c r="Z877" i="21"/>
  <c r="AL877" i="21"/>
  <c r="AN877" i="21"/>
  <c r="AR877" i="21"/>
  <c r="AX877" i="21"/>
  <c r="AZ877" i="21"/>
  <c r="BA877" i="21"/>
  <c r="BC877" i="21"/>
  <c r="BE877" i="21"/>
  <c r="BG877" i="21" s="1"/>
  <c r="C878" i="21"/>
  <c r="D878" i="21"/>
  <c r="F878" i="21"/>
  <c r="H878" i="21"/>
  <c r="I878" i="21" s="1"/>
  <c r="J878" i="21"/>
  <c r="Q878" i="21"/>
  <c r="V878" i="21"/>
  <c r="W878" i="21"/>
  <c r="AA878" i="21" s="1"/>
  <c r="X878" i="21"/>
  <c r="AB878" i="21" s="1"/>
  <c r="Y878" i="21"/>
  <c r="Z878" i="21"/>
  <c r="AC878" i="21"/>
  <c r="AL878" i="21"/>
  <c r="AN878" i="21"/>
  <c r="AR878" i="21"/>
  <c r="AX878" i="21"/>
  <c r="AZ878" i="21"/>
  <c r="BA878" i="21"/>
  <c r="BC878" i="21"/>
  <c r="BE878" i="21"/>
  <c r="BF878" i="21" s="1"/>
  <c r="C879" i="21"/>
  <c r="D879" i="21"/>
  <c r="F879" i="21"/>
  <c r="H879" i="21"/>
  <c r="I879" i="21" s="1"/>
  <c r="J879" i="21"/>
  <c r="Q879" i="21"/>
  <c r="V879" i="21"/>
  <c r="W879" i="21"/>
  <c r="AA879" i="21" s="1"/>
  <c r="X879" i="21"/>
  <c r="Y879" i="21"/>
  <c r="Z879" i="21"/>
  <c r="AC879" i="21"/>
  <c r="AB879" i="21" s="1"/>
  <c r="AD879" i="21"/>
  <c r="AF879" i="21" s="1"/>
  <c r="AL879" i="21"/>
  <c r="AN879" i="21"/>
  <c r="AR879" i="21"/>
  <c r="AX879" i="21"/>
  <c r="AZ879" i="21"/>
  <c r="BA879" i="21"/>
  <c r="BC879" i="21"/>
  <c r="BE879" i="21"/>
  <c r="BF879" i="21" s="1"/>
  <c r="C880" i="21"/>
  <c r="D880" i="21"/>
  <c r="F880" i="21"/>
  <c r="H880" i="21"/>
  <c r="I880" i="21"/>
  <c r="J880" i="21"/>
  <c r="Q880" i="21"/>
  <c r="V880" i="21"/>
  <c r="W880" i="21"/>
  <c r="X880" i="21"/>
  <c r="Y880" i="21"/>
  <c r="Z880" i="21"/>
  <c r="AA880" i="21"/>
  <c r="AD880" i="21" s="1"/>
  <c r="AF880" i="21" s="1"/>
  <c r="AB880" i="21"/>
  <c r="AC880" i="21"/>
  <c r="AL880" i="21"/>
  <c r="AN880" i="21"/>
  <c r="AR880" i="21"/>
  <c r="AX880" i="21"/>
  <c r="AZ880" i="21"/>
  <c r="BA880" i="21"/>
  <c r="BC880" i="21"/>
  <c r="BE880" i="21"/>
  <c r="BF880" i="21" s="1"/>
  <c r="BG880" i="21"/>
  <c r="C881" i="21"/>
  <c r="D881" i="21"/>
  <c r="F881" i="21"/>
  <c r="H881" i="21"/>
  <c r="I881" i="21"/>
  <c r="J881" i="21"/>
  <c r="Q881" i="21"/>
  <c r="V881" i="21"/>
  <c r="Z881" i="21" s="1"/>
  <c r="W881" i="21"/>
  <c r="X881" i="21"/>
  <c r="AC881" i="21" s="1"/>
  <c r="AA881" i="21"/>
  <c r="AB881" i="21" s="1"/>
  <c r="AL881" i="21"/>
  <c r="AN881" i="21"/>
  <c r="AR881" i="21"/>
  <c r="AX881" i="21"/>
  <c r="AZ881" i="21"/>
  <c r="BA881" i="21"/>
  <c r="BC881" i="21"/>
  <c r="BE881" i="21"/>
  <c r="BF881" i="21"/>
  <c r="BG881" i="21"/>
  <c r="C882" i="21"/>
  <c r="D882" i="21"/>
  <c r="F882" i="21"/>
  <c r="H882" i="21"/>
  <c r="I882" i="21"/>
  <c r="J882" i="21"/>
  <c r="Q882" i="21"/>
  <c r="V882" i="21"/>
  <c r="Z882" i="21" s="1"/>
  <c r="W882" i="21"/>
  <c r="X882" i="21"/>
  <c r="Y882" i="21"/>
  <c r="AA882" i="21"/>
  <c r="AL882" i="21"/>
  <c r="AN882" i="21"/>
  <c r="AR882" i="21"/>
  <c r="AX882" i="21"/>
  <c r="AZ882" i="21"/>
  <c r="BA882" i="21"/>
  <c r="BC882" i="21"/>
  <c r="BE882" i="21"/>
  <c r="BF882" i="21"/>
  <c r="BG882" i="21"/>
  <c r="C883" i="21"/>
  <c r="D883" i="21"/>
  <c r="F883" i="21"/>
  <c r="H883" i="21"/>
  <c r="J883" i="21" s="1"/>
  <c r="I883" i="21"/>
  <c r="Q883" i="21"/>
  <c r="V883" i="21"/>
  <c r="Z883" i="21" s="1"/>
  <c r="W883" i="21"/>
  <c r="X883" i="21"/>
  <c r="AC883" i="21" s="1"/>
  <c r="AD883" i="21" s="1"/>
  <c r="Y883" i="21"/>
  <c r="AA883" i="21"/>
  <c r="AL883" i="21"/>
  <c r="AN883" i="21"/>
  <c r="AR883" i="21"/>
  <c r="AX883" i="21"/>
  <c r="AZ883" i="21"/>
  <c r="BA883" i="21"/>
  <c r="BC883" i="21"/>
  <c r="BE883" i="21"/>
  <c r="BF883" i="21"/>
  <c r="BG883" i="21"/>
  <c r="C884" i="21"/>
  <c r="D884" i="21"/>
  <c r="F884" i="21"/>
  <c r="H884" i="21"/>
  <c r="J884" i="21" s="1"/>
  <c r="I884" i="21"/>
  <c r="Q884" i="21"/>
  <c r="V884" i="21"/>
  <c r="Y884" i="21" s="1"/>
  <c r="W884" i="21"/>
  <c r="X884" i="21"/>
  <c r="AC884" i="21" s="1"/>
  <c r="AD884" i="21" s="1"/>
  <c r="AF884" i="21" s="1"/>
  <c r="AA884" i="21"/>
  <c r="AL884" i="21"/>
  <c r="AN884" i="21"/>
  <c r="AR884" i="21"/>
  <c r="AX884" i="21"/>
  <c r="AZ884" i="21"/>
  <c r="BA884" i="21"/>
  <c r="BC884" i="21"/>
  <c r="BE884" i="21"/>
  <c r="BG884" i="21" s="1"/>
  <c r="C885" i="21"/>
  <c r="D885" i="21"/>
  <c r="F885" i="21"/>
  <c r="H885" i="21"/>
  <c r="I885" i="21" s="1"/>
  <c r="J885" i="21"/>
  <c r="Q885" i="21"/>
  <c r="V885" i="21"/>
  <c r="Y885" i="21" s="1"/>
  <c r="W885" i="21"/>
  <c r="X885" i="21"/>
  <c r="Z885" i="21"/>
  <c r="AA885" i="21"/>
  <c r="AL885" i="21"/>
  <c r="AN885" i="21"/>
  <c r="AR885" i="21"/>
  <c r="AX885" i="21"/>
  <c r="AZ885" i="21"/>
  <c r="BA885" i="21"/>
  <c r="BC885" i="21"/>
  <c r="BE885" i="21"/>
  <c r="BG885" i="21" s="1"/>
  <c r="C886" i="21"/>
  <c r="D886" i="21"/>
  <c r="F886" i="21"/>
  <c r="H886" i="21"/>
  <c r="I886" i="21" s="1"/>
  <c r="Q886" i="21"/>
  <c r="V886" i="21"/>
  <c r="W886" i="21"/>
  <c r="AA886" i="21" s="1"/>
  <c r="AD886" i="21" s="1"/>
  <c r="AF886" i="21" s="1"/>
  <c r="X886" i="21"/>
  <c r="Y886" i="21"/>
  <c r="Z886" i="21"/>
  <c r="AC886" i="21"/>
  <c r="AL886" i="21"/>
  <c r="AN886" i="21"/>
  <c r="AR886" i="21"/>
  <c r="AX886" i="21"/>
  <c r="AZ886" i="21"/>
  <c r="BA886" i="21"/>
  <c r="BC886" i="21"/>
  <c r="BE886" i="21"/>
  <c r="BF886" i="21"/>
  <c r="BG886" i="21"/>
  <c r="C887" i="21"/>
  <c r="D887" i="21"/>
  <c r="F887" i="21"/>
  <c r="H887" i="21"/>
  <c r="I887" i="21" s="1"/>
  <c r="Q887" i="21"/>
  <c r="V887" i="21"/>
  <c r="Y887" i="21" s="1"/>
  <c r="W887" i="21"/>
  <c r="AA887" i="21" s="1"/>
  <c r="AB887" i="21" s="1"/>
  <c r="X887" i="21"/>
  <c r="AC887" i="21"/>
  <c r="AL887" i="21"/>
  <c r="AN887" i="21"/>
  <c r="AR887" i="21"/>
  <c r="AX887" i="21"/>
  <c r="AZ887" i="21"/>
  <c r="BA887" i="21"/>
  <c r="BC887" i="21"/>
  <c r="BE887" i="21"/>
  <c r="BF887" i="21" s="1"/>
  <c r="C888" i="21"/>
  <c r="D888" i="21"/>
  <c r="F888" i="21"/>
  <c r="H888" i="21"/>
  <c r="I888" i="21" s="1"/>
  <c r="J888" i="21"/>
  <c r="Q888" i="21"/>
  <c r="V888" i="21"/>
  <c r="Z888" i="21" s="1"/>
  <c r="W888" i="21"/>
  <c r="X888" i="21"/>
  <c r="Y888" i="21"/>
  <c r="AA888" i="21"/>
  <c r="AB888" i="21"/>
  <c r="AC888" i="21"/>
  <c r="AD888" i="21"/>
  <c r="AF888" i="21" s="1"/>
  <c r="AL888" i="21"/>
  <c r="AN888" i="21"/>
  <c r="AR888" i="21"/>
  <c r="AX888" i="21"/>
  <c r="AZ888" i="21"/>
  <c r="BA888" i="21"/>
  <c r="BC888" i="21"/>
  <c r="BE888" i="21"/>
  <c r="BF888" i="21" s="1"/>
  <c r="BG888" i="21"/>
  <c r="C889" i="21"/>
  <c r="D889" i="21"/>
  <c r="F889" i="21"/>
  <c r="H889" i="21"/>
  <c r="I889" i="21"/>
  <c r="J889" i="21"/>
  <c r="Q889" i="21"/>
  <c r="V889" i="21"/>
  <c r="Z889" i="21" s="1"/>
  <c r="W889" i="21"/>
  <c r="AA889" i="21" s="1"/>
  <c r="X889" i="21"/>
  <c r="AC889" i="21" s="1"/>
  <c r="AL889" i="21"/>
  <c r="AN889" i="21"/>
  <c r="AR889" i="21"/>
  <c r="AX889" i="21"/>
  <c r="AZ889" i="21"/>
  <c r="BA889" i="21"/>
  <c r="BC889" i="21"/>
  <c r="BE889" i="21"/>
  <c r="BF889" i="21"/>
  <c r="BG889" i="21"/>
  <c r="C890" i="21"/>
  <c r="D890" i="21"/>
  <c r="F890" i="21"/>
  <c r="H890" i="21"/>
  <c r="I890" i="21"/>
  <c r="J890" i="21"/>
  <c r="Q890" i="21"/>
  <c r="V890" i="21"/>
  <c r="Z890" i="21" s="1"/>
  <c r="W890" i="21"/>
  <c r="X890" i="21"/>
  <c r="AA890" i="21"/>
  <c r="AD890" i="21" s="1"/>
  <c r="AC890" i="21"/>
  <c r="AL890" i="21"/>
  <c r="AN890" i="21"/>
  <c r="AR890" i="21"/>
  <c r="AX890" i="21"/>
  <c r="AZ890" i="21"/>
  <c r="BA890" i="21"/>
  <c r="BC890" i="21"/>
  <c r="BE890" i="21"/>
  <c r="BF890" i="21"/>
  <c r="BG890" i="21"/>
  <c r="C891" i="21"/>
  <c r="D891" i="21"/>
  <c r="F891" i="21"/>
  <c r="H891" i="21"/>
  <c r="J891" i="21" s="1"/>
  <c r="Q891" i="21"/>
  <c r="V891" i="21"/>
  <c r="Y891" i="21" s="1"/>
  <c r="W891" i="21"/>
  <c r="X891" i="21"/>
  <c r="Z891" i="21"/>
  <c r="AA891" i="21"/>
  <c r="AD891" i="21" s="1"/>
  <c r="AC891" i="21"/>
  <c r="AL891" i="21"/>
  <c r="AN891" i="21"/>
  <c r="AR891" i="21"/>
  <c r="AX891" i="21"/>
  <c r="AZ891" i="21"/>
  <c r="BA891" i="21"/>
  <c r="BC891" i="21"/>
  <c r="BE891" i="21"/>
  <c r="BF891" i="21"/>
  <c r="BG891" i="21"/>
  <c r="C892" i="21"/>
  <c r="D892" i="21"/>
  <c r="F892" i="21"/>
  <c r="H892" i="21"/>
  <c r="J892" i="21" s="1"/>
  <c r="Q892" i="21"/>
  <c r="V892" i="21"/>
  <c r="Y892" i="21" s="1"/>
  <c r="W892" i="21"/>
  <c r="X892" i="21"/>
  <c r="AA892" i="21"/>
  <c r="AD892" i="21" s="1"/>
  <c r="AF892" i="21" s="1"/>
  <c r="AC892" i="21"/>
  <c r="AL892" i="21"/>
  <c r="AN892" i="21"/>
  <c r="AR892" i="21"/>
  <c r="AX892" i="21"/>
  <c r="AZ892" i="21"/>
  <c r="BA892" i="21"/>
  <c r="BC892" i="21"/>
  <c r="BE892" i="21"/>
  <c r="BG892" i="21" s="1"/>
  <c r="BF892" i="21"/>
  <c r="C893" i="21"/>
  <c r="D893" i="21"/>
  <c r="F893" i="21"/>
  <c r="H893" i="21"/>
  <c r="J893" i="21" s="1"/>
  <c r="I893" i="21"/>
  <c r="Q893" i="21"/>
  <c r="V893" i="21"/>
  <c r="Y893" i="21" s="1"/>
  <c r="W893" i="21"/>
  <c r="X893" i="21"/>
  <c r="Z893" i="21"/>
  <c r="AA893" i="21"/>
  <c r="AD893" i="21" s="1"/>
  <c r="AF893" i="21" s="1"/>
  <c r="AB893" i="21"/>
  <c r="AC893" i="21"/>
  <c r="AL893" i="21"/>
  <c r="AN893" i="21"/>
  <c r="AR893" i="21"/>
  <c r="AX893" i="21"/>
  <c r="AZ893" i="21"/>
  <c r="BA893" i="21"/>
  <c r="BC893" i="21"/>
  <c r="BE893" i="21"/>
  <c r="BG893" i="21" s="1"/>
  <c r="BF893" i="21"/>
  <c r="C894" i="21"/>
  <c r="D894" i="21"/>
  <c r="F894" i="21"/>
  <c r="H894" i="21"/>
  <c r="I894" i="21" s="1"/>
  <c r="J894" i="21"/>
  <c r="Q894" i="21"/>
  <c r="V894" i="21"/>
  <c r="W894" i="21"/>
  <c r="AA894" i="21" s="1"/>
  <c r="AB894" i="21" s="1"/>
  <c r="X894" i="21"/>
  <c r="Y894" i="21"/>
  <c r="Z894" i="21"/>
  <c r="AC894" i="21"/>
  <c r="AL894" i="21"/>
  <c r="AN894" i="21"/>
  <c r="AR894" i="21"/>
  <c r="AX894" i="21"/>
  <c r="AZ894" i="21"/>
  <c r="BA894" i="21"/>
  <c r="BC894" i="21"/>
  <c r="BE894" i="21"/>
  <c r="BF894" i="21"/>
  <c r="BG894" i="21"/>
  <c r="C895" i="21"/>
  <c r="D895" i="21"/>
  <c r="F895" i="21"/>
  <c r="H895" i="21"/>
  <c r="I895" i="21" s="1"/>
  <c r="J895" i="21"/>
  <c r="Q895" i="21"/>
  <c r="V895" i="21"/>
  <c r="Y895" i="21" s="1"/>
  <c r="W895" i="21"/>
  <c r="AA895" i="21" s="1"/>
  <c r="AD895" i="21" s="1"/>
  <c r="AF895" i="21" s="1"/>
  <c r="X895" i="21"/>
  <c r="AC895" i="21"/>
  <c r="AB895" i="21" s="1"/>
  <c r="AL895" i="21"/>
  <c r="AN895" i="21"/>
  <c r="AR895" i="21"/>
  <c r="AX895" i="21"/>
  <c r="AZ895" i="21"/>
  <c r="BA895" i="21"/>
  <c r="BC895" i="21"/>
  <c r="BE895" i="21"/>
  <c r="BF895" i="21" s="1"/>
  <c r="BG895" i="21"/>
  <c r="C896" i="21"/>
  <c r="D896" i="21"/>
  <c r="F896" i="21"/>
  <c r="H896" i="21"/>
  <c r="J896" i="21" s="1"/>
  <c r="I896" i="21"/>
  <c r="Q896" i="21"/>
  <c r="V896" i="21"/>
  <c r="Y896" i="21" s="1"/>
  <c r="W896" i="21"/>
  <c r="X896" i="21"/>
  <c r="AA896" i="21"/>
  <c r="AB896" i="21" s="1"/>
  <c r="AC896" i="21"/>
  <c r="AL896" i="21"/>
  <c r="AN896" i="21"/>
  <c r="AR896" i="21"/>
  <c r="AX896" i="21"/>
  <c r="AZ896" i="21"/>
  <c r="BA896" i="21"/>
  <c r="BC896" i="21"/>
  <c r="BE896" i="21"/>
  <c r="BF896" i="21" s="1"/>
  <c r="C897" i="21"/>
  <c r="D897" i="21"/>
  <c r="F897" i="21"/>
  <c r="H897" i="21"/>
  <c r="I897" i="21"/>
  <c r="J897" i="21"/>
  <c r="Q897" i="21"/>
  <c r="V897" i="21"/>
  <c r="Z897" i="21" s="1"/>
  <c r="W897" i="21"/>
  <c r="AA897" i="21" s="1"/>
  <c r="AD897" i="21" s="1"/>
  <c r="X897" i="21"/>
  <c r="AC897" i="21" s="1"/>
  <c r="Y897" i="21"/>
  <c r="AL897" i="21"/>
  <c r="AN897" i="21"/>
  <c r="AR897" i="21"/>
  <c r="AX897" i="21"/>
  <c r="AZ897" i="21"/>
  <c r="BA897" i="21"/>
  <c r="BC897" i="21"/>
  <c r="BE897" i="21"/>
  <c r="BF897" i="21" s="1"/>
  <c r="C898" i="21"/>
  <c r="D898" i="21"/>
  <c r="F898" i="21"/>
  <c r="H898" i="21"/>
  <c r="I898" i="21"/>
  <c r="J898" i="21"/>
  <c r="Q898" i="21"/>
  <c r="V898" i="21"/>
  <c r="Z898" i="21" s="1"/>
  <c r="W898" i="21"/>
  <c r="X898" i="21"/>
  <c r="AA898" i="21"/>
  <c r="AL898" i="21"/>
  <c r="AN898" i="21"/>
  <c r="AR898" i="21"/>
  <c r="AX898" i="21"/>
  <c r="AZ898" i="21"/>
  <c r="BA898" i="21"/>
  <c r="BC898" i="21"/>
  <c r="BE898" i="21"/>
  <c r="BF898" i="21"/>
  <c r="BG898" i="21"/>
  <c r="C899" i="21"/>
  <c r="D899" i="21"/>
  <c r="F899" i="21"/>
  <c r="H899" i="21"/>
  <c r="J899" i="21" s="1"/>
  <c r="Q899" i="21"/>
  <c r="V899" i="21"/>
  <c r="Y899" i="21" s="1"/>
  <c r="W899" i="21"/>
  <c r="X899" i="21"/>
  <c r="Z899" i="21"/>
  <c r="AA899" i="21"/>
  <c r="AL899" i="21"/>
  <c r="AN899" i="21"/>
  <c r="AR899" i="21"/>
  <c r="AX899" i="21"/>
  <c r="AZ899" i="21"/>
  <c r="BA899" i="21"/>
  <c r="BC899" i="21"/>
  <c r="BE899" i="21"/>
  <c r="BF899" i="21"/>
  <c r="BG899" i="21"/>
  <c r="C900" i="21"/>
  <c r="D900" i="21"/>
  <c r="F900" i="21"/>
  <c r="H900" i="21"/>
  <c r="J900" i="21" s="1"/>
  <c r="Q900" i="21"/>
  <c r="V900" i="21"/>
  <c r="Y900" i="21" s="1"/>
  <c r="W900" i="21"/>
  <c r="AA900" i="21" s="1"/>
  <c r="AD900" i="21" s="1"/>
  <c r="X900" i="21"/>
  <c r="AC900" i="21"/>
  <c r="AL900" i="21"/>
  <c r="AN900" i="21"/>
  <c r="AR900" i="21"/>
  <c r="AX900" i="21"/>
  <c r="AZ900" i="21"/>
  <c r="BA900" i="21"/>
  <c r="BC900" i="21"/>
  <c r="BE900" i="21"/>
  <c r="BG900" i="21" s="1"/>
  <c r="BF900" i="21"/>
  <c r="C901" i="21"/>
  <c r="D901" i="21"/>
  <c r="F901" i="21"/>
  <c r="H901" i="21"/>
  <c r="J901" i="21" s="1"/>
  <c r="I901" i="21"/>
  <c r="Q901" i="21"/>
  <c r="V901" i="21"/>
  <c r="Y901" i="21" s="1"/>
  <c r="W901" i="21"/>
  <c r="AA901" i="21" s="1"/>
  <c r="X901" i="21"/>
  <c r="AC901" i="21" s="1"/>
  <c r="Z901" i="21"/>
  <c r="AL901" i="21"/>
  <c r="AN901" i="21"/>
  <c r="AR901" i="21"/>
  <c r="AX901" i="21"/>
  <c r="AZ901" i="21"/>
  <c r="BA901" i="21"/>
  <c r="BC901" i="21"/>
  <c r="BE901" i="21"/>
  <c r="BG901" i="21" s="1"/>
  <c r="BF901" i="21"/>
  <c r="C902" i="21"/>
  <c r="D902" i="21"/>
  <c r="F902" i="21"/>
  <c r="H902" i="21"/>
  <c r="I902" i="21" s="1"/>
  <c r="J902" i="21"/>
  <c r="Q902" i="21"/>
  <c r="V902" i="21"/>
  <c r="W902" i="21"/>
  <c r="AA902" i="21" s="1"/>
  <c r="X902" i="21"/>
  <c r="AB902" i="21" s="1"/>
  <c r="Y902" i="21"/>
  <c r="Z902" i="21"/>
  <c r="AC902" i="21"/>
  <c r="AL902" i="21"/>
  <c r="AN902" i="21"/>
  <c r="AR902" i="21"/>
  <c r="AX902" i="21"/>
  <c r="AZ902" i="21"/>
  <c r="BA902" i="21"/>
  <c r="BC902" i="21"/>
  <c r="BE902" i="21"/>
  <c r="BF902" i="21" s="1"/>
  <c r="BG902" i="21"/>
  <c r="C903" i="21"/>
  <c r="D903" i="21"/>
  <c r="F903" i="21"/>
  <c r="H903" i="21"/>
  <c r="I903" i="21" s="1"/>
  <c r="J903" i="21"/>
  <c r="Q903" i="21"/>
  <c r="V903" i="21"/>
  <c r="W903" i="21"/>
  <c r="AA903" i="21" s="1"/>
  <c r="AD903" i="21" s="1"/>
  <c r="AF903" i="21" s="1"/>
  <c r="X903" i="21"/>
  <c r="Y903" i="21"/>
  <c r="Z903" i="21"/>
  <c r="AC903" i="21"/>
  <c r="AB903" i="21" s="1"/>
  <c r="AL903" i="21"/>
  <c r="AN903" i="21"/>
  <c r="AR903" i="21"/>
  <c r="AX903" i="21"/>
  <c r="AZ903" i="21"/>
  <c r="BA903" i="21"/>
  <c r="BC903" i="21"/>
  <c r="BE903" i="21"/>
  <c r="BF903" i="21" s="1"/>
  <c r="BG903" i="21"/>
  <c r="C904" i="21"/>
  <c r="D904" i="21"/>
  <c r="F904" i="21"/>
  <c r="H904" i="21"/>
  <c r="J904" i="21" s="1"/>
  <c r="I904" i="21"/>
  <c r="Q904" i="21"/>
  <c r="V904" i="21"/>
  <c r="Y904" i="21" s="1"/>
  <c r="W904" i="21"/>
  <c r="X904" i="21"/>
  <c r="Z904" i="21"/>
  <c r="AA904" i="21"/>
  <c r="AB904" i="21" s="1"/>
  <c r="AC904" i="21"/>
  <c r="AL904" i="21"/>
  <c r="AN904" i="21"/>
  <c r="AR904" i="21"/>
  <c r="AX904" i="21"/>
  <c r="AZ904" i="21"/>
  <c r="BA904" i="21"/>
  <c r="BC904" i="21"/>
  <c r="BE904" i="21"/>
  <c r="BF904" i="21" s="1"/>
  <c r="BG904" i="21"/>
  <c r="C905" i="21"/>
  <c r="D905" i="21"/>
  <c r="F905" i="21"/>
  <c r="H905" i="21"/>
  <c r="I905" i="21"/>
  <c r="J905" i="21"/>
  <c r="Q905" i="21"/>
  <c r="V905" i="21"/>
  <c r="Z905" i="21" s="1"/>
  <c r="W905" i="21"/>
  <c r="X905" i="21"/>
  <c r="AC905" i="21" s="1"/>
  <c r="AD905" i="21" s="1"/>
  <c r="AF905" i="21" s="1"/>
  <c r="Y905" i="21"/>
  <c r="AA905" i="21"/>
  <c r="AL905" i="21"/>
  <c r="AN905" i="21"/>
  <c r="AR905" i="21"/>
  <c r="AX905" i="21"/>
  <c r="AZ905" i="21"/>
  <c r="BA905" i="21"/>
  <c r="BC905" i="21"/>
  <c r="BE905" i="21"/>
  <c r="BG905" i="21" s="1"/>
  <c r="BF905" i="21"/>
  <c r="C906" i="21"/>
  <c r="D906" i="21"/>
  <c r="F906" i="21"/>
  <c r="H906" i="21"/>
  <c r="I906" i="21"/>
  <c r="J906" i="21"/>
  <c r="Q906" i="21"/>
  <c r="V906" i="21"/>
  <c r="Z906" i="21" s="1"/>
  <c r="W906" i="21"/>
  <c r="X906" i="21"/>
  <c r="Y906" i="21"/>
  <c r="AA906" i="21"/>
  <c r="AL906" i="21"/>
  <c r="AN906" i="21"/>
  <c r="AR906" i="21"/>
  <c r="AX906" i="21"/>
  <c r="AZ906" i="21"/>
  <c r="BA906" i="21"/>
  <c r="BC906" i="21"/>
  <c r="BE906" i="21"/>
  <c r="BF906" i="21"/>
  <c r="BG906" i="21"/>
  <c r="C907" i="21"/>
  <c r="D907" i="21"/>
  <c r="F907" i="21"/>
  <c r="H907" i="21"/>
  <c r="J907" i="21" s="1"/>
  <c r="I907" i="21"/>
  <c r="Q907" i="21"/>
  <c r="V907" i="21"/>
  <c r="W907" i="21"/>
  <c r="X907" i="21"/>
  <c r="AC907" i="21" s="1"/>
  <c r="AD907" i="21" s="1"/>
  <c r="Y907" i="21"/>
  <c r="Z907" i="21"/>
  <c r="AA907" i="21"/>
  <c r="AL907" i="21"/>
  <c r="AN907" i="21"/>
  <c r="AR907" i="21"/>
  <c r="AX907" i="21"/>
  <c r="AZ907" i="21"/>
  <c r="BA907" i="21"/>
  <c r="BC907" i="21"/>
  <c r="BE907" i="21"/>
  <c r="BF907" i="21"/>
  <c r="BG907" i="21"/>
  <c r="C908" i="21"/>
  <c r="D908" i="21"/>
  <c r="F908" i="21"/>
  <c r="H908" i="21"/>
  <c r="J908" i="21" s="1"/>
  <c r="I908" i="21"/>
  <c r="Q908" i="21"/>
  <c r="V908" i="21"/>
  <c r="Y908" i="21" s="1"/>
  <c r="W908" i="21"/>
  <c r="AA908" i="21" s="1"/>
  <c r="X908" i="21"/>
  <c r="AC908" i="21" s="1"/>
  <c r="Z908" i="21"/>
  <c r="AL908" i="21"/>
  <c r="AN908" i="21"/>
  <c r="AR908" i="21"/>
  <c r="AX908" i="21"/>
  <c r="AZ908" i="21"/>
  <c r="BA908" i="21"/>
  <c r="BC908" i="21"/>
  <c r="BE908" i="21"/>
  <c r="BG908" i="21" s="1"/>
  <c r="C909" i="21"/>
  <c r="D909" i="21"/>
  <c r="F909" i="21"/>
  <c r="H909" i="21"/>
  <c r="I909" i="21"/>
  <c r="J909" i="21"/>
  <c r="Q909" i="21"/>
  <c r="V909" i="21"/>
  <c r="Y909" i="21" s="1"/>
  <c r="W909" i="21"/>
  <c r="AA909" i="21" s="1"/>
  <c r="X909" i="21"/>
  <c r="Z909" i="21"/>
  <c r="AL909" i="21"/>
  <c r="AN909" i="21"/>
  <c r="AR909" i="21"/>
  <c r="AX909" i="21"/>
  <c r="AZ909" i="21"/>
  <c r="BA909" i="21"/>
  <c r="BC909" i="21"/>
  <c r="BE909" i="21"/>
  <c r="BG909" i="21" s="1"/>
  <c r="C910" i="21"/>
  <c r="D910" i="21"/>
  <c r="F910" i="21"/>
  <c r="H910" i="21"/>
  <c r="I910" i="21" s="1"/>
  <c r="J910" i="21"/>
  <c r="Q910" i="21"/>
  <c r="V910" i="21"/>
  <c r="W910" i="21"/>
  <c r="AA910" i="21" s="1"/>
  <c r="X910" i="21"/>
  <c r="AB910" i="21" s="1"/>
  <c r="Y910" i="21"/>
  <c r="Z910" i="21"/>
  <c r="AC910" i="21"/>
  <c r="AL910" i="21"/>
  <c r="AN910" i="21"/>
  <c r="AR910" i="21"/>
  <c r="AX910" i="21"/>
  <c r="AZ910" i="21"/>
  <c r="BA910" i="21"/>
  <c r="BC910" i="21"/>
  <c r="BE910" i="21"/>
  <c r="BG910" i="21" s="1"/>
  <c r="C911" i="21"/>
  <c r="D911" i="21"/>
  <c r="F911" i="21"/>
  <c r="H911" i="21"/>
  <c r="I911" i="21" s="1"/>
  <c r="J911" i="21"/>
  <c r="Q911" i="21"/>
  <c r="V911" i="21"/>
  <c r="Z911" i="21" s="1"/>
  <c r="W911" i="21"/>
  <c r="AA911" i="21" s="1"/>
  <c r="X911" i="21"/>
  <c r="Y911" i="21"/>
  <c r="AC911" i="21"/>
  <c r="AB911" i="21" s="1"/>
  <c r="AD911" i="21"/>
  <c r="AF911" i="21" s="1"/>
  <c r="AL911" i="21"/>
  <c r="AN911" i="21"/>
  <c r="AR911" i="21"/>
  <c r="AX911" i="21"/>
  <c r="AZ911" i="21"/>
  <c r="BA911" i="21"/>
  <c r="BC911" i="21"/>
  <c r="BE911" i="21"/>
  <c r="BF911" i="21" s="1"/>
  <c r="C912" i="21"/>
  <c r="D912" i="21"/>
  <c r="F912" i="21"/>
  <c r="H912" i="21"/>
  <c r="I912" i="21"/>
  <c r="J912" i="21"/>
  <c r="Q912" i="21"/>
  <c r="V912" i="21"/>
  <c r="W912" i="21"/>
  <c r="X912" i="21"/>
  <c r="Y912" i="21"/>
  <c r="Z912" i="21"/>
  <c r="AA912" i="21"/>
  <c r="AD912" i="21" s="1"/>
  <c r="AF912" i="21" s="1"/>
  <c r="AB912" i="21"/>
  <c r="AC912" i="21"/>
  <c r="AL912" i="21"/>
  <c r="AN912" i="21"/>
  <c r="AR912" i="21"/>
  <c r="AX912" i="21"/>
  <c r="AZ912" i="21"/>
  <c r="BA912" i="21"/>
  <c r="BC912" i="21"/>
  <c r="BE912" i="21"/>
  <c r="BF912" i="21" s="1"/>
  <c r="BG912" i="21"/>
  <c r="C913" i="21"/>
  <c r="D913" i="21"/>
  <c r="F913" i="21"/>
  <c r="H913" i="21"/>
  <c r="I913" i="21"/>
  <c r="J913" i="21"/>
  <c r="Q913" i="21"/>
  <c r="V913" i="21"/>
  <c r="Z913" i="21" s="1"/>
  <c r="W913" i="21"/>
  <c r="X913" i="21"/>
  <c r="AC913" i="21" s="1"/>
  <c r="AA913" i="21"/>
  <c r="AD913" i="21" s="1"/>
  <c r="AF913" i="21" s="1"/>
  <c r="AL913" i="21"/>
  <c r="AN913" i="21"/>
  <c r="AR913" i="21"/>
  <c r="AX913" i="21"/>
  <c r="AZ913" i="21"/>
  <c r="BA913" i="21"/>
  <c r="BC913" i="21"/>
  <c r="BE913" i="21"/>
  <c r="BG913" i="21" s="1"/>
  <c r="BF913" i="21"/>
  <c r="C914" i="21"/>
  <c r="D914" i="21"/>
  <c r="F914" i="21"/>
  <c r="H914" i="21"/>
  <c r="I914" i="21"/>
  <c r="J914" i="21"/>
  <c r="Q914" i="21"/>
  <c r="V914" i="21"/>
  <c r="Z914" i="21" s="1"/>
  <c r="W914" i="21"/>
  <c r="X914" i="21"/>
  <c r="Y914" i="21"/>
  <c r="AA914" i="21"/>
  <c r="AL914" i="21"/>
  <c r="AN914" i="21"/>
  <c r="AR914" i="21"/>
  <c r="AX914" i="21"/>
  <c r="AZ914" i="21"/>
  <c r="BA914" i="21"/>
  <c r="BC914" i="21"/>
  <c r="BE914" i="21"/>
  <c r="BF914" i="21"/>
  <c r="BG914" i="21"/>
  <c r="C915" i="21"/>
  <c r="D915" i="21"/>
  <c r="F915" i="21"/>
  <c r="H915" i="21"/>
  <c r="J915" i="21" s="1"/>
  <c r="I915" i="21"/>
  <c r="Q915" i="21"/>
  <c r="V915" i="21"/>
  <c r="W915" i="21"/>
  <c r="X915" i="21"/>
  <c r="Y915" i="21"/>
  <c r="Z915" i="21"/>
  <c r="AA915" i="21"/>
  <c r="AC915" i="21"/>
  <c r="AD915" i="21" s="1"/>
  <c r="AL915" i="21"/>
  <c r="AN915" i="21"/>
  <c r="AR915" i="21"/>
  <c r="AX915" i="21"/>
  <c r="AZ915" i="21"/>
  <c r="BA915" i="21"/>
  <c r="BC915" i="21"/>
  <c r="BE915" i="21"/>
  <c r="BF915" i="21"/>
  <c r="BG915" i="21"/>
  <c r="C916" i="21"/>
  <c r="D916" i="21"/>
  <c r="F916" i="21"/>
  <c r="H916" i="21"/>
  <c r="J916" i="21" s="1"/>
  <c r="I916" i="21"/>
  <c r="Q916" i="21"/>
  <c r="V916" i="21"/>
  <c r="Z916" i="21" s="1"/>
  <c r="W916" i="21"/>
  <c r="AA916" i="21" s="1"/>
  <c r="AD916" i="21" s="1"/>
  <c r="X916" i="21"/>
  <c r="Y916" i="21"/>
  <c r="AC916" i="21"/>
  <c r="AL916" i="21"/>
  <c r="AN916" i="21"/>
  <c r="AR916" i="21"/>
  <c r="AX916" i="21"/>
  <c r="AZ916" i="21"/>
  <c r="BA916" i="21"/>
  <c r="BC916" i="21"/>
  <c r="BE916" i="21"/>
  <c r="BF916" i="21"/>
  <c r="BG916" i="21"/>
  <c r="C917" i="21"/>
  <c r="D917" i="21"/>
  <c r="F917" i="21"/>
  <c r="H917" i="21"/>
  <c r="I917" i="21" s="1"/>
  <c r="Q917" i="21"/>
  <c r="V917" i="21"/>
  <c r="Y917" i="21" s="1"/>
  <c r="W917" i="21"/>
  <c r="X917" i="21"/>
  <c r="AA917" i="21"/>
  <c r="AB917" i="21" s="1"/>
  <c r="AC917" i="21"/>
  <c r="AL917" i="21"/>
  <c r="AN917" i="21"/>
  <c r="AR917" i="21"/>
  <c r="AX917" i="21"/>
  <c r="AZ917" i="21"/>
  <c r="BA917" i="21"/>
  <c r="BC917" i="21"/>
  <c r="BE917" i="21"/>
  <c r="BG917" i="21" s="1"/>
  <c r="C918" i="21"/>
  <c r="D918" i="21"/>
  <c r="F918" i="21"/>
  <c r="H918" i="21"/>
  <c r="I918" i="21" s="1"/>
  <c r="J918" i="21"/>
  <c r="Q918" i="21"/>
  <c r="V918" i="21"/>
  <c r="W918" i="21"/>
  <c r="X918" i="21"/>
  <c r="Y918" i="21"/>
  <c r="Z918" i="21"/>
  <c r="AA918" i="21"/>
  <c r="AC918" i="21"/>
  <c r="AB918" i="21" s="1"/>
  <c r="AL918" i="21"/>
  <c r="AN918" i="21"/>
  <c r="AR918" i="21"/>
  <c r="AX918" i="21"/>
  <c r="AZ918" i="21"/>
  <c r="BA918" i="21"/>
  <c r="BC918" i="21"/>
  <c r="BE918" i="21"/>
  <c r="BF918" i="21" s="1"/>
  <c r="C919" i="21"/>
  <c r="D919" i="21"/>
  <c r="F919" i="21"/>
  <c r="H919" i="21"/>
  <c r="I919" i="21" s="1"/>
  <c r="J919" i="21"/>
  <c r="Q919" i="21"/>
  <c r="V919" i="21"/>
  <c r="W919" i="21"/>
  <c r="AA919" i="21" s="1"/>
  <c r="X919" i="21"/>
  <c r="Y919" i="21"/>
  <c r="Z919" i="21"/>
  <c r="AL919" i="21"/>
  <c r="AN919" i="21"/>
  <c r="AR919" i="21"/>
  <c r="AX919" i="21"/>
  <c r="AZ919" i="21"/>
  <c r="BA919" i="21"/>
  <c r="BC919" i="21"/>
  <c r="BE919" i="21"/>
  <c r="BF919" i="21"/>
  <c r="BG919" i="21"/>
  <c r="C920" i="21"/>
  <c r="D920" i="21"/>
  <c r="F920" i="21"/>
  <c r="H920" i="21"/>
  <c r="J920" i="21" s="1"/>
  <c r="Q920" i="21"/>
  <c r="V920" i="21"/>
  <c r="Y920" i="21" s="1"/>
  <c r="W920" i="21"/>
  <c r="X920" i="21"/>
  <c r="AA920" i="21"/>
  <c r="AB920" i="21" s="1"/>
  <c r="AC920" i="21"/>
  <c r="AD920" i="21"/>
  <c r="AF920" i="21" s="1"/>
  <c r="AL920" i="21"/>
  <c r="AN920" i="21"/>
  <c r="AR920" i="21"/>
  <c r="AX920" i="21"/>
  <c r="AZ920" i="21"/>
  <c r="BA920" i="21"/>
  <c r="BC920" i="21"/>
  <c r="BE920" i="21"/>
  <c r="BF920" i="21" s="1"/>
  <c r="C921" i="21"/>
  <c r="D921" i="21"/>
  <c r="F921" i="21"/>
  <c r="H921" i="21"/>
  <c r="I921" i="21"/>
  <c r="J921" i="21"/>
  <c r="Q921" i="21"/>
  <c r="V921" i="21"/>
  <c r="Z921" i="21" s="1"/>
  <c r="W921" i="21"/>
  <c r="AA921" i="21" s="1"/>
  <c r="X921" i="21"/>
  <c r="AC921" i="21" s="1"/>
  <c r="Y921" i="21"/>
  <c r="AL921" i="21"/>
  <c r="AN921" i="21"/>
  <c r="AR921" i="21"/>
  <c r="AX921" i="21"/>
  <c r="AZ921" i="21"/>
  <c r="BA921" i="21"/>
  <c r="BC921" i="21"/>
  <c r="BE921" i="21"/>
  <c r="BF921" i="21"/>
  <c r="BG921" i="21"/>
  <c r="C922" i="21"/>
  <c r="D922" i="21"/>
  <c r="F922" i="21"/>
  <c r="H922" i="21"/>
  <c r="I922" i="21"/>
  <c r="J922" i="21"/>
  <c r="Q922" i="21"/>
  <c r="V922" i="21"/>
  <c r="Z922" i="21" s="1"/>
  <c r="W922" i="21"/>
  <c r="X922" i="21"/>
  <c r="AA922" i="21"/>
  <c r="AB922" i="21" s="1"/>
  <c r="AC922" i="21"/>
  <c r="AL922" i="21"/>
  <c r="AN922" i="21"/>
  <c r="AR922" i="21"/>
  <c r="AX922" i="21"/>
  <c r="AZ922" i="21"/>
  <c r="BA922" i="21"/>
  <c r="BC922" i="21"/>
  <c r="BE922" i="21"/>
  <c r="BG922" i="21" s="1"/>
  <c r="C923" i="21"/>
  <c r="D923" i="21"/>
  <c r="F923" i="21"/>
  <c r="H923" i="21"/>
  <c r="I923" i="21"/>
  <c r="J923" i="21"/>
  <c r="Q923" i="21"/>
  <c r="V923" i="21"/>
  <c r="W923" i="21"/>
  <c r="X923" i="21"/>
  <c r="AC923" i="21" s="1"/>
  <c r="AB923" i="21" s="1"/>
  <c r="Y923" i="21"/>
  <c r="Z923" i="21"/>
  <c r="AA923" i="21"/>
  <c r="AD923" i="21" s="1"/>
  <c r="AL923" i="21"/>
  <c r="AN923" i="21"/>
  <c r="AR923" i="21"/>
  <c r="AX923" i="21"/>
  <c r="AZ923" i="21"/>
  <c r="BA923" i="21"/>
  <c r="BC923" i="21"/>
  <c r="BE923" i="21"/>
  <c r="BF923" i="21"/>
  <c r="BG923" i="21"/>
  <c r="C924" i="21"/>
  <c r="D924" i="21"/>
  <c r="F924" i="21"/>
  <c r="H924" i="21"/>
  <c r="J924" i="21" s="1"/>
  <c r="Q924" i="21"/>
  <c r="V924" i="21"/>
  <c r="Y924" i="21" s="1"/>
  <c r="W924" i="21"/>
  <c r="X924" i="21"/>
  <c r="Z924" i="21"/>
  <c r="AA924" i="21"/>
  <c r="AD924" i="21" s="1"/>
  <c r="AF924" i="21" s="1"/>
  <c r="AC924" i="21"/>
  <c r="AL924" i="21"/>
  <c r="AN924" i="21"/>
  <c r="AR924" i="21"/>
  <c r="AX924" i="21"/>
  <c r="AZ924" i="21"/>
  <c r="BA924" i="21"/>
  <c r="BC924" i="21"/>
  <c r="BE924" i="21"/>
  <c r="BG924" i="21" s="1"/>
  <c r="BF924" i="21"/>
  <c r="C925" i="21"/>
  <c r="D925" i="21"/>
  <c r="F925" i="21"/>
  <c r="H925" i="21"/>
  <c r="I925" i="21" s="1"/>
  <c r="Q925" i="21"/>
  <c r="V925" i="21"/>
  <c r="Y925" i="21" s="1"/>
  <c r="W925" i="21"/>
  <c r="X925" i="21"/>
  <c r="Z925" i="21"/>
  <c r="AA925" i="21"/>
  <c r="AL925" i="21"/>
  <c r="AN925" i="21"/>
  <c r="AR925" i="21"/>
  <c r="AX925" i="21"/>
  <c r="AZ925" i="21"/>
  <c r="BA925" i="21"/>
  <c r="BC925" i="21"/>
  <c r="BE925" i="21"/>
  <c r="BG925" i="21" s="1"/>
  <c r="C926" i="21"/>
  <c r="D926" i="21"/>
  <c r="F926" i="21"/>
  <c r="H926" i="21"/>
  <c r="I926" i="21"/>
  <c r="J926" i="21"/>
  <c r="Q926" i="21"/>
  <c r="V926" i="21"/>
  <c r="W926" i="21"/>
  <c r="AA926" i="21" s="1"/>
  <c r="X926" i="21"/>
  <c r="AC926" i="21" s="1"/>
  <c r="Y926" i="21"/>
  <c r="Z926" i="21"/>
  <c r="AL926" i="21"/>
  <c r="AN926" i="21"/>
  <c r="AR926" i="21"/>
  <c r="AX926" i="21"/>
  <c r="AZ926" i="21"/>
  <c r="BA926" i="21"/>
  <c r="BC926" i="21"/>
  <c r="BE926" i="21"/>
  <c r="BF926" i="21"/>
  <c r="BG926" i="21"/>
  <c r="C927" i="21"/>
  <c r="D927" i="21"/>
  <c r="F927" i="21"/>
  <c r="H927" i="21"/>
  <c r="I927" i="21" s="1"/>
  <c r="Q927" i="21"/>
  <c r="V927" i="21"/>
  <c r="Y927" i="21" s="1"/>
  <c r="W927" i="21"/>
  <c r="AA927" i="21" s="1"/>
  <c r="AD927" i="21" s="1"/>
  <c r="AF927" i="21" s="1"/>
  <c r="X927" i="21"/>
  <c r="AC927" i="21" s="1"/>
  <c r="AB927" i="21" s="1"/>
  <c r="AL927" i="21"/>
  <c r="AN927" i="21"/>
  <c r="AR927" i="21"/>
  <c r="AX927" i="21"/>
  <c r="AZ927" i="21"/>
  <c r="BA927" i="21"/>
  <c r="BC927" i="21"/>
  <c r="BE927" i="21"/>
  <c r="BG927" i="21" s="1"/>
  <c r="BF927" i="21"/>
  <c r="C928" i="21"/>
  <c r="D928" i="21"/>
  <c r="F928" i="21"/>
  <c r="H928" i="21"/>
  <c r="I928" i="21" s="1"/>
  <c r="J928" i="21"/>
  <c r="Q928" i="21"/>
  <c r="V928" i="21"/>
  <c r="Z928" i="21" s="1"/>
  <c r="W928" i="21"/>
  <c r="X928" i="21"/>
  <c r="Y928" i="21"/>
  <c r="AA928" i="21"/>
  <c r="AC928" i="21"/>
  <c r="AB928" i="21" s="1"/>
  <c r="AL928" i="21"/>
  <c r="AN928" i="21"/>
  <c r="AR928" i="21"/>
  <c r="AX928" i="21"/>
  <c r="AZ928" i="21"/>
  <c r="BA928" i="21"/>
  <c r="BC928" i="21"/>
  <c r="BE928" i="21"/>
  <c r="BF928" i="21" s="1"/>
  <c r="BG928" i="21"/>
  <c r="C929" i="21"/>
  <c r="D929" i="21"/>
  <c r="F929" i="21"/>
  <c r="H929" i="21"/>
  <c r="J929" i="21" s="1"/>
  <c r="I929" i="21"/>
  <c r="Q929" i="21"/>
  <c r="V929" i="21"/>
  <c r="Y929" i="21" s="1"/>
  <c r="W929" i="21"/>
  <c r="AA929" i="21" s="1"/>
  <c r="X929" i="21"/>
  <c r="AC929" i="21" s="1"/>
  <c r="Z929" i="21"/>
  <c r="AL929" i="21"/>
  <c r="AN929" i="21"/>
  <c r="AR929" i="21"/>
  <c r="AX929" i="21"/>
  <c r="AZ929" i="21"/>
  <c r="BA929" i="21"/>
  <c r="BC929" i="21"/>
  <c r="BE929" i="21"/>
  <c r="BG929" i="21" s="1"/>
  <c r="BF929" i="21"/>
  <c r="C930" i="21"/>
  <c r="D930" i="21"/>
  <c r="F930" i="21"/>
  <c r="H930" i="21"/>
  <c r="I930" i="21"/>
  <c r="J930" i="21"/>
  <c r="Q930" i="21"/>
  <c r="V930" i="21"/>
  <c r="Z930" i="21" s="1"/>
  <c r="W930" i="21"/>
  <c r="X930" i="21"/>
  <c r="Y930" i="21"/>
  <c r="AA930" i="21"/>
  <c r="AL930" i="21"/>
  <c r="AN930" i="21"/>
  <c r="AR930" i="21"/>
  <c r="AX930" i="21"/>
  <c r="AZ930" i="21"/>
  <c r="BA930" i="21"/>
  <c r="BC930" i="21"/>
  <c r="BE930" i="21"/>
  <c r="BF930" i="21" s="1"/>
  <c r="BG930" i="21"/>
  <c r="C931" i="21"/>
  <c r="D931" i="21"/>
  <c r="F931" i="21"/>
  <c r="H931" i="21"/>
  <c r="J931" i="21" s="1"/>
  <c r="I931" i="21"/>
  <c r="Q931" i="21"/>
  <c r="V931" i="21"/>
  <c r="Y931" i="21" s="1"/>
  <c r="W931" i="21"/>
  <c r="X931" i="21"/>
  <c r="AA931" i="21"/>
  <c r="AL931" i="21"/>
  <c r="AN931" i="21"/>
  <c r="AR931" i="21"/>
  <c r="AX931" i="21"/>
  <c r="AZ931" i="21"/>
  <c r="BA931" i="21"/>
  <c r="BC931" i="21"/>
  <c r="BE931" i="21"/>
  <c r="BF931" i="21"/>
  <c r="BG931" i="21"/>
  <c r="C932" i="21"/>
  <c r="D932" i="21"/>
  <c r="F932" i="21"/>
  <c r="H932" i="21"/>
  <c r="J932" i="21" s="1"/>
  <c r="Q932" i="21"/>
  <c r="V932" i="21"/>
  <c r="Y932" i="21" s="1"/>
  <c r="W932" i="21"/>
  <c r="AA932" i="21" s="1"/>
  <c r="X932" i="21"/>
  <c r="AC932" i="21" s="1"/>
  <c r="Z932" i="21"/>
  <c r="AL932" i="21"/>
  <c r="AN932" i="21"/>
  <c r="AR932" i="21"/>
  <c r="AX932" i="21"/>
  <c r="AZ932" i="21"/>
  <c r="BA932" i="21"/>
  <c r="BC932" i="21"/>
  <c r="BE932" i="21"/>
  <c r="BG932" i="21" s="1"/>
  <c r="C933" i="21"/>
  <c r="D933" i="21"/>
  <c r="F933" i="21"/>
  <c r="H933" i="21"/>
  <c r="I933" i="21"/>
  <c r="J933" i="21"/>
  <c r="Q933" i="21"/>
  <c r="V933" i="21"/>
  <c r="Y933" i="21" s="1"/>
  <c r="W933" i="21"/>
  <c r="AA933" i="21" s="1"/>
  <c r="X933" i="21"/>
  <c r="Z933" i="21"/>
  <c r="AL933" i="21"/>
  <c r="AN933" i="21"/>
  <c r="AR933" i="21"/>
  <c r="AX933" i="21"/>
  <c r="AZ933" i="21"/>
  <c r="BA933" i="21"/>
  <c r="BC933" i="21"/>
  <c r="BE933" i="21"/>
  <c r="BG933" i="21" s="1"/>
  <c r="BF933" i="21"/>
  <c r="C934" i="21"/>
  <c r="D934" i="21"/>
  <c r="F934" i="21"/>
  <c r="H934" i="21"/>
  <c r="J934" i="21" s="1"/>
  <c r="I934" i="21"/>
  <c r="Q934" i="21"/>
  <c r="V934" i="21"/>
  <c r="W934" i="21"/>
  <c r="AA934" i="21" s="1"/>
  <c r="X934" i="21"/>
  <c r="AC934" i="21" s="1"/>
  <c r="Y934" i="21"/>
  <c r="Z934" i="21"/>
  <c r="AL934" i="21"/>
  <c r="AN934" i="21"/>
  <c r="AR934" i="21"/>
  <c r="AX934" i="21"/>
  <c r="AZ934" i="21"/>
  <c r="BA934" i="21"/>
  <c r="BC934" i="21"/>
  <c r="BE934" i="21"/>
  <c r="BG934" i="21" s="1"/>
  <c r="BF934" i="21"/>
  <c r="C935" i="21"/>
  <c r="D935" i="21"/>
  <c r="F935" i="21"/>
  <c r="H935" i="21"/>
  <c r="I935" i="21" s="1"/>
  <c r="Q935" i="21"/>
  <c r="V935" i="21"/>
  <c r="Y935" i="21" s="1"/>
  <c r="W935" i="21"/>
  <c r="AA935" i="21" s="1"/>
  <c r="X935" i="21"/>
  <c r="AB935" i="21"/>
  <c r="AC935" i="21"/>
  <c r="AD935" i="21"/>
  <c r="AF935" i="21"/>
  <c r="AL935" i="21"/>
  <c r="AN935" i="21"/>
  <c r="AR935" i="21"/>
  <c r="AX935" i="21"/>
  <c r="AZ935" i="21"/>
  <c r="BA935" i="21"/>
  <c r="BC935" i="21"/>
  <c r="BE935" i="21"/>
  <c r="BF935" i="21" s="1"/>
  <c r="C936" i="21"/>
  <c r="D936" i="21"/>
  <c r="F936" i="21"/>
  <c r="H936" i="21"/>
  <c r="I936" i="21"/>
  <c r="J936" i="21"/>
  <c r="Q936" i="21"/>
  <c r="V936" i="21"/>
  <c r="W936" i="21"/>
  <c r="AA936" i="21" s="1"/>
  <c r="X936" i="21"/>
  <c r="Y936" i="21"/>
  <c r="Z936" i="21"/>
  <c r="AC936" i="21"/>
  <c r="AL936" i="21"/>
  <c r="AN936" i="21"/>
  <c r="AR936" i="21"/>
  <c r="AX936" i="21"/>
  <c r="AZ936" i="21"/>
  <c r="BA936" i="21"/>
  <c r="BC936" i="21"/>
  <c r="BE936" i="21"/>
  <c r="BF936" i="21" s="1"/>
  <c r="BG936" i="21"/>
  <c r="C937" i="21"/>
  <c r="D937" i="21"/>
  <c r="F937" i="21"/>
  <c r="H937" i="21"/>
  <c r="I937" i="21" s="1"/>
  <c r="Q937" i="21"/>
  <c r="V937" i="21"/>
  <c r="Y937" i="21" s="1"/>
  <c r="W937" i="21"/>
  <c r="AA937" i="21" s="1"/>
  <c r="AD937" i="21" s="1"/>
  <c r="AF937" i="21" s="1"/>
  <c r="X937" i="21"/>
  <c r="AC937" i="21" s="1"/>
  <c r="Z937" i="21"/>
  <c r="AL937" i="21"/>
  <c r="AN937" i="21"/>
  <c r="AR937" i="21"/>
  <c r="AX937" i="21"/>
  <c r="AZ937" i="21"/>
  <c r="BA937" i="21"/>
  <c r="BC937" i="21"/>
  <c r="BE937" i="21"/>
  <c r="BG937" i="21" s="1"/>
  <c r="C938" i="21"/>
  <c r="D938" i="21"/>
  <c r="F938" i="21"/>
  <c r="H938" i="21"/>
  <c r="I938" i="21"/>
  <c r="J938" i="21"/>
  <c r="Q938" i="21"/>
  <c r="V938" i="21"/>
  <c r="Z938" i="21" s="1"/>
  <c r="W938" i="21"/>
  <c r="AA938" i="21" s="1"/>
  <c r="X938" i="21"/>
  <c r="Y938" i="21"/>
  <c r="AL938" i="21"/>
  <c r="AN938" i="21"/>
  <c r="AR938" i="21"/>
  <c r="AX938" i="21"/>
  <c r="AZ938" i="21"/>
  <c r="BA938" i="21"/>
  <c r="BC938" i="21"/>
  <c r="BE938" i="21"/>
  <c r="BF938" i="21"/>
  <c r="BG938" i="21"/>
  <c r="C939" i="21"/>
  <c r="D939" i="21"/>
  <c r="F939" i="21"/>
  <c r="H939" i="21"/>
  <c r="J939" i="21" s="1"/>
  <c r="Q939" i="21"/>
  <c r="V939" i="21"/>
  <c r="Y939" i="21" s="1"/>
  <c r="W939" i="21"/>
  <c r="X939" i="21"/>
  <c r="AA939" i="21"/>
  <c r="AB939" i="21" s="1"/>
  <c r="AC939" i="21"/>
  <c r="AD939" i="21"/>
  <c r="AL939" i="21"/>
  <c r="AN939" i="21"/>
  <c r="AR939" i="21"/>
  <c r="AX939" i="21"/>
  <c r="AZ939" i="21"/>
  <c r="BA939" i="21"/>
  <c r="BC939" i="21"/>
  <c r="BE939" i="21"/>
  <c r="BF939" i="21"/>
  <c r="BG939" i="21"/>
  <c r="C940" i="21"/>
  <c r="D940" i="21"/>
  <c r="F940" i="21"/>
  <c r="H940" i="21"/>
  <c r="J940" i="21" s="1"/>
  <c r="I940" i="21"/>
  <c r="Q940" i="21"/>
  <c r="V940" i="21"/>
  <c r="W940" i="21"/>
  <c r="X940" i="21"/>
  <c r="Y940" i="21"/>
  <c r="Z940" i="21"/>
  <c r="AA940" i="21"/>
  <c r="AL940" i="21"/>
  <c r="AN940" i="21"/>
  <c r="AR940" i="21"/>
  <c r="AX940" i="21"/>
  <c r="AZ940" i="21"/>
  <c r="BA940" i="21"/>
  <c r="BC940" i="21"/>
  <c r="BE940" i="21"/>
  <c r="BF940" i="21" s="1"/>
  <c r="BG940" i="21"/>
  <c r="C941" i="21"/>
  <c r="D941" i="21"/>
  <c r="F941" i="21"/>
  <c r="H941" i="21"/>
  <c r="J941" i="21" s="1"/>
  <c r="I941" i="21"/>
  <c r="Q941" i="21"/>
  <c r="V941" i="21"/>
  <c r="Y941" i="21" s="1"/>
  <c r="W941" i="21"/>
  <c r="AA941" i="21" s="1"/>
  <c r="X941" i="21"/>
  <c r="AC941" i="21" s="1"/>
  <c r="AL941" i="21"/>
  <c r="AN941" i="21"/>
  <c r="AR941" i="21"/>
  <c r="AX941" i="21"/>
  <c r="AZ941" i="21"/>
  <c r="BA941" i="21"/>
  <c r="BC941" i="21"/>
  <c r="BE941" i="21"/>
  <c r="BG941" i="21" s="1"/>
  <c r="BF941" i="21"/>
  <c r="C942" i="21"/>
  <c r="D942" i="21"/>
  <c r="F942" i="21"/>
  <c r="H942" i="21"/>
  <c r="I942" i="21" s="1"/>
  <c r="Q942" i="21"/>
  <c r="V942" i="21"/>
  <c r="W942" i="21"/>
  <c r="AA942" i="21" s="1"/>
  <c r="AD942" i="21" s="1"/>
  <c r="AF942" i="21" s="1"/>
  <c r="X942" i="21"/>
  <c r="AB942" i="21" s="1"/>
  <c r="Y942" i="21"/>
  <c r="Z942" i="21"/>
  <c r="AC942" i="21"/>
  <c r="AL942" i="21"/>
  <c r="AN942" i="21"/>
  <c r="AR942" i="21"/>
  <c r="AX942" i="21"/>
  <c r="AZ942" i="21"/>
  <c r="BA942" i="21"/>
  <c r="BC942" i="21"/>
  <c r="BE942" i="21"/>
  <c r="BG942" i="21" s="1"/>
  <c r="C943" i="21"/>
  <c r="D943" i="21"/>
  <c r="F943" i="21"/>
  <c r="H943" i="21"/>
  <c r="I943" i="21" s="1"/>
  <c r="J943" i="21"/>
  <c r="Q943" i="21"/>
  <c r="V943" i="21"/>
  <c r="Z943" i="21" s="1"/>
  <c r="W943" i="21"/>
  <c r="AA943" i="21" s="1"/>
  <c r="X943" i="21"/>
  <c r="AB943" i="21" s="1"/>
  <c r="Y943" i="21"/>
  <c r="AC943" i="21"/>
  <c r="AD943" i="21"/>
  <c r="AL943" i="21"/>
  <c r="AN943" i="21"/>
  <c r="AR943" i="21"/>
  <c r="AX943" i="21"/>
  <c r="AZ943" i="21"/>
  <c r="BA943" i="21"/>
  <c r="BC943" i="21"/>
  <c r="BE943" i="21"/>
  <c r="BF943" i="21" s="1"/>
  <c r="BG943" i="21"/>
  <c r="C944" i="21"/>
  <c r="D944" i="21"/>
  <c r="F944" i="21"/>
  <c r="H944" i="21"/>
  <c r="J944" i="21" s="1"/>
  <c r="I944" i="21"/>
  <c r="Q944" i="21"/>
  <c r="V944" i="21"/>
  <c r="Y944" i="21" s="1"/>
  <c r="W944" i="21"/>
  <c r="AA944" i="21" s="1"/>
  <c r="X944" i="21"/>
  <c r="Z944" i="21"/>
  <c r="AC944" i="21"/>
  <c r="AL944" i="21"/>
  <c r="AN944" i="21"/>
  <c r="AR944" i="21"/>
  <c r="AX944" i="21"/>
  <c r="AZ944" i="21"/>
  <c r="BA944" i="21"/>
  <c r="BC944" i="21"/>
  <c r="BE944" i="21"/>
  <c r="BF944" i="21" s="1"/>
  <c r="C945" i="21"/>
  <c r="D945" i="21"/>
  <c r="F945" i="21"/>
  <c r="H945" i="21"/>
  <c r="I945" i="21" s="1"/>
  <c r="J945" i="21"/>
  <c r="Q945" i="21"/>
  <c r="V945" i="21"/>
  <c r="W945" i="21"/>
  <c r="X945" i="21"/>
  <c r="AC945" i="21" s="1"/>
  <c r="Y945" i="21"/>
  <c r="Z945" i="21"/>
  <c r="AA945" i="21"/>
  <c r="AD945" i="21"/>
  <c r="AL945" i="21"/>
  <c r="AN945" i="21"/>
  <c r="AR945" i="21"/>
  <c r="AX945" i="21"/>
  <c r="AZ945" i="21"/>
  <c r="BA945" i="21"/>
  <c r="BC945" i="21"/>
  <c r="BE945" i="21"/>
  <c r="BF945" i="21" s="1"/>
  <c r="BG945" i="21"/>
  <c r="C946" i="21"/>
  <c r="D946" i="21"/>
  <c r="F946" i="21"/>
  <c r="H946" i="21"/>
  <c r="I946" i="21"/>
  <c r="J946" i="21"/>
  <c r="Q946" i="21"/>
  <c r="V946" i="21"/>
  <c r="Z946" i="21" s="1"/>
  <c r="W946" i="21"/>
  <c r="AA946" i="21" s="1"/>
  <c r="X946" i="21"/>
  <c r="AC946" i="21" s="1"/>
  <c r="AL946" i="21"/>
  <c r="AN946" i="21"/>
  <c r="AR946" i="21"/>
  <c r="AX946" i="21"/>
  <c r="AZ946" i="21"/>
  <c r="BA946" i="21"/>
  <c r="BC946" i="21"/>
  <c r="BE946" i="21"/>
  <c r="BG946" i="21" s="1"/>
  <c r="BF946" i="21"/>
  <c r="C947" i="21"/>
  <c r="D947" i="21"/>
  <c r="F947" i="21"/>
  <c r="H947" i="21"/>
  <c r="I947" i="21" s="1"/>
  <c r="J947" i="21"/>
  <c r="Q947" i="21"/>
  <c r="V947" i="21"/>
  <c r="Z947" i="21" s="1"/>
  <c r="W947" i="21"/>
  <c r="X947" i="21"/>
  <c r="Y947" i="21"/>
  <c r="AA947" i="21"/>
  <c r="AC947" i="21"/>
  <c r="AB947" i="21" s="1"/>
  <c r="AL947" i="21"/>
  <c r="AN947" i="21"/>
  <c r="AR947" i="21"/>
  <c r="AX947" i="21"/>
  <c r="AZ947" i="21"/>
  <c r="BA947" i="21"/>
  <c r="BC947" i="21"/>
  <c r="BE947" i="21"/>
  <c r="BF947" i="21"/>
  <c r="BG947" i="21"/>
  <c r="C948" i="21"/>
  <c r="D948" i="21"/>
  <c r="F948" i="21"/>
  <c r="H948" i="21"/>
  <c r="J948" i="21" s="1"/>
  <c r="I948" i="21"/>
  <c r="Q948" i="21"/>
  <c r="V948" i="21"/>
  <c r="Z948" i="21" s="1"/>
  <c r="W948" i="21"/>
  <c r="X948" i="21"/>
  <c r="AC948" i="21" s="1"/>
  <c r="Y948" i="21"/>
  <c r="AA948" i="21"/>
  <c r="AL948" i="21"/>
  <c r="AN948" i="21"/>
  <c r="AR948" i="21"/>
  <c r="AX948" i="21"/>
  <c r="AZ948" i="21"/>
  <c r="BA948" i="21"/>
  <c r="BC948" i="21"/>
  <c r="BE948" i="21"/>
  <c r="BF948" i="21"/>
  <c r="BG948" i="21"/>
  <c r="C949" i="21"/>
  <c r="D949" i="21"/>
  <c r="F949" i="21"/>
  <c r="H949" i="21"/>
  <c r="J949" i="21" s="1"/>
  <c r="Q949" i="21"/>
  <c r="V949" i="21"/>
  <c r="Y949" i="21" s="1"/>
  <c r="W949" i="21"/>
  <c r="X949" i="21"/>
  <c r="AA949" i="21"/>
  <c r="AD949" i="21" s="1"/>
  <c r="AF949" i="21" s="1"/>
  <c r="AC949" i="21"/>
  <c r="AL949" i="21"/>
  <c r="AN949" i="21"/>
  <c r="AR949" i="21"/>
  <c r="AX949" i="21"/>
  <c r="AZ949" i="21"/>
  <c r="BA949" i="21"/>
  <c r="BC949" i="21"/>
  <c r="BE949" i="21"/>
  <c r="BG949" i="21" s="1"/>
  <c r="C950" i="21"/>
  <c r="D950" i="21"/>
  <c r="F950" i="21"/>
  <c r="H950" i="21"/>
  <c r="I950" i="21" s="1"/>
  <c r="J950" i="21"/>
  <c r="Q950" i="21"/>
  <c r="V950" i="21"/>
  <c r="W950" i="21"/>
  <c r="X950" i="21"/>
  <c r="AB950" i="21" s="1"/>
  <c r="Y950" i="21"/>
  <c r="Z950" i="21"/>
  <c r="AA950" i="21"/>
  <c r="AC950" i="21"/>
  <c r="AL950" i="21"/>
  <c r="AN950" i="21"/>
  <c r="AR950" i="21"/>
  <c r="AX950" i="21"/>
  <c r="AZ950" i="21"/>
  <c r="BA950" i="21"/>
  <c r="BC950" i="21"/>
  <c r="BE950" i="21"/>
  <c r="BF950" i="21" s="1"/>
  <c r="BG950" i="21"/>
  <c r="C951" i="21"/>
  <c r="D951" i="21"/>
  <c r="F951" i="21"/>
  <c r="H951" i="21"/>
  <c r="I951" i="21" s="1"/>
  <c r="J951" i="21"/>
  <c r="Q951" i="21"/>
  <c r="V951" i="21"/>
  <c r="W951" i="21"/>
  <c r="AA951" i="21" s="1"/>
  <c r="AD951" i="21" s="1"/>
  <c r="X951" i="21"/>
  <c r="AB951" i="21" s="1"/>
  <c r="Y951" i="21"/>
  <c r="Z951" i="21"/>
  <c r="AC951" i="21"/>
  <c r="AL951" i="21"/>
  <c r="AN951" i="21"/>
  <c r="AR951" i="21"/>
  <c r="AX951" i="21"/>
  <c r="AZ951" i="21"/>
  <c r="BA951" i="21"/>
  <c r="BC951" i="21"/>
  <c r="BE951" i="21"/>
  <c r="BF951" i="21"/>
  <c r="BG951" i="21"/>
  <c r="C952" i="21"/>
  <c r="D952" i="21"/>
  <c r="F952" i="21"/>
  <c r="H952" i="21"/>
  <c r="I952" i="21" s="1"/>
  <c r="Q952" i="21"/>
  <c r="V952" i="21"/>
  <c r="Y952" i="21" s="1"/>
  <c r="W952" i="21"/>
  <c r="AA952" i="21" s="1"/>
  <c r="X952" i="21"/>
  <c r="Z952" i="21"/>
  <c r="AC952" i="21"/>
  <c r="AL952" i="21"/>
  <c r="AN952" i="21"/>
  <c r="AR952" i="21"/>
  <c r="AX952" i="21"/>
  <c r="AZ952" i="21"/>
  <c r="BA952" i="21"/>
  <c r="BC952" i="21"/>
  <c r="BE952" i="21"/>
  <c r="BF952" i="21" s="1"/>
  <c r="C953" i="21"/>
  <c r="D953" i="21"/>
  <c r="F953" i="21"/>
  <c r="H953" i="21"/>
  <c r="I953" i="21"/>
  <c r="J953" i="21"/>
  <c r="Q953" i="21"/>
  <c r="V953" i="21"/>
  <c r="Z953" i="21" s="1"/>
  <c r="W953" i="21"/>
  <c r="X953" i="21"/>
  <c r="AC953" i="21" s="1"/>
  <c r="Y953" i="21"/>
  <c r="AA953" i="21"/>
  <c r="AD953" i="21" s="1"/>
  <c r="AL953" i="21"/>
  <c r="AN953" i="21"/>
  <c r="AR953" i="21"/>
  <c r="AX953" i="21"/>
  <c r="AZ953" i="21"/>
  <c r="BA953" i="21"/>
  <c r="BC953" i="21"/>
  <c r="BE953" i="21"/>
  <c r="BF953" i="21"/>
  <c r="BG953" i="21"/>
  <c r="C954" i="21"/>
  <c r="D954" i="21"/>
  <c r="F954" i="21"/>
  <c r="H954" i="21"/>
  <c r="I954" i="21"/>
  <c r="J954" i="21"/>
  <c r="Q954" i="21"/>
  <c r="V954" i="21"/>
  <c r="Z954" i="21" s="1"/>
  <c r="W954" i="21"/>
  <c r="X954" i="21"/>
  <c r="AA954" i="21"/>
  <c r="AD954" i="21" s="1"/>
  <c r="AF954" i="21" s="1"/>
  <c r="AC954" i="21"/>
  <c r="AL954" i="21"/>
  <c r="AN954" i="21"/>
  <c r="AR954" i="21"/>
  <c r="AX954" i="21"/>
  <c r="AZ954" i="21"/>
  <c r="BA954" i="21"/>
  <c r="BC954" i="21"/>
  <c r="BE954" i="21"/>
  <c r="BF954" i="21" s="1"/>
  <c r="C955" i="21"/>
  <c r="D955" i="21"/>
  <c r="F955" i="21"/>
  <c r="H955" i="21"/>
  <c r="I955" i="21"/>
  <c r="J955" i="21"/>
  <c r="Q955" i="21"/>
  <c r="V955" i="21"/>
  <c r="W955" i="21"/>
  <c r="X955" i="21"/>
  <c r="AC955" i="21" s="1"/>
  <c r="AB955" i="21" s="1"/>
  <c r="Y955" i="21"/>
  <c r="Z955" i="21"/>
  <c r="AA955" i="21"/>
  <c r="AL955" i="21"/>
  <c r="AN955" i="21"/>
  <c r="AR955" i="21"/>
  <c r="AX955" i="21"/>
  <c r="AZ955" i="21"/>
  <c r="BA955" i="21"/>
  <c r="BC955" i="21"/>
  <c r="BE955" i="21"/>
  <c r="BG955" i="21" s="1"/>
  <c r="BF955" i="21"/>
  <c r="C956" i="21"/>
  <c r="D956" i="21"/>
  <c r="F956" i="21"/>
  <c r="H956" i="21"/>
  <c r="I956" i="21" s="1"/>
  <c r="J956" i="21"/>
  <c r="Q956" i="21"/>
  <c r="V956" i="21"/>
  <c r="Z956" i="21" s="1"/>
  <c r="W956" i="21"/>
  <c r="AA956" i="21" s="1"/>
  <c r="X956" i="21"/>
  <c r="Y956" i="21"/>
  <c r="AC956" i="21"/>
  <c r="AL956" i="21"/>
  <c r="AN956" i="21"/>
  <c r="AR956" i="21"/>
  <c r="AX956" i="21"/>
  <c r="AZ956" i="21"/>
  <c r="BA956" i="21"/>
  <c r="BC956" i="21"/>
  <c r="BE956" i="21"/>
  <c r="BF956" i="21"/>
  <c r="BG956" i="21"/>
  <c r="C957" i="21"/>
  <c r="D957" i="21"/>
  <c r="F957" i="21"/>
  <c r="H957" i="21"/>
  <c r="J957" i="21" s="1"/>
  <c r="Q957" i="21"/>
  <c r="V957" i="21"/>
  <c r="Y957" i="21" s="1"/>
  <c r="W957" i="21"/>
  <c r="X957" i="21"/>
  <c r="AA957" i="21"/>
  <c r="AB957" i="21" s="1"/>
  <c r="AC957" i="21"/>
  <c r="AD957" i="21"/>
  <c r="AF957" i="21" s="1"/>
  <c r="AL957" i="21"/>
  <c r="AN957" i="21"/>
  <c r="AR957" i="21"/>
  <c r="AX957" i="21"/>
  <c r="AZ957" i="21"/>
  <c r="BA957" i="21"/>
  <c r="BC957" i="21"/>
  <c r="BE957" i="21"/>
  <c r="BF957" i="21" s="1"/>
  <c r="BG957" i="21"/>
  <c r="C958" i="21"/>
  <c r="D958" i="21"/>
  <c r="F958" i="21"/>
  <c r="H958" i="21"/>
  <c r="J958" i="21" s="1"/>
  <c r="I958" i="21"/>
  <c r="Q958" i="21"/>
  <c r="V958" i="21"/>
  <c r="Y958" i="21" s="1"/>
  <c r="W958" i="21"/>
  <c r="X958" i="21"/>
  <c r="AA958" i="21"/>
  <c r="AL958" i="21"/>
  <c r="AN958" i="21"/>
  <c r="AR958" i="21"/>
  <c r="AX958" i="21"/>
  <c r="AZ958" i="21"/>
  <c r="BA958" i="21"/>
  <c r="BC958" i="21"/>
  <c r="BE958" i="21"/>
  <c r="BG958" i="21" s="1"/>
  <c r="C959" i="21"/>
  <c r="D959" i="21"/>
  <c r="F959" i="21"/>
  <c r="H959" i="21"/>
  <c r="I959" i="21"/>
  <c r="J959" i="21"/>
  <c r="Q959" i="21"/>
  <c r="V959" i="21"/>
  <c r="Z959" i="21" s="1"/>
  <c r="W959" i="21"/>
  <c r="X959" i="21"/>
  <c r="Y959" i="21"/>
  <c r="AA959" i="21"/>
  <c r="AL959" i="21"/>
  <c r="AN959" i="21"/>
  <c r="AR959" i="21"/>
  <c r="AX959" i="21"/>
  <c r="AZ959" i="21"/>
  <c r="BA959" i="21"/>
  <c r="BC959" i="21"/>
  <c r="BE959" i="21"/>
  <c r="BG959" i="21" s="1"/>
  <c r="BF959" i="21"/>
  <c r="C960" i="21"/>
  <c r="D960" i="21"/>
  <c r="F960" i="21"/>
  <c r="H960" i="21"/>
  <c r="I960" i="21" s="1"/>
  <c r="J960" i="21"/>
  <c r="Q960" i="21"/>
  <c r="V960" i="21"/>
  <c r="W960" i="21"/>
  <c r="X960" i="21"/>
  <c r="Y960" i="21"/>
  <c r="Z960" i="21"/>
  <c r="AA960" i="21"/>
  <c r="AC960" i="21"/>
  <c r="AD960" i="21" s="1"/>
  <c r="AL960" i="21"/>
  <c r="AN960" i="21"/>
  <c r="AR960" i="21"/>
  <c r="AX960" i="21"/>
  <c r="AZ960" i="21"/>
  <c r="BA960" i="21"/>
  <c r="BC960" i="21"/>
  <c r="BE960" i="21"/>
  <c r="BF960" i="21"/>
  <c r="BG960" i="21"/>
  <c r="C961" i="21"/>
  <c r="D961" i="21"/>
  <c r="F961" i="21"/>
  <c r="H961" i="21"/>
  <c r="Q961" i="21"/>
  <c r="V961" i="21"/>
  <c r="Y961" i="21" s="1"/>
  <c r="W961" i="21"/>
  <c r="AA961" i="21" s="1"/>
  <c r="AD961" i="21" s="1"/>
  <c r="AF961" i="21" s="1"/>
  <c r="X961" i="21"/>
  <c r="AB961" i="21" s="1"/>
  <c r="Z961" i="21"/>
  <c r="AC961" i="21"/>
  <c r="AL961" i="21"/>
  <c r="AN961" i="21"/>
  <c r="AR961" i="21"/>
  <c r="AX961" i="21"/>
  <c r="AZ961" i="21"/>
  <c r="BA961" i="21"/>
  <c r="BC961" i="21"/>
  <c r="BE961" i="21"/>
  <c r="BF961" i="21" s="1"/>
  <c r="BG961" i="21"/>
  <c r="C962" i="21"/>
  <c r="D962" i="21"/>
  <c r="F962" i="21"/>
  <c r="H962" i="21"/>
  <c r="J962" i="21" s="1"/>
  <c r="I962" i="21"/>
  <c r="Q962" i="21"/>
  <c r="V962" i="21"/>
  <c r="Y962" i="21" s="1"/>
  <c r="W962" i="21"/>
  <c r="AA962" i="21" s="1"/>
  <c r="X962" i="21"/>
  <c r="AC962" i="21" s="1"/>
  <c r="Z962" i="21"/>
  <c r="AL962" i="21"/>
  <c r="AN962" i="21"/>
  <c r="AR962" i="21"/>
  <c r="AX962" i="21"/>
  <c r="AZ962" i="21"/>
  <c r="BA962" i="21"/>
  <c r="BC962" i="21"/>
  <c r="BE962" i="21"/>
  <c r="C963" i="21"/>
  <c r="D963" i="21"/>
  <c r="F963" i="21"/>
  <c r="H963" i="21"/>
  <c r="I963" i="21"/>
  <c r="J963" i="21"/>
  <c r="Q963" i="21"/>
  <c r="V963" i="21"/>
  <c r="W963" i="21"/>
  <c r="AA963" i="21" s="1"/>
  <c r="AD963" i="21" s="1"/>
  <c r="X963" i="21"/>
  <c r="AC963" i="21" s="1"/>
  <c r="Y963" i="21"/>
  <c r="Z963" i="21"/>
  <c r="AL963" i="21"/>
  <c r="AN963" i="21"/>
  <c r="AR963" i="21"/>
  <c r="AX963" i="21"/>
  <c r="AZ963" i="21"/>
  <c r="BA963" i="21"/>
  <c r="BC963" i="21"/>
  <c r="BE963" i="21"/>
  <c r="BG963" i="21" s="1"/>
  <c r="BF963" i="21"/>
  <c r="C964" i="21"/>
  <c r="D964" i="21"/>
  <c r="F964" i="21"/>
  <c r="H964" i="21"/>
  <c r="I964" i="21" s="1"/>
  <c r="J964" i="21"/>
  <c r="Q964" i="21"/>
  <c r="V964" i="21"/>
  <c r="Z964" i="21" s="1"/>
  <c r="W964" i="21"/>
  <c r="AA964" i="21" s="1"/>
  <c r="X964" i="21"/>
  <c r="Y964" i="21"/>
  <c r="AC964" i="21"/>
  <c r="AL964" i="21"/>
  <c r="AN964" i="21"/>
  <c r="AR964" i="21"/>
  <c r="AX964" i="21"/>
  <c r="AZ964" i="21"/>
  <c r="BA964" i="21"/>
  <c r="BC964" i="21"/>
  <c r="BE964" i="21"/>
  <c r="BF964" i="21"/>
  <c r="BG964" i="21"/>
  <c r="C965" i="21"/>
  <c r="D965" i="21"/>
  <c r="F965" i="21"/>
  <c r="H965" i="21"/>
  <c r="J965" i="21" s="1"/>
  <c r="Q965" i="21"/>
  <c r="V965" i="21"/>
  <c r="W965" i="21"/>
  <c r="X965" i="21"/>
  <c r="AA965" i="21"/>
  <c r="AB965" i="21" s="1"/>
  <c r="AC965" i="21"/>
  <c r="AD965" i="21"/>
  <c r="AF965" i="21" s="1"/>
  <c r="AL965" i="21"/>
  <c r="AN965" i="21"/>
  <c r="AR965" i="21"/>
  <c r="AX965" i="21"/>
  <c r="AZ965" i="21"/>
  <c r="BA965" i="21"/>
  <c r="BC965" i="21"/>
  <c r="BE965" i="21"/>
  <c r="BF965" i="21" s="1"/>
  <c r="BG965" i="21"/>
  <c r="C966" i="21"/>
  <c r="D966" i="21"/>
  <c r="F966" i="21"/>
  <c r="H966" i="21"/>
  <c r="J966" i="21" s="1"/>
  <c r="I966" i="21"/>
  <c r="Q966" i="21"/>
  <c r="V966" i="21"/>
  <c r="Y966" i="21" s="1"/>
  <c r="W966" i="21"/>
  <c r="X966" i="21"/>
  <c r="AA966" i="21"/>
  <c r="AL966" i="21"/>
  <c r="AN966" i="21"/>
  <c r="AR966" i="21"/>
  <c r="AX966" i="21"/>
  <c r="AZ966" i="21"/>
  <c r="BA966" i="21"/>
  <c r="BC966" i="21"/>
  <c r="BE966" i="21"/>
  <c r="BG966" i="21" s="1"/>
  <c r="C967" i="21"/>
  <c r="D967" i="21"/>
  <c r="F967" i="21"/>
  <c r="H967" i="21"/>
  <c r="I967" i="21"/>
  <c r="J967" i="21"/>
  <c r="Q967" i="21"/>
  <c r="V967" i="21"/>
  <c r="Z967" i="21" s="1"/>
  <c r="W967" i="21"/>
  <c r="X967" i="21"/>
  <c r="Y967" i="21"/>
  <c r="AA967" i="21"/>
  <c r="AL967" i="21"/>
  <c r="AN967" i="21"/>
  <c r="AR967" i="21"/>
  <c r="AX967" i="21"/>
  <c r="AZ967" i="21"/>
  <c r="BA967" i="21"/>
  <c r="BC967" i="21"/>
  <c r="BE967" i="21"/>
  <c r="BG967" i="21" s="1"/>
  <c r="BF967" i="21"/>
  <c r="C968" i="21"/>
  <c r="D968" i="21"/>
  <c r="F968" i="21"/>
  <c r="H968" i="21"/>
  <c r="I968" i="21" s="1"/>
  <c r="J968" i="21"/>
  <c r="Q968" i="21"/>
  <c r="V968" i="21"/>
  <c r="W968" i="21"/>
  <c r="X968" i="21"/>
  <c r="AB968" i="21" s="1"/>
  <c r="Y968" i="21"/>
  <c r="Z968" i="21"/>
  <c r="AA968" i="21"/>
  <c r="AC968" i="21"/>
  <c r="AD968" i="21" s="1"/>
  <c r="AL968" i="21"/>
  <c r="AN968" i="21"/>
  <c r="AR968" i="21"/>
  <c r="AX968" i="21"/>
  <c r="AZ968" i="21"/>
  <c r="BA968" i="21"/>
  <c r="BC968" i="21"/>
  <c r="BE968" i="21"/>
  <c r="BF968" i="21"/>
  <c r="BG968" i="21"/>
  <c r="C969" i="21"/>
  <c r="D969" i="21"/>
  <c r="F969" i="21"/>
  <c r="H969" i="21"/>
  <c r="Q969" i="21"/>
  <c r="V969" i="21"/>
  <c r="Y969" i="21" s="1"/>
  <c r="W969" i="21"/>
  <c r="AA969" i="21" s="1"/>
  <c r="X969" i="21"/>
  <c r="AC969" i="21"/>
  <c r="AD969" i="21"/>
  <c r="AF969" i="21" s="1"/>
  <c r="AL969" i="21"/>
  <c r="AN969" i="21"/>
  <c r="AR969" i="21"/>
  <c r="AX969" i="21"/>
  <c r="AZ969" i="21"/>
  <c r="BA969" i="21"/>
  <c r="BC969" i="21"/>
  <c r="BE969" i="21"/>
  <c r="BF969" i="21" s="1"/>
  <c r="BG969" i="21"/>
  <c r="C970" i="21"/>
  <c r="D970" i="21"/>
  <c r="F970" i="21"/>
  <c r="H970" i="21"/>
  <c r="J970" i="21" s="1"/>
  <c r="I970" i="21"/>
  <c r="Q970" i="21"/>
  <c r="V970" i="21"/>
  <c r="Y970" i="21" s="1"/>
  <c r="W970" i="21"/>
  <c r="AA970" i="21" s="1"/>
  <c r="X970" i="21"/>
  <c r="AC970" i="21" s="1"/>
  <c r="Z970" i="21"/>
  <c r="AL970" i="21"/>
  <c r="AN970" i="21"/>
  <c r="AR970" i="21"/>
  <c r="AX970" i="21"/>
  <c r="AZ970" i="21"/>
  <c r="BA970" i="21"/>
  <c r="BC970" i="21"/>
  <c r="BE970" i="21"/>
  <c r="C971" i="21"/>
  <c r="D971" i="21"/>
  <c r="F971" i="21"/>
  <c r="H971" i="21"/>
  <c r="I971" i="21"/>
  <c r="J971" i="21"/>
  <c r="Q971" i="21"/>
  <c r="V971" i="21"/>
  <c r="W971" i="21"/>
  <c r="AA971" i="21" s="1"/>
  <c r="X971" i="21"/>
  <c r="AC971" i="21" s="1"/>
  <c r="Y971" i="21"/>
  <c r="Z971" i="21"/>
  <c r="AL971" i="21"/>
  <c r="AN971" i="21"/>
  <c r="AR971" i="21"/>
  <c r="AX971" i="21"/>
  <c r="AZ971" i="21"/>
  <c r="BA971" i="21"/>
  <c r="BC971" i="21"/>
  <c r="BE971" i="21"/>
  <c r="BG971" i="21" s="1"/>
  <c r="C972" i="21"/>
  <c r="D972" i="21"/>
  <c r="F972" i="21"/>
  <c r="H972" i="21"/>
  <c r="I972" i="21" s="1"/>
  <c r="J972" i="21"/>
  <c r="Q972" i="21"/>
  <c r="V972" i="21"/>
  <c r="Z972" i="21" s="1"/>
  <c r="W972" i="21"/>
  <c r="AA972" i="21" s="1"/>
  <c r="X972" i="21"/>
  <c r="Y972" i="21"/>
  <c r="AB972" i="21"/>
  <c r="AC972" i="21"/>
  <c r="AL972" i="21"/>
  <c r="AN972" i="21"/>
  <c r="AR972" i="21"/>
  <c r="AX972" i="21"/>
  <c r="AZ972" i="21"/>
  <c r="BA972" i="21"/>
  <c r="BC972" i="21"/>
  <c r="BE972" i="21"/>
  <c r="BF972" i="21"/>
  <c r="BG972" i="21"/>
  <c r="C973" i="21"/>
  <c r="D973" i="21"/>
  <c r="F973" i="21"/>
  <c r="H973" i="21"/>
  <c r="Q973" i="21"/>
  <c r="V973" i="21"/>
  <c r="Z973" i="21" s="1"/>
  <c r="W973" i="21"/>
  <c r="X973" i="21"/>
  <c r="AA973" i="21"/>
  <c r="AB973" i="21" s="1"/>
  <c r="AC973" i="21"/>
  <c r="AD973" i="21"/>
  <c r="AF973" i="21" s="1"/>
  <c r="AL973" i="21"/>
  <c r="AN973" i="21"/>
  <c r="AR973" i="21"/>
  <c r="AX973" i="21"/>
  <c r="AZ973" i="21"/>
  <c r="BA973" i="21"/>
  <c r="BC973" i="21"/>
  <c r="BE973" i="21"/>
  <c r="BF973" i="21" s="1"/>
  <c r="BG973" i="21"/>
  <c r="C974" i="21"/>
  <c r="D974" i="21"/>
  <c r="F974" i="21"/>
  <c r="H974" i="21"/>
  <c r="J974" i="21" s="1"/>
  <c r="I974" i="21"/>
  <c r="Q974" i="21"/>
  <c r="V974" i="21"/>
  <c r="Y974" i="21" s="1"/>
  <c r="W974" i="21"/>
  <c r="AA974" i="21" s="1"/>
  <c r="X974" i="21"/>
  <c r="AL974" i="21"/>
  <c r="AN974" i="21"/>
  <c r="AR974" i="21"/>
  <c r="AX974" i="21"/>
  <c r="AZ974" i="21"/>
  <c r="BA974" i="21"/>
  <c r="BC974" i="21"/>
  <c r="BE974" i="21"/>
  <c r="C975" i="21"/>
  <c r="D975" i="21"/>
  <c r="F975" i="21"/>
  <c r="H975" i="21"/>
  <c r="I975" i="21"/>
  <c r="J975" i="21"/>
  <c r="Q975" i="21"/>
  <c r="V975" i="21"/>
  <c r="Z975" i="21" s="1"/>
  <c r="W975" i="21"/>
  <c r="X975" i="21"/>
  <c r="AC975" i="21" s="1"/>
  <c r="Y975" i="21"/>
  <c r="AA975" i="21"/>
  <c r="AL975" i="21"/>
  <c r="AN975" i="21"/>
  <c r="AR975" i="21"/>
  <c r="AX975" i="21"/>
  <c r="AZ975" i="21"/>
  <c r="BA975" i="21"/>
  <c r="BC975" i="21"/>
  <c r="BE975" i="21"/>
  <c r="BG975" i="21" s="1"/>
  <c r="C976" i="21"/>
  <c r="D976" i="21"/>
  <c r="F976" i="21"/>
  <c r="H976" i="21"/>
  <c r="I976" i="21" s="1"/>
  <c r="J976" i="21"/>
  <c r="Q976" i="21"/>
  <c r="V976" i="21"/>
  <c r="W976" i="21"/>
  <c r="X976" i="21"/>
  <c r="Y976" i="21"/>
  <c r="Z976" i="21"/>
  <c r="AA976" i="21"/>
  <c r="AB976" i="21"/>
  <c r="AC976" i="21"/>
  <c r="AD976" i="21" s="1"/>
  <c r="AL976" i="21"/>
  <c r="AN976" i="21"/>
  <c r="AR976" i="21"/>
  <c r="AX976" i="21"/>
  <c r="AZ976" i="21"/>
  <c r="BA976" i="21"/>
  <c r="BC976" i="21"/>
  <c r="BE976" i="21"/>
  <c r="BF976" i="21"/>
  <c r="BG976" i="21"/>
  <c r="C977" i="21"/>
  <c r="D977" i="21"/>
  <c r="F977" i="21"/>
  <c r="H977" i="21"/>
  <c r="Q977" i="21"/>
  <c r="V977" i="21"/>
  <c r="Y977" i="21" s="1"/>
  <c r="W977" i="21"/>
  <c r="AA977" i="21" s="1"/>
  <c r="X977" i="21"/>
  <c r="AC977" i="21"/>
  <c r="AD977" i="21" s="1"/>
  <c r="AF977" i="21" s="1"/>
  <c r="AL977" i="21"/>
  <c r="AN977" i="21"/>
  <c r="AR977" i="21"/>
  <c r="AX977" i="21"/>
  <c r="AZ977" i="21"/>
  <c r="BA977" i="21"/>
  <c r="BC977" i="21"/>
  <c r="BE977" i="21"/>
  <c r="BF977" i="21" s="1"/>
  <c r="BG977" i="21"/>
  <c r="C978" i="21"/>
  <c r="D978" i="21"/>
  <c r="F978" i="21"/>
  <c r="H978" i="21"/>
  <c r="J978" i="21" s="1"/>
  <c r="Q978" i="21"/>
  <c r="V978" i="21"/>
  <c r="Y978" i="21" s="1"/>
  <c r="W978" i="21"/>
  <c r="AA978" i="21" s="1"/>
  <c r="X978" i="21"/>
  <c r="AC978" i="21" s="1"/>
  <c r="AL978" i="21"/>
  <c r="AN978" i="21"/>
  <c r="AR978" i="21"/>
  <c r="AX978" i="21"/>
  <c r="AZ978" i="21"/>
  <c r="BA978" i="21"/>
  <c r="BC978" i="21"/>
  <c r="BE978" i="21"/>
  <c r="C979" i="21"/>
  <c r="D979" i="21"/>
  <c r="F979" i="21"/>
  <c r="H979" i="21"/>
  <c r="I979" i="21"/>
  <c r="J979" i="21"/>
  <c r="Q979" i="21"/>
  <c r="V979" i="21"/>
  <c r="W979" i="21"/>
  <c r="AA979" i="21" s="1"/>
  <c r="AD979" i="21" s="1"/>
  <c r="X979" i="21"/>
  <c r="AC979" i="21" s="1"/>
  <c r="Y979" i="21"/>
  <c r="Z979" i="21"/>
  <c r="AL979" i="21"/>
  <c r="AN979" i="21"/>
  <c r="AR979" i="21"/>
  <c r="AX979" i="21"/>
  <c r="AZ979" i="21"/>
  <c r="BA979" i="21"/>
  <c r="BC979" i="21"/>
  <c r="BE979" i="21"/>
  <c r="BG979" i="21" s="1"/>
  <c r="C980" i="21"/>
  <c r="D980" i="21"/>
  <c r="F980" i="21"/>
  <c r="H980" i="21"/>
  <c r="I980" i="21" s="1"/>
  <c r="J980" i="21"/>
  <c r="Q980" i="21"/>
  <c r="V980" i="21"/>
  <c r="Z980" i="21" s="1"/>
  <c r="W980" i="21"/>
  <c r="AA980" i="21" s="1"/>
  <c r="X980" i="21"/>
  <c r="Y980" i="21"/>
  <c r="AL980" i="21"/>
  <c r="AN980" i="21"/>
  <c r="AR980" i="21"/>
  <c r="AX980" i="21"/>
  <c r="AZ980" i="21"/>
  <c r="BA980" i="21"/>
  <c r="BC980" i="21"/>
  <c r="BE980" i="21"/>
  <c r="BF980" i="21"/>
  <c r="BG980" i="21"/>
  <c r="C981" i="21"/>
  <c r="D981" i="21"/>
  <c r="F981" i="21"/>
  <c r="H981" i="21"/>
  <c r="Q981" i="21"/>
  <c r="V981" i="21"/>
  <c r="Y981" i="21" s="1"/>
  <c r="W981" i="21"/>
  <c r="X981" i="21"/>
  <c r="AA981" i="21"/>
  <c r="AB981" i="21" s="1"/>
  <c r="AC981" i="21"/>
  <c r="AD981" i="21" s="1"/>
  <c r="AF981" i="21" s="1"/>
  <c r="AL981" i="21"/>
  <c r="AN981" i="21"/>
  <c r="AR981" i="21"/>
  <c r="AX981" i="21"/>
  <c r="AZ981" i="21"/>
  <c r="BA981" i="21"/>
  <c r="BC981" i="21"/>
  <c r="BE981" i="21"/>
  <c r="BF981" i="21" s="1"/>
  <c r="BG981" i="21"/>
  <c r="C982" i="21"/>
  <c r="D982" i="21"/>
  <c r="F982" i="21"/>
  <c r="H982" i="21"/>
  <c r="J982" i="21" s="1"/>
  <c r="I982" i="21"/>
  <c r="Q982" i="21"/>
  <c r="V982" i="21"/>
  <c r="Y982" i="21" s="1"/>
  <c r="W982" i="21"/>
  <c r="AA982" i="21" s="1"/>
  <c r="X982" i="21"/>
  <c r="AL982" i="21"/>
  <c r="AN982" i="21"/>
  <c r="AR982" i="21"/>
  <c r="AX982" i="21"/>
  <c r="AZ982" i="21"/>
  <c r="BA982" i="21"/>
  <c r="BC982" i="21"/>
  <c r="BE982" i="21"/>
  <c r="C983" i="21"/>
  <c r="D983" i="21"/>
  <c r="F983" i="21"/>
  <c r="H983" i="21"/>
  <c r="I983" i="21"/>
  <c r="J983" i="21"/>
  <c r="Q983" i="21"/>
  <c r="V983" i="21"/>
  <c r="Z983" i="21" s="1"/>
  <c r="W983" i="21"/>
  <c r="X983" i="21"/>
  <c r="AC983" i="21" s="1"/>
  <c r="Y983" i="21"/>
  <c r="AA983" i="21"/>
  <c r="AD983" i="21" s="1"/>
  <c r="AL983" i="21"/>
  <c r="AN983" i="21"/>
  <c r="AR983" i="21"/>
  <c r="AX983" i="21"/>
  <c r="AZ983" i="21"/>
  <c r="BA983" i="21"/>
  <c r="BC983" i="21"/>
  <c r="BE983" i="21"/>
  <c r="BG983" i="21" s="1"/>
  <c r="C984" i="21"/>
  <c r="D984" i="21"/>
  <c r="F984" i="21"/>
  <c r="H984" i="21"/>
  <c r="I984" i="21" s="1"/>
  <c r="J984" i="21"/>
  <c r="Q984" i="21"/>
  <c r="V984" i="21"/>
  <c r="W984" i="21"/>
  <c r="X984" i="21"/>
  <c r="Y984" i="21"/>
  <c r="Z984" i="21"/>
  <c r="AA984" i="21"/>
  <c r="AL984" i="21"/>
  <c r="AN984" i="21"/>
  <c r="AR984" i="21"/>
  <c r="AX984" i="21"/>
  <c r="AZ984" i="21"/>
  <c r="BA984" i="21"/>
  <c r="BC984" i="21"/>
  <c r="BE984" i="21"/>
  <c r="BF984" i="21"/>
  <c r="BG984" i="21"/>
  <c r="C985" i="21"/>
  <c r="D985" i="21"/>
  <c r="F985" i="21"/>
  <c r="H985" i="21"/>
  <c r="Q985" i="21"/>
  <c r="V985" i="21"/>
  <c r="W985" i="21"/>
  <c r="AA985" i="21" s="1"/>
  <c r="AD985" i="21" s="1"/>
  <c r="AF985" i="21" s="1"/>
  <c r="X985" i="21"/>
  <c r="Y985" i="21"/>
  <c r="Z985" i="21"/>
  <c r="AC985" i="21"/>
  <c r="AL985" i="21"/>
  <c r="AN985" i="21"/>
  <c r="AR985" i="21"/>
  <c r="AX985" i="21"/>
  <c r="AZ985" i="21"/>
  <c r="BA985" i="21"/>
  <c r="BC985" i="21"/>
  <c r="BE985" i="21"/>
  <c r="BF985" i="21" s="1"/>
  <c r="BG985" i="21"/>
  <c r="C986" i="21"/>
  <c r="D986" i="21"/>
  <c r="F986" i="21"/>
  <c r="H986" i="21"/>
  <c r="J986" i="21" s="1"/>
  <c r="Q986" i="21"/>
  <c r="V986" i="21"/>
  <c r="Y986" i="21" s="1"/>
  <c r="W986" i="21"/>
  <c r="AA986" i="21" s="1"/>
  <c r="X986" i="21"/>
  <c r="AC986" i="21" s="1"/>
  <c r="AL986" i="21"/>
  <c r="AN986" i="21"/>
  <c r="AR986" i="21"/>
  <c r="AX986" i="21"/>
  <c r="AZ986" i="21"/>
  <c r="BA986" i="21"/>
  <c r="BC986" i="21"/>
  <c r="BE986" i="21"/>
  <c r="C987" i="21"/>
  <c r="D987" i="21"/>
  <c r="F987" i="21"/>
  <c r="H987" i="21"/>
  <c r="I987" i="21"/>
  <c r="J987" i="21"/>
  <c r="Q987" i="21"/>
  <c r="V987" i="21"/>
  <c r="W987" i="21"/>
  <c r="X987" i="21"/>
  <c r="AC987" i="21" s="1"/>
  <c r="Y987" i="21"/>
  <c r="Z987" i="21"/>
  <c r="AA987" i="21"/>
  <c r="AL987" i="21"/>
  <c r="AN987" i="21"/>
  <c r="AR987" i="21"/>
  <c r="AX987" i="21"/>
  <c r="AZ987" i="21"/>
  <c r="BA987" i="21"/>
  <c r="BC987" i="21"/>
  <c r="BE987" i="21"/>
  <c r="BG987" i="21" s="1"/>
  <c r="C988" i="21"/>
  <c r="D988" i="21"/>
  <c r="F988" i="21"/>
  <c r="H988" i="21"/>
  <c r="I988" i="21" s="1"/>
  <c r="J988" i="21"/>
  <c r="Q988" i="21"/>
  <c r="V988" i="21"/>
  <c r="Z988" i="21" s="1"/>
  <c r="W988" i="21"/>
  <c r="AA988" i="21" s="1"/>
  <c r="X988" i="21"/>
  <c r="Y988" i="21"/>
  <c r="AL988" i="21"/>
  <c r="AN988" i="21"/>
  <c r="AR988" i="21"/>
  <c r="AX988" i="21"/>
  <c r="AZ988" i="21"/>
  <c r="BA988" i="21"/>
  <c r="BC988" i="21"/>
  <c r="BE988" i="21"/>
  <c r="BF988" i="21"/>
  <c r="BG988" i="21"/>
  <c r="C989" i="21"/>
  <c r="D989" i="21"/>
  <c r="F989" i="21"/>
  <c r="H989" i="21"/>
  <c r="Q989" i="21"/>
  <c r="V989" i="21"/>
  <c r="W989" i="21"/>
  <c r="X989" i="21"/>
  <c r="Y989" i="21"/>
  <c r="Z989" i="21"/>
  <c r="AA989" i="21"/>
  <c r="AC989" i="21"/>
  <c r="AD989" i="21"/>
  <c r="AF989" i="21" s="1"/>
  <c r="AL989" i="21"/>
  <c r="AN989" i="21"/>
  <c r="AR989" i="21"/>
  <c r="AX989" i="21"/>
  <c r="AZ989" i="21"/>
  <c r="BA989" i="21"/>
  <c r="BC989" i="21"/>
  <c r="BE989" i="21"/>
  <c r="BF989" i="21" s="1"/>
  <c r="BG989" i="21"/>
  <c r="C990" i="21"/>
  <c r="D990" i="21"/>
  <c r="F990" i="21"/>
  <c r="H990" i="21"/>
  <c r="J990" i="21" s="1"/>
  <c r="I990" i="21"/>
  <c r="Q990" i="21"/>
  <c r="V990" i="21"/>
  <c r="Y990" i="21" s="1"/>
  <c r="W990" i="21"/>
  <c r="X990" i="21"/>
  <c r="AA990" i="21"/>
  <c r="AL990" i="21"/>
  <c r="AN990" i="21"/>
  <c r="AR990" i="21"/>
  <c r="AX990" i="21"/>
  <c r="AZ990" i="21"/>
  <c r="BA990" i="21"/>
  <c r="BC990" i="21"/>
  <c r="BE990" i="21"/>
  <c r="C991" i="21"/>
  <c r="D991" i="21"/>
  <c r="F991" i="21"/>
  <c r="H991" i="21"/>
  <c r="I991" i="21"/>
  <c r="J991" i="21"/>
  <c r="Q991" i="21"/>
  <c r="V991" i="21"/>
  <c r="Z991" i="21" s="1"/>
  <c r="W991" i="21"/>
  <c r="X991" i="21"/>
  <c r="AC991" i="21" s="1"/>
  <c r="Y991" i="21"/>
  <c r="AA991" i="21"/>
  <c r="AL991" i="21"/>
  <c r="AN991" i="21"/>
  <c r="AR991" i="21"/>
  <c r="AX991" i="21"/>
  <c r="AZ991" i="21"/>
  <c r="BA991" i="21"/>
  <c r="BC991" i="21"/>
  <c r="BE991" i="21"/>
  <c r="BG991" i="21" s="1"/>
  <c r="C992" i="21"/>
  <c r="D992" i="21"/>
  <c r="F992" i="21"/>
  <c r="H992" i="21"/>
  <c r="I992" i="21" s="1"/>
  <c r="J992" i="21"/>
  <c r="Q992" i="21"/>
  <c r="V992" i="21"/>
  <c r="W992" i="21"/>
  <c r="X992" i="21"/>
  <c r="Y992" i="21"/>
  <c r="Z992" i="21"/>
  <c r="AA992" i="21"/>
  <c r="AL992" i="21"/>
  <c r="AN992" i="21"/>
  <c r="AR992" i="21"/>
  <c r="AX992" i="21"/>
  <c r="AZ992" i="21"/>
  <c r="BA992" i="21"/>
  <c r="BC992" i="21"/>
  <c r="BE992" i="21"/>
  <c r="BF992" i="21"/>
  <c r="BG992" i="21"/>
  <c r="C993" i="21"/>
  <c r="D993" i="21"/>
  <c r="F993" i="21"/>
  <c r="H993" i="21"/>
  <c r="Q993" i="21"/>
  <c r="V993" i="21"/>
  <c r="W993" i="21"/>
  <c r="AA993" i="21" s="1"/>
  <c r="AD993" i="21" s="1"/>
  <c r="AF993" i="21" s="1"/>
  <c r="X993" i="21"/>
  <c r="Y993" i="21"/>
  <c r="Z993" i="21"/>
  <c r="AC993" i="21"/>
  <c r="AL993" i="21"/>
  <c r="AN993" i="21"/>
  <c r="AR993" i="21"/>
  <c r="AX993" i="21"/>
  <c r="AZ993" i="21"/>
  <c r="BA993" i="21"/>
  <c r="BC993" i="21"/>
  <c r="BE993" i="21"/>
  <c r="BF993" i="21" s="1"/>
  <c r="BG993" i="21"/>
  <c r="C994" i="21"/>
  <c r="D994" i="21"/>
  <c r="F994" i="21"/>
  <c r="H994" i="21"/>
  <c r="J994" i="21" s="1"/>
  <c r="Q994" i="21"/>
  <c r="V994" i="21"/>
  <c r="Y994" i="21" s="1"/>
  <c r="W994" i="21"/>
  <c r="AA994" i="21" s="1"/>
  <c r="X994" i="21"/>
  <c r="AC994" i="21" s="1"/>
  <c r="Z994" i="21"/>
  <c r="AL994" i="21"/>
  <c r="AN994" i="21"/>
  <c r="AR994" i="21"/>
  <c r="AX994" i="21"/>
  <c r="AZ994" i="21"/>
  <c r="BA994" i="21"/>
  <c r="BC994" i="21"/>
  <c r="BE994" i="21"/>
  <c r="C995" i="21"/>
  <c r="D995" i="21"/>
  <c r="F995" i="21"/>
  <c r="H995" i="21"/>
  <c r="I995" i="21"/>
  <c r="J995" i="21"/>
  <c r="Q995" i="21"/>
  <c r="V995" i="21"/>
  <c r="W995" i="21"/>
  <c r="X995" i="21"/>
  <c r="AC995" i="21" s="1"/>
  <c r="Y995" i="21"/>
  <c r="Z995" i="21"/>
  <c r="AA995" i="21"/>
  <c r="AD995" i="21" s="1"/>
  <c r="AF995" i="21" s="1"/>
  <c r="AL995" i="21"/>
  <c r="AN995" i="21"/>
  <c r="AR995" i="21"/>
  <c r="AX995" i="21"/>
  <c r="AZ995" i="21"/>
  <c r="BA995" i="21"/>
  <c r="BC995" i="21"/>
  <c r="BE995" i="21"/>
  <c r="BG995" i="21" s="1"/>
  <c r="C996" i="21"/>
  <c r="D996" i="21"/>
  <c r="F996" i="21"/>
  <c r="H996" i="21"/>
  <c r="I996" i="21" s="1"/>
  <c r="J996" i="21"/>
  <c r="Q996" i="21"/>
  <c r="V996" i="21"/>
  <c r="Z996" i="21" s="1"/>
  <c r="W996" i="21"/>
  <c r="AA996" i="21" s="1"/>
  <c r="X996" i="21"/>
  <c r="Y996" i="21"/>
  <c r="AL996" i="21"/>
  <c r="AN996" i="21"/>
  <c r="AR996" i="21"/>
  <c r="AX996" i="21"/>
  <c r="AZ996" i="21"/>
  <c r="BA996" i="21"/>
  <c r="BC996" i="21"/>
  <c r="BE996" i="21"/>
  <c r="BF996" i="21"/>
  <c r="BG996" i="21"/>
  <c r="C997" i="21"/>
  <c r="D997" i="21"/>
  <c r="F997" i="21"/>
  <c r="H997" i="21"/>
  <c r="Q997" i="21"/>
  <c r="V997" i="21"/>
  <c r="W997" i="21"/>
  <c r="X997" i="21"/>
  <c r="Y997" i="21"/>
  <c r="Z997" i="21"/>
  <c r="AA997" i="21"/>
  <c r="AB997" i="21" s="1"/>
  <c r="AC997" i="21"/>
  <c r="AD997" i="21"/>
  <c r="AF997" i="21" s="1"/>
  <c r="AL997" i="21"/>
  <c r="AN997" i="21"/>
  <c r="AR997" i="21"/>
  <c r="AX997" i="21"/>
  <c r="AZ997" i="21"/>
  <c r="BA997" i="21"/>
  <c r="BC997" i="21"/>
  <c r="BE997" i="21"/>
  <c r="BF997" i="21" s="1"/>
  <c r="BG997" i="21"/>
  <c r="C998" i="21"/>
  <c r="D998" i="21"/>
  <c r="F998" i="21"/>
  <c r="H998" i="21"/>
  <c r="J998" i="21" s="1"/>
  <c r="I998" i="21"/>
  <c r="Q998" i="21"/>
  <c r="V998" i="21"/>
  <c r="Y998" i="21" s="1"/>
  <c r="W998" i="21"/>
  <c r="X998" i="21"/>
  <c r="AA998" i="21"/>
  <c r="AL998" i="21"/>
  <c r="AN998" i="21"/>
  <c r="AR998" i="21"/>
  <c r="AX998" i="21"/>
  <c r="AZ998" i="21"/>
  <c r="BA998" i="21"/>
  <c r="BC998" i="21"/>
  <c r="BE998" i="21"/>
  <c r="C999" i="21"/>
  <c r="D999" i="21"/>
  <c r="F999" i="21"/>
  <c r="H999" i="21"/>
  <c r="I999" i="21"/>
  <c r="J999" i="21"/>
  <c r="Q999" i="21"/>
  <c r="V999" i="21"/>
  <c r="Z999" i="21" s="1"/>
  <c r="W999" i="21"/>
  <c r="X999" i="21"/>
  <c r="AC999" i="21" s="1"/>
  <c r="Y999" i="21"/>
  <c r="AA999" i="21"/>
  <c r="AD999" i="21" s="1"/>
  <c r="AL999" i="21"/>
  <c r="AN999" i="21"/>
  <c r="AR999" i="21"/>
  <c r="AX999" i="21"/>
  <c r="AZ999" i="21"/>
  <c r="BA999" i="21"/>
  <c r="BC999" i="21"/>
  <c r="BE999" i="21"/>
  <c r="BG999" i="21" s="1"/>
  <c r="C1000" i="21"/>
  <c r="D1000" i="21"/>
  <c r="F1000" i="21"/>
  <c r="H1000" i="21"/>
  <c r="I1000" i="21" s="1"/>
  <c r="J1000" i="21"/>
  <c r="Q1000" i="21"/>
  <c r="V1000" i="21"/>
  <c r="W1000" i="21"/>
  <c r="X1000" i="21"/>
  <c r="Y1000" i="21"/>
  <c r="Z1000" i="21"/>
  <c r="AA1000" i="21"/>
  <c r="AL1000" i="21"/>
  <c r="AN1000" i="21"/>
  <c r="AR1000" i="21"/>
  <c r="AX1000" i="21"/>
  <c r="AZ1000" i="21"/>
  <c r="BA1000" i="21"/>
  <c r="BC1000" i="21"/>
  <c r="BE1000" i="21"/>
  <c r="BF1000" i="21"/>
  <c r="BG1000" i="21"/>
  <c r="C1001" i="21"/>
  <c r="D1001" i="21"/>
  <c r="F1001" i="21"/>
  <c r="H1001" i="21"/>
  <c r="Q1001" i="21"/>
  <c r="V1001" i="21"/>
  <c r="Z1001" i="21" s="1"/>
  <c r="W1001" i="21"/>
  <c r="AA1001" i="21" s="1"/>
  <c r="AD1001" i="21" s="1"/>
  <c r="AF1001" i="21" s="1"/>
  <c r="X1001" i="21"/>
  <c r="Y1001" i="21"/>
  <c r="AC1001" i="21"/>
  <c r="AL1001" i="21"/>
  <c r="AN1001" i="21"/>
  <c r="AR1001" i="21"/>
  <c r="AX1001" i="21"/>
  <c r="AZ1001" i="21"/>
  <c r="BA1001" i="21"/>
  <c r="BC1001" i="21"/>
  <c r="BE1001" i="21"/>
  <c r="BF1001" i="21" s="1"/>
  <c r="BG1001" i="21"/>
  <c r="C1002" i="21"/>
  <c r="D1002" i="21"/>
  <c r="F1002" i="21"/>
  <c r="H1002" i="21"/>
  <c r="J1002" i="21" s="1"/>
  <c r="Q1002" i="21"/>
  <c r="V1002" i="21"/>
  <c r="Y1002" i="21" s="1"/>
  <c r="W1002" i="21"/>
  <c r="AA1002" i="21" s="1"/>
  <c r="X1002" i="21"/>
  <c r="AC1002" i="21" s="1"/>
  <c r="Z1002" i="21"/>
  <c r="AL1002" i="21"/>
  <c r="AN1002" i="21"/>
  <c r="AR1002" i="21"/>
  <c r="AX1002" i="21"/>
  <c r="AZ1002" i="21"/>
  <c r="BA1002" i="21"/>
  <c r="BC1002" i="21"/>
  <c r="BE1002" i="21"/>
  <c r="C1003" i="21"/>
  <c r="D1003" i="21"/>
  <c r="F1003" i="21"/>
  <c r="H1003" i="21"/>
  <c r="I1003" i="21"/>
  <c r="J1003" i="21"/>
  <c r="Q1003" i="21"/>
  <c r="V1003" i="21"/>
  <c r="W1003" i="21"/>
  <c r="X1003" i="21"/>
  <c r="AC1003" i="21" s="1"/>
  <c r="Y1003" i="21"/>
  <c r="Z1003" i="21"/>
  <c r="AA1003" i="21"/>
  <c r="AD1003" i="21" s="1"/>
  <c r="AF1003" i="21" s="1"/>
  <c r="AL1003" i="21"/>
  <c r="AN1003" i="21"/>
  <c r="AR1003" i="21"/>
  <c r="AX1003" i="21"/>
  <c r="AZ1003" i="21"/>
  <c r="BA1003" i="21"/>
  <c r="BC1003" i="21"/>
  <c r="BE1003" i="21"/>
  <c r="BG1003" i="21" s="1"/>
  <c r="C1004" i="21"/>
  <c r="D1004" i="21"/>
  <c r="F1004" i="21"/>
  <c r="H1004" i="21"/>
  <c r="I1004" i="21" s="1"/>
  <c r="J1004" i="21"/>
  <c r="Q1004" i="21"/>
  <c r="V1004" i="21"/>
  <c r="Z1004" i="21" s="1"/>
  <c r="W1004" i="21"/>
  <c r="AA1004" i="21" s="1"/>
  <c r="X1004" i="21"/>
  <c r="AC1004" i="21" s="1"/>
  <c r="AB1004" i="21" s="1"/>
  <c r="Y1004" i="21"/>
  <c r="AL1004" i="21"/>
  <c r="AN1004" i="21"/>
  <c r="AR1004" i="21"/>
  <c r="AX1004" i="21"/>
  <c r="AZ1004" i="21"/>
  <c r="BA1004" i="21"/>
  <c r="BC1004" i="21"/>
  <c r="BE1004" i="21"/>
  <c r="BF1004" i="21"/>
  <c r="BG1004" i="21"/>
  <c r="C1005" i="21"/>
  <c r="D1005" i="21"/>
  <c r="F1005" i="21"/>
  <c r="H1005" i="21"/>
  <c r="Q1005" i="21"/>
  <c r="V1005" i="21"/>
  <c r="Z1005" i="21" s="1"/>
  <c r="W1005" i="21"/>
  <c r="X1005" i="21"/>
  <c r="Y1005" i="21"/>
  <c r="AA1005" i="21"/>
  <c r="AB1005" i="21" s="1"/>
  <c r="AC1005" i="21"/>
  <c r="AD1005" i="21"/>
  <c r="AF1005" i="21" s="1"/>
  <c r="AL1005" i="21"/>
  <c r="AN1005" i="21"/>
  <c r="AR1005" i="21"/>
  <c r="AX1005" i="21"/>
  <c r="AZ1005" i="21"/>
  <c r="BA1005" i="21"/>
  <c r="BC1005" i="21"/>
  <c r="BE1005" i="21"/>
  <c r="BF1005" i="21" s="1"/>
  <c r="BG1005" i="21"/>
  <c r="C1006" i="21"/>
  <c r="D1006" i="21"/>
  <c r="F1006" i="21"/>
  <c r="H1006" i="21"/>
  <c r="J1006" i="21" s="1"/>
  <c r="I1006" i="21"/>
  <c r="Q1006" i="21"/>
  <c r="V1006" i="21"/>
  <c r="Y1006" i="21" s="1"/>
  <c r="W1006" i="21"/>
  <c r="X1006" i="21"/>
  <c r="AA1006" i="21"/>
  <c r="AL1006" i="21"/>
  <c r="AN1006" i="21"/>
  <c r="AR1006" i="21"/>
  <c r="AX1006" i="21"/>
  <c r="AZ1006" i="21"/>
  <c r="BA1006" i="21"/>
  <c r="BC1006" i="21"/>
  <c r="BE1006" i="21"/>
  <c r="C1007" i="21"/>
  <c r="D1007" i="21"/>
  <c r="F1007" i="21"/>
  <c r="H1007" i="21"/>
  <c r="I1007" i="21"/>
  <c r="J1007" i="21"/>
  <c r="Q1007" i="21"/>
  <c r="V1007" i="21"/>
  <c r="Z1007" i="21" s="1"/>
  <c r="W1007" i="21"/>
  <c r="X1007" i="21"/>
  <c r="AC1007" i="21" s="1"/>
  <c r="Y1007" i="21"/>
  <c r="AA1007" i="21"/>
  <c r="AL1007" i="21"/>
  <c r="AN1007" i="21"/>
  <c r="AR1007" i="21"/>
  <c r="AX1007" i="21"/>
  <c r="AZ1007" i="21"/>
  <c r="BA1007" i="21"/>
  <c r="BC1007" i="21"/>
  <c r="BE1007" i="21"/>
  <c r="BG1007" i="21" s="1"/>
  <c r="C1008" i="21"/>
  <c r="D1008" i="21"/>
  <c r="F1008" i="21"/>
  <c r="H1008" i="21"/>
  <c r="I1008" i="21" s="1"/>
  <c r="J1008" i="21"/>
  <c r="Q1008" i="21"/>
  <c r="V1008" i="21"/>
  <c r="W1008" i="21"/>
  <c r="X1008" i="21"/>
  <c r="AC1008" i="21" s="1"/>
  <c r="Y1008" i="21"/>
  <c r="Z1008" i="21"/>
  <c r="AA1008" i="21"/>
  <c r="AL1008" i="21"/>
  <c r="AN1008" i="21"/>
  <c r="AR1008" i="21"/>
  <c r="AX1008" i="21"/>
  <c r="AZ1008" i="21"/>
  <c r="BA1008" i="21"/>
  <c r="BC1008" i="21"/>
  <c r="BE1008" i="21"/>
  <c r="BF1008" i="21"/>
  <c r="BG1008" i="21"/>
  <c r="C1009" i="21"/>
  <c r="D1009" i="21"/>
  <c r="F1009" i="21"/>
  <c r="H1009" i="21"/>
  <c r="Q1009" i="21"/>
  <c r="V1009" i="21"/>
  <c r="Z1009" i="21" s="1"/>
  <c r="W1009" i="21"/>
  <c r="AA1009" i="21" s="1"/>
  <c r="AD1009" i="21" s="1"/>
  <c r="AF1009" i="21" s="1"/>
  <c r="X1009" i="21"/>
  <c r="Y1009" i="21"/>
  <c r="AC1009" i="21"/>
  <c r="AL1009" i="21"/>
  <c r="AN1009" i="21"/>
  <c r="AR1009" i="21"/>
  <c r="AX1009" i="21"/>
  <c r="AZ1009" i="21"/>
  <c r="BA1009" i="21"/>
  <c r="BC1009" i="21"/>
  <c r="BE1009" i="21"/>
  <c r="BF1009" i="21" s="1"/>
  <c r="BG1009" i="21"/>
  <c r="C1010" i="21"/>
  <c r="D1010" i="21"/>
  <c r="F1010" i="21"/>
  <c r="H1010" i="21"/>
  <c r="J1010" i="21" s="1"/>
  <c r="Q1010" i="21"/>
  <c r="V1010" i="21"/>
  <c r="Y1010" i="21" s="1"/>
  <c r="W1010" i="21"/>
  <c r="AA1010" i="21" s="1"/>
  <c r="X1010" i="21"/>
  <c r="AC1010" i="21" s="1"/>
  <c r="Z1010" i="21"/>
  <c r="AL1010" i="21"/>
  <c r="AN1010" i="21"/>
  <c r="AR1010" i="21"/>
  <c r="AX1010" i="21"/>
  <c r="AZ1010" i="21"/>
  <c r="BA1010" i="21"/>
  <c r="BC1010" i="21"/>
  <c r="BE1010" i="21"/>
  <c r="C1011" i="21"/>
  <c r="D1011" i="21"/>
  <c r="F1011" i="21"/>
  <c r="H1011" i="21"/>
  <c r="I1011" i="21"/>
  <c r="J1011" i="21"/>
  <c r="Q1011" i="21"/>
  <c r="V1011" i="21"/>
  <c r="W1011" i="21"/>
  <c r="AA1011" i="21" s="1"/>
  <c r="AD1011" i="21" s="1"/>
  <c r="AF1011" i="21" s="1"/>
  <c r="X1011" i="21"/>
  <c r="AC1011" i="21" s="1"/>
  <c r="Y1011" i="21"/>
  <c r="Z1011" i="21"/>
  <c r="AL1011" i="21"/>
  <c r="AN1011" i="21"/>
  <c r="AR1011" i="21"/>
  <c r="AX1011" i="21"/>
  <c r="AZ1011" i="21"/>
  <c r="BA1011" i="21"/>
  <c r="BC1011" i="21"/>
  <c r="BE1011" i="21"/>
  <c r="BG1011" i="21" s="1"/>
  <c r="C1012" i="21"/>
  <c r="D1012" i="21"/>
  <c r="F1012" i="21"/>
  <c r="H1012" i="21"/>
  <c r="I1012" i="21" s="1"/>
  <c r="J1012" i="21"/>
  <c r="Q1012" i="21"/>
  <c r="V1012" i="21"/>
  <c r="Z1012" i="21" s="1"/>
  <c r="W1012" i="21"/>
  <c r="AA1012" i="21" s="1"/>
  <c r="X1012" i="21"/>
  <c r="Y1012" i="21"/>
  <c r="AL1012" i="21"/>
  <c r="AN1012" i="21"/>
  <c r="AR1012" i="21"/>
  <c r="AX1012" i="21"/>
  <c r="AZ1012" i="21"/>
  <c r="BA1012" i="21"/>
  <c r="BC1012" i="21"/>
  <c r="BE1012" i="21"/>
  <c r="BF1012" i="21"/>
  <c r="BG1012" i="21"/>
  <c r="C1013" i="21"/>
  <c r="D1013" i="21"/>
  <c r="F1013" i="21"/>
  <c r="H1013" i="21"/>
  <c r="Q1013" i="21"/>
  <c r="V1013" i="21"/>
  <c r="Z1013" i="21" s="1"/>
  <c r="W1013" i="21"/>
  <c r="X1013" i="21"/>
  <c r="Y1013" i="21"/>
  <c r="AA1013" i="21"/>
  <c r="AB1013" i="21" s="1"/>
  <c r="AC1013" i="21"/>
  <c r="AD1013" i="21"/>
  <c r="AF1013" i="21" s="1"/>
  <c r="AL1013" i="21"/>
  <c r="AN1013" i="21"/>
  <c r="AR1013" i="21"/>
  <c r="AX1013" i="21"/>
  <c r="AZ1013" i="21"/>
  <c r="BA1013" i="21"/>
  <c r="BC1013" i="21"/>
  <c r="BE1013" i="21"/>
  <c r="BF1013" i="21" s="1"/>
  <c r="BG1013" i="21"/>
  <c r="C1014" i="21"/>
  <c r="D1014" i="21"/>
  <c r="F1014" i="21"/>
  <c r="H1014" i="21"/>
  <c r="J1014" i="21" s="1"/>
  <c r="I1014" i="21"/>
  <c r="Q1014" i="21"/>
  <c r="V1014" i="21"/>
  <c r="Y1014" i="21" s="1"/>
  <c r="W1014" i="21"/>
  <c r="X1014" i="21"/>
  <c r="AA1014" i="21"/>
  <c r="AL1014" i="21"/>
  <c r="AN1014" i="21"/>
  <c r="AR1014" i="21"/>
  <c r="AX1014" i="21"/>
  <c r="AZ1014" i="21"/>
  <c r="BA1014" i="21"/>
  <c r="BC1014" i="21"/>
  <c r="BE1014" i="21"/>
  <c r="C1015" i="21"/>
  <c r="D1015" i="21"/>
  <c r="F1015" i="21"/>
  <c r="H1015" i="21"/>
  <c r="I1015" i="21"/>
  <c r="J1015" i="21"/>
  <c r="Q1015" i="21"/>
  <c r="V1015" i="21"/>
  <c r="Z1015" i="21" s="1"/>
  <c r="W1015" i="21"/>
  <c r="X1015" i="21"/>
  <c r="AC1015" i="21" s="1"/>
  <c r="Y1015" i="21"/>
  <c r="AA1015" i="21"/>
  <c r="AD1015" i="21" s="1"/>
  <c r="AL1015" i="21"/>
  <c r="AN1015" i="21"/>
  <c r="AR1015" i="21"/>
  <c r="AX1015" i="21"/>
  <c r="AZ1015" i="21"/>
  <c r="BA1015" i="21"/>
  <c r="BC1015" i="21"/>
  <c r="BE1015" i="21"/>
  <c r="BG1015" i="21" s="1"/>
  <c r="C1016" i="21"/>
  <c r="D1016" i="21"/>
  <c r="F1016" i="21"/>
  <c r="H1016" i="21"/>
  <c r="I1016" i="21" s="1"/>
  <c r="J1016" i="21"/>
  <c r="Q1016" i="21"/>
  <c r="V1016" i="21"/>
  <c r="W1016" i="21"/>
  <c r="X1016" i="21"/>
  <c r="Y1016" i="21"/>
  <c r="Z1016" i="21"/>
  <c r="AA1016" i="21"/>
  <c r="AL1016" i="21"/>
  <c r="AN1016" i="21"/>
  <c r="AR1016" i="21"/>
  <c r="AX1016" i="21"/>
  <c r="AZ1016" i="21"/>
  <c r="BA1016" i="21"/>
  <c r="BC1016" i="21"/>
  <c r="BE1016" i="21"/>
  <c r="BF1016" i="21"/>
  <c r="BG1016" i="21"/>
  <c r="C1017" i="21"/>
  <c r="D1017" i="21"/>
  <c r="F1017" i="21"/>
  <c r="H1017" i="21"/>
  <c r="Q1017" i="21"/>
  <c r="V1017" i="21"/>
  <c r="W1017" i="21"/>
  <c r="AA1017" i="21" s="1"/>
  <c r="AD1017" i="21" s="1"/>
  <c r="AF1017" i="21" s="1"/>
  <c r="X1017" i="21"/>
  <c r="Y1017" i="21"/>
  <c r="Z1017" i="21"/>
  <c r="AC1017" i="21"/>
  <c r="AL1017" i="21"/>
  <c r="AN1017" i="21"/>
  <c r="AR1017" i="21"/>
  <c r="AX1017" i="21"/>
  <c r="AZ1017" i="21"/>
  <c r="BA1017" i="21"/>
  <c r="BC1017" i="21"/>
  <c r="BE1017" i="21"/>
  <c r="BF1017" i="21" s="1"/>
  <c r="BG1017" i="21"/>
  <c r="C1018" i="21"/>
  <c r="D1018" i="21"/>
  <c r="F1018" i="21"/>
  <c r="H1018" i="21"/>
  <c r="J1018" i="21" s="1"/>
  <c r="Q1018" i="21"/>
  <c r="V1018" i="21"/>
  <c r="Y1018" i="21" s="1"/>
  <c r="W1018" i="21"/>
  <c r="AA1018" i="21" s="1"/>
  <c r="X1018" i="21"/>
  <c r="AC1018" i="21" s="1"/>
  <c r="Z1018" i="21"/>
  <c r="AL1018" i="21"/>
  <c r="AN1018" i="21"/>
  <c r="AR1018" i="21"/>
  <c r="AX1018" i="21"/>
  <c r="AZ1018" i="21"/>
  <c r="BA1018" i="21"/>
  <c r="BC1018" i="21"/>
  <c r="BE1018" i="21"/>
  <c r="C1019" i="21"/>
  <c r="D1019" i="21"/>
  <c r="F1019" i="21"/>
  <c r="H1019" i="21"/>
  <c r="I1019" i="21"/>
  <c r="J1019" i="21"/>
  <c r="Q1019" i="21"/>
  <c r="V1019" i="21"/>
  <c r="W1019" i="21"/>
  <c r="X1019" i="21"/>
  <c r="AC1019" i="21" s="1"/>
  <c r="Y1019" i="21"/>
  <c r="Z1019" i="21"/>
  <c r="AA1019" i="21"/>
  <c r="AD1019" i="21" s="1"/>
  <c r="AF1019" i="21"/>
  <c r="AL1019" i="21"/>
  <c r="AN1019" i="21"/>
  <c r="AR1019" i="21"/>
  <c r="AX1019" i="21"/>
  <c r="AZ1019" i="21"/>
  <c r="BA1019" i="21"/>
  <c r="BC1019" i="21"/>
  <c r="BE1019" i="21"/>
  <c r="BG1019" i="21" s="1"/>
  <c r="C1020" i="21"/>
  <c r="D1020" i="21"/>
  <c r="F1020" i="21"/>
  <c r="H1020" i="21"/>
  <c r="I1020" i="21" s="1"/>
  <c r="J1020" i="21"/>
  <c r="Q1020" i="21"/>
  <c r="V1020" i="21"/>
  <c r="Z1020" i="21" s="1"/>
  <c r="W1020" i="21"/>
  <c r="AA1020" i="21" s="1"/>
  <c r="X1020" i="21"/>
  <c r="Y1020" i="21"/>
  <c r="AL1020" i="21"/>
  <c r="AN1020" i="21"/>
  <c r="AR1020" i="21"/>
  <c r="AX1020" i="21"/>
  <c r="AZ1020" i="21"/>
  <c r="BA1020" i="21"/>
  <c r="BC1020" i="21"/>
  <c r="BE1020" i="21"/>
  <c r="BF1020" i="21"/>
  <c r="BG1020" i="21"/>
  <c r="C1021" i="21"/>
  <c r="D1021" i="21"/>
  <c r="F1021" i="21"/>
  <c r="H1021" i="21"/>
  <c r="Q1021" i="21"/>
  <c r="V1021" i="21"/>
  <c r="W1021" i="21"/>
  <c r="X1021" i="21"/>
  <c r="Y1021" i="21"/>
  <c r="Z1021" i="21"/>
  <c r="AA1021" i="21"/>
  <c r="AB1021" i="21" s="1"/>
  <c r="AC1021" i="21"/>
  <c r="AD1021" i="21"/>
  <c r="AF1021" i="21" s="1"/>
  <c r="AL1021" i="21"/>
  <c r="AN1021" i="21"/>
  <c r="AR1021" i="21"/>
  <c r="AX1021" i="21"/>
  <c r="AZ1021" i="21"/>
  <c r="BA1021" i="21"/>
  <c r="BC1021" i="21"/>
  <c r="BE1021" i="21"/>
  <c r="BF1021" i="21" s="1"/>
  <c r="BG1021" i="21"/>
  <c r="C1022" i="21"/>
  <c r="D1022" i="21"/>
  <c r="F1022" i="21"/>
  <c r="H1022" i="21"/>
  <c r="J1022" i="21" s="1"/>
  <c r="I1022" i="21"/>
  <c r="Q1022" i="21"/>
  <c r="V1022" i="21"/>
  <c r="Y1022" i="21" s="1"/>
  <c r="W1022" i="21"/>
  <c r="X1022" i="21"/>
  <c r="AA1022" i="21"/>
  <c r="AL1022" i="21"/>
  <c r="AN1022" i="21"/>
  <c r="AR1022" i="21"/>
  <c r="AX1022" i="21"/>
  <c r="AZ1022" i="21"/>
  <c r="BA1022" i="21"/>
  <c r="BC1022" i="21"/>
  <c r="BE1022" i="21"/>
  <c r="C1023" i="21"/>
  <c r="D1023" i="21"/>
  <c r="F1023" i="21"/>
  <c r="H1023" i="21"/>
  <c r="I1023" i="21"/>
  <c r="J1023" i="21"/>
  <c r="Q1023" i="21"/>
  <c r="V1023" i="21"/>
  <c r="Z1023" i="21" s="1"/>
  <c r="W1023" i="21"/>
  <c r="X1023" i="21"/>
  <c r="AC1023" i="21" s="1"/>
  <c r="Y1023" i="21"/>
  <c r="AA1023" i="21"/>
  <c r="AL1023" i="21"/>
  <c r="AN1023" i="21"/>
  <c r="AR1023" i="21"/>
  <c r="AX1023" i="21"/>
  <c r="AZ1023" i="21"/>
  <c r="BA1023" i="21"/>
  <c r="BC1023" i="21"/>
  <c r="BE1023" i="21"/>
  <c r="BG1023" i="21" s="1"/>
  <c r="C1024" i="21"/>
  <c r="D1024" i="21"/>
  <c r="F1024" i="21"/>
  <c r="H1024" i="21"/>
  <c r="I1024" i="21" s="1"/>
  <c r="J1024" i="21"/>
  <c r="Q1024" i="21"/>
  <c r="V1024" i="21"/>
  <c r="W1024" i="21"/>
  <c r="X1024" i="21"/>
  <c r="Y1024" i="21"/>
  <c r="Z1024" i="21"/>
  <c r="AA1024" i="21"/>
  <c r="AL1024" i="21"/>
  <c r="AN1024" i="21"/>
  <c r="AR1024" i="21"/>
  <c r="AX1024" i="21"/>
  <c r="AZ1024" i="21"/>
  <c r="BA1024" i="21"/>
  <c r="BC1024" i="21"/>
  <c r="BE1024" i="21"/>
  <c r="BF1024" i="21"/>
  <c r="BG1024" i="21"/>
  <c r="C1025" i="21"/>
  <c r="D1025" i="21"/>
  <c r="F1025" i="21"/>
  <c r="H1025" i="21"/>
  <c r="Q1025" i="21"/>
  <c r="V1025" i="21"/>
  <c r="W1025" i="21"/>
  <c r="AA1025" i="21" s="1"/>
  <c r="AD1025" i="21" s="1"/>
  <c r="AF1025" i="21" s="1"/>
  <c r="X1025" i="21"/>
  <c r="Y1025" i="21"/>
  <c r="Z1025" i="21"/>
  <c r="AC1025" i="21"/>
  <c r="AL1025" i="21"/>
  <c r="AN1025" i="21"/>
  <c r="AR1025" i="21"/>
  <c r="AX1025" i="21"/>
  <c r="AZ1025" i="21"/>
  <c r="BA1025" i="21"/>
  <c r="BC1025" i="21"/>
  <c r="BE1025" i="21"/>
  <c r="BF1025" i="21" s="1"/>
  <c r="BG1025" i="21"/>
  <c r="C1026" i="21"/>
  <c r="D1026" i="21"/>
  <c r="F1026" i="21"/>
  <c r="H1026" i="21"/>
  <c r="J1026" i="21" s="1"/>
  <c r="Q1026" i="21"/>
  <c r="V1026" i="21"/>
  <c r="Y1026" i="21" s="1"/>
  <c r="W1026" i="21"/>
  <c r="AA1026" i="21" s="1"/>
  <c r="X1026" i="21"/>
  <c r="AC1026" i="21" s="1"/>
  <c r="Z1026" i="21"/>
  <c r="AL1026" i="21"/>
  <c r="AN1026" i="21"/>
  <c r="AR1026" i="21"/>
  <c r="AX1026" i="21"/>
  <c r="AZ1026" i="21"/>
  <c r="BA1026" i="21"/>
  <c r="BC1026" i="21"/>
  <c r="BE1026" i="21"/>
  <c r="C1027" i="21"/>
  <c r="D1027" i="21"/>
  <c r="F1027" i="21"/>
  <c r="H1027" i="21"/>
  <c r="I1027" i="21"/>
  <c r="J1027" i="21"/>
  <c r="Q1027" i="21"/>
  <c r="V1027" i="21"/>
  <c r="W1027" i="21"/>
  <c r="X1027" i="21"/>
  <c r="AC1027" i="21" s="1"/>
  <c r="Y1027" i="21"/>
  <c r="Z1027" i="21"/>
  <c r="AA1027" i="21"/>
  <c r="AD1027" i="21" s="1"/>
  <c r="AF1027" i="21" s="1"/>
  <c r="AL1027" i="21"/>
  <c r="AN1027" i="21"/>
  <c r="AR1027" i="21"/>
  <c r="AX1027" i="21"/>
  <c r="AZ1027" i="21"/>
  <c r="BA1027" i="21"/>
  <c r="BC1027" i="21"/>
  <c r="BE1027" i="21"/>
  <c r="BG1027" i="21" s="1"/>
  <c r="C1028" i="21"/>
  <c r="D1028" i="21"/>
  <c r="F1028" i="21"/>
  <c r="H1028" i="21"/>
  <c r="I1028" i="21" s="1"/>
  <c r="J1028" i="21"/>
  <c r="Q1028" i="21"/>
  <c r="V1028" i="21"/>
  <c r="Z1028" i="21" s="1"/>
  <c r="W1028" i="21"/>
  <c r="AA1028" i="21" s="1"/>
  <c r="X1028" i="21"/>
  <c r="Y1028" i="21"/>
  <c r="AL1028" i="21"/>
  <c r="AN1028" i="21"/>
  <c r="AR1028" i="21"/>
  <c r="AX1028" i="21"/>
  <c r="AZ1028" i="21"/>
  <c r="BA1028" i="21"/>
  <c r="BC1028" i="21"/>
  <c r="BE1028" i="21"/>
  <c r="BF1028" i="21"/>
  <c r="BG1028" i="21"/>
  <c r="C1029" i="21"/>
  <c r="D1029" i="21"/>
  <c r="F1029" i="21"/>
  <c r="H1029" i="21"/>
  <c r="Q1029" i="21"/>
  <c r="V1029" i="21"/>
  <c r="W1029" i="21"/>
  <c r="X1029" i="21"/>
  <c r="Y1029" i="21"/>
  <c r="Z1029" i="21"/>
  <c r="AA1029" i="21"/>
  <c r="AB1029" i="21" s="1"/>
  <c r="AC1029" i="21"/>
  <c r="AD1029" i="21"/>
  <c r="AF1029" i="21" s="1"/>
  <c r="AL1029" i="21"/>
  <c r="AN1029" i="21"/>
  <c r="AR1029" i="21"/>
  <c r="AX1029" i="21"/>
  <c r="AZ1029" i="21"/>
  <c r="BA1029" i="21"/>
  <c r="BC1029" i="21"/>
  <c r="BE1029" i="21"/>
  <c r="BF1029" i="21" s="1"/>
  <c r="BG1029" i="21"/>
  <c r="C1030" i="21"/>
  <c r="D1030" i="21"/>
  <c r="F1030" i="21"/>
  <c r="H1030" i="21"/>
  <c r="J1030" i="21" s="1"/>
  <c r="I1030" i="21"/>
  <c r="Q1030" i="21"/>
  <c r="V1030" i="21"/>
  <c r="Y1030" i="21" s="1"/>
  <c r="W1030" i="21"/>
  <c r="X1030" i="21"/>
  <c r="AA1030" i="21"/>
  <c r="AL1030" i="21"/>
  <c r="AN1030" i="21"/>
  <c r="AR1030" i="21"/>
  <c r="AX1030" i="21"/>
  <c r="AZ1030" i="21"/>
  <c r="BA1030" i="21"/>
  <c r="BC1030" i="21"/>
  <c r="BE1030" i="21"/>
  <c r="C1031" i="21"/>
  <c r="D1031" i="21"/>
  <c r="F1031" i="21"/>
  <c r="H1031" i="21"/>
  <c r="I1031" i="21"/>
  <c r="J1031" i="21"/>
  <c r="Q1031" i="21"/>
  <c r="V1031" i="21"/>
  <c r="Z1031" i="21" s="1"/>
  <c r="W1031" i="21"/>
  <c r="X1031" i="21"/>
  <c r="AC1031" i="21" s="1"/>
  <c r="Y1031" i="21"/>
  <c r="AA1031" i="21"/>
  <c r="AD1031" i="21" s="1"/>
  <c r="AL1031" i="21"/>
  <c r="AN1031" i="21"/>
  <c r="AR1031" i="21"/>
  <c r="AX1031" i="21"/>
  <c r="AZ1031" i="21"/>
  <c r="BA1031" i="21"/>
  <c r="BC1031" i="21"/>
  <c r="BE1031" i="21"/>
  <c r="BG1031" i="21" s="1"/>
  <c r="C1032" i="21"/>
  <c r="D1032" i="21"/>
  <c r="F1032" i="21"/>
  <c r="H1032" i="21"/>
  <c r="I1032" i="21" s="1"/>
  <c r="J1032" i="21"/>
  <c r="Q1032" i="21"/>
  <c r="V1032" i="21"/>
  <c r="W1032" i="21"/>
  <c r="X1032" i="21"/>
  <c r="Y1032" i="21"/>
  <c r="Z1032" i="21"/>
  <c r="AA1032" i="21"/>
  <c r="AL1032" i="21"/>
  <c r="AN1032" i="21"/>
  <c r="AR1032" i="21"/>
  <c r="AX1032" i="21"/>
  <c r="AZ1032" i="21"/>
  <c r="BA1032" i="21"/>
  <c r="BC1032" i="21"/>
  <c r="BE1032" i="21"/>
  <c r="BF1032" i="21"/>
  <c r="BG1032" i="21"/>
  <c r="C1033" i="21"/>
  <c r="D1033" i="21"/>
  <c r="F1033" i="21"/>
  <c r="H1033" i="21"/>
  <c r="Q1033" i="21"/>
  <c r="V1033" i="21"/>
  <c r="Z1033" i="21" s="1"/>
  <c r="W1033" i="21"/>
  <c r="AA1033" i="21" s="1"/>
  <c r="AD1033" i="21" s="1"/>
  <c r="AF1033" i="21" s="1"/>
  <c r="X1033" i="21"/>
  <c r="Y1033" i="21"/>
  <c r="AC1033" i="21"/>
  <c r="AL1033" i="21"/>
  <c r="AN1033" i="21"/>
  <c r="AR1033" i="21"/>
  <c r="AX1033" i="21"/>
  <c r="AZ1033" i="21"/>
  <c r="BA1033" i="21"/>
  <c r="BC1033" i="21"/>
  <c r="BE1033" i="21"/>
  <c r="BF1033" i="21" s="1"/>
  <c r="BG1033" i="21"/>
  <c r="C1034" i="21"/>
  <c r="D1034" i="21"/>
  <c r="F1034" i="21"/>
  <c r="H1034" i="21"/>
  <c r="J1034" i="21" s="1"/>
  <c r="Q1034" i="21"/>
  <c r="V1034" i="21"/>
  <c r="Y1034" i="21" s="1"/>
  <c r="W1034" i="21"/>
  <c r="AA1034" i="21" s="1"/>
  <c r="X1034" i="21"/>
  <c r="AC1034" i="21" s="1"/>
  <c r="Z1034" i="21"/>
  <c r="AL1034" i="21"/>
  <c r="AN1034" i="21"/>
  <c r="AR1034" i="21"/>
  <c r="AX1034" i="21"/>
  <c r="AZ1034" i="21"/>
  <c r="BA1034" i="21"/>
  <c r="BC1034" i="21"/>
  <c r="BE1034" i="21"/>
  <c r="C1035" i="21"/>
  <c r="D1035" i="21"/>
  <c r="F1035" i="21"/>
  <c r="H1035" i="21"/>
  <c r="I1035" i="21"/>
  <c r="J1035" i="21"/>
  <c r="Q1035" i="21"/>
  <c r="V1035" i="21"/>
  <c r="W1035" i="21"/>
  <c r="X1035" i="21"/>
  <c r="AC1035" i="21" s="1"/>
  <c r="Y1035" i="21"/>
  <c r="Z1035" i="21"/>
  <c r="AA1035" i="21"/>
  <c r="AD1035" i="21" s="1"/>
  <c r="AF1035" i="21"/>
  <c r="AL1035" i="21"/>
  <c r="AN1035" i="21"/>
  <c r="AR1035" i="21"/>
  <c r="AX1035" i="21"/>
  <c r="AZ1035" i="21"/>
  <c r="BA1035" i="21"/>
  <c r="BC1035" i="21"/>
  <c r="BE1035" i="21"/>
  <c r="BF1035" i="21" s="1"/>
  <c r="C1036" i="21"/>
  <c r="D1036" i="21"/>
  <c r="F1036" i="21"/>
  <c r="H1036" i="21"/>
  <c r="I1036" i="21" s="1"/>
  <c r="J1036" i="21"/>
  <c r="Q1036" i="21"/>
  <c r="V1036" i="21"/>
  <c r="Z1036" i="21" s="1"/>
  <c r="W1036" i="21"/>
  <c r="AA1036" i="21" s="1"/>
  <c r="AB1036" i="21" s="1"/>
  <c r="X1036" i="21"/>
  <c r="Y1036" i="21"/>
  <c r="AC1036" i="21"/>
  <c r="AL1036" i="21"/>
  <c r="AN1036" i="21"/>
  <c r="AR1036" i="21"/>
  <c r="AX1036" i="21"/>
  <c r="AZ1036" i="21"/>
  <c r="BA1036" i="21"/>
  <c r="BC1036" i="21"/>
  <c r="BE1036" i="21"/>
  <c r="BF1036" i="21"/>
  <c r="BG1036" i="21"/>
  <c r="C1037" i="21"/>
  <c r="D1037" i="21"/>
  <c r="F1037" i="21"/>
  <c r="H1037" i="21"/>
  <c r="J1037" i="21" s="1"/>
  <c r="I1037" i="21"/>
  <c r="Q1037" i="21"/>
  <c r="V1037" i="21"/>
  <c r="Y1037" i="21" s="1"/>
  <c r="W1037" i="21"/>
  <c r="X1037" i="21"/>
  <c r="Z1037" i="21"/>
  <c r="AA1037" i="21"/>
  <c r="AD1037" i="21" s="1"/>
  <c r="AF1037" i="21" s="1"/>
  <c r="AC1037" i="21"/>
  <c r="AL1037" i="21"/>
  <c r="AN1037" i="21"/>
  <c r="AR1037" i="21"/>
  <c r="AX1037" i="21"/>
  <c r="AZ1037" i="21"/>
  <c r="BA1037" i="21"/>
  <c r="BC1037" i="21"/>
  <c r="BE1037" i="21"/>
  <c r="BF1037" i="21" s="1"/>
  <c r="BG1037" i="21"/>
  <c r="C1038" i="21"/>
  <c r="D1038" i="21"/>
  <c r="F1038" i="21"/>
  <c r="H1038" i="21"/>
  <c r="J1038" i="21" s="1"/>
  <c r="Q1038" i="21"/>
  <c r="V1038" i="21"/>
  <c r="Y1038" i="21" s="1"/>
  <c r="W1038" i="21"/>
  <c r="AA1038" i="21" s="1"/>
  <c r="X1038" i="21"/>
  <c r="Z1038" i="21"/>
  <c r="AL1038" i="21"/>
  <c r="AN1038" i="21"/>
  <c r="AR1038" i="21"/>
  <c r="AX1038" i="21"/>
  <c r="AZ1038" i="21"/>
  <c r="BA1038" i="21"/>
  <c r="BC1038" i="21"/>
  <c r="BE1038" i="21"/>
  <c r="BG1038" i="21" s="1"/>
  <c r="BF1038" i="21"/>
  <c r="C1039" i="21"/>
  <c r="D1039" i="21"/>
  <c r="F1039" i="21"/>
  <c r="H1039" i="21"/>
  <c r="I1039" i="21"/>
  <c r="J1039" i="21"/>
  <c r="Q1039" i="21"/>
  <c r="V1039" i="21"/>
  <c r="Z1039" i="21" s="1"/>
  <c r="W1039" i="21"/>
  <c r="X1039" i="21"/>
  <c r="AB1039" i="21" s="1"/>
  <c r="Y1039" i="21"/>
  <c r="AA1039" i="21"/>
  <c r="AC1039" i="21"/>
  <c r="AL1039" i="21"/>
  <c r="AN1039" i="21"/>
  <c r="AR1039" i="21"/>
  <c r="AX1039" i="21"/>
  <c r="AZ1039" i="21"/>
  <c r="BA1039" i="21"/>
  <c r="BC1039" i="21"/>
  <c r="BE1039" i="21"/>
  <c r="BG1039" i="21" s="1"/>
  <c r="BF1039" i="21"/>
  <c r="C1040" i="21"/>
  <c r="D1040" i="21"/>
  <c r="F1040" i="21"/>
  <c r="H1040" i="21"/>
  <c r="I1040" i="21" s="1"/>
  <c r="Q1040" i="21"/>
  <c r="V1040" i="21"/>
  <c r="W1040" i="21"/>
  <c r="X1040" i="21"/>
  <c r="Y1040" i="21"/>
  <c r="Z1040" i="21"/>
  <c r="AA1040" i="21"/>
  <c r="AC1040" i="21"/>
  <c r="AD1040" i="21" s="1"/>
  <c r="AL1040" i="21"/>
  <c r="AN1040" i="21"/>
  <c r="AR1040" i="21"/>
  <c r="AX1040" i="21"/>
  <c r="AZ1040" i="21"/>
  <c r="BA1040" i="21"/>
  <c r="BC1040" i="21"/>
  <c r="BE1040" i="21"/>
  <c r="BF1040" i="21"/>
  <c r="BG1040" i="21"/>
  <c r="C1041" i="21"/>
  <c r="D1041" i="21"/>
  <c r="F1041" i="21"/>
  <c r="H1041" i="21"/>
  <c r="Q1041" i="21"/>
  <c r="V1041" i="21"/>
  <c r="Y1041" i="21" s="1"/>
  <c r="W1041" i="21"/>
  <c r="AA1041" i="21" s="1"/>
  <c r="X1041" i="21"/>
  <c r="AB1041" i="21" s="1"/>
  <c r="AC1041" i="21"/>
  <c r="AD1041" i="21"/>
  <c r="AF1041" i="21" s="1"/>
  <c r="AL1041" i="21"/>
  <c r="AN1041" i="21"/>
  <c r="AR1041" i="21"/>
  <c r="AX1041" i="21"/>
  <c r="AZ1041" i="21"/>
  <c r="BA1041" i="21"/>
  <c r="BC1041" i="21"/>
  <c r="BE1041" i="21"/>
  <c r="BF1041" i="21" s="1"/>
  <c r="BG1041" i="21"/>
  <c r="C1042" i="21"/>
  <c r="D1042" i="21"/>
  <c r="F1042" i="21"/>
  <c r="H1042" i="21"/>
  <c r="I1042" i="21" s="1"/>
  <c r="Q1042" i="21"/>
  <c r="V1042" i="21"/>
  <c r="Y1042" i="21" s="1"/>
  <c r="W1042" i="21"/>
  <c r="X1042" i="21"/>
  <c r="AC1042" i="21" s="1"/>
  <c r="AA1042" i="21"/>
  <c r="AB1042" i="21" s="1"/>
  <c r="AL1042" i="21"/>
  <c r="AN1042" i="21"/>
  <c r="AR1042" i="21"/>
  <c r="AX1042" i="21"/>
  <c r="AZ1042" i="21"/>
  <c r="BA1042" i="21"/>
  <c r="BC1042" i="21"/>
  <c r="BE1042" i="21"/>
  <c r="C1043" i="21"/>
  <c r="D1043" i="21"/>
  <c r="F1043" i="21"/>
  <c r="H1043" i="21"/>
  <c r="I1043" i="21"/>
  <c r="J1043" i="21"/>
  <c r="Q1043" i="21"/>
  <c r="V1043" i="21"/>
  <c r="W1043" i="21"/>
  <c r="AA1043" i="21" s="1"/>
  <c r="AD1043" i="21" s="1"/>
  <c r="AF1043" i="21" s="1"/>
  <c r="X1043" i="21"/>
  <c r="AC1043" i="21" s="1"/>
  <c r="Y1043" i="21"/>
  <c r="Z1043" i="21"/>
  <c r="AL1043" i="21"/>
  <c r="AN1043" i="21"/>
  <c r="AR1043" i="21"/>
  <c r="AX1043" i="21"/>
  <c r="AZ1043" i="21"/>
  <c r="BA1043" i="21"/>
  <c r="BC1043" i="21"/>
  <c r="BE1043" i="21"/>
  <c r="BF1043" i="21" s="1"/>
  <c r="BG1043" i="21"/>
  <c r="C1044" i="21"/>
  <c r="D1044" i="21"/>
  <c r="F1044" i="21"/>
  <c r="H1044" i="21"/>
  <c r="I1044" i="21" s="1"/>
  <c r="J1044" i="21"/>
  <c r="Q1044" i="21"/>
  <c r="V1044" i="21"/>
  <c r="Z1044" i="21" s="1"/>
  <c r="W1044" i="21"/>
  <c r="AA1044" i="21" s="1"/>
  <c r="AD1044" i="21" s="1"/>
  <c r="X1044" i="21"/>
  <c r="AB1044" i="21" s="1"/>
  <c r="Y1044" i="21"/>
  <c r="AC1044" i="21"/>
  <c r="AL1044" i="21"/>
  <c r="AN1044" i="21"/>
  <c r="AR1044" i="21"/>
  <c r="AX1044" i="21"/>
  <c r="AZ1044" i="21"/>
  <c r="BA1044" i="21"/>
  <c r="BC1044" i="21"/>
  <c r="BE1044" i="21"/>
  <c r="BF1044" i="21"/>
  <c r="BG1044" i="21"/>
  <c r="C1045" i="21"/>
  <c r="D1045" i="21"/>
  <c r="F1045" i="21"/>
  <c r="H1045" i="21"/>
  <c r="J1045" i="21" s="1"/>
  <c r="I1045" i="21"/>
  <c r="Q1045" i="21"/>
  <c r="V1045" i="21"/>
  <c r="Y1045" i="21" s="1"/>
  <c r="W1045" i="21"/>
  <c r="X1045" i="21"/>
  <c r="Z1045" i="21"/>
  <c r="AA1045" i="21"/>
  <c r="AC1045" i="21"/>
  <c r="AL1045" i="21"/>
  <c r="AN1045" i="21"/>
  <c r="AR1045" i="21"/>
  <c r="AX1045" i="21"/>
  <c r="AZ1045" i="21"/>
  <c r="BA1045" i="21"/>
  <c r="BC1045" i="21"/>
  <c r="BE1045" i="21"/>
  <c r="BF1045" i="21" s="1"/>
  <c r="BG1045" i="21"/>
  <c r="C1046" i="21"/>
  <c r="D1046" i="21"/>
  <c r="F1046" i="21"/>
  <c r="H1046" i="21"/>
  <c r="J1046" i="21" s="1"/>
  <c r="Q1046" i="21"/>
  <c r="V1046" i="21"/>
  <c r="Y1046" i="21" s="1"/>
  <c r="W1046" i="21"/>
  <c r="AA1046" i="21" s="1"/>
  <c r="X1046" i="21"/>
  <c r="Z1046" i="21"/>
  <c r="AL1046" i="21"/>
  <c r="AN1046" i="21"/>
  <c r="AR1046" i="21"/>
  <c r="AX1046" i="21"/>
  <c r="AZ1046" i="21"/>
  <c r="BA1046" i="21"/>
  <c r="BC1046" i="21"/>
  <c r="BE1046" i="21"/>
  <c r="BG1046" i="21" s="1"/>
  <c r="BF1046" i="21"/>
  <c r="C1047" i="21"/>
  <c r="D1047" i="21"/>
  <c r="F1047" i="21"/>
  <c r="H1047" i="21"/>
  <c r="I1047" i="21"/>
  <c r="J1047" i="21"/>
  <c r="Q1047" i="21"/>
  <c r="V1047" i="21"/>
  <c r="Z1047" i="21" s="1"/>
  <c r="W1047" i="21"/>
  <c r="X1047" i="21"/>
  <c r="AB1047" i="21" s="1"/>
  <c r="Y1047" i="21"/>
  <c r="AA1047" i="21"/>
  <c r="AC1047" i="21"/>
  <c r="AL1047" i="21"/>
  <c r="AN1047" i="21"/>
  <c r="AR1047" i="21"/>
  <c r="AX1047" i="21"/>
  <c r="AZ1047" i="21"/>
  <c r="BA1047" i="21"/>
  <c r="BC1047" i="21"/>
  <c r="BE1047" i="21"/>
  <c r="BG1047" i="21" s="1"/>
  <c r="BF1047" i="21"/>
  <c r="C1048" i="21"/>
  <c r="D1048" i="21"/>
  <c r="F1048" i="21"/>
  <c r="H1048" i="21"/>
  <c r="I1048" i="21" s="1"/>
  <c r="Q1048" i="21"/>
  <c r="V1048" i="21"/>
  <c r="W1048" i="21"/>
  <c r="X1048" i="21"/>
  <c r="Y1048" i="21"/>
  <c r="Z1048" i="21"/>
  <c r="AA1048" i="21"/>
  <c r="AC1048" i="21"/>
  <c r="AD1048" i="21" s="1"/>
  <c r="AL1048" i="21"/>
  <c r="AN1048" i="21"/>
  <c r="AR1048" i="21"/>
  <c r="AX1048" i="21"/>
  <c r="AZ1048" i="21"/>
  <c r="BA1048" i="21"/>
  <c r="BC1048" i="21"/>
  <c r="BE1048" i="21"/>
  <c r="BF1048" i="21"/>
  <c r="BG1048" i="21"/>
  <c r="C1049" i="21"/>
  <c r="D1049" i="21"/>
  <c r="F1049" i="21"/>
  <c r="H1049" i="21"/>
  <c r="Q1049" i="21"/>
  <c r="V1049" i="21"/>
  <c r="Y1049" i="21" s="1"/>
  <c r="W1049" i="21"/>
  <c r="AA1049" i="21" s="1"/>
  <c r="X1049" i="21"/>
  <c r="AB1049" i="21" s="1"/>
  <c r="AC1049" i="21"/>
  <c r="AD1049" i="21"/>
  <c r="AF1049" i="21" s="1"/>
  <c r="AL1049" i="21"/>
  <c r="AN1049" i="21"/>
  <c r="AR1049" i="21"/>
  <c r="AX1049" i="21"/>
  <c r="AZ1049" i="21"/>
  <c r="BA1049" i="21"/>
  <c r="BC1049" i="21"/>
  <c r="BE1049" i="21"/>
  <c r="BF1049" i="21" s="1"/>
  <c r="BG1049" i="21"/>
  <c r="C1050" i="21"/>
  <c r="D1050" i="21"/>
  <c r="F1050" i="21"/>
  <c r="H1050" i="21"/>
  <c r="I1050" i="21" s="1"/>
  <c r="J1050" i="21"/>
  <c r="Q1050" i="21"/>
  <c r="V1050" i="21"/>
  <c r="Y1050" i="21" s="1"/>
  <c r="W1050" i="21"/>
  <c r="X1050" i="21"/>
  <c r="AC1050" i="21" s="1"/>
  <c r="AA1050" i="21"/>
  <c r="AB1050" i="21" s="1"/>
  <c r="AD1050" i="21"/>
  <c r="AF1050" i="21" s="1"/>
  <c r="AL1050" i="21"/>
  <c r="AN1050" i="21"/>
  <c r="AR1050" i="21"/>
  <c r="AX1050" i="21"/>
  <c r="AZ1050" i="21"/>
  <c r="BA1050" i="21"/>
  <c r="BC1050" i="21"/>
  <c r="BE1050" i="21"/>
  <c r="C1051" i="21"/>
  <c r="D1051" i="21"/>
  <c r="F1051" i="21"/>
  <c r="H1051" i="21"/>
  <c r="I1051" i="21"/>
  <c r="J1051" i="21"/>
  <c r="Q1051" i="21"/>
  <c r="V1051" i="21"/>
  <c r="W1051" i="21"/>
  <c r="AA1051" i="21" s="1"/>
  <c r="AD1051" i="21" s="1"/>
  <c r="AF1051" i="21" s="1"/>
  <c r="X1051" i="21"/>
  <c r="AC1051" i="21" s="1"/>
  <c r="Y1051" i="21"/>
  <c r="Z1051" i="21"/>
  <c r="AL1051" i="21"/>
  <c r="AN1051" i="21"/>
  <c r="AR1051" i="21"/>
  <c r="AX1051" i="21"/>
  <c r="AZ1051" i="21"/>
  <c r="BA1051" i="21"/>
  <c r="BC1051" i="21"/>
  <c r="BE1051" i="21"/>
  <c r="BF1051" i="21" s="1"/>
  <c r="C1052" i="21"/>
  <c r="D1052" i="21"/>
  <c r="F1052" i="21"/>
  <c r="H1052" i="21"/>
  <c r="I1052" i="21" s="1"/>
  <c r="J1052" i="21"/>
  <c r="Q1052" i="21"/>
  <c r="V1052" i="21"/>
  <c r="Z1052" i="21" s="1"/>
  <c r="W1052" i="21"/>
  <c r="AA1052" i="21" s="1"/>
  <c r="AD1052" i="21" s="1"/>
  <c r="X1052" i="21"/>
  <c r="Y1052" i="21"/>
  <c r="AC1052" i="21"/>
  <c r="AL1052" i="21"/>
  <c r="AN1052" i="21"/>
  <c r="AR1052" i="21"/>
  <c r="AX1052" i="21"/>
  <c r="AZ1052" i="21"/>
  <c r="BA1052" i="21"/>
  <c r="BC1052" i="21"/>
  <c r="BE1052" i="21"/>
  <c r="BF1052" i="21"/>
  <c r="BG1052" i="21"/>
  <c r="C1053" i="21"/>
  <c r="D1053" i="21"/>
  <c r="F1053" i="21"/>
  <c r="H1053" i="21"/>
  <c r="J1053" i="21" s="1"/>
  <c r="I1053" i="21"/>
  <c r="Q1053" i="21"/>
  <c r="V1053" i="21"/>
  <c r="Y1053" i="21" s="1"/>
  <c r="W1053" i="21"/>
  <c r="X1053" i="21"/>
  <c r="AA1053" i="21"/>
  <c r="AC1053" i="21"/>
  <c r="AD1053" i="21" s="1"/>
  <c r="AF1053" i="21" s="1"/>
  <c r="AL1053" i="21"/>
  <c r="AN1053" i="21"/>
  <c r="AR1053" i="21"/>
  <c r="AX1053" i="21"/>
  <c r="AZ1053" i="21"/>
  <c r="BA1053" i="21"/>
  <c r="BC1053" i="21"/>
  <c r="BE1053" i="21"/>
  <c r="BF1053" i="21" s="1"/>
  <c r="BG1053" i="21"/>
  <c r="C1054" i="21"/>
  <c r="D1054" i="21"/>
  <c r="F1054" i="21"/>
  <c r="H1054" i="21"/>
  <c r="J1054" i="21" s="1"/>
  <c r="Q1054" i="21"/>
  <c r="V1054" i="21"/>
  <c r="Y1054" i="21" s="1"/>
  <c r="W1054" i="21"/>
  <c r="AA1054" i="21" s="1"/>
  <c r="X1054" i="21"/>
  <c r="Z1054" i="21"/>
  <c r="AL1054" i="21"/>
  <c r="AN1054" i="21"/>
  <c r="AR1054" i="21"/>
  <c r="AX1054" i="21"/>
  <c r="AZ1054" i="21"/>
  <c r="BA1054" i="21"/>
  <c r="BC1054" i="21"/>
  <c r="BE1054" i="21"/>
  <c r="BG1054" i="21" s="1"/>
  <c r="BF1054" i="21"/>
  <c r="C1055" i="21"/>
  <c r="D1055" i="21"/>
  <c r="F1055" i="21"/>
  <c r="H1055" i="21"/>
  <c r="I1055" i="21"/>
  <c r="J1055" i="21"/>
  <c r="Q1055" i="21"/>
  <c r="V1055" i="21"/>
  <c r="Z1055" i="21" s="1"/>
  <c r="W1055" i="21"/>
  <c r="X1055" i="21"/>
  <c r="Y1055" i="21"/>
  <c r="AA1055" i="21"/>
  <c r="AL1055" i="21"/>
  <c r="AN1055" i="21"/>
  <c r="AR1055" i="21"/>
  <c r="AX1055" i="21"/>
  <c r="AZ1055" i="21"/>
  <c r="BA1055" i="21"/>
  <c r="BC1055" i="21"/>
  <c r="BE1055" i="21"/>
  <c r="BG1055" i="21" s="1"/>
  <c r="BF1055" i="21"/>
  <c r="C1056" i="21"/>
  <c r="D1056" i="21"/>
  <c r="F1056" i="21"/>
  <c r="H1056" i="21"/>
  <c r="I1056" i="21" s="1"/>
  <c r="Q1056" i="21"/>
  <c r="V1056" i="21"/>
  <c r="W1056" i="21"/>
  <c r="X1056" i="21"/>
  <c r="Y1056" i="21"/>
  <c r="Z1056" i="21"/>
  <c r="AA1056" i="21"/>
  <c r="AC1056" i="21"/>
  <c r="AD1056" i="21" s="1"/>
  <c r="AL1056" i="21"/>
  <c r="AN1056" i="21"/>
  <c r="AR1056" i="21"/>
  <c r="AX1056" i="21"/>
  <c r="AZ1056" i="21"/>
  <c r="BA1056" i="21"/>
  <c r="BC1056" i="21"/>
  <c r="BE1056" i="21"/>
  <c r="BF1056" i="21"/>
  <c r="BG1056" i="21"/>
  <c r="C1057" i="21"/>
  <c r="D1057" i="21"/>
  <c r="F1057" i="21"/>
  <c r="H1057" i="21"/>
  <c r="Q1057" i="21"/>
  <c r="V1057" i="21"/>
  <c r="Y1057" i="21" s="1"/>
  <c r="W1057" i="21"/>
  <c r="AA1057" i="21" s="1"/>
  <c r="X1057" i="21"/>
  <c r="AB1057" i="21" s="1"/>
  <c r="Z1057" i="21"/>
  <c r="AC1057" i="21"/>
  <c r="AD1057" i="21"/>
  <c r="AF1057" i="21" s="1"/>
  <c r="AL1057" i="21"/>
  <c r="AN1057" i="21"/>
  <c r="AR1057" i="21"/>
  <c r="AX1057" i="21"/>
  <c r="AZ1057" i="21"/>
  <c r="BA1057" i="21"/>
  <c r="BC1057" i="21"/>
  <c r="BE1057" i="21"/>
  <c r="BF1057" i="21" s="1"/>
  <c r="BG1057" i="21"/>
  <c r="C1058" i="21"/>
  <c r="D1058" i="21"/>
  <c r="F1058" i="21"/>
  <c r="H1058" i="21"/>
  <c r="I1058" i="21" s="1"/>
  <c r="Q1058" i="21"/>
  <c r="V1058" i="21"/>
  <c r="Y1058" i="21" s="1"/>
  <c r="W1058" i="21"/>
  <c r="X1058" i="21"/>
  <c r="AC1058" i="21" s="1"/>
  <c r="AA1058" i="21"/>
  <c r="AB1058" i="21" s="1"/>
  <c r="AL1058" i="21"/>
  <c r="AN1058" i="21"/>
  <c r="AR1058" i="21"/>
  <c r="AX1058" i="21"/>
  <c r="AZ1058" i="21"/>
  <c r="BA1058" i="21"/>
  <c r="BC1058" i="21"/>
  <c r="BE1058" i="21"/>
  <c r="C1059" i="21"/>
  <c r="D1059" i="21"/>
  <c r="F1059" i="21"/>
  <c r="H1059" i="21"/>
  <c r="I1059" i="21"/>
  <c r="J1059" i="21"/>
  <c r="Q1059" i="21"/>
  <c r="V1059" i="21"/>
  <c r="W1059" i="21"/>
  <c r="X1059" i="21"/>
  <c r="AC1059" i="21" s="1"/>
  <c r="Y1059" i="21"/>
  <c r="Z1059" i="21"/>
  <c r="AA1059" i="21"/>
  <c r="AD1059" i="21" s="1"/>
  <c r="AF1059" i="21" s="1"/>
  <c r="AL1059" i="21"/>
  <c r="AN1059" i="21"/>
  <c r="AR1059" i="21"/>
  <c r="AX1059" i="21"/>
  <c r="AZ1059" i="21"/>
  <c r="BA1059" i="21"/>
  <c r="BC1059" i="21"/>
  <c r="BE1059" i="21"/>
  <c r="BF1059" i="21" s="1"/>
  <c r="BG1059" i="21"/>
  <c r="C1060" i="21"/>
  <c r="D1060" i="21"/>
  <c r="F1060" i="21"/>
  <c r="H1060" i="21"/>
  <c r="I1060" i="21" s="1"/>
  <c r="J1060" i="21"/>
  <c r="Q1060" i="21"/>
  <c r="V1060" i="21"/>
  <c r="Z1060" i="21" s="1"/>
  <c r="W1060" i="21"/>
  <c r="AA1060" i="21" s="1"/>
  <c r="AD1060" i="21" s="1"/>
  <c r="X1060" i="21"/>
  <c r="AB1060" i="21" s="1"/>
  <c r="Y1060" i="21"/>
  <c r="AC1060" i="21"/>
  <c r="AL1060" i="21"/>
  <c r="AN1060" i="21"/>
  <c r="AR1060" i="21"/>
  <c r="AX1060" i="21"/>
  <c r="AZ1060" i="21"/>
  <c r="BA1060" i="21"/>
  <c r="BC1060" i="21"/>
  <c r="BE1060" i="21"/>
  <c r="BF1060" i="21"/>
  <c r="BG1060" i="21"/>
  <c r="C1061" i="21"/>
  <c r="D1061" i="21"/>
  <c r="F1061" i="21"/>
  <c r="H1061" i="21"/>
  <c r="J1061" i="21" s="1"/>
  <c r="I1061" i="21"/>
  <c r="Q1061" i="21"/>
  <c r="V1061" i="21"/>
  <c r="Y1061" i="21" s="1"/>
  <c r="W1061" i="21"/>
  <c r="X1061" i="21"/>
  <c r="AA1061" i="21"/>
  <c r="AC1061" i="21"/>
  <c r="AD1061" i="21" s="1"/>
  <c r="AF1061" i="21" s="1"/>
  <c r="AL1061" i="21"/>
  <c r="AN1061" i="21"/>
  <c r="AR1061" i="21"/>
  <c r="AX1061" i="21"/>
  <c r="AZ1061" i="21"/>
  <c r="BA1061" i="21"/>
  <c r="BC1061" i="21"/>
  <c r="BE1061" i="21"/>
  <c r="BF1061" i="21" s="1"/>
  <c r="BG1061" i="21"/>
  <c r="C1062" i="21"/>
  <c r="D1062" i="21"/>
  <c r="F1062" i="21"/>
  <c r="H1062" i="21"/>
  <c r="J1062" i="21" s="1"/>
  <c r="Q1062" i="21"/>
  <c r="V1062" i="21"/>
  <c r="Y1062" i="21" s="1"/>
  <c r="W1062" i="21"/>
  <c r="AA1062" i="21" s="1"/>
  <c r="X1062" i="21"/>
  <c r="Z1062" i="21"/>
  <c r="AL1062" i="21"/>
  <c r="AN1062" i="21"/>
  <c r="AR1062" i="21"/>
  <c r="AX1062" i="21"/>
  <c r="AZ1062" i="21"/>
  <c r="BA1062" i="21"/>
  <c r="BC1062" i="21"/>
  <c r="BE1062" i="21"/>
  <c r="BG1062" i="21" s="1"/>
  <c r="BF1062" i="21"/>
  <c r="C1063" i="21"/>
  <c r="D1063" i="21"/>
  <c r="F1063" i="21"/>
  <c r="H1063" i="21"/>
  <c r="I1063" i="21"/>
  <c r="J1063" i="21"/>
  <c r="Q1063" i="21"/>
  <c r="V1063" i="21"/>
  <c r="Z1063" i="21" s="1"/>
  <c r="W1063" i="21"/>
  <c r="X1063" i="21"/>
  <c r="Y1063" i="21"/>
  <c r="AA1063" i="21"/>
  <c r="AL1063" i="21"/>
  <c r="AN1063" i="21"/>
  <c r="AR1063" i="21"/>
  <c r="AX1063" i="21"/>
  <c r="AZ1063" i="21"/>
  <c r="BA1063" i="21"/>
  <c r="BC1063" i="21"/>
  <c r="BE1063" i="21"/>
  <c r="BG1063" i="21" s="1"/>
  <c r="BF1063" i="21"/>
  <c r="C1064" i="21"/>
  <c r="D1064" i="21"/>
  <c r="F1064" i="21"/>
  <c r="H1064" i="21"/>
  <c r="I1064" i="21" s="1"/>
  <c r="Q1064" i="21"/>
  <c r="V1064" i="21"/>
  <c r="W1064" i="21"/>
  <c r="X1064" i="21"/>
  <c r="Y1064" i="21"/>
  <c r="Z1064" i="21"/>
  <c r="AA1064" i="21"/>
  <c r="AC1064" i="21"/>
  <c r="AD1064" i="21" s="1"/>
  <c r="AL1064" i="21"/>
  <c r="AN1064" i="21"/>
  <c r="AR1064" i="21"/>
  <c r="AX1064" i="21"/>
  <c r="AZ1064" i="21"/>
  <c r="BA1064" i="21"/>
  <c r="BC1064" i="21"/>
  <c r="BE1064" i="21"/>
  <c r="BF1064" i="21"/>
  <c r="BG1064" i="21"/>
  <c r="C1065" i="21"/>
  <c r="D1065" i="21"/>
  <c r="F1065" i="21"/>
  <c r="H1065" i="21"/>
  <c r="Q1065" i="21"/>
  <c r="V1065" i="21"/>
  <c r="Y1065" i="21" s="1"/>
  <c r="W1065" i="21"/>
  <c r="AA1065" i="21" s="1"/>
  <c r="X1065" i="21"/>
  <c r="AB1065" i="21" s="1"/>
  <c r="Z1065" i="21"/>
  <c r="AC1065" i="21"/>
  <c r="AD1065" i="21"/>
  <c r="AF1065" i="21" s="1"/>
  <c r="AL1065" i="21"/>
  <c r="AN1065" i="21"/>
  <c r="AR1065" i="21"/>
  <c r="AX1065" i="21"/>
  <c r="AZ1065" i="21"/>
  <c r="BA1065" i="21"/>
  <c r="BC1065" i="21"/>
  <c r="BE1065" i="21"/>
  <c r="BF1065" i="21" s="1"/>
  <c r="BG1065" i="21"/>
  <c r="C1066" i="21"/>
  <c r="D1066" i="21"/>
  <c r="F1066" i="21"/>
  <c r="H1066" i="21"/>
  <c r="I1066" i="21" s="1"/>
  <c r="J1066" i="21"/>
  <c r="Q1066" i="21"/>
  <c r="V1066" i="21"/>
  <c r="Y1066" i="21" s="1"/>
  <c r="W1066" i="21"/>
  <c r="X1066" i="21"/>
  <c r="AC1066" i="21" s="1"/>
  <c r="AD1066" i="21" s="1"/>
  <c r="AF1066" i="21" s="1"/>
  <c r="AA1066" i="21"/>
  <c r="AB1066" i="21" s="1"/>
  <c r="AL1066" i="21"/>
  <c r="AN1066" i="21"/>
  <c r="AR1066" i="21"/>
  <c r="AX1066" i="21"/>
  <c r="AZ1066" i="21"/>
  <c r="BA1066" i="21"/>
  <c r="BC1066" i="21"/>
  <c r="BE1066" i="21"/>
  <c r="C1067" i="21"/>
  <c r="D1067" i="21"/>
  <c r="F1067" i="21"/>
  <c r="H1067" i="21"/>
  <c r="I1067" i="21"/>
  <c r="J1067" i="21"/>
  <c r="Q1067" i="21"/>
  <c r="V1067" i="21"/>
  <c r="W1067" i="21"/>
  <c r="X1067" i="21"/>
  <c r="AC1067" i="21" s="1"/>
  <c r="Y1067" i="21"/>
  <c r="Z1067" i="21"/>
  <c r="AA1067" i="21"/>
  <c r="AD1067" i="21" s="1"/>
  <c r="AF1067" i="21"/>
  <c r="AL1067" i="21"/>
  <c r="AN1067" i="21"/>
  <c r="AR1067" i="21"/>
  <c r="AX1067" i="21"/>
  <c r="AZ1067" i="21"/>
  <c r="BA1067" i="21"/>
  <c r="BC1067" i="21"/>
  <c r="BE1067" i="21"/>
  <c r="BF1067" i="21" s="1"/>
  <c r="C1068" i="21"/>
  <c r="D1068" i="21"/>
  <c r="F1068" i="21"/>
  <c r="H1068" i="21"/>
  <c r="I1068" i="21" s="1"/>
  <c r="J1068" i="21"/>
  <c r="Q1068" i="21"/>
  <c r="V1068" i="21"/>
  <c r="Z1068" i="21" s="1"/>
  <c r="W1068" i="21"/>
  <c r="AA1068" i="21" s="1"/>
  <c r="AB1068" i="21" s="1"/>
  <c r="X1068" i="21"/>
  <c r="Y1068" i="21"/>
  <c r="AC1068" i="21"/>
  <c r="AL1068" i="21"/>
  <c r="AN1068" i="21"/>
  <c r="AR1068" i="21"/>
  <c r="AX1068" i="21"/>
  <c r="AZ1068" i="21"/>
  <c r="BA1068" i="21"/>
  <c r="BC1068" i="21"/>
  <c r="BE1068" i="21"/>
  <c r="BF1068" i="21"/>
  <c r="BG1068" i="21"/>
  <c r="C1069" i="21"/>
  <c r="D1069" i="21"/>
  <c r="F1069" i="21"/>
  <c r="H1069" i="21"/>
  <c r="J1069" i="21" s="1"/>
  <c r="I1069" i="21"/>
  <c r="Q1069" i="21"/>
  <c r="V1069" i="21"/>
  <c r="Y1069" i="21" s="1"/>
  <c r="W1069" i="21"/>
  <c r="X1069" i="21"/>
  <c r="Z1069" i="21"/>
  <c r="AA1069" i="21"/>
  <c r="AD1069" i="21" s="1"/>
  <c r="AF1069" i="21" s="1"/>
  <c r="AC1069" i="21"/>
  <c r="AL1069" i="21"/>
  <c r="AN1069" i="21"/>
  <c r="AR1069" i="21"/>
  <c r="AX1069" i="21"/>
  <c r="AZ1069" i="21"/>
  <c r="BA1069" i="21"/>
  <c r="BC1069" i="21"/>
  <c r="BE1069" i="21"/>
  <c r="BF1069" i="21" s="1"/>
  <c r="BG1069" i="21"/>
  <c r="C1070" i="21"/>
  <c r="D1070" i="21"/>
  <c r="F1070" i="21"/>
  <c r="H1070" i="21"/>
  <c r="J1070" i="21" s="1"/>
  <c r="Q1070" i="21"/>
  <c r="V1070" i="21"/>
  <c r="Y1070" i="21" s="1"/>
  <c r="W1070" i="21"/>
  <c r="AA1070" i="21" s="1"/>
  <c r="X1070" i="21"/>
  <c r="Z1070" i="21"/>
  <c r="AL1070" i="21"/>
  <c r="AN1070" i="21"/>
  <c r="AR1070" i="21"/>
  <c r="AX1070" i="21"/>
  <c r="AZ1070" i="21"/>
  <c r="BA1070" i="21"/>
  <c r="BC1070" i="21"/>
  <c r="BE1070" i="21"/>
  <c r="BG1070" i="21" s="1"/>
  <c r="BF1070" i="21"/>
  <c r="C1071" i="21"/>
  <c r="D1071" i="21"/>
  <c r="F1071" i="21"/>
  <c r="H1071" i="21"/>
  <c r="I1071" i="21"/>
  <c r="J1071" i="21"/>
  <c r="Q1071" i="21"/>
  <c r="V1071" i="21"/>
  <c r="Z1071" i="21" s="1"/>
  <c r="W1071" i="21"/>
  <c r="X1071" i="21"/>
  <c r="AB1071" i="21" s="1"/>
  <c r="Y1071" i="21"/>
  <c r="AA1071" i="21"/>
  <c r="AC1071" i="21"/>
  <c r="AL1071" i="21"/>
  <c r="AN1071" i="21"/>
  <c r="AR1071" i="21"/>
  <c r="AX1071" i="21"/>
  <c r="AZ1071" i="21"/>
  <c r="BA1071" i="21"/>
  <c r="BC1071" i="21"/>
  <c r="BE1071" i="21"/>
  <c r="BG1071" i="21" s="1"/>
  <c r="BF1071" i="21"/>
  <c r="C1072" i="21"/>
  <c r="D1072" i="21"/>
  <c r="F1072" i="21"/>
  <c r="H1072" i="21"/>
  <c r="I1072" i="21" s="1"/>
  <c r="Q1072" i="21"/>
  <c r="V1072" i="21"/>
  <c r="W1072" i="21"/>
  <c r="X1072" i="21"/>
  <c r="Y1072" i="21"/>
  <c r="Z1072" i="21"/>
  <c r="AA1072" i="21"/>
  <c r="AC1072" i="21"/>
  <c r="AD1072" i="21" s="1"/>
  <c r="AL1072" i="21"/>
  <c r="AN1072" i="21"/>
  <c r="AR1072" i="21"/>
  <c r="AX1072" i="21"/>
  <c r="AZ1072" i="21"/>
  <c r="BA1072" i="21"/>
  <c r="BC1072" i="21"/>
  <c r="BE1072" i="21"/>
  <c r="BF1072" i="21"/>
  <c r="BG1072" i="21"/>
  <c r="C1073" i="21"/>
  <c r="D1073" i="21"/>
  <c r="F1073" i="21"/>
  <c r="H1073" i="21"/>
  <c r="Q1073" i="21"/>
  <c r="V1073" i="21"/>
  <c r="Y1073" i="21" s="1"/>
  <c r="W1073" i="21"/>
  <c r="AA1073" i="21" s="1"/>
  <c r="X1073" i="21"/>
  <c r="AB1073" i="21" s="1"/>
  <c r="AC1073" i="21"/>
  <c r="AD1073" i="21"/>
  <c r="AF1073" i="21" s="1"/>
  <c r="AL1073" i="21"/>
  <c r="AN1073" i="21"/>
  <c r="AR1073" i="21"/>
  <c r="AX1073" i="21"/>
  <c r="AZ1073" i="21"/>
  <c r="BA1073" i="21"/>
  <c r="BC1073" i="21"/>
  <c r="BE1073" i="21"/>
  <c r="BF1073" i="21" s="1"/>
  <c r="BG1073" i="21"/>
  <c r="C1074" i="21"/>
  <c r="D1074" i="21"/>
  <c r="F1074" i="21"/>
  <c r="H1074" i="21"/>
  <c r="I1074" i="21" s="1"/>
  <c r="Q1074" i="21"/>
  <c r="V1074" i="21"/>
  <c r="Y1074" i="21" s="1"/>
  <c r="W1074" i="21"/>
  <c r="X1074" i="21"/>
  <c r="AC1074" i="21" s="1"/>
  <c r="AA1074" i="21"/>
  <c r="AB1074" i="21" s="1"/>
  <c r="AL1074" i="21"/>
  <c r="AN1074" i="21"/>
  <c r="AR1074" i="21"/>
  <c r="AX1074" i="21"/>
  <c r="AZ1074" i="21"/>
  <c r="BA1074" i="21"/>
  <c r="BC1074" i="21"/>
  <c r="BE1074" i="21"/>
  <c r="C1075" i="21"/>
  <c r="D1075" i="21"/>
  <c r="F1075" i="21"/>
  <c r="H1075" i="21"/>
  <c r="I1075" i="21"/>
  <c r="J1075" i="21"/>
  <c r="Q1075" i="21"/>
  <c r="V1075" i="21"/>
  <c r="W1075" i="21"/>
  <c r="AA1075" i="21" s="1"/>
  <c r="AD1075" i="21" s="1"/>
  <c r="AF1075" i="21" s="1"/>
  <c r="X1075" i="21"/>
  <c r="AC1075" i="21" s="1"/>
  <c r="Y1075" i="21"/>
  <c r="Z1075" i="21"/>
  <c r="AL1075" i="21"/>
  <c r="AN1075" i="21"/>
  <c r="AR1075" i="21"/>
  <c r="AX1075" i="21"/>
  <c r="AZ1075" i="21"/>
  <c r="BA1075" i="21"/>
  <c r="BC1075" i="21"/>
  <c r="BE1075" i="21"/>
  <c r="BF1075" i="21" s="1"/>
  <c r="BG1075" i="21"/>
  <c r="C1076" i="21"/>
  <c r="D1076" i="21"/>
  <c r="F1076" i="21"/>
  <c r="H1076" i="21"/>
  <c r="I1076" i="21" s="1"/>
  <c r="J1076" i="21"/>
  <c r="Q1076" i="21"/>
  <c r="V1076" i="21"/>
  <c r="Z1076" i="21" s="1"/>
  <c r="W1076" i="21"/>
  <c r="AA1076" i="21" s="1"/>
  <c r="AD1076" i="21" s="1"/>
  <c r="X1076" i="21"/>
  <c r="AB1076" i="21" s="1"/>
  <c r="Y1076" i="21"/>
  <c r="AC1076" i="21"/>
  <c r="AL1076" i="21"/>
  <c r="AN1076" i="21"/>
  <c r="AR1076" i="21"/>
  <c r="AX1076" i="21"/>
  <c r="AZ1076" i="21"/>
  <c r="BA1076" i="21"/>
  <c r="BC1076" i="21"/>
  <c r="BE1076" i="21"/>
  <c r="BF1076" i="21"/>
  <c r="BG1076" i="21"/>
  <c r="C1077" i="21"/>
  <c r="D1077" i="21"/>
  <c r="F1077" i="21"/>
  <c r="H1077" i="21"/>
  <c r="J1077" i="21" s="1"/>
  <c r="I1077" i="21"/>
  <c r="Q1077" i="21"/>
  <c r="V1077" i="21"/>
  <c r="Y1077" i="21" s="1"/>
  <c r="W1077" i="21"/>
  <c r="X1077" i="21"/>
  <c r="Z1077" i="21"/>
  <c r="AA1077" i="21"/>
  <c r="AC1077" i="21"/>
  <c r="AL1077" i="21"/>
  <c r="AN1077" i="21"/>
  <c r="AR1077" i="21"/>
  <c r="AX1077" i="21"/>
  <c r="AZ1077" i="21"/>
  <c r="BA1077" i="21"/>
  <c r="BC1077" i="21"/>
  <c r="BE1077" i="21"/>
  <c r="BF1077" i="21" s="1"/>
  <c r="BG1077" i="21"/>
  <c r="C1078" i="21"/>
  <c r="D1078" i="21"/>
  <c r="F1078" i="21"/>
  <c r="H1078" i="21"/>
  <c r="J1078" i="21" s="1"/>
  <c r="Q1078" i="21"/>
  <c r="V1078" i="21"/>
  <c r="Y1078" i="21" s="1"/>
  <c r="W1078" i="21"/>
  <c r="AA1078" i="21" s="1"/>
  <c r="X1078" i="21"/>
  <c r="Z1078" i="21"/>
  <c r="AL1078" i="21"/>
  <c r="AN1078" i="21"/>
  <c r="AR1078" i="21"/>
  <c r="AX1078" i="21"/>
  <c r="AZ1078" i="21"/>
  <c r="BA1078" i="21"/>
  <c r="BC1078" i="21"/>
  <c r="BE1078" i="21"/>
  <c r="BG1078" i="21" s="1"/>
  <c r="BF1078" i="21"/>
  <c r="C1079" i="21"/>
  <c r="D1079" i="21"/>
  <c r="F1079" i="21"/>
  <c r="H1079" i="21"/>
  <c r="I1079" i="21"/>
  <c r="J1079" i="21"/>
  <c r="Q1079" i="21"/>
  <c r="V1079" i="21"/>
  <c r="Z1079" i="21" s="1"/>
  <c r="W1079" i="21"/>
  <c r="X1079" i="21"/>
  <c r="AB1079" i="21" s="1"/>
  <c r="Y1079" i="21"/>
  <c r="AA1079" i="21"/>
  <c r="AD1079" i="21" s="1"/>
  <c r="AC1079" i="21"/>
  <c r="AL1079" i="21"/>
  <c r="AN1079" i="21"/>
  <c r="AR1079" i="21"/>
  <c r="AX1079" i="21"/>
  <c r="AZ1079" i="21"/>
  <c r="BA1079" i="21"/>
  <c r="BC1079" i="21"/>
  <c r="BE1079" i="21"/>
  <c r="BG1079" i="21" s="1"/>
  <c r="BF1079" i="21"/>
  <c r="C1080" i="21"/>
  <c r="D1080" i="21"/>
  <c r="F1080" i="21"/>
  <c r="H1080" i="21"/>
  <c r="I1080" i="21" s="1"/>
  <c r="Q1080" i="21"/>
  <c r="V1080" i="21"/>
  <c r="W1080" i="21"/>
  <c r="X1080" i="21"/>
  <c r="Y1080" i="21"/>
  <c r="Z1080" i="21"/>
  <c r="AA1080" i="21"/>
  <c r="AC1080" i="21"/>
  <c r="AD1080" i="21" s="1"/>
  <c r="AL1080" i="21"/>
  <c r="AN1080" i="21"/>
  <c r="AR1080" i="21"/>
  <c r="AX1080" i="21"/>
  <c r="AZ1080" i="21"/>
  <c r="BA1080" i="21"/>
  <c r="BC1080" i="21"/>
  <c r="BE1080" i="21"/>
  <c r="BF1080" i="21"/>
  <c r="BG1080" i="21"/>
  <c r="C1081" i="21"/>
  <c r="D1081" i="21"/>
  <c r="F1081" i="21"/>
  <c r="H1081" i="21"/>
  <c r="Q1081" i="21"/>
  <c r="V1081" i="21"/>
  <c r="Y1081" i="21" s="1"/>
  <c r="W1081" i="21"/>
  <c r="AA1081" i="21" s="1"/>
  <c r="X1081" i="21"/>
  <c r="AB1081" i="21" s="1"/>
  <c r="AC1081" i="21"/>
  <c r="AD1081" i="21"/>
  <c r="AF1081" i="21" s="1"/>
  <c r="AL1081" i="21"/>
  <c r="AN1081" i="21"/>
  <c r="AR1081" i="21"/>
  <c r="AX1081" i="21"/>
  <c r="AZ1081" i="21"/>
  <c r="BA1081" i="21"/>
  <c r="BC1081" i="21"/>
  <c r="BE1081" i="21"/>
  <c r="BF1081" i="21" s="1"/>
  <c r="BG1081" i="21"/>
  <c r="C1082" i="21"/>
  <c r="D1082" i="21"/>
  <c r="F1082" i="21"/>
  <c r="H1082" i="21"/>
  <c r="I1082" i="21" s="1"/>
  <c r="J1082" i="21"/>
  <c r="Q1082" i="21"/>
  <c r="V1082" i="21"/>
  <c r="Y1082" i="21" s="1"/>
  <c r="W1082" i="21"/>
  <c r="X1082" i="21"/>
  <c r="AC1082" i="21" s="1"/>
  <c r="AA1082" i="21"/>
  <c r="AB1082" i="21" s="1"/>
  <c r="AD1082" i="21"/>
  <c r="AF1082" i="21" s="1"/>
  <c r="AL1082" i="21"/>
  <c r="AN1082" i="21"/>
  <c r="AR1082" i="21"/>
  <c r="AX1082" i="21"/>
  <c r="AZ1082" i="21"/>
  <c r="BA1082" i="21"/>
  <c r="BC1082" i="21"/>
  <c r="BE1082" i="21"/>
  <c r="C1083" i="21"/>
  <c r="D1083" i="21"/>
  <c r="F1083" i="21"/>
  <c r="H1083" i="21"/>
  <c r="I1083" i="21"/>
  <c r="J1083" i="21"/>
  <c r="Q1083" i="21"/>
  <c r="V1083" i="21"/>
  <c r="W1083" i="21"/>
  <c r="AA1083" i="21" s="1"/>
  <c r="AD1083" i="21" s="1"/>
  <c r="AF1083" i="21" s="1"/>
  <c r="X1083" i="21"/>
  <c r="AC1083" i="21" s="1"/>
  <c r="Y1083" i="21"/>
  <c r="Z1083" i="21"/>
  <c r="AL1083" i="21"/>
  <c r="AN1083" i="21"/>
  <c r="AR1083" i="21"/>
  <c r="AX1083" i="21"/>
  <c r="AZ1083" i="21"/>
  <c r="BA1083" i="21"/>
  <c r="BC1083" i="21"/>
  <c r="BE1083" i="21"/>
  <c r="BF1083" i="21" s="1"/>
  <c r="C1084" i="21"/>
  <c r="D1084" i="21"/>
  <c r="F1084" i="21"/>
  <c r="H1084" i="21"/>
  <c r="I1084" i="21" s="1"/>
  <c r="J1084" i="21"/>
  <c r="Q1084" i="21"/>
  <c r="V1084" i="21"/>
  <c r="Z1084" i="21" s="1"/>
  <c r="W1084" i="21"/>
  <c r="AA1084" i="21" s="1"/>
  <c r="AD1084" i="21" s="1"/>
  <c r="X1084" i="21"/>
  <c r="Y1084" i="21"/>
  <c r="AC1084" i="21"/>
  <c r="AL1084" i="21"/>
  <c r="AN1084" i="21"/>
  <c r="AR1084" i="21"/>
  <c r="AX1084" i="21"/>
  <c r="AZ1084" i="21"/>
  <c r="BA1084" i="21"/>
  <c r="BC1084" i="21"/>
  <c r="BE1084" i="21"/>
  <c r="BF1084" i="21"/>
  <c r="BG1084" i="21"/>
  <c r="C1085" i="21"/>
  <c r="D1085" i="21"/>
  <c r="F1085" i="21"/>
  <c r="H1085" i="21"/>
  <c r="J1085" i="21" s="1"/>
  <c r="I1085" i="21"/>
  <c r="Q1085" i="21"/>
  <c r="V1085" i="21"/>
  <c r="Y1085" i="21" s="1"/>
  <c r="W1085" i="21"/>
  <c r="X1085" i="21"/>
  <c r="AA1085" i="21"/>
  <c r="AC1085" i="21"/>
  <c r="AD1085" i="21" s="1"/>
  <c r="AF1085" i="21" s="1"/>
  <c r="AL1085" i="21"/>
  <c r="AN1085" i="21"/>
  <c r="AR1085" i="21"/>
  <c r="AX1085" i="21"/>
  <c r="AZ1085" i="21"/>
  <c r="BA1085" i="21"/>
  <c r="BC1085" i="21"/>
  <c r="BE1085" i="21"/>
  <c r="BF1085" i="21" s="1"/>
  <c r="BG1085" i="21"/>
  <c r="C1086" i="21"/>
  <c r="D1086" i="21"/>
  <c r="F1086" i="21"/>
  <c r="H1086" i="21"/>
  <c r="J1086" i="21" s="1"/>
  <c r="Q1086" i="21"/>
  <c r="V1086" i="21"/>
  <c r="Y1086" i="21" s="1"/>
  <c r="W1086" i="21"/>
  <c r="AA1086" i="21" s="1"/>
  <c r="X1086" i="21"/>
  <c r="Z1086" i="21"/>
  <c r="AL1086" i="21"/>
  <c r="AN1086" i="21"/>
  <c r="AR1086" i="21"/>
  <c r="AX1086" i="21"/>
  <c r="AZ1086" i="21"/>
  <c r="BA1086" i="21"/>
  <c r="BC1086" i="21"/>
  <c r="BE1086" i="21"/>
  <c r="BG1086" i="21" s="1"/>
  <c r="BF1086" i="21"/>
  <c r="C1087" i="21"/>
  <c r="D1087" i="21"/>
  <c r="F1087" i="21"/>
  <c r="H1087" i="21"/>
  <c r="I1087" i="21"/>
  <c r="J1087" i="21"/>
  <c r="Q1087" i="21"/>
  <c r="V1087" i="21"/>
  <c r="Z1087" i="21" s="1"/>
  <c r="W1087" i="21"/>
  <c r="X1087" i="21"/>
  <c r="Y1087" i="21"/>
  <c r="AA1087" i="21"/>
  <c r="AL1087" i="21"/>
  <c r="AN1087" i="21"/>
  <c r="AR1087" i="21"/>
  <c r="AX1087" i="21"/>
  <c r="AZ1087" i="21"/>
  <c r="BA1087" i="21"/>
  <c r="BC1087" i="21"/>
  <c r="BE1087" i="21"/>
  <c r="BG1087" i="21" s="1"/>
  <c r="BF1087" i="21"/>
  <c r="C1088" i="21"/>
  <c r="D1088" i="21"/>
  <c r="F1088" i="21"/>
  <c r="H1088" i="21"/>
  <c r="I1088" i="21" s="1"/>
  <c r="Q1088" i="21"/>
  <c r="V1088" i="21"/>
  <c r="W1088" i="21"/>
  <c r="X1088" i="21"/>
  <c r="Y1088" i="21"/>
  <c r="Z1088" i="21"/>
  <c r="AA1088" i="21"/>
  <c r="AC1088" i="21"/>
  <c r="AD1088" i="21" s="1"/>
  <c r="AL1088" i="21"/>
  <c r="AN1088" i="21"/>
  <c r="AR1088" i="21"/>
  <c r="AX1088" i="21"/>
  <c r="AZ1088" i="21"/>
  <c r="BA1088" i="21"/>
  <c r="BC1088" i="21"/>
  <c r="BE1088" i="21"/>
  <c r="BF1088" i="21"/>
  <c r="BG1088" i="21"/>
  <c r="C1089" i="21"/>
  <c r="D1089" i="21"/>
  <c r="F1089" i="21"/>
  <c r="H1089" i="21"/>
  <c r="Q1089" i="21"/>
  <c r="V1089" i="21"/>
  <c r="Y1089" i="21" s="1"/>
  <c r="W1089" i="21"/>
  <c r="AA1089" i="21" s="1"/>
  <c r="X1089" i="21"/>
  <c r="AB1089" i="21" s="1"/>
  <c r="Z1089" i="21"/>
  <c r="AC1089" i="21"/>
  <c r="AD1089" i="21"/>
  <c r="AF1089" i="21" s="1"/>
  <c r="AL1089" i="21"/>
  <c r="AN1089" i="21"/>
  <c r="AR1089" i="21"/>
  <c r="AX1089" i="21"/>
  <c r="AZ1089" i="21"/>
  <c r="BA1089" i="21"/>
  <c r="BC1089" i="21"/>
  <c r="BE1089" i="21"/>
  <c r="BF1089" i="21" s="1"/>
  <c r="BG1089" i="21"/>
  <c r="C1090" i="21"/>
  <c r="D1090" i="21"/>
  <c r="F1090" i="21"/>
  <c r="H1090" i="21"/>
  <c r="I1090" i="21" s="1"/>
  <c r="Q1090" i="21"/>
  <c r="V1090" i="21"/>
  <c r="Y1090" i="21" s="1"/>
  <c r="W1090" i="21"/>
  <c r="X1090" i="21"/>
  <c r="AC1090" i="21" s="1"/>
  <c r="AA1090" i="21"/>
  <c r="AB1090" i="21" s="1"/>
  <c r="AL1090" i="21"/>
  <c r="AN1090" i="21"/>
  <c r="AR1090" i="21"/>
  <c r="AX1090" i="21"/>
  <c r="AZ1090" i="21"/>
  <c r="BA1090" i="21"/>
  <c r="BC1090" i="21"/>
  <c r="BE1090" i="21"/>
  <c r="C1091" i="21"/>
  <c r="D1091" i="21"/>
  <c r="F1091" i="21"/>
  <c r="H1091" i="21"/>
  <c r="I1091" i="21"/>
  <c r="J1091" i="21"/>
  <c r="Q1091" i="21"/>
  <c r="V1091" i="21"/>
  <c r="W1091" i="21"/>
  <c r="X1091" i="21"/>
  <c r="AC1091" i="21" s="1"/>
  <c r="Y1091" i="21"/>
  <c r="Z1091" i="21"/>
  <c r="AA1091" i="21"/>
  <c r="AD1091" i="21" s="1"/>
  <c r="AF1091" i="21" s="1"/>
  <c r="AL1091" i="21"/>
  <c r="AN1091" i="21"/>
  <c r="AR1091" i="21"/>
  <c r="AX1091" i="21"/>
  <c r="AZ1091" i="21"/>
  <c r="BA1091" i="21"/>
  <c r="BC1091" i="21"/>
  <c r="BE1091" i="21"/>
  <c r="BF1091" i="21" s="1"/>
  <c r="BG1091" i="21"/>
  <c r="C1092" i="21"/>
  <c r="D1092" i="21"/>
  <c r="F1092" i="21"/>
  <c r="H1092" i="21"/>
  <c r="I1092" i="21" s="1"/>
  <c r="J1092" i="21"/>
  <c r="Q1092" i="21"/>
  <c r="V1092" i="21"/>
  <c r="Z1092" i="21" s="1"/>
  <c r="W1092" i="21"/>
  <c r="AA1092" i="21" s="1"/>
  <c r="AD1092" i="21" s="1"/>
  <c r="X1092" i="21"/>
  <c r="AB1092" i="21" s="1"/>
  <c r="Y1092" i="21"/>
  <c r="AC1092" i="21"/>
  <c r="AL1092" i="21"/>
  <c r="AN1092" i="21"/>
  <c r="AR1092" i="21"/>
  <c r="AX1092" i="21"/>
  <c r="AZ1092" i="21"/>
  <c r="BA1092" i="21"/>
  <c r="BC1092" i="21"/>
  <c r="BE1092" i="21"/>
  <c r="BF1092" i="21"/>
  <c r="BG1092" i="21"/>
  <c r="C1093" i="21"/>
  <c r="D1093" i="21"/>
  <c r="F1093" i="21"/>
  <c r="H1093" i="21"/>
  <c r="J1093" i="21" s="1"/>
  <c r="I1093" i="21"/>
  <c r="Q1093" i="21"/>
  <c r="V1093" i="21"/>
  <c r="Y1093" i="21" s="1"/>
  <c r="W1093" i="21"/>
  <c r="X1093" i="21"/>
  <c r="AA1093" i="21"/>
  <c r="AC1093" i="21"/>
  <c r="AD1093" i="21" s="1"/>
  <c r="AF1093" i="21" s="1"/>
  <c r="AL1093" i="21"/>
  <c r="AN1093" i="21"/>
  <c r="AR1093" i="21"/>
  <c r="AX1093" i="21"/>
  <c r="AZ1093" i="21"/>
  <c r="BA1093" i="21"/>
  <c r="BC1093" i="21"/>
  <c r="BE1093" i="21"/>
  <c r="BF1093" i="21" s="1"/>
  <c r="BG1093" i="21"/>
  <c r="C1094" i="21"/>
  <c r="D1094" i="21"/>
  <c r="F1094" i="21"/>
  <c r="H1094" i="21"/>
  <c r="J1094" i="21" s="1"/>
  <c r="Q1094" i="21"/>
  <c r="V1094" i="21"/>
  <c r="Y1094" i="21" s="1"/>
  <c r="W1094" i="21"/>
  <c r="AA1094" i="21" s="1"/>
  <c r="X1094" i="21"/>
  <c r="Z1094" i="21"/>
  <c r="AL1094" i="21"/>
  <c r="AN1094" i="21"/>
  <c r="AR1094" i="21"/>
  <c r="AX1094" i="21"/>
  <c r="AZ1094" i="21"/>
  <c r="BA1094" i="21"/>
  <c r="BC1094" i="21"/>
  <c r="BE1094" i="21"/>
  <c r="BG1094" i="21" s="1"/>
  <c r="BF1094" i="21"/>
  <c r="C1095" i="21"/>
  <c r="D1095" i="21"/>
  <c r="F1095" i="21"/>
  <c r="H1095" i="21"/>
  <c r="I1095" i="21"/>
  <c r="J1095" i="21"/>
  <c r="Q1095" i="21"/>
  <c r="V1095" i="21"/>
  <c r="Z1095" i="21" s="1"/>
  <c r="W1095" i="21"/>
  <c r="X1095" i="21"/>
  <c r="Y1095" i="21"/>
  <c r="AA1095" i="21"/>
  <c r="AL1095" i="21"/>
  <c r="AN1095" i="21"/>
  <c r="AR1095" i="21"/>
  <c r="AX1095" i="21"/>
  <c r="AZ1095" i="21"/>
  <c r="BA1095" i="21"/>
  <c r="BC1095" i="21"/>
  <c r="BE1095" i="21"/>
  <c r="BG1095" i="21" s="1"/>
  <c r="BF1095" i="21"/>
  <c r="C1096" i="21"/>
  <c r="D1096" i="21"/>
  <c r="F1096" i="21"/>
  <c r="H1096" i="21"/>
  <c r="I1096" i="21" s="1"/>
  <c r="Q1096" i="21"/>
  <c r="V1096" i="21"/>
  <c r="W1096" i="21"/>
  <c r="X1096" i="21"/>
  <c r="Y1096" i="21"/>
  <c r="Z1096" i="21"/>
  <c r="AA1096" i="21"/>
  <c r="AC1096" i="21"/>
  <c r="AD1096" i="21" s="1"/>
  <c r="AL1096" i="21"/>
  <c r="AN1096" i="21"/>
  <c r="AR1096" i="21"/>
  <c r="AX1096" i="21"/>
  <c r="AZ1096" i="21"/>
  <c r="BA1096" i="21"/>
  <c r="BC1096" i="21"/>
  <c r="BE1096" i="21"/>
  <c r="BF1096" i="21"/>
  <c r="BG1096" i="21"/>
  <c r="C1097" i="21"/>
  <c r="D1097" i="21"/>
  <c r="F1097" i="21"/>
  <c r="H1097" i="21"/>
  <c r="Q1097" i="21"/>
  <c r="V1097" i="21"/>
  <c r="Y1097" i="21" s="1"/>
  <c r="W1097" i="21"/>
  <c r="AA1097" i="21" s="1"/>
  <c r="X1097" i="21"/>
  <c r="AB1097" i="21" s="1"/>
  <c r="Z1097" i="21"/>
  <c r="AC1097" i="21"/>
  <c r="AD1097" i="21"/>
  <c r="AF1097" i="21" s="1"/>
  <c r="AL1097" i="21"/>
  <c r="AN1097" i="21"/>
  <c r="AR1097" i="21"/>
  <c r="AX1097" i="21"/>
  <c r="AZ1097" i="21"/>
  <c r="BA1097" i="21"/>
  <c r="BC1097" i="21"/>
  <c r="BE1097" i="21"/>
  <c r="BF1097" i="21" s="1"/>
  <c r="BG1097" i="21"/>
  <c r="C1098" i="21"/>
  <c r="D1098" i="21"/>
  <c r="F1098" i="21"/>
  <c r="H1098" i="21"/>
  <c r="I1098" i="21" s="1"/>
  <c r="J1098" i="21"/>
  <c r="Q1098" i="21"/>
  <c r="V1098" i="21"/>
  <c r="Y1098" i="21" s="1"/>
  <c r="W1098" i="21"/>
  <c r="X1098" i="21"/>
  <c r="AC1098" i="21" s="1"/>
  <c r="AD1098" i="21" s="1"/>
  <c r="AF1098" i="21" s="1"/>
  <c r="AA1098" i="21"/>
  <c r="AB1098" i="21" s="1"/>
  <c r="AL1098" i="21"/>
  <c r="AN1098" i="21"/>
  <c r="AR1098" i="21"/>
  <c r="AX1098" i="21"/>
  <c r="AZ1098" i="21"/>
  <c r="BA1098" i="21"/>
  <c r="BC1098" i="21"/>
  <c r="BE1098" i="21"/>
  <c r="C1099" i="21"/>
  <c r="D1099" i="21"/>
  <c r="F1099" i="21"/>
  <c r="H1099" i="21"/>
  <c r="I1099" i="21"/>
  <c r="J1099" i="21"/>
  <c r="Q1099" i="21"/>
  <c r="V1099" i="21"/>
  <c r="W1099" i="21"/>
  <c r="X1099" i="21"/>
  <c r="AC1099" i="21" s="1"/>
  <c r="Y1099" i="21"/>
  <c r="Z1099" i="21"/>
  <c r="AA1099" i="21"/>
  <c r="AD1099" i="21" s="1"/>
  <c r="AF1099" i="21"/>
  <c r="AL1099" i="21"/>
  <c r="AN1099" i="21"/>
  <c r="AR1099" i="21"/>
  <c r="AX1099" i="21"/>
  <c r="AZ1099" i="21"/>
  <c r="BA1099" i="21"/>
  <c r="BC1099" i="21"/>
  <c r="BE1099" i="21"/>
  <c r="BF1099" i="21" s="1"/>
  <c r="C1100" i="21"/>
  <c r="D1100" i="21"/>
  <c r="F1100" i="21"/>
  <c r="H1100" i="21"/>
  <c r="I1100" i="21" s="1"/>
  <c r="J1100" i="21"/>
  <c r="Q1100" i="21"/>
  <c r="V1100" i="21"/>
  <c r="Z1100" i="21" s="1"/>
  <c r="W1100" i="21"/>
  <c r="AA1100" i="21" s="1"/>
  <c r="AB1100" i="21" s="1"/>
  <c r="X1100" i="21"/>
  <c r="Y1100" i="21"/>
  <c r="AC1100" i="21"/>
  <c r="AL1100" i="21"/>
  <c r="AN1100" i="21"/>
  <c r="AR1100" i="21"/>
  <c r="AX1100" i="21"/>
  <c r="AZ1100" i="21"/>
  <c r="BA1100" i="21"/>
  <c r="BC1100" i="21"/>
  <c r="BE1100" i="21"/>
  <c r="BF1100" i="21"/>
  <c r="BG1100" i="21"/>
  <c r="C1101" i="21"/>
  <c r="D1101" i="21"/>
  <c r="F1101" i="21"/>
  <c r="H1101" i="21"/>
  <c r="J1101" i="21" s="1"/>
  <c r="I1101" i="21"/>
  <c r="Q1101" i="21"/>
  <c r="V1101" i="21"/>
  <c r="Y1101" i="21" s="1"/>
  <c r="W1101" i="21"/>
  <c r="X1101" i="21"/>
  <c r="Z1101" i="21"/>
  <c r="AA1101" i="21"/>
  <c r="AD1101" i="21" s="1"/>
  <c r="AF1101" i="21" s="1"/>
  <c r="AC1101" i="21"/>
  <c r="AL1101" i="21"/>
  <c r="AN1101" i="21"/>
  <c r="AR1101" i="21"/>
  <c r="AX1101" i="21"/>
  <c r="AZ1101" i="21"/>
  <c r="BA1101" i="21"/>
  <c r="BC1101" i="21"/>
  <c r="BE1101" i="21"/>
  <c r="BF1101" i="21" s="1"/>
  <c r="BG1101" i="21"/>
  <c r="C1102" i="21"/>
  <c r="D1102" i="21"/>
  <c r="F1102" i="21"/>
  <c r="H1102" i="21"/>
  <c r="J1102" i="21" s="1"/>
  <c r="Q1102" i="21"/>
  <c r="V1102" i="21"/>
  <c r="Y1102" i="21" s="1"/>
  <c r="W1102" i="21"/>
  <c r="AA1102" i="21" s="1"/>
  <c r="X1102" i="21"/>
  <c r="Z1102" i="21"/>
  <c r="AL1102" i="21"/>
  <c r="AN1102" i="21"/>
  <c r="AR1102" i="21"/>
  <c r="AX1102" i="21"/>
  <c r="AZ1102" i="21"/>
  <c r="BA1102" i="21"/>
  <c r="BC1102" i="21"/>
  <c r="BE1102" i="21"/>
  <c r="BG1102" i="21" s="1"/>
  <c r="BF1102" i="21"/>
  <c r="C1103" i="21"/>
  <c r="D1103" i="21"/>
  <c r="F1103" i="21"/>
  <c r="H1103" i="21"/>
  <c r="I1103" i="21"/>
  <c r="J1103" i="21"/>
  <c r="Q1103" i="21"/>
  <c r="V1103" i="21"/>
  <c r="Z1103" i="21" s="1"/>
  <c r="W1103" i="21"/>
  <c r="X1103" i="21"/>
  <c r="AB1103" i="21" s="1"/>
  <c r="Y1103" i="21"/>
  <c r="AA1103" i="21"/>
  <c r="AC1103" i="21"/>
  <c r="AL1103" i="21"/>
  <c r="AN1103" i="21"/>
  <c r="AR1103" i="21"/>
  <c r="AX1103" i="21"/>
  <c r="AZ1103" i="21"/>
  <c r="BA1103" i="21"/>
  <c r="BC1103" i="21"/>
  <c r="BE1103" i="21"/>
  <c r="BG1103" i="21" s="1"/>
  <c r="BF1103" i="21"/>
  <c r="C1104" i="21"/>
  <c r="D1104" i="21"/>
  <c r="F1104" i="21"/>
  <c r="H1104" i="21"/>
  <c r="I1104" i="21" s="1"/>
  <c r="Q1104" i="21"/>
  <c r="V1104" i="21"/>
  <c r="W1104" i="21"/>
  <c r="X1104" i="21"/>
  <c r="Y1104" i="21"/>
  <c r="Z1104" i="21"/>
  <c r="AA1104" i="21"/>
  <c r="AC1104" i="21"/>
  <c r="AD1104" i="21" s="1"/>
  <c r="AL1104" i="21"/>
  <c r="AN1104" i="21"/>
  <c r="AR1104" i="21"/>
  <c r="AX1104" i="21"/>
  <c r="AZ1104" i="21"/>
  <c r="BA1104" i="21"/>
  <c r="BC1104" i="21"/>
  <c r="BE1104" i="21"/>
  <c r="BF1104" i="21"/>
  <c r="BG1104" i="21"/>
  <c r="C1105" i="21"/>
  <c r="D1105" i="21"/>
  <c r="F1105" i="21"/>
  <c r="H1105" i="21"/>
  <c r="Q1105" i="21"/>
  <c r="V1105" i="21"/>
  <c r="Y1105" i="21" s="1"/>
  <c r="W1105" i="21"/>
  <c r="AA1105" i="21" s="1"/>
  <c r="X1105" i="21"/>
  <c r="AB1105" i="21" s="1"/>
  <c r="AC1105" i="21"/>
  <c r="AD1105" i="21"/>
  <c r="AF1105" i="21" s="1"/>
  <c r="AL1105" i="21"/>
  <c r="AN1105" i="21"/>
  <c r="AR1105" i="21"/>
  <c r="AX1105" i="21"/>
  <c r="AZ1105" i="21"/>
  <c r="BA1105" i="21"/>
  <c r="BC1105" i="21"/>
  <c r="BE1105" i="21"/>
  <c r="BF1105" i="21" s="1"/>
  <c r="BG1105" i="21"/>
  <c r="C1106" i="21"/>
  <c r="D1106" i="21"/>
  <c r="F1106" i="21"/>
  <c r="H1106" i="21"/>
  <c r="I1106" i="21" s="1"/>
  <c r="Q1106" i="21"/>
  <c r="V1106" i="21"/>
  <c r="Y1106" i="21" s="1"/>
  <c r="W1106" i="21"/>
  <c r="X1106" i="21"/>
  <c r="AC1106" i="21" s="1"/>
  <c r="AA1106" i="21"/>
  <c r="AB1106" i="21" s="1"/>
  <c r="AL1106" i="21"/>
  <c r="AN1106" i="21"/>
  <c r="AR1106" i="21"/>
  <c r="AX1106" i="21"/>
  <c r="AZ1106" i="21"/>
  <c r="BA1106" i="21"/>
  <c r="BC1106" i="21"/>
  <c r="BE1106" i="21"/>
  <c r="C1107" i="21"/>
  <c r="D1107" i="21"/>
  <c r="F1107" i="21"/>
  <c r="H1107" i="21"/>
  <c r="I1107" i="21"/>
  <c r="J1107" i="21"/>
  <c r="Q1107" i="21"/>
  <c r="V1107" i="21"/>
  <c r="W1107" i="21"/>
  <c r="AA1107" i="21" s="1"/>
  <c r="AD1107" i="21" s="1"/>
  <c r="AF1107" i="21" s="1"/>
  <c r="X1107" i="21"/>
  <c r="AC1107" i="21" s="1"/>
  <c r="Y1107" i="21"/>
  <c r="Z1107" i="21"/>
  <c r="AL1107" i="21"/>
  <c r="AN1107" i="21"/>
  <c r="AR1107" i="21"/>
  <c r="AX1107" i="21"/>
  <c r="AZ1107" i="21"/>
  <c r="BA1107" i="21"/>
  <c r="BC1107" i="21"/>
  <c r="BE1107" i="21"/>
  <c r="BF1107" i="21" s="1"/>
  <c r="BG1107" i="21"/>
  <c r="C1108" i="21"/>
  <c r="D1108" i="21"/>
  <c r="F1108" i="21"/>
  <c r="H1108" i="21"/>
  <c r="I1108" i="21" s="1"/>
  <c r="J1108" i="21"/>
  <c r="Q1108" i="21"/>
  <c r="V1108" i="21"/>
  <c r="Z1108" i="21" s="1"/>
  <c r="W1108" i="21"/>
  <c r="AA1108" i="21" s="1"/>
  <c r="AD1108" i="21" s="1"/>
  <c r="X1108" i="21"/>
  <c r="AB1108" i="21" s="1"/>
  <c r="Y1108" i="21"/>
  <c r="AC1108" i="21"/>
  <c r="AL1108" i="21"/>
  <c r="AN1108" i="21"/>
  <c r="AR1108" i="21"/>
  <c r="AX1108" i="21"/>
  <c r="AZ1108" i="21"/>
  <c r="BA1108" i="21"/>
  <c r="BC1108" i="21"/>
  <c r="BE1108" i="21"/>
  <c r="BF1108" i="21"/>
  <c r="BG1108" i="21"/>
  <c r="C1109" i="21"/>
  <c r="D1109" i="21"/>
  <c r="F1109" i="21"/>
  <c r="H1109" i="21"/>
  <c r="J1109" i="21" s="1"/>
  <c r="I1109" i="21"/>
  <c r="Q1109" i="21"/>
  <c r="V1109" i="21"/>
  <c r="Y1109" i="21" s="1"/>
  <c r="W1109" i="21"/>
  <c r="X1109" i="21"/>
  <c r="Z1109" i="21"/>
  <c r="AA1109" i="21"/>
  <c r="AC1109" i="21"/>
  <c r="AL1109" i="21"/>
  <c r="AN1109" i="21"/>
  <c r="AR1109" i="21"/>
  <c r="AX1109" i="21"/>
  <c r="AZ1109" i="21"/>
  <c r="BA1109" i="21"/>
  <c r="BC1109" i="21"/>
  <c r="BE1109" i="21"/>
  <c r="BF1109" i="21" s="1"/>
  <c r="C1110" i="21"/>
  <c r="D1110" i="21"/>
  <c r="F1110" i="21"/>
  <c r="H1110" i="21"/>
  <c r="J1110" i="21" s="1"/>
  <c r="I1110" i="21"/>
  <c r="Q1110" i="21"/>
  <c r="V1110" i="21"/>
  <c r="Y1110" i="21" s="1"/>
  <c r="W1110" i="21"/>
  <c r="AA1110" i="21" s="1"/>
  <c r="X1110" i="21"/>
  <c r="AC1110" i="21" s="1"/>
  <c r="Z1110" i="21"/>
  <c r="AL1110" i="21"/>
  <c r="AN1110" i="21"/>
  <c r="AR1110" i="21"/>
  <c r="AX1110" i="21"/>
  <c r="AZ1110" i="21"/>
  <c r="BA1110" i="21"/>
  <c r="BC1110" i="21"/>
  <c r="BE1110" i="21"/>
  <c r="BG1110" i="21" s="1"/>
  <c r="C1111" i="21"/>
  <c r="D1111" i="21"/>
  <c r="F1111" i="21"/>
  <c r="H1111" i="21"/>
  <c r="I1111" i="21"/>
  <c r="J1111" i="21"/>
  <c r="Q1111" i="21"/>
  <c r="V1111" i="21"/>
  <c r="Z1111" i="21" s="1"/>
  <c r="W1111" i="21"/>
  <c r="AA1111" i="21" s="1"/>
  <c r="X1111" i="21"/>
  <c r="AC1111" i="21" s="1"/>
  <c r="Y1111" i="21"/>
  <c r="AL1111" i="21"/>
  <c r="AN1111" i="21"/>
  <c r="AR1111" i="21"/>
  <c r="AX1111" i="21"/>
  <c r="AZ1111" i="21"/>
  <c r="BA1111" i="21"/>
  <c r="BC1111" i="21"/>
  <c r="BE1111" i="21"/>
  <c r="BF1111" i="21" s="1"/>
  <c r="BG1111" i="21"/>
  <c r="C1112" i="21"/>
  <c r="D1112" i="21"/>
  <c r="F1112" i="21"/>
  <c r="H1112" i="21"/>
  <c r="I1112" i="21" s="1"/>
  <c r="Q1112" i="21"/>
  <c r="V1112" i="21"/>
  <c r="W1112" i="21"/>
  <c r="X1112" i="21"/>
  <c r="Y1112" i="21"/>
  <c r="Z1112" i="21"/>
  <c r="AA1112" i="21"/>
  <c r="AC1112" i="21"/>
  <c r="AD1112" i="21" s="1"/>
  <c r="AL1112" i="21"/>
  <c r="AN1112" i="21"/>
  <c r="AR1112" i="21"/>
  <c r="AX1112" i="21"/>
  <c r="AZ1112" i="21"/>
  <c r="BA1112" i="21"/>
  <c r="BC1112" i="21"/>
  <c r="BE1112" i="21"/>
  <c r="BF1112" i="21"/>
  <c r="BG1112" i="21"/>
  <c r="C1113" i="21"/>
  <c r="D1113" i="21"/>
  <c r="F1113" i="21"/>
  <c r="H1113" i="21"/>
  <c r="J1113" i="21" s="1"/>
  <c r="I1113" i="21"/>
  <c r="Q1113" i="21"/>
  <c r="V1113" i="21"/>
  <c r="Y1113" i="21" s="1"/>
  <c r="W1113" i="21"/>
  <c r="AA1113" i="21" s="1"/>
  <c r="AD1113" i="21" s="1"/>
  <c r="AF1113" i="21" s="1"/>
  <c r="X1113" i="21"/>
  <c r="AC1113" i="21"/>
  <c r="AL1113" i="21"/>
  <c r="AN1113" i="21"/>
  <c r="AR1113" i="21"/>
  <c r="AX1113" i="21"/>
  <c r="AZ1113" i="21"/>
  <c r="BA1113" i="21"/>
  <c r="BC1113" i="21"/>
  <c r="BE1113" i="21"/>
  <c r="BF1113" i="21" s="1"/>
  <c r="C1114" i="21"/>
  <c r="D1114" i="21"/>
  <c r="F1114" i="21"/>
  <c r="H1114" i="21"/>
  <c r="J1114" i="21" s="1"/>
  <c r="I1114" i="21"/>
  <c r="Q1114" i="21"/>
  <c r="V1114" i="21"/>
  <c r="Y1114" i="21" s="1"/>
  <c r="W1114" i="21"/>
  <c r="AA1114" i="21" s="1"/>
  <c r="X1114" i="21"/>
  <c r="AC1114" i="21" s="1"/>
  <c r="Z1114" i="21"/>
  <c r="AL1114" i="21"/>
  <c r="AN1114" i="21"/>
  <c r="AR1114" i="21"/>
  <c r="AX1114" i="21"/>
  <c r="AZ1114" i="21"/>
  <c r="BA1114" i="21"/>
  <c r="BC1114" i="21"/>
  <c r="BE1114" i="21"/>
  <c r="C1115" i="21"/>
  <c r="D1115" i="21"/>
  <c r="F1115" i="21"/>
  <c r="H1115" i="21"/>
  <c r="I1115" i="21"/>
  <c r="J1115" i="21"/>
  <c r="Q1115" i="21"/>
  <c r="V1115" i="21"/>
  <c r="W1115" i="21"/>
  <c r="X1115" i="21"/>
  <c r="AB1115" i="21" s="1"/>
  <c r="Y1115" i="21"/>
  <c r="Z1115" i="21"/>
  <c r="AA1115" i="21"/>
  <c r="AC1115" i="21"/>
  <c r="AL1115" i="21"/>
  <c r="AN1115" i="21"/>
  <c r="AR1115" i="21"/>
  <c r="AX1115" i="21"/>
  <c r="AZ1115" i="21"/>
  <c r="BA1115" i="21"/>
  <c r="BC1115" i="21"/>
  <c r="BE1115" i="21"/>
  <c r="BG1115" i="21" s="1"/>
  <c r="BF1115" i="21"/>
  <c r="C1116" i="21"/>
  <c r="D1116" i="21"/>
  <c r="F1116" i="21"/>
  <c r="H1116" i="21"/>
  <c r="I1116" i="21" s="1"/>
  <c r="J1116" i="21"/>
  <c r="Q1116" i="21"/>
  <c r="V1116" i="21"/>
  <c r="Y1116" i="21" s="1"/>
  <c r="W1116" i="21"/>
  <c r="AA1116" i="21" s="1"/>
  <c r="X1116" i="21"/>
  <c r="AC1116" i="21"/>
  <c r="AD1116" i="21" s="1"/>
  <c r="AL1116" i="21"/>
  <c r="AN1116" i="21"/>
  <c r="AR1116" i="21"/>
  <c r="AX1116" i="21"/>
  <c r="AZ1116" i="21"/>
  <c r="BA1116" i="21"/>
  <c r="BC1116" i="21"/>
  <c r="BE1116" i="21"/>
  <c r="BF1116" i="21"/>
  <c r="BG1116" i="21"/>
  <c r="C1117" i="21"/>
  <c r="D1117" i="21"/>
  <c r="F1117" i="21"/>
  <c r="H1117" i="21"/>
  <c r="J1117" i="21" s="1"/>
  <c r="I1117" i="21"/>
  <c r="Q1117" i="21"/>
  <c r="V1117" i="21"/>
  <c r="Y1117" i="21" s="1"/>
  <c r="W1117" i="21"/>
  <c r="AA1117" i="21" s="1"/>
  <c r="X1117" i="21"/>
  <c r="AC1117" i="21"/>
  <c r="AL1117" i="21"/>
  <c r="AN1117" i="21"/>
  <c r="AR1117" i="21"/>
  <c r="AX1117" i="21"/>
  <c r="AZ1117" i="21"/>
  <c r="BA1117" i="21"/>
  <c r="BC1117" i="21"/>
  <c r="BE1117" i="21"/>
  <c r="BF1117" i="21" s="1"/>
  <c r="C1118" i="21"/>
  <c r="D1118" i="21"/>
  <c r="F1118" i="21"/>
  <c r="H1118" i="21"/>
  <c r="I1118" i="21"/>
  <c r="J1118" i="21"/>
  <c r="Q1118" i="21"/>
  <c r="V1118" i="21"/>
  <c r="Y1118" i="21" s="1"/>
  <c r="W1118" i="21"/>
  <c r="AA1118" i="21" s="1"/>
  <c r="AD1118" i="21" s="1"/>
  <c r="AF1118" i="21" s="1"/>
  <c r="X1118" i="21"/>
  <c r="AC1118" i="21" s="1"/>
  <c r="Z1118" i="21"/>
  <c r="AB1118" i="21"/>
  <c r="AL1118" i="21"/>
  <c r="AN1118" i="21"/>
  <c r="AR1118" i="21"/>
  <c r="AX1118" i="21"/>
  <c r="AZ1118" i="21"/>
  <c r="BA1118" i="21"/>
  <c r="BC1118" i="21"/>
  <c r="BE1118" i="21"/>
  <c r="BG1118" i="21" s="1"/>
  <c r="C1119" i="21"/>
  <c r="D1119" i="21"/>
  <c r="F1119" i="21"/>
  <c r="H1119" i="21"/>
  <c r="I1119" i="21"/>
  <c r="J1119" i="21"/>
  <c r="Q1119" i="21"/>
  <c r="V1119" i="21"/>
  <c r="Z1119" i="21" s="1"/>
  <c r="W1119" i="21"/>
  <c r="AA1119" i="21" s="1"/>
  <c r="AD1119" i="21" s="1"/>
  <c r="AF1119" i="21" s="1"/>
  <c r="X1119" i="21"/>
  <c r="Y1119" i="21"/>
  <c r="AC1119" i="21"/>
  <c r="AL1119" i="21"/>
  <c r="AN1119" i="21"/>
  <c r="AR1119" i="21"/>
  <c r="AX1119" i="21"/>
  <c r="AZ1119" i="21"/>
  <c r="BA1119" i="21"/>
  <c r="BC1119" i="21"/>
  <c r="BE1119" i="21"/>
  <c r="BF1119" i="21" s="1"/>
  <c r="BG1119" i="21"/>
  <c r="C1120" i="21"/>
  <c r="D1120" i="21"/>
  <c r="F1120" i="21"/>
  <c r="H1120" i="21"/>
  <c r="Q1120" i="21"/>
  <c r="V1120" i="21"/>
  <c r="Z1120" i="21" s="1"/>
  <c r="W1120" i="21"/>
  <c r="X1120" i="21"/>
  <c r="Y1120" i="21"/>
  <c r="AA1120" i="21"/>
  <c r="AC1120" i="21"/>
  <c r="AB1120" i="21" s="1"/>
  <c r="AL1120" i="21"/>
  <c r="AN1120" i="21"/>
  <c r="AR1120" i="21"/>
  <c r="AX1120" i="21"/>
  <c r="AZ1120" i="21"/>
  <c r="BA1120" i="21"/>
  <c r="BC1120" i="21"/>
  <c r="BE1120" i="21"/>
  <c r="BF1120" i="21"/>
  <c r="BG1120" i="21"/>
  <c r="C1121" i="21"/>
  <c r="D1121" i="21"/>
  <c r="F1121" i="21"/>
  <c r="H1121" i="21"/>
  <c r="J1121" i="21" s="1"/>
  <c r="I1121" i="21"/>
  <c r="Q1121" i="21"/>
  <c r="V1121" i="21"/>
  <c r="Y1121" i="21" s="1"/>
  <c r="W1121" i="21"/>
  <c r="X1121" i="21"/>
  <c r="Z1121" i="21"/>
  <c r="AA1121" i="21"/>
  <c r="AD1121" i="21" s="1"/>
  <c r="AF1121" i="21" s="1"/>
  <c r="AC1121" i="21"/>
  <c r="AL1121" i="21"/>
  <c r="AN1121" i="21"/>
  <c r="AR1121" i="21"/>
  <c r="AX1121" i="21"/>
  <c r="AZ1121" i="21"/>
  <c r="BA1121" i="21"/>
  <c r="BC1121" i="21"/>
  <c r="BE1121" i="21"/>
  <c r="C1122" i="21"/>
  <c r="D1122" i="21"/>
  <c r="F1122" i="21"/>
  <c r="H1122" i="21"/>
  <c r="J1122" i="21" s="1"/>
  <c r="I1122" i="21"/>
  <c r="Q1122" i="21"/>
  <c r="V1122" i="21"/>
  <c r="Y1122" i="21" s="1"/>
  <c r="W1122" i="21"/>
  <c r="AA1122" i="21" s="1"/>
  <c r="AD1122" i="21" s="1"/>
  <c r="AF1122" i="21" s="1"/>
  <c r="X1122" i="21"/>
  <c r="AC1122" i="21" s="1"/>
  <c r="Z1122" i="21"/>
  <c r="AL1122" i="21"/>
  <c r="AN1122" i="21"/>
  <c r="AR1122" i="21"/>
  <c r="AX1122" i="21"/>
  <c r="AZ1122" i="21"/>
  <c r="BA1122" i="21"/>
  <c r="BC1122" i="21"/>
  <c r="BE1122" i="21"/>
  <c r="C1123" i="21"/>
  <c r="D1123" i="21"/>
  <c r="F1123" i="21"/>
  <c r="H1123" i="21"/>
  <c r="I1123" i="21"/>
  <c r="J1123" i="21"/>
  <c r="Q1123" i="21"/>
  <c r="V1123" i="21"/>
  <c r="W1123" i="21"/>
  <c r="X1123" i="21"/>
  <c r="Y1123" i="21"/>
  <c r="Z1123" i="21"/>
  <c r="AA1123" i="21"/>
  <c r="AC1123" i="21"/>
  <c r="AL1123" i="21"/>
  <c r="AN1123" i="21"/>
  <c r="AR1123" i="21"/>
  <c r="AX1123" i="21"/>
  <c r="AZ1123" i="21"/>
  <c r="BA1123" i="21"/>
  <c r="BC1123" i="21"/>
  <c r="BE1123" i="21"/>
  <c r="BF1123" i="21"/>
  <c r="BG1123" i="21"/>
  <c r="C1124" i="21"/>
  <c r="D1124" i="21"/>
  <c r="F1124" i="21"/>
  <c r="H1124" i="21"/>
  <c r="I1124" i="21" s="1"/>
  <c r="J1124" i="21"/>
  <c r="Q1124" i="21"/>
  <c r="V1124" i="21"/>
  <c r="Y1124" i="21" s="1"/>
  <c r="W1124" i="21"/>
  <c r="AA1124" i="21" s="1"/>
  <c r="X1124" i="21"/>
  <c r="AC1124" i="21" s="1"/>
  <c r="Z1124" i="21"/>
  <c r="AL1124" i="21"/>
  <c r="AN1124" i="21"/>
  <c r="AR1124" i="21"/>
  <c r="AX1124" i="21"/>
  <c r="AZ1124" i="21"/>
  <c r="BA1124" i="21"/>
  <c r="BC1124" i="21"/>
  <c r="BE1124" i="21"/>
  <c r="BF1124" i="21"/>
  <c r="BG1124" i="21"/>
  <c r="C1125" i="21"/>
  <c r="D1125" i="21"/>
  <c r="F1125" i="21"/>
  <c r="H1125" i="21"/>
  <c r="J1125" i="21" s="1"/>
  <c r="I1125" i="21"/>
  <c r="Q1125" i="21"/>
  <c r="V1125" i="21"/>
  <c r="Y1125" i="21" s="1"/>
  <c r="W1125" i="21"/>
  <c r="X1125" i="21"/>
  <c r="Z1125" i="21"/>
  <c r="AA1125" i="21"/>
  <c r="AC1125" i="21"/>
  <c r="AL1125" i="21"/>
  <c r="AN1125" i="21"/>
  <c r="AR1125" i="21"/>
  <c r="AX1125" i="21"/>
  <c r="AZ1125" i="21"/>
  <c r="BA1125" i="21"/>
  <c r="BC1125" i="21"/>
  <c r="BE1125" i="21"/>
  <c r="BF1125" i="21" s="1"/>
  <c r="C1126" i="21"/>
  <c r="D1126" i="21"/>
  <c r="F1126" i="21"/>
  <c r="H1126" i="21"/>
  <c r="J1126" i="21" s="1"/>
  <c r="I1126" i="21"/>
  <c r="Q1126" i="21"/>
  <c r="V1126" i="21"/>
  <c r="Y1126" i="21" s="1"/>
  <c r="W1126" i="21"/>
  <c r="AA1126" i="21" s="1"/>
  <c r="AD1126" i="21" s="1"/>
  <c r="X1126" i="21"/>
  <c r="AC1126" i="21" s="1"/>
  <c r="Z1126" i="21"/>
  <c r="AF1126" i="21"/>
  <c r="AL1126" i="21"/>
  <c r="AN1126" i="21"/>
  <c r="AR1126" i="21"/>
  <c r="AX1126" i="21"/>
  <c r="AZ1126" i="21"/>
  <c r="BA1126" i="21"/>
  <c r="BC1126" i="21"/>
  <c r="BE1126" i="21"/>
  <c r="C1127" i="21"/>
  <c r="D1127" i="21"/>
  <c r="F1127" i="21"/>
  <c r="H1127" i="21"/>
  <c r="I1127" i="21"/>
  <c r="J1127" i="21"/>
  <c r="Q1127" i="21"/>
  <c r="V1127" i="21"/>
  <c r="Z1127" i="21" s="1"/>
  <c r="W1127" i="21"/>
  <c r="AA1127" i="21" s="1"/>
  <c r="AD1127" i="21" s="1"/>
  <c r="X1127" i="21"/>
  <c r="AC1127" i="21" s="1"/>
  <c r="Y1127" i="21"/>
  <c r="AB1127" i="21"/>
  <c r="AF1127" i="21"/>
  <c r="AL1127" i="21"/>
  <c r="AN1127" i="21"/>
  <c r="AR1127" i="21"/>
  <c r="AX1127" i="21"/>
  <c r="AZ1127" i="21"/>
  <c r="BA1127" i="21"/>
  <c r="BC1127" i="21"/>
  <c r="BE1127" i="21"/>
  <c r="BF1127" i="21" s="1"/>
  <c r="C1128" i="21"/>
  <c r="D1128" i="21"/>
  <c r="F1128" i="21"/>
  <c r="H1128" i="21"/>
  <c r="Q1128" i="21"/>
  <c r="V1128" i="21"/>
  <c r="W1128" i="21"/>
  <c r="X1128" i="21"/>
  <c r="Y1128" i="21"/>
  <c r="Z1128" i="21"/>
  <c r="AA1128" i="21"/>
  <c r="AC1128" i="21"/>
  <c r="AD1128" i="21" s="1"/>
  <c r="AL1128" i="21"/>
  <c r="AN1128" i="21"/>
  <c r="AR1128" i="21"/>
  <c r="AX1128" i="21"/>
  <c r="AZ1128" i="21"/>
  <c r="BA1128" i="21"/>
  <c r="BC1128" i="21"/>
  <c r="BE1128" i="21"/>
  <c r="BF1128" i="21"/>
  <c r="BG1128" i="21"/>
  <c r="C1129" i="21"/>
  <c r="D1129" i="21"/>
  <c r="F1129" i="21"/>
  <c r="H1129" i="21"/>
  <c r="J1129" i="21" s="1"/>
  <c r="I1129" i="21"/>
  <c r="Q1129" i="21"/>
  <c r="V1129" i="21"/>
  <c r="Y1129" i="21" s="1"/>
  <c r="W1129" i="21"/>
  <c r="AA1129" i="21" s="1"/>
  <c r="AD1129" i="21" s="1"/>
  <c r="X1129" i="21"/>
  <c r="AB1129" i="21" s="1"/>
  <c r="AC1129" i="21"/>
  <c r="AF1129" i="21"/>
  <c r="AL1129" i="21"/>
  <c r="AN1129" i="21"/>
  <c r="AR1129" i="21"/>
  <c r="AX1129" i="21"/>
  <c r="AZ1129" i="21"/>
  <c r="BA1129" i="21"/>
  <c r="BC1129" i="21"/>
  <c r="BE1129" i="21"/>
  <c r="C1130" i="21"/>
  <c r="D1130" i="21"/>
  <c r="F1130" i="21"/>
  <c r="H1130" i="21"/>
  <c r="I1130" i="21"/>
  <c r="J1130" i="21"/>
  <c r="Q1130" i="21"/>
  <c r="V1130" i="21"/>
  <c r="Y1130" i="21" s="1"/>
  <c r="W1130" i="21"/>
  <c r="AA1130" i="21" s="1"/>
  <c r="AD1130" i="21" s="1"/>
  <c r="X1130" i="21"/>
  <c r="AC1130" i="21" s="1"/>
  <c r="Z1130" i="21"/>
  <c r="AF1130" i="21"/>
  <c r="AL1130" i="21"/>
  <c r="AN1130" i="21"/>
  <c r="AR1130" i="21"/>
  <c r="AX1130" i="21"/>
  <c r="AZ1130" i="21"/>
  <c r="BA1130" i="21"/>
  <c r="BC1130" i="21"/>
  <c r="BE1130" i="21"/>
  <c r="C1131" i="21"/>
  <c r="D1131" i="21"/>
  <c r="F1131" i="21"/>
  <c r="H1131" i="21"/>
  <c r="I1131" i="21"/>
  <c r="J1131" i="21"/>
  <c r="Q1131" i="21"/>
  <c r="V1131" i="21"/>
  <c r="W1131" i="21"/>
  <c r="X1131" i="21"/>
  <c r="Y1131" i="21"/>
  <c r="Z1131" i="21"/>
  <c r="AA1131" i="21"/>
  <c r="AD1131" i="21" s="1"/>
  <c r="AF1131" i="21" s="1"/>
  <c r="AC1131" i="21"/>
  <c r="AL1131" i="21"/>
  <c r="AN1131" i="21"/>
  <c r="AR1131" i="21"/>
  <c r="AX1131" i="21"/>
  <c r="AZ1131" i="21"/>
  <c r="BA1131" i="21"/>
  <c r="BC1131" i="21"/>
  <c r="BE1131" i="21"/>
  <c r="BG1131" i="21" s="1"/>
  <c r="BF1131" i="21"/>
  <c r="C1132" i="21"/>
  <c r="D1132" i="21"/>
  <c r="F1132" i="21"/>
  <c r="H1132" i="21"/>
  <c r="I1132" i="21" s="1"/>
  <c r="J1132" i="21"/>
  <c r="Q1132" i="21"/>
  <c r="V1132" i="21"/>
  <c r="Y1132" i="21" s="1"/>
  <c r="W1132" i="21"/>
  <c r="AA1132" i="21" s="1"/>
  <c r="X1132" i="21"/>
  <c r="AC1132" i="21" s="1"/>
  <c r="AD1132" i="21" s="1"/>
  <c r="AL1132" i="21"/>
  <c r="AN1132" i="21"/>
  <c r="AR1132" i="21"/>
  <c r="AX1132" i="21"/>
  <c r="AZ1132" i="21"/>
  <c r="BA1132" i="21"/>
  <c r="BC1132" i="21"/>
  <c r="BE1132" i="21"/>
  <c r="BF1132" i="21" s="1"/>
  <c r="C1133" i="21"/>
  <c r="D1133" i="21"/>
  <c r="F1133" i="21"/>
  <c r="H1133" i="21"/>
  <c r="I1133" i="21" s="1"/>
  <c r="Q1133" i="21"/>
  <c r="V1133" i="21"/>
  <c r="Y1133" i="21" s="1"/>
  <c r="W1133" i="21"/>
  <c r="X1133" i="21"/>
  <c r="AA1133" i="21"/>
  <c r="AB1133" i="21"/>
  <c r="AC1133" i="21"/>
  <c r="AD1133" i="21"/>
  <c r="AF1133" i="21" s="1"/>
  <c r="AL1133" i="21"/>
  <c r="AN1133" i="21"/>
  <c r="AR1133" i="21"/>
  <c r="AX1133" i="21"/>
  <c r="AZ1133" i="21"/>
  <c r="BA1133" i="21"/>
  <c r="BC1133" i="21"/>
  <c r="BE1133" i="21"/>
  <c r="BF1133" i="21" s="1"/>
  <c r="BG1133" i="21"/>
  <c r="C1134" i="21"/>
  <c r="D1134" i="21"/>
  <c r="F1134" i="21"/>
  <c r="H1134" i="21"/>
  <c r="I1134" i="21" s="1"/>
  <c r="J1134" i="21"/>
  <c r="Q1134" i="21"/>
  <c r="V1134" i="21"/>
  <c r="Y1134" i="21" s="1"/>
  <c r="W1134" i="21"/>
  <c r="AA1134" i="21" s="1"/>
  <c r="AD1134" i="21" s="1"/>
  <c r="AF1134" i="21" s="1"/>
  <c r="X1134" i="21"/>
  <c r="AC1134" i="21" s="1"/>
  <c r="Z1134" i="21"/>
  <c r="AL1134" i="21"/>
  <c r="AN1134" i="21"/>
  <c r="AR1134" i="21"/>
  <c r="AX1134" i="21"/>
  <c r="AZ1134" i="21"/>
  <c r="BA1134" i="21"/>
  <c r="BC1134" i="21"/>
  <c r="BE1134" i="21"/>
  <c r="BF1134" i="21" s="1"/>
  <c r="BG1134" i="21"/>
  <c r="C1135" i="21"/>
  <c r="D1135" i="21"/>
  <c r="F1135" i="21"/>
  <c r="H1135" i="21"/>
  <c r="I1135" i="21"/>
  <c r="J1135" i="21"/>
  <c r="Q1135" i="21"/>
  <c r="V1135" i="21"/>
  <c r="W1135" i="21"/>
  <c r="X1135" i="21"/>
  <c r="AF1135" i="21" s="1"/>
  <c r="AA1135" i="21"/>
  <c r="AD1135" i="21" s="1"/>
  <c r="AC1135" i="21"/>
  <c r="AL1135" i="21"/>
  <c r="AN1135" i="21"/>
  <c r="AR1135" i="21"/>
  <c r="AX1135" i="21"/>
  <c r="AZ1135" i="21"/>
  <c r="BA1135" i="21"/>
  <c r="BC1135" i="21"/>
  <c r="BE1135" i="21"/>
  <c r="BF1135" i="21" s="1"/>
  <c r="BG1135" i="21"/>
  <c r="C1136" i="21"/>
  <c r="D1136" i="21"/>
  <c r="F1136" i="21"/>
  <c r="H1136" i="21"/>
  <c r="I1136" i="21" s="1"/>
  <c r="J1136" i="21"/>
  <c r="Q1136" i="21"/>
  <c r="V1136" i="21"/>
  <c r="Y1136" i="21" s="1"/>
  <c r="W1136" i="21"/>
  <c r="X1136" i="21"/>
  <c r="Z1136" i="21"/>
  <c r="AA1136" i="21"/>
  <c r="AL1136" i="21"/>
  <c r="AN1136" i="21"/>
  <c r="AR1136" i="21"/>
  <c r="AX1136" i="21"/>
  <c r="AZ1136" i="21"/>
  <c r="BA1136" i="21"/>
  <c r="BC1136" i="21"/>
  <c r="BE1136" i="21"/>
  <c r="BF1136" i="21"/>
  <c r="BG1136" i="21"/>
  <c r="C1137" i="21"/>
  <c r="D1137" i="21"/>
  <c r="F1137" i="21"/>
  <c r="H1137" i="21"/>
  <c r="Q1137" i="21"/>
  <c r="V1137" i="21"/>
  <c r="Z1137" i="21" s="1"/>
  <c r="W1137" i="21"/>
  <c r="X1137" i="21"/>
  <c r="Y1137" i="21"/>
  <c r="AA1137" i="21"/>
  <c r="AD1137" i="21" s="1"/>
  <c r="AF1137" i="21" s="1"/>
  <c r="AC1137" i="21"/>
  <c r="AL1137" i="21"/>
  <c r="AN1137" i="21"/>
  <c r="AR1137" i="21"/>
  <c r="AX1137" i="21"/>
  <c r="AZ1137" i="21"/>
  <c r="BA1137" i="21"/>
  <c r="BC1137" i="21"/>
  <c r="BE1137" i="21"/>
  <c r="BG1137" i="21" s="1"/>
  <c r="BF1137" i="21"/>
  <c r="C1138" i="21"/>
  <c r="D1138" i="21"/>
  <c r="F1138" i="21"/>
  <c r="H1138" i="21"/>
  <c r="J1138" i="21" s="1"/>
  <c r="I1138" i="21"/>
  <c r="Q1138" i="21"/>
  <c r="V1138" i="21"/>
  <c r="Y1138" i="21" s="1"/>
  <c r="W1138" i="21"/>
  <c r="AA1138" i="21" s="1"/>
  <c r="X1138" i="21"/>
  <c r="Z1138" i="21"/>
  <c r="AL1138" i="21"/>
  <c r="AN1138" i="21"/>
  <c r="AR1138" i="21"/>
  <c r="AX1138" i="21"/>
  <c r="AZ1138" i="21"/>
  <c r="BA1138" i="21"/>
  <c r="BC1138" i="21"/>
  <c r="BE1138" i="21"/>
  <c r="BG1138" i="21" s="1"/>
  <c r="BF1138" i="21"/>
  <c r="C1139" i="21"/>
  <c r="D1139" i="21"/>
  <c r="F1139" i="21"/>
  <c r="H1139" i="21"/>
  <c r="I1139" i="21" s="1"/>
  <c r="Q1139" i="21"/>
  <c r="V1139" i="21"/>
  <c r="W1139" i="21"/>
  <c r="AA1139" i="21" s="1"/>
  <c r="X1139" i="21"/>
  <c r="AC1139" i="21" s="1"/>
  <c r="Y1139" i="21"/>
  <c r="Z1139" i="21"/>
  <c r="AL1139" i="21"/>
  <c r="AN1139" i="21"/>
  <c r="AR1139" i="21"/>
  <c r="AX1139" i="21"/>
  <c r="AZ1139" i="21"/>
  <c r="BA1139" i="21"/>
  <c r="BC1139" i="21"/>
  <c r="BE1139" i="21"/>
  <c r="BF1139" i="21" s="1"/>
  <c r="BG1139" i="21"/>
  <c r="C1140" i="21"/>
  <c r="D1140" i="21"/>
  <c r="F1140" i="21"/>
  <c r="H1140" i="21"/>
  <c r="I1140" i="21" s="1"/>
  <c r="J1140" i="21"/>
  <c r="Q1140" i="21"/>
  <c r="V1140" i="21"/>
  <c r="Y1140" i="21" s="1"/>
  <c r="W1140" i="21"/>
  <c r="AA1140" i="21" s="1"/>
  <c r="X1140" i="21"/>
  <c r="Z1140" i="21"/>
  <c r="AL1140" i="21"/>
  <c r="AN1140" i="21"/>
  <c r="AR1140" i="21"/>
  <c r="AX1140" i="21"/>
  <c r="AZ1140" i="21"/>
  <c r="BA1140" i="21"/>
  <c r="BC1140" i="21"/>
  <c r="BE1140" i="21"/>
  <c r="BG1140" i="21" s="1"/>
  <c r="BF1140" i="21"/>
  <c r="C1141" i="21"/>
  <c r="D1141" i="21"/>
  <c r="F1141" i="21"/>
  <c r="H1141" i="21"/>
  <c r="I1141" i="21"/>
  <c r="J1141" i="21"/>
  <c r="Q1141" i="21"/>
  <c r="V1141" i="21"/>
  <c r="Z1141" i="21" s="1"/>
  <c r="W1141" i="21"/>
  <c r="AA1141" i="21" s="1"/>
  <c r="X1141" i="21"/>
  <c r="Y1141" i="21"/>
  <c r="AC1141" i="21"/>
  <c r="AL1141" i="21"/>
  <c r="AN1141" i="21"/>
  <c r="AR1141" i="21"/>
  <c r="AX1141" i="21"/>
  <c r="AZ1141" i="21"/>
  <c r="BA1141" i="21"/>
  <c r="BC1141" i="21"/>
  <c r="BE1141" i="21"/>
  <c r="BF1141" i="21" s="1"/>
  <c r="C1142" i="21"/>
  <c r="D1142" i="21"/>
  <c r="F1142" i="21"/>
  <c r="H1142" i="21"/>
  <c r="I1142" i="21" s="1"/>
  <c r="J1142" i="21"/>
  <c r="Q1142" i="21"/>
  <c r="V1142" i="21"/>
  <c r="Y1142" i="21" s="1"/>
  <c r="W1142" i="21"/>
  <c r="X1142" i="21"/>
  <c r="AA1142" i="21"/>
  <c r="AL1142" i="21"/>
  <c r="AN1142" i="21"/>
  <c r="AR1142" i="21"/>
  <c r="AX1142" i="21"/>
  <c r="AZ1142" i="21"/>
  <c r="BA1142" i="21"/>
  <c r="BC1142" i="21"/>
  <c r="BE1142" i="21"/>
  <c r="BF1142" i="21"/>
  <c r="BG1142" i="21"/>
  <c r="C1143" i="21"/>
  <c r="D1143" i="21"/>
  <c r="F1143" i="21"/>
  <c r="H1143" i="21"/>
  <c r="J1143" i="21" s="1"/>
  <c r="I1143" i="21"/>
  <c r="Q1143" i="21"/>
  <c r="V1143" i="21"/>
  <c r="Z1143" i="21" s="1"/>
  <c r="W1143" i="21"/>
  <c r="AA1143" i="21" s="1"/>
  <c r="AD1143" i="21" s="1"/>
  <c r="AF1143" i="21" s="1"/>
  <c r="X1143" i="21"/>
  <c r="Y1143" i="21"/>
  <c r="AC1143" i="21"/>
  <c r="AL1143" i="21"/>
  <c r="AN1143" i="21"/>
  <c r="AR1143" i="21"/>
  <c r="AX1143" i="21"/>
  <c r="AZ1143" i="21"/>
  <c r="BA1143" i="21"/>
  <c r="BC1143" i="21"/>
  <c r="BE1143" i="21"/>
  <c r="BF1143" i="21" s="1"/>
  <c r="C1144" i="21"/>
  <c r="D1144" i="21"/>
  <c r="F1144" i="21"/>
  <c r="H1144" i="21"/>
  <c r="I1144" i="21" s="1"/>
  <c r="J1144" i="21"/>
  <c r="Q1144" i="21"/>
  <c r="V1144" i="21"/>
  <c r="Y1144" i="21" s="1"/>
  <c r="W1144" i="21"/>
  <c r="X1144" i="21"/>
  <c r="Z1144" i="21"/>
  <c r="AA1144" i="21"/>
  <c r="AL1144" i="21"/>
  <c r="AN1144" i="21"/>
  <c r="AR1144" i="21"/>
  <c r="AX1144" i="21"/>
  <c r="AZ1144" i="21"/>
  <c r="BA1144" i="21"/>
  <c r="BC1144" i="21"/>
  <c r="BE1144" i="21"/>
  <c r="BF1144" i="21"/>
  <c r="BG1144" i="21"/>
  <c r="C1145" i="21"/>
  <c r="D1145" i="21"/>
  <c r="F1145" i="21"/>
  <c r="H1145" i="21"/>
  <c r="J1145" i="21" s="1"/>
  <c r="I1145" i="21"/>
  <c r="Q1145" i="21"/>
  <c r="V1145" i="21"/>
  <c r="Z1145" i="21" s="1"/>
  <c r="W1145" i="21"/>
  <c r="X1145" i="21"/>
  <c r="Y1145" i="21"/>
  <c r="AA1145" i="21"/>
  <c r="AD1145" i="21" s="1"/>
  <c r="AF1145" i="21" s="1"/>
  <c r="AC1145" i="21"/>
  <c r="AL1145" i="21"/>
  <c r="AN1145" i="21"/>
  <c r="AR1145" i="21"/>
  <c r="AX1145" i="21"/>
  <c r="AZ1145" i="21"/>
  <c r="BA1145" i="21"/>
  <c r="BC1145" i="21"/>
  <c r="BE1145" i="21"/>
  <c r="BF1145" i="21" s="1"/>
  <c r="BG1145" i="21"/>
  <c r="C1146" i="21"/>
  <c r="D1146" i="21"/>
  <c r="F1146" i="21"/>
  <c r="H1146" i="21"/>
  <c r="I1146" i="21" s="1"/>
  <c r="J1146" i="21"/>
  <c r="Q1146" i="21"/>
  <c r="V1146" i="21"/>
  <c r="Y1146" i="21" s="1"/>
  <c r="W1146" i="21"/>
  <c r="X1146" i="21"/>
  <c r="AA1146" i="21"/>
  <c r="AL1146" i="21"/>
  <c r="AN1146" i="21"/>
  <c r="AR1146" i="21"/>
  <c r="AX1146" i="21"/>
  <c r="AZ1146" i="21"/>
  <c r="BA1146" i="21"/>
  <c r="BC1146" i="21"/>
  <c r="BE1146" i="21"/>
  <c r="BF1146" i="21"/>
  <c r="BG1146" i="21"/>
  <c r="C1147" i="21"/>
  <c r="D1147" i="21"/>
  <c r="F1147" i="21"/>
  <c r="H1147" i="21"/>
  <c r="J1147" i="21" s="1"/>
  <c r="I1147" i="21"/>
  <c r="Q1147" i="21"/>
  <c r="V1147" i="21"/>
  <c r="W1147" i="21"/>
  <c r="AA1147" i="21" s="1"/>
  <c r="AD1147" i="21" s="1"/>
  <c r="AF1147" i="21" s="1"/>
  <c r="X1147" i="21"/>
  <c r="Y1147" i="21"/>
  <c r="Z1147" i="21"/>
  <c r="AC1147" i="21"/>
  <c r="AL1147" i="21"/>
  <c r="AN1147" i="21"/>
  <c r="AR1147" i="21"/>
  <c r="AX1147" i="21"/>
  <c r="AZ1147" i="21"/>
  <c r="BA1147" i="21"/>
  <c r="BC1147" i="21"/>
  <c r="BE1147" i="21"/>
  <c r="BF1147" i="21" s="1"/>
  <c r="C1148" i="21"/>
  <c r="D1148" i="21"/>
  <c r="F1148" i="21"/>
  <c r="H1148" i="21"/>
  <c r="I1148" i="21" s="1"/>
  <c r="Q1148" i="21"/>
  <c r="V1148" i="21"/>
  <c r="Y1148" i="21" s="1"/>
  <c r="W1148" i="21"/>
  <c r="AA1148" i="21" s="1"/>
  <c r="X1148" i="21"/>
  <c r="AC1148" i="21" s="1"/>
  <c r="AD1148" i="21"/>
  <c r="AL1148" i="21"/>
  <c r="AN1148" i="21"/>
  <c r="AR1148" i="21"/>
  <c r="AX1148" i="21"/>
  <c r="AZ1148" i="21"/>
  <c r="BA1148" i="21"/>
  <c r="BC1148" i="21"/>
  <c r="BE1148" i="21"/>
  <c r="BG1148" i="21" s="1"/>
  <c r="BF1148" i="21"/>
  <c r="C1149" i="21"/>
  <c r="D1149" i="21"/>
  <c r="F1149" i="21"/>
  <c r="H1149" i="21"/>
  <c r="I1149" i="21"/>
  <c r="J1149" i="21"/>
  <c r="Q1149" i="21"/>
  <c r="V1149" i="21"/>
  <c r="W1149" i="21"/>
  <c r="AA1149" i="21" s="1"/>
  <c r="X1149" i="21"/>
  <c r="Y1149" i="21"/>
  <c r="Z1149" i="21"/>
  <c r="AC1149" i="21"/>
  <c r="AL1149" i="21"/>
  <c r="AN1149" i="21"/>
  <c r="AR1149" i="21"/>
  <c r="AX1149" i="21"/>
  <c r="AZ1149" i="21"/>
  <c r="BA1149" i="21"/>
  <c r="BC1149" i="21"/>
  <c r="BE1149" i="21"/>
  <c r="BF1149" i="21" s="1"/>
  <c r="BG1149" i="21"/>
  <c r="C1150" i="21"/>
  <c r="D1150" i="21"/>
  <c r="F1150" i="21"/>
  <c r="H1150" i="21"/>
  <c r="I1150" i="21" s="1"/>
  <c r="J1150" i="21"/>
  <c r="Q1150" i="21"/>
  <c r="V1150" i="21"/>
  <c r="Y1150" i="21" s="1"/>
  <c r="W1150" i="21"/>
  <c r="AA1150" i="21" s="1"/>
  <c r="X1150" i="21"/>
  <c r="AL1150" i="21"/>
  <c r="AN1150" i="21"/>
  <c r="AR1150" i="21"/>
  <c r="AX1150" i="21"/>
  <c r="AZ1150" i="21"/>
  <c r="BA1150" i="21"/>
  <c r="BC1150" i="21"/>
  <c r="BE1150" i="21"/>
  <c r="BF1150" i="21"/>
  <c r="BG1150" i="21"/>
  <c r="C1151" i="21"/>
  <c r="D1151" i="21"/>
  <c r="F1151" i="21"/>
  <c r="H1151" i="21"/>
  <c r="J1151" i="21" s="1"/>
  <c r="I1151" i="21"/>
  <c r="Q1151" i="21"/>
  <c r="V1151" i="21"/>
  <c r="Z1151" i="21" s="1"/>
  <c r="W1151" i="21"/>
  <c r="AA1151" i="21" s="1"/>
  <c r="X1151" i="21"/>
  <c r="AC1151" i="21"/>
  <c r="AL1151" i="21"/>
  <c r="AN1151" i="21"/>
  <c r="AR1151" i="21"/>
  <c r="AX1151" i="21"/>
  <c r="AZ1151" i="21"/>
  <c r="BA1151" i="21"/>
  <c r="BC1151" i="21"/>
  <c r="BE1151" i="21"/>
  <c r="BF1151" i="21" s="1"/>
  <c r="C1152" i="21"/>
  <c r="D1152" i="21"/>
  <c r="F1152" i="21"/>
  <c r="H1152" i="21"/>
  <c r="I1152" i="21"/>
  <c r="J1152" i="21"/>
  <c r="Q1152" i="21"/>
  <c r="V1152" i="21"/>
  <c r="Y1152" i="21" s="1"/>
  <c r="W1152" i="21"/>
  <c r="X1152" i="21"/>
  <c r="AA1152" i="21"/>
  <c r="AL1152" i="21"/>
  <c r="AN1152" i="21"/>
  <c r="AR1152" i="21"/>
  <c r="AX1152" i="21"/>
  <c r="AZ1152" i="21"/>
  <c r="BA1152" i="21"/>
  <c r="BC1152" i="21"/>
  <c r="BE1152" i="21"/>
  <c r="BF1152" i="21"/>
  <c r="BG1152" i="21"/>
  <c r="C1153" i="21"/>
  <c r="D1153" i="21"/>
  <c r="F1153" i="21"/>
  <c r="H1153" i="21"/>
  <c r="I1153" i="21"/>
  <c r="J1153" i="21"/>
  <c r="Q1153" i="21"/>
  <c r="V1153" i="21"/>
  <c r="Z1153" i="21" s="1"/>
  <c r="W1153" i="21"/>
  <c r="AA1153" i="21" s="1"/>
  <c r="X1153" i="21"/>
  <c r="AC1153" i="21" s="1"/>
  <c r="Y1153" i="21"/>
  <c r="AL1153" i="21"/>
  <c r="AN1153" i="21"/>
  <c r="AR1153" i="21"/>
  <c r="AX1153" i="21"/>
  <c r="AZ1153" i="21"/>
  <c r="BA1153" i="21"/>
  <c r="BC1153" i="21"/>
  <c r="BE1153" i="21"/>
  <c r="BG1153" i="21" s="1"/>
  <c r="BF1153" i="21"/>
  <c r="C1154" i="21"/>
  <c r="D1154" i="21"/>
  <c r="F1154" i="21"/>
  <c r="H1154" i="21"/>
  <c r="I1154" i="21" s="1"/>
  <c r="J1154" i="21"/>
  <c r="Q1154" i="21"/>
  <c r="V1154" i="21"/>
  <c r="Y1154" i="21" s="1"/>
  <c r="W1154" i="21"/>
  <c r="X1154" i="21"/>
  <c r="AB1154" i="21" s="1"/>
  <c r="Z1154" i="21"/>
  <c r="AA1154" i="21"/>
  <c r="AC1154" i="21"/>
  <c r="AD1154" i="21" s="1"/>
  <c r="AL1154" i="21"/>
  <c r="AN1154" i="21"/>
  <c r="AR1154" i="21"/>
  <c r="AX1154" i="21"/>
  <c r="AZ1154" i="21"/>
  <c r="BA1154" i="21"/>
  <c r="BC1154" i="21"/>
  <c r="BE1154" i="21"/>
  <c r="BF1154" i="21"/>
  <c r="BG1154" i="21"/>
  <c r="C1155" i="21"/>
  <c r="D1155" i="21"/>
  <c r="F1155" i="21"/>
  <c r="H1155" i="21"/>
  <c r="J1155" i="21" s="1"/>
  <c r="I1155" i="21"/>
  <c r="Q1155" i="21"/>
  <c r="V1155" i="21"/>
  <c r="W1155" i="21"/>
  <c r="X1155" i="21"/>
  <c r="Y1155" i="21"/>
  <c r="Z1155" i="21"/>
  <c r="AA1155" i="21"/>
  <c r="AC1155" i="21"/>
  <c r="AL1155" i="21"/>
  <c r="AN1155" i="21"/>
  <c r="AR1155" i="21"/>
  <c r="AX1155" i="21"/>
  <c r="AZ1155" i="21"/>
  <c r="BA1155" i="21"/>
  <c r="BC1155" i="21"/>
  <c r="BE1155" i="21"/>
  <c r="BF1155" i="21" s="1"/>
  <c r="BG1155" i="21"/>
  <c r="C1156" i="21"/>
  <c r="D1156" i="21"/>
  <c r="F1156" i="21"/>
  <c r="H1156" i="21"/>
  <c r="I1156" i="21" s="1"/>
  <c r="J1156" i="21"/>
  <c r="Q1156" i="21"/>
  <c r="V1156" i="21"/>
  <c r="Y1156" i="21" s="1"/>
  <c r="W1156" i="21"/>
  <c r="AA1156" i="21" s="1"/>
  <c r="AB1156" i="21" s="1"/>
  <c r="X1156" i="21"/>
  <c r="AC1156" i="21" s="1"/>
  <c r="Z1156" i="21"/>
  <c r="AL1156" i="21"/>
  <c r="AN1156" i="21"/>
  <c r="AR1156" i="21"/>
  <c r="AX1156" i="21"/>
  <c r="AZ1156" i="21"/>
  <c r="BA1156" i="21"/>
  <c r="BC1156" i="21"/>
  <c r="BE1156" i="21"/>
  <c r="BG1156" i="21" s="1"/>
  <c r="BF1156" i="21"/>
  <c r="C1157" i="21"/>
  <c r="D1157" i="21"/>
  <c r="F1157" i="21"/>
  <c r="H1157" i="21"/>
  <c r="I1157" i="21"/>
  <c r="J1157" i="21"/>
  <c r="Q1157" i="21"/>
  <c r="V1157" i="21"/>
  <c r="W1157" i="21"/>
  <c r="X1157" i="21"/>
  <c r="Y1157" i="21"/>
  <c r="Z1157" i="21"/>
  <c r="AA1157" i="21"/>
  <c r="AD1157" i="21" s="1"/>
  <c r="AC1157" i="21"/>
  <c r="AF1157" i="21"/>
  <c r="AL1157" i="21"/>
  <c r="AN1157" i="21"/>
  <c r="AR1157" i="21"/>
  <c r="AX1157" i="21"/>
  <c r="AZ1157" i="21"/>
  <c r="BA1157" i="21"/>
  <c r="BC1157" i="21"/>
  <c r="BE1157" i="21"/>
  <c r="BF1157" i="21" s="1"/>
  <c r="C1158" i="21"/>
  <c r="D1158" i="21"/>
  <c r="F1158" i="21"/>
  <c r="H1158" i="21"/>
  <c r="I1158" i="21" s="1"/>
  <c r="Q1158" i="21"/>
  <c r="V1158" i="21"/>
  <c r="Y1158" i="21" s="1"/>
  <c r="W1158" i="21"/>
  <c r="AA1158" i="21" s="1"/>
  <c r="X1158" i="21"/>
  <c r="AL1158" i="21"/>
  <c r="AN1158" i="21"/>
  <c r="AR1158" i="21"/>
  <c r="AX1158" i="21"/>
  <c r="AZ1158" i="21"/>
  <c r="BA1158" i="21"/>
  <c r="BC1158" i="21"/>
  <c r="BE1158" i="21"/>
  <c r="BF1158" i="21"/>
  <c r="BG1158" i="21"/>
  <c r="C1159" i="21"/>
  <c r="D1159" i="21"/>
  <c r="F1159" i="21"/>
  <c r="H1159" i="21"/>
  <c r="J1159" i="21" s="1"/>
  <c r="I1159" i="21"/>
  <c r="Q1159" i="21"/>
  <c r="V1159" i="21"/>
  <c r="Z1159" i="21" s="1"/>
  <c r="W1159" i="21"/>
  <c r="AA1159" i="21" s="1"/>
  <c r="X1159" i="21"/>
  <c r="Y1159" i="21"/>
  <c r="AC1159" i="21"/>
  <c r="AL1159" i="21"/>
  <c r="AN1159" i="21"/>
  <c r="AR1159" i="21"/>
  <c r="AX1159" i="21"/>
  <c r="AZ1159" i="21"/>
  <c r="BA1159" i="21"/>
  <c r="BC1159" i="21"/>
  <c r="BE1159" i="21"/>
  <c r="BF1159" i="21" s="1"/>
  <c r="BG1159" i="21"/>
  <c r="C1160" i="21"/>
  <c r="D1160" i="21"/>
  <c r="F1160" i="21"/>
  <c r="H1160" i="21"/>
  <c r="I1160" i="21"/>
  <c r="J1160" i="21"/>
  <c r="Q1160" i="21"/>
  <c r="V1160" i="21"/>
  <c r="Y1160" i="21" s="1"/>
  <c r="W1160" i="21"/>
  <c r="X1160" i="21"/>
  <c r="Z1160" i="21"/>
  <c r="AA1160" i="21"/>
  <c r="AL1160" i="21"/>
  <c r="AN1160" i="21"/>
  <c r="AR1160" i="21"/>
  <c r="AX1160" i="21"/>
  <c r="AZ1160" i="21"/>
  <c r="BA1160" i="21"/>
  <c r="BC1160" i="21"/>
  <c r="BE1160" i="21"/>
  <c r="BG1160" i="21" s="1"/>
  <c r="BF1160" i="21"/>
  <c r="C1161" i="21"/>
  <c r="D1161" i="21"/>
  <c r="F1161" i="21"/>
  <c r="H1161" i="21"/>
  <c r="I1161" i="21"/>
  <c r="J1161" i="21"/>
  <c r="Q1161" i="21"/>
  <c r="V1161" i="21"/>
  <c r="Z1161" i="21" s="1"/>
  <c r="W1161" i="21"/>
  <c r="X1161" i="21"/>
  <c r="Y1161" i="21"/>
  <c r="AA1161" i="21"/>
  <c r="AL1161" i="21"/>
  <c r="AN1161" i="21"/>
  <c r="AR1161" i="21"/>
  <c r="AX1161" i="21"/>
  <c r="AZ1161" i="21"/>
  <c r="BA1161" i="21"/>
  <c r="BC1161" i="21"/>
  <c r="BE1161" i="21"/>
  <c r="BF1161" i="21" s="1"/>
  <c r="C1162" i="21"/>
  <c r="D1162" i="21"/>
  <c r="F1162" i="21"/>
  <c r="H1162" i="21"/>
  <c r="I1162" i="21" s="1"/>
  <c r="J1162" i="21"/>
  <c r="Q1162" i="21"/>
  <c r="V1162" i="21"/>
  <c r="W1162" i="21"/>
  <c r="X1162" i="21"/>
  <c r="Y1162" i="21"/>
  <c r="Z1162" i="21"/>
  <c r="AA1162" i="21"/>
  <c r="AC1162" i="21"/>
  <c r="AD1162" i="21" s="1"/>
  <c r="AL1162" i="21"/>
  <c r="AN1162" i="21"/>
  <c r="AR1162" i="21"/>
  <c r="AX1162" i="21"/>
  <c r="AZ1162" i="21"/>
  <c r="BA1162" i="21"/>
  <c r="BC1162" i="21"/>
  <c r="BE1162" i="21"/>
  <c r="BF1162" i="21"/>
  <c r="BG1162" i="21"/>
  <c r="C1163" i="21"/>
  <c r="D1163" i="21"/>
  <c r="F1163" i="21"/>
  <c r="H1163" i="21"/>
  <c r="J1163" i="21" s="1"/>
  <c r="I1163" i="21"/>
  <c r="Q1163" i="21"/>
  <c r="V1163" i="21"/>
  <c r="Z1163" i="21" s="1"/>
  <c r="W1163" i="21"/>
  <c r="AA1163" i="21" s="1"/>
  <c r="AD1163" i="21" s="1"/>
  <c r="AF1163" i="21" s="1"/>
  <c r="X1163" i="21"/>
  <c r="AC1163" i="21"/>
  <c r="AL1163" i="21"/>
  <c r="AN1163" i="21"/>
  <c r="AR1163" i="21"/>
  <c r="AX1163" i="21"/>
  <c r="AZ1163" i="21"/>
  <c r="BA1163" i="21"/>
  <c r="BC1163" i="21"/>
  <c r="BE1163" i="21"/>
  <c r="BF1163" i="21" s="1"/>
  <c r="BG1163" i="21"/>
  <c r="C1164" i="21"/>
  <c r="D1164" i="21"/>
  <c r="F1164" i="21"/>
  <c r="H1164" i="21"/>
  <c r="J1164" i="21" s="1"/>
  <c r="I1164" i="21"/>
  <c r="Q1164" i="21"/>
  <c r="V1164" i="21"/>
  <c r="Y1164" i="21" s="1"/>
  <c r="W1164" i="21"/>
  <c r="X1164" i="21"/>
  <c r="AC1164" i="21" s="1"/>
  <c r="AA1164" i="21"/>
  <c r="AD1164" i="21" s="1"/>
  <c r="AF1164" i="21" s="1"/>
  <c r="AB1164" i="21"/>
  <c r="AL1164" i="21"/>
  <c r="AN1164" i="21"/>
  <c r="AR1164" i="21"/>
  <c r="AX1164" i="21"/>
  <c r="AZ1164" i="21"/>
  <c r="BA1164" i="21"/>
  <c r="BC1164" i="21"/>
  <c r="BE1164" i="21"/>
  <c r="BG1164" i="21" s="1"/>
  <c r="BF1164" i="21"/>
  <c r="C1165" i="21"/>
  <c r="D1165" i="21"/>
  <c r="F1165" i="21"/>
  <c r="H1165" i="21"/>
  <c r="I1165" i="21"/>
  <c r="J1165" i="21"/>
  <c r="Q1165" i="21"/>
  <c r="V1165" i="21"/>
  <c r="W1165" i="21"/>
  <c r="X1165" i="21"/>
  <c r="AB1165" i="21" s="1"/>
  <c r="Y1165" i="21"/>
  <c r="Z1165" i="21"/>
  <c r="AA1165" i="21"/>
  <c r="AD1165" i="21" s="1"/>
  <c r="AF1165" i="21" s="1"/>
  <c r="AC1165" i="21"/>
  <c r="AL1165" i="21"/>
  <c r="AN1165" i="21"/>
  <c r="AR1165" i="21"/>
  <c r="AX1165" i="21"/>
  <c r="AZ1165" i="21"/>
  <c r="BA1165" i="21"/>
  <c r="BC1165" i="21"/>
  <c r="BE1165" i="21"/>
  <c r="BF1165" i="21" s="1"/>
  <c r="C1166" i="21"/>
  <c r="D1166" i="21"/>
  <c r="F1166" i="21"/>
  <c r="H1166" i="21"/>
  <c r="I1166" i="21" s="1"/>
  <c r="J1166" i="21"/>
  <c r="Q1166" i="21"/>
  <c r="V1166" i="21"/>
  <c r="W1166" i="21"/>
  <c r="AA1166" i="21" s="1"/>
  <c r="X1166" i="21"/>
  <c r="AB1166" i="21" s="1"/>
  <c r="Y1166" i="21"/>
  <c r="Z1166" i="21"/>
  <c r="AC1166" i="21"/>
  <c r="AD1166" i="21"/>
  <c r="AL1166" i="21"/>
  <c r="AN1166" i="21"/>
  <c r="AR1166" i="21"/>
  <c r="AX1166" i="21"/>
  <c r="AZ1166" i="21"/>
  <c r="BA1166" i="21"/>
  <c r="BC1166" i="21"/>
  <c r="BE1166" i="21"/>
  <c r="BF1166" i="21"/>
  <c r="BG1166" i="21"/>
  <c r="C1167" i="21"/>
  <c r="D1167" i="21"/>
  <c r="F1167" i="21"/>
  <c r="H1167" i="21"/>
  <c r="J1167" i="21" s="1"/>
  <c r="I1167" i="21"/>
  <c r="Q1167" i="21"/>
  <c r="V1167" i="21"/>
  <c r="W1167" i="21"/>
  <c r="AA1167" i="21" s="1"/>
  <c r="X1167" i="21"/>
  <c r="Y1167" i="21"/>
  <c r="Z1167" i="21"/>
  <c r="AC1167" i="21"/>
  <c r="AL1167" i="21"/>
  <c r="AN1167" i="21"/>
  <c r="AR1167" i="21"/>
  <c r="AX1167" i="21"/>
  <c r="AZ1167" i="21"/>
  <c r="BA1167" i="21"/>
  <c r="BC1167" i="21"/>
  <c r="BE1167" i="21"/>
  <c r="BF1167" i="21" s="1"/>
  <c r="BG1167" i="21"/>
  <c r="C1168" i="21"/>
  <c r="D1168" i="21"/>
  <c r="F1168" i="21"/>
  <c r="H1168" i="21"/>
  <c r="I1168" i="21"/>
  <c r="J1168" i="21"/>
  <c r="Q1168" i="21"/>
  <c r="V1168" i="21"/>
  <c r="Y1168" i="21" s="1"/>
  <c r="W1168" i="21"/>
  <c r="X1168" i="21"/>
  <c r="AC1168" i="21" s="1"/>
  <c r="Z1168" i="21"/>
  <c r="AA1168" i="21"/>
  <c r="AB1168" i="21"/>
  <c r="AD1168" i="21"/>
  <c r="AL1168" i="21"/>
  <c r="AN1168" i="21"/>
  <c r="AR1168" i="21"/>
  <c r="AX1168" i="21"/>
  <c r="AZ1168" i="21"/>
  <c r="BA1168" i="21"/>
  <c r="BC1168" i="21"/>
  <c r="BE1168" i="21"/>
  <c r="BG1168" i="21" s="1"/>
  <c r="BF1168" i="21"/>
  <c r="C1169" i="21"/>
  <c r="D1169" i="21"/>
  <c r="F1169" i="21"/>
  <c r="H1169" i="21"/>
  <c r="I1169" i="21"/>
  <c r="J1169" i="21"/>
  <c r="Q1169" i="21"/>
  <c r="V1169" i="21"/>
  <c r="Z1169" i="21" s="1"/>
  <c r="W1169" i="21"/>
  <c r="X1169" i="21"/>
  <c r="Y1169" i="21"/>
  <c r="AA1169" i="21"/>
  <c r="AC1169" i="21"/>
  <c r="AB1169" i="21" s="1"/>
  <c r="AL1169" i="21"/>
  <c r="AN1169" i="21"/>
  <c r="AR1169" i="21"/>
  <c r="AX1169" i="21"/>
  <c r="AZ1169" i="21"/>
  <c r="BA1169" i="21"/>
  <c r="BC1169" i="21"/>
  <c r="BE1169" i="21"/>
  <c r="BG1169" i="21" s="1"/>
  <c r="BF1169" i="21"/>
  <c r="C1170" i="21"/>
  <c r="D1170" i="21"/>
  <c r="F1170" i="21"/>
  <c r="H1170" i="21"/>
  <c r="I1170" i="21" s="1"/>
  <c r="J1170" i="21"/>
  <c r="Q1170" i="21"/>
  <c r="V1170" i="21"/>
  <c r="Z1170" i="21" s="1"/>
  <c r="W1170" i="21"/>
  <c r="X1170" i="21"/>
  <c r="AC1170" i="21" s="1"/>
  <c r="Y1170" i="21"/>
  <c r="AA1170" i="21"/>
  <c r="AL1170" i="21"/>
  <c r="AN1170" i="21"/>
  <c r="AR1170" i="21"/>
  <c r="AX1170" i="21"/>
  <c r="AZ1170" i="21"/>
  <c r="BA1170" i="21"/>
  <c r="BC1170" i="21"/>
  <c r="BE1170" i="21"/>
  <c r="BF1170" i="21"/>
  <c r="BG1170" i="21"/>
  <c r="C1171" i="21"/>
  <c r="D1171" i="21"/>
  <c r="F1171" i="21"/>
  <c r="H1171" i="21"/>
  <c r="J1171" i="21" s="1"/>
  <c r="Q1171" i="21"/>
  <c r="V1171" i="21"/>
  <c r="Y1171" i="21" s="1"/>
  <c r="W1171" i="21"/>
  <c r="X1171" i="21"/>
  <c r="AC1171" i="21" s="1"/>
  <c r="Z1171" i="21"/>
  <c r="AA1171" i="21"/>
  <c r="AD1171" i="21" s="1"/>
  <c r="AL1171" i="21"/>
  <c r="AN1171" i="21"/>
  <c r="AR1171" i="21"/>
  <c r="AX1171" i="21"/>
  <c r="AZ1171" i="21"/>
  <c r="BA1171" i="21"/>
  <c r="BC1171" i="21"/>
  <c r="BE1171" i="21"/>
  <c r="BF1171" i="21"/>
  <c r="BG1171" i="21"/>
  <c r="C1172" i="21"/>
  <c r="D1172" i="21"/>
  <c r="F1172" i="21"/>
  <c r="H1172" i="21"/>
  <c r="J1172" i="21" s="1"/>
  <c r="I1172" i="21"/>
  <c r="Q1172" i="21"/>
  <c r="V1172" i="21"/>
  <c r="Y1172" i="21" s="1"/>
  <c r="W1172" i="21"/>
  <c r="X1172" i="21"/>
  <c r="AC1172" i="21" s="1"/>
  <c r="AD1172" i="21" s="1"/>
  <c r="AF1172" i="21" s="1"/>
  <c r="Z1172" i="21"/>
  <c r="AA1172" i="21"/>
  <c r="AL1172" i="21"/>
  <c r="AN1172" i="21"/>
  <c r="AR1172" i="21"/>
  <c r="AX1172" i="21"/>
  <c r="AZ1172" i="21"/>
  <c r="BA1172" i="21"/>
  <c r="BC1172" i="21"/>
  <c r="BE1172" i="21"/>
  <c r="BG1172" i="21" s="1"/>
  <c r="C1173" i="21"/>
  <c r="D1173" i="21"/>
  <c r="F1173" i="21"/>
  <c r="H1173" i="21"/>
  <c r="I1173" i="21" s="1"/>
  <c r="J1173" i="21"/>
  <c r="Q1173" i="21"/>
  <c r="V1173" i="21"/>
  <c r="W1173" i="21"/>
  <c r="AA1173" i="21" s="1"/>
  <c r="X1173" i="21"/>
  <c r="Y1173" i="21"/>
  <c r="Z1173" i="21"/>
  <c r="AL1173" i="21"/>
  <c r="AN1173" i="21"/>
  <c r="AR1173" i="21"/>
  <c r="AX1173" i="21"/>
  <c r="AZ1173" i="21"/>
  <c r="BA1173" i="21"/>
  <c r="BC1173" i="21"/>
  <c r="BE1173" i="21"/>
  <c r="BF1173" i="21"/>
  <c r="BG1173" i="21"/>
  <c r="C1174" i="21"/>
  <c r="D1174" i="21"/>
  <c r="F1174" i="21"/>
  <c r="H1174" i="21"/>
  <c r="I1174" i="21" s="1"/>
  <c r="J1174" i="21"/>
  <c r="Q1174" i="21"/>
  <c r="V1174" i="21"/>
  <c r="Z1174" i="21" s="1"/>
  <c r="W1174" i="21"/>
  <c r="AA1174" i="21" s="1"/>
  <c r="AB1174" i="21" s="1"/>
  <c r="X1174" i="21"/>
  <c r="AC1174" i="21"/>
  <c r="AL1174" i="21"/>
  <c r="AN1174" i="21"/>
  <c r="AR1174" i="21"/>
  <c r="AX1174" i="21"/>
  <c r="AZ1174" i="21"/>
  <c r="BA1174" i="21"/>
  <c r="BC1174" i="21"/>
  <c r="BE1174" i="21"/>
  <c r="BG1174" i="21" s="1"/>
  <c r="BF1174" i="21"/>
  <c r="C1175" i="21"/>
  <c r="D1175" i="21"/>
  <c r="F1175" i="21"/>
  <c r="H1175" i="21"/>
  <c r="I1175" i="21" s="1"/>
  <c r="Q1175" i="21"/>
  <c r="V1175" i="21"/>
  <c r="W1175" i="21"/>
  <c r="AA1175" i="21" s="1"/>
  <c r="X1175" i="21"/>
  <c r="Y1175" i="21"/>
  <c r="Z1175" i="21"/>
  <c r="AC1175" i="21"/>
  <c r="AL1175" i="21"/>
  <c r="AN1175" i="21"/>
  <c r="AR1175" i="21"/>
  <c r="AX1175" i="21"/>
  <c r="AZ1175" i="21"/>
  <c r="BA1175" i="21"/>
  <c r="BC1175" i="21"/>
  <c r="BE1175" i="21"/>
  <c r="BF1175" i="21" s="1"/>
  <c r="C1176" i="21"/>
  <c r="D1176" i="21"/>
  <c r="F1176" i="21"/>
  <c r="H1176" i="21"/>
  <c r="J1176" i="21" s="1"/>
  <c r="I1176" i="21"/>
  <c r="Q1176" i="21"/>
  <c r="V1176" i="21"/>
  <c r="Y1176" i="21" s="1"/>
  <c r="W1176" i="21"/>
  <c r="X1176" i="21"/>
  <c r="AC1176" i="21" s="1"/>
  <c r="Z1176" i="21"/>
  <c r="AA1176" i="21"/>
  <c r="AD1176" i="21" s="1"/>
  <c r="AL1176" i="21"/>
  <c r="AN1176" i="21"/>
  <c r="AR1176" i="21"/>
  <c r="AX1176" i="21"/>
  <c r="AZ1176" i="21"/>
  <c r="BA1176" i="21"/>
  <c r="BC1176" i="21"/>
  <c r="BE1176" i="21"/>
  <c r="BF1176" i="21"/>
  <c r="BG1176" i="21"/>
  <c r="C1177" i="21"/>
  <c r="D1177" i="21"/>
  <c r="F1177" i="21"/>
  <c r="H1177" i="21"/>
  <c r="I1177" i="21"/>
  <c r="J1177" i="21"/>
  <c r="Q1177" i="21"/>
  <c r="V1177" i="21"/>
  <c r="Z1177" i="21" s="1"/>
  <c r="W1177" i="21"/>
  <c r="X1177" i="21"/>
  <c r="AC1177" i="21" s="1"/>
  <c r="AD1177" i="21" s="1"/>
  <c r="AF1177" i="21" s="1"/>
  <c r="Y1177" i="21"/>
  <c r="AA1177" i="21"/>
  <c r="AL1177" i="21"/>
  <c r="AN1177" i="21"/>
  <c r="AR1177" i="21"/>
  <c r="AX1177" i="21"/>
  <c r="AZ1177" i="21"/>
  <c r="BA1177" i="21"/>
  <c r="BC1177" i="21"/>
  <c r="BE1177" i="21"/>
  <c r="BF1177" i="21" s="1"/>
  <c r="C1178" i="21"/>
  <c r="D1178" i="21"/>
  <c r="F1178" i="21"/>
  <c r="H1178" i="21"/>
  <c r="I1178" i="21"/>
  <c r="J1178" i="21"/>
  <c r="Q1178" i="21"/>
  <c r="V1178" i="21"/>
  <c r="Z1178" i="21" s="1"/>
  <c r="W1178" i="21"/>
  <c r="X1178" i="21"/>
  <c r="AA1178" i="21"/>
  <c r="AL1178" i="21"/>
  <c r="AN1178" i="21"/>
  <c r="AR1178" i="21"/>
  <c r="AX1178" i="21"/>
  <c r="AZ1178" i="21"/>
  <c r="BA1178" i="21"/>
  <c r="BC1178" i="21"/>
  <c r="BE1178" i="21"/>
  <c r="BG1178" i="21" s="1"/>
  <c r="BF1178" i="21"/>
  <c r="C1179" i="21"/>
  <c r="D1179" i="21"/>
  <c r="F1179" i="21"/>
  <c r="H1179" i="21"/>
  <c r="I1179" i="21" s="1"/>
  <c r="Q1179" i="21"/>
  <c r="V1179" i="21"/>
  <c r="W1179" i="21"/>
  <c r="AA1179" i="21" s="1"/>
  <c r="X1179" i="21"/>
  <c r="Y1179" i="21"/>
  <c r="Z1179" i="21"/>
  <c r="AC1179" i="21"/>
  <c r="AL1179" i="21"/>
  <c r="AN1179" i="21"/>
  <c r="AR1179" i="21"/>
  <c r="AX1179" i="21"/>
  <c r="AZ1179" i="21"/>
  <c r="BA1179" i="21"/>
  <c r="BC1179" i="21"/>
  <c r="BE1179" i="21"/>
  <c r="BF1179" i="21" s="1"/>
  <c r="BG1179" i="21"/>
  <c r="C1180" i="21"/>
  <c r="D1180" i="21"/>
  <c r="F1180" i="21"/>
  <c r="H1180" i="21"/>
  <c r="I1180" i="21" s="1"/>
  <c r="Q1180" i="21"/>
  <c r="V1180" i="21"/>
  <c r="Y1180" i="21" s="1"/>
  <c r="W1180" i="21"/>
  <c r="AA1180" i="21" s="1"/>
  <c r="X1180" i="21"/>
  <c r="Z1180" i="21"/>
  <c r="AC1180" i="21"/>
  <c r="AL1180" i="21"/>
  <c r="AN1180" i="21"/>
  <c r="AR1180" i="21"/>
  <c r="AX1180" i="21"/>
  <c r="AZ1180" i="21"/>
  <c r="BA1180" i="21"/>
  <c r="BC1180" i="21"/>
  <c r="BE1180" i="21"/>
  <c r="BF1180" i="21" s="1"/>
  <c r="C1181" i="21"/>
  <c r="D1181" i="21"/>
  <c r="F1181" i="21"/>
  <c r="H1181" i="21"/>
  <c r="I1181" i="21"/>
  <c r="J1181" i="21"/>
  <c r="Q1181" i="21"/>
  <c r="V1181" i="21"/>
  <c r="Z1181" i="21" s="1"/>
  <c r="W1181" i="21"/>
  <c r="AA1181" i="21" s="1"/>
  <c r="X1181" i="21"/>
  <c r="AC1181" i="21" s="1"/>
  <c r="AL1181" i="21"/>
  <c r="AN1181" i="21"/>
  <c r="AR1181" i="21"/>
  <c r="AX1181" i="21"/>
  <c r="AZ1181" i="21"/>
  <c r="BA1181" i="21"/>
  <c r="BC1181" i="21"/>
  <c r="BE1181" i="21"/>
  <c r="BF1181" i="21" s="1"/>
  <c r="C1182" i="21"/>
  <c r="D1182" i="21"/>
  <c r="F1182" i="21"/>
  <c r="H1182" i="21"/>
  <c r="I1182" i="21"/>
  <c r="J1182" i="21"/>
  <c r="Q1182" i="21"/>
  <c r="V1182" i="21"/>
  <c r="Z1182" i="21" s="1"/>
  <c r="W1182" i="21"/>
  <c r="X1182" i="21"/>
  <c r="Y1182" i="21"/>
  <c r="AA1182" i="21"/>
  <c r="AL1182" i="21"/>
  <c r="AN1182" i="21"/>
  <c r="AR1182" i="21"/>
  <c r="AX1182" i="21"/>
  <c r="AZ1182" i="21"/>
  <c r="BA1182" i="21"/>
  <c r="BC1182" i="21"/>
  <c r="BE1182" i="21"/>
  <c r="BF1182" i="21"/>
  <c r="BG1182" i="21"/>
  <c r="C1183" i="21"/>
  <c r="D1183" i="21"/>
  <c r="F1183" i="21"/>
  <c r="H1183" i="21"/>
  <c r="J1183" i="21" s="1"/>
  <c r="I1183" i="21"/>
  <c r="Q1183" i="21"/>
  <c r="V1183" i="21"/>
  <c r="Z1183" i="21" s="1"/>
  <c r="W1183" i="21"/>
  <c r="X1183" i="21"/>
  <c r="AB1183" i="21" s="1"/>
  <c r="Y1183" i="21"/>
  <c r="AA1183" i="21"/>
  <c r="AC1183" i="21"/>
  <c r="AD1183" i="21"/>
  <c r="AL1183" i="21"/>
  <c r="AN1183" i="21"/>
  <c r="AR1183" i="21"/>
  <c r="AX1183" i="21"/>
  <c r="AZ1183" i="21"/>
  <c r="BA1183" i="21"/>
  <c r="BC1183" i="21"/>
  <c r="BE1183" i="21"/>
  <c r="BF1183" i="21"/>
  <c r="BG1183" i="21"/>
  <c r="C1184" i="21"/>
  <c r="D1184" i="21"/>
  <c r="F1184" i="21"/>
  <c r="H1184" i="21"/>
  <c r="J1184" i="21" s="1"/>
  <c r="I1184" i="21"/>
  <c r="Q1184" i="21"/>
  <c r="V1184" i="21"/>
  <c r="Y1184" i="21" s="1"/>
  <c r="W1184" i="21"/>
  <c r="X1184" i="21"/>
  <c r="AB1184" i="21" s="1"/>
  <c r="AA1184" i="21"/>
  <c r="AD1184" i="21" s="1"/>
  <c r="AC1184" i="21"/>
  <c r="AL1184" i="21"/>
  <c r="AN1184" i="21"/>
  <c r="AR1184" i="21"/>
  <c r="AX1184" i="21"/>
  <c r="AZ1184" i="21"/>
  <c r="BA1184" i="21"/>
  <c r="BC1184" i="21"/>
  <c r="BE1184" i="21"/>
  <c r="BG1184" i="21" s="1"/>
  <c r="BF1184" i="21"/>
  <c r="C1185" i="21"/>
  <c r="D1185" i="21"/>
  <c r="F1185" i="21"/>
  <c r="H1185" i="21"/>
  <c r="J1185" i="21" s="1"/>
  <c r="I1185" i="21"/>
  <c r="Q1185" i="21"/>
  <c r="V1185" i="21"/>
  <c r="Y1185" i="21" s="1"/>
  <c r="W1185" i="21"/>
  <c r="X1185" i="21"/>
  <c r="Z1185" i="21"/>
  <c r="AA1185" i="21"/>
  <c r="AL1185" i="21"/>
  <c r="AN1185" i="21"/>
  <c r="AR1185" i="21"/>
  <c r="AX1185" i="21"/>
  <c r="AZ1185" i="21"/>
  <c r="BA1185" i="21"/>
  <c r="BC1185" i="21"/>
  <c r="BE1185" i="21"/>
  <c r="BG1185" i="21" s="1"/>
  <c r="BF1185" i="21"/>
  <c r="C1186" i="21"/>
  <c r="D1186" i="21"/>
  <c r="F1186" i="21"/>
  <c r="H1186" i="21"/>
  <c r="I1186" i="21" s="1"/>
  <c r="J1186" i="21"/>
  <c r="Q1186" i="21"/>
  <c r="V1186" i="21"/>
  <c r="W1186" i="21"/>
  <c r="AA1186" i="21" s="1"/>
  <c r="X1186" i="21"/>
  <c r="Y1186" i="21"/>
  <c r="Z1186" i="21"/>
  <c r="AL1186" i="21"/>
  <c r="AN1186" i="21"/>
  <c r="AR1186" i="21"/>
  <c r="AX1186" i="21"/>
  <c r="AZ1186" i="21"/>
  <c r="BA1186" i="21"/>
  <c r="BC1186" i="21"/>
  <c r="BE1186" i="21"/>
  <c r="BG1186" i="21" s="1"/>
  <c r="BF1186" i="21"/>
  <c r="C1187" i="21"/>
  <c r="D1187" i="21"/>
  <c r="F1187" i="21"/>
  <c r="H1187" i="21"/>
  <c r="I1187" i="21" s="1"/>
  <c r="Q1187" i="21"/>
  <c r="V1187" i="21"/>
  <c r="W1187" i="21"/>
  <c r="AA1187" i="21" s="1"/>
  <c r="X1187" i="21"/>
  <c r="Y1187" i="21"/>
  <c r="Z1187" i="21"/>
  <c r="AC1187" i="21"/>
  <c r="AL1187" i="21"/>
  <c r="AN1187" i="21"/>
  <c r="AR1187" i="21"/>
  <c r="AX1187" i="21"/>
  <c r="AZ1187" i="21"/>
  <c r="BA1187" i="21"/>
  <c r="BC1187" i="21"/>
  <c r="BE1187" i="21"/>
  <c r="BF1187" i="21" s="1"/>
  <c r="BG1187" i="21"/>
  <c r="C1188" i="21"/>
  <c r="D1188" i="21"/>
  <c r="F1188" i="21"/>
  <c r="H1188" i="21"/>
  <c r="I1188" i="21" s="1"/>
  <c r="Q1188" i="21"/>
  <c r="V1188" i="21"/>
  <c r="Y1188" i="21" s="1"/>
  <c r="W1188" i="21"/>
  <c r="AA1188" i="21" s="1"/>
  <c r="X1188" i="21"/>
  <c r="Z1188" i="21"/>
  <c r="AC1188" i="21"/>
  <c r="AL1188" i="21"/>
  <c r="AN1188" i="21"/>
  <c r="AR1188" i="21"/>
  <c r="AX1188" i="21"/>
  <c r="AZ1188" i="21"/>
  <c r="BA1188" i="21"/>
  <c r="BC1188" i="21"/>
  <c r="BE1188" i="21"/>
  <c r="BF1188" i="21" s="1"/>
  <c r="C1189" i="21"/>
  <c r="D1189" i="21"/>
  <c r="F1189" i="21"/>
  <c r="H1189" i="21"/>
  <c r="I1189" i="21"/>
  <c r="J1189" i="21"/>
  <c r="Q1189" i="21"/>
  <c r="V1189" i="21"/>
  <c r="Z1189" i="21" s="1"/>
  <c r="W1189" i="21"/>
  <c r="AA1189" i="21" s="1"/>
  <c r="X1189" i="21"/>
  <c r="AC1189" i="21" s="1"/>
  <c r="AL1189" i="21"/>
  <c r="AN1189" i="21"/>
  <c r="AR1189" i="21"/>
  <c r="AX1189" i="21"/>
  <c r="AZ1189" i="21"/>
  <c r="BA1189" i="21"/>
  <c r="BC1189" i="21"/>
  <c r="BE1189" i="21"/>
  <c r="BF1189" i="21" s="1"/>
  <c r="C1190" i="21"/>
  <c r="D1190" i="21"/>
  <c r="F1190" i="21"/>
  <c r="H1190" i="21"/>
  <c r="I1190" i="21"/>
  <c r="J1190" i="21"/>
  <c r="Q1190" i="21"/>
  <c r="V1190" i="21"/>
  <c r="Z1190" i="21" s="1"/>
  <c r="W1190" i="21"/>
  <c r="X1190" i="21"/>
  <c r="Y1190" i="21"/>
  <c r="AA1190" i="21"/>
  <c r="AL1190" i="21"/>
  <c r="AN1190" i="21"/>
  <c r="AR1190" i="21"/>
  <c r="AX1190" i="21"/>
  <c r="AZ1190" i="21"/>
  <c r="BA1190" i="21"/>
  <c r="BC1190" i="21"/>
  <c r="BE1190" i="21"/>
  <c r="BF1190" i="21"/>
  <c r="BG1190" i="21"/>
  <c r="C1191" i="21"/>
  <c r="D1191" i="21"/>
  <c r="F1191" i="21"/>
  <c r="H1191" i="21"/>
  <c r="J1191" i="21" s="1"/>
  <c r="I1191" i="21"/>
  <c r="Q1191" i="21"/>
  <c r="V1191" i="21"/>
  <c r="Z1191" i="21" s="1"/>
  <c r="W1191" i="21"/>
  <c r="X1191" i="21"/>
  <c r="AB1191" i="21" s="1"/>
  <c r="Y1191" i="21"/>
  <c r="AA1191" i="21"/>
  <c r="AC1191" i="21"/>
  <c r="AD1191" i="21"/>
  <c r="AL1191" i="21"/>
  <c r="AN1191" i="21"/>
  <c r="AR1191" i="21"/>
  <c r="AX1191" i="21"/>
  <c r="AZ1191" i="21"/>
  <c r="BA1191" i="21"/>
  <c r="BC1191" i="21"/>
  <c r="BE1191" i="21"/>
  <c r="BF1191" i="21"/>
  <c r="BG1191" i="21"/>
  <c r="C1192" i="21"/>
  <c r="D1192" i="21"/>
  <c r="F1192" i="21"/>
  <c r="H1192" i="21"/>
  <c r="J1192" i="21" s="1"/>
  <c r="I1192" i="21"/>
  <c r="Q1192" i="21"/>
  <c r="V1192" i="21"/>
  <c r="Y1192" i="21" s="1"/>
  <c r="W1192" i="21"/>
  <c r="X1192" i="21"/>
  <c r="AB1192" i="21" s="1"/>
  <c r="AA1192" i="21"/>
  <c r="AC1192" i="21"/>
  <c r="AD1192" i="21"/>
  <c r="AL1192" i="21"/>
  <c r="AN1192" i="21"/>
  <c r="AR1192" i="21"/>
  <c r="AX1192" i="21"/>
  <c r="AZ1192" i="21"/>
  <c r="BA1192" i="21"/>
  <c r="BC1192" i="21"/>
  <c r="BE1192" i="21"/>
  <c r="BG1192" i="21" s="1"/>
  <c r="BF1192" i="21"/>
  <c r="C1193" i="21"/>
  <c r="D1193" i="21"/>
  <c r="F1193" i="21"/>
  <c r="H1193" i="21"/>
  <c r="J1193" i="21" s="1"/>
  <c r="I1193" i="21"/>
  <c r="Q1193" i="21"/>
  <c r="V1193" i="21"/>
  <c r="Y1193" i="21" s="1"/>
  <c r="W1193" i="21"/>
  <c r="X1193" i="21"/>
  <c r="Z1193" i="21"/>
  <c r="AA1193" i="21"/>
  <c r="AL1193" i="21"/>
  <c r="AN1193" i="21"/>
  <c r="AR1193" i="21"/>
  <c r="AX1193" i="21"/>
  <c r="AZ1193" i="21"/>
  <c r="BA1193" i="21"/>
  <c r="BC1193" i="21"/>
  <c r="BE1193" i="21"/>
  <c r="BG1193" i="21" s="1"/>
  <c r="BF1193" i="21"/>
  <c r="C1194" i="21"/>
  <c r="D1194" i="21"/>
  <c r="F1194" i="21"/>
  <c r="H1194" i="21"/>
  <c r="I1194" i="21" s="1"/>
  <c r="J1194" i="21"/>
  <c r="Q1194" i="21"/>
  <c r="V1194" i="21"/>
  <c r="W1194" i="21"/>
  <c r="AA1194" i="21" s="1"/>
  <c r="X1194" i="21"/>
  <c r="Y1194" i="21"/>
  <c r="Z1194" i="21"/>
  <c r="AL1194" i="21"/>
  <c r="AN1194" i="21"/>
  <c r="AR1194" i="21"/>
  <c r="AX1194" i="21"/>
  <c r="AZ1194" i="21"/>
  <c r="BA1194" i="21"/>
  <c r="BC1194" i="21"/>
  <c r="BE1194" i="21"/>
  <c r="BG1194" i="21" s="1"/>
  <c r="BF1194" i="21"/>
  <c r="C1195" i="21"/>
  <c r="D1195" i="21"/>
  <c r="F1195" i="21"/>
  <c r="H1195" i="21"/>
  <c r="I1195" i="21" s="1"/>
  <c r="Q1195" i="21"/>
  <c r="V1195" i="21"/>
  <c r="W1195" i="21"/>
  <c r="AA1195" i="21" s="1"/>
  <c r="X1195" i="21"/>
  <c r="Y1195" i="21"/>
  <c r="Z1195" i="21"/>
  <c r="AC1195" i="21"/>
  <c r="AL1195" i="21"/>
  <c r="AN1195" i="21"/>
  <c r="AR1195" i="21"/>
  <c r="AX1195" i="21"/>
  <c r="AZ1195" i="21"/>
  <c r="BA1195" i="21"/>
  <c r="BC1195" i="21"/>
  <c r="BE1195" i="21"/>
  <c r="BF1195" i="21" s="1"/>
  <c r="BG1195" i="21"/>
  <c r="C1196" i="21"/>
  <c r="D1196" i="21"/>
  <c r="F1196" i="21"/>
  <c r="H1196" i="21"/>
  <c r="I1196" i="21" s="1"/>
  <c r="Q1196" i="21"/>
  <c r="V1196" i="21"/>
  <c r="Y1196" i="21" s="1"/>
  <c r="W1196" i="21"/>
  <c r="AA1196" i="21" s="1"/>
  <c r="X1196" i="21"/>
  <c r="Z1196" i="21"/>
  <c r="AC1196" i="21"/>
  <c r="AL1196" i="21"/>
  <c r="AN1196" i="21"/>
  <c r="AR1196" i="21"/>
  <c r="AX1196" i="21"/>
  <c r="AZ1196" i="21"/>
  <c r="BA1196" i="21"/>
  <c r="BC1196" i="21"/>
  <c r="BE1196" i="21"/>
  <c r="BF1196" i="21" s="1"/>
  <c r="C1197" i="21"/>
  <c r="D1197" i="21"/>
  <c r="F1197" i="21"/>
  <c r="H1197" i="21"/>
  <c r="I1197" i="21"/>
  <c r="J1197" i="21"/>
  <c r="Q1197" i="21"/>
  <c r="V1197" i="21"/>
  <c r="Z1197" i="21" s="1"/>
  <c r="W1197" i="21"/>
  <c r="AA1197" i="21" s="1"/>
  <c r="X1197" i="21"/>
  <c r="AC1197" i="21" s="1"/>
  <c r="AL1197" i="21"/>
  <c r="AN1197" i="21"/>
  <c r="AR1197" i="21"/>
  <c r="AX1197" i="21"/>
  <c r="AZ1197" i="21"/>
  <c r="BA1197" i="21"/>
  <c r="BC1197" i="21"/>
  <c r="BE1197" i="21"/>
  <c r="BF1197" i="21" s="1"/>
  <c r="C1198" i="21"/>
  <c r="D1198" i="21"/>
  <c r="F1198" i="21"/>
  <c r="H1198" i="21"/>
  <c r="I1198" i="21"/>
  <c r="J1198" i="21"/>
  <c r="Q1198" i="21"/>
  <c r="V1198" i="21"/>
  <c r="Z1198" i="21" s="1"/>
  <c r="W1198" i="21"/>
  <c r="X1198" i="21"/>
  <c r="Y1198" i="21"/>
  <c r="AA1198" i="21"/>
  <c r="AL1198" i="21"/>
  <c r="AN1198" i="21"/>
  <c r="AR1198" i="21"/>
  <c r="AX1198" i="21"/>
  <c r="AZ1198" i="21"/>
  <c r="BA1198" i="21"/>
  <c r="BC1198" i="21"/>
  <c r="BE1198" i="21"/>
  <c r="BF1198" i="21"/>
  <c r="BG1198" i="21"/>
  <c r="C1199" i="21"/>
  <c r="D1199" i="21"/>
  <c r="F1199" i="21"/>
  <c r="H1199" i="21"/>
  <c r="J1199" i="21" s="1"/>
  <c r="I1199" i="21"/>
  <c r="Q1199" i="21"/>
  <c r="V1199" i="21"/>
  <c r="Z1199" i="21" s="1"/>
  <c r="W1199" i="21"/>
  <c r="X1199" i="21"/>
  <c r="AB1199" i="21" s="1"/>
  <c r="Y1199" i="21"/>
  <c r="AA1199" i="21"/>
  <c r="AC1199" i="21"/>
  <c r="AD1199" i="21"/>
  <c r="AL1199" i="21"/>
  <c r="AN1199" i="21"/>
  <c r="AR1199" i="21"/>
  <c r="AX1199" i="21"/>
  <c r="AZ1199" i="21"/>
  <c r="BA1199" i="21"/>
  <c r="BC1199" i="21"/>
  <c r="BE1199" i="21"/>
  <c r="BF1199" i="21"/>
  <c r="BG1199" i="21"/>
  <c r="C1200" i="21"/>
  <c r="D1200" i="21"/>
  <c r="F1200" i="21"/>
  <c r="H1200" i="21"/>
  <c r="J1200" i="21" s="1"/>
  <c r="I1200" i="21"/>
  <c r="Q1200" i="21"/>
  <c r="V1200" i="21"/>
  <c r="Y1200" i="21" s="1"/>
  <c r="W1200" i="21"/>
  <c r="X1200" i="21"/>
  <c r="AB1200" i="21" s="1"/>
  <c r="AA1200" i="21"/>
  <c r="AC1200" i="21"/>
  <c r="AD1200" i="21"/>
  <c r="AL1200" i="21"/>
  <c r="AN1200" i="21"/>
  <c r="AR1200" i="21"/>
  <c r="AX1200" i="21"/>
  <c r="AZ1200" i="21"/>
  <c r="BA1200" i="21"/>
  <c r="BC1200" i="21"/>
  <c r="BE1200" i="21"/>
  <c r="BG1200" i="21" s="1"/>
  <c r="BF1200" i="21"/>
  <c r="C1201" i="21"/>
  <c r="D1201" i="21"/>
  <c r="F1201" i="21"/>
  <c r="H1201" i="21"/>
  <c r="J1201" i="21" s="1"/>
  <c r="I1201" i="21"/>
  <c r="Q1201" i="21"/>
  <c r="V1201" i="21"/>
  <c r="Y1201" i="21" s="1"/>
  <c r="W1201" i="21"/>
  <c r="X1201" i="21"/>
  <c r="Z1201" i="21"/>
  <c r="AA1201" i="21"/>
  <c r="AL1201" i="21"/>
  <c r="AN1201" i="21"/>
  <c r="AR1201" i="21"/>
  <c r="AX1201" i="21"/>
  <c r="AZ1201" i="21"/>
  <c r="BA1201" i="21"/>
  <c r="BC1201" i="21"/>
  <c r="BE1201" i="21"/>
  <c r="BG1201" i="21" s="1"/>
  <c r="BF1201" i="21"/>
  <c r="C1202" i="21"/>
  <c r="D1202" i="21"/>
  <c r="F1202" i="21"/>
  <c r="H1202" i="21"/>
  <c r="I1202" i="21" s="1"/>
  <c r="J1202" i="21"/>
  <c r="Q1202" i="21"/>
  <c r="V1202" i="21"/>
  <c r="W1202" i="21"/>
  <c r="AA1202" i="21" s="1"/>
  <c r="X1202" i="21"/>
  <c r="Y1202" i="21"/>
  <c r="Z1202" i="21"/>
  <c r="AL1202" i="21"/>
  <c r="AN1202" i="21"/>
  <c r="AR1202" i="21"/>
  <c r="AX1202" i="21"/>
  <c r="AZ1202" i="21"/>
  <c r="BA1202" i="21"/>
  <c r="BC1202" i="21"/>
  <c r="BE1202" i="21"/>
  <c r="BG1202" i="21" s="1"/>
  <c r="BF1202" i="21"/>
  <c r="C1203" i="21"/>
  <c r="D1203" i="21"/>
  <c r="F1203" i="21"/>
  <c r="H1203" i="21"/>
  <c r="I1203" i="21" s="1"/>
  <c r="Q1203" i="21"/>
  <c r="V1203" i="21"/>
  <c r="W1203" i="21"/>
  <c r="AA1203" i="21" s="1"/>
  <c r="X1203" i="21"/>
  <c r="Y1203" i="21"/>
  <c r="Z1203" i="21"/>
  <c r="AC1203" i="21"/>
  <c r="AL1203" i="21"/>
  <c r="AN1203" i="21"/>
  <c r="AR1203" i="21"/>
  <c r="AX1203" i="21"/>
  <c r="AZ1203" i="21"/>
  <c r="BA1203" i="21"/>
  <c r="BC1203" i="21"/>
  <c r="BE1203" i="21"/>
  <c r="BF1203" i="21" s="1"/>
  <c r="BG1203" i="21"/>
  <c r="C1204" i="21"/>
  <c r="D1204" i="21"/>
  <c r="F1204" i="21"/>
  <c r="H1204" i="21"/>
  <c r="I1204" i="21" s="1"/>
  <c r="Q1204" i="21"/>
  <c r="V1204" i="21"/>
  <c r="Y1204" i="21" s="1"/>
  <c r="W1204" i="21"/>
  <c r="AA1204" i="21" s="1"/>
  <c r="X1204" i="21"/>
  <c r="Z1204" i="21"/>
  <c r="AC1204" i="21"/>
  <c r="AL1204" i="21"/>
  <c r="AN1204" i="21"/>
  <c r="AR1204" i="21"/>
  <c r="AX1204" i="21"/>
  <c r="AZ1204" i="21"/>
  <c r="BA1204" i="21"/>
  <c r="BC1204" i="21"/>
  <c r="BE1204" i="21"/>
  <c r="BF1204" i="21" s="1"/>
  <c r="C1205" i="21"/>
  <c r="D1205" i="21"/>
  <c r="F1205" i="21"/>
  <c r="H1205" i="21"/>
  <c r="I1205" i="21"/>
  <c r="J1205" i="21"/>
  <c r="Q1205" i="21"/>
  <c r="V1205" i="21"/>
  <c r="Z1205" i="21" s="1"/>
  <c r="W1205" i="21"/>
  <c r="AA1205" i="21" s="1"/>
  <c r="X1205" i="21"/>
  <c r="AC1205" i="21" s="1"/>
  <c r="AL1205" i="21"/>
  <c r="AN1205" i="21"/>
  <c r="AR1205" i="21"/>
  <c r="AX1205" i="21"/>
  <c r="AZ1205" i="21"/>
  <c r="BA1205" i="21"/>
  <c r="BC1205" i="21"/>
  <c r="BE1205" i="21"/>
  <c r="BF1205" i="21" s="1"/>
  <c r="C1206" i="21"/>
  <c r="D1206" i="21"/>
  <c r="F1206" i="21"/>
  <c r="H1206" i="21"/>
  <c r="I1206" i="21"/>
  <c r="J1206" i="21"/>
  <c r="Q1206" i="21"/>
  <c r="V1206" i="21"/>
  <c r="Z1206" i="21" s="1"/>
  <c r="W1206" i="21"/>
  <c r="X1206" i="21"/>
  <c r="Y1206" i="21"/>
  <c r="AA1206" i="21"/>
  <c r="AL1206" i="21"/>
  <c r="AN1206" i="21"/>
  <c r="AR1206" i="21"/>
  <c r="AX1206" i="21"/>
  <c r="AZ1206" i="21"/>
  <c r="BA1206" i="21"/>
  <c r="BC1206" i="21"/>
  <c r="BE1206" i="21"/>
  <c r="BF1206" i="21"/>
  <c r="BG1206" i="21"/>
  <c r="C1207" i="21"/>
  <c r="D1207" i="21"/>
  <c r="F1207" i="21"/>
  <c r="H1207" i="21"/>
  <c r="J1207" i="21" s="1"/>
  <c r="I1207" i="21"/>
  <c r="Q1207" i="21"/>
  <c r="V1207" i="21"/>
  <c r="Z1207" i="21" s="1"/>
  <c r="W1207" i="21"/>
  <c r="X1207" i="21"/>
  <c r="AB1207" i="21" s="1"/>
  <c r="Y1207" i="21"/>
  <c r="AA1207" i="21"/>
  <c r="AC1207" i="21"/>
  <c r="AD1207" i="21"/>
  <c r="AL1207" i="21"/>
  <c r="AN1207" i="21"/>
  <c r="AR1207" i="21"/>
  <c r="AX1207" i="21"/>
  <c r="AZ1207" i="21"/>
  <c r="BA1207" i="21"/>
  <c r="BC1207" i="21"/>
  <c r="BE1207" i="21"/>
  <c r="BF1207" i="21"/>
  <c r="BG1207" i="21"/>
  <c r="C1208" i="21"/>
  <c r="D1208" i="21"/>
  <c r="F1208" i="21"/>
  <c r="H1208" i="21"/>
  <c r="J1208" i="21" s="1"/>
  <c r="I1208" i="21"/>
  <c r="Q1208" i="21"/>
  <c r="V1208" i="21"/>
  <c r="Y1208" i="21" s="1"/>
  <c r="W1208" i="21"/>
  <c r="X1208" i="21"/>
  <c r="AB1208" i="21" s="1"/>
  <c r="AA1208" i="21"/>
  <c r="AC1208" i="21"/>
  <c r="AD1208" i="21"/>
  <c r="AL1208" i="21"/>
  <c r="AN1208" i="21"/>
  <c r="AR1208" i="21"/>
  <c r="AX1208" i="21"/>
  <c r="AZ1208" i="21"/>
  <c r="BA1208" i="21"/>
  <c r="BC1208" i="21"/>
  <c r="BE1208" i="21"/>
  <c r="BG1208" i="21" s="1"/>
  <c r="BF1208" i="21"/>
  <c r="C1209" i="21"/>
  <c r="D1209" i="21"/>
  <c r="F1209" i="21"/>
  <c r="H1209" i="21"/>
  <c r="J1209" i="21" s="1"/>
  <c r="I1209" i="21"/>
  <c r="Q1209" i="21"/>
  <c r="V1209" i="21"/>
  <c r="Y1209" i="21" s="1"/>
  <c r="W1209" i="21"/>
  <c r="X1209" i="21"/>
  <c r="Z1209" i="21"/>
  <c r="AA1209" i="21"/>
  <c r="AL1209" i="21"/>
  <c r="AN1209" i="21"/>
  <c r="AR1209" i="21"/>
  <c r="AX1209" i="21"/>
  <c r="AZ1209" i="21"/>
  <c r="BA1209" i="21"/>
  <c r="BC1209" i="21"/>
  <c r="BE1209" i="21"/>
  <c r="BG1209" i="21" s="1"/>
  <c r="BF1209" i="21"/>
  <c r="C1210" i="21"/>
  <c r="D1210" i="21"/>
  <c r="F1210" i="21"/>
  <c r="H1210" i="21"/>
  <c r="I1210" i="21" s="1"/>
  <c r="J1210" i="21"/>
  <c r="Q1210" i="21"/>
  <c r="V1210" i="21"/>
  <c r="W1210" i="21"/>
  <c r="AA1210" i="21" s="1"/>
  <c r="X1210" i="21"/>
  <c r="Y1210" i="21"/>
  <c r="Z1210" i="21"/>
  <c r="AL1210" i="21"/>
  <c r="AN1210" i="21"/>
  <c r="AR1210" i="21"/>
  <c r="AX1210" i="21"/>
  <c r="AZ1210" i="21"/>
  <c r="BA1210" i="21"/>
  <c r="BC1210" i="21"/>
  <c r="BE1210" i="21"/>
  <c r="BG1210" i="21" s="1"/>
  <c r="BF1210" i="21"/>
  <c r="C1211" i="21"/>
  <c r="D1211" i="21"/>
  <c r="F1211" i="21"/>
  <c r="H1211" i="21"/>
  <c r="I1211" i="21" s="1"/>
  <c r="Q1211" i="21"/>
  <c r="V1211" i="21"/>
  <c r="W1211" i="21"/>
  <c r="AA1211" i="21" s="1"/>
  <c r="X1211" i="21"/>
  <c r="Y1211" i="21"/>
  <c r="Z1211" i="21"/>
  <c r="AC1211" i="21"/>
  <c r="AL1211" i="21"/>
  <c r="AN1211" i="21"/>
  <c r="AR1211" i="21"/>
  <c r="AX1211" i="21"/>
  <c r="AZ1211" i="21"/>
  <c r="BA1211" i="21"/>
  <c r="BC1211" i="21"/>
  <c r="BE1211" i="21"/>
  <c r="BF1211" i="21" s="1"/>
  <c r="BG1211" i="21"/>
  <c r="C1212" i="21"/>
  <c r="D1212" i="21"/>
  <c r="F1212" i="21"/>
  <c r="H1212" i="21"/>
  <c r="I1212" i="21" s="1"/>
  <c r="Q1212" i="21"/>
  <c r="V1212" i="21"/>
  <c r="Y1212" i="21" s="1"/>
  <c r="W1212" i="21"/>
  <c r="AA1212" i="21" s="1"/>
  <c r="X1212" i="21"/>
  <c r="Z1212" i="21"/>
  <c r="AC1212" i="21"/>
  <c r="AL1212" i="21"/>
  <c r="AN1212" i="21"/>
  <c r="AR1212" i="21"/>
  <c r="AX1212" i="21"/>
  <c r="AZ1212" i="21"/>
  <c r="BA1212" i="21"/>
  <c r="BC1212" i="21"/>
  <c r="BE1212" i="21"/>
  <c r="BF1212" i="21" s="1"/>
  <c r="C1213" i="21"/>
  <c r="D1213" i="21"/>
  <c r="F1213" i="21"/>
  <c r="H1213" i="21"/>
  <c r="I1213" i="21"/>
  <c r="J1213" i="21"/>
  <c r="Q1213" i="21"/>
  <c r="V1213" i="21"/>
  <c r="Z1213" i="21" s="1"/>
  <c r="W1213" i="21"/>
  <c r="AA1213" i="21" s="1"/>
  <c r="X1213" i="21"/>
  <c r="AC1213" i="21" s="1"/>
  <c r="AL1213" i="21"/>
  <c r="AN1213" i="21"/>
  <c r="AR1213" i="21"/>
  <c r="AX1213" i="21"/>
  <c r="AZ1213" i="21"/>
  <c r="BA1213" i="21"/>
  <c r="BC1213" i="21"/>
  <c r="BE1213" i="21"/>
  <c r="BF1213" i="21" s="1"/>
  <c r="C1214" i="21"/>
  <c r="D1214" i="21"/>
  <c r="F1214" i="21"/>
  <c r="H1214" i="21"/>
  <c r="I1214" i="21"/>
  <c r="J1214" i="21"/>
  <c r="Q1214" i="21"/>
  <c r="V1214" i="21"/>
  <c r="Z1214" i="21" s="1"/>
  <c r="W1214" i="21"/>
  <c r="X1214" i="21"/>
  <c r="Y1214" i="21"/>
  <c r="AA1214" i="21"/>
  <c r="AL1214" i="21"/>
  <c r="AN1214" i="21"/>
  <c r="AR1214" i="21"/>
  <c r="AX1214" i="21"/>
  <c r="AZ1214" i="21"/>
  <c r="BA1214" i="21"/>
  <c r="BC1214" i="21"/>
  <c r="BE1214" i="21"/>
  <c r="BF1214" i="21"/>
  <c r="BG1214" i="21"/>
  <c r="C1215" i="21"/>
  <c r="D1215" i="21"/>
  <c r="F1215" i="21"/>
  <c r="H1215" i="21"/>
  <c r="J1215" i="21" s="1"/>
  <c r="I1215" i="21"/>
  <c r="Q1215" i="21"/>
  <c r="V1215" i="21"/>
  <c r="Z1215" i="21" s="1"/>
  <c r="W1215" i="21"/>
  <c r="X1215" i="21"/>
  <c r="AB1215" i="21" s="1"/>
  <c r="Y1215" i="21"/>
  <c r="AA1215" i="21"/>
  <c r="AC1215" i="21"/>
  <c r="AD1215" i="21"/>
  <c r="AL1215" i="21"/>
  <c r="AN1215" i="21"/>
  <c r="AR1215" i="21"/>
  <c r="AX1215" i="21"/>
  <c r="AZ1215" i="21"/>
  <c r="BA1215" i="21"/>
  <c r="BC1215" i="21"/>
  <c r="BE1215" i="21"/>
  <c r="BF1215" i="21"/>
  <c r="BG1215" i="21"/>
  <c r="C1216" i="21"/>
  <c r="D1216" i="21"/>
  <c r="F1216" i="21"/>
  <c r="H1216" i="21"/>
  <c r="J1216" i="21" s="1"/>
  <c r="I1216" i="21"/>
  <c r="Q1216" i="21"/>
  <c r="V1216" i="21"/>
  <c r="W1216" i="21"/>
  <c r="X1216" i="21"/>
  <c r="AB1216" i="21" s="1"/>
  <c r="AA1216" i="21"/>
  <c r="AC1216" i="21"/>
  <c r="AD1216" i="21"/>
  <c r="AL1216" i="21"/>
  <c r="AN1216" i="21"/>
  <c r="AR1216" i="21"/>
  <c r="AX1216" i="21"/>
  <c r="AZ1216" i="21"/>
  <c r="BA1216" i="21"/>
  <c r="BC1216" i="21"/>
  <c r="BE1216" i="21"/>
  <c r="BG1216" i="21" s="1"/>
  <c r="BF1216" i="21"/>
  <c r="C1217" i="21"/>
  <c r="D1217" i="21"/>
  <c r="F1217" i="21"/>
  <c r="H1217" i="21"/>
  <c r="J1217" i="21" s="1"/>
  <c r="I1217" i="21"/>
  <c r="Q1217" i="21"/>
  <c r="V1217" i="21"/>
  <c r="Y1217" i="21" s="1"/>
  <c r="W1217" i="21"/>
  <c r="X1217" i="21"/>
  <c r="Z1217" i="21"/>
  <c r="AA1217" i="21"/>
  <c r="AL1217" i="21"/>
  <c r="AN1217" i="21"/>
  <c r="AR1217" i="21"/>
  <c r="AX1217" i="21"/>
  <c r="AZ1217" i="21"/>
  <c r="BA1217" i="21"/>
  <c r="BC1217" i="21"/>
  <c r="BE1217" i="21"/>
  <c r="BG1217" i="21" s="1"/>
  <c r="BF1217" i="21"/>
  <c r="C1218" i="21"/>
  <c r="D1218" i="21"/>
  <c r="F1218" i="21"/>
  <c r="H1218" i="21"/>
  <c r="I1218" i="21" s="1"/>
  <c r="J1218" i="21"/>
  <c r="Q1218" i="21"/>
  <c r="V1218" i="21"/>
  <c r="W1218" i="21"/>
  <c r="AA1218" i="21" s="1"/>
  <c r="X1218" i="21"/>
  <c r="Y1218" i="21"/>
  <c r="Z1218" i="21"/>
  <c r="AC1218" i="21"/>
  <c r="AL1218" i="21"/>
  <c r="AN1218" i="21"/>
  <c r="AR1218" i="21"/>
  <c r="AX1218" i="21"/>
  <c r="AZ1218" i="21"/>
  <c r="BA1218" i="21"/>
  <c r="BC1218" i="21"/>
  <c r="BE1218" i="21"/>
  <c r="BG1218" i="21" s="1"/>
  <c r="BF1218" i="21"/>
  <c r="C1219" i="21"/>
  <c r="D1219" i="21"/>
  <c r="F1219" i="21"/>
  <c r="H1219" i="21"/>
  <c r="Q1219" i="21"/>
  <c r="V1219" i="21"/>
  <c r="W1219" i="21"/>
  <c r="AA1219" i="21" s="1"/>
  <c r="X1219" i="21"/>
  <c r="Y1219" i="21"/>
  <c r="Z1219" i="21"/>
  <c r="AC1219" i="21"/>
  <c r="AL1219" i="21"/>
  <c r="AN1219" i="21"/>
  <c r="AR1219" i="21"/>
  <c r="AX1219" i="21"/>
  <c r="AZ1219" i="21"/>
  <c r="BA1219" i="21"/>
  <c r="BC1219" i="21"/>
  <c r="BE1219" i="21"/>
  <c r="BF1219" i="21" s="1"/>
  <c r="BG1219" i="21"/>
  <c r="C1220" i="21"/>
  <c r="D1220" i="21"/>
  <c r="F1220" i="21"/>
  <c r="H1220" i="21"/>
  <c r="Q1220" i="21"/>
  <c r="V1220" i="21"/>
  <c r="Y1220" i="21" s="1"/>
  <c r="W1220" i="21"/>
  <c r="AA1220" i="21" s="1"/>
  <c r="X1220" i="21"/>
  <c r="Z1220" i="21"/>
  <c r="AC1220" i="21"/>
  <c r="AL1220" i="21"/>
  <c r="AN1220" i="21"/>
  <c r="AR1220" i="21"/>
  <c r="AX1220" i="21"/>
  <c r="AZ1220" i="21"/>
  <c r="BA1220" i="21"/>
  <c r="BC1220" i="21"/>
  <c r="BE1220" i="21"/>
  <c r="C1221" i="21"/>
  <c r="D1221" i="21"/>
  <c r="F1221" i="21"/>
  <c r="H1221" i="21"/>
  <c r="I1221" i="21"/>
  <c r="J1221" i="21"/>
  <c r="Q1221" i="21"/>
  <c r="V1221" i="21"/>
  <c r="Z1221" i="21" s="1"/>
  <c r="W1221" i="21"/>
  <c r="AA1221" i="21" s="1"/>
  <c r="X1221" i="21"/>
  <c r="AC1221" i="21" s="1"/>
  <c r="AB1221" i="21" s="1"/>
  <c r="AL1221" i="21"/>
  <c r="AN1221" i="21"/>
  <c r="AR1221" i="21"/>
  <c r="AX1221" i="21"/>
  <c r="AZ1221" i="21"/>
  <c r="BA1221" i="21"/>
  <c r="BC1221" i="21"/>
  <c r="BE1221" i="21"/>
  <c r="C1222" i="21"/>
  <c r="D1222" i="21"/>
  <c r="F1222" i="21"/>
  <c r="H1222" i="21"/>
  <c r="I1222" i="21"/>
  <c r="J1222" i="21"/>
  <c r="Q1222" i="21"/>
  <c r="V1222" i="21"/>
  <c r="Z1222" i="21" s="1"/>
  <c r="W1222" i="21"/>
  <c r="X1222" i="21"/>
  <c r="Y1222" i="21"/>
  <c r="AA1222" i="21"/>
  <c r="AL1222" i="21"/>
  <c r="AN1222" i="21"/>
  <c r="AR1222" i="21"/>
  <c r="AX1222" i="21"/>
  <c r="AZ1222" i="21"/>
  <c r="BA1222" i="21"/>
  <c r="BC1222" i="21"/>
  <c r="BE1222" i="21"/>
  <c r="BF1222" i="21"/>
  <c r="BG1222" i="21"/>
  <c r="C1223" i="21"/>
  <c r="D1223" i="21"/>
  <c r="F1223" i="21"/>
  <c r="H1223" i="21"/>
  <c r="J1223" i="21" s="1"/>
  <c r="I1223" i="21"/>
  <c r="Q1223" i="21"/>
  <c r="V1223" i="21"/>
  <c r="Z1223" i="21" s="1"/>
  <c r="W1223" i="21"/>
  <c r="X1223" i="21"/>
  <c r="AB1223" i="21" s="1"/>
  <c r="AA1223" i="21"/>
  <c r="AC1223" i="21"/>
  <c r="AD1223" i="21"/>
  <c r="AL1223" i="21"/>
  <c r="AN1223" i="21"/>
  <c r="AR1223" i="21"/>
  <c r="AX1223" i="21"/>
  <c r="AZ1223" i="21"/>
  <c r="BA1223" i="21"/>
  <c r="BC1223" i="21"/>
  <c r="BE1223" i="21"/>
  <c r="BF1223" i="21"/>
  <c r="BG1223" i="21"/>
  <c r="C1224" i="21"/>
  <c r="D1224" i="21"/>
  <c r="F1224" i="21"/>
  <c r="H1224" i="21"/>
  <c r="J1224" i="21" s="1"/>
  <c r="I1224" i="21"/>
  <c r="Q1224" i="21"/>
  <c r="V1224" i="21"/>
  <c r="W1224" i="21"/>
  <c r="X1224" i="21"/>
  <c r="AA1224" i="21"/>
  <c r="AC1224" i="21"/>
  <c r="AD1224" i="21"/>
  <c r="AL1224" i="21"/>
  <c r="AN1224" i="21"/>
  <c r="AR1224" i="21"/>
  <c r="AX1224" i="21"/>
  <c r="AZ1224" i="21"/>
  <c r="BA1224" i="21"/>
  <c r="BC1224" i="21"/>
  <c r="BE1224" i="21"/>
  <c r="BG1224" i="21" s="1"/>
  <c r="BF1224" i="21"/>
  <c r="C1225" i="21"/>
  <c r="D1225" i="21"/>
  <c r="F1225" i="21"/>
  <c r="H1225" i="21"/>
  <c r="J1225" i="21" s="1"/>
  <c r="I1225" i="21"/>
  <c r="Q1225" i="21"/>
  <c r="V1225" i="21"/>
  <c r="Y1225" i="21" s="1"/>
  <c r="W1225" i="21"/>
  <c r="X1225" i="21"/>
  <c r="Z1225" i="21"/>
  <c r="AA1225" i="21"/>
  <c r="AL1225" i="21"/>
  <c r="AN1225" i="21"/>
  <c r="AR1225" i="21"/>
  <c r="AX1225" i="21"/>
  <c r="AZ1225" i="21"/>
  <c r="BA1225" i="21"/>
  <c r="BC1225" i="21"/>
  <c r="BE1225" i="21"/>
  <c r="BG1225" i="21" s="1"/>
  <c r="BF1225" i="21"/>
  <c r="C1226" i="21"/>
  <c r="D1226" i="21"/>
  <c r="F1226" i="21"/>
  <c r="H1226" i="21"/>
  <c r="I1226" i="21" s="1"/>
  <c r="J1226" i="21"/>
  <c r="Q1226" i="21"/>
  <c r="V1226" i="21"/>
  <c r="W1226" i="21"/>
  <c r="AA1226" i="21" s="1"/>
  <c r="X1226" i="21"/>
  <c r="Y1226" i="21"/>
  <c r="Z1226" i="21"/>
  <c r="AL1226" i="21"/>
  <c r="AN1226" i="21"/>
  <c r="AR1226" i="21"/>
  <c r="AX1226" i="21"/>
  <c r="AZ1226" i="21"/>
  <c r="BA1226" i="21"/>
  <c r="BC1226" i="21"/>
  <c r="BE1226" i="21"/>
  <c r="BG1226" i="21" s="1"/>
  <c r="BF1226" i="21"/>
  <c r="C1227" i="21"/>
  <c r="D1227" i="21"/>
  <c r="F1227" i="21"/>
  <c r="H1227" i="21"/>
  <c r="Q1227" i="21"/>
  <c r="V1227" i="21"/>
  <c r="W1227" i="21"/>
  <c r="AA1227" i="21" s="1"/>
  <c r="X1227" i="21"/>
  <c r="Y1227" i="21"/>
  <c r="Z1227" i="21"/>
  <c r="AC1227" i="21"/>
  <c r="AL1227" i="21"/>
  <c r="AN1227" i="21"/>
  <c r="AR1227" i="21"/>
  <c r="AX1227" i="21"/>
  <c r="AZ1227" i="21"/>
  <c r="BA1227" i="21"/>
  <c r="BC1227" i="21"/>
  <c r="BE1227" i="21"/>
  <c r="BF1227" i="21" s="1"/>
  <c r="BG1227" i="21"/>
  <c r="C1228" i="21"/>
  <c r="D1228" i="21"/>
  <c r="F1228" i="21"/>
  <c r="H1228" i="21"/>
  <c r="Q1228" i="21"/>
  <c r="V1228" i="21"/>
  <c r="Y1228" i="21" s="1"/>
  <c r="W1228" i="21"/>
  <c r="AA1228" i="21" s="1"/>
  <c r="AB1228" i="21" s="1"/>
  <c r="X1228" i="21"/>
  <c r="Z1228" i="21"/>
  <c r="AC1228" i="21"/>
  <c r="AL1228" i="21"/>
  <c r="AN1228" i="21"/>
  <c r="AR1228" i="21"/>
  <c r="AX1228" i="21"/>
  <c r="AZ1228" i="21"/>
  <c r="BA1228" i="21"/>
  <c r="BC1228" i="21"/>
  <c r="BE1228" i="21"/>
  <c r="C1229" i="21"/>
  <c r="D1229" i="21"/>
  <c r="F1229" i="21"/>
  <c r="H1229" i="21"/>
  <c r="I1229" i="21"/>
  <c r="J1229" i="21"/>
  <c r="Q1229" i="21"/>
  <c r="V1229" i="21"/>
  <c r="Z1229" i="21" s="1"/>
  <c r="W1229" i="21"/>
  <c r="X1229" i="21"/>
  <c r="AC1229" i="21" s="1"/>
  <c r="AA1229" i="21"/>
  <c r="AD1229" i="21" s="1"/>
  <c r="AF1229" i="21"/>
  <c r="AL1229" i="21"/>
  <c r="AN1229" i="21"/>
  <c r="AR1229" i="21"/>
  <c r="AX1229" i="21"/>
  <c r="AZ1229" i="21"/>
  <c r="BA1229" i="21"/>
  <c r="BC1229" i="21"/>
  <c r="BE1229" i="21"/>
  <c r="C1230" i="21"/>
  <c r="D1230" i="21"/>
  <c r="F1230" i="21"/>
  <c r="H1230" i="21"/>
  <c r="I1230" i="21"/>
  <c r="J1230" i="21"/>
  <c r="Q1230" i="21"/>
  <c r="V1230" i="21"/>
  <c r="Z1230" i="21" s="1"/>
  <c r="W1230" i="21"/>
  <c r="X1230" i="21"/>
  <c r="Y1230" i="21"/>
  <c r="AA1230" i="21"/>
  <c r="AL1230" i="21"/>
  <c r="AN1230" i="21"/>
  <c r="AR1230" i="21"/>
  <c r="AX1230" i="21"/>
  <c r="AZ1230" i="21"/>
  <c r="BA1230" i="21"/>
  <c r="BC1230" i="21"/>
  <c r="BE1230" i="21"/>
  <c r="BF1230" i="21"/>
  <c r="BG1230" i="21"/>
  <c r="C1231" i="21"/>
  <c r="D1231" i="21"/>
  <c r="F1231" i="21"/>
  <c r="H1231" i="21"/>
  <c r="J1231" i="21" s="1"/>
  <c r="I1231" i="21"/>
  <c r="Q1231" i="21"/>
  <c r="V1231" i="21"/>
  <c r="Z1231" i="21" s="1"/>
  <c r="W1231" i="21"/>
  <c r="X1231" i="21"/>
  <c r="AB1231" i="21" s="1"/>
  <c r="AA1231" i="21"/>
  <c r="AC1231" i="21"/>
  <c r="AD1231" i="21"/>
  <c r="AL1231" i="21"/>
  <c r="AN1231" i="21"/>
  <c r="AR1231" i="21"/>
  <c r="AX1231" i="21"/>
  <c r="AZ1231" i="21"/>
  <c r="BA1231" i="21"/>
  <c r="BC1231" i="21"/>
  <c r="BE1231" i="21"/>
  <c r="BF1231" i="21"/>
  <c r="BG1231" i="21"/>
  <c r="C1232" i="21"/>
  <c r="D1232" i="21"/>
  <c r="F1232" i="21"/>
  <c r="H1232" i="21"/>
  <c r="J1232" i="21" s="1"/>
  <c r="Q1232" i="21"/>
  <c r="V1232" i="21"/>
  <c r="Y1232" i="21" s="1"/>
  <c r="W1232" i="21"/>
  <c r="X1232" i="21"/>
  <c r="Z1232" i="21"/>
  <c r="AA1232" i="21"/>
  <c r="AD1232" i="21" s="1"/>
  <c r="AC1232" i="21"/>
  <c r="AL1232" i="21"/>
  <c r="AN1232" i="21"/>
  <c r="AR1232" i="21"/>
  <c r="AX1232" i="21"/>
  <c r="AZ1232" i="21"/>
  <c r="BA1232" i="21"/>
  <c r="BC1232" i="21"/>
  <c r="BE1232" i="21"/>
  <c r="BG1232" i="21" s="1"/>
  <c r="BF1232" i="21"/>
  <c r="C1233" i="21"/>
  <c r="D1233" i="21"/>
  <c r="F1233" i="21"/>
  <c r="H1233" i="21"/>
  <c r="J1233" i="21" s="1"/>
  <c r="I1233" i="21"/>
  <c r="Q1233" i="21"/>
  <c r="V1233" i="21"/>
  <c r="Y1233" i="21" s="1"/>
  <c r="W1233" i="21"/>
  <c r="AA1233" i="21" s="1"/>
  <c r="X1233" i="21"/>
  <c r="Z1233" i="21"/>
  <c r="AL1233" i="21"/>
  <c r="AN1233" i="21"/>
  <c r="AR1233" i="21"/>
  <c r="AX1233" i="21"/>
  <c r="AZ1233" i="21"/>
  <c r="BA1233" i="21"/>
  <c r="BC1233" i="21"/>
  <c r="BE1233" i="21"/>
  <c r="BG1233" i="21" s="1"/>
  <c r="C1234" i="21"/>
  <c r="D1234" i="21"/>
  <c r="F1234" i="21"/>
  <c r="H1234" i="21"/>
  <c r="I1234" i="21" s="1"/>
  <c r="J1234" i="21"/>
  <c r="Q1234" i="21"/>
  <c r="V1234" i="21"/>
  <c r="W1234" i="21"/>
  <c r="AA1234" i="21" s="1"/>
  <c r="X1234" i="21"/>
  <c r="AB1234" i="21" s="1"/>
  <c r="Y1234" i="21"/>
  <c r="Z1234" i="21"/>
  <c r="AC1234" i="21"/>
  <c r="AL1234" i="21"/>
  <c r="AN1234" i="21"/>
  <c r="AR1234" i="21"/>
  <c r="AX1234" i="21"/>
  <c r="AZ1234" i="21"/>
  <c r="BA1234" i="21"/>
  <c r="BC1234" i="21"/>
  <c r="BE1234" i="21"/>
  <c r="BG1234" i="21" s="1"/>
  <c r="BF1234" i="21"/>
  <c r="C1235" i="21"/>
  <c r="D1235" i="21"/>
  <c r="F1235" i="21"/>
  <c r="H1235" i="21"/>
  <c r="Q1235" i="21"/>
  <c r="V1235" i="21"/>
  <c r="W1235" i="21"/>
  <c r="AA1235" i="21" s="1"/>
  <c r="X1235" i="21"/>
  <c r="Y1235" i="21"/>
  <c r="Z1235" i="21"/>
  <c r="AC1235" i="21"/>
  <c r="AL1235" i="21"/>
  <c r="AN1235" i="21"/>
  <c r="AR1235" i="21"/>
  <c r="AX1235" i="21"/>
  <c r="AZ1235" i="21"/>
  <c r="BA1235" i="21"/>
  <c r="BC1235" i="21"/>
  <c r="BE1235" i="21"/>
  <c r="BF1235" i="21" s="1"/>
  <c r="BG1235" i="21"/>
  <c r="C1236" i="21"/>
  <c r="D1236" i="21"/>
  <c r="F1236" i="21"/>
  <c r="H1236" i="21"/>
  <c r="Q1236" i="21"/>
  <c r="V1236" i="21"/>
  <c r="Y1236" i="21" s="1"/>
  <c r="W1236" i="21"/>
  <c r="AA1236" i="21" s="1"/>
  <c r="AB1236" i="21" s="1"/>
  <c r="X1236" i="21"/>
  <c r="Z1236" i="21"/>
  <c r="AC1236" i="21"/>
  <c r="AD1236" i="21"/>
  <c r="AF1236" i="21" s="1"/>
  <c r="AL1236" i="21"/>
  <c r="AN1236" i="21"/>
  <c r="AR1236" i="21"/>
  <c r="AX1236" i="21"/>
  <c r="AZ1236" i="21"/>
  <c r="BA1236" i="21"/>
  <c r="BC1236" i="21"/>
  <c r="BE1236" i="21"/>
  <c r="C1237" i="21"/>
  <c r="D1237" i="21"/>
  <c r="F1237" i="21"/>
  <c r="H1237" i="21"/>
  <c r="I1237" i="21"/>
  <c r="J1237" i="21"/>
  <c r="Q1237" i="21"/>
  <c r="V1237" i="21"/>
  <c r="Z1237" i="21" s="1"/>
  <c r="W1237" i="21"/>
  <c r="AA1237" i="21" s="1"/>
  <c r="X1237" i="21"/>
  <c r="AC1237" i="21" s="1"/>
  <c r="AL1237" i="21"/>
  <c r="AN1237" i="21"/>
  <c r="AR1237" i="21"/>
  <c r="AX1237" i="21"/>
  <c r="AZ1237" i="21"/>
  <c r="BA1237" i="21"/>
  <c r="BC1237" i="21"/>
  <c r="BE1237" i="21"/>
  <c r="C1238" i="21"/>
  <c r="D1238" i="21"/>
  <c r="F1238" i="21"/>
  <c r="H1238" i="21"/>
  <c r="I1238" i="21"/>
  <c r="J1238" i="21"/>
  <c r="Q1238" i="21"/>
  <c r="V1238" i="21"/>
  <c r="Z1238" i="21" s="1"/>
  <c r="W1238" i="21"/>
  <c r="X1238" i="21"/>
  <c r="Y1238" i="21"/>
  <c r="AA1238" i="21"/>
  <c r="AL1238" i="21"/>
  <c r="AN1238" i="21"/>
  <c r="AR1238" i="21"/>
  <c r="AX1238" i="21"/>
  <c r="AZ1238" i="21"/>
  <c r="BA1238" i="21"/>
  <c r="BC1238" i="21"/>
  <c r="BE1238" i="21"/>
  <c r="BF1238" i="21"/>
  <c r="BG1238" i="21"/>
  <c r="C1239" i="21"/>
  <c r="D1239" i="21"/>
  <c r="F1239" i="21"/>
  <c r="H1239" i="21"/>
  <c r="J1239" i="21" s="1"/>
  <c r="I1239" i="21"/>
  <c r="Q1239" i="21"/>
  <c r="V1239" i="21"/>
  <c r="Z1239" i="21" s="1"/>
  <c r="W1239" i="21"/>
  <c r="X1239" i="21"/>
  <c r="AB1239" i="21" s="1"/>
  <c r="AA1239" i="21"/>
  <c r="AC1239" i="21"/>
  <c r="AD1239" i="21"/>
  <c r="AL1239" i="21"/>
  <c r="AN1239" i="21"/>
  <c r="AR1239" i="21"/>
  <c r="AX1239" i="21"/>
  <c r="AZ1239" i="21"/>
  <c r="BA1239" i="21"/>
  <c r="BC1239" i="21"/>
  <c r="BE1239" i="21"/>
  <c r="BF1239" i="21"/>
  <c r="BG1239" i="21"/>
  <c r="C1240" i="21"/>
  <c r="D1240" i="21"/>
  <c r="F1240" i="21"/>
  <c r="H1240" i="21"/>
  <c r="J1240" i="21" s="1"/>
  <c r="Q1240" i="21"/>
  <c r="V1240" i="21"/>
  <c r="Y1240" i="21" s="1"/>
  <c r="W1240" i="21"/>
  <c r="X1240" i="21"/>
  <c r="Z1240" i="21"/>
  <c r="AA1240" i="21"/>
  <c r="AD1240" i="21" s="1"/>
  <c r="AC1240" i="21"/>
  <c r="AL1240" i="21"/>
  <c r="AN1240" i="21"/>
  <c r="AR1240" i="21"/>
  <c r="AX1240" i="21"/>
  <c r="AZ1240" i="21"/>
  <c r="BA1240" i="21"/>
  <c r="BC1240" i="21"/>
  <c r="BE1240" i="21"/>
  <c r="BG1240" i="21" s="1"/>
  <c r="BF1240" i="21"/>
  <c r="C1241" i="21"/>
  <c r="D1241" i="21"/>
  <c r="F1241" i="21"/>
  <c r="H1241" i="21"/>
  <c r="J1241" i="21" s="1"/>
  <c r="I1241" i="21"/>
  <c r="Q1241" i="21"/>
  <c r="V1241" i="21"/>
  <c r="Y1241" i="21" s="1"/>
  <c r="W1241" i="21"/>
  <c r="AA1241" i="21" s="1"/>
  <c r="X1241" i="21"/>
  <c r="Z1241" i="21"/>
  <c r="AL1241" i="21"/>
  <c r="AN1241" i="21"/>
  <c r="AR1241" i="21"/>
  <c r="AX1241" i="21"/>
  <c r="AZ1241" i="21"/>
  <c r="BA1241" i="21"/>
  <c r="BC1241" i="21"/>
  <c r="BE1241" i="21"/>
  <c r="BG1241" i="21" s="1"/>
  <c r="C1242" i="21"/>
  <c r="D1242" i="21"/>
  <c r="F1242" i="21"/>
  <c r="H1242" i="21"/>
  <c r="I1242" i="21" s="1"/>
  <c r="J1242" i="21"/>
  <c r="Q1242" i="21"/>
  <c r="V1242" i="21"/>
  <c r="W1242" i="21"/>
  <c r="AA1242" i="21" s="1"/>
  <c r="X1242" i="21"/>
  <c r="Y1242" i="21"/>
  <c r="Z1242" i="21"/>
  <c r="AL1242" i="21"/>
  <c r="AN1242" i="21"/>
  <c r="AR1242" i="21"/>
  <c r="AX1242" i="21"/>
  <c r="AZ1242" i="21"/>
  <c r="BA1242" i="21"/>
  <c r="BC1242" i="21"/>
  <c r="BE1242" i="21"/>
  <c r="BG1242" i="21" s="1"/>
  <c r="BF1242" i="21"/>
  <c r="C1243" i="21"/>
  <c r="D1243" i="21"/>
  <c r="F1243" i="21"/>
  <c r="H1243" i="21"/>
  <c r="Q1243" i="21"/>
  <c r="V1243" i="21"/>
  <c r="W1243" i="21"/>
  <c r="AA1243" i="21" s="1"/>
  <c r="X1243" i="21"/>
  <c r="Y1243" i="21"/>
  <c r="Z1243" i="21"/>
  <c r="AC1243" i="21"/>
  <c r="AL1243" i="21"/>
  <c r="AN1243" i="21"/>
  <c r="AR1243" i="21"/>
  <c r="AX1243" i="21"/>
  <c r="AZ1243" i="21"/>
  <c r="BA1243" i="21"/>
  <c r="BC1243" i="21"/>
  <c r="BE1243" i="21"/>
  <c r="BF1243" i="21" s="1"/>
  <c r="BG1243" i="21"/>
  <c r="C1244" i="21"/>
  <c r="D1244" i="21"/>
  <c r="F1244" i="21"/>
  <c r="H1244" i="21"/>
  <c r="Q1244" i="21"/>
  <c r="V1244" i="21"/>
  <c r="Y1244" i="21" s="1"/>
  <c r="W1244" i="21"/>
  <c r="AA1244" i="21" s="1"/>
  <c r="AB1244" i="21" s="1"/>
  <c r="X1244" i="21"/>
  <c r="Z1244" i="21"/>
  <c r="AC1244" i="21"/>
  <c r="AL1244" i="21"/>
  <c r="AN1244" i="21"/>
  <c r="AR1244" i="21"/>
  <c r="AX1244" i="21"/>
  <c r="AZ1244" i="21"/>
  <c r="BA1244" i="21"/>
  <c r="BC1244" i="21"/>
  <c r="BE1244" i="21"/>
  <c r="C1245" i="21"/>
  <c r="D1245" i="21"/>
  <c r="F1245" i="21"/>
  <c r="H1245" i="21"/>
  <c r="I1245" i="21"/>
  <c r="J1245" i="21"/>
  <c r="Q1245" i="21"/>
  <c r="V1245" i="21"/>
  <c r="Z1245" i="21" s="1"/>
  <c r="W1245" i="21"/>
  <c r="X1245" i="21"/>
  <c r="AC1245" i="21" s="1"/>
  <c r="AA1245" i="21"/>
  <c r="AD1245" i="21" s="1"/>
  <c r="AF1245" i="21" s="1"/>
  <c r="AL1245" i="21"/>
  <c r="AN1245" i="21"/>
  <c r="AR1245" i="21"/>
  <c r="AX1245" i="21"/>
  <c r="AZ1245" i="21"/>
  <c r="BA1245" i="21"/>
  <c r="BC1245" i="21"/>
  <c r="BE1245" i="21"/>
  <c r="C1246" i="21"/>
  <c r="D1246" i="21"/>
  <c r="F1246" i="21"/>
  <c r="H1246" i="21"/>
  <c r="I1246" i="21"/>
  <c r="J1246" i="21"/>
  <c r="Q1246" i="21"/>
  <c r="V1246" i="21"/>
  <c r="Z1246" i="21" s="1"/>
  <c r="W1246" i="21"/>
  <c r="X1246" i="21"/>
  <c r="Y1246" i="21"/>
  <c r="AA1246" i="21"/>
  <c r="AL1246" i="21"/>
  <c r="AN1246" i="21"/>
  <c r="AR1246" i="21"/>
  <c r="AX1246" i="21"/>
  <c r="AZ1246" i="21"/>
  <c r="BA1246" i="21"/>
  <c r="BC1246" i="21"/>
  <c r="BE1246" i="21"/>
  <c r="BF1246" i="21"/>
  <c r="BG1246" i="21"/>
  <c r="C1247" i="21"/>
  <c r="D1247" i="21"/>
  <c r="F1247" i="21"/>
  <c r="H1247" i="21"/>
  <c r="J1247" i="21" s="1"/>
  <c r="I1247" i="21"/>
  <c r="Q1247" i="21"/>
  <c r="V1247" i="21"/>
  <c r="Z1247" i="21" s="1"/>
  <c r="W1247" i="21"/>
  <c r="X1247" i="21"/>
  <c r="AA1247" i="21"/>
  <c r="AL1247" i="21"/>
  <c r="AN1247" i="21"/>
  <c r="AR1247" i="21"/>
  <c r="AX1247" i="21"/>
  <c r="AZ1247" i="21"/>
  <c r="BA1247" i="21"/>
  <c r="BC1247" i="21"/>
  <c r="BE1247" i="21"/>
  <c r="BF1247" i="21"/>
  <c r="BG1247" i="21"/>
  <c r="C1248" i="21"/>
  <c r="D1248" i="21"/>
  <c r="F1248" i="21"/>
  <c r="H1248" i="21"/>
  <c r="J1248" i="21" s="1"/>
  <c r="Q1248" i="21"/>
  <c r="V1248" i="21"/>
  <c r="Y1248" i="21" s="1"/>
  <c r="W1248" i="21"/>
  <c r="X1248" i="21"/>
  <c r="Z1248" i="21"/>
  <c r="AA1248" i="21"/>
  <c r="AC1248" i="21"/>
  <c r="AD1248" i="21" s="1"/>
  <c r="AL1248" i="21"/>
  <c r="AN1248" i="21"/>
  <c r="AR1248" i="21"/>
  <c r="AX1248" i="21"/>
  <c r="AZ1248" i="21"/>
  <c r="BA1248" i="21"/>
  <c r="BC1248" i="21"/>
  <c r="BE1248" i="21"/>
  <c r="BG1248" i="21" s="1"/>
  <c r="BF1248" i="21"/>
  <c r="C1249" i="21"/>
  <c r="D1249" i="21"/>
  <c r="F1249" i="21"/>
  <c r="H1249" i="21"/>
  <c r="J1249" i="21" s="1"/>
  <c r="Q1249" i="21"/>
  <c r="V1249" i="21"/>
  <c r="Y1249" i="21" s="1"/>
  <c r="W1249" i="21"/>
  <c r="AA1249" i="21" s="1"/>
  <c r="X1249" i="21"/>
  <c r="Z1249" i="21"/>
  <c r="AL1249" i="21"/>
  <c r="AN1249" i="21"/>
  <c r="AR1249" i="21"/>
  <c r="AX1249" i="21"/>
  <c r="AZ1249" i="21"/>
  <c r="BA1249" i="21"/>
  <c r="BC1249" i="21"/>
  <c r="BE1249" i="21"/>
  <c r="BG1249" i="21" s="1"/>
  <c r="C1250" i="21"/>
  <c r="D1250" i="21"/>
  <c r="F1250" i="21"/>
  <c r="H1250" i="21"/>
  <c r="I1250" i="21" s="1"/>
  <c r="J1250" i="21"/>
  <c r="Q1250" i="21"/>
  <c r="V1250" i="21"/>
  <c r="W1250" i="21"/>
  <c r="AA1250" i="21" s="1"/>
  <c r="X1250" i="21"/>
  <c r="AB1250" i="21" s="1"/>
  <c r="Y1250" i="21"/>
  <c r="Z1250" i="21"/>
  <c r="AC1250" i="21"/>
  <c r="AL1250" i="21"/>
  <c r="AN1250" i="21"/>
  <c r="AR1250" i="21"/>
  <c r="AX1250" i="21"/>
  <c r="AZ1250" i="21"/>
  <c r="BA1250" i="21"/>
  <c r="BC1250" i="21"/>
  <c r="BE1250" i="21"/>
  <c r="BG1250" i="21" s="1"/>
  <c r="BF1250" i="21"/>
  <c r="C1251" i="21"/>
  <c r="D1251" i="21"/>
  <c r="F1251" i="21"/>
  <c r="H1251" i="21"/>
  <c r="I1251" i="21" s="1"/>
  <c r="J1251" i="21"/>
  <c r="Q1251" i="21"/>
  <c r="V1251" i="21"/>
  <c r="W1251" i="21"/>
  <c r="AA1251" i="21" s="1"/>
  <c r="AD1251" i="21" s="1"/>
  <c r="AF1251" i="21" s="1"/>
  <c r="X1251" i="21"/>
  <c r="Y1251" i="21"/>
  <c r="Z1251" i="21"/>
  <c r="AC1251" i="21"/>
  <c r="AL1251" i="21"/>
  <c r="AN1251" i="21"/>
  <c r="AR1251" i="21"/>
  <c r="AX1251" i="21"/>
  <c r="AZ1251" i="21"/>
  <c r="BA1251" i="21"/>
  <c r="BC1251" i="21"/>
  <c r="BE1251" i="21"/>
  <c r="BF1251" i="21" s="1"/>
  <c r="BG1251" i="21"/>
  <c r="C1252" i="21"/>
  <c r="D1252" i="21"/>
  <c r="F1252" i="21"/>
  <c r="H1252" i="21"/>
  <c r="Q1252" i="21"/>
  <c r="V1252" i="21"/>
  <c r="Y1252" i="21" s="1"/>
  <c r="W1252" i="21"/>
  <c r="AA1252" i="21" s="1"/>
  <c r="AB1252" i="21" s="1"/>
  <c r="X1252" i="21"/>
  <c r="Z1252" i="21"/>
  <c r="AC1252" i="21"/>
  <c r="AD1252" i="21"/>
  <c r="AF1252" i="21" s="1"/>
  <c r="AL1252" i="21"/>
  <c r="AN1252" i="21"/>
  <c r="AR1252" i="21"/>
  <c r="AX1252" i="21"/>
  <c r="AZ1252" i="21"/>
  <c r="BA1252" i="21"/>
  <c r="BC1252" i="21"/>
  <c r="BE1252" i="21"/>
  <c r="BF1252" i="21" s="1"/>
  <c r="BG1252" i="21"/>
  <c r="C1253" i="21"/>
  <c r="D1253" i="21"/>
  <c r="F1253" i="21"/>
  <c r="H1253" i="21"/>
  <c r="I1253" i="21"/>
  <c r="J1253" i="21"/>
  <c r="Q1253" i="21"/>
  <c r="V1253" i="21"/>
  <c r="W1253" i="21"/>
  <c r="AA1253" i="21" s="1"/>
  <c r="X1253" i="21"/>
  <c r="AC1253" i="21" s="1"/>
  <c r="AL1253" i="21"/>
  <c r="AN1253" i="21"/>
  <c r="AR1253" i="21"/>
  <c r="AX1253" i="21"/>
  <c r="AZ1253" i="21"/>
  <c r="BA1253" i="21"/>
  <c r="BC1253" i="21"/>
  <c r="BE1253" i="21"/>
  <c r="C1254" i="21"/>
  <c r="D1254" i="21"/>
  <c r="F1254" i="21"/>
  <c r="H1254" i="21"/>
  <c r="I1254" i="21"/>
  <c r="J1254" i="21"/>
  <c r="Q1254" i="21"/>
  <c r="V1254" i="21"/>
  <c r="Z1254" i="21" s="1"/>
  <c r="W1254" i="21"/>
  <c r="X1254" i="21"/>
  <c r="Y1254" i="21"/>
  <c r="AA1254" i="21"/>
  <c r="AL1254" i="21"/>
  <c r="AN1254" i="21"/>
  <c r="AR1254" i="21"/>
  <c r="AX1254" i="21"/>
  <c r="AZ1254" i="21"/>
  <c r="BA1254" i="21"/>
  <c r="BC1254" i="21"/>
  <c r="BE1254" i="21"/>
  <c r="BF1254" i="21"/>
  <c r="BG1254" i="21"/>
  <c r="C1255" i="21"/>
  <c r="D1255" i="21"/>
  <c r="F1255" i="21"/>
  <c r="H1255" i="21"/>
  <c r="J1255" i="21" s="1"/>
  <c r="I1255" i="21"/>
  <c r="Q1255" i="21"/>
  <c r="V1255" i="21"/>
  <c r="Z1255" i="21" s="1"/>
  <c r="W1255" i="21"/>
  <c r="X1255" i="21"/>
  <c r="AC1255" i="21" s="1"/>
  <c r="AD1255" i="21" s="1"/>
  <c r="AA1255" i="21"/>
  <c r="AL1255" i="21"/>
  <c r="AN1255" i="21"/>
  <c r="AR1255" i="21"/>
  <c r="AX1255" i="21"/>
  <c r="AZ1255" i="21"/>
  <c r="BA1255" i="21"/>
  <c r="BC1255" i="21"/>
  <c r="BE1255" i="21"/>
  <c r="BF1255" i="21"/>
  <c r="BG1255" i="21"/>
  <c r="C1256" i="21"/>
  <c r="D1256" i="21"/>
  <c r="F1256" i="21"/>
  <c r="H1256" i="21"/>
  <c r="J1256" i="21" s="1"/>
  <c r="I1256" i="21"/>
  <c r="Q1256" i="21"/>
  <c r="V1256" i="21"/>
  <c r="Y1256" i="21" s="1"/>
  <c r="W1256" i="21"/>
  <c r="X1256" i="21"/>
  <c r="Z1256" i="21"/>
  <c r="AA1256" i="21"/>
  <c r="AC1256" i="21"/>
  <c r="AD1256" i="21"/>
  <c r="AL1256" i="21"/>
  <c r="AN1256" i="21"/>
  <c r="AR1256" i="21"/>
  <c r="AX1256" i="21"/>
  <c r="AZ1256" i="21"/>
  <c r="BA1256" i="21"/>
  <c r="BC1256" i="21"/>
  <c r="BE1256" i="21"/>
  <c r="BG1256" i="21" s="1"/>
  <c r="BF1256" i="21"/>
  <c r="C1257" i="21"/>
  <c r="D1257" i="21"/>
  <c r="F1257" i="21"/>
  <c r="H1257" i="21"/>
  <c r="J1257" i="21" s="1"/>
  <c r="Q1257" i="21"/>
  <c r="V1257" i="21"/>
  <c r="Y1257" i="21" s="1"/>
  <c r="W1257" i="21"/>
  <c r="AA1257" i="21" s="1"/>
  <c r="AD1257" i="21" s="1"/>
  <c r="AF1257" i="21" s="1"/>
  <c r="X1257" i="21"/>
  <c r="Z1257" i="21"/>
  <c r="AC1257" i="21"/>
  <c r="AL1257" i="21"/>
  <c r="AN1257" i="21"/>
  <c r="AR1257" i="21"/>
  <c r="AX1257" i="21"/>
  <c r="AZ1257" i="21"/>
  <c r="BA1257" i="21"/>
  <c r="BC1257" i="21"/>
  <c r="BE1257" i="21"/>
  <c r="BG1257" i="21" s="1"/>
  <c r="BF1257" i="21"/>
  <c r="C1258" i="21"/>
  <c r="D1258" i="21"/>
  <c r="F1258" i="21"/>
  <c r="H1258" i="21"/>
  <c r="I1258" i="21" s="1"/>
  <c r="Q1258" i="21"/>
  <c r="V1258" i="21"/>
  <c r="W1258" i="21"/>
  <c r="AA1258" i="21" s="1"/>
  <c r="X1258" i="21"/>
  <c r="AC1258" i="21" s="1"/>
  <c r="AB1258" i="21" s="1"/>
  <c r="Y1258" i="21"/>
  <c r="Z1258" i="21"/>
  <c r="AL1258" i="21"/>
  <c r="AN1258" i="21"/>
  <c r="AR1258" i="21"/>
  <c r="AX1258" i="21"/>
  <c r="AZ1258" i="21"/>
  <c r="BA1258" i="21"/>
  <c r="BC1258" i="21"/>
  <c r="BE1258" i="21"/>
  <c r="BG1258" i="21" s="1"/>
  <c r="C1259" i="21"/>
  <c r="D1259" i="21"/>
  <c r="F1259" i="21"/>
  <c r="H1259" i="21"/>
  <c r="I1259" i="21" s="1"/>
  <c r="J1259" i="21"/>
  <c r="Q1259" i="21"/>
  <c r="V1259" i="21"/>
  <c r="W1259" i="21"/>
  <c r="AA1259" i="21" s="1"/>
  <c r="AB1259" i="21" s="1"/>
  <c r="X1259" i="21"/>
  <c r="Y1259" i="21"/>
  <c r="Z1259" i="21"/>
  <c r="AC1259" i="21"/>
  <c r="AL1259" i="21"/>
  <c r="AN1259" i="21"/>
  <c r="AR1259" i="21"/>
  <c r="AX1259" i="21"/>
  <c r="AZ1259" i="21"/>
  <c r="BA1259" i="21"/>
  <c r="BC1259" i="21"/>
  <c r="BE1259" i="21"/>
  <c r="BF1259" i="21" s="1"/>
  <c r="BG1259" i="21"/>
  <c r="C1260" i="21"/>
  <c r="D1260" i="21"/>
  <c r="F1260" i="21"/>
  <c r="H1260" i="21"/>
  <c r="I1260" i="21" s="1"/>
  <c r="Q1260" i="21"/>
  <c r="V1260" i="21"/>
  <c r="W1260" i="21"/>
  <c r="AA1260" i="21" s="1"/>
  <c r="X1260" i="21"/>
  <c r="Y1260" i="21"/>
  <c r="Z1260" i="21"/>
  <c r="AB1260" i="21"/>
  <c r="AC1260" i="21"/>
  <c r="AD1260" i="21"/>
  <c r="AF1260" i="21" s="1"/>
  <c r="AL1260" i="21"/>
  <c r="AN1260" i="21"/>
  <c r="AR1260" i="21"/>
  <c r="AX1260" i="21"/>
  <c r="AZ1260" i="21"/>
  <c r="BA1260" i="21"/>
  <c r="BC1260" i="21"/>
  <c r="BE1260" i="21"/>
  <c r="BF1260" i="21" s="1"/>
  <c r="BG1260" i="21"/>
  <c r="C1261" i="21"/>
  <c r="D1261" i="21"/>
  <c r="F1261" i="21"/>
  <c r="H1261" i="21"/>
  <c r="I1261" i="21"/>
  <c r="J1261" i="21"/>
  <c r="Q1261" i="21"/>
  <c r="V1261" i="21"/>
  <c r="Z1261" i="21" s="1"/>
  <c r="W1261" i="21"/>
  <c r="X1261" i="21"/>
  <c r="AC1261" i="21" s="1"/>
  <c r="AA1261" i="21"/>
  <c r="AB1261" i="21" s="1"/>
  <c r="AL1261" i="21"/>
  <c r="AN1261" i="21"/>
  <c r="AR1261" i="21"/>
  <c r="AX1261" i="21"/>
  <c r="AZ1261" i="21"/>
  <c r="BA1261" i="21"/>
  <c r="BC1261" i="21"/>
  <c r="BE1261" i="21"/>
  <c r="BF1261" i="21" s="1"/>
  <c r="BG1261" i="21"/>
  <c r="C1262" i="21"/>
  <c r="D1262" i="21"/>
  <c r="F1262" i="21"/>
  <c r="H1262" i="21"/>
  <c r="I1262" i="21"/>
  <c r="J1262" i="21"/>
  <c r="Q1262" i="21"/>
  <c r="V1262" i="21"/>
  <c r="Z1262" i="21" s="1"/>
  <c r="W1262" i="21"/>
  <c r="X1262" i="21"/>
  <c r="AA1262" i="21"/>
  <c r="AL1262" i="21"/>
  <c r="AN1262" i="21"/>
  <c r="AR1262" i="21"/>
  <c r="AX1262" i="21"/>
  <c r="AZ1262" i="21"/>
  <c r="BA1262" i="21"/>
  <c r="BC1262" i="21"/>
  <c r="BE1262" i="21"/>
  <c r="BF1262" i="21"/>
  <c r="BG1262" i="21"/>
  <c r="C1263" i="21"/>
  <c r="D1263" i="21"/>
  <c r="F1263" i="21"/>
  <c r="H1263" i="21"/>
  <c r="J1263" i="21" s="1"/>
  <c r="I1263" i="21"/>
  <c r="Q1263" i="21"/>
  <c r="V1263" i="21"/>
  <c r="Z1263" i="21" s="1"/>
  <c r="W1263" i="21"/>
  <c r="X1263" i="21"/>
  <c r="Y1263" i="21"/>
  <c r="AA1263" i="21"/>
  <c r="AD1263" i="21" s="1"/>
  <c r="AC1263" i="21"/>
  <c r="AL1263" i="21"/>
  <c r="AN1263" i="21"/>
  <c r="AR1263" i="21"/>
  <c r="AX1263" i="21"/>
  <c r="AZ1263" i="21"/>
  <c r="BA1263" i="21"/>
  <c r="BC1263" i="21"/>
  <c r="BE1263" i="21"/>
  <c r="BF1263" i="21"/>
  <c r="BG1263" i="21"/>
  <c r="C1264" i="21"/>
  <c r="D1264" i="21"/>
  <c r="F1264" i="21"/>
  <c r="H1264" i="21"/>
  <c r="J1264" i="21" s="1"/>
  <c r="I1264" i="21"/>
  <c r="Q1264" i="21"/>
  <c r="V1264" i="21"/>
  <c r="Y1264" i="21" s="1"/>
  <c r="W1264" i="21"/>
  <c r="X1264" i="21"/>
  <c r="AC1264" i="21" s="1"/>
  <c r="AD1264" i="21" s="1"/>
  <c r="AA1264" i="21"/>
  <c r="AL1264" i="21"/>
  <c r="AN1264" i="21"/>
  <c r="AR1264" i="21"/>
  <c r="AX1264" i="21"/>
  <c r="AZ1264" i="21"/>
  <c r="BA1264" i="21"/>
  <c r="BC1264" i="21"/>
  <c r="BE1264" i="21"/>
  <c r="BG1264" i="21" s="1"/>
  <c r="BF1264" i="21"/>
  <c r="C1265" i="21"/>
  <c r="D1265" i="21"/>
  <c r="F1265" i="21"/>
  <c r="H1265" i="21"/>
  <c r="J1265" i="21" s="1"/>
  <c r="I1265" i="21"/>
  <c r="Q1265" i="21"/>
  <c r="V1265" i="21"/>
  <c r="Y1265" i="21" s="1"/>
  <c r="W1265" i="21"/>
  <c r="X1265" i="21"/>
  <c r="Z1265" i="21"/>
  <c r="AA1265" i="21"/>
  <c r="AL1265" i="21"/>
  <c r="AN1265" i="21"/>
  <c r="AR1265" i="21"/>
  <c r="AX1265" i="21"/>
  <c r="AZ1265" i="21"/>
  <c r="BA1265" i="21"/>
  <c r="BC1265" i="21"/>
  <c r="BE1265" i="21"/>
  <c r="BG1265" i="21" s="1"/>
  <c r="BF1265" i="21"/>
  <c r="C1266" i="21"/>
  <c r="D1266" i="21"/>
  <c r="F1266" i="21"/>
  <c r="H1266" i="21"/>
  <c r="I1266" i="21" s="1"/>
  <c r="J1266" i="21"/>
  <c r="Q1266" i="21"/>
  <c r="V1266" i="21"/>
  <c r="W1266" i="21"/>
  <c r="AA1266" i="21" s="1"/>
  <c r="X1266" i="21"/>
  <c r="Y1266" i="21"/>
  <c r="Z1266" i="21"/>
  <c r="AL1266" i="21"/>
  <c r="AN1266" i="21"/>
  <c r="AR1266" i="21"/>
  <c r="AX1266" i="21"/>
  <c r="AZ1266" i="21"/>
  <c r="BA1266" i="21"/>
  <c r="BC1266" i="21"/>
  <c r="BE1266" i="21"/>
  <c r="BG1266" i="21" s="1"/>
  <c r="BF1266" i="21"/>
  <c r="C1267" i="21"/>
  <c r="D1267" i="21"/>
  <c r="F1267" i="21"/>
  <c r="H1267" i="21"/>
  <c r="I1267" i="21" s="1"/>
  <c r="Q1267" i="21"/>
  <c r="V1267" i="21"/>
  <c r="W1267" i="21"/>
  <c r="AA1267" i="21" s="1"/>
  <c r="AD1267" i="21" s="1"/>
  <c r="X1267" i="21"/>
  <c r="Y1267" i="21"/>
  <c r="Z1267" i="21"/>
  <c r="AB1267" i="21"/>
  <c r="AC1267" i="21"/>
  <c r="AF1267" i="21"/>
  <c r="AL1267" i="21"/>
  <c r="AN1267" i="21"/>
  <c r="AR1267" i="21"/>
  <c r="AX1267" i="21"/>
  <c r="AZ1267" i="21"/>
  <c r="BA1267" i="21"/>
  <c r="BC1267" i="21"/>
  <c r="BE1267" i="21"/>
  <c r="BF1267" i="21" s="1"/>
  <c r="C1268" i="21"/>
  <c r="D1268" i="21"/>
  <c r="F1268" i="21"/>
  <c r="H1268" i="21"/>
  <c r="I1268" i="21" s="1"/>
  <c r="J1268" i="21"/>
  <c r="Q1268" i="21"/>
  <c r="V1268" i="21"/>
  <c r="Y1268" i="21" s="1"/>
  <c r="W1268" i="21"/>
  <c r="AA1268" i="21" s="1"/>
  <c r="X1268" i="21"/>
  <c r="Z1268" i="21"/>
  <c r="AB1268" i="21"/>
  <c r="AC1268" i="21"/>
  <c r="AD1268" i="21"/>
  <c r="AF1268" i="21"/>
  <c r="AL1268" i="21"/>
  <c r="AN1268" i="21"/>
  <c r="AR1268" i="21"/>
  <c r="AX1268" i="21"/>
  <c r="AZ1268" i="21"/>
  <c r="BA1268" i="21"/>
  <c r="BC1268" i="21"/>
  <c r="BE1268" i="21"/>
  <c r="BF1268" i="21" s="1"/>
  <c r="C1269" i="21"/>
  <c r="D1269" i="21"/>
  <c r="F1269" i="21"/>
  <c r="H1269" i="21"/>
  <c r="I1269" i="21"/>
  <c r="J1269" i="21"/>
  <c r="Q1269" i="21"/>
  <c r="V1269" i="21"/>
  <c r="Z1269" i="21" s="1"/>
  <c r="W1269" i="21"/>
  <c r="AA1269" i="21" s="1"/>
  <c r="X1269" i="21"/>
  <c r="AC1269" i="21" s="1"/>
  <c r="Y1269" i="21"/>
  <c r="AL1269" i="21"/>
  <c r="AN1269" i="21"/>
  <c r="AR1269" i="21"/>
  <c r="AX1269" i="21"/>
  <c r="AZ1269" i="21"/>
  <c r="BA1269" i="21"/>
  <c r="BC1269" i="21"/>
  <c r="BE1269" i="21"/>
  <c r="BF1269" i="21" s="1"/>
  <c r="C1270" i="21"/>
  <c r="D1270" i="21"/>
  <c r="F1270" i="21"/>
  <c r="H1270" i="21"/>
  <c r="I1270" i="21"/>
  <c r="J1270" i="21"/>
  <c r="Q1270" i="21"/>
  <c r="V1270" i="21"/>
  <c r="Z1270" i="21" s="1"/>
  <c r="W1270" i="21"/>
  <c r="X1270" i="21"/>
  <c r="Y1270" i="21"/>
  <c r="AA1270" i="21"/>
  <c r="AL1270" i="21"/>
  <c r="AN1270" i="21"/>
  <c r="AR1270" i="21"/>
  <c r="AX1270" i="21"/>
  <c r="AZ1270" i="21"/>
  <c r="BA1270" i="21"/>
  <c r="BC1270" i="21"/>
  <c r="BE1270" i="21"/>
  <c r="BF1270" i="21"/>
  <c r="BG1270" i="21"/>
  <c r="C1271" i="21"/>
  <c r="D1271" i="21"/>
  <c r="F1271" i="21"/>
  <c r="H1271" i="21"/>
  <c r="J1271" i="21" s="1"/>
  <c r="I1271" i="21"/>
  <c r="Q1271" i="21"/>
  <c r="V1271" i="21"/>
  <c r="Z1271" i="21" s="1"/>
  <c r="W1271" i="21"/>
  <c r="X1271" i="21"/>
  <c r="AA1271" i="21"/>
  <c r="AC1271" i="21"/>
  <c r="AD1271" i="21"/>
  <c r="AL1271" i="21"/>
  <c r="AN1271" i="21"/>
  <c r="AR1271" i="21"/>
  <c r="AX1271" i="21"/>
  <c r="AZ1271" i="21"/>
  <c r="BA1271" i="21"/>
  <c r="BC1271" i="21"/>
  <c r="BE1271" i="21"/>
  <c r="BF1271" i="21"/>
  <c r="BG1271" i="21"/>
  <c r="C1272" i="21"/>
  <c r="D1272" i="21"/>
  <c r="F1272" i="21"/>
  <c r="H1272" i="21"/>
  <c r="J1272" i="21" s="1"/>
  <c r="Q1272" i="21"/>
  <c r="V1272" i="21"/>
  <c r="Y1272" i="21" s="1"/>
  <c r="W1272" i="21"/>
  <c r="X1272" i="21"/>
  <c r="AA1272" i="21"/>
  <c r="AD1272" i="21" s="1"/>
  <c r="AC1272" i="21"/>
  <c r="AL1272" i="21"/>
  <c r="AN1272" i="21"/>
  <c r="AR1272" i="21"/>
  <c r="AX1272" i="21"/>
  <c r="AZ1272" i="21"/>
  <c r="BA1272" i="21"/>
  <c r="BC1272" i="21"/>
  <c r="BE1272" i="21"/>
  <c r="BG1272" i="21" s="1"/>
  <c r="BF1272" i="21"/>
  <c r="C1273" i="21"/>
  <c r="D1273" i="21"/>
  <c r="F1273" i="21"/>
  <c r="H1273" i="21"/>
  <c r="J1273" i="21" s="1"/>
  <c r="I1273" i="21"/>
  <c r="Q1273" i="21"/>
  <c r="V1273" i="21"/>
  <c r="Y1273" i="21" s="1"/>
  <c r="W1273" i="21"/>
  <c r="AA1273" i="21" s="1"/>
  <c r="AD1273" i="21" s="1"/>
  <c r="AF1273" i="21" s="1"/>
  <c r="X1273" i="21"/>
  <c r="Z1273" i="21"/>
  <c r="AC1273" i="21"/>
  <c r="AL1273" i="21"/>
  <c r="AN1273" i="21"/>
  <c r="AR1273" i="21"/>
  <c r="AX1273" i="21"/>
  <c r="AZ1273" i="21"/>
  <c r="BA1273" i="21"/>
  <c r="BC1273" i="21"/>
  <c r="BE1273" i="21"/>
  <c r="BG1273" i="21" s="1"/>
  <c r="BF1273" i="21"/>
  <c r="C1274" i="21"/>
  <c r="D1274" i="21"/>
  <c r="F1274" i="21"/>
  <c r="H1274" i="21"/>
  <c r="I1274" i="21" s="1"/>
  <c r="Q1274" i="21"/>
  <c r="V1274" i="21"/>
  <c r="W1274" i="21"/>
  <c r="AA1274" i="21" s="1"/>
  <c r="X1274" i="21"/>
  <c r="AC1274" i="21" s="1"/>
  <c r="AB1274" i="21" s="1"/>
  <c r="Y1274" i="21"/>
  <c r="Z1274" i="21"/>
  <c r="AL1274" i="21"/>
  <c r="AN1274" i="21"/>
  <c r="AR1274" i="21"/>
  <c r="AX1274" i="21"/>
  <c r="AZ1274" i="21"/>
  <c r="BA1274" i="21"/>
  <c r="BC1274" i="21"/>
  <c r="BE1274" i="21"/>
  <c r="BG1274" i="21" s="1"/>
  <c r="BF1274" i="21"/>
  <c r="C1275" i="21"/>
  <c r="D1275" i="21"/>
  <c r="F1275" i="21"/>
  <c r="H1275" i="21"/>
  <c r="I1275" i="21" s="1"/>
  <c r="J1275" i="21"/>
  <c r="Q1275" i="21"/>
  <c r="V1275" i="21"/>
  <c r="W1275" i="21"/>
  <c r="AA1275" i="21" s="1"/>
  <c r="X1275" i="21"/>
  <c r="Y1275" i="21"/>
  <c r="Z1275" i="21"/>
  <c r="AC1275" i="21"/>
  <c r="AL1275" i="21"/>
  <c r="AN1275" i="21"/>
  <c r="AR1275" i="21"/>
  <c r="AX1275" i="21"/>
  <c r="AZ1275" i="21"/>
  <c r="BA1275" i="21"/>
  <c r="BC1275" i="21"/>
  <c r="BE1275" i="21"/>
  <c r="BF1275" i="21" s="1"/>
  <c r="BG1275" i="21"/>
  <c r="C1276" i="21"/>
  <c r="D1276" i="21"/>
  <c r="F1276" i="21"/>
  <c r="H1276" i="21"/>
  <c r="I1276" i="21" s="1"/>
  <c r="Q1276" i="21"/>
  <c r="V1276" i="21"/>
  <c r="W1276" i="21"/>
  <c r="AA1276" i="21" s="1"/>
  <c r="X1276" i="21"/>
  <c r="Y1276" i="21"/>
  <c r="Z1276" i="21"/>
  <c r="AB1276" i="21"/>
  <c r="AC1276" i="21"/>
  <c r="AD1276" i="21"/>
  <c r="AF1276" i="21" s="1"/>
  <c r="AL1276" i="21"/>
  <c r="AN1276" i="21"/>
  <c r="AR1276" i="21"/>
  <c r="AX1276" i="21"/>
  <c r="AZ1276" i="21"/>
  <c r="BA1276" i="21"/>
  <c r="BC1276" i="21"/>
  <c r="BE1276" i="21"/>
  <c r="BF1276" i="21" s="1"/>
  <c r="BG1276" i="21"/>
  <c r="C1277" i="21"/>
  <c r="D1277" i="21"/>
  <c r="F1277" i="21"/>
  <c r="H1277" i="21"/>
  <c r="I1277" i="21"/>
  <c r="J1277" i="21"/>
  <c r="Q1277" i="21"/>
  <c r="V1277" i="21"/>
  <c r="Z1277" i="21" s="1"/>
  <c r="W1277" i="21"/>
  <c r="X1277" i="21"/>
  <c r="AC1277" i="21" s="1"/>
  <c r="AA1277" i="21"/>
  <c r="AB1277" i="21" s="1"/>
  <c r="AD1277" i="21"/>
  <c r="AF1277" i="21" s="1"/>
  <c r="AL1277" i="21"/>
  <c r="AN1277" i="21"/>
  <c r="AR1277" i="21"/>
  <c r="AX1277" i="21"/>
  <c r="AZ1277" i="21"/>
  <c r="BA1277" i="21"/>
  <c r="BC1277" i="21"/>
  <c r="BE1277" i="21"/>
  <c r="BF1277" i="21" s="1"/>
  <c r="BG1277" i="21"/>
  <c r="C1278" i="21"/>
  <c r="D1278" i="21"/>
  <c r="F1278" i="21"/>
  <c r="H1278" i="21"/>
  <c r="I1278" i="21"/>
  <c r="J1278" i="21"/>
  <c r="Q1278" i="21"/>
  <c r="V1278" i="21"/>
  <c r="Z1278" i="21" s="1"/>
  <c r="W1278" i="21"/>
  <c r="X1278" i="21"/>
  <c r="AA1278" i="21"/>
  <c r="AL1278" i="21"/>
  <c r="AN1278" i="21"/>
  <c r="AR1278" i="21"/>
  <c r="AX1278" i="21"/>
  <c r="AZ1278" i="21"/>
  <c r="BA1278" i="21"/>
  <c r="BC1278" i="21"/>
  <c r="BE1278" i="21"/>
  <c r="BF1278" i="21"/>
  <c r="BG1278" i="21"/>
  <c r="C1279" i="21"/>
  <c r="D1279" i="21"/>
  <c r="F1279" i="21"/>
  <c r="H1279" i="21"/>
  <c r="J1279" i="21" s="1"/>
  <c r="I1279" i="21"/>
  <c r="Q1279" i="21"/>
  <c r="V1279" i="21"/>
  <c r="Z1279" i="21" s="1"/>
  <c r="W1279" i="21"/>
  <c r="X1279" i="21"/>
  <c r="Y1279" i="21"/>
  <c r="AA1279" i="21"/>
  <c r="AC1279" i="21"/>
  <c r="AD1279" i="21" s="1"/>
  <c r="AL1279" i="21"/>
  <c r="AN1279" i="21"/>
  <c r="AR1279" i="21"/>
  <c r="AX1279" i="21"/>
  <c r="AZ1279" i="21"/>
  <c r="BA1279" i="21"/>
  <c r="BC1279" i="21"/>
  <c r="BE1279" i="21"/>
  <c r="BF1279" i="21"/>
  <c r="BG1279" i="21"/>
  <c r="C1280" i="21"/>
  <c r="D1280" i="21"/>
  <c r="F1280" i="21"/>
  <c r="H1280" i="21"/>
  <c r="J1280" i="21" s="1"/>
  <c r="I1280" i="21"/>
  <c r="Q1280" i="21"/>
  <c r="V1280" i="21"/>
  <c r="Y1280" i="21" s="1"/>
  <c r="W1280" i="21"/>
  <c r="X1280" i="21"/>
  <c r="AC1280" i="21" s="1"/>
  <c r="AD1280" i="21" s="1"/>
  <c r="AA1280" i="21"/>
  <c r="AL1280" i="21"/>
  <c r="AN1280" i="21"/>
  <c r="AR1280" i="21"/>
  <c r="AX1280" i="21"/>
  <c r="AZ1280" i="21"/>
  <c r="BA1280" i="21"/>
  <c r="BC1280" i="21"/>
  <c r="BE1280" i="21"/>
  <c r="BG1280" i="21" s="1"/>
  <c r="BF1280" i="21"/>
  <c r="C1281" i="21"/>
  <c r="D1281" i="21"/>
  <c r="F1281" i="21"/>
  <c r="H1281" i="21"/>
  <c r="J1281" i="21" s="1"/>
  <c r="I1281" i="21"/>
  <c r="Q1281" i="21"/>
  <c r="V1281" i="21"/>
  <c r="Y1281" i="21" s="1"/>
  <c r="W1281" i="21"/>
  <c r="AA1281" i="21" s="1"/>
  <c r="X1281" i="21"/>
  <c r="AC1281" i="21" s="1"/>
  <c r="Z1281" i="21"/>
  <c r="AL1281" i="21"/>
  <c r="AN1281" i="21"/>
  <c r="AR1281" i="21"/>
  <c r="AX1281" i="21"/>
  <c r="AZ1281" i="21"/>
  <c r="BA1281" i="21"/>
  <c r="BC1281" i="21"/>
  <c r="BE1281" i="21"/>
  <c r="BG1281" i="21" s="1"/>
  <c r="C1282" i="21"/>
  <c r="D1282" i="21"/>
  <c r="F1282" i="21"/>
  <c r="H1282" i="21"/>
  <c r="I1282" i="21" s="1"/>
  <c r="J1282" i="21"/>
  <c r="Q1282" i="21"/>
  <c r="V1282" i="21"/>
  <c r="W1282" i="21"/>
  <c r="AA1282" i="21" s="1"/>
  <c r="X1282" i="21"/>
  <c r="Y1282" i="21"/>
  <c r="Z1282" i="21"/>
  <c r="AL1282" i="21"/>
  <c r="AN1282" i="21"/>
  <c r="AR1282" i="21"/>
  <c r="AX1282" i="21"/>
  <c r="AZ1282" i="21"/>
  <c r="BA1282" i="21"/>
  <c r="BC1282" i="21"/>
  <c r="BE1282" i="21"/>
  <c r="BG1282" i="21" s="1"/>
  <c r="BF1282" i="21"/>
  <c r="C1283" i="21"/>
  <c r="D1283" i="21"/>
  <c r="F1283" i="21"/>
  <c r="H1283" i="21"/>
  <c r="I1283" i="21" s="1"/>
  <c r="Q1283" i="21"/>
  <c r="V1283" i="21"/>
  <c r="W1283" i="21"/>
  <c r="AA1283" i="21" s="1"/>
  <c r="AD1283" i="21" s="1"/>
  <c r="AF1283" i="21" s="1"/>
  <c r="X1283" i="21"/>
  <c r="Y1283" i="21"/>
  <c r="Z1283" i="21"/>
  <c r="AB1283" i="21"/>
  <c r="AC1283" i="21"/>
  <c r="AL1283" i="21"/>
  <c r="AN1283" i="21"/>
  <c r="AR1283" i="21"/>
  <c r="AX1283" i="21"/>
  <c r="AZ1283" i="21"/>
  <c r="BA1283" i="21"/>
  <c r="BC1283" i="21"/>
  <c r="BE1283" i="21"/>
  <c r="BF1283" i="21" s="1"/>
  <c r="C1284" i="21"/>
  <c r="D1284" i="21"/>
  <c r="F1284" i="21"/>
  <c r="H1284" i="21"/>
  <c r="I1284" i="21" s="1"/>
  <c r="J1284" i="21"/>
  <c r="Q1284" i="21"/>
  <c r="V1284" i="21"/>
  <c r="Y1284" i="21" s="1"/>
  <c r="W1284" i="21"/>
  <c r="AA1284" i="21" s="1"/>
  <c r="AD1284" i="21" s="1"/>
  <c r="AF1284" i="21" s="1"/>
  <c r="X1284" i="21"/>
  <c r="Z1284" i="21"/>
  <c r="AB1284" i="21"/>
  <c r="AC1284" i="21"/>
  <c r="AL1284" i="21"/>
  <c r="AN1284" i="21"/>
  <c r="AR1284" i="21"/>
  <c r="AX1284" i="21"/>
  <c r="AZ1284" i="21"/>
  <c r="BA1284" i="21"/>
  <c r="BC1284" i="21"/>
  <c r="BE1284" i="21"/>
  <c r="BF1284" i="21" s="1"/>
  <c r="C1285" i="21"/>
  <c r="D1285" i="21"/>
  <c r="F1285" i="21"/>
  <c r="H1285" i="21"/>
  <c r="I1285" i="21"/>
  <c r="J1285" i="21"/>
  <c r="Q1285" i="21"/>
  <c r="V1285" i="21"/>
  <c r="Z1285" i="21" s="1"/>
  <c r="W1285" i="21"/>
  <c r="AA1285" i="21" s="1"/>
  <c r="X1285" i="21"/>
  <c r="AC1285" i="21" s="1"/>
  <c r="Y1285" i="21"/>
  <c r="AL1285" i="21"/>
  <c r="AN1285" i="21"/>
  <c r="AR1285" i="21"/>
  <c r="AX1285" i="21"/>
  <c r="AZ1285" i="21"/>
  <c r="BA1285" i="21"/>
  <c r="BC1285" i="21"/>
  <c r="BE1285" i="21"/>
  <c r="BF1285" i="21" s="1"/>
  <c r="C1286" i="21"/>
  <c r="D1286" i="21"/>
  <c r="F1286" i="21"/>
  <c r="H1286" i="21"/>
  <c r="I1286" i="21"/>
  <c r="J1286" i="21"/>
  <c r="Q1286" i="21"/>
  <c r="V1286" i="21"/>
  <c r="Z1286" i="21" s="1"/>
  <c r="W1286" i="21"/>
  <c r="X1286" i="21"/>
  <c r="Y1286" i="21"/>
  <c r="AA1286" i="21"/>
  <c r="AL1286" i="21"/>
  <c r="AN1286" i="21"/>
  <c r="AR1286" i="21"/>
  <c r="AX1286" i="21"/>
  <c r="AZ1286" i="21"/>
  <c r="BA1286" i="21"/>
  <c r="BC1286" i="21"/>
  <c r="BE1286" i="21"/>
  <c r="BF1286" i="21"/>
  <c r="BG1286" i="21"/>
  <c r="C1287" i="21"/>
  <c r="D1287" i="21"/>
  <c r="F1287" i="21"/>
  <c r="H1287" i="21"/>
  <c r="J1287" i="21" s="1"/>
  <c r="I1287" i="21"/>
  <c r="Q1287" i="21"/>
  <c r="V1287" i="21"/>
  <c r="Z1287" i="21" s="1"/>
  <c r="W1287" i="21"/>
  <c r="X1287" i="21"/>
  <c r="AA1287" i="21"/>
  <c r="AL1287" i="21"/>
  <c r="AN1287" i="21"/>
  <c r="AR1287" i="21"/>
  <c r="AX1287" i="21"/>
  <c r="AZ1287" i="21"/>
  <c r="BA1287" i="21"/>
  <c r="BC1287" i="21"/>
  <c r="BE1287" i="21"/>
  <c r="BF1287" i="21"/>
  <c r="BG1287" i="21"/>
  <c r="C1288" i="21"/>
  <c r="D1288" i="21"/>
  <c r="F1288" i="21"/>
  <c r="H1288" i="21"/>
  <c r="J1288" i="21" s="1"/>
  <c r="Q1288" i="21"/>
  <c r="V1288" i="21"/>
  <c r="Y1288" i="21" s="1"/>
  <c r="W1288" i="21"/>
  <c r="X1288" i="21"/>
  <c r="Z1288" i="21"/>
  <c r="AA1288" i="21"/>
  <c r="AC1288" i="21"/>
  <c r="AD1288" i="21" s="1"/>
  <c r="AL1288" i="21"/>
  <c r="AN1288" i="21"/>
  <c r="AR1288" i="21"/>
  <c r="AX1288" i="21"/>
  <c r="AZ1288" i="21"/>
  <c r="BA1288" i="21"/>
  <c r="BC1288" i="21"/>
  <c r="BE1288" i="21"/>
  <c r="BG1288" i="21" s="1"/>
  <c r="BF1288" i="21"/>
  <c r="C1289" i="21"/>
  <c r="D1289" i="21"/>
  <c r="F1289" i="21"/>
  <c r="H1289" i="21"/>
  <c r="J1289" i="21" s="1"/>
  <c r="Q1289" i="21"/>
  <c r="V1289" i="21"/>
  <c r="Y1289" i="21" s="1"/>
  <c r="W1289" i="21"/>
  <c r="AA1289" i="21" s="1"/>
  <c r="AD1289" i="21" s="1"/>
  <c r="X1289" i="21"/>
  <c r="AF1289" i="21" s="1"/>
  <c r="Z1289" i="21"/>
  <c r="AC1289" i="21"/>
  <c r="AL1289" i="21"/>
  <c r="AN1289" i="21"/>
  <c r="AR1289" i="21"/>
  <c r="AX1289" i="21"/>
  <c r="AZ1289" i="21"/>
  <c r="BA1289" i="21"/>
  <c r="BC1289" i="21"/>
  <c r="BE1289" i="21"/>
  <c r="BG1289" i="21" s="1"/>
  <c r="BF1289" i="21"/>
  <c r="C1290" i="21"/>
  <c r="D1290" i="21"/>
  <c r="F1290" i="21"/>
  <c r="H1290" i="21"/>
  <c r="I1290" i="21" s="1"/>
  <c r="Q1290" i="21"/>
  <c r="V1290" i="21"/>
  <c r="W1290" i="21"/>
  <c r="AA1290" i="21" s="1"/>
  <c r="X1290" i="21"/>
  <c r="AC1290" i="21" s="1"/>
  <c r="Y1290" i="21"/>
  <c r="Z1290" i="21"/>
  <c r="AL1290" i="21"/>
  <c r="AN1290" i="21"/>
  <c r="AR1290" i="21"/>
  <c r="AX1290" i="21"/>
  <c r="AZ1290" i="21"/>
  <c r="BA1290" i="21"/>
  <c r="BC1290" i="21"/>
  <c r="BE1290" i="21"/>
  <c r="BG1290" i="21" s="1"/>
  <c r="C1291" i="21"/>
  <c r="D1291" i="21"/>
  <c r="F1291" i="21"/>
  <c r="H1291" i="21"/>
  <c r="I1291" i="21" s="1"/>
  <c r="J1291" i="21"/>
  <c r="Q1291" i="21"/>
  <c r="V1291" i="21"/>
  <c r="W1291" i="21"/>
  <c r="AA1291" i="21" s="1"/>
  <c r="X1291" i="21"/>
  <c r="Y1291" i="21"/>
  <c r="Z1291" i="21"/>
  <c r="AC1291" i="21"/>
  <c r="AB1291" i="21" s="1"/>
  <c r="AL1291" i="21"/>
  <c r="AN1291" i="21"/>
  <c r="AR1291" i="21"/>
  <c r="AX1291" i="21"/>
  <c r="AZ1291" i="21"/>
  <c r="BA1291" i="21"/>
  <c r="BC1291" i="21"/>
  <c r="BE1291" i="21"/>
  <c r="BF1291" i="21" s="1"/>
  <c r="BG1291" i="21"/>
  <c r="C1292" i="21"/>
  <c r="D1292" i="21"/>
  <c r="F1292" i="21"/>
  <c r="H1292" i="21"/>
  <c r="I1292" i="21" s="1"/>
  <c r="Q1292" i="21"/>
  <c r="V1292" i="21"/>
  <c r="W1292" i="21"/>
  <c r="AA1292" i="21" s="1"/>
  <c r="AD1292" i="21" s="1"/>
  <c r="AF1292" i="21" s="1"/>
  <c r="X1292" i="21"/>
  <c r="Y1292" i="21"/>
  <c r="Z1292" i="21"/>
  <c r="AB1292" i="21"/>
  <c r="AC1292" i="21"/>
  <c r="AL1292" i="21"/>
  <c r="AN1292" i="21"/>
  <c r="AR1292" i="21"/>
  <c r="AX1292" i="21"/>
  <c r="AZ1292" i="21"/>
  <c r="BA1292" i="21"/>
  <c r="BC1292" i="21"/>
  <c r="BE1292" i="21"/>
  <c r="BF1292" i="21" s="1"/>
  <c r="BG1292" i="21"/>
  <c r="C1293" i="21"/>
  <c r="D1293" i="21"/>
  <c r="F1293" i="21"/>
  <c r="H1293" i="21"/>
  <c r="I1293" i="21"/>
  <c r="J1293" i="21"/>
  <c r="Q1293" i="21"/>
  <c r="V1293" i="21"/>
  <c r="Z1293" i="21" s="1"/>
  <c r="W1293" i="21"/>
  <c r="X1293" i="21"/>
  <c r="AC1293" i="21" s="1"/>
  <c r="AA1293" i="21"/>
  <c r="AB1293" i="21" s="1"/>
  <c r="AL1293" i="21"/>
  <c r="AN1293" i="21"/>
  <c r="AR1293" i="21"/>
  <c r="AX1293" i="21"/>
  <c r="AZ1293" i="21"/>
  <c r="BA1293" i="21"/>
  <c r="BC1293" i="21"/>
  <c r="BE1293" i="21"/>
  <c r="BF1293" i="21" s="1"/>
  <c r="BG1293" i="21"/>
  <c r="C1294" i="21"/>
  <c r="D1294" i="21"/>
  <c r="F1294" i="21"/>
  <c r="H1294" i="21"/>
  <c r="I1294" i="21"/>
  <c r="J1294" i="21"/>
  <c r="Q1294" i="21"/>
  <c r="V1294" i="21"/>
  <c r="Z1294" i="21" s="1"/>
  <c r="W1294" i="21"/>
  <c r="X1294" i="21"/>
  <c r="AA1294" i="21"/>
  <c r="AL1294" i="21"/>
  <c r="AN1294" i="21"/>
  <c r="AR1294" i="21"/>
  <c r="AX1294" i="21"/>
  <c r="AZ1294" i="21"/>
  <c r="BA1294" i="21"/>
  <c r="BC1294" i="21"/>
  <c r="BE1294" i="21"/>
  <c r="BF1294" i="21"/>
  <c r="BG1294" i="21"/>
  <c r="C1295" i="21"/>
  <c r="D1295" i="21"/>
  <c r="F1295" i="21"/>
  <c r="H1295" i="21"/>
  <c r="J1295" i="21" s="1"/>
  <c r="I1295" i="21"/>
  <c r="Q1295" i="21"/>
  <c r="V1295" i="21"/>
  <c r="Z1295" i="21" s="1"/>
  <c r="W1295" i="21"/>
  <c r="X1295" i="21"/>
  <c r="Y1295" i="21"/>
  <c r="AA1295" i="21"/>
  <c r="AC1295" i="21"/>
  <c r="AD1295" i="21" s="1"/>
  <c r="AL1295" i="21"/>
  <c r="AN1295" i="21"/>
  <c r="AR1295" i="21"/>
  <c r="AX1295" i="21"/>
  <c r="AZ1295" i="21"/>
  <c r="BA1295" i="21"/>
  <c r="BC1295" i="21"/>
  <c r="BE1295" i="21"/>
  <c r="BF1295" i="21"/>
  <c r="BG1295" i="21"/>
  <c r="C1296" i="21"/>
  <c r="D1296" i="21"/>
  <c r="F1296" i="21"/>
  <c r="H1296" i="21"/>
  <c r="J1296" i="21" s="1"/>
  <c r="I1296" i="21"/>
  <c r="Q1296" i="21"/>
  <c r="V1296" i="21"/>
  <c r="Y1296" i="21" s="1"/>
  <c r="W1296" i="21"/>
  <c r="X1296" i="21"/>
  <c r="AA1296" i="21"/>
  <c r="AL1296" i="21"/>
  <c r="AN1296" i="21"/>
  <c r="AR1296" i="21"/>
  <c r="AX1296" i="21"/>
  <c r="AZ1296" i="21"/>
  <c r="BA1296" i="21"/>
  <c r="BC1296" i="21"/>
  <c r="BE1296" i="21"/>
  <c r="BG1296" i="21" s="1"/>
  <c r="BF1296" i="21"/>
  <c r="C1297" i="21"/>
  <c r="D1297" i="21"/>
  <c r="F1297" i="21"/>
  <c r="H1297" i="21"/>
  <c r="J1297" i="21" s="1"/>
  <c r="I1297" i="21"/>
  <c r="Q1297" i="21"/>
  <c r="V1297" i="21"/>
  <c r="Y1297" i="21" s="1"/>
  <c r="W1297" i="21"/>
  <c r="X1297" i="21"/>
  <c r="AC1297" i="21" s="1"/>
  <c r="Z1297" i="21"/>
  <c r="AA1297" i="21"/>
  <c r="AL1297" i="21"/>
  <c r="AN1297" i="21"/>
  <c r="AR1297" i="21"/>
  <c r="AX1297" i="21"/>
  <c r="AZ1297" i="21"/>
  <c r="BA1297" i="21"/>
  <c r="BC1297" i="21"/>
  <c r="BE1297" i="21"/>
  <c r="BG1297" i="21" s="1"/>
  <c r="C1298" i="21"/>
  <c r="D1298" i="21"/>
  <c r="F1298" i="21"/>
  <c r="H1298" i="21"/>
  <c r="I1298" i="21" s="1"/>
  <c r="J1298" i="21"/>
  <c r="Q1298" i="21"/>
  <c r="V1298" i="21"/>
  <c r="W1298" i="21"/>
  <c r="AA1298" i="21" s="1"/>
  <c r="X1298" i="21"/>
  <c r="Y1298" i="21"/>
  <c r="Z1298" i="21"/>
  <c r="AL1298" i="21"/>
  <c r="AN1298" i="21"/>
  <c r="AR1298" i="21"/>
  <c r="AX1298" i="21"/>
  <c r="AZ1298" i="21"/>
  <c r="BA1298" i="21"/>
  <c r="BC1298" i="21"/>
  <c r="BE1298" i="21"/>
  <c r="BG1298" i="21" s="1"/>
  <c r="BF1298" i="21"/>
  <c r="C1299" i="21"/>
  <c r="D1299" i="21"/>
  <c r="F1299" i="21"/>
  <c r="H1299" i="21"/>
  <c r="I1299" i="21" s="1"/>
  <c r="Q1299" i="21"/>
  <c r="V1299" i="21"/>
  <c r="W1299" i="21"/>
  <c r="AA1299" i="21" s="1"/>
  <c r="AD1299" i="21" s="1"/>
  <c r="AF1299" i="21" s="1"/>
  <c r="X1299" i="21"/>
  <c r="Y1299" i="21"/>
  <c r="Z1299" i="21"/>
  <c r="AC1299" i="21"/>
  <c r="AL1299" i="21"/>
  <c r="AN1299" i="21"/>
  <c r="AR1299" i="21"/>
  <c r="AX1299" i="21"/>
  <c r="AZ1299" i="21"/>
  <c r="BA1299" i="21"/>
  <c r="BC1299" i="21"/>
  <c r="BE1299" i="21"/>
  <c r="BF1299" i="21" s="1"/>
  <c r="C1300" i="21"/>
  <c r="D1300" i="21"/>
  <c r="F1300" i="21"/>
  <c r="H1300" i="21"/>
  <c r="I1300" i="21" s="1"/>
  <c r="J1300" i="21"/>
  <c r="Q1300" i="21"/>
  <c r="V1300" i="21"/>
  <c r="Y1300" i="21" s="1"/>
  <c r="W1300" i="21"/>
  <c r="AA1300" i="21" s="1"/>
  <c r="X1300" i="21"/>
  <c r="Z1300" i="21"/>
  <c r="AB1300" i="21"/>
  <c r="AC1300" i="21"/>
  <c r="AD1300" i="21"/>
  <c r="AF1300" i="21"/>
  <c r="AL1300" i="21"/>
  <c r="AN1300" i="21"/>
  <c r="AR1300" i="21"/>
  <c r="AX1300" i="21"/>
  <c r="AZ1300" i="21"/>
  <c r="BA1300" i="21"/>
  <c r="BC1300" i="21"/>
  <c r="BE1300" i="21"/>
  <c r="BF1300" i="21" s="1"/>
  <c r="C1301" i="21"/>
  <c r="D1301" i="21"/>
  <c r="F1301" i="21"/>
  <c r="H1301" i="21"/>
  <c r="I1301" i="21"/>
  <c r="J1301" i="21"/>
  <c r="Q1301" i="21"/>
  <c r="V1301" i="21"/>
  <c r="Z1301" i="21" s="1"/>
  <c r="W1301" i="21"/>
  <c r="AA1301" i="21" s="1"/>
  <c r="X1301" i="21"/>
  <c r="AC1301" i="21" s="1"/>
  <c r="Y1301" i="21"/>
  <c r="AL1301" i="21"/>
  <c r="AN1301" i="21"/>
  <c r="AR1301" i="21"/>
  <c r="AX1301" i="21"/>
  <c r="AZ1301" i="21"/>
  <c r="BA1301" i="21"/>
  <c r="BC1301" i="21"/>
  <c r="BE1301" i="21"/>
  <c r="BF1301" i="21" s="1"/>
  <c r="C1302" i="21"/>
  <c r="D1302" i="21"/>
  <c r="F1302" i="21"/>
  <c r="H1302" i="21"/>
  <c r="I1302" i="21"/>
  <c r="J1302" i="21"/>
  <c r="Q1302" i="21"/>
  <c r="V1302" i="21"/>
  <c r="Z1302" i="21" s="1"/>
  <c r="W1302" i="21"/>
  <c r="X1302" i="21"/>
  <c r="Y1302" i="21"/>
  <c r="AA1302" i="21"/>
  <c r="AL1302" i="21"/>
  <c r="AN1302" i="21"/>
  <c r="AR1302" i="21"/>
  <c r="AX1302" i="21"/>
  <c r="AZ1302" i="21"/>
  <c r="BA1302" i="21"/>
  <c r="BC1302" i="21"/>
  <c r="BE1302" i="21"/>
  <c r="BF1302" i="21"/>
  <c r="BG1302" i="21"/>
  <c r="C1303" i="21"/>
  <c r="D1303" i="21"/>
  <c r="F1303" i="21"/>
  <c r="H1303" i="21"/>
  <c r="J1303" i="21" s="1"/>
  <c r="I1303" i="21"/>
  <c r="Q1303" i="21"/>
  <c r="V1303" i="21"/>
  <c r="Z1303" i="21" s="1"/>
  <c r="W1303" i="21"/>
  <c r="X1303" i="21"/>
  <c r="AA1303" i="21"/>
  <c r="AL1303" i="21"/>
  <c r="AN1303" i="21"/>
  <c r="AR1303" i="21"/>
  <c r="AX1303" i="21"/>
  <c r="AZ1303" i="21"/>
  <c r="BA1303" i="21"/>
  <c r="BC1303" i="21"/>
  <c r="BE1303" i="21"/>
  <c r="BF1303" i="21"/>
  <c r="BG1303" i="21"/>
  <c r="C1304" i="21"/>
  <c r="D1304" i="21"/>
  <c r="F1304" i="21"/>
  <c r="H1304" i="21"/>
  <c r="J1304" i="21" s="1"/>
  <c r="Q1304" i="21"/>
  <c r="V1304" i="21"/>
  <c r="Y1304" i="21" s="1"/>
  <c r="W1304" i="21"/>
  <c r="X1304" i="21"/>
  <c r="Z1304" i="21"/>
  <c r="AA1304" i="21"/>
  <c r="AC1304" i="21"/>
  <c r="AD1304" i="21" s="1"/>
  <c r="AL1304" i="21"/>
  <c r="AN1304" i="21"/>
  <c r="AR1304" i="21"/>
  <c r="AX1304" i="21"/>
  <c r="AZ1304" i="21"/>
  <c r="BA1304" i="21"/>
  <c r="BC1304" i="21"/>
  <c r="BE1304" i="21"/>
  <c r="BG1304" i="21" s="1"/>
  <c r="BF1304" i="21"/>
  <c r="C1305" i="21"/>
  <c r="D1305" i="21"/>
  <c r="F1305" i="21"/>
  <c r="H1305" i="21"/>
  <c r="J1305" i="21" s="1"/>
  <c r="Q1305" i="21"/>
  <c r="V1305" i="21"/>
  <c r="Y1305" i="21" s="1"/>
  <c r="W1305" i="21"/>
  <c r="AA1305" i="21" s="1"/>
  <c r="AD1305" i="21" s="1"/>
  <c r="X1305" i="21"/>
  <c r="Z1305" i="21"/>
  <c r="AC1305" i="21"/>
  <c r="AL1305" i="21"/>
  <c r="AN1305" i="21"/>
  <c r="AR1305" i="21"/>
  <c r="AX1305" i="21"/>
  <c r="AZ1305" i="21"/>
  <c r="BA1305" i="21"/>
  <c r="BC1305" i="21"/>
  <c r="BE1305" i="21"/>
  <c r="BG1305" i="21" s="1"/>
  <c r="BF1305" i="21"/>
  <c r="C1306" i="21"/>
  <c r="D1306" i="21"/>
  <c r="F1306" i="21"/>
  <c r="H1306" i="21"/>
  <c r="I1306" i="21" s="1"/>
  <c r="Q1306" i="21"/>
  <c r="V1306" i="21"/>
  <c r="W1306" i="21"/>
  <c r="AA1306" i="21" s="1"/>
  <c r="AB1306" i="21" s="1"/>
  <c r="X1306" i="21"/>
  <c r="AC1306" i="21" s="1"/>
  <c r="Y1306" i="21"/>
  <c r="Z1306" i="21"/>
  <c r="AL1306" i="21"/>
  <c r="AN1306" i="21"/>
  <c r="AR1306" i="21"/>
  <c r="AX1306" i="21"/>
  <c r="AZ1306" i="21"/>
  <c r="BA1306" i="21"/>
  <c r="BC1306" i="21"/>
  <c r="BE1306" i="21"/>
  <c r="BG1306" i="21" s="1"/>
  <c r="C1307" i="21"/>
  <c r="D1307" i="21"/>
  <c r="F1307" i="21"/>
  <c r="H1307" i="21"/>
  <c r="I1307" i="21" s="1"/>
  <c r="J1307" i="21"/>
  <c r="Q1307" i="21"/>
  <c r="V1307" i="21"/>
  <c r="W1307" i="21"/>
  <c r="AA1307" i="21" s="1"/>
  <c r="X1307" i="21"/>
  <c r="Y1307" i="21"/>
  <c r="Z1307" i="21"/>
  <c r="AC1307" i="21"/>
  <c r="AB1307" i="21" s="1"/>
  <c r="AL1307" i="21"/>
  <c r="AN1307" i="21"/>
  <c r="AR1307" i="21"/>
  <c r="AX1307" i="21"/>
  <c r="AZ1307" i="21"/>
  <c r="BA1307" i="21"/>
  <c r="BC1307" i="21"/>
  <c r="BE1307" i="21"/>
  <c r="BF1307" i="21" s="1"/>
  <c r="BG1307" i="21"/>
  <c r="C1308" i="21"/>
  <c r="D1308" i="21"/>
  <c r="F1308" i="21"/>
  <c r="H1308" i="21"/>
  <c r="I1308" i="21" s="1"/>
  <c r="Q1308" i="21"/>
  <c r="V1308" i="21"/>
  <c r="W1308" i="21"/>
  <c r="AA1308" i="21" s="1"/>
  <c r="AB1308" i="21" s="1"/>
  <c r="X1308" i="21"/>
  <c r="Y1308" i="21"/>
  <c r="Z1308" i="21"/>
  <c r="AC1308" i="21"/>
  <c r="AD1308" i="21"/>
  <c r="AF1308" i="21" s="1"/>
  <c r="AL1308" i="21"/>
  <c r="AN1308" i="21"/>
  <c r="AR1308" i="21"/>
  <c r="AX1308" i="21"/>
  <c r="AZ1308" i="21"/>
  <c r="BA1308" i="21"/>
  <c r="BC1308" i="21"/>
  <c r="BE1308" i="21"/>
  <c r="BF1308" i="21" s="1"/>
  <c r="BG1308" i="21"/>
  <c r="C1309" i="21"/>
  <c r="D1309" i="21"/>
  <c r="F1309" i="21"/>
  <c r="H1309" i="21"/>
  <c r="I1309" i="21"/>
  <c r="J1309" i="21"/>
  <c r="Q1309" i="21"/>
  <c r="V1309" i="21"/>
  <c r="Z1309" i="21" s="1"/>
  <c r="W1309" i="21"/>
  <c r="X1309" i="21"/>
  <c r="AC1309" i="21" s="1"/>
  <c r="AD1309" i="21" s="1"/>
  <c r="AF1309" i="21" s="1"/>
  <c r="AA1309" i="21"/>
  <c r="AB1309" i="21" s="1"/>
  <c r="AL1309" i="21"/>
  <c r="AN1309" i="21"/>
  <c r="AR1309" i="21"/>
  <c r="AX1309" i="21"/>
  <c r="AZ1309" i="21"/>
  <c r="BA1309" i="21"/>
  <c r="BC1309" i="21"/>
  <c r="BE1309" i="21"/>
  <c r="BF1309" i="21" s="1"/>
  <c r="BG1309" i="21"/>
  <c r="C1310" i="21"/>
  <c r="D1310" i="21"/>
  <c r="F1310" i="21"/>
  <c r="H1310" i="21"/>
  <c r="I1310" i="21"/>
  <c r="J1310" i="21"/>
  <c r="Q1310" i="21"/>
  <c r="V1310" i="21"/>
  <c r="Z1310" i="21" s="1"/>
  <c r="W1310" i="21"/>
  <c r="X1310" i="21"/>
  <c r="AA1310" i="21"/>
  <c r="AL1310" i="21"/>
  <c r="AN1310" i="21"/>
  <c r="AR1310" i="21"/>
  <c r="AX1310" i="21"/>
  <c r="AZ1310" i="21"/>
  <c r="BA1310" i="21"/>
  <c r="BC1310" i="21"/>
  <c r="BE1310" i="21"/>
  <c r="BF1310" i="21"/>
  <c r="BG1310" i="21"/>
  <c r="C1311" i="21"/>
  <c r="D1311" i="21"/>
  <c r="F1311" i="21"/>
  <c r="H1311" i="21"/>
  <c r="J1311" i="21" s="1"/>
  <c r="I1311" i="21"/>
  <c r="Q1311" i="21"/>
  <c r="V1311" i="21"/>
  <c r="Z1311" i="21" s="1"/>
  <c r="W1311" i="21"/>
  <c r="X1311" i="21"/>
  <c r="Y1311" i="21"/>
  <c r="AA1311" i="21"/>
  <c r="AC1311" i="21"/>
  <c r="AD1311" i="21" s="1"/>
  <c r="AL1311" i="21"/>
  <c r="AN1311" i="21"/>
  <c r="AR1311" i="21"/>
  <c r="AX1311" i="21"/>
  <c r="AZ1311" i="21"/>
  <c r="BA1311" i="21"/>
  <c r="BC1311" i="21"/>
  <c r="BE1311" i="21"/>
  <c r="BF1311" i="21"/>
  <c r="BG1311" i="21"/>
  <c r="C1312" i="21"/>
  <c r="D1312" i="21"/>
  <c r="F1312" i="21"/>
  <c r="H1312" i="21"/>
  <c r="J1312" i="21" s="1"/>
  <c r="I1312" i="21"/>
  <c r="Q1312" i="21"/>
  <c r="V1312" i="21"/>
  <c r="Y1312" i="21" s="1"/>
  <c r="W1312" i="21"/>
  <c r="X1312" i="21"/>
  <c r="AA1312" i="21"/>
  <c r="AL1312" i="21"/>
  <c r="AN1312" i="21"/>
  <c r="AR1312" i="21"/>
  <c r="AX1312" i="21"/>
  <c r="AZ1312" i="21"/>
  <c r="BA1312" i="21"/>
  <c r="BC1312" i="21"/>
  <c r="BE1312" i="21"/>
  <c r="BG1312" i="21" s="1"/>
  <c r="BF1312" i="21"/>
  <c r="C1313" i="21"/>
  <c r="D1313" i="21"/>
  <c r="F1313" i="21"/>
  <c r="H1313" i="21"/>
  <c r="J1313" i="21" s="1"/>
  <c r="I1313" i="21"/>
  <c r="Q1313" i="21"/>
  <c r="V1313" i="21"/>
  <c r="Y1313" i="21" s="1"/>
  <c r="W1313" i="21"/>
  <c r="X1313" i="21"/>
  <c r="Z1313" i="21"/>
  <c r="AA1313" i="21"/>
  <c r="AL1313" i="21"/>
  <c r="AN1313" i="21"/>
  <c r="AR1313" i="21"/>
  <c r="AX1313" i="21"/>
  <c r="AZ1313" i="21"/>
  <c r="BA1313" i="21"/>
  <c r="BC1313" i="21"/>
  <c r="BE1313" i="21"/>
  <c r="BG1313" i="21" s="1"/>
  <c r="C1314" i="21"/>
  <c r="D1314" i="21"/>
  <c r="F1314" i="21"/>
  <c r="H1314" i="21"/>
  <c r="I1314" i="21" s="1"/>
  <c r="J1314" i="21"/>
  <c r="Q1314" i="21"/>
  <c r="V1314" i="21"/>
  <c r="W1314" i="21"/>
  <c r="AA1314" i="21" s="1"/>
  <c r="X1314" i="21"/>
  <c r="Y1314" i="21"/>
  <c r="Z1314" i="21"/>
  <c r="AC1314" i="21"/>
  <c r="AL1314" i="21"/>
  <c r="AN1314" i="21"/>
  <c r="AR1314" i="21"/>
  <c r="AX1314" i="21"/>
  <c r="AZ1314" i="21"/>
  <c r="BA1314" i="21"/>
  <c r="BC1314" i="21"/>
  <c r="BE1314" i="21"/>
  <c r="BG1314" i="21" s="1"/>
  <c r="BF1314" i="21"/>
  <c r="C1315" i="21"/>
  <c r="D1315" i="21"/>
  <c r="F1315" i="21"/>
  <c r="H1315" i="21"/>
  <c r="I1315" i="21" s="1"/>
  <c r="Q1315" i="21"/>
  <c r="V1315" i="21"/>
  <c r="W1315" i="21"/>
  <c r="AA1315" i="21" s="1"/>
  <c r="AD1315" i="21" s="1"/>
  <c r="AF1315" i="21" s="1"/>
  <c r="X1315" i="21"/>
  <c r="Y1315" i="21"/>
  <c r="Z1315" i="21"/>
  <c r="AC1315" i="21"/>
  <c r="AL1315" i="21"/>
  <c r="AN1315" i="21"/>
  <c r="AR1315" i="21"/>
  <c r="AX1315" i="21"/>
  <c r="AZ1315" i="21"/>
  <c r="BA1315" i="21"/>
  <c r="BC1315" i="21"/>
  <c r="BE1315" i="21"/>
  <c r="BF1315" i="21" s="1"/>
  <c r="C1316" i="21"/>
  <c r="D1316" i="21"/>
  <c r="F1316" i="21"/>
  <c r="H1316" i="21"/>
  <c r="I1316" i="21" s="1"/>
  <c r="J1316" i="21"/>
  <c r="Q1316" i="21"/>
  <c r="V1316" i="21"/>
  <c r="Y1316" i="21" s="1"/>
  <c r="W1316" i="21"/>
  <c r="AA1316" i="21" s="1"/>
  <c r="AD1316" i="21" s="1"/>
  <c r="AF1316" i="21" s="1"/>
  <c r="X1316" i="21"/>
  <c r="AB1316" i="21"/>
  <c r="AC1316" i="21"/>
  <c r="AL1316" i="21"/>
  <c r="AN1316" i="21"/>
  <c r="AR1316" i="21"/>
  <c r="AX1316" i="21"/>
  <c r="AZ1316" i="21"/>
  <c r="BA1316" i="21"/>
  <c r="BC1316" i="21"/>
  <c r="BE1316" i="21"/>
  <c r="BF1316" i="21" s="1"/>
  <c r="C1317" i="21"/>
  <c r="D1317" i="21"/>
  <c r="F1317" i="21"/>
  <c r="H1317" i="21"/>
  <c r="I1317" i="21"/>
  <c r="J1317" i="21"/>
  <c r="Q1317" i="21"/>
  <c r="V1317" i="21"/>
  <c r="Z1317" i="21" s="1"/>
  <c r="W1317" i="21"/>
  <c r="AA1317" i="21" s="1"/>
  <c r="X1317" i="21"/>
  <c r="AC1317" i="21" s="1"/>
  <c r="Y1317" i="21"/>
  <c r="AL1317" i="21"/>
  <c r="AN1317" i="21"/>
  <c r="AR1317" i="21"/>
  <c r="AX1317" i="21"/>
  <c r="AZ1317" i="21"/>
  <c r="BA1317" i="21"/>
  <c r="BC1317" i="21"/>
  <c r="BE1317" i="21"/>
  <c r="BF1317" i="21" s="1"/>
  <c r="C1318" i="21"/>
  <c r="D1318" i="21"/>
  <c r="F1318" i="21"/>
  <c r="H1318" i="21"/>
  <c r="I1318" i="21"/>
  <c r="J1318" i="21"/>
  <c r="Q1318" i="21"/>
  <c r="V1318" i="21"/>
  <c r="Z1318" i="21" s="1"/>
  <c r="W1318" i="21"/>
  <c r="X1318" i="21"/>
  <c r="Y1318" i="21"/>
  <c r="AA1318" i="21"/>
  <c r="AL1318" i="21"/>
  <c r="AN1318" i="21"/>
  <c r="AR1318" i="21"/>
  <c r="AX1318" i="21"/>
  <c r="AZ1318" i="21"/>
  <c r="BA1318" i="21"/>
  <c r="BC1318" i="21"/>
  <c r="BE1318" i="21"/>
  <c r="BF1318" i="21"/>
  <c r="BG1318" i="21"/>
  <c r="C1319" i="21"/>
  <c r="D1319" i="21"/>
  <c r="F1319" i="21"/>
  <c r="H1319" i="21"/>
  <c r="J1319" i="21" s="1"/>
  <c r="I1319" i="21"/>
  <c r="Q1319" i="21"/>
  <c r="V1319" i="21"/>
  <c r="Z1319" i="21" s="1"/>
  <c r="W1319" i="21"/>
  <c r="X1319" i="21"/>
  <c r="AC1319" i="21" s="1"/>
  <c r="AD1319" i="21" s="1"/>
  <c r="AA1319" i="21"/>
  <c r="AL1319" i="21"/>
  <c r="AN1319" i="21"/>
  <c r="AR1319" i="21"/>
  <c r="AX1319" i="21"/>
  <c r="AZ1319" i="21"/>
  <c r="BA1319" i="21"/>
  <c r="BC1319" i="21"/>
  <c r="BE1319" i="21"/>
  <c r="BF1319" i="21"/>
  <c r="BG1319" i="21"/>
  <c r="C1320" i="21"/>
  <c r="D1320" i="21"/>
  <c r="F1320" i="21"/>
  <c r="H1320" i="21"/>
  <c r="J1320" i="21" s="1"/>
  <c r="Q1320" i="21"/>
  <c r="V1320" i="21"/>
  <c r="Y1320" i="21" s="1"/>
  <c r="W1320" i="21"/>
  <c r="X1320" i="21"/>
  <c r="Z1320" i="21"/>
  <c r="AA1320" i="21"/>
  <c r="AC1320" i="21"/>
  <c r="AD1320" i="21" s="1"/>
  <c r="AL1320" i="21"/>
  <c r="AN1320" i="21"/>
  <c r="AR1320" i="21"/>
  <c r="AX1320" i="21"/>
  <c r="AZ1320" i="21"/>
  <c r="BA1320" i="21"/>
  <c r="BC1320" i="21"/>
  <c r="BE1320" i="21"/>
  <c r="BG1320" i="21" s="1"/>
  <c r="BF1320" i="21"/>
  <c r="C1321" i="21"/>
  <c r="D1321" i="21"/>
  <c r="F1321" i="21"/>
  <c r="H1321" i="21"/>
  <c r="J1321" i="21" s="1"/>
  <c r="Q1321" i="21"/>
  <c r="V1321" i="21"/>
  <c r="Y1321" i="21" s="1"/>
  <c r="W1321" i="21"/>
  <c r="AA1321" i="21" s="1"/>
  <c r="AD1321" i="21" s="1"/>
  <c r="AF1321" i="21" s="1"/>
  <c r="X1321" i="21"/>
  <c r="Z1321" i="21"/>
  <c r="AC1321" i="21"/>
  <c r="AL1321" i="21"/>
  <c r="AN1321" i="21"/>
  <c r="AR1321" i="21"/>
  <c r="AX1321" i="21"/>
  <c r="AZ1321" i="21"/>
  <c r="BA1321" i="21"/>
  <c r="BC1321" i="21"/>
  <c r="BE1321" i="21"/>
  <c r="BG1321" i="21" s="1"/>
  <c r="BF1321" i="21"/>
  <c r="C1322" i="21"/>
  <c r="D1322" i="21"/>
  <c r="F1322" i="21"/>
  <c r="H1322" i="21"/>
  <c r="I1322" i="21" s="1"/>
  <c r="Q1322" i="21"/>
  <c r="V1322" i="21"/>
  <c r="W1322" i="21"/>
  <c r="AA1322" i="21" s="1"/>
  <c r="X1322" i="21"/>
  <c r="AC1322" i="21" s="1"/>
  <c r="AB1322" i="21" s="1"/>
  <c r="Y1322" i="21"/>
  <c r="Z1322" i="21"/>
  <c r="AL1322" i="21"/>
  <c r="AN1322" i="21"/>
  <c r="AR1322" i="21"/>
  <c r="AX1322" i="21"/>
  <c r="AZ1322" i="21"/>
  <c r="BA1322" i="21"/>
  <c r="BC1322" i="21"/>
  <c r="BE1322" i="21"/>
  <c r="BG1322" i="21" s="1"/>
  <c r="C1323" i="21"/>
  <c r="D1323" i="21"/>
  <c r="F1323" i="21"/>
  <c r="H1323" i="21"/>
  <c r="I1323" i="21" s="1"/>
  <c r="J1323" i="21"/>
  <c r="Q1323" i="21"/>
  <c r="V1323" i="21"/>
  <c r="W1323" i="21"/>
  <c r="AA1323" i="21" s="1"/>
  <c r="AB1323" i="21" s="1"/>
  <c r="X1323" i="21"/>
  <c r="Y1323" i="21"/>
  <c r="Z1323" i="21"/>
  <c r="AC1323" i="21"/>
  <c r="AL1323" i="21"/>
  <c r="AN1323" i="21"/>
  <c r="AR1323" i="21"/>
  <c r="AX1323" i="21"/>
  <c r="AZ1323" i="21"/>
  <c r="BA1323" i="21"/>
  <c r="BC1323" i="21"/>
  <c r="BE1323" i="21"/>
  <c r="BF1323" i="21" s="1"/>
  <c r="BG1323" i="21"/>
  <c r="C1324" i="21"/>
  <c r="D1324" i="21"/>
  <c r="F1324" i="21"/>
  <c r="H1324" i="21"/>
  <c r="I1324" i="21" s="1"/>
  <c r="Q1324" i="21"/>
  <c r="V1324" i="21"/>
  <c r="W1324" i="21"/>
  <c r="AA1324" i="21" s="1"/>
  <c r="AD1324" i="21" s="1"/>
  <c r="AF1324" i="21" s="1"/>
  <c r="X1324" i="21"/>
  <c r="Y1324" i="21"/>
  <c r="Z1324" i="21"/>
  <c r="AB1324" i="21"/>
  <c r="AC1324" i="21"/>
  <c r="AL1324" i="21"/>
  <c r="AN1324" i="21"/>
  <c r="AR1324" i="21"/>
  <c r="AX1324" i="21"/>
  <c r="AZ1324" i="21"/>
  <c r="BA1324" i="21"/>
  <c r="BC1324" i="21"/>
  <c r="BE1324" i="21"/>
  <c r="BF1324" i="21" s="1"/>
  <c r="BG1324" i="21"/>
  <c r="C1325" i="21"/>
  <c r="D1325" i="21"/>
  <c r="F1325" i="21"/>
  <c r="H1325" i="21"/>
  <c r="I1325" i="21"/>
  <c r="J1325" i="21"/>
  <c r="Q1325" i="21"/>
  <c r="V1325" i="21"/>
  <c r="Z1325" i="21" s="1"/>
  <c r="W1325" i="21"/>
  <c r="X1325" i="21"/>
  <c r="AC1325" i="21" s="1"/>
  <c r="AA1325" i="21"/>
  <c r="AB1325" i="21" s="1"/>
  <c r="AL1325" i="21"/>
  <c r="AN1325" i="21"/>
  <c r="AR1325" i="21"/>
  <c r="AX1325" i="21"/>
  <c r="AZ1325" i="21"/>
  <c r="BA1325" i="21"/>
  <c r="BC1325" i="21"/>
  <c r="BE1325" i="21"/>
  <c r="BF1325" i="21" s="1"/>
  <c r="BG1325" i="21"/>
  <c r="C1326" i="21"/>
  <c r="D1326" i="21"/>
  <c r="F1326" i="21"/>
  <c r="H1326" i="21"/>
  <c r="I1326" i="21"/>
  <c r="J1326" i="21"/>
  <c r="Q1326" i="21"/>
  <c r="V1326" i="21"/>
  <c r="Z1326" i="21" s="1"/>
  <c r="W1326" i="21"/>
  <c r="X1326" i="21"/>
  <c r="AA1326" i="21"/>
  <c r="AL1326" i="21"/>
  <c r="AN1326" i="21"/>
  <c r="AR1326" i="21"/>
  <c r="AX1326" i="21"/>
  <c r="AZ1326" i="21"/>
  <c r="BA1326" i="21"/>
  <c r="BC1326" i="21"/>
  <c r="BE1326" i="21"/>
  <c r="BF1326" i="21"/>
  <c r="BG1326" i="21"/>
  <c r="C1327" i="21"/>
  <c r="D1327" i="21"/>
  <c r="F1327" i="21"/>
  <c r="H1327" i="21"/>
  <c r="J1327" i="21" s="1"/>
  <c r="I1327" i="21"/>
  <c r="Q1327" i="21"/>
  <c r="V1327" i="21"/>
  <c r="Z1327" i="21" s="1"/>
  <c r="W1327" i="21"/>
  <c r="X1327" i="21"/>
  <c r="Y1327" i="21"/>
  <c r="AA1327" i="21"/>
  <c r="AD1327" i="21" s="1"/>
  <c r="AC1327" i="21"/>
  <c r="AL1327" i="21"/>
  <c r="AN1327" i="21"/>
  <c r="AR1327" i="21"/>
  <c r="AX1327" i="21"/>
  <c r="AZ1327" i="21"/>
  <c r="BA1327" i="21"/>
  <c r="BC1327" i="21"/>
  <c r="BE1327" i="21"/>
  <c r="BF1327" i="21"/>
  <c r="BG1327" i="21"/>
  <c r="C1328" i="21"/>
  <c r="D1328" i="21"/>
  <c r="F1328" i="21"/>
  <c r="H1328" i="21"/>
  <c r="J1328" i="21" s="1"/>
  <c r="I1328" i="21"/>
  <c r="Q1328" i="21"/>
  <c r="V1328" i="21"/>
  <c r="Y1328" i="21" s="1"/>
  <c r="W1328" i="21"/>
  <c r="X1328" i="21"/>
  <c r="AC1328" i="21" s="1"/>
  <c r="AD1328" i="21" s="1"/>
  <c r="AA1328" i="21"/>
  <c r="AL1328" i="21"/>
  <c r="AN1328" i="21"/>
  <c r="AR1328" i="21"/>
  <c r="AX1328" i="21"/>
  <c r="AZ1328" i="21"/>
  <c r="BA1328" i="21"/>
  <c r="BC1328" i="21"/>
  <c r="BE1328" i="21"/>
  <c r="BF1328" i="21"/>
  <c r="BG1328" i="21"/>
  <c r="C1329" i="21"/>
  <c r="D1329" i="21"/>
  <c r="F1329" i="21"/>
  <c r="H1329" i="21"/>
  <c r="J1329" i="21" s="1"/>
  <c r="Q1329" i="21"/>
  <c r="V1329" i="21"/>
  <c r="Y1329" i="21" s="1"/>
  <c r="W1329" i="21"/>
  <c r="AA1329" i="21" s="1"/>
  <c r="AD1329" i="21" s="1"/>
  <c r="AF1329" i="21" s="1"/>
  <c r="X1329" i="21"/>
  <c r="Z1329" i="21"/>
  <c r="AC1329" i="21"/>
  <c r="AL1329" i="21"/>
  <c r="AN1329" i="21"/>
  <c r="AR1329" i="21"/>
  <c r="AX1329" i="21"/>
  <c r="AZ1329" i="21"/>
  <c r="BA1329" i="21"/>
  <c r="BC1329" i="21"/>
  <c r="BE1329" i="21"/>
  <c r="BG1329" i="21" s="1"/>
  <c r="BF1329" i="21"/>
  <c r="C1330" i="21"/>
  <c r="D1330" i="21"/>
  <c r="F1330" i="21"/>
  <c r="H1330" i="21"/>
  <c r="I1330" i="21" s="1"/>
  <c r="Q1330" i="21"/>
  <c r="V1330" i="21"/>
  <c r="W1330" i="21"/>
  <c r="AA1330" i="21" s="1"/>
  <c r="X1330" i="21"/>
  <c r="AC1330" i="21" s="1"/>
  <c r="Y1330" i="21"/>
  <c r="Z1330" i="21"/>
  <c r="AL1330" i="21"/>
  <c r="AN1330" i="21"/>
  <c r="AR1330" i="21"/>
  <c r="AX1330" i="21"/>
  <c r="AZ1330" i="21"/>
  <c r="BA1330" i="21"/>
  <c r="BC1330" i="21"/>
  <c r="BE1330" i="21"/>
  <c r="BG1330" i="21" s="1"/>
  <c r="C1331" i="21"/>
  <c r="D1331" i="21"/>
  <c r="F1331" i="21"/>
  <c r="H1331" i="21"/>
  <c r="I1331" i="21" s="1"/>
  <c r="J1331" i="21"/>
  <c r="Q1331" i="21"/>
  <c r="V1331" i="21"/>
  <c r="W1331" i="21"/>
  <c r="AA1331" i="21" s="1"/>
  <c r="X1331" i="21"/>
  <c r="Y1331" i="21"/>
  <c r="Z1331" i="21"/>
  <c r="AC1331" i="21"/>
  <c r="AL1331" i="21"/>
  <c r="AN1331" i="21"/>
  <c r="AR1331" i="21"/>
  <c r="AX1331" i="21"/>
  <c r="AZ1331" i="21"/>
  <c r="BA1331" i="21"/>
  <c r="BC1331" i="21"/>
  <c r="BE1331" i="21"/>
  <c r="BF1331" i="21" s="1"/>
  <c r="BG1331" i="21"/>
  <c r="C1332" i="21"/>
  <c r="D1332" i="21"/>
  <c r="F1332" i="21"/>
  <c r="H1332" i="21"/>
  <c r="I1332" i="21" s="1"/>
  <c r="Q1332" i="21"/>
  <c r="V1332" i="21"/>
  <c r="W1332" i="21"/>
  <c r="AA1332" i="21" s="1"/>
  <c r="X1332" i="21"/>
  <c r="Y1332" i="21"/>
  <c r="Z1332" i="21"/>
  <c r="AB1332" i="21"/>
  <c r="AC1332" i="21"/>
  <c r="AD1332" i="21"/>
  <c r="AF1332" i="21" s="1"/>
  <c r="AL1332" i="21"/>
  <c r="AN1332" i="21"/>
  <c r="AR1332" i="21"/>
  <c r="AX1332" i="21"/>
  <c r="AZ1332" i="21"/>
  <c r="BA1332" i="21"/>
  <c r="BC1332" i="21"/>
  <c r="BE1332" i="21"/>
  <c r="BF1332" i="21" s="1"/>
  <c r="BG1332" i="21"/>
  <c r="C1333" i="21"/>
  <c r="D1333" i="21"/>
  <c r="F1333" i="21"/>
  <c r="H1333" i="21"/>
  <c r="I1333" i="21"/>
  <c r="J1333" i="21"/>
  <c r="Q1333" i="21"/>
  <c r="V1333" i="21"/>
  <c r="Z1333" i="21" s="1"/>
  <c r="W1333" i="21"/>
  <c r="X1333" i="21"/>
  <c r="AC1333" i="21" s="1"/>
  <c r="AA1333" i="21"/>
  <c r="AB1333" i="21" s="1"/>
  <c r="AD1333" i="21"/>
  <c r="AF1333" i="21" s="1"/>
  <c r="AL1333" i="21"/>
  <c r="AN1333" i="21"/>
  <c r="AR1333" i="21"/>
  <c r="AX1333" i="21"/>
  <c r="AZ1333" i="21"/>
  <c r="BA1333" i="21"/>
  <c r="BC1333" i="21"/>
  <c r="BE1333" i="21"/>
  <c r="BF1333" i="21" s="1"/>
  <c r="BG1333" i="21"/>
  <c r="C1334" i="21"/>
  <c r="D1334" i="21"/>
  <c r="F1334" i="21"/>
  <c r="H1334" i="21"/>
  <c r="I1334" i="21"/>
  <c r="J1334" i="21"/>
  <c r="Q1334" i="21"/>
  <c r="V1334" i="21"/>
  <c r="Z1334" i="21" s="1"/>
  <c r="W1334" i="21"/>
  <c r="X1334" i="21"/>
  <c r="AA1334" i="21"/>
  <c r="AL1334" i="21"/>
  <c r="AN1334" i="21"/>
  <c r="AR1334" i="21"/>
  <c r="AX1334" i="21"/>
  <c r="AZ1334" i="21"/>
  <c r="BA1334" i="21"/>
  <c r="BC1334" i="21"/>
  <c r="BE1334" i="21"/>
  <c r="BF1334" i="21"/>
  <c r="BG1334" i="21"/>
  <c r="C1335" i="21"/>
  <c r="D1335" i="21"/>
  <c r="F1335" i="21"/>
  <c r="H1335" i="21"/>
  <c r="I1335" i="21"/>
  <c r="J1335" i="21"/>
  <c r="Q1335" i="21"/>
  <c r="V1335" i="21"/>
  <c r="Z1335" i="21" s="1"/>
  <c r="W1335" i="21"/>
  <c r="X1335" i="21"/>
  <c r="AA1335" i="21"/>
  <c r="AL1335" i="21"/>
  <c r="AN1335" i="21"/>
  <c r="AR1335" i="21"/>
  <c r="AX1335" i="21"/>
  <c r="AZ1335" i="21"/>
  <c r="BA1335" i="21"/>
  <c r="BC1335" i="21"/>
  <c r="BE1335" i="21"/>
  <c r="BF1335" i="21"/>
  <c r="BG1335" i="21"/>
  <c r="C1336" i="21"/>
  <c r="D1336" i="21"/>
  <c r="F1336" i="21"/>
  <c r="H1336" i="21"/>
  <c r="J1336" i="21" s="1"/>
  <c r="Q1336" i="21"/>
  <c r="V1336" i="21"/>
  <c r="Y1336" i="21" s="1"/>
  <c r="W1336" i="21"/>
  <c r="X1336" i="21"/>
  <c r="Z1336" i="21"/>
  <c r="AA1336" i="21"/>
  <c r="AC1336" i="21"/>
  <c r="AD1336" i="21" s="1"/>
  <c r="AL1336" i="21"/>
  <c r="AN1336" i="21"/>
  <c r="AR1336" i="21"/>
  <c r="AX1336" i="21"/>
  <c r="AZ1336" i="21"/>
  <c r="BA1336" i="21"/>
  <c r="BC1336" i="21"/>
  <c r="BE1336" i="21"/>
  <c r="BF1336" i="21"/>
  <c r="BG1336" i="21"/>
  <c r="C1337" i="21"/>
  <c r="D1337" i="21"/>
  <c r="F1337" i="21"/>
  <c r="H1337" i="21"/>
  <c r="J1337" i="21" s="1"/>
  <c r="I1337" i="21"/>
  <c r="Q1337" i="21"/>
  <c r="V1337" i="21"/>
  <c r="Y1337" i="21" s="1"/>
  <c r="W1337" i="21"/>
  <c r="X1337" i="21"/>
  <c r="AC1337" i="21" s="1"/>
  <c r="Z1337" i="21"/>
  <c r="AA1337" i="21"/>
  <c r="AL1337" i="21"/>
  <c r="AN1337" i="21"/>
  <c r="AR1337" i="21"/>
  <c r="AX1337" i="21"/>
  <c r="AZ1337" i="21"/>
  <c r="BA1337" i="21"/>
  <c r="BC1337" i="21"/>
  <c r="BE1337" i="21"/>
  <c r="BG1337" i="21" s="1"/>
  <c r="C1338" i="21"/>
  <c r="D1338" i="21"/>
  <c r="F1338" i="21"/>
  <c r="H1338" i="21"/>
  <c r="I1338" i="21" s="1"/>
  <c r="J1338" i="21"/>
  <c r="Q1338" i="21"/>
  <c r="V1338" i="21"/>
  <c r="W1338" i="21"/>
  <c r="AA1338" i="21" s="1"/>
  <c r="X1338" i="21"/>
  <c r="Y1338" i="21"/>
  <c r="Z1338" i="21"/>
  <c r="AL1338" i="21"/>
  <c r="AN1338" i="21"/>
  <c r="AR1338" i="21"/>
  <c r="AX1338" i="21"/>
  <c r="AZ1338" i="21"/>
  <c r="BA1338" i="21"/>
  <c r="BC1338" i="21"/>
  <c r="BE1338" i="21"/>
  <c r="BG1338" i="21" s="1"/>
  <c r="BF1338" i="21"/>
  <c r="C1339" i="21"/>
  <c r="D1339" i="21"/>
  <c r="F1339" i="21"/>
  <c r="H1339" i="21"/>
  <c r="I1339" i="21" s="1"/>
  <c r="Q1339" i="21"/>
  <c r="V1339" i="21"/>
  <c r="W1339" i="21"/>
  <c r="AA1339" i="21" s="1"/>
  <c r="AD1339" i="21" s="1"/>
  <c r="AF1339" i="21" s="1"/>
  <c r="X1339" i="21"/>
  <c r="Y1339" i="21"/>
  <c r="Z1339" i="21"/>
  <c r="AC1339" i="21"/>
  <c r="AL1339" i="21"/>
  <c r="AN1339" i="21"/>
  <c r="AR1339" i="21"/>
  <c r="AX1339" i="21"/>
  <c r="AZ1339" i="21"/>
  <c r="BA1339" i="21"/>
  <c r="BC1339" i="21"/>
  <c r="BE1339" i="21"/>
  <c r="BF1339" i="21" s="1"/>
  <c r="C1340" i="21"/>
  <c r="D1340" i="21"/>
  <c r="F1340" i="21"/>
  <c r="H1340" i="21"/>
  <c r="I1340" i="21" s="1"/>
  <c r="J1340" i="21"/>
  <c r="Q1340" i="21"/>
  <c r="V1340" i="21"/>
  <c r="Y1340" i="21" s="1"/>
  <c r="W1340" i="21"/>
  <c r="AA1340" i="21" s="1"/>
  <c r="X1340" i="21"/>
  <c r="Z1340" i="21"/>
  <c r="AB1340" i="21"/>
  <c r="AC1340" i="21"/>
  <c r="AD1340" i="21"/>
  <c r="AF1340" i="21"/>
  <c r="AL1340" i="21"/>
  <c r="AN1340" i="21"/>
  <c r="AR1340" i="21"/>
  <c r="AX1340" i="21"/>
  <c r="AZ1340" i="21"/>
  <c r="BA1340" i="21"/>
  <c r="BC1340" i="21"/>
  <c r="BE1340" i="21"/>
  <c r="BF1340" i="21" s="1"/>
  <c r="C1341" i="21"/>
  <c r="D1341" i="21"/>
  <c r="F1341" i="21"/>
  <c r="H1341" i="21"/>
  <c r="I1341" i="21"/>
  <c r="J1341" i="21"/>
  <c r="Q1341" i="21"/>
  <c r="V1341" i="21"/>
  <c r="Z1341" i="21" s="1"/>
  <c r="W1341" i="21"/>
  <c r="AA1341" i="21" s="1"/>
  <c r="X1341" i="21"/>
  <c r="AC1341" i="21" s="1"/>
  <c r="Y1341" i="21"/>
  <c r="AL1341" i="21"/>
  <c r="AN1341" i="21"/>
  <c r="AR1341" i="21"/>
  <c r="AX1341" i="21"/>
  <c r="AZ1341" i="21"/>
  <c r="BA1341" i="21"/>
  <c r="BC1341" i="21"/>
  <c r="BE1341" i="21"/>
  <c r="BF1341" i="21" s="1"/>
  <c r="C1342" i="21"/>
  <c r="D1342" i="21"/>
  <c r="F1342" i="21"/>
  <c r="H1342" i="21"/>
  <c r="I1342" i="21"/>
  <c r="J1342" i="21"/>
  <c r="Q1342" i="21"/>
  <c r="V1342" i="21"/>
  <c r="Z1342" i="21" s="1"/>
  <c r="W1342" i="21"/>
  <c r="X1342" i="21"/>
  <c r="Y1342" i="21"/>
  <c r="AA1342" i="21"/>
  <c r="AL1342" i="21"/>
  <c r="AN1342" i="21"/>
  <c r="AR1342" i="21"/>
  <c r="AX1342" i="21"/>
  <c r="AZ1342" i="21"/>
  <c r="BA1342" i="21"/>
  <c r="BC1342" i="21"/>
  <c r="BE1342" i="21"/>
  <c r="BF1342" i="21"/>
  <c r="BG1342" i="21"/>
  <c r="C1343" i="21"/>
  <c r="D1343" i="21"/>
  <c r="F1343" i="21"/>
  <c r="H1343" i="21"/>
  <c r="I1343" i="21"/>
  <c r="J1343" i="21"/>
  <c r="Q1343" i="21"/>
  <c r="V1343" i="21"/>
  <c r="Z1343" i="21" s="1"/>
  <c r="W1343" i="21"/>
  <c r="X1343" i="21"/>
  <c r="Y1343" i="21"/>
  <c r="AA1343" i="21"/>
  <c r="AC1343" i="21"/>
  <c r="AD1343" i="21" s="1"/>
  <c r="AL1343" i="21"/>
  <c r="AN1343" i="21"/>
  <c r="AR1343" i="21"/>
  <c r="AX1343" i="21"/>
  <c r="AZ1343" i="21"/>
  <c r="BA1343" i="21"/>
  <c r="BC1343" i="21"/>
  <c r="BE1343" i="21"/>
  <c r="BF1343" i="21"/>
  <c r="BG1343" i="21"/>
  <c r="C1344" i="21"/>
  <c r="D1344" i="21"/>
  <c r="F1344" i="21"/>
  <c r="H1344" i="21"/>
  <c r="J1344" i="21" s="1"/>
  <c r="I1344" i="21"/>
  <c r="Q1344" i="21"/>
  <c r="V1344" i="21"/>
  <c r="Y1344" i="21" s="1"/>
  <c r="W1344" i="21"/>
  <c r="X1344" i="21"/>
  <c r="AA1344" i="21"/>
  <c r="AL1344" i="21"/>
  <c r="AN1344" i="21"/>
  <c r="AR1344" i="21"/>
  <c r="AX1344" i="21"/>
  <c r="AZ1344" i="21"/>
  <c r="BA1344" i="21"/>
  <c r="BC1344" i="21"/>
  <c r="BE1344" i="21"/>
  <c r="BF1344" i="21"/>
  <c r="BG1344" i="21"/>
  <c r="C1345" i="21"/>
  <c r="D1345" i="21"/>
  <c r="F1345" i="21"/>
  <c r="H1345" i="21"/>
  <c r="J1345" i="21" s="1"/>
  <c r="Q1345" i="21"/>
  <c r="V1345" i="21"/>
  <c r="Y1345" i="21" s="1"/>
  <c r="W1345" i="21"/>
  <c r="AA1345" i="21" s="1"/>
  <c r="AD1345" i="21" s="1"/>
  <c r="AF1345" i="21" s="1"/>
  <c r="X1345" i="21"/>
  <c r="Z1345" i="21"/>
  <c r="AC1345" i="21"/>
  <c r="AL1345" i="21"/>
  <c r="AN1345" i="21"/>
  <c r="AR1345" i="21"/>
  <c r="AX1345" i="21"/>
  <c r="AZ1345" i="21"/>
  <c r="BA1345" i="21"/>
  <c r="BC1345" i="21"/>
  <c r="BE1345" i="21"/>
  <c r="BG1345" i="21" s="1"/>
  <c r="BF1345" i="21"/>
  <c r="C1346" i="21"/>
  <c r="D1346" i="21"/>
  <c r="F1346" i="21"/>
  <c r="H1346" i="21"/>
  <c r="I1346" i="21" s="1"/>
  <c r="Q1346" i="21"/>
  <c r="V1346" i="21"/>
  <c r="W1346" i="21"/>
  <c r="AA1346" i="21" s="1"/>
  <c r="X1346" i="21"/>
  <c r="AC1346" i="21" s="1"/>
  <c r="AB1346" i="21" s="1"/>
  <c r="Y1346" i="21"/>
  <c r="Z1346" i="21"/>
  <c r="AL1346" i="21"/>
  <c r="AN1346" i="21"/>
  <c r="AR1346" i="21"/>
  <c r="AX1346" i="21"/>
  <c r="AZ1346" i="21"/>
  <c r="BA1346" i="21"/>
  <c r="BC1346" i="21"/>
  <c r="BE1346" i="21"/>
  <c r="BG1346" i="21" s="1"/>
  <c r="C1347" i="21"/>
  <c r="D1347" i="21"/>
  <c r="F1347" i="21"/>
  <c r="H1347" i="21"/>
  <c r="I1347" i="21" s="1"/>
  <c r="J1347" i="21"/>
  <c r="Q1347" i="21"/>
  <c r="V1347" i="21"/>
  <c r="W1347" i="21"/>
  <c r="AA1347" i="21" s="1"/>
  <c r="AB1347" i="21" s="1"/>
  <c r="X1347" i="21"/>
  <c r="Y1347" i="21"/>
  <c r="Z1347" i="21"/>
  <c r="AC1347" i="21"/>
  <c r="AL1347" i="21"/>
  <c r="AN1347" i="21"/>
  <c r="AR1347" i="21"/>
  <c r="AX1347" i="21"/>
  <c r="AZ1347" i="21"/>
  <c r="BA1347" i="21"/>
  <c r="BC1347" i="21"/>
  <c r="BE1347" i="21"/>
  <c r="BF1347" i="21" s="1"/>
  <c r="BG1347" i="21"/>
  <c r="C1348" i="21"/>
  <c r="D1348" i="21"/>
  <c r="F1348" i="21"/>
  <c r="H1348" i="21"/>
  <c r="I1348" i="21" s="1"/>
  <c r="Q1348" i="21"/>
  <c r="V1348" i="21"/>
  <c r="W1348" i="21"/>
  <c r="AA1348" i="21" s="1"/>
  <c r="AB1348" i="21" s="1"/>
  <c r="X1348" i="21"/>
  <c r="Y1348" i="21"/>
  <c r="Z1348" i="21"/>
  <c r="AC1348" i="21"/>
  <c r="AL1348" i="21"/>
  <c r="AN1348" i="21"/>
  <c r="AR1348" i="21"/>
  <c r="AX1348" i="21"/>
  <c r="AZ1348" i="21"/>
  <c r="BA1348" i="21"/>
  <c r="BC1348" i="21"/>
  <c r="BE1348" i="21"/>
  <c r="BF1348" i="21" s="1"/>
  <c r="BG1348" i="21"/>
  <c r="C1349" i="21"/>
  <c r="D1349" i="21"/>
  <c r="F1349" i="21"/>
  <c r="H1349" i="21"/>
  <c r="I1349" i="21"/>
  <c r="J1349" i="21"/>
  <c r="Q1349" i="21"/>
  <c r="V1349" i="21"/>
  <c r="Z1349" i="21" s="1"/>
  <c r="W1349" i="21"/>
  <c r="X1349" i="21"/>
  <c r="AC1349" i="21" s="1"/>
  <c r="AA1349" i="21"/>
  <c r="AB1349" i="21" s="1"/>
  <c r="AL1349" i="21"/>
  <c r="AN1349" i="21"/>
  <c r="AR1349" i="21"/>
  <c r="AX1349" i="21"/>
  <c r="AZ1349" i="21"/>
  <c r="BA1349" i="21"/>
  <c r="BC1349" i="21"/>
  <c r="BE1349" i="21"/>
  <c r="BF1349" i="21" s="1"/>
  <c r="BG1349" i="21"/>
  <c r="C1350" i="21"/>
  <c r="D1350" i="21"/>
  <c r="F1350" i="21"/>
  <c r="H1350" i="21"/>
  <c r="I1350" i="21"/>
  <c r="J1350" i="21"/>
  <c r="Q1350" i="21"/>
  <c r="V1350" i="21"/>
  <c r="Z1350" i="21" s="1"/>
  <c r="W1350" i="21"/>
  <c r="X1350" i="21"/>
  <c r="AA1350" i="21"/>
  <c r="AL1350" i="21"/>
  <c r="AN1350" i="21"/>
  <c r="AR1350" i="21"/>
  <c r="AX1350" i="21"/>
  <c r="AZ1350" i="21"/>
  <c r="BA1350" i="21"/>
  <c r="BC1350" i="21"/>
  <c r="BE1350" i="21"/>
  <c r="BF1350" i="21"/>
  <c r="BG1350" i="21"/>
  <c r="C1351" i="21"/>
  <c r="D1351" i="21"/>
  <c r="F1351" i="21"/>
  <c r="H1351" i="21"/>
  <c r="I1351" i="21"/>
  <c r="J1351" i="21"/>
  <c r="Q1351" i="21"/>
  <c r="V1351" i="21"/>
  <c r="Z1351" i="21" s="1"/>
  <c r="W1351" i="21"/>
  <c r="X1351" i="21"/>
  <c r="AB1351" i="21" s="1"/>
  <c r="AA1351" i="21"/>
  <c r="AD1351" i="21" s="1"/>
  <c r="AC1351" i="21"/>
  <c r="AL1351" i="21"/>
  <c r="AN1351" i="21"/>
  <c r="AR1351" i="21"/>
  <c r="AX1351" i="21"/>
  <c r="AZ1351" i="21"/>
  <c r="BA1351" i="21"/>
  <c r="BC1351" i="21"/>
  <c r="BE1351" i="21"/>
  <c r="BF1351" i="21"/>
  <c r="BG1351" i="21"/>
  <c r="C1352" i="21"/>
  <c r="D1352" i="21"/>
  <c r="F1352" i="21"/>
  <c r="H1352" i="21"/>
  <c r="J1352" i="21" s="1"/>
  <c r="I1352" i="21"/>
  <c r="Q1352" i="21"/>
  <c r="V1352" i="21"/>
  <c r="Y1352" i="21" s="1"/>
  <c r="W1352" i="21"/>
  <c r="X1352" i="21"/>
  <c r="AA1352" i="21"/>
  <c r="AD1352" i="21" s="1"/>
  <c r="AC1352" i="21"/>
  <c r="AL1352" i="21"/>
  <c r="AN1352" i="21"/>
  <c r="AR1352" i="21"/>
  <c r="AX1352" i="21"/>
  <c r="AZ1352" i="21"/>
  <c r="BA1352" i="21"/>
  <c r="BC1352" i="21"/>
  <c r="BE1352" i="21"/>
  <c r="BF1352" i="21"/>
  <c r="BG1352" i="21"/>
  <c r="C1353" i="21"/>
  <c r="D1353" i="21"/>
  <c r="F1353" i="21"/>
  <c r="H1353" i="21"/>
  <c r="J1353" i="21" s="1"/>
  <c r="I1353" i="21"/>
  <c r="Q1353" i="21"/>
  <c r="V1353" i="21"/>
  <c r="Y1353" i="21" s="1"/>
  <c r="W1353" i="21"/>
  <c r="X1353" i="21"/>
  <c r="AC1353" i="21" s="1"/>
  <c r="AD1353" i="21" s="1"/>
  <c r="AA1353" i="21"/>
  <c r="AL1353" i="21"/>
  <c r="AN1353" i="21"/>
  <c r="AR1353" i="21"/>
  <c r="AX1353" i="21"/>
  <c r="AZ1353" i="21"/>
  <c r="BA1353" i="21"/>
  <c r="BC1353" i="21"/>
  <c r="BE1353" i="21"/>
  <c r="BG1353" i="21" s="1"/>
  <c r="BF1353" i="21"/>
  <c r="C1354" i="21"/>
  <c r="D1354" i="21"/>
  <c r="F1354" i="21"/>
  <c r="H1354" i="21"/>
  <c r="I1354" i="21" s="1"/>
  <c r="J1354" i="21"/>
  <c r="Q1354" i="21"/>
  <c r="V1354" i="21"/>
  <c r="W1354" i="21"/>
  <c r="X1354" i="21"/>
  <c r="AC1354" i="21" s="1"/>
  <c r="AB1354" i="21" s="1"/>
  <c r="Y1354" i="21"/>
  <c r="Z1354" i="21"/>
  <c r="AA1354" i="21"/>
  <c r="AL1354" i="21"/>
  <c r="AN1354" i="21"/>
  <c r="AR1354" i="21"/>
  <c r="AX1354" i="21"/>
  <c r="AZ1354" i="21"/>
  <c r="BA1354" i="21"/>
  <c r="BC1354" i="21"/>
  <c r="BE1354" i="21"/>
  <c r="BG1354" i="21" s="1"/>
  <c r="C1355" i="21"/>
  <c r="D1355" i="21"/>
  <c r="F1355" i="21"/>
  <c r="H1355" i="21"/>
  <c r="I1355" i="21" s="1"/>
  <c r="J1355" i="21"/>
  <c r="Q1355" i="21"/>
  <c r="V1355" i="21"/>
  <c r="W1355" i="21"/>
  <c r="AA1355" i="21" s="1"/>
  <c r="X1355" i="21"/>
  <c r="Y1355" i="21"/>
  <c r="Z1355" i="21"/>
  <c r="AC1355" i="21"/>
  <c r="AL1355" i="21"/>
  <c r="AN1355" i="21"/>
  <c r="AR1355" i="21"/>
  <c r="AX1355" i="21"/>
  <c r="AZ1355" i="21"/>
  <c r="BA1355" i="21"/>
  <c r="BC1355" i="21"/>
  <c r="BE1355" i="21"/>
  <c r="BF1355" i="21"/>
  <c r="BG1355" i="21"/>
  <c r="C1356" i="21"/>
  <c r="D1356" i="21"/>
  <c r="F1356" i="21"/>
  <c r="H1356" i="21"/>
  <c r="I1356" i="21" s="1"/>
  <c r="J1356" i="21"/>
  <c r="Q1356" i="21"/>
  <c r="V1356" i="21"/>
  <c r="Y1356" i="21" s="1"/>
  <c r="W1356" i="21"/>
  <c r="AA1356" i="21" s="1"/>
  <c r="AD1356" i="21" s="1"/>
  <c r="AF1356" i="21" s="1"/>
  <c r="X1356" i="21"/>
  <c r="AC1356" i="21"/>
  <c r="AB1356" i="21" s="1"/>
  <c r="AL1356" i="21"/>
  <c r="AN1356" i="21"/>
  <c r="AR1356" i="21"/>
  <c r="AX1356" i="21"/>
  <c r="AZ1356" i="21"/>
  <c r="BA1356" i="21"/>
  <c r="BC1356" i="21"/>
  <c r="BE1356" i="21"/>
  <c r="BF1356" i="21" s="1"/>
  <c r="C1357" i="21"/>
  <c r="D1357" i="21"/>
  <c r="F1357" i="21"/>
  <c r="H1357" i="21"/>
  <c r="J1357" i="21" s="1"/>
  <c r="I1357" i="21"/>
  <c r="Q1357" i="21"/>
  <c r="V1357" i="21"/>
  <c r="W1357" i="21"/>
  <c r="X1357" i="21"/>
  <c r="AC1357" i="21" s="1"/>
  <c r="Y1357" i="21"/>
  <c r="Z1357" i="21"/>
  <c r="AA1357" i="21"/>
  <c r="AB1357" i="21" s="1"/>
  <c r="AD1357" i="21"/>
  <c r="AF1357" i="21" s="1"/>
  <c r="AL1357" i="21"/>
  <c r="AN1357" i="21"/>
  <c r="AR1357" i="21"/>
  <c r="AX1357" i="21"/>
  <c r="AZ1357" i="21"/>
  <c r="BA1357" i="21"/>
  <c r="BC1357" i="21"/>
  <c r="BE1357" i="21"/>
  <c r="BF1357" i="21" s="1"/>
  <c r="BG1357" i="21"/>
  <c r="C1358" i="21"/>
  <c r="D1358" i="21"/>
  <c r="F1358" i="21"/>
  <c r="H1358" i="21"/>
  <c r="I1358" i="21"/>
  <c r="J1358" i="21"/>
  <c r="Q1358" i="21"/>
  <c r="V1358" i="21"/>
  <c r="Z1358" i="21" s="1"/>
  <c r="W1358" i="21"/>
  <c r="X1358" i="21"/>
  <c r="AC1358" i="21" s="1"/>
  <c r="AA1358" i="21"/>
  <c r="AD1358" i="21"/>
  <c r="AL1358" i="21"/>
  <c r="AN1358" i="21"/>
  <c r="AR1358" i="21"/>
  <c r="AX1358" i="21"/>
  <c r="AZ1358" i="21"/>
  <c r="BA1358" i="21"/>
  <c r="BC1358" i="21"/>
  <c r="BE1358" i="21"/>
  <c r="BF1358" i="21"/>
  <c r="BG1358" i="21"/>
  <c r="C1359" i="21"/>
  <c r="D1359" i="21"/>
  <c r="F1359" i="21"/>
  <c r="H1359" i="21"/>
  <c r="I1359" i="21"/>
  <c r="J1359" i="21"/>
  <c r="Q1359" i="21"/>
  <c r="V1359" i="21"/>
  <c r="Z1359" i="21" s="1"/>
  <c r="W1359" i="21"/>
  <c r="X1359" i="21"/>
  <c r="Y1359" i="21"/>
  <c r="AA1359" i="21"/>
  <c r="AL1359" i="21"/>
  <c r="AN1359" i="21"/>
  <c r="AR1359" i="21"/>
  <c r="AX1359" i="21"/>
  <c r="AZ1359" i="21"/>
  <c r="BA1359" i="21"/>
  <c r="BC1359" i="21"/>
  <c r="BE1359" i="21"/>
  <c r="BF1359" i="21"/>
  <c r="BG1359" i="21"/>
  <c r="C1360" i="21"/>
  <c r="D1360" i="21"/>
  <c r="F1360" i="21"/>
  <c r="H1360" i="21"/>
  <c r="J1360" i="21" s="1"/>
  <c r="Q1360" i="21"/>
  <c r="V1360" i="21"/>
  <c r="Z1360" i="21" s="1"/>
  <c r="W1360" i="21"/>
  <c r="X1360" i="21"/>
  <c r="Y1360" i="21"/>
  <c r="AA1360" i="21"/>
  <c r="AL1360" i="21"/>
  <c r="AN1360" i="21"/>
  <c r="AR1360" i="21"/>
  <c r="AX1360" i="21"/>
  <c r="AZ1360" i="21"/>
  <c r="BA1360" i="21"/>
  <c r="BC1360" i="21"/>
  <c r="BE1360" i="21"/>
  <c r="BF1360" i="21"/>
  <c r="BG1360" i="21"/>
  <c r="C1361" i="21"/>
  <c r="D1361" i="21"/>
  <c r="F1361" i="21"/>
  <c r="H1361" i="21"/>
  <c r="J1361" i="21" s="1"/>
  <c r="Q1361" i="21"/>
  <c r="V1361" i="21"/>
  <c r="Y1361" i="21" s="1"/>
  <c r="W1361" i="21"/>
  <c r="AA1361" i="21" s="1"/>
  <c r="AD1361" i="21" s="1"/>
  <c r="AF1361" i="21" s="1"/>
  <c r="X1361" i="21"/>
  <c r="Z1361" i="21"/>
  <c r="AC1361" i="21"/>
  <c r="AL1361" i="21"/>
  <c r="AN1361" i="21"/>
  <c r="AR1361" i="21"/>
  <c r="AX1361" i="21"/>
  <c r="AZ1361" i="21"/>
  <c r="BA1361" i="21"/>
  <c r="BC1361" i="21"/>
  <c r="BE1361" i="21"/>
  <c r="BG1361" i="21" s="1"/>
  <c r="C1362" i="21"/>
  <c r="D1362" i="21"/>
  <c r="F1362" i="21"/>
  <c r="H1362" i="21"/>
  <c r="I1362" i="21"/>
  <c r="J1362" i="21"/>
  <c r="Q1362" i="21"/>
  <c r="V1362" i="21"/>
  <c r="W1362" i="21"/>
  <c r="X1362" i="21"/>
  <c r="AB1362" i="21" s="1"/>
  <c r="Y1362" i="21"/>
  <c r="Z1362" i="21"/>
  <c r="AA1362" i="21"/>
  <c r="AD1362" i="21" s="1"/>
  <c r="AF1362" i="21" s="1"/>
  <c r="AC1362" i="21"/>
  <c r="AL1362" i="21"/>
  <c r="AN1362" i="21"/>
  <c r="AR1362" i="21"/>
  <c r="AX1362" i="21"/>
  <c r="AZ1362" i="21"/>
  <c r="BA1362" i="21"/>
  <c r="BC1362" i="21"/>
  <c r="BE1362" i="21"/>
  <c r="BG1362" i="21" s="1"/>
  <c r="BF1362" i="21"/>
  <c r="C1363" i="21"/>
  <c r="D1363" i="21"/>
  <c r="F1363" i="21"/>
  <c r="H1363" i="21"/>
  <c r="I1363" i="21" s="1"/>
  <c r="Q1363" i="21"/>
  <c r="V1363" i="21"/>
  <c r="W1363" i="21"/>
  <c r="AA1363" i="21" s="1"/>
  <c r="X1363" i="21"/>
  <c r="AC1363" i="21" s="1"/>
  <c r="AB1363" i="21" s="1"/>
  <c r="Y1363" i="21"/>
  <c r="Z1363" i="21"/>
  <c r="AL1363" i="21"/>
  <c r="AN1363" i="21"/>
  <c r="AR1363" i="21"/>
  <c r="AX1363" i="21"/>
  <c r="AZ1363" i="21"/>
  <c r="BA1363" i="21"/>
  <c r="BC1363" i="21"/>
  <c r="BE1363" i="21"/>
  <c r="BF1363" i="21" s="1"/>
  <c r="BG1363" i="21"/>
  <c r="C1364" i="21"/>
  <c r="D1364" i="21"/>
  <c r="F1364" i="21"/>
  <c r="H1364" i="21"/>
  <c r="I1364" i="21" s="1"/>
  <c r="Q1364" i="21"/>
  <c r="V1364" i="21"/>
  <c r="Z1364" i="21" s="1"/>
  <c r="W1364" i="21"/>
  <c r="AA1364" i="21" s="1"/>
  <c r="AD1364" i="21" s="1"/>
  <c r="AF1364" i="21" s="1"/>
  <c r="X1364" i="21"/>
  <c r="Y1364" i="21"/>
  <c r="AB1364" i="21"/>
  <c r="AC1364" i="21"/>
  <c r="AL1364" i="21"/>
  <c r="AN1364" i="21"/>
  <c r="AR1364" i="21"/>
  <c r="AX1364" i="21"/>
  <c r="AZ1364" i="21"/>
  <c r="BA1364" i="21"/>
  <c r="BC1364" i="21"/>
  <c r="BE1364" i="21"/>
  <c r="BF1364" i="21" s="1"/>
  <c r="BG1364" i="21"/>
  <c r="C1365" i="21"/>
  <c r="D1365" i="21"/>
  <c r="F1365" i="21"/>
  <c r="H1365" i="21"/>
  <c r="I1365" i="21" s="1"/>
  <c r="Q1365" i="21"/>
  <c r="V1365" i="21"/>
  <c r="Y1365" i="21" s="1"/>
  <c r="W1365" i="21"/>
  <c r="AA1365" i="21" s="1"/>
  <c r="X1365" i="21"/>
  <c r="AC1365" i="21" s="1"/>
  <c r="Z1365" i="21"/>
  <c r="AL1365" i="21"/>
  <c r="AN1365" i="21"/>
  <c r="AR1365" i="21"/>
  <c r="AX1365" i="21"/>
  <c r="AZ1365" i="21"/>
  <c r="BA1365" i="21"/>
  <c r="BC1365" i="21"/>
  <c r="BE1365" i="21"/>
  <c r="BF1365" i="21" s="1"/>
  <c r="C1366" i="21"/>
  <c r="D1366" i="21"/>
  <c r="F1366" i="21"/>
  <c r="H1366" i="21"/>
  <c r="I1366" i="21"/>
  <c r="J1366" i="21"/>
  <c r="Q1366" i="21"/>
  <c r="V1366" i="21"/>
  <c r="Z1366" i="21" s="1"/>
  <c r="W1366" i="21"/>
  <c r="AA1366" i="21" s="1"/>
  <c r="X1366" i="21"/>
  <c r="AC1366" i="21" s="1"/>
  <c r="Y1366" i="21"/>
  <c r="AL1366" i="21"/>
  <c r="AN1366" i="21"/>
  <c r="AR1366" i="21"/>
  <c r="AX1366" i="21"/>
  <c r="AZ1366" i="21"/>
  <c r="BA1366" i="21"/>
  <c r="BC1366" i="21"/>
  <c r="BE1366" i="21"/>
  <c r="BF1366" i="21" s="1"/>
  <c r="BG1366" i="21"/>
  <c r="C1367" i="21"/>
  <c r="D1367" i="21"/>
  <c r="F1367" i="21"/>
  <c r="H1367" i="21"/>
  <c r="I1367" i="21"/>
  <c r="J1367" i="21"/>
  <c r="Q1367" i="21"/>
  <c r="V1367" i="21"/>
  <c r="Z1367" i="21" s="1"/>
  <c r="W1367" i="21"/>
  <c r="X1367" i="21"/>
  <c r="AA1367" i="21"/>
  <c r="AL1367" i="21"/>
  <c r="AN1367" i="21"/>
  <c r="AR1367" i="21"/>
  <c r="AX1367" i="21"/>
  <c r="AZ1367" i="21"/>
  <c r="BA1367" i="21"/>
  <c r="BC1367" i="21"/>
  <c r="BE1367" i="21"/>
  <c r="BF1367" i="21"/>
  <c r="BG1367" i="21"/>
  <c r="C1368" i="21"/>
  <c r="D1368" i="21"/>
  <c r="F1368" i="21"/>
  <c r="H1368" i="21"/>
  <c r="J1368" i="21" s="1"/>
  <c r="I1368" i="21"/>
  <c r="Q1368" i="21"/>
  <c r="V1368" i="21"/>
  <c r="Y1368" i="21" s="1"/>
  <c r="W1368" i="21"/>
  <c r="X1368" i="21"/>
  <c r="AC1368" i="21" s="1"/>
  <c r="AA1368" i="21"/>
  <c r="AD1368" i="21" s="1"/>
  <c r="AL1368" i="21"/>
  <c r="AN1368" i="21"/>
  <c r="AR1368" i="21"/>
  <c r="AX1368" i="21"/>
  <c r="AZ1368" i="21"/>
  <c r="BA1368" i="21"/>
  <c r="BC1368" i="21"/>
  <c r="BE1368" i="21"/>
  <c r="BF1368" i="21"/>
  <c r="BG1368" i="21"/>
  <c r="C1369" i="21"/>
  <c r="D1369" i="21"/>
  <c r="F1369" i="21"/>
  <c r="H1369" i="21"/>
  <c r="J1369" i="21" s="1"/>
  <c r="I1369" i="21"/>
  <c r="Q1369" i="21"/>
  <c r="V1369" i="21"/>
  <c r="Y1369" i="21" s="1"/>
  <c r="W1369" i="21"/>
  <c r="X1369" i="21"/>
  <c r="AC1369" i="21" s="1"/>
  <c r="AD1369" i="21" s="1"/>
  <c r="AA1369" i="21"/>
  <c r="AL1369" i="21"/>
  <c r="AN1369" i="21"/>
  <c r="AR1369" i="21"/>
  <c r="AX1369" i="21"/>
  <c r="AZ1369" i="21"/>
  <c r="BA1369" i="21"/>
  <c r="BC1369" i="21"/>
  <c r="BE1369" i="21"/>
  <c r="BG1369" i="21" s="1"/>
  <c r="BF1369" i="21"/>
  <c r="C1370" i="21"/>
  <c r="D1370" i="21"/>
  <c r="F1370" i="21"/>
  <c r="H1370" i="21"/>
  <c r="I1370" i="21" s="1"/>
  <c r="J1370" i="21"/>
  <c r="Q1370" i="21"/>
  <c r="V1370" i="21"/>
  <c r="W1370" i="21"/>
  <c r="X1370" i="21"/>
  <c r="Y1370" i="21"/>
  <c r="Z1370" i="21"/>
  <c r="AA1370" i="21"/>
  <c r="AL1370" i="21"/>
  <c r="AN1370" i="21"/>
  <c r="AR1370" i="21"/>
  <c r="AX1370" i="21"/>
  <c r="AZ1370" i="21"/>
  <c r="BA1370" i="21"/>
  <c r="BC1370" i="21"/>
  <c r="BE1370" i="21"/>
  <c r="BG1370" i="21" s="1"/>
  <c r="C1371" i="21"/>
  <c r="D1371" i="21"/>
  <c r="F1371" i="21"/>
  <c r="H1371" i="21"/>
  <c r="I1371" i="21" s="1"/>
  <c r="J1371" i="21"/>
  <c r="Q1371" i="21"/>
  <c r="V1371" i="21"/>
  <c r="W1371" i="21"/>
  <c r="AA1371" i="21" s="1"/>
  <c r="X1371" i="21"/>
  <c r="Y1371" i="21"/>
  <c r="Z1371" i="21"/>
  <c r="AL1371" i="21"/>
  <c r="AN1371" i="21"/>
  <c r="AR1371" i="21"/>
  <c r="AX1371" i="21"/>
  <c r="AZ1371" i="21"/>
  <c r="BA1371" i="21"/>
  <c r="BC1371" i="21"/>
  <c r="BE1371" i="21"/>
  <c r="BG1371" i="21" s="1"/>
  <c r="BF1371" i="21"/>
  <c r="C1372" i="21"/>
  <c r="D1372" i="21"/>
  <c r="F1372" i="21"/>
  <c r="H1372" i="21"/>
  <c r="J1372" i="21" s="1"/>
  <c r="I1372" i="21"/>
  <c r="Q1372" i="21"/>
  <c r="V1372" i="21"/>
  <c r="W1372" i="21"/>
  <c r="AA1372" i="21" s="1"/>
  <c r="X1372" i="21"/>
  <c r="Y1372" i="21"/>
  <c r="Z1372" i="21"/>
  <c r="AC1372" i="21"/>
  <c r="AL1372" i="21"/>
  <c r="AN1372" i="21"/>
  <c r="AR1372" i="21"/>
  <c r="AX1372" i="21"/>
  <c r="AZ1372" i="21"/>
  <c r="BA1372" i="21"/>
  <c r="BC1372" i="21"/>
  <c r="BE1372" i="21"/>
  <c r="BF1372" i="21" s="1"/>
  <c r="C1373" i="21"/>
  <c r="D1373" i="21"/>
  <c r="F1373" i="21"/>
  <c r="H1373" i="21"/>
  <c r="J1373" i="21" s="1"/>
  <c r="I1373" i="21"/>
  <c r="Q1373" i="21"/>
  <c r="V1373" i="21"/>
  <c r="W1373" i="21"/>
  <c r="X1373" i="21"/>
  <c r="AC1373" i="21" s="1"/>
  <c r="Y1373" i="21"/>
  <c r="Z1373" i="21"/>
  <c r="AA1373" i="21"/>
  <c r="AD1373" i="21"/>
  <c r="AL1373" i="21"/>
  <c r="AN1373" i="21"/>
  <c r="AR1373" i="21"/>
  <c r="AX1373" i="21"/>
  <c r="AZ1373" i="21"/>
  <c r="BA1373" i="21"/>
  <c r="BC1373" i="21"/>
  <c r="BE1373" i="21"/>
  <c r="BF1373" i="21"/>
  <c r="BG1373" i="21"/>
  <c r="C1374" i="21"/>
  <c r="D1374" i="21"/>
  <c r="F1374" i="21"/>
  <c r="H1374" i="21"/>
  <c r="I1374" i="21"/>
  <c r="J1374" i="21"/>
  <c r="Q1374" i="21"/>
  <c r="V1374" i="21"/>
  <c r="Z1374" i="21" s="1"/>
  <c r="W1374" i="21"/>
  <c r="AA1374" i="21" s="1"/>
  <c r="X1374" i="21"/>
  <c r="AC1374" i="21" s="1"/>
  <c r="Y1374" i="21"/>
  <c r="AL1374" i="21"/>
  <c r="AN1374" i="21"/>
  <c r="AR1374" i="21"/>
  <c r="AX1374" i="21"/>
  <c r="AZ1374" i="21"/>
  <c r="BA1374" i="21"/>
  <c r="BC1374" i="21"/>
  <c r="BE1374" i="21"/>
  <c r="BG1374" i="21" s="1"/>
  <c r="BF1374" i="21"/>
  <c r="C1375" i="21"/>
  <c r="D1375" i="21"/>
  <c r="F1375" i="21"/>
  <c r="H1375" i="21"/>
  <c r="I1375" i="21"/>
  <c r="J1375" i="21"/>
  <c r="Q1375" i="21"/>
  <c r="V1375" i="21"/>
  <c r="Z1375" i="21" s="1"/>
  <c r="W1375" i="21"/>
  <c r="X1375" i="21"/>
  <c r="Y1375" i="21"/>
  <c r="AA1375" i="21"/>
  <c r="AB1375" i="21" s="1"/>
  <c r="AC1375" i="21"/>
  <c r="AL1375" i="21"/>
  <c r="AN1375" i="21"/>
  <c r="AR1375" i="21"/>
  <c r="AX1375" i="21"/>
  <c r="AZ1375" i="21"/>
  <c r="BA1375" i="21"/>
  <c r="BC1375" i="21"/>
  <c r="BE1375" i="21"/>
  <c r="BF1375" i="21"/>
  <c r="BG1375" i="21"/>
  <c r="C1376" i="21"/>
  <c r="D1376" i="21"/>
  <c r="F1376" i="21"/>
  <c r="H1376" i="21"/>
  <c r="J1376" i="21" s="1"/>
  <c r="I1376" i="21"/>
  <c r="Q1376" i="21"/>
  <c r="V1376" i="21"/>
  <c r="Y1376" i="21" s="1"/>
  <c r="W1376" i="21"/>
  <c r="X1376" i="21"/>
  <c r="AC1376" i="21" s="1"/>
  <c r="AA1376" i="21"/>
  <c r="AD1376" i="21" s="1"/>
  <c r="AL1376" i="21"/>
  <c r="AN1376" i="21"/>
  <c r="AR1376" i="21"/>
  <c r="AX1376" i="21"/>
  <c r="AZ1376" i="21"/>
  <c r="BA1376" i="21"/>
  <c r="BC1376" i="21"/>
  <c r="BE1376" i="21"/>
  <c r="BF1376" i="21" s="1"/>
  <c r="BG1376" i="21"/>
  <c r="C1377" i="21"/>
  <c r="D1377" i="21"/>
  <c r="F1377" i="21"/>
  <c r="H1377" i="21"/>
  <c r="I1377" i="21" s="1"/>
  <c r="Q1377" i="21"/>
  <c r="V1377" i="21"/>
  <c r="Y1377" i="21" s="1"/>
  <c r="W1377" i="21"/>
  <c r="X1377" i="21"/>
  <c r="AB1377" i="21" s="1"/>
  <c r="AA1377" i="21"/>
  <c r="AD1377" i="21" s="1"/>
  <c r="AF1377" i="21" s="1"/>
  <c r="AC1377" i="21"/>
  <c r="AL1377" i="21"/>
  <c r="AN1377" i="21"/>
  <c r="AR1377" i="21"/>
  <c r="AX1377" i="21"/>
  <c r="AZ1377" i="21"/>
  <c r="BA1377" i="21"/>
  <c r="BC1377" i="21"/>
  <c r="BE1377" i="21"/>
  <c r="BG1377" i="21" s="1"/>
  <c r="C1378" i="21"/>
  <c r="D1378" i="21"/>
  <c r="F1378" i="21"/>
  <c r="H1378" i="21"/>
  <c r="J1378" i="21" s="1"/>
  <c r="I1378" i="21"/>
  <c r="Q1378" i="21"/>
  <c r="V1378" i="21"/>
  <c r="W1378" i="21"/>
  <c r="X1378" i="21"/>
  <c r="AB1378" i="21" s="1"/>
  <c r="Y1378" i="21"/>
  <c r="Z1378" i="21"/>
  <c r="AA1378" i="21"/>
  <c r="AC1378" i="21"/>
  <c r="AL1378" i="21"/>
  <c r="AN1378" i="21"/>
  <c r="AR1378" i="21"/>
  <c r="AX1378" i="21"/>
  <c r="AZ1378" i="21"/>
  <c r="BA1378" i="21"/>
  <c r="BC1378" i="21"/>
  <c r="BE1378" i="21"/>
  <c r="BF1378" i="21"/>
  <c r="BG1378" i="21"/>
  <c r="C1379" i="21"/>
  <c r="D1379" i="21"/>
  <c r="F1379" i="21"/>
  <c r="H1379" i="21"/>
  <c r="I1379" i="21" s="1"/>
  <c r="J1379" i="21"/>
  <c r="Q1379" i="21"/>
  <c r="V1379" i="21"/>
  <c r="Y1379" i="21" s="1"/>
  <c r="W1379" i="21"/>
  <c r="AA1379" i="21" s="1"/>
  <c r="AD1379" i="21" s="1"/>
  <c r="X1379" i="21"/>
  <c r="AB1379" i="21" s="1"/>
  <c r="Z1379" i="21"/>
  <c r="AC1379" i="21"/>
  <c r="AL1379" i="21"/>
  <c r="AN1379" i="21"/>
  <c r="AR1379" i="21"/>
  <c r="AX1379" i="21"/>
  <c r="AZ1379" i="21"/>
  <c r="BA1379" i="21"/>
  <c r="BC1379" i="21"/>
  <c r="BE1379" i="21"/>
  <c r="BF1379" i="21" s="1"/>
  <c r="BG1379" i="21"/>
  <c r="C1380" i="21"/>
  <c r="D1380" i="21"/>
  <c r="F1380" i="21"/>
  <c r="H1380" i="21"/>
  <c r="I1380" i="21" s="1"/>
  <c r="Q1380" i="21"/>
  <c r="V1380" i="21"/>
  <c r="Y1380" i="21" s="1"/>
  <c r="W1380" i="21"/>
  <c r="AA1380" i="21" s="1"/>
  <c r="X1380" i="21"/>
  <c r="Z1380" i="21"/>
  <c r="AC1380" i="21"/>
  <c r="AL1380" i="21"/>
  <c r="AN1380" i="21"/>
  <c r="AR1380" i="21"/>
  <c r="AX1380" i="21"/>
  <c r="AZ1380" i="21"/>
  <c r="BA1380" i="21"/>
  <c r="BC1380" i="21"/>
  <c r="BE1380" i="21"/>
  <c r="BF1380" i="21" s="1"/>
  <c r="BG1380" i="21"/>
  <c r="C1381" i="21"/>
  <c r="D1381" i="21"/>
  <c r="F1381" i="21"/>
  <c r="H1381" i="21"/>
  <c r="I1381" i="21" s="1"/>
  <c r="J1381" i="21"/>
  <c r="Q1381" i="21"/>
  <c r="V1381" i="21"/>
  <c r="Y1381" i="21" s="1"/>
  <c r="W1381" i="21"/>
  <c r="X1381" i="21"/>
  <c r="AC1381" i="21" s="1"/>
  <c r="AA1381" i="21"/>
  <c r="AD1381" i="21" s="1"/>
  <c r="AL1381" i="21"/>
  <c r="AN1381" i="21"/>
  <c r="AR1381" i="21"/>
  <c r="AX1381" i="21"/>
  <c r="AZ1381" i="21"/>
  <c r="BA1381" i="21"/>
  <c r="BC1381" i="21"/>
  <c r="BE1381" i="21"/>
  <c r="BF1381" i="21" s="1"/>
  <c r="BG1381" i="21"/>
  <c r="C1382" i="21"/>
  <c r="D1382" i="21"/>
  <c r="F1382" i="21"/>
  <c r="H1382" i="21"/>
  <c r="I1382" i="21"/>
  <c r="J1382" i="21"/>
  <c r="Q1382" i="21"/>
  <c r="V1382" i="21"/>
  <c r="Z1382" i="21" s="1"/>
  <c r="W1382" i="21"/>
  <c r="X1382" i="21"/>
  <c r="AB1382" i="21" s="1"/>
  <c r="AA1382" i="21"/>
  <c r="AD1382" i="21" s="1"/>
  <c r="AF1382" i="21" s="1"/>
  <c r="AC1382" i="21"/>
  <c r="AL1382" i="21"/>
  <c r="AN1382" i="21"/>
  <c r="AR1382" i="21"/>
  <c r="AX1382" i="21"/>
  <c r="AZ1382" i="21"/>
  <c r="BA1382" i="21"/>
  <c r="BC1382" i="21"/>
  <c r="BE1382" i="21"/>
  <c r="BF1382" i="21" s="1"/>
  <c r="C1383" i="21"/>
  <c r="D1383" i="21"/>
  <c r="F1383" i="21"/>
  <c r="H1383" i="21"/>
  <c r="I1383" i="21" s="1"/>
  <c r="J1383" i="21"/>
  <c r="Q1383" i="21"/>
  <c r="V1383" i="21"/>
  <c r="Y1383" i="21" s="1"/>
  <c r="W1383" i="21"/>
  <c r="X1383" i="21"/>
  <c r="Z1383" i="21"/>
  <c r="AA1383" i="21"/>
  <c r="AL1383" i="21"/>
  <c r="AN1383" i="21"/>
  <c r="AR1383" i="21"/>
  <c r="AX1383" i="21"/>
  <c r="AZ1383" i="21"/>
  <c r="BA1383" i="21"/>
  <c r="BC1383" i="21"/>
  <c r="BE1383" i="21"/>
  <c r="BF1383" i="21"/>
  <c r="BG1383" i="21"/>
  <c r="C1384" i="21"/>
  <c r="D1384" i="21"/>
  <c r="F1384" i="21"/>
  <c r="H1384" i="21"/>
  <c r="Q1384" i="21"/>
  <c r="V1384" i="21"/>
  <c r="Z1384" i="21" s="1"/>
  <c r="W1384" i="21"/>
  <c r="X1384" i="21"/>
  <c r="Y1384" i="21"/>
  <c r="AA1384" i="21"/>
  <c r="AL1384" i="21"/>
  <c r="AN1384" i="21"/>
  <c r="AR1384" i="21"/>
  <c r="AX1384" i="21"/>
  <c r="AZ1384" i="21"/>
  <c r="BA1384" i="21"/>
  <c r="BC1384" i="21"/>
  <c r="BE1384" i="21"/>
  <c r="BG1384" i="21" s="1"/>
  <c r="BF1384" i="21"/>
  <c r="C1385" i="21"/>
  <c r="D1385" i="21"/>
  <c r="F1385" i="21"/>
  <c r="H1385" i="21"/>
  <c r="I1385" i="21"/>
  <c r="J1385" i="21"/>
  <c r="Q1385" i="21"/>
  <c r="V1385" i="21"/>
  <c r="Y1385" i="21" s="1"/>
  <c r="W1385" i="21"/>
  <c r="AA1385" i="21" s="1"/>
  <c r="X1385" i="21"/>
  <c r="Z1385" i="21"/>
  <c r="AC1385" i="21"/>
  <c r="AL1385" i="21"/>
  <c r="AN1385" i="21"/>
  <c r="AR1385" i="21"/>
  <c r="AX1385" i="21"/>
  <c r="AZ1385" i="21"/>
  <c r="BA1385" i="21"/>
  <c r="BC1385" i="21"/>
  <c r="BE1385" i="21"/>
  <c r="BG1385" i="21" s="1"/>
  <c r="BF1385" i="21"/>
  <c r="C1386" i="21"/>
  <c r="D1386" i="21"/>
  <c r="F1386" i="21"/>
  <c r="H1386" i="21"/>
  <c r="I1386" i="21" s="1"/>
  <c r="J1386" i="21"/>
  <c r="Q1386" i="21"/>
  <c r="V1386" i="21"/>
  <c r="W1386" i="21"/>
  <c r="X1386" i="21"/>
  <c r="Y1386" i="21"/>
  <c r="Z1386" i="21"/>
  <c r="AA1386" i="21"/>
  <c r="AL1386" i="21"/>
  <c r="AN1386" i="21"/>
  <c r="AR1386" i="21"/>
  <c r="AX1386" i="21"/>
  <c r="AZ1386" i="21"/>
  <c r="BA1386" i="21"/>
  <c r="BC1386" i="21"/>
  <c r="BE1386" i="21"/>
  <c r="BF1386" i="21" s="1"/>
  <c r="BG1386" i="21"/>
  <c r="C1387" i="21"/>
  <c r="D1387" i="21"/>
  <c r="F1387" i="21"/>
  <c r="H1387" i="21"/>
  <c r="I1387" i="21" s="1"/>
  <c r="Q1387" i="21"/>
  <c r="V1387" i="21"/>
  <c r="W1387" i="21"/>
  <c r="AA1387" i="21" s="1"/>
  <c r="X1387" i="21"/>
  <c r="Y1387" i="21"/>
  <c r="Z1387" i="21"/>
  <c r="AC1387" i="21"/>
  <c r="AL1387" i="21"/>
  <c r="AN1387" i="21"/>
  <c r="AR1387" i="21"/>
  <c r="AX1387" i="21"/>
  <c r="AZ1387" i="21"/>
  <c r="BA1387" i="21"/>
  <c r="BC1387" i="21"/>
  <c r="BE1387" i="21"/>
  <c r="BF1387" i="21"/>
  <c r="BG1387" i="21"/>
  <c r="C1388" i="21"/>
  <c r="D1388" i="21"/>
  <c r="F1388" i="21"/>
  <c r="H1388" i="21"/>
  <c r="J1388" i="21" s="1"/>
  <c r="I1388" i="21"/>
  <c r="Q1388" i="21"/>
  <c r="V1388" i="21"/>
  <c r="W1388" i="21"/>
  <c r="X1388" i="21"/>
  <c r="Y1388" i="21"/>
  <c r="Z1388" i="21"/>
  <c r="AA1388" i="21"/>
  <c r="AB1388" i="21" s="1"/>
  <c r="AC1388" i="21"/>
  <c r="AL1388" i="21"/>
  <c r="AN1388" i="21"/>
  <c r="AR1388" i="21"/>
  <c r="AX1388" i="21"/>
  <c r="AZ1388" i="21"/>
  <c r="BA1388" i="21"/>
  <c r="BC1388" i="21"/>
  <c r="BE1388" i="21"/>
  <c r="BF1388" i="21" s="1"/>
  <c r="C1389" i="21"/>
  <c r="D1389" i="21"/>
  <c r="F1389" i="21"/>
  <c r="H1389" i="21"/>
  <c r="I1389" i="21"/>
  <c r="J1389" i="21"/>
  <c r="Q1389" i="21"/>
  <c r="V1389" i="21"/>
  <c r="Z1389" i="21" s="1"/>
  <c r="W1389" i="21"/>
  <c r="X1389" i="21"/>
  <c r="AC1389" i="21" s="1"/>
  <c r="Y1389" i="21"/>
  <c r="AA1389" i="21"/>
  <c r="AD1389" i="21" s="1"/>
  <c r="AF1389" i="21" s="1"/>
  <c r="AL1389" i="21"/>
  <c r="AN1389" i="21"/>
  <c r="AR1389" i="21"/>
  <c r="AX1389" i="21"/>
  <c r="AZ1389" i="21"/>
  <c r="BA1389" i="21"/>
  <c r="BC1389" i="21"/>
  <c r="BE1389" i="21"/>
  <c r="BG1389" i="21" s="1"/>
  <c r="BF1389" i="21"/>
  <c r="C1390" i="21"/>
  <c r="D1390" i="21"/>
  <c r="F1390" i="21"/>
  <c r="H1390" i="21"/>
  <c r="I1390" i="21"/>
  <c r="J1390" i="21"/>
  <c r="Q1390" i="21"/>
  <c r="V1390" i="21"/>
  <c r="Z1390" i="21" s="1"/>
  <c r="W1390" i="21"/>
  <c r="AA1390" i="21" s="1"/>
  <c r="X1390" i="21"/>
  <c r="Y1390" i="21"/>
  <c r="AC1390" i="21"/>
  <c r="AL1390" i="21"/>
  <c r="AN1390" i="21"/>
  <c r="AR1390" i="21"/>
  <c r="AX1390" i="21"/>
  <c r="AZ1390" i="21"/>
  <c r="BA1390" i="21"/>
  <c r="BC1390" i="21"/>
  <c r="BE1390" i="21"/>
  <c r="BG1390" i="21" s="1"/>
  <c r="BF1390" i="21"/>
  <c r="C1391" i="21"/>
  <c r="D1391" i="21"/>
  <c r="F1391" i="21"/>
  <c r="H1391" i="21"/>
  <c r="J1391" i="21" s="1"/>
  <c r="I1391" i="21"/>
  <c r="Q1391" i="21"/>
  <c r="V1391" i="21"/>
  <c r="W1391" i="21"/>
  <c r="X1391" i="21"/>
  <c r="Y1391" i="21"/>
  <c r="Z1391" i="21"/>
  <c r="AA1391" i="21"/>
  <c r="AD1391" i="21" s="1"/>
  <c r="AC1391" i="21"/>
  <c r="AL1391" i="21"/>
  <c r="AN1391" i="21"/>
  <c r="AR1391" i="21"/>
  <c r="AX1391" i="21"/>
  <c r="AZ1391" i="21"/>
  <c r="BA1391" i="21"/>
  <c r="BC1391" i="21"/>
  <c r="BE1391" i="21"/>
  <c r="BF1391" i="21"/>
  <c r="BG1391" i="21"/>
  <c r="C1392" i="21"/>
  <c r="D1392" i="21"/>
  <c r="F1392" i="21"/>
  <c r="H1392" i="21"/>
  <c r="J1392" i="21" s="1"/>
  <c r="I1392" i="21"/>
  <c r="Q1392" i="21"/>
  <c r="V1392" i="21"/>
  <c r="Y1392" i="21" s="1"/>
  <c r="W1392" i="21"/>
  <c r="X1392" i="21"/>
  <c r="AA1392" i="21"/>
  <c r="AD1392" i="21" s="1"/>
  <c r="AC1392" i="21"/>
  <c r="AF1392" i="21"/>
  <c r="AL1392" i="21"/>
  <c r="AN1392" i="21"/>
  <c r="AR1392" i="21"/>
  <c r="AX1392" i="21"/>
  <c r="AZ1392" i="21"/>
  <c r="BA1392" i="21"/>
  <c r="BC1392" i="21"/>
  <c r="BE1392" i="21"/>
  <c r="C1393" i="21"/>
  <c r="D1393" i="21"/>
  <c r="F1393" i="21"/>
  <c r="H1393" i="21"/>
  <c r="I1393" i="21" s="1"/>
  <c r="J1393" i="21"/>
  <c r="Q1393" i="21"/>
  <c r="V1393" i="21"/>
  <c r="Y1393" i="21" s="1"/>
  <c r="W1393" i="21"/>
  <c r="X1393" i="21"/>
  <c r="AA1393" i="21"/>
  <c r="AL1393" i="21"/>
  <c r="AN1393" i="21"/>
  <c r="AR1393" i="21"/>
  <c r="AX1393" i="21"/>
  <c r="AZ1393" i="21"/>
  <c r="BA1393" i="21"/>
  <c r="BC1393" i="21"/>
  <c r="BE1393" i="21"/>
  <c r="BG1393" i="21" s="1"/>
  <c r="C1394" i="21"/>
  <c r="D1394" i="21"/>
  <c r="F1394" i="21"/>
  <c r="H1394" i="21"/>
  <c r="I1394" i="21"/>
  <c r="J1394" i="21"/>
  <c r="Q1394" i="21"/>
  <c r="V1394" i="21"/>
  <c r="W1394" i="21"/>
  <c r="X1394" i="21"/>
  <c r="Y1394" i="21"/>
  <c r="Z1394" i="21"/>
  <c r="AA1394" i="21"/>
  <c r="AD1394" i="21" s="1"/>
  <c r="AF1394" i="21" s="1"/>
  <c r="AC1394" i="21"/>
  <c r="AL1394" i="21"/>
  <c r="AN1394" i="21"/>
  <c r="AR1394" i="21"/>
  <c r="AX1394" i="21"/>
  <c r="AZ1394" i="21"/>
  <c r="BA1394" i="21"/>
  <c r="BC1394" i="21"/>
  <c r="BE1394" i="21"/>
  <c r="BG1394" i="21" s="1"/>
  <c r="BF1394" i="21"/>
  <c r="C1395" i="21"/>
  <c r="D1395" i="21"/>
  <c r="F1395" i="21"/>
  <c r="H1395" i="21"/>
  <c r="I1395" i="21" s="1"/>
  <c r="J1395" i="21"/>
  <c r="Q1395" i="21"/>
  <c r="V1395" i="21"/>
  <c r="Y1395" i="21" s="1"/>
  <c r="W1395" i="21"/>
  <c r="AA1395" i="21" s="1"/>
  <c r="X1395" i="21"/>
  <c r="AL1395" i="21"/>
  <c r="AN1395" i="21"/>
  <c r="AR1395" i="21"/>
  <c r="AX1395" i="21"/>
  <c r="AZ1395" i="21"/>
  <c r="BA1395" i="21"/>
  <c r="BC1395" i="21"/>
  <c r="BE1395" i="21"/>
  <c r="BF1395" i="21" s="1"/>
  <c r="C1396" i="21"/>
  <c r="D1396" i="21"/>
  <c r="F1396" i="21"/>
  <c r="H1396" i="21"/>
  <c r="I1396" i="21" s="1"/>
  <c r="J1396" i="21"/>
  <c r="Q1396" i="21"/>
  <c r="V1396" i="21"/>
  <c r="W1396" i="21"/>
  <c r="X1396" i="21"/>
  <c r="AA1396" i="21"/>
  <c r="AB1396" i="21"/>
  <c r="AC1396" i="21"/>
  <c r="AD1396" i="21"/>
  <c r="AF1396" i="21" s="1"/>
  <c r="AL1396" i="21"/>
  <c r="AN1396" i="21"/>
  <c r="AR1396" i="21"/>
  <c r="AX1396" i="21"/>
  <c r="AZ1396" i="21"/>
  <c r="BA1396" i="21"/>
  <c r="BC1396" i="21"/>
  <c r="BE1396" i="21"/>
  <c r="BF1396" i="21" s="1"/>
  <c r="BG1396" i="21"/>
  <c r="C1397" i="21"/>
  <c r="D1397" i="21"/>
  <c r="F1397" i="21"/>
  <c r="H1397" i="21"/>
  <c r="I1397" i="21" s="1"/>
  <c r="Q1397" i="21"/>
  <c r="V1397" i="21"/>
  <c r="Y1397" i="21" s="1"/>
  <c r="W1397" i="21"/>
  <c r="AA1397" i="21" s="1"/>
  <c r="AD1397" i="21" s="1"/>
  <c r="X1397" i="21"/>
  <c r="AC1397" i="21" s="1"/>
  <c r="AF1397" i="21"/>
  <c r="AL1397" i="21"/>
  <c r="AN1397" i="21"/>
  <c r="AR1397" i="21"/>
  <c r="AX1397" i="21"/>
  <c r="AZ1397" i="21"/>
  <c r="BA1397" i="21"/>
  <c r="BC1397" i="21"/>
  <c r="BE1397" i="21"/>
  <c r="C1398" i="21"/>
  <c r="D1398" i="21"/>
  <c r="F1398" i="21"/>
  <c r="H1398" i="21"/>
  <c r="I1398" i="21" s="1"/>
  <c r="J1398" i="21"/>
  <c r="Q1398" i="21"/>
  <c r="V1398" i="21"/>
  <c r="Y1398" i="21" s="1"/>
  <c r="W1398" i="21"/>
  <c r="AA1398" i="21" s="1"/>
  <c r="X1398" i="21"/>
  <c r="Z1398" i="21"/>
  <c r="AL1398" i="21"/>
  <c r="AN1398" i="21"/>
  <c r="AR1398" i="21"/>
  <c r="AX1398" i="21"/>
  <c r="AZ1398" i="21"/>
  <c r="BA1398" i="21"/>
  <c r="BC1398" i="21"/>
  <c r="BE1398" i="21"/>
  <c r="BG1398" i="21" s="1"/>
  <c r="BF1398" i="21"/>
  <c r="C1399" i="21"/>
  <c r="D1399" i="21"/>
  <c r="F1399" i="21"/>
  <c r="H1399" i="21"/>
  <c r="I1399" i="21"/>
  <c r="J1399" i="21"/>
  <c r="Q1399" i="21"/>
  <c r="V1399" i="21"/>
  <c r="Z1399" i="21" s="1"/>
  <c r="W1399" i="21"/>
  <c r="AA1399" i="21" s="1"/>
  <c r="X1399" i="21"/>
  <c r="Y1399" i="21"/>
  <c r="AC1399" i="21"/>
  <c r="AL1399" i="21"/>
  <c r="AN1399" i="21"/>
  <c r="AR1399" i="21"/>
  <c r="AX1399" i="21"/>
  <c r="AZ1399" i="21"/>
  <c r="BA1399" i="21"/>
  <c r="BC1399" i="21"/>
  <c r="BE1399" i="21"/>
  <c r="BF1399" i="21" s="1"/>
  <c r="BG1399" i="21"/>
  <c r="C1400" i="21"/>
  <c r="D1400" i="21"/>
  <c r="F1400" i="21"/>
  <c r="H1400" i="21"/>
  <c r="I1400" i="21" s="1"/>
  <c r="J1400" i="21"/>
  <c r="Q1400" i="21"/>
  <c r="V1400" i="21"/>
  <c r="Y1400" i="21" s="1"/>
  <c r="W1400" i="21"/>
  <c r="X1400" i="21"/>
  <c r="AC1400" i="21" s="1"/>
  <c r="AB1400" i="21" s="1"/>
  <c r="Z1400" i="21"/>
  <c r="AA1400" i="21"/>
  <c r="AD1400" i="21"/>
  <c r="AL1400" i="21"/>
  <c r="AN1400" i="21"/>
  <c r="AR1400" i="21"/>
  <c r="AX1400" i="21"/>
  <c r="AZ1400" i="21"/>
  <c r="BA1400" i="21"/>
  <c r="BC1400" i="21"/>
  <c r="BE1400" i="21"/>
  <c r="BF1400" i="21"/>
  <c r="BG1400" i="21"/>
  <c r="C1401" i="21"/>
  <c r="D1401" i="21"/>
  <c r="F1401" i="21"/>
  <c r="H1401" i="21"/>
  <c r="I1401" i="21"/>
  <c r="J1401" i="21"/>
  <c r="Q1401" i="21"/>
  <c r="V1401" i="21"/>
  <c r="Z1401" i="21" s="1"/>
  <c r="W1401" i="21"/>
  <c r="AA1401" i="21" s="1"/>
  <c r="X1401" i="21"/>
  <c r="Y1401" i="21"/>
  <c r="AC1401" i="21"/>
  <c r="AL1401" i="21"/>
  <c r="AN1401" i="21"/>
  <c r="AR1401" i="21"/>
  <c r="AX1401" i="21"/>
  <c r="AZ1401" i="21"/>
  <c r="BA1401" i="21"/>
  <c r="BC1401" i="21"/>
  <c r="BE1401" i="21"/>
  <c r="BF1401" i="21" s="1"/>
  <c r="BG1401" i="21"/>
  <c r="C1402" i="21"/>
  <c r="D1402" i="21"/>
  <c r="F1402" i="21"/>
  <c r="H1402" i="21"/>
  <c r="I1402" i="21" s="1"/>
  <c r="J1402" i="21"/>
  <c r="Q1402" i="21"/>
  <c r="V1402" i="21"/>
  <c r="W1402" i="21"/>
  <c r="X1402" i="21"/>
  <c r="AA1402" i="21"/>
  <c r="AL1402" i="21"/>
  <c r="AN1402" i="21"/>
  <c r="AR1402" i="21"/>
  <c r="AX1402" i="21"/>
  <c r="AZ1402" i="21"/>
  <c r="BA1402" i="21"/>
  <c r="BC1402" i="21"/>
  <c r="BE1402" i="21"/>
  <c r="BF1402" i="21"/>
  <c r="BG1402" i="21"/>
  <c r="C1403" i="21"/>
  <c r="D1403" i="21"/>
  <c r="F1403" i="21"/>
  <c r="H1403" i="21"/>
  <c r="J1403" i="21" s="1"/>
  <c r="I1403" i="21"/>
  <c r="Q1403" i="21"/>
  <c r="V1403" i="21"/>
  <c r="Z1403" i="21" s="1"/>
  <c r="W1403" i="21"/>
  <c r="X1403" i="21"/>
  <c r="Y1403" i="21"/>
  <c r="AA1403" i="21"/>
  <c r="AC1403" i="21"/>
  <c r="AL1403" i="21"/>
  <c r="AN1403" i="21"/>
  <c r="AR1403" i="21"/>
  <c r="AX1403" i="21"/>
  <c r="AZ1403" i="21"/>
  <c r="BA1403" i="21"/>
  <c r="BC1403" i="21"/>
  <c r="BE1403" i="21"/>
  <c r="BF1403" i="21" s="1"/>
  <c r="BG1403" i="21"/>
  <c r="C1404" i="21"/>
  <c r="D1404" i="21"/>
  <c r="F1404" i="21"/>
  <c r="H1404" i="21"/>
  <c r="Q1404" i="21"/>
  <c r="V1404" i="21"/>
  <c r="Y1404" i="21" s="1"/>
  <c r="W1404" i="21"/>
  <c r="X1404" i="21"/>
  <c r="Z1404" i="21"/>
  <c r="AA1404" i="21"/>
  <c r="AL1404" i="21"/>
  <c r="AN1404" i="21"/>
  <c r="AR1404" i="21"/>
  <c r="AX1404" i="21"/>
  <c r="AZ1404" i="21"/>
  <c r="BA1404" i="21"/>
  <c r="BC1404" i="21"/>
  <c r="BE1404" i="21"/>
  <c r="BG1404" i="21" s="1"/>
  <c r="BF1404" i="21"/>
  <c r="C1405" i="21"/>
  <c r="D1405" i="21"/>
  <c r="F1405" i="21"/>
  <c r="H1405" i="21"/>
  <c r="J1405" i="21" s="1"/>
  <c r="I1405" i="21"/>
  <c r="Q1405" i="21"/>
  <c r="V1405" i="21"/>
  <c r="W1405" i="21"/>
  <c r="AA1405" i="21" s="1"/>
  <c r="AD1405" i="21" s="1"/>
  <c r="AF1405" i="21" s="1"/>
  <c r="X1405" i="21"/>
  <c r="Y1405" i="21"/>
  <c r="Z1405" i="21"/>
  <c r="AC1405" i="21"/>
  <c r="AL1405" i="21"/>
  <c r="AN1405" i="21"/>
  <c r="AR1405" i="21"/>
  <c r="AX1405" i="21"/>
  <c r="AZ1405" i="21"/>
  <c r="BA1405" i="21"/>
  <c r="BC1405" i="21"/>
  <c r="BE1405" i="21"/>
  <c r="C1406" i="21"/>
  <c r="D1406" i="21"/>
  <c r="F1406" i="21"/>
  <c r="H1406" i="21"/>
  <c r="I1406" i="21" s="1"/>
  <c r="J1406" i="21"/>
  <c r="Q1406" i="21"/>
  <c r="V1406" i="21"/>
  <c r="Y1406" i="21" s="1"/>
  <c r="W1406" i="21"/>
  <c r="AA1406" i="21" s="1"/>
  <c r="X1406" i="21"/>
  <c r="Z1406" i="21"/>
  <c r="AL1406" i="21"/>
  <c r="AN1406" i="21"/>
  <c r="AR1406" i="21"/>
  <c r="AX1406" i="21"/>
  <c r="AZ1406" i="21"/>
  <c r="BA1406" i="21"/>
  <c r="BC1406" i="21"/>
  <c r="BE1406" i="21"/>
  <c r="BG1406" i="21" s="1"/>
  <c r="BF1406" i="21"/>
  <c r="C1407" i="21"/>
  <c r="D1407" i="21"/>
  <c r="F1407" i="21"/>
  <c r="H1407" i="21"/>
  <c r="I1407" i="21"/>
  <c r="J1407" i="21"/>
  <c r="Q1407" i="21"/>
  <c r="V1407" i="21"/>
  <c r="W1407" i="21"/>
  <c r="AA1407" i="21" s="1"/>
  <c r="X1407" i="21"/>
  <c r="Y1407" i="21"/>
  <c r="Z1407" i="21"/>
  <c r="AC1407" i="21"/>
  <c r="AL1407" i="21"/>
  <c r="AN1407" i="21"/>
  <c r="AR1407" i="21"/>
  <c r="AX1407" i="21"/>
  <c r="AZ1407" i="21"/>
  <c r="BA1407" i="21"/>
  <c r="BC1407" i="21"/>
  <c r="BE1407" i="21"/>
  <c r="BF1407" i="21" s="1"/>
  <c r="BG1407" i="21"/>
  <c r="C1408" i="21"/>
  <c r="D1408" i="21"/>
  <c r="F1408" i="21"/>
  <c r="H1408" i="21"/>
  <c r="I1408" i="21" s="1"/>
  <c r="J1408" i="21"/>
  <c r="Q1408" i="21"/>
  <c r="V1408" i="21"/>
  <c r="Y1408" i="21" s="1"/>
  <c r="W1408" i="21"/>
  <c r="AA1408" i="21" s="1"/>
  <c r="AB1408" i="21" s="1"/>
  <c r="X1408" i="21"/>
  <c r="AC1408" i="21" s="1"/>
  <c r="Z1408" i="21"/>
  <c r="AL1408" i="21"/>
  <c r="AN1408" i="21"/>
  <c r="AR1408" i="21"/>
  <c r="AX1408" i="21"/>
  <c r="AZ1408" i="21"/>
  <c r="BA1408" i="21"/>
  <c r="BC1408" i="21"/>
  <c r="BE1408" i="21"/>
  <c r="BF1408" i="21"/>
  <c r="BG1408" i="21"/>
  <c r="C1409" i="21"/>
  <c r="D1409" i="21"/>
  <c r="F1409" i="21"/>
  <c r="H1409" i="21"/>
  <c r="I1409" i="21"/>
  <c r="J1409" i="21"/>
  <c r="Q1409" i="21"/>
  <c r="V1409" i="21"/>
  <c r="Z1409" i="21" s="1"/>
  <c r="W1409" i="21"/>
  <c r="X1409" i="21"/>
  <c r="Y1409" i="21"/>
  <c r="AA1409" i="21"/>
  <c r="AC1409" i="21"/>
  <c r="AL1409" i="21"/>
  <c r="AN1409" i="21"/>
  <c r="AR1409" i="21"/>
  <c r="AX1409" i="21"/>
  <c r="AZ1409" i="21"/>
  <c r="BA1409" i="21"/>
  <c r="BC1409" i="21"/>
  <c r="BE1409" i="21"/>
  <c r="BF1409" i="21" s="1"/>
  <c r="BG1409" i="21"/>
  <c r="C1410" i="21"/>
  <c r="D1410" i="21"/>
  <c r="F1410" i="21"/>
  <c r="H1410" i="21"/>
  <c r="I1410" i="21" s="1"/>
  <c r="J1410" i="21"/>
  <c r="Q1410" i="21"/>
  <c r="V1410" i="21"/>
  <c r="W1410" i="21"/>
  <c r="X1410" i="21"/>
  <c r="AA1410" i="21"/>
  <c r="AL1410" i="21"/>
  <c r="AN1410" i="21"/>
  <c r="AR1410" i="21"/>
  <c r="AX1410" i="21"/>
  <c r="AZ1410" i="21"/>
  <c r="BA1410" i="21"/>
  <c r="BC1410" i="21"/>
  <c r="BE1410" i="21"/>
  <c r="BF1410" i="21"/>
  <c r="BG1410" i="21"/>
  <c r="C1411" i="21"/>
  <c r="D1411" i="21"/>
  <c r="F1411" i="21"/>
  <c r="H1411" i="21"/>
  <c r="J1411" i="21" s="1"/>
  <c r="I1411" i="21"/>
  <c r="Q1411" i="21"/>
  <c r="V1411" i="21"/>
  <c r="Z1411" i="21" s="1"/>
  <c r="W1411" i="21"/>
  <c r="X1411" i="21"/>
  <c r="AB1411" i="21" s="1"/>
  <c r="Y1411" i="21"/>
  <c r="AA1411" i="21"/>
  <c r="AC1411" i="21"/>
  <c r="AL1411" i="21"/>
  <c r="AN1411" i="21"/>
  <c r="AR1411" i="21"/>
  <c r="AX1411" i="21"/>
  <c r="AZ1411" i="21"/>
  <c r="BA1411" i="21"/>
  <c r="BC1411" i="21"/>
  <c r="BE1411" i="21"/>
  <c r="BF1411" i="21" s="1"/>
  <c r="BG1411" i="21"/>
  <c r="C1412" i="21"/>
  <c r="D1412" i="21"/>
  <c r="F1412" i="21"/>
  <c r="H1412" i="21"/>
  <c r="Q1412" i="21"/>
  <c r="V1412" i="21"/>
  <c r="Y1412" i="21" s="1"/>
  <c r="W1412" i="21"/>
  <c r="X1412" i="21"/>
  <c r="Z1412" i="21"/>
  <c r="AA1412" i="21"/>
  <c r="AL1412" i="21"/>
  <c r="AN1412" i="21"/>
  <c r="AR1412" i="21"/>
  <c r="AX1412" i="21"/>
  <c r="AZ1412" i="21"/>
  <c r="BA1412" i="21"/>
  <c r="BC1412" i="21"/>
  <c r="BE1412" i="21"/>
  <c r="BG1412" i="21" s="1"/>
  <c r="BF1412" i="21"/>
  <c r="C1413" i="21"/>
  <c r="D1413" i="21"/>
  <c r="F1413" i="21"/>
  <c r="H1413" i="21"/>
  <c r="J1413" i="21" s="1"/>
  <c r="I1413" i="21"/>
  <c r="Q1413" i="21"/>
  <c r="V1413" i="21"/>
  <c r="W1413" i="21"/>
  <c r="X1413" i="21"/>
  <c r="Y1413" i="21"/>
  <c r="Z1413" i="21"/>
  <c r="AA1413" i="21"/>
  <c r="AD1413" i="21" s="1"/>
  <c r="AF1413" i="21" s="1"/>
  <c r="AC1413" i="21"/>
  <c r="AL1413" i="21"/>
  <c r="AN1413" i="21"/>
  <c r="AR1413" i="21"/>
  <c r="AX1413" i="21"/>
  <c r="AZ1413" i="21"/>
  <c r="BA1413" i="21"/>
  <c r="BC1413" i="21"/>
  <c r="BE1413" i="21"/>
  <c r="C1414" i="21"/>
  <c r="D1414" i="21"/>
  <c r="F1414" i="21"/>
  <c r="H1414" i="21"/>
  <c r="I1414" i="21" s="1"/>
  <c r="J1414" i="21"/>
  <c r="Q1414" i="21"/>
  <c r="V1414" i="21"/>
  <c r="Y1414" i="21" s="1"/>
  <c r="W1414" i="21"/>
  <c r="AA1414" i="21" s="1"/>
  <c r="X1414" i="21"/>
  <c r="Z1414" i="21"/>
  <c r="AL1414" i="21"/>
  <c r="AN1414" i="21"/>
  <c r="AR1414" i="21"/>
  <c r="AX1414" i="21"/>
  <c r="AZ1414" i="21"/>
  <c r="BA1414" i="21"/>
  <c r="BC1414" i="21"/>
  <c r="BE1414" i="21"/>
  <c r="BG1414" i="21" s="1"/>
  <c r="BF1414" i="21"/>
  <c r="C1415" i="21"/>
  <c r="D1415" i="21"/>
  <c r="F1415" i="21"/>
  <c r="H1415" i="21"/>
  <c r="I1415" i="21"/>
  <c r="J1415" i="21"/>
  <c r="Q1415" i="21"/>
  <c r="V1415" i="21"/>
  <c r="W1415" i="21"/>
  <c r="AA1415" i="21" s="1"/>
  <c r="X1415" i="21"/>
  <c r="Y1415" i="21"/>
  <c r="Z1415" i="21"/>
  <c r="AC1415" i="21"/>
  <c r="AL1415" i="21"/>
  <c r="AN1415" i="21"/>
  <c r="AR1415" i="21"/>
  <c r="AX1415" i="21"/>
  <c r="AZ1415" i="21"/>
  <c r="BA1415" i="21"/>
  <c r="BC1415" i="21"/>
  <c r="BE1415" i="21"/>
  <c r="BF1415" i="21" s="1"/>
  <c r="BG1415" i="21"/>
  <c r="C1416" i="21"/>
  <c r="D1416" i="21"/>
  <c r="F1416" i="21"/>
  <c r="H1416" i="21"/>
  <c r="I1416" i="21" s="1"/>
  <c r="J1416" i="21"/>
  <c r="Q1416" i="21"/>
  <c r="V1416" i="21"/>
  <c r="Y1416" i="21" s="1"/>
  <c r="W1416" i="21"/>
  <c r="AA1416" i="21" s="1"/>
  <c r="AB1416" i="21" s="1"/>
  <c r="X1416" i="21"/>
  <c r="AC1416" i="21" s="1"/>
  <c r="AL1416" i="21"/>
  <c r="AN1416" i="21"/>
  <c r="AR1416" i="21"/>
  <c r="AX1416" i="21"/>
  <c r="AZ1416" i="21"/>
  <c r="BA1416" i="21"/>
  <c r="BC1416" i="21"/>
  <c r="BE1416" i="21"/>
  <c r="BF1416" i="21"/>
  <c r="BG1416" i="21"/>
  <c r="C1417" i="21"/>
  <c r="D1417" i="21"/>
  <c r="F1417" i="21"/>
  <c r="H1417" i="21"/>
  <c r="I1417" i="21"/>
  <c r="J1417" i="21"/>
  <c r="Q1417" i="21"/>
  <c r="V1417" i="21"/>
  <c r="Z1417" i="21" s="1"/>
  <c r="W1417" i="21"/>
  <c r="AA1417" i="21" s="1"/>
  <c r="X1417" i="21"/>
  <c r="Y1417" i="21"/>
  <c r="AC1417" i="21"/>
  <c r="AL1417" i="21"/>
  <c r="AN1417" i="21"/>
  <c r="AR1417" i="21"/>
  <c r="AX1417" i="21"/>
  <c r="AZ1417" i="21"/>
  <c r="BA1417" i="21"/>
  <c r="BC1417" i="21"/>
  <c r="BE1417" i="21"/>
  <c r="BF1417" i="21" s="1"/>
  <c r="BG1417" i="21"/>
  <c r="C1418" i="21"/>
  <c r="D1418" i="21"/>
  <c r="F1418" i="21"/>
  <c r="H1418" i="21"/>
  <c r="I1418" i="21" s="1"/>
  <c r="J1418" i="21"/>
  <c r="Q1418" i="21"/>
  <c r="V1418" i="21"/>
  <c r="W1418" i="21"/>
  <c r="X1418" i="21"/>
  <c r="AA1418" i="21"/>
  <c r="AL1418" i="21"/>
  <c r="AN1418" i="21"/>
  <c r="AR1418" i="21"/>
  <c r="AX1418" i="21"/>
  <c r="AZ1418" i="21"/>
  <c r="BA1418" i="21"/>
  <c r="BC1418" i="21"/>
  <c r="BE1418" i="21"/>
  <c r="BF1418" i="21"/>
  <c r="BG1418" i="21"/>
  <c r="C1419" i="21"/>
  <c r="D1419" i="21"/>
  <c r="F1419" i="21"/>
  <c r="H1419" i="21"/>
  <c r="J1419" i="21" s="1"/>
  <c r="I1419" i="21"/>
  <c r="Q1419" i="21"/>
  <c r="V1419" i="21"/>
  <c r="Z1419" i="21" s="1"/>
  <c r="W1419" i="21"/>
  <c r="X1419" i="21"/>
  <c r="Y1419" i="21"/>
  <c r="AA1419" i="21"/>
  <c r="AC1419" i="21"/>
  <c r="AL1419" i="21"/>
  <c r="AN1419" i="21"/>
  <c r="AR1419" i="21"/>
  <c r="AX1419" i="21"/>
  <c r="AZ1419" i="21"/>
  <c r="BA1419" i="21"/>
  <c r="BC1419" i="21"/>
  <c r="BE1419" i="21"/>
  <c r="BF1419" i="21" s="1"/>
  <c r="BG1419" i="21"/>
  <c r="C1420" i="21"/>
  <c r="D1420" i="21"/>
  <c r="F1420" i="21"/>
  <c r="H1420" i="21"/>
  <c r="I1420" i="21" s="1"/>
  <c r="J1420" i="21"/>
  <c r="Q1420" i="21"/>
  <c r="V1420" i="21"/>
  <c r="Y1420" i="21" s="1"/>
  <c r="W1420" i="21"/>
  <c r="X1420" i="21"/>
  <c r="AA1420" i="21"/>
  <c r="AL1420" i="21"/>
  <c r="AN1420" i="21"/>
  <c r="AR1420" i="21"/>
  <c r="AX1420" i="21"/>
  <c r="AZ1420" i="21"/>
  <c r="BA1420" i="21"/>
  <c r="BC1420" i="21"/>
  <c r="BE1420" i="21"/>
  <c r="BG1420" i="21" s="1"/>
  <c r="BF1420" i="21"/>
  <c r="C1421" i="21"/>
  <c r="D1421" i="21"/>
  <c r="F1421" i="21"/>
  <c r="H1421" i="21"/>
  <c r="J1421" i="21" s="1"/>
  <c r="I1421" i="21"/>
  <c r="Q1421" i="21"/>
  <c r="V1421" i="21"/>
  <c r="W1421" i="21"/>
  <c r="X1421" i="21"/>
  <c r="AB1421" i="21" s="1"/>
  <c r="Y1421" i="21"/>
  <c r="Z1421" i="21"/>
  <c r="AA1421" i="21"/>
  <c r="AC1421" i="21"/>
  <c r="AL1421" i="21"/>
  <c r="AN1421" i="21"/>
  <c r="AR1421" i="21"/>
  <c r="AX1421" i="21"/>
  <c r="AZ1421" i="21"/>
  <c r="BA1421" i="21"/>
  <c r="BC1421" i="21"/>
  <c r="BE1421" i="21"/>
  <c r="BF1421" i="21" s="1"/>
  <c r="BG1421" i="21"/>
  <c r="C1422" i="21"/>
  <c r="D1422" i="21"/>
  <c r="F1422" i="21"/>
  <c r="H1422" i="21"/>
  <c r="I1422" i="21" s="1"/>
  <c r="J1422" i="21"/>
  <c r="Q1422" i="21"/>
  <c r="V1422" i="21"/>
  <c r="Y1422" i="21" s="1"/>
  <c r="W1422" i="21"/>
  <c r="AA1422" i="21" s="1"/>
  <c r="X1422" i="21"/>
  <c r="Z1422" i="21"/>
  <c r="AL1422" i="21"/>
  <c r="AN1422" i="21"/>
  <c r="AR1422" i="21"/>
  <c r="AX1422" i="21"/>
  <c r="AZ1422" i="21"/>
  <c r="BA1422" i="21"/>
  <c r="BC1422" i="21"/>
  <c r="BE1422" i="21"/>
  <c r="BG1422" i="21" s="1"/>
  <c r="BF1422" i="21"/>
  <c r="C1423" i="21"/>
  <c r="D1423" i="21"/>
  <c r="F1423" i="21"/>
  <c r="H1423" i="21"/>
  <c r="I1423" i="21"/>
  <c r="J1423" i="21"/>
  <c r="Q1423" i="21"/>
  <c r="V1423" i="21"/>
  <c r="W1423" i="21"/>
  <c r="X1423" i="21"/>
  <c r="Y1423" i="21"/>
  <c r="Z1423" i="21"/>
  <c r="AA1423" i="21"/>
  <c r="AC1423" i="21"/>
  <c r="AL1423" i="21"/>
  <c r="AN1423" i="21"/>
  <c r="AR1423" i="21"/>
  <c r="AX1423" i="21"/>
  <c r="AZ1423" i="21"/>
  <c r="BA1423" i="21"/>
  <c r="BC1423" i="21"/>
  <c r="BE1423" i="21"/>
  <c r="BF1423" i="21" s="1"/>
  <c r="BG1423" i="21"/>
  <c r="C1424" i="21"/>
  <c r="D1424" i="21"/>
  <c r="F1424" i="21"/>
  <c r="H1424" i="21"/>
  <c r="I1424" i="21" s="1"/>
  <c r="J1424" i="21"/>
  <c r="Q1424" i="21"/>
  <c r="V1424" i="21"/>
  <c r="Y1424" i="21" s="1"/>
  <c r="W1424" i="21"/>
  <c r="AA1424" i="21" s="1"/>
  <c r="X1424" i="21"/>
  <c r="Z1424" i="21"/>
  <c r="AL1424" i="21"/>
  <c r="AN1424" i="21"/>
  <c r="AR1424" i="21"/>
  <c r="AX1424" i="21"/>
  <c r="AZ1424" i="21"/>
  <c r="BA1424" i="21"/>
  <c r="BC1424" i="21"/>
  <c r="BE1424" i="21"/>
  <c r="BF1424" i="21"/>
  <c r="BG1424" i="21"/>
  <c r="C1425" i="21"/>
  <c r="D1425" i="21"/>
  <c r="F1425" i="21"/>
  <c r="H1425" i="21"/>
  <c r="I1425" i="21"/>
  <c r="J1425" i="21"/>
  <c r="Q1425" i="21"/>
  <c r="V1425" i="21"/>
  <c r="Z1425" i="21" s="1"/>
  <c r="W1425" i="21"/>
  <c r="X1425" i="21"/>
  <c r="Y1425" i="21"/>
  <c r="AA1425" i="21"/>
  <c r="AC1425" i="21"/>
  <c r="AL1425" i="21"/>
  <c r="AN1425" i="21"/>
  <c r="AR1425" i="21"/>
  <c r="AX1425" i="21"/>
  <c r="AZ1425" i="21"/>
  <c r="BA1425" i="21"/>
  <c r="BC1425" i="21"/>
  <c r="BE1425" i="21"/>
  <c r="BF1425" i="21" s="1"/>
  <c r="BG1425" i="21"/>
  <c r="C1426" i="21"/>
  <c r="D1426" i="21"/>
  <c r="F1426" i="21"/>
  <c r="H1426" i="21"/>
  <c r="I1426" i="21" s="1"/>
  <c r="Q1426" i="21"/>
  <c r="V1426" i="21"/>
  <c r="Y1426" i="21" s="1"/>
  <c r="W1426" i="21"/>
  <c r="X1426" i="21"/>
  <c r="AA1426" i="21"/>
  <c r="AL1426" i="21"/>
  <c r="AN1426" i="21"/>
  <c r="AR1426" i="21"/>
  <c r="AX1426" i="21"/>
  <c r="AZ1426" i="21"/>
  <c r="BA1426" i="21"/>
  <c r="BC1426" i="21"/>
  <c r="BE1426" i="21"/>
  <c r="BF1426" i="21"/>
  <c r="BG1426" i="21"/>
  <c r="C1427" i="21"/>
  <c r="D1427" i="21"/>
  <c r="F1427" i="21"/>
  <c r="H1427" i="21"/>
  <c r="J1427" i="21" s="1"/>
  <c r="I1427" i="21"/>
  <c r="Q1427" i="21"/>
  <c r="V1427" i="21"/>
  <c r="Z1427" i="21" s="1"/>
  <c r="W1427" i="21"/>
  <c r="AA1427" i="21" s="1"/>
  <c r="AD1427" i="21" s="1"/>
  <c r="AF1427" i="21" s="1"/>
  <c r="X1427" i="21"/>
  <c r="Y1427" i="21"/>
  <c r="AC1427" i="21"/>
  <c r="AL1427" i="21"/>
  <c r="AN1427" i="21"/>
  <c r="AR1427" i="21"/>
  <c r="AX1427" i="21"/>
  <c r="AZ1427" i="21"/>
  <c r="BA1427" i="21"/>
  <c r="BC1427" i="21"/>
  <c r="BE1427" i="21"/>
  <c r="BF1427" i="21" s="1"/>
  <c r="C1428" i="21"/>
  <c r="D1428" i="21"/>
  <c r="F1428" i="21"/>
  <c r="H1428" i="21"/>
  <c r="I1428" i="21" s="1"/>
  <c r="Q1428" i="21"/>
  <c r="V1428" i="21"/>
  <c r="Y1428" i="21" s="1"/>
  <c r="W1428" i="21"/>
  <c r="X1428" i="21"/>
  <c r="AA1428" i="21"/>
  <c r="AL1428" i="21"/>
  <c r="AN1428" i="21"/>
  <c r="AR1428" i="21"/>
  <c r="AX1428" i="21"/>
  <c r="AZ1428" i="21"/>
  <c r="BA1428" i="21"/>
  <c r="BC1428" i="21"/>
  <c r="BE1428" i="21"/>
  <c r="BG1428" i="21" s="1"/>
  <c r="BF1428" i="21"/>
  <c r="C1429" i="21"/>
  <c r="D1429" i="21"/>
  <c r="F1429" i="21"/>
  <c r="H1429" i="21"/>
  <c r="J1429" i="21" s="1"/>
  <c r="I1429" i="21"/>
  <c r="Q1429" i="21"/>
  <c r="V1429" i="21"/>
  <c r="W1429" i="21"/>
  <c r="AA1429" i="21" s="1"/>
  <c r="AD1429" i="21" s="1"/>
  <c r="AF1429" i="21" s="1"/>
  <c r="X1429" i="21"/>
  <c r="Y1429" i="21"/>
  <c r="Z1429" i="21"/>
  <c r="AC1429" i="21"/>
  <c r="AL1429" i="21"/>
  <c r="AN1429" i="21"/>
  <c r="AR1429" i="21"/>
  <c r="AX1429" i="21"/>
  <c r="AZ1429" i="21"/>
  <c r="BA1429" i="21"/>
  <c r="BC1429" i="21"/>
  <c r="BE1429" i="21"/>
  <c r="BF1429" i="21" s="1"/>
  <c r="C1430" i="21"/>
  <c r="D1430" i="21"/>
  <c r="F1430" i="21"/>
  <c r="H1430" i="21"/>
  <c r="I1430" i="21" s="1"/>
  <c r="Q1430" i="21"/>
  <c r="V1430" i="21"/>
  <c r="Y1430" i="21" s="1"/>
  <c r="W1430" i="21"/>
  <c r="AA1430" i="21" s="1"/>
  <c r="X1430" i="21"/>
  <c r="Z1430" i="21"/>
  <c r="AL1430" i="21"/>
  <c r="AN1430" i="21"/>
  <c r="AR1430" i="21"/>
  <c r="AX1430" i="21"/>
  <c r="AZ1430" i="21"/>
  <c r="BA1430" i="21"/>
  <c r="BC1430" i="21"/>
  <c r="BE1430" i="21"/>
  <c r="BG1430" i="21" s="1"/>
  <c r="BF1430" i="21"/>
  <c r="C1431" i="21"/>
  <c r="D1431" i="21"/>
  <c r="F1431" i="21"/>
  <c r="H1431" i="21"/>
  <c r="I1431" i="21"/>
  <c r="J1431" i="21"/>
  <c r="Q1431" i="21"/>
  <c r="V1431" i="21"/>
  <c r="W1431" i="21"/>
  <c r="X1431" i="21"/>
  <c r="Y1431" i="21"/>
  <c r="Z1431" i="21"/>
  <c r="AA1431" i="21"/>
  <c r="AC1431" i="21"/>
  <c r="AL1431" i="21"/>
  <c r="AN1431" i="21"/>
  <c r="AR1431" i="21"/>
  <c r="AX1431" i="21"/>
  <c r="AZ1431" i="21"/>
  <c r="BA1431" i="21"/>
  <c r="BC1431" i="21"/>
  <c r="BE1431" i="21"/>
  <c r="BF1431" i="21" s="1"/>
  <c r="C1432" i="21"/>
  <c r="D1432" i="21"/>
  <c r="F1432" i="21"/>
  <c r="H1432" i="21"/>
  <c r="I1432" i="21" s="1"/>
  <c r="J1432" i="21"/>
  <c r="Q1432" i="21"/>
  <c r="V1432" i="21"/>
  <c r="Y1432" i="21" s="1"/>
  <c r="W1432" i="21"/>
  <c r="AA1432" i="21" s="1"/>
  <c r="X1432" i="21"/>
  <c r="AL1432" i="21"/>
  <c r="AN1432" i="21"/>
  <c r="AR1432" i="21"/>
  <c r="AX1432" i="21"/>
  <c r="AZ1432" i="21"/>
  <c r="BA1432" i="21"/>
  <c r="BC1432" i="21"/>
  <c r="BE1432" i="21"/>
  <c r="BF1432" i="21"/>
  <c r="BG1432" i="21"/>
  <c r="C1433" i="21"/>
  <c r="D1433" i="21"/>
  <c r="F1433" i="21"/>
  <c r="H1433" i="21"/>
  <c r="I1433" i="21"/>
  <c r="J1433" i="21"/>
  <c r="Q1433" i="21"/>
  <c r="V1433" i="21"/>
  <c r="Z1433" i="21" s="1"/>
  <c r="W1433" i="21"/>
  <c r="AA1433" i="21" s="1"/>
  <c r="X1433" i="21"/>
  <c r="Y1433" i="21"/>
  <c r="AC1433" i="21"/>
  <c r="AL1433" i="21"/>
  <c r="AN1433" i="21"/>
  <c r="AR1433" i="21"/>
  <c r="AX1433" i="21"/>
  <c r="AZ1433" i="21"/>
  <c r="BA1433" i="21"/>
  <c r="BC1433" i="21"/>
  <c r="BE1433" i="21"/>
  <c r="BF1433" i="21" s="1"/>
  <c r="BG1433" i="21"/>
  <c r="C1434" i="21"/>
  <c r="D1434" i="21"/>
  <c r="F1434" i="21"/>
  <c r="H1434" i="21"/>
  <c r="I1434" i="21" s="1"/>
  <c r="Q1434" i="21"/>
  <c r="V1434" i="21"/>
  <c r="Y1434" i="21" s="1"/>
  <c r="W1434" i="21"/>
  <c r="X1434" i="21"/>
  <c r="Z1434" i="21"/>
  <c r="AA1434" i="21"/>
  <c r="AL1434" i="21"/>
  <c r="AN1434" i="21"/>
  <c r="AR1434" i="21"/>
  <c r="AX1434" i="21"/>
  <c r="AZ1434" i="21"/>
  <c r="BA1434" i="21"/>
  <c r="BC1434" i="21"/>
  <c r="BE1434" i="21"/>
  <c r="BF1434" i="21"/>
  <c r="BG1434" i="21"/>
  <c r="C1435" i="21"/>
  <c r="D1435" i="21"/>
  <c r="F1435" i="21"/>
  <c r="H1435" i="21"/>
  <c r="J1435" i="21" s="1"/>
  <c r="I1435" i="21"/>
  <c r="Q1435" i="21"/>
  <c r="V1435" i="21"/>
  <c r="Z1435" i="21" s="1"/>
  <c r="W1435" i="21"/>
  <c r="X1435" i="21"/>
  <c r="Y1435" i="21"/>
  <c r="AA1435" i="21"/>
  <c r="AL1435" i="21"/>
  <c r="AN1435" i="21"/>
  <c r="AR1435" i="21"/>
  <c r="AX1435" i="21"/>
  <c r="AZ1435" i="21"/>
  <c r="BA1435" i="21"/>
  <c r="BC1435" i="21"/>
  <c r="BE1435" i="21"/>
  <c r="BF1435" i="21" s="1"/>
  <c r="C1436" i="21"/>
  <c r="D1436" i="21"/>
  <c r="F1436" i="21"/>
  <c r="H1436" i="21"/>
  <c r="I1436" i="21" s="1"/>
  <c r="Q1436" i="21"/>
  <c r="V1436" i="21"/>
  <c r="Y1436" i="21" s="1"/>
  <c r="W1436" i="21"/>
  <c r="X1436" i="21"/>
  <c r="Z1436" i="21"/>
  <c r="AA1436" i="21"/>
  <c r="AL1436" i="21"/>
  <c r="AN1436" i="21"/>
  <c r="AR1436" i="21"/>
  <c r="AX1436" i="21"/>
  <c r="AZ1436" i="21"/>
  <c r="BA1436" i="21"/>
  <c r="BC1436" i="21"/>
  <c r="BE1436" i="21"/>
  <c r="BG1436" i="21" s="1"/>
  <c r="BF1436" i="21"/>
  <c r="C1437" i="21"/>
  <c r="D1437" i="21"/>
  <c r="F1437" i="21"/>
  <c r="H1437" i="21"/>
  <c r="J1437" i="21" s="1"/>
  <c r="I1437" i="21"/>
  <c r="Q1437" i="21"/>
  <c r="V1437" i="21"/>
  <c r="W1437" i="21"/>
  <c r="AA1437" i="21" s="1"/>
  <c r="AD1437" i="21" s="1"/>
  <c r="AF1437" i="21" s="1"/>
  <c r="X1437" i="21"/>
  <c r="Y1437" i="21"/>
  <c r="Z1437" i="21"/>
  <c r="AC1437" i="21"/>
  <c r="AL1437" i="21"/>
  <c r="AN1437" i="21"/>
  <c r="AR1437" i="21"/>
  <c r="AX1437" i="21"/>
  <c r="AZ1437" i="21"/>
  <c r="BA1437" i="21"/>
  <c r="BC1437" i="21"/>
  <c r="BE1437" i="21"/>
  <c r="BF1437" i="21" s="1"/>
  <c r="BG1437" i="21"/>
  <c r="C1438" i="21"/>
  <c r="D1438" i="21"/>
  <c r="F1438" i="21"/>
  <c r="H1438" i="21"/>
  <c r="I1438" i="21" s="1"/>
  <c r="Q1438" i="21"/>
  <c r="V1438" i="21"/>
  <c r="Y1438" i="21" s="1"/>
  <c r="W1438" i="21"/>
  <c r="AA1438" i="21" s="1"/>
  <c r="AB1438" i="21" s="1"/>
  <c r="X1438" i="21"/>
  <c r="AC1438" i="21" s="1"/>
  <c r="AD1438" i="21"/>
  <c r="AL1438" i="21"/>
  <c r="AN1438" i="21"/>
  <c r="AR1438" i="21"/>
  <c r="AX1438" i="21"/>
  <c r="AZ1438" i="21"/>
  <c r="BA1438" i="21"/>
  <c r="BC1438" i="21"/>
  <c r="BE1438" i="21"/>
  <c r="BG1438" i="21" s="1"/>
  <c r="BF1438" i="21"/>
  <c r="C1439" i="21"/>
  <c r="D1439" i="21"/>
  <c r="F1439" i="21"/>
  <c r="H1439" i="21"/>
  <c r="I1439" i="21"/>
  <c r="J1439" i="21"/>
  <c r="Q1439" i="21"/>
  <c r="V1439" i="21"/>
  <c r="W1439" i="21"/>
  <c r="X1439" i="21"/>
  <c r="Y1439" i="21"/>
  <c r="Z1439" i="21"/>
  <c r="AA1439" i="21"/>
  <c r="AD1439" i="21" s="1"/>
  <c r="AB1439" i="21"/>
  <c r="AC1439" i="21"/>
  <c r="AF1439" i="21"/>
  <c r="AL1439" i="21"/>
  <c r="AN1439" i="21"/>
  <c r="AR1439" i="21"/>
  <c r="AX1439" i="21"/>
  <c r="AZ1439" i="21"/>
  <c r="BA1439" i="21"/>
  <c r="BC1439" i="21"/>
  <c r="BE1439" i="21"/>
  <c r="BF1439" i="21" s="1"/>
  <c r="C1440" i="21"/>
  <c r="D1440" i="21"/>
  <c r="F1440" i="21"/>
  <c r="H1440" i="21"/>
  <c r="I1440" i="21" s="1"/>
  <c r="J1440" i="21"/>
  <c r="Q1440" i="21"/>
  <c r="V1440" i="21"/>
  <c r="Y1440" i="21" s="1"/>
  <c r="W1440" i="21"/>
  <c r="AA1440" i="21" s="1"/>
  <c r="X1440" i="21"/>
  <c r="AL1440" i="21"/>
  <c r="AN1440" i="21"/>
  <c r="AR1440" i="21"/>
  <c r="AX1440" i="21"/>
  <c r="AZ1440" i="21"/>
  <c r="BA1440" i="21"/>
  <c r="BC1440" i="21"/>
  <c r="BE1440" i="21"/>
  <c r="BF1440" i="21"/>
  <c r="BG1440" i="21"/>
  <c r="C1441" i="21"/>
  <c r="D1441" i="21"/>
  <c r="F1441" i="21"/>
  <c r="H1441" i="21"/>
  <c r="I1441" i="21"/>
  <c r="J1441" i="21"/>
  <c r="Q1441" i="21"/>
  <c r="V1441" i="21"/>
  <c r="Z1441" i="21" s="1"/>
  <c r="W1441" i="21"/>
  <c r="AA1441" i="21" s="1"/>
  <c r="X1441" i="21"/>
  <c r="AC1441" i="21"/>
  <c r="AL1441" i="21"/>
  <c r="AN1441" i="21"/>
  <c r="AR1441" i="21"/>
  <c r="AX1441" i="21"/>
  <c r="AZ1441" i="21"/>
  <c r="BA1441" i="21"/>
  <c r="BC1441" i="21"/>
  <c r="BE1441" i="21"/>
  <c r="BF1441" i="21" s="1"/>
  <c r="BG1441" i="21"/>
  <c r="C1442" i="21"/>
  <c r="D1442" i="21"/>
  <c r="F1442" i="21"/>
  <c r="H1442" i="21"/>
  <c r="I1442" i="21"/>
  <c r="J1442" i="21"/>
  <c r="Q1442" i="21"/>
  <c r="V1442" i="21"/>
  <c r="Y1442" i="21" s="1"/>
  <c r="W1442" i="21"/>
  <c r="X1442" i="21"/>
  <c r="AA1442" i="21"/>
  <c r="AL1442" i="21"/>
  <c r="AN1442" i="21"/>
  <c r="AR1442" i="21"/>
  <c r="AX1442" i="21"/>
  <c r="AZ1442" i="21"/>
  <c r="BA1442" i="21"/>
  <c r="BC1442" i="21"/>
  <c r="BE1442" i="21"/>
  <c r="BF1442" i="21"/>
  <c r="BG1442" i="21"/>
  <c r="C1443" i="21"/>
  <c r="D1443" i="21"/>
  <c r="F1443" i="21"/>
  <c r="H1443" i="21"/>
  <c r="J1443" i="21" s="1"/>
  <c r="I1443" i="21"/>
  <c r="Q1443" i="21"/>
  <c r="V1443" i="21"/>
  <c r="Z1443" i="21" s="1"/>
  <c r="W1443" i="21"/>
  <c r="AA1443" i="21" s="1"/>
  <c r="AD1443" i="21" s="1"/>
  <c r="AF1443" i="21" s="1"/>
  <c r="X1443" i="21"/>
  <c r="Y1443" i="21"/>
  <c r="AC1443" i="21"/>
  <c r="AL1443" i="21"/>
  <c r="AN1443" i="21"/>
  <c r="AR1443" i="21"/>
  <c r="AX1443" i="21"/>
  <c r="AZ1443" i="21"/>
  <c r="BA1443" i="21"/>
  <c r="BC1443" i="21"/>
  <c r="BE1443" i="21"/>
  <c r="BG1443" i="21" s="1"/>
  <c r="BF1443" i="21"/>
  <c r="C1444" i="21"/>
  <c r="D1444" i="21"/>
  <c r="F1444" i="21"/>
  <c r="H1444" i="21"/>
  <c r="I1444" i="21" s="1"/>
  <c r="Q1444" i="21"/>
  <c r="V1444" i="21"/>
  <c r="Y1444" i="21" s="1"/>
  <c r="W1444" i="21"/>
  <c r="X1444" i="21"/>
  <c r="AA1444" i="21"/>
  <c r="AL1444" i="21"/>
  <c r="AN1444" i="21"/>
  <c r="AR1444" i="21"/>
  <c r="AX1444" i="21"/>
  <c r="AZ1444" i="21"/>
  <c r="BA1444" i="21"/>
  <c r="BC1444" i="21"/>
  <c r="BE1444" i="21"/>
  <c r="BG1444" i="21" s="1"/>
  <c r="BF1444" i="21"/>
  <c r="C1445" i="21"/>
  <c r="D1445" i="21"/>
  <c r="F1445" i="21"/>
  <c r="H1445" i="21"/>
  <c r="J1445" i="21" s="1"/>
  <c r="Q1445" i="21"/>
  <c r="V1445" i="21"/>
  <c r="W1445" i="21"/>
  <c r="AA1445" i="21" s="1"/>
  <c r="AD1445" i="21" s="1"/>
  <c r="AF1445" i="21" s="1"/>
  <c r="X1445" i="21"/>
  <c r="Y1445" i="21"/>
  <c r="Z1445" i="21"/>
  <c r="AC1445" i="21"/>
  <c r="AL1445" i="21"/>
  <c r="AN1445" i="21"/>
  <c r="AR1445" i="21"/>
  <c r="AX1445" i="21"/>
  <c r="AZ1445" i="21"/>
  <c r="BA1445" i="21"/>
  <c r="BC1445" i="21"/>
  <c r="BE1445" i="21"/>
  <c r="BF1445" i="21" s="1"/>
  <c r="BG1445" i="21"/>
  <c r="C1446" i="21"/>
  <c r="D1446" i="21"/>
  <c r="F1446" i="21"/>
  <c r="H1446" i="21"/>
  <c r="I1446" i="21" s="1"/>
  <c r="J1446" i="21"/>
  <c r="Q1446" i="21"/>
  <c r="V1446" i="21"/>
  <c r="Y1446" i="21" s="1"/>
  <c r="W1446" i="21"/>
  <c r="AA1446" i="21" s="1"/>
  <c r="AD1446" i="21" s="1"/>
  <c r="X1446" i="21"/>
  <c r="AC1446" i="21" s="1"/>
  <c r="Z1446" i="21"/>
  <c r="AL1446" i="21"/>
  <c r="AN1446" i="21"/>
  <c r="AR1446" i="21"/>
  <c r="AX1446" i="21"/>
  <c r="AZ1446" i="21"/>
  <c r="BA1446" i="21"/>
  <c r="BC1446" i="21"/>
  <c r="BE1446" i="21"/>
  <c r="BG1446" i="21" s="1"/>
  <c r="C1447" i="21"/>
  <c r="D1447" i="21"/>
  <c r="F1447" i="21"/>
  <c r="H1447" i="21"/>
  <c r="I1447" i="21"/>
  <c r="J1447" i="21"/>
  <c r="Q1447" i="21"/>
  <c r="V1447" i="21"/>
  <c r="W1447" i="21"/>
  <c r="X1447" i="21"/>
  <c r="Y1447" i="21"/>
  <c r="Z1447" i="21"/>
  <c r="AA1447" i="21"/>
  <c r="AD1447" i="21" s="1"/>
  <c r="AF1447" i="21" s="1"/>
  <c r="AC1447" i="21"/>
  <c r="AL1447" i="21"/>
  <c r="AN1447" i="21"/>
  <c r="AR1447" i="21"/>
  <c r="AX1447" i="21"/>
  <c r="AZ1447" i="21"/>
  <c r="BA1447" i="21"/>
  <c r="BC1447" i="21"/>
  <c r="BE1447" i="21"/>
  <c r="BF1447" i="21" s="1"/>
  <c r="C1448" i="21"/>
  <c r="D1448" i="21"/>
  <c r="F1448" i="21"/>
  <c r="H1448" i="21"/>
  <c r="I1448" i="21" s="1"/>
  <c r="Q1448" i="21"/>
  <c r="V1448" i="21"/>
  <c r="Z1448" i="21" s="1"/>
  <c r="W1448" i="21"/>
  <c r="AA1448" i="21" s="1"/>
  <c r="X1448" i="21"/>
  <c r="Y1448" i="21"/>
  <c r="AL1448" i="21"/>
  <c r="AN1448" i="21"/>
  <c r="AR1448" i="21"/>
  <c r="AX1448" i="21"/>
  <c r="AZ1448" i="21"/>
  <c r="BA1448" i="21"/>
  <c r="BC1448" i="21"/>
  <c r="BE1448" i="21"/>
  <c r="BF1448" i="21"/>
  <c r="BG1448" i="21"/>
  <c r="C1449" i="21"/>
  <c r="D1449" i="21"/>
  <c r="F1449" i="21"/>
  <c r="H1449" i="21"/>
  <c r="I1449" i="21"/>
  <c r="J1449" i="21"/>
  <c r="Q1449" i="21"/>
  <c r="V1449" i="21"/>
  <c r="Z1449" i="21" s="1"/>
  <c r="W1449" i="21"/>
  <c r="X1449" i="21"/>
  <c r="Y1449" i="21"/>
  <c r="AA1449" i="21"/>
  <c r="AC1449" i="21"/>
  <c r="AL1449" i="21"/>
  <c r="AN1449" i="21"/>
  <c r="AR1449" i="21"/>
  <c r="AX1449" i="21"/>
  <c r="AZ1449" i="21"/>
  <c r="BA1449" i="21"/>
  <c r="BC1449" i="21"/>
  <c r="BE1449" i="21"/>
  <c r="BF1449" i="21" s="1"/>
  <c r="C1450" i="21"/>
  <c r="D1450" i="21"/>
  <c r="F1450" i="21"/>
  <c r="H1450" i="21"/>
  <c r="J1450" i="21" s="1"/>
  <c r="I1450" i="21"/>
  <c r="Q1450" i="21"/>
  <c r="V1450" i="21"/>
  <c r="Y1450" i="21" s="1"/>
  <c r="W1450" i="21"/>
  <c r="X1450" i="21"/>
  <c r="Z1450" i="21"/>
  <c r="AA1450" i="21"/>
  <c r="AL1450" i="21"/>
  <c r="AN1450" i="21"/>
  <c r="AR1450" i="21"/>
  <c r="AX1450" i="21"/>
  <c r="AZ1450" i="21"/>
  <c r="BA1450" i="21"/>
  <c r="BC1450" i="21"/>
  <c r="BE1450" i="21"/>
  <c r="BF1450" i="21"/>
  <c r="BG1450" i="21"/>
  <c r="C1451" i="21"/>
  <c r="D1451" i="21"/>
  <c r="F1451" i="21"/>
  <c r="H1451" i="21"/>
  <c r="J1451" i="21" s="1"/>
  <c r="I1451" i="21"/>
  <c r="Q1451" i="21"/>
  <c r="V1451" i="21"/>
  <c r="Z1451" i="21" s="1"/>
  <c r="W1451" i="21"/>
  <c r="X1451" i="21"/>
  <c r="Y1451" i="21"/>
  <c r="AA1451" i="21"/>
  <c r="AD1451" i="21" s="1"/>
  <c r="AC1451" i="21"/>
  <c r="AF1451" i="21"/>
  <c r="AL1451" i="21"/>
  <c r="AN1451" i="21"/>
  <c r="AR1451" i="21"/>
  <c r="AX1451" i="21"/>
  <c r="AZ1451" i="21"/>
  <c r="BA1451" i="21"/>
  <c r="BC1451" i="21"/>
  <c r="BE1451" i="21"/>
  <c r="BF1451" i="21" s="1"/>
  <c r="C1452" i="21"/>
  <c r="D1452" i="21"/>
  <c r="F1452" i="21"/>
  <c r="H1452" i="21"/>
  <c r="I1452" i="21" s="1"/>
  <c r="Q1452" i="21"/>
  <c r="V1452" i="21"/>
  <c r="Y1452" i="21" s="1"/>
  <c r="W1452" i="21"/>
  <c r="X1452" i="21"/>
  <c r="AC1452" i="21" s="1"/>
  <c r="AA1452" i="21"/>
  <c r="AL1452" i="21"/>
  <c r="AN1452" i="21"/>
  <c r="AR1452" i="21"/>
  <c r="AX1452" i="21"/>
  <c r="AZ1452" i="21"/>
  <c r="BA1452" i="21"/>
  <c r="BC1452" i="21"/>
  <c r="BE1452" i="21"/>
  <c r="BG1452" i="21" s="1"/>
  <c r="BF1452" i="21"/>
  <c r="C1453" i="21"/>
  <c r="D1453" i="21"/>
  <c r="F1453" i="21"/>
  <c r="H1453" i="21"/>
  <c r="J1453" i="21" s="1"/>
  <c r="I1453" i="21"/>
  <c r="Q1453" i="21"/>
  <c r="V1453" i="21"/>
  <c r="W1453" i="21"/>
  <c r="X1453" i="21"/>
  <c r="Y1453" i="21"/>
  <c r="Z1453" i="21"/>
  <c r="AA1453" i="21"/>
  <c r="AC1453" i="21"/>
  <c r="AL1453" i="21"/>
  <c r="AN1453" i="21"/>
  <c r="AR1453" i="21"/>
  <c r="AX1453" i="21"/>
  <c r="AZ1453" i="21"/>
  <c r="BA1453" i="21"/>
  <c r="BC1453" i="21"/>
  <c r="BE1453" i="21"/>
  <c r="BF1453" i="21" s="1"/>
  <c r="BG1453" i="21"/>
  <c r="C1454" i="21"/>
  <c r="D1454" i="21"/>
  <c r="F1454" i="21"/>
  <c r="H1454" i="21"/>
  <c r="I1454" i="21" s="1"/>
  <c r="J1454" i="21"/>
  <c r="Q1454" i="21"/>
  <c r="V1454" i="21"/>
  <c r="Y1454" i="21" s="1"/>
  <c r="W1454" i="21"/>
  <c r="AA1454" i="21" s="1"/>
  <c r="AB1454" i="21" s="1"/>
  <c r="X1454" i="21"/>
  <c r="AC1454" i="21" s="1"/>
  <c r="Z1454" i="21"/>
  <c r="AL1454" i="21"/>
  <c r="AN1454" i="21"/>
  <c r="AR1454" i="21"/>
  <c r="AX1454" i="21"/>
  <c r="AZ1454" i="21"/>
  <c r="BA1454" i="21"/>
  <c r="BC1454" i="21"/>
  <c r="BE1454" i="21"/>
  <c r="BG1454" i="21" s="1"/>
  <c r="BF1454" i="21"/>
  <c r="C1455" i="21"/>
  <c r="D1455" i="21"/>
  <c r="F1455" i="21"/>
  <c r="H1455" i="21"/>
  <c r="I1455" i="21"/>
  <c r="J1455" i="21"/>
  <c r="Q1455" i="21"/>
  <c r="V1455" i="21"/>
  <c r="W1455" i="21"/>
  <c r="X1455" i="21"/>
  <c r="Y1455" i="21"/>
  <c r="Z1455" i="21"/>
  <c r="AA1455" i="21"/>
  <c r="AB1455" i="21" s="1"/>
  <c r="AC1455" i="21"/>
  <c r="AL1455" i="21"/>
  <c r="AN1455" i="21"/>
  <c r="AR1455" i="21"/>
  <c r="AX1455" i="21"/>
  <c r="AZ1455" i="21"/>
  <c r="BA1455" i="21"/>
  <c r="BC1455" i="21"/>
  <c r="BE1455" i="21"/>
  <c r="BF1455" i="21" s="1"/>
  <c r="C1456" i="21"/>
  <c r="D1456" i="21"/>
  <c r="F1456" i="21"/>
  <c r="H1456" i="21"/>
  <c r="I1456" i="21" s="1"/>
  <c r="Q1456" i="21"/>
  <c r="V1456" i="21"/>
  <c r="Y1456" i="21" s="1"/>
  <c r="W1456" i="21"/>
  <c r="AA1456" i="21" s="1"/>
  <c r="X1456" i="21"/>
  <c r="AL1456" i="21"/>
  <c r="AN1456" i="21"/>
  <c r="AR1456" i="21"/>
  <c r="AX1456" i="21"/>
  <c r="AZ1456" i="21"/>
  <c r="BA1456" i="21"/>
  <c r="BC1456" i="21"/>
  <c r="BE1456" i="21"/>
  <c r="BF1456" i="21"/>
  <c r="BG1456" i="21"/>
  <c r="C1457" i="21"/>
  <c r="D1457" i="21"/>
  <c r="F1457" i="21"/>
  <c r="H1457" i="21"/>
  <c r="I1457" i="21"/>
  <c r="J1457" i="21"/>
  <c r="Q1457" i="21"/>
  <c r="V1457" i="21"/>
  <c r="Z1457" i="21" s="1"/>
  <c r="W1457" i="21"/>
  <c r="X1457" i="21"/>
  <c r="AA1457" i="21"/>
  <c r="AB1457" i="21" s="1"/>
  <c r="AC1457" i="21"/>
  <c r="AL1457" i="21"/>
  <c r="AN1457" i="21"/>
  <c r="AR1457" i="21"/>
  <c r="AX1457" i="21"/>
  <c r="AZ1457" i="21"/>
  <c r="BA1457" i="21"/>
  <c r="BC1457" i="21"/>
  <c r="BE1457" i="21"/>
  <c r="BF1457" i="21" s="1"/>
  <c r="BG1457" i="21"/>
  <c r="C1458" i="21"/>
  <c r="D1458" i="21"/>
  <c r="F1458" i="21"/>
  <c r="H1458" i="21"/>
  <c r="I1458" i="21" s="1"/>
  <c r="Q1458" i="21"/>
  <c r="V1458" i="21"/>
  <c r="Y1458" i="21" s="1"/>
  <c r="W1458" i="21"/>
  <c r="X1458" i="21"/>
  <c r="AA1458" i="21"/>
  <c r="AL1458" i="21"/>
  <c r="AN1458" i="21"/>
  <c r="AR1458" i="21"/>
  <c r="AX1458" i="21"/>
  <c r="AZ1458" i="21"/>
  <c r="BA1458" i="21"/>
  <c r="BC1458" i="21"/>
  <c r="BE1458" i="21"/>
  <c r="BF1458" i="21"/>
  <c r="BG1458" i="21"/>
  <c r="C1459" i="21"/>
  <c r="D1459" i="21"/>
  <c r="F1459" i="21"/>
  <c r="H1459" i="21"/>
  <c r="J1459" i="21" s="1"/>
  <c r="I1459" i="21"/>
  <c r="Q1459" i="21"/>
  <c r="V1459" i="21"/>
  <c r="Z1459" i="21" s="1"/>
  <c r="W1459" i="21"/>
  <c r="X1459" i="21"/>
  <c r="AA1459" i="21"/>
  <c r="AL1459" i="21"/>
  <c r="AN1459" i="21"/>
  <c r="AR1459" i="21"/>
  <c r="AX1459" i="21"/>
  <c r="AZ1459" i="21"/>
  <c r="BA1459" i="21"/>
  <c r="BC1459" i="21"/>
  <c r="BE1459" i="21"/>
  <c r="BG1459" i="21" s="1"/>
  <c r="BF1459" i="21"/>
  <c r="C1460" i="21"/>
  <c r="D1460" i="21"/>
  <c r="F1460" i="21"/>
  <c r="H1460" i="21"/>
  <c r="I1460" i="21" s="1"/>
  <c r="J1460" i="21"/>
  <c r="Q1460" i="21"/>
  <c r="V1460" i="21"/>
  <c r="Y1460" i="21" s="1"/>
  <c r="W1460" i="21"/>
  <c r="X1460" i="21"/>
  <c r="Z1460" i="21"/>
  <c r="AA1460" i="21"/>
  <c r="AB1460" i="21" s="1"/>
  <c r="AC1460" i="21"/>
  <c r="AD1460" i="21"/>
  <c r="AL1460" i="21"/>
  <c r="AN1460" i="21"/>
  <c r="AR1460" i="21"/>
  <c r="AX1460" i="21"/>
  <c r="AZ1460" i="21"/>
  <c r="BA1460" i="21"/>
  <c r="BC1460" i="21"/>
  <c r="BE1460" i="21"/>
  <c r="BG1460" i="21" s="1"/>
  <c r="BF1460" i="21"/>
  <c r="C1461" i="21"/>
  <c r="D1461" i="21"/>
  <c r="F1461" i="21"/>
  <c r="H1461" i="21"/>
  <c r="J1461" i="21" s="1"/>
  <c r="Q1461" i="21"/>
  <c r="V1461" i="21"/>
  <c r="W1461" i="21"/>
  <c r="X1461" i="21"/>
  <c r="Y1461" i="21"/>
  <c r="Z1461" i="21"/>
  <c r="AA1461" i="21"/>
  <c r="AL1461" i="21"/>
  <c r="AN1461" i="21"/>
  <c r="AR1461" i="21"/>
  <c r="AX1461" i="21"/>
  <c r="AZ1461" i="21"/>
  <c r="BA1461" i="21"/>
  <c r="BC1461" i="21"/>
  <c r="BE1461" i="21"/>
  <c r="BG1461" i="21" s="1"/>
  <c r="BF1461" i="21"/>
  <c r="C1462" i="21"/>
  <c r="D1462" i="21"/>
  <c r="F1462" i="21"/>
  <c r="H1462" i="21"/>
  <c r="I1462" i="21" s="1"/>
  <c r="Q1462" i="21"/>
  <c r="V1462" i="21"/>
  <c r="Y1462" i="21" s="1"/>
  <c r="W1462" i="21"/>
  <c r="AA1462" i="21" s="1"/>
  <c r="X1462" i="21"/>
  <c r="AL1462" i="21"/>
  <c r="AN1462" i="21"/>
  <c r="AR1462" i="21"/>
  <c r="AX1462" i="21"/>
  <c r="AZ1462" i="21"/>
  <c r="BA1462" i="21"/>
  <c r="BC1462" i="21"/>
  <c r="BE1462" i="21"/>
  <c r="BG1462" i="21" s="1"/>
  <c r="BF1462" i="21"/>
  <c r="C1463" i="21"/>
  <c r="D1463" i="21"/>
  <c r="F1463" i="21"/>
  <c r="H1463" i="21"/>
  <c r="I1463" i="21" s="1"/>
  <c r="Q1463" i="21"/>
  <c r="V1463" i="21"/>
  <c r="W1463" i="21"/>
  <c r="X1463" i="21"/>
  <c r="Y1463" i="21"/>
  <c r="Z1463" i="21"/>
  <c r="AA1463" i="21"/>
  <c r="AB1463" i="21" s="1"/>
  <c r="AC1463" i="21"/>
  <c r="AL1463" i="21"/>
  <c r="AN1463" i="21"/>
  <c r="AR1463" i="21"/>
  <c r="AX1463" i="21"/>
  <c r="AZ1463" i="21"/>
  <c r="BA1463" i="21"/>
  <c r="BC1463" i="21"/>
  <c r="BE1463" i="21"/>
  <c r="BF1463" i="21" s="1"/>
  <c r="C1464" i="21"/>
  <c r="D1464" i="21"/>
  <c r="F1464" i="21"/>
  <c r="H1464" i="21"/>
  <c r="I1464" i="21" s="1"/>
  <c r="Q1464" i="21"/>
  <c r="V1464" i="21"/>
  <c r="Y1464" i="21" s="1"/>
  <c r="W1464" i="21"/>
  <c r="AA1464" i="21" s="1"/>
  <c r="AD1464" i="21" s="1"/>
  <c r="X1464" i="21"/>
  <c r="AC1464" i="21" s="1"/>
  <c r="AL1464" i="21"/>
  <c r="AN1464" i="21"/>
  <c r="AR1464" i="21"/>
  <c r="AX1464" i="21"/>
  <c r="AZ1464" i="21"/>
  <c r="BA1464" i="21"/>
  <c r="BC1464" i="21"/>
  <c r="BE1464" i="21"/>
  <c r="BG1464" i="21" s="1"/>
  <c r="BF1464" i="21"/>
  <c r="C1465" i="21"/>
  <c r="D1465" i="21"/>
  <c r="F1465" i="21"/>
  <c r="H1465" i="21"/>
  <c r="I1465" i="21"/>
  <c r="J1465" i="21"/>
  <c r="Q1465" i="21"/>
  <c r="V1465" i="21"/>
  <c r="Z1465" i="21" s="1"/>
  <c r="W1465" i="21"/>
  <c r="AA1465" i="21" s="1"/>
  <c r="X1465" i="21"/>
  <c r="Y1465" i="21"/>
  <c r="AC1465" i="21"/>
  <c r="AL1465" i="21"/>
  <c r="AN1465" i="21"/>
  <c r="AR1465" i="21"/>
  <c r="AX1465" i="21"/>
  <c r="AZ1465" i="21"/>
  <c r="BA1465" i="21"/>
  <c r="BC1465" i="21"/>
  <c r="BE1465" i="21"/>
  <c r="BF1465" i="21" s="1"/>
  <c r="BG1465" i="21"/>
  <c r="C1466" i="21"/>
  <c r="D1466" i="21"/>
  <c r="F1466" i="21"/>
  <c r="H1466" i="21"/>
  <c r="I1466" i="21"/>
  <c r="J1466" i="21"/>
  <c r="Q1466" i="21"/>
  <c r="V1466" i="21"/>
  <c r="Y1466" i="21" s="1"/>
  <c r="W1466" i="21"/>
  <c r="X1466" i="21"/>
  <c r="AA1466" i="21"/>
  <c r="AL1466" i="21"/>
  <c r="AN1466" i="21"/>
  <c r="AR1466" i="21"/>
  <c r="AX1466" i="21"/>
  <c r="AZ1466" i="21"/>
  <c r="BA1466" i="21"/>
  <c r="BC1466" i="21"/>
  <c r="BE1466" i="21"/>
  <c r="BF1466" i="21"/>
  <c r="BG1466" i="21"/>
  <c r="C1467" i="21"/>
  <c r="D1467" i="21"/>
  <c r="F1467" i="21"/>
  <c r="H1467" i="21"/>
  <c r="J1467" i="21" s="1"/>
  <c r="I1467" i="21"/>
  <c r="Q1467" i="21"/>
  <c r="V1467" i="21"/>
  <c r="Z1467" i="21" s="1"/>
  <c r="W1467" i="21"/>
  <c r="X1467" i="21"/>
  <c r="AF1467" i="21" s="1"/>
  <c r="AA1467" i="21"/>
  <c r="AC1467" i="21"/>
  <c r="AD1467" i="21"/>
  <c r="AL1467" i="21"/>
  <c r="AN1467" i="21"/>
  <c r="AR1467" i="21"/>
  <c r="AX1467" i="21"/>
  <c r="AZ1467" i="21"/>
  <c r="BA1467" i="21"/>
  <c r="BC1467" i="21"/>
  <c r="BE1467" i="21"/>
  <c r="BG1467" i="21" s="1"/>
  <c r="BF1467" i="21"/>
  <c r="C1468" i="21"/>
  <c r="D1468" i="21"/>
  <c r="F1468" i="21"/>
  <c r="H1468" i="21"/>
  <c r="J1468" i="21" s="1"/>
  <c r="I1468" i="21"/>
  <c r="Q1468" i="21"/>
  <c r="V1468" i="21"/>
  <c r="Y1468" i="21" s="1"/>
  <c r="W1468" i="21"/>
  <c r="X1468" i="21"/>
  <c r="AC1468" i="21" s="1"/>
  <c r="Z1468" i="21"/>
  <c r="AA1468" i="21"/>
  <c r="AL1468" i="21"/>
  <c r="AN1468" i="21"/>
  <c r="AR1468" i="21"/>
  <c r="AX1468" i="21"/>
  <c r="AZ1468" i="21"/>
  <c r="BA1468" i="21"/>
  <c r="BC1468" i="21"/>
  <c r="BE1468" i="21"/>
  <c r="BG1468" i="21" s="1"/>
  <c r="BF1468" i="21"/>
  <c r="C1469" i="21"/>
  <c r="D1469" i="21"/>
  <c r="F1469" i="21"/>
  <c r="H1469" i="21"/>
  <c r="J1469" i="21" s="1"/>
  <c r="I1469" i="21"/>
  <c r="Q1469" i="21"/>
  <c r="V1469" i="21"/>
  <c r="W1469" i="21"/>
  <c r="X1469" i="21"/>
  <c r="Y1469" i="21"/>
  <c r="Z1469" i="21"/>
  <c r="AA1469" i="21"/>
  <c r="AC1469" i="21"/>
  <c r="AL1469" i="21"/>
  <c r="AN1469" i="21"/>
  <c r="AR1469" i="21"/>
  <c r="AX1469" i="21"/>
  <c r="AZ1469" i="21"/>
  <c r="BA1469" i="21"/>
  <c r="BC1469" i="21"/>
  <c r="BE1469" i="21"/>
  <c r="BG1469" i="21" s="1"/>
  <c r="BF1469" i="21"/>
  <c r="C1470" i="21"/>
  <c r="D1470" i="21"/>
  <c r="F1470" i="21"/>
  <c r="H1470" i="21"/>
  <c r="I1470" i="21" s="1"/>
  <c r="J1470" i="21"/>
  <c r="Q1470" i="21"/>
  <c r="V1470" i="21"/>
  <c r="Y1470" i="21" s="1"/>
  <c r="W1470" i="21"/>
  <c r="AA1470" i="21" s="1"/>
  <c r="X1470" i="21"/>
  <c r="AB1470" i="21" s="1"/>
  <c r="AC1470" i="21"/>
  <c r="AD1470" i="21"/>
  <c r="AL1470" i="21"/>
  <c r="AN1470" i="21"/>
  <c r="AR1470" i="21"/>
  <c r="AX1470" i="21"/>
  <c r="AZ1470" i="21"/>
  <c r="BA1470" i="21"/>
  <c r="BC1470" i="21"/>
  <c r="BE1470" i="21"/>
  <c r="BG1470" i="21" s="1"/>
  <c r="BF1470" i="21"/>
  <c r="C1471" i="21"/>
  <c r="D1471" i="21"/>
  <c r="F1471" i="21"/>
  <c r="H1471" i="21"/>
  <c r="I1471" i="21"/>
  <c r="J1471" i="21"/>
  <c r="Q1471" i="21"/>
  <c r="V1471" i="21"/>
  <c r="W1471" i="21"/>
  <c r="X1471" i="21"/>
  <c r="Y1471" i="21"/>
  <c r="Z1471" i="21"/>
  <c r="AA1471" i="21"/>
  <c r="AD1471" i="21" s="1"/>
  <c r="AB1471" i="21"/>
  <c r="AC1471" i="21"/>
  <c r="AF1471" i="21"/>
  <c r="AL1471" i="21"/>
  <c r="AN1471" i="21"/>
  <c r="AR1471" i="21"/>
  <c r="AX1471" i="21"/>
  <c r="AZ1471" i="21"/>
  <c r="BA1471" i="21"/>
  <c r="BC1471" i="21"/>
  <c r="BE1471" i="21"/>
  <c r="BF1471" i="21" s="1"/>
  <c r="C1472" i="21"/>
  <c r="D1472" i="21"/>
  <c r="F1472" i="21"/>
  <c r="H1472" i="21"/>
  <c r="I1472" i="21" s="1"/>
  <c r="J1472" i="21"/>
  <c r="Q1472" i="21"/>
  <c r="V1472" i="21"/>
  <c r="Y1472" i="21" s="1"/>
  <c r="W1472" i="21"/>
  <c r="AA1472" i="21" s="1"/>
  <c r="X1472" i="21"/>
  <c r="AC1472" i="21" s="1"/>
  <c r="AB1472" i="21"/>
  <c r="AD1472" i="21"/>
  <c r="AL1472" i="21"/>
  <c r="AN1472" i="21"/>
  <c r="AR1472" i="21"/>
  <c r="AX1472" i="21"/>
  <c r="AZ1472" i="21"/>
  <c r="BA1472" i="21"/>
  <c r="BC1472" i="21"/>
  <c r="BE1472" i="21"/>
  <c r="BG1472" i="21" s="1"/>
  <c r="BF1472" i="21"/>
  <c r="C1473" i="21"/>
  <c r="D1473" i="21"/>
  <c r="F1473" i="21"/>
  <c r="H1473" i="21"/>
  <c r="I1473" i="21"/>
  <c r="J1473" i="21"/>
  <c r="Q1473" i="21"/>
  <c r="V1473" i="21"/>
  <c r="Z1473" i="21" s="1"/>
  <c r="W1473" i="21"/>
  <c r="X1473" i="21"/>
  <c r="Y1473" i="21"/>
  <c r="AA1473" i="21"/>
  <c r="AB1473" i="21"/>
  <c r="AC1473" i="21"/>
  <c r="AD1473" i="21"/>
  <c r="AF1473" i="21" s="1"/>
  <c r="AL1473" i="21"/>
  <c r="AN1473" i="21"/>
  <c r="AR1473" i="21"/>
  <c r="AX1473" i="21"/>
  <c r="AZ1473" i="21"/>
  <c r="BA1473" i="21"/>
  <c r="BC1473" i="21"/>
  <c r="BE1473" i="21"/>
  <c r="BF1473" i="21" s="1"/>
  <c r="BG1473" i="21"/>
  <c r="C1474" i="21"/>
  <c r="D1474" i="21"/>
  <c r="F1474" i="21"/>
  <c r="H1474" i="21"/>
  <c r="I1474" i="21" s="1"/>
  <c r="Q1474" i="21"/>
  <c r="V1474" i="21"/>
  <c r="W1474" i="21"/>
  <c r="X1474" i="21"/>
  <c r="Y1474" i="21"/>
  <c r="Z1474" i="21"/>
  <c r="AA1474" i="21"/>
  <c r="AL1474" i="21"/>
  <c r="AN1474" i="21"/>
  <c r="AR1474" i="21"/>
  <c r="AX1474" i="21"/>
  <c r="AZ1474" i="21"/>
  <c r="BA1474" i="21"/>
  <c r="BC1474" i="21"/>
  <c r="BE1474" i="21"/>
  <c r="BF1474" i="21"/>
  <c r="BG1474" i="21"/>
  <c r="C1475" i="21"/>
  <c r="D1475" i="21"/>
  <c r="F1475" i="21"/>
  <c r="H1475" i="21"/>
  <c r="J1475" i="21" s="1"/>
  <c r="I1475" i="21"/>
  <c r="Q1475" i="21"/>
  <c r="V1475" i="21"/>
  <c r="Z1475" i="21" s="1"/>
  <c r="W1475" i="21"/>
  <c r="X1475" i="21"/>
  <c r="Y1475" i="21"/>
  <c r="AA1475" i="21"/>
  <c r="AD1475" i="21" s="1"/>
  <c r="AC1475" i="21"/>
  <c r="AL1475" i="21"/>
  <c r="AN1475" i="21"/>
  <c r="AR1475" i="21"/>
  <c r="AX1475" i="21"/>
  <c r="AZ1475" i="21"/>
  <c r="BA1475" i="21"/>
  <c r="BC1475" i="21"/>
  <c r="BE1475" i="21"/>
  <c r="BF1475" i="21"/>
  <c r="BG1475" i="21"/>
  <c r="C1476" i="21"/>
  <c r="D1476" i="21"/>
  <c r="F1476" i="21"/>
  <c r="H1476" i="21"/>
  <c r="J1476" i="21" s="1"/>
  <c r="I1476" i="21"/>
  <c r="Q1476" i="21"/>
  <c r="V1476" i="21"/>
  <c r="Y1476" i="21" s="1"/>
  <c r="W1476" i="21"/>
  <c r="X1476" i="21"/>
  <c r="Z1476" i="21"/>
  <c r="AA1476" i="21"/>
  <c r="AL1476" i="21"/>
  <c r="AN1476" i="21"/>
  <c r="AR1476" i="21"/>
  <c r="AX1476" i="21"/>
  <c r="AZ1476" i="21"/>
  <c r="BA1476" i="21"/>
  <c r="BC1476" i="21"/>
  <c r="BE1476" i="21"/>
  <c r="BG1476" i="21" s="1"/>
  <c r="BF1476" i="21"/>
  <c r="C1477" i="21"/>
  <c r="D1477" i="21"/>
  <c r="F1477" i="21"/>
  <c r="H1477" i="21"/>
  <c r="J1477" i="21" s="1"/>
  <c r="I1477" i="21"/>
  <c r="Q1477" i="21"/>
  <c r="V1477" i="21"/>
  <c r="W1477" i="21"/>
  <c r="AA1477" i="21" s="1"/>
  <c r="AD1477" i="21" s="1"/>
  <c r="X1477" i="21"/>
  <c r="Y1477" i="21"/>
  <c r="Z1477" i="21"/>
  <c r="AC1477" i="21"/>
  <c r="AL1477" i="21"/>
  <c r="AN1477" i="21"/>
  <c r="AR1477" i="21"/>
  <c r="AX1477" i="21"/>
  <c r="AZ1477" i="21"/>
  <c r="BA1477" i="21"/>
  <c r="BC1477" i="21"/>
  <c r="BE1477" i="21"/>
  <c r="BF1477" i="21"/>
  <c r="BG1477" i="21"/>
  <c r="C1478" i="21"/>
  <c r="D1478" i="21"/>
  <c r="F1478" i="21"/>
  <c r="H1478" i="21"/>
  <c r="I1478" i="21" s="1"/>
  <c r="J1478" i="21"/>
  <c r="Q1478" i="21"/>
  <c r="V1478" i="21"/>
  <c r="Y1478" i="21" s="1"/>
  <c r="W1478" i="21"/>
  <c r="AA1478" i="21" s="1"/>
  <c r="X1478" i="21"/>
  <c r="AF1478" i="21" s="1"/>
  <c r="Z1478" i="21"/>
  <c r="AB1478" i="21"/>
  <c r="AC1478" i="21"/>
  <c r="AD1478" i="21"/>
  <c r="AL1478" i="21"/>
  <c r="AN1478" i="21"/>
  <c r="AR1478" i="21"/>
  <c r="AX1478" i="21"/>
  <c r="AZ1478" i="21"/>
  <c r="BA1478" i="21"/>
  <c r="BC1478" i="21"/>
  <c r="BE1478" i="21"/>
  <c r="BG1478" i="21" s="1"/>
  <c r="BF1478" i="21"/>
  <c r="C1479" i="21"/>
  <c r="D1479" i="21"/>
  <c r="F1479" i="21"/>
  <c r="H1479" i="21"/>
  <c r="I1479" i="21" s="1"/>
  <c r="Q1479" i="21"/>
  <c r="V1479" i="21"/>
  <c r="W1479" i="21"/>
  <c r="AA1479" i="21" s="1"/>
  <c r="X1479" i="21"/>
  <c r="Y1479" i="21"/>
  <c r="Z1479" i="21"/>
  <c r="AC1479" i="21"/>
  <c r="AL1479" i="21"/>
  <c r="AN1479" i="21"/>
  <c r="AR1479" i="21"/>
  <c r="AX1479" i="21"/>
  <c r="AZ1479" i="21"/>
  <c r="BA1479" i="21"/>
  <c r="BC1479" i="21"/>
  <c r="BE1479" i="21"/>
  <c r="BF1479" i="21" s="1"/>
  <c r="C1480" i="21"/>
  <c r="D1480" i="21"/>
  <c r="F1480" i="21"/>
  <c r="H1480" i="21"/>
  <c r="I1480" i="21" s="1"/>
  <c r="J1480" i="21"/>
  <c r="Q1480" i="21"/>
  <c r="V1480" i="21"/>
  <c r="W1480" i="21"/>
  <c r="AA1480" i="21" s="1"/>
  <c r="AB1480" i="21" s="1"/>
  <c r="X1480" i="21"/>
  <c r="AC1480" i="21" s="1"/>
  <c r="Y1480" i="21"/>
  <c r="Z1480" i="21"/>
  <c r="AD1480" i="21"/>
  <c r="AL1480" i="21"/>
  <c r="AN1480" i="21"/>
  <c r="AR1480" i="21"/>
  <c r="AX1480" i="21"/>
  <c r="AZ1480" i="21"/>
  <c r="BA1480" i="21"/>
  <c r="BC1480" i="21"/>
  <c r="BE1480" i="21"/>
  <c r="BF1480" i="21"/>
  <c r="BG1480" i="21"/>
  <c r="C1481" i="21"/>
  <c r="D1481" i="21"/>
  <c r="F1481" i="21"/>
  <c r="H1481" i="21"/>
  <c r="I1481" i="21"/>
  <c r="J1481" i="21"/>
  <c r="Q1481" i="21"/>
  <c r="V1481" i="21"/>
  <c r="Z1481" i="21" s="1"/>
  <c r="W1481" i="21"/>
  <c r="X1481" i="21"/>
  <c r="Y1481" i="21"/>
  <c r="AA1481" i="21"/>
  <c r="AB1481" i="21"/>
  <c r="AC1481" i="21"/>
  <c r="AD1481" i="21"/>
  <c r="AF1481" i="21" s="1"/>
  <c r="AL1481" i="21"/>
  <c r="AN1481" i="21"/>
  <c r="AR1481" i="21"/>
  <c r="AX1481" i="21"/>
  <c r="AZ1481" i="21"/>
  <c r="BA1481" i="21"/>
  <c r="BC1481" i="21"/>
  <c r="BE1481" i="21"/>
  <c r="BF1481" i="21" s="1"/>
  <c r="C1482" i="21"/>
  <c r="D1482" i="21"/>
  <c r="F1482" i="21"/>
  <c r="H1482" i="21"/>
  <c r="I1482" i="21" s="1"/>
  <c r="Q1482" i="21"/>
  <c r="V1482" i="21"/>
  <c r="W1482" i="21"/>
  <c r="X1482" i="21"/>
  <c r="Y1482" i="21"/>
  <c r="Z1482" i="21"/>
  <c r="AA1482" i="21"/>
  <c r="AL1482" i="21"/>
  <c r="AN1482" i="21"/>
  <c r="AR1482" i="21"/>
  <c r="AX1482" i="21"/>
  <c r="AZ1482" i="21"/>
  <c r="BA1482" i="21"/>
  <c r="BC1482" i="21"/>
  <c r="BE1482" i="21"/>
  <c r="BF1482" i="21"/>
  <c r="BG1482" i="21"/>
  <c r="C1483" i="21"/>
  <c r="D1483" i="21"/>
  <c r="F1483" i="21"/>
  <c r="H1483" i="21"/>
  <c r="J1483" i="21" s="1"/>
  <c r="I1483" i="21"/>
  <c r="Q1483" i="21"/>
  <c r="V1483" i="21"/>
  <c r="Z1483" i="21" s="1"/>
  <c r="W1483" i="21"/>
  <c r="X1483" i="21"/>
  <c r="Y1483" i="21"/>
  <c r="AA1483" i="21"/>
  <c r="AL1483" i="21"/>
  <c r="AN1483" i="21"/>
  <c r="AR1483" i="21"/>
  <c r="AX1483" i="21"/>
  <c r="AZ1483" i="21"/>
  <c r="BA1483" i="21"/>
  <c r="BC1483" i="21"/>
  <c r="BE1483" i="21"/>
  <c r="BF1483" i="21" s="1"/>
  <c r="BG1483" i="21"/>
  <c r="C1484" i="21"/>
  <c r="D1484" i="21"/>
  <c r="F1484" i="21"/>
  <c r="H1484" i="21"/>
  <c r="I1484" i="21"/>
  <c r="J1484" i="21"/>
  <c r="Q1484" i="21"/>
  <c r="V1484" i="21"/>
  <c r="Y1484" i="21" s="1"/>
  <c r="W1484" i="21"/>
  <c r="X1484" i="21"/>
  <c r="Z1484" i="21"/>
  <c r="AA1484" i="21"/>
  <c r="AD1484" i="21" s="1"/>
  <c r="AB1484" i="21"/>
  <c r="AC1484" i="21"/>
  <c r="AL1484" i="21"/>
  <c r="AN1484" i="21"/>
  <c r="AR1484" i="21"/>
  <c r="AX1484" i="21"/>
  <c r="AZ1484" i="21"/>
  <c r="BA1484" i="21"/>
  <c r="BC1484" i="21"/>
  <c r="BE1484" i="21"/>
  <c r="BG1484" i="21" s="1"/>
  <c r="BF1484" i="21"/>
  <c r="C1485" i="21"/>
  <c r="D1485" i="21"/>
  <c r="F1485" i="21"/>
  <c r="H1485" i="21"/>
  <c r="J1485" i="21" s="1"/>
  <c r="I1485" i="21"/>
  <c r="Q1485" i="21"/>
  <c r="V1485" i="21"/>
  <c r="W1485" i="21"/>
  <c r="AA1485" i="21" s="1"/>
  <c r="X1485" i="21"/>
  <c r="Y1485" i="21"/>
  <c r="Z1485" i="21"/>
  <c r="AL1485" i="21"/>
  <c r="AN1485" i="21"/>
  <c r="AR1485" i="21"/>
  <c r="AX1485" i="21"/>
  <c r="AZ1485" i="21"/>
  <c r="BA1485" i="21"/>
  <c r="BC1485" i="21"/>
  <c r="BE1485" i="21"/>
  <c r="BF1485" i="21" s="1"/>
  <c r="BG1485" i="21"/>
  <c r="C1486" i="21"/>
  <c r="D1486" i="21"/>
  <c r="F1486" i="21"/>
  <c r="H1486" i="21"/>
  <c r="I1486" i="21" s="1"/>
  <c r="J1486" i="21"/>
  <c r="Q1486" i="21"/>
  <c r="V1486" i="21"/>
  <c r="Y1486" i="21" s="1"/>
  <c r="W1486" i="21"/>
  <c r="AA1486" i="21" s="1"/>
  <c r="AD1486" i="21" s="1"/>
  <c r="X1486" i="21"/>
  <c r="AC1486" i="21" s="1"/>
  <c r="Z1486" i="21"/>
  <c r="AL1486" i="21"/>
  <c r="AN1486" i="21"/>
  <c r="AR1486" i="21"/>
  <c r="AX1486" i="21"/>
  <c r="AZ1486" i="21"/>
  <c r="BA1486" i="21"/>
  <c r="BC1486" i="21"/>
  <c r="BE1486" i="21"/>
  <c r="BG1486" i="21" s="1"/>
  <c r="C1487" i="21"/>
  <c r="D1487" i="21"/>
  <c r="F1487" i="21"/>
  <c r="H1487" i="21"/>
  <c r="I1487" i="21" s="1"/>
  <c r="Q1487" i="21"/>
  <c r="V1487" i="21"/>
  <c r="W1487" i="21"/>
  <c r="AA1487" i="21" s="1"/>
  <c r="X1487" i="21"/>
  <c r="Y1487" i="21"/>
  <c r="Z1487" i="21"/>
  <c r="AC1487" i="21"/>
  <c r="AL1487" i="21"/>
  <c r="AN1487" i="21"/>
  <c r="AR1487" i="21"/>
  <c r="AX1487" i="21"/>
  <c r="AZ1487" i="21"/>
  <c r="BA1487" i="21"/>
  <c r="BC1487" i="21"/>
  <c r="BE1487" i="21"/>
  <c r="BF1487" i="21" s="1"/>
  <c r="BG1487" i="21"/>
  <c r="C1488" i="21"/>
  <c r="D1488" i="21"/>
  <c r="F1488" i="21"/>
  <c r="H1488" i="21"/>
  <c r="I1488" i="21" s="1"/>
  <c r="J1488" i="21"/>
  <c r="Q1488" i="21"/>
  <c r="V1488" i="21"/>
  <c r="W1488" i="21"/>
  <c r="AA1488" i="21" s="1"/>
  <c r="X1488" i="21"/>
  <c r="AC1488" i="21" s="1"/>
  <c r="AD1488" i="21" s="1"/>
  <c r="Y1488" i="21"/>
  <c r="Z1488" i="21"/>
  <c r="AL1488" i="21"/>
  <c r="AN1488" i="21"/>
  <c r="AR1488" i="21"/>
  <c r="AX1488" i="21"/>
  <c r="AZ1488" i="21"/>
  <c r="BA1488" i="21"/>
  <c r="BC1488" i="21"/>
  <c r="BE1488" i="21"/>
  <c r="BF1488" i="21" s="1"/>
  <c r="BG1488" i="21"/>
  <c r="C1489" i="21"/>
  <c r="D1489" i="21"/>
  <c r="F1489" i="21"/>
  <c r="H1489" i="21"/>
  <c r="I1489" i="21"/>
  <c r="J1489" i="21"/>
  <c r="Q1489" i="21"/>
  <c r="V1489" i="21"/>
  <c r="Z1489" i="21" s="1"/>
  <c r="W1489" i="21"/>
  <c r="AA1489" i="21" s="1"/>
  <c r="X1489" i="21"/>
  <c r="Y1489" i="21"/>
  <c r="AC1489" i="21"/>
  <c r="AL1489" i="21"/>
  <c r="AN1489" i="21"/>
  <c r="AR1489" i="21"/>
  <c r="AX1489" i="21"/>
  <c r="AZ1489" i="21"/>
  <c r="BA1489" i="21"/>
  <c r="BC1489" i="21"/>
  <c r="BE1489" i="21"/>
  <c r="BF1489" i="21" s="1"/>
  <c r="BG1489" i="21"/>
  <c r="C1490" i="21"/>
  <c r="D1490" i="21"/>
  <c r="F1490" i="21"/>
  <c r="H1490" i="21"/>
  <c r="I1490" i="21" s="1"/>
  <c r="Q1490" i="21"/>
  <c r="V1490" i="21"/>
  <c r="Y1490" i="21" s="1"/>
  <c r="W1490" i="21"/>
  <c r="X1490" i="21"/>
  <c r="AA1490" i="21"/>
  <c r="AL1490" i="21"/>
  <c r="AN1490" i="21"/>
  <c r="AR1490" i="21"/>
  <c r="AX1490" i="21"/>
  <c r="AZ1490" i="21"/>
  <c r="BA1490" i="21"/>
  <c r="BC1490" i="21"/>
  <c r="BE1490" i="21"/>
  <c r="BF1490" i="21"/>
  <c r="BG1490" i="21"/>
  <c r="C1491" i="21"/>
  <c r="D1491" i="21"/>
  <c r="F1491" i="21"/>
  <c r="H1491" i="21"/>
  <c r="J1491" i="21" s="1"/>
  <c r="I1491" i="21"/>
  <c r="Q1491" i="21"/>
  <c r="V1491" i="21"/>
  <c r="Z1491" i="21" s="1"/>
  <c r="W1491" i="21"/>
  <c r="X1491" i="21"/>
  <c r="AA1491" i="21"/>
  <c r="AL1491" i="21"/>
  <c r="AN1491" i="21"/>
  <c r="AR1491" i="21"/>
  <c r="AX1491" i="21"/>
  <c r="AZ1491" i="21"/>
  <c r="BA1491" i="21"/>
  <c r="BC1491" i="21"/>
  <c r="BE1491" i="21"/>
  <c r="BG1491" i="21" s="1"/>
  <c r="BF1491" i="21"/>
  <c r="C1492" i="21"/>
  <c r="D1492" i="21"/>
  <c r="F1492" i="21"/>
  <c r="H1492" i="21"/>
  <c r="I1492" i="21" s="1"/>
  <c r="J1492" i="21"/>
  <c r="Q1492" i="21"/>
  <c r="V1492" i="21"/>
  <c r="Y1492" i="21" s="1"/>
  <c r="W1492" i="21"/>
  <c r="X1492" i="21"/>
  <c r="AB1492" i="21" s="1"/>
  <c r="Z1492" i="21"/>
  <c r="AA1492" i="21"/>
  <c r="AC1492" i="21"/>
  <c r="AD1492" i="21"/>
  <c r="AL1492" i="21"/>
  <c r="AN1492" i="21"/>
  <c r="AR1492" i="21"/>
  <c r="AX1492" i="21"/>
  <c r="AZ1492" i="21"/>
  <c r="BA1492" i="21"/>
  <c r="BC1492" i="21"/>
  <c r="BE1492" i="21"/>
  <c r="BG1492" i="21" s="1"/>
  <c r="BF1492" i="21"/>
  <c r="C1493" i="21"/>
  <c r="D1493" i="21"/>
  <c r="F1493" i="21"/>
  <c r="H1493" i="21"/>
  <c r="J1493" i="21" s="1"/>
  <c r="Q1493" i="21"/>
  <c r="V1493" i="21"/>
  <c r="W1493" i="21"/>
  <c r="X1493" i="21"/>
  <c r="Y1493" i="21"/>
  <c r="Z1493" i="21"/>
  <c r="AA1493" i="21"/>
  <c r="AL1493" i="21"/>
  <c r="AN1493" i="21"/>
  <c r="AR1493" i="21"/>
  <c r="AX1493" i="21"/>
  <c r="AZ1493" i="21"/>
  <c r="BA1493" i="21"/>
  <c r="BC1493" i="21"/>
  <c r="BE1493" i="21"/>
  <c r="BG1493" i="21" s="1"/>
  <c r="BF1493" i="21"/>
  <c r="C1494" i="21"/>
  <c r="D1494" i="21"/>
  <c r="F1494" i="21"/>
  <c r="H1494" i="21"/>
  <c r="I1494" i="21" s="1"/>
  <c r="Q1494" i="21"/>
  <c r="V1494" i="21"/>
  <c r="Y1494" i="21" s="1"/>
  <c r="W1494" i="21"/>
  <c r="AA1494" i="21" s="1"/>
  <c r="X1494" i="21"/>
  <c r="AL1494" i="21"/>
  <c r="AN1494" i="21"/>
  <c r="AR1494" i="21"/>
  <c r="AX1494" i="21"/>
  <c r="AZ1494" i="21"/>
  <c r="BA1494" i="21"/>
  <c r="BC1494" i="21"/>
  <c r="BE1494" i="21"/>
  <c r="BG1494" i="21" s="1"/>
  <c r="BF1494" i="21"/>
  <c r="C1495" i="21"/>
  <c r="D1495" i="21"/>
  <c r="F1495" i="21"/>
  <c r="H1495" i="21"/>
  <c r="I1495" i="21" s="1"/>
  <c r="Q1495" i="21"/>
  <c r="V1495" i="21"/>
  <c r="W1495" i="21"/>
  <c r="X1495" i="21"/>
  <c r="Y1495" i="21"/>
  <c r="Z1495" i="21"/>
  <c r="AA1495" i="21"/>
  <c r="AB1495" i="21" s="1"/>
  <c r="AC1495" i="21"/>
  <c r="AL1495" i="21"/>
  <c r="AN1495" i="21"/>
  <c r="AR1495" i="21"/>
  <c r="AX1495" i="21"/>
  <c r="AZ1495" i="21"/>
  <c r="BA1495" i="21"/>
  <c r="BC1495" i="21"/>
  <c r="BE1495" i="21"/>
  <c r="BF1495" i="21" s="1"/>
  <c r="C1496" i="21"/>
  <c r="D1496" i="21"/>
  <c r="F1496" i="21"/>
  <c r="H1496" i="21"/>
  <c r="I1496" i="21" s="1"/>
  <c r="Q1496" i="21"/>
  <c r="V1496" i="21"/>
  <c r="Y1496" i="21" s="1"/>
  <c r="W1496" i="21"/>
  <c r="AA1496" i="21" s="1"/>
  <c r="AD1496" i="21" s="1"/>
  <c r="X1496" i="21"/>
  <c r="AC1496" i="21" s="1"/>
  <c r="AL1496" i="21"/>
  <c r="AN1496" i="21"/>
  <c r="AR1496" i="21"/>
  <c r="AX1496" i="21"/>
  <c r="AZ1496" i="21"/>
  <c r="BA1496" i="21"/>
  <c r="BC1496" i="21"/>
  <c r="BE1496" i="21"/>
  <c r="BG1496" i="21" s="1"/>
  <c r="BF1496" i="21"/>
  <c r="C1497" i="21"/>
  <c r="D1497" i="21"/>
  <c r="F1497" i="21"/>
  <c r="H1497" i="21"/>
  <c r="I1497" i="21"/>
  <c r="J1497" i="21"/>
  <c r="Q1497" i="21"/>
  <c r="V1497" i="21"/>
  <c r="Z1497" i="21" s="1"/>
  <c r="W1497" i="21"/>
  <c r="AA1497" i="21" s="1"/>
  <c r="X1497" i="21"/>
  <c r="Y1497" i="21"/>
  <c r="AC1497" i="21"/>
  <c r="AL1497" i="21"/>
  <c r="AN1497" i="21"/>
  <c r="AR1497" i="21"/>
  <c r="AX1497" i="21"/>
  <c r="AZ1497" i="21"/>
  <c r="BA1497" i="21"/>
  <c r="BC1497" i="21"/>
  <c r="BE1497" i="21"/>
  <c r="BF1497" i="21" s="1"/>
  <c r="BG1497" i="21"/>
  <c r="C1498" i="21"/>
  <c r="D1498" i="21"/>
  <c r="F1498" i="21"/>
  <c r="H1498" i="21"/>
  <c r="I1498" i="21"/>
  <c r="J1498" i="21"/>
  <c r="Q1498" i="21"/>
  <c r="V1498" i="21"/>
  <c r="Y1498" i="21" s="1"/>
  <c r="W1498" i="21"/>
  <c r="X1498" i="21"/>
  <c r="AA1498" i="21"/>
  <c r="AL1498" i="21"/>
  <c r="AN1498" i="21"/>
  <c r="AR1498" i="21"/>
  <c r="AX1498" i="21"/>
  <c r="AZ1498" i="21"/>
  <c r="BA1498" i="21"/>
  <c r="BC1498" i="21"/>
  <c r="BE1498" i="21"/>
  <c r="BF1498" i="21"/>
  <c r="BG1498" i="21"/>
  <c r="C1499" i="21"/>
  <c r="D1499" i="21"/>
  <c r="F1499" i="21"/>
  <c r="H1499" i="21"/>
  <c r="J1499" i="21" s="1"/>
  <c r="I1499" i="21"/>
  <c r="Q1499" i="21"/>
  <c r="V1499" i="21"/>
  <c r="Z1499" i="21" s="1"/>
  <c r="W1499" i="21"/>
  <c r="AA1499" i="21" s="1"/>
  <c r="AD1499" i="21" s="1"/>
  <c r="X1499" i="21"/>
  <c r="AF1499" i="21" s="1"/>
  <c r="AC1499" i="21"/>
  <c r="AL1499" i="21"/>
  <c r="AN1499" i="21"/>
  <c r="AR1499" i="21"/>
  <c r="AX1499" i="21"/>
  <c r="AZ1499" i="21"/>
  <c r="BA1499" i="21"/>
  <c r="BC1499" i="21"/>
  <c r="BE1499" i="21"/>
  <c r="BG1499" i="21" s="1"/>
  <c r="BF1499" i="21"/>
  <c r="C1500" i="21"/>
  <c r="D1500" i="21"/>
  <c r="F1500" i="21"/>
  <c r="H1500" i="21"/>
  <c r="J1500" i="21" s="1"/>
  <c r="I1500" i="21"/>
  <c r="Q1500" i="21"/>
  <c r="V1500" i="21"/>
  <c r="Y1500" i="21" s="1"/>
  <c r="W1500" i="21"/>
  <c r="X1500" i="21"/>
  <c r="AC1500" i="21" s="1"/>
  <c r="AA1500" i="21"/>
  <c r="AL1500" i="21"/>
  <c r="AN1500" i="21"/>
  <c r="AR1500" i="21"/>
  <c r="AX1500" i="21"/>
  <c r="AZ1500" i="21"/>
  <c r="BA1500" i="21"/>
  <c r="BC1500" i="21"/>
  <c r="BE1500" i="21"/>
  <c r="BG1500" i="21" s="1"/>
  <c r="BF1500" i="21"/>
  <c r="C1501" i="21"/>
  <c r="D1501" i="21"/>
  <c r="F1501" i="21"/>
  <c r="H1501" i="21"/>
  <c r="J1501" i="21" s="1"/>
  <c r="I1501" i="21"/>
  <c r="Q1501" i="21"/>
  <c r="V1501" i="21"/>
  <c r="W1501" i="21"/>
  <c r="X1501" i="21"/>
  <c r="Y1501" i="21"/>
  <c r="Z1501" i="21"/>
  <c r="AA1501" i="21"/>
  <c r="AC1501" i="21"/>
  <c r="AL1501" i="21"/>
  <c r="AN1501" i="21"/>
  <c r="AR1501" i="21"/>
  <c r="AX1501" i="21"/>
  <c r="AZ1501" i="21"/>
  <c r="BA1501" i="21"/>
  <c r="BC1501" i="21"/>
  <c r="BE1501" i="21"/>
  <c r="BG1501" i="21" s="1"/>
  <c r="BF1501" i="21"/>
  <c r="C1502" i="21"/>
  <c r="D1502" i="21"/>
  <c r="F1502" i="21"/>
  <c r="H1502" i="21"/>
  <c r="I1502" i="21" s="1"/>
  <c r="J1502" i="21"/>
  <c r="Q1502" i="21"/>
  <c r="V1502" i="21"/>
  <c r="Y1502" i="21" s="1"/>
  <c r="W1502" i="21"/>
  <c r="AA1502" i="21" s="1"/>
  <c r="X1502" i="21"/>
  <c r="AB1502" i="21" s="1"/>
  <c r="AC1502" i="21"/>
  <c r="AD1502" i="21"/>
  <c r="AL1502" i="21"/>
  <c r="AN1502" i="21"/>
  <c r="AR1502" i="21"/>
  <c r="AX1502" i="21"/>
  <c r="AZ1502" i="21"/>
  <c r="BA1502" i="21"/>
  <c r="BC1502" i="21"/>
  <c r="BE1502" i="21"/>
  <c r="BG1502" i="21" s="1"/>
  <c r="BF1502" i="21"/>
  <c r="C1503" i="21"/>
  <c r="D1503" i="21"/>
  <c r="F1503" i="21"/>
  <c r="H1503" i="21"/>
  <c r="I1503" i="21"/>
  <c r="J1503" i="21"/>
  <c r="Q1503" i="21"/>
  <c r="V1503" i="21"/>
  <c r="W1503" i="21"/>
  <c r="X1503" i="21"/>
  <c r="Y1503" i="21"/>
  <c r="Z1503" i="21"/>
  <c r="AA1503" i="21"/>
  <c r="AD1503" i="21" s="1"/>
  <c r="AB1503" i="21"/>
  <c r="AC1503" i="21"/>
  <c r="AF1503" i="21"/>
  <c r="AL1503" i="21"/>
  <c r="AN1503" i="21"/>
  <c r="AR1503" i="21"/>
  <c r="AX1503" i="21"/>
  <c r="AZ1503" i="21"/>
  <c r="BA1503" i="21"/>
  <c r="BC1503" i="21"/>
  <c r="BE1503" i="21"/>
  <c r="BF1503" i="21" s="1"/>
  <c r="C1504" i="21"/>
  <c r="D1504" i="21"/>
  <c r="F1504" i="21"/>
  <c r="H1504" i="21"/>
  <c r="I1504" i="21" s="1"/>
  <c r="J1504" i="21"/>
  <c r="Q1504" i="21"/>
  <c r="V1504" i="21"/>
  <c r="Y1504" i="21" s="1"/>
  <c r="W1504" i="21"/>
  <c r="AA1504" i="21" s="1"/>
  <c r="X1504" i="21"/>
  <c r="AC1504" i="21" s="1"/>
  <c r="AB1504" i="21"/>
  <c r="AD1504" i="21"/>
  <c r="AL1504" i="21"/>
  <c r="AN1504" i="21"/>
  <c r="AR1504" i="21"/>
  <c r="AX1504" i="21"/>
  <c r="AZ1504" i="21"/>
  <c r="BA1504" i="21"/>
  <c r="BC1504" i="21"/>
  <c r="BE1504" i="21"/>
  <c r="BG1504" i="21" s="1"/>
  <c r="BF1504" i="21"/>
  <c r="C1505" i="21"/>
  <c r="D1505" i="21"/>
  <c r="F1505" i="21"/>
  <c r="H1505" i="21"/>
  <c r="I1505" i="21"/>
  <c r="J1505" i="21"/>
  <c r="Q1505" i="21"/>
  <c r="V1505" i="21"/>
  <c r="Z1505" i="21" s="1"/>
  <c r="W1505" i="21"/>
  <c r="X1505" i="21"/>
  <c r="AA1505" i="21"/>
  <c r="AB1505" i="21"/>
  <c r="AC1505" i="21"/>
  <c r="AD1505" i="21"/>
  <c r="AF1505" i="21" s="1"/>
  <c r="AL1505" i="21"/>
  <c r="AN1505" i="21"/>
  <c r="AR1505" i="21"/>
  <c r="AX1505" i="21"/>
  <c r="AZ1505" i="21"/>
  <c r="BA1505" i="21"/>
  <c r="BC1505" i="21"/>
  <c r="BE1505" i="21"/>
  <c r="BF1505" i="21" s="1"/>
  <c r="BG1505" i="21"/>
  <c r="C1506" i="21"/>
  <c r="D1506" i="21"/>
  <c r="F1506" i="21"/>
  <c r="H1506" i="21"/>
  <c r="I1506" i="21" s="1"/>
  <c r="Q1506" i="21"/>
  <c r="V1506" i="21"/>
  <c r="W1506" i="21"/>
  <c r="X1506" i="21"/>
  <c r="Y1506" i="21"/>
  <c r="Z1506" i="21"/>
  <c r="AA1506" i="21"/>
  <c r="AL1506" i="21"/>
  <c r="AN1506" i="21"/>
  <c r="AR1506" i="21"/>
  <c r="AX1506" i="21"/>
  <c r="AZ1506" i="21"/>
  <c r="BA1506" i="21"/>
  <c r="BC1506" i="21"/>
  <c r="BE1506" i="21"/>
  <c r="BF1506" i="21"/>
  <c r="BG1506" i="21"/>
  <c r="C1507" i="21"/>
  <c r="D1507" i="21"/>
  <c r="F1507" i="21"/>
  <c r="H1507" i="21"/>
  <c r="J1507" i="21" s="1"/>
  <c r="I1507" i="21"/>
  <c r="Q1507" i="21"/>
  <c r="V1507" i="21"/>
  <c r="Z1507" i="21" s="1"/>
  <c r="W1507" i="21"/>
  <c r="X1507" i="21"/>
  <c r="Y1507" i="21"/>
  <c r="AA1507" i="21"/>
  <c r="AD1507" i="21" s="1"/>
  <c r="AF1507" i="21" s="1"/>
  <c r="AC1507" i="21"/>
  <c r="AL1507" i="21"/>
  <c r="AN1507" i="21"/>
  <c r="AR1507" i="21"/>
  <c r="AX1507" i="21"/>
  <c r="AZ1507" i="21"/>
  <c r="BA1507" i="21"/>
  <c r="BC1507" i="21"/>
  <c r="BE1507" i="21"/>
  <c r="BF1507" i="21"/>
  <c r="BG1507" i="21"/>
  <c r="C1508" i="21"/>
  <c r="D1508" i="21"/>
  <c r="F1508" i="21"/>
  <c r="H1508" i="21"/>
  <c r="J1508" i="21" s="1"/>
  <c r="I1508" i="21"/>
  <c r="Q1508" i="21"/>
  <c r="V1508" i="21"/>
  <c r="Y1508" i="21" s="1"/>
  <c r="W1508" i="21"/>
  <c r="X1508" i="21"/>
  <c r="Z1508" i="21"/>
  <c r="AA1508" i="21"/>
  <c r="AL1508" i="21"/>
  <c r="AN1508" i="21"/>
  <c r="AR1508" i="21"/>
  <c r="AX1508" i="21"/>
  <c r="AZ1508" i="21"/>
  <c r="BA1508" i="21"/>
  <c r="BC1508" i="21"/>
  <c r="BE1508" i="21"/>
  <c r="BG1508" i="21" s="1"/>
  <c r="BF1508" i="21"/>
  <c r="C1509" i="21"/>
  <c r="D1509" i="21"/>
  <c r="F1509" i="21"/>
  <c r="H1509" i="21"/>
  <c r="J1509" i="21" s="1"/>
  <c r="I1509" i="21"/>
  <c r="Q1509" i="21"/>
  <c r="V1509" i="21"/>
  <c r="W1509" i="21"/>
  <c r="AA1509" i="21" s="1"/>
  <c r="AD1509" i="21" s="1"/>
  <c r="AF1509" i="21" s="1"/>
  <c r="X1509" i="21"/>
  <c r="Y1509" i="21"/>
  <c r="Z1509" i="21"/>
  <c r="AC1509" i="21"/>
  <c r="AL1509" i="21"/>
  <c r="AN1509" i="21"/>
  <c r="AR1509" i="21"/>
  <c r="AX1509" i="21"/>
  <c r="AZ1509" i="21"/>
  <c r="BA1509" i="21"/>
  <c r="BC1509" i="21"/>
  <c r="BE1509" i="21"/>
  <c r="BF1509" i="21"/>
  <c r="BG1509" i="21"/>
  <c r="C1510" i="21"/>
  <c r="D1510" i="21"/>
  <c r="F1510" i="21"/>
  <c r="H1510" i="21"/>
  <c r="I1510" i="21" s="1"/>
  <c r="J1510" i="21"/>
  <c r="Q1510" i="21"/>
  <c r="V1510" i="21"/>
  <c r="Y1510" i="21" s="1"/>
  <c r="W1510" i="21"/>
  <c r="AA1510" i="21" s="1"/>
  <c r="X1510" i="21"/>
  <c r="Z1510" i="21"/>
  <c r="AB1510" i="21"/>
  <c r="AC1510" i="21"/>
  <c r="AD1510" i="21"/>
  <c r="AF1510" i="21" s="1"/>
  <c r="AL1510" i="21"/>
  <c r="AN1510" i="21"/>
  <c r="AR1510" i="21"/>
  <c r="AX1510" i="21"/>
  <c r="AZ1510" i="21"/>
  <c r="BA1510" i="21"/>
  <c r="BC1510" i="21"/>
  <c r="BE1510" i="21"/>
  <c r="BG1510" i="21" s="1"/>
  <c r="BF1510" i="21"/>
  <c r="C1511" i="21"/>
  <c r="D1511" i="21"/>
  <c r="F1511" i="21"/>
  <c r="H1511" i="21"/>
  <c r="I1511" i="21" s="1"/>
  <c r="Q1511" i="21"/>
  <c r="V1511" i="21"/>
  <c r="W1511" i="21"/>
  <c r="AA1511" i="21" s="1"/>
  <c r="X1511" i="21"/>
  <c r="Y1511" i="21"/>
  <c r="Z1511" i="21"/>
  <c r="AC1511" i="21"/>
  <c r="AL1511" i="21"/>
  <c r="AN1511" i="21"/>
  <c r="AR1511" i="21"/>
  <c r="AX1511" i="21"/>
  <c r="AZ1511" i="21"/>
  <c r="BA1511" i="21"/>
  <c r="BC1511" i="21"/>
  <c r="BE1511" i="21"/>
  <c r="BF1511" i="21" s="1"/>
  <c r="C1512" i="21"/>
  <c r="D1512" i="21"/>
  <c r="F1512" i="21"/>
  <c r="H1512" i="21"/>
  <c r="I1512" i="21" s="1"/>
  <c r="J1512" i="21"/>
  <c r="Q1512" i="21"/>
  <c r="V1512" i="21"/>
  <c r="W1512" i="21"/>
  <c r="AA1512" i="21" s="1"/>
  <c r="AB1512" i="21" s="1"/>
  <c r="X1512" i="21"/>
  <c r="AC1512" i="21" s="1"/>
  <c r="Y1512" i="21"/>
  <c r="Z1512" i="21"/>
  <c r="AD1512" i="21"/>
  <c r="AF1512" i="21" s="1"/>
  <c r="AL1512" i="21"/>
  <c r="AN1512" i="21"/>
  <c r="AR1512" i="21"/>
  <c r="AX1512" i="21"/>
  <c r="AZ1512" i="21"/>
  <c r="BA1512" i="21"/>
  <c r="BC1512" i="21"/>
  <c r="BE1512" i="21"/>
  <c r="BF1512" i="21"/>
  <c r="BG1512" i="21"/>
  <c r="C1513" i="21"/>
  <c r="D1513" i="21"/>
  <c r="F1513" i="21"/>
  <c r="H1513" i="21"/>
  <c r="I1513" i="21"/>
  <c r="J1513" i="21"/>
  <c r="Q1513" i="21"/>
  <c r="V1513" i="21"/>
  <c r="Z1513" i="21" s="1"/>
  <c r="W1513" i="21"/>
  <c r="X1513" i="21"/>
  <c r="Y1513" i="21"/>
  <c r="AA1513" i="21"/>
  <c r="AB1513" i="21"/>
  <c r="AC1513" i="21"/>
  <c r="AD1513" i="21"/>
  <c r="AF1513" i="21" s="1"/>
  <c r="AL1513" i="21"/>
  <c r="AN1513" i="21"/>
  <c r="AR1513" i="21"/>
  <c r="AX1513" i="21"/>
  <c r="AZ1513" i="21"/>
  <c r="BA1513" i="21"/>
  <c r="BC1513" i="21"/>
  <c r="BE1513" i="21"/>
  <c r="BF1513" i="21" s="1"/>
  <c r="C1514" i="21"/>
  <c r="D1514" i="21"/>
  <c r="F1514" i="21"/>
  <c r="H1514" i="21"/>
  <c r="I1514" i="21" s="1"/>
  <c r="Q1514" i="21"/>
  <c r="V1514" i="21"/>
  <c r="W1514" i="21"/>
  <c r="X1514" i="21"/>
  <c r="Y1514" i="21"/>
  <c r="Z1514" i="21"/>
  <c r="AA1514" i="21"/>
  <c r="AL1514" i="21"/>
  <c r="AN1514" i="21"/>
  <c r="AR1514" i="21"/>
  <c r="AX1514" i="21"/>
  <c r="AZ1514" i="21"/>
  <c r="BA1514" i="21"/>
  <c r="BC1514" i="21"/>
  <c r="BE1514" i="21"/>
  <c r="BF1514" i="21"/>
  <c r="BG1514" i="21"/>
  <c r="C1515" i="21"/>
  <c r="D1515" i="21"/>
  <c r="F1515" i="21"/>
  <c r="H1515" i="21"/>
  <c r="J1515" i="21" s="1"/>
  <c r="I1515" i="21"/>
  <c r="Q1515" i="21"/>
  <c r="V1515" i="21"/>
  <c r="Z1515" i="21" s="1"/>
  <c r="W1515" i="21"/>
  <c r="X1515" i="21"/>
  <c r="Y1515" i="21"/>
  <c r="AA1515" i="21"/>
  <c r="AL1515" i="21"/>
  <c r="AN1515" i="21"/>
  <c r="AR1515" i="21"/>
  <c r="AX1515" i="21"/>
  <c r="AZ1515" i="21"/>
  <c r="BA1515" i="21"/>
  <c r="BC1515" i="21"/>
  <c r="BE1515" i="21"/>
  <c r="BF1515" i="21" s="1"/>
  <c r="BG1515" i="21"/>
  <c r="C1516" i="21"/>
  <c r="D1516" i="21"/>
  <c r="F1516" i="21"/>
  <c r="H1516" i="21"/>
  <c r="I1516" i="21"/>
  <c r="J1516" i="21"/>
  <c r="Q1516" i="21"/>
  <c r="V1516" i="21"/>
  <c r="Y1516" i="21" s="1"/>
  <c r="W1516" i="21"/>
  <c r="X1516" i="21"/>
  <c r="Z1516" i="21"/>
  <c r="AA1516" i="21"/>
  <c r="AD1516" i="21" s="1"/>
  <c r="AB1516" i="21"/>
  <c r="AC1516" i="21"/>
  <c r="AL1516" i="21"/>
  <c r="AN1516" i="21"/>
  <c r="AR1516" i="21"/>
  <c r="AX1516" i="21"/>
  <c r="AZ1516" i="21"/>
  <c r="BA1516" i="21"/>
  <c r="BC1516" i="21"/>
  <c r="BE1516" i="21"/>
  <c r="BG1516" i="21" s="1"/>
  <c r="BF1516" i="21"/>
  <c r="C1517" i="21"/>
  <c r="D1517" i="21"/>
  <c r="F1517" i="21"/>
  <c r="H1517" i="21"/>
  <c r="J1517" i="21" s="1"/>
  <c r="I1517" i="21"/>
  <c r="Q1517" i="21"/>
  <c r="V1517" i="21"/>
  <c r="W1517" i="21"/>
  <c r="AA1517" i="21" s="1"/>
  <c r="X1517" i="21"/>
  <c r="Y1517" i="21"/>
  <c r="Z1517" i="21"/>
  <c r="AL1517" i="21"/>
  <c r="AN1517" i="21"/>
  <c r="AR1517" i="21"/>
  <c r="AX1517" i="21"/>
  <c r="AZ1517" i="21"/>
  <c r="BA1517" i="21"/>
  <c r="BC1517" i="21"/>
  <c r="BE1517" i="21"/>
  <c r="BF1517" i="21" s="1"/>
  <c r="BG1517" i="21"/>
  <c r="C1518" i="21"/>
  <c r="D1518" i="21"/>
  <c r="F1518" i="21"/>
  <c r="H1518" i="21"/>
  <c r="I1518" i="21" s="1"/>
  <c r="J1518" i="21"/>
  <c r="Q1518" i="21"/>
  <c r="V1518" i="21"/>
  <c r="Y1518" i="21" s="1"/>
  <c r="W1518" i="21"/>
  <c r="AA1518" i="21" s="1"/>
  <c r="X1518" i="21"/>
  <c r="AC1518" i="21" s="1"/>
  <c r="AD1518" i="21" s="1"/>
  <c r="Z1518" i="21"/>
  <c r="AL1518" i="21"/>
  <c r="AN1518" i="21"/>
  <c r="AR1518" i="21"/>
  <c r="AX1518" i="21"/>
  <c r="AZ1518" i="21"/>
  <c r="BA1518" i="21"/>
  <c r="BC1518" i="21"/>
  <c r="BE1518" i="21"/>
  <c r="BG1518" i="21" s="1"/>
  <c r="C1519" i="21"/>
  <c r="D1519" i="21"/>
  <c r="F1519" i="21"/>
  <c r="H1519" i="21"/>
  <c r="I1519" i="21" s="1"/>
  <c r="Q1519" i="21"/>
  <c r="V1519" i="21"/>
  <c r="W1519" i="21"/>
  <c r="AA1519" i="21" s="1"/>
  <c r="X1519" i="21"/>
  <c r="Y1519" i="21"/>
  <c r="Z1519" i="21"/>
  <c r="AC1519" i="21"/>
  <c r="AL1519" i="21"/>
  <c r="AN1519" i="21"/>
  <c r="AR1519" i="21"/>
  <c r="AX1519" i="21"/>
  <c r="AZ1519" i="21"/>
  <c r="BA1519" i="21"/>
  <c r="BC1519" i="21"/>
  <c r="BE1519" i="21"/>
  <c r="BF1519" i="21" s="1"/>
  <c r="BG1519" i="21"/>
  <c r="C1520" i="21"/>
  <c r="D1520" i="21"/>
  <c r="F1520" i="21"/>
  <c r="H1520" i="21"/>
  <c r="I1520" i="21" s="1"/>
  <c r="J1520" i="21"/>
  <c r="Q1520" i="21"/>
  <c r="V1520" i="21"/>
  <c r="W1520" i="21"/>
  <c r="AA1520" i="21" s="1"/>
  <c r="X1520" i="21"/>
  <c r="AC1520" i="21" s="1"/>
  <c r="AD1520" i="21" s="1"/>
  <c r="Y1520" i="21"/>
  <c r="Z1520" i="21"/>
  <c r="AL1520" i="21"/>
  <c r="AN1520" i="21"/>
  <c r="AR1520" i="21"/>
  <c r="AX1520" i="21"/>
  <c r="AZ1520" i="21"/>
  <c r="BA1520" i="21"/>
  <c r="BC1520" i="21"/>
  <c r="BE1520" i="21"/>
  <c r="BF1520" i="21" s="1"/>
  <c r="BG1520" i="21"/>
  <c r="C1521" i="21"/>
  <c r="D1521" i="21"/>
  <c r="F1521" i="21"/>
  <c r="H1521" i="21"/>
  <c r="I1521" i="21"/>
  <c r="J1521" i="21"/>
  <c r="Q1521" i="21"/>
  <c r="V1521" i="21"/>
  <c r="Z1521" i="21" s="1"/>
  <c r="W1521" i="21"/>
  <c r="AA1521" i="21" s="1"/>
  <c r="X1521" i="21"/>
  <c r="Y1521" i="21"/>
  <c r="AC1521" i="21"/>
  <c r="AL1521" i="21"/>
  <c r="AN1521" i="21"/>
  <c r="AR1521" i="21"/>
  <c r="AX1521" i="21"/>
  <c r="AZ1521" i="21"/>
  <c r="BA1521" i="21"/>
  <c r="BC1521" i="21"/>
  <c r="BE1521" i="21"/>
  <c r="BF1521" i="21" s="1"/>
  <c r="BG1521" i="21"/>
  <c r="C1522" i="21"/>
  <c r="D1522" i="21"/>
  <c r="F1522" i="21"/>
  <c r="H1522" i="21"/>
  <c r="I1522" i="21" s="1"/>
  <c r="Q1522" i="21"/>
  <c r="V1522" i="21"/>
  <c r="Y1522" i="21" s="1"/>
  <c r="W1522" i="21"/>
  <c r="X1522" i="21"/>
  <c r="AA1522" i="21"/>
  <c r="AL1522" i="21"/>
  <c r="AN1522" i="21"/>
  <c r="AR1522" i="21"/>
  <c r="AX1522" i="21"/>
  <c r="AZ1522" i="21"/>
  <c r="BA1522" i="21"/>
  <c r="BC1522" i="21"/>
  <c r="BE1522" i="21"/>
  <c r="BF1522" i="21"/>
  <c r="BG1522" i="21"/>
  <c r="C1523" i="21"/>
  <c r="D1523" i="21"/>
  <c r="F1523" i="21"/>
  <c r="H1523" i="21"/>
  <c r="J1523" i="21" s="1"/>
  <c r="I1523" i="21"/>
  <c r="Q1523" i="21"/>
  <c r="V1523" i="21"/>
  <c r="Z1523" i="21" s="1"/>
  <c r="W1523" i="21"/>
  <c r="X1523" i="21"/>
  <c r="AA1523" i="21"/>
  <c r="AL1523" i="21"/>
  <c r="AN1523" i="21"/>
  <c r="AR1523" i="21"/>
  <c r="AX1523" i="21"/>
  <c r="AZ1523" i="21"/>
  <c r="BA1523" i="21"/>
  <c r="BC1523" i="21"/>
  <c r="BE1523" i="21"/>
  <c r="BG1523" i="21" s="1"/>
  <c r="BF1523" i="21"/>
  <c r="C1524" i="21"/>
  <c r="D1524" i="21"/>
  <c r="F1524" i="21"/>
  <c r="H1524" i="21"/>
  <c r="I1524" i="21" s="1"/>
  <c r="J1524" i="21"/>
  <c r="Q1524" i="21"/>
  <c r="V1524" i="21"/>
  <c r="Y1524" i="21" s="1"/>
  <c r="W1524" i="21"/>
  <c r="X1524" i="21"/>
  <c r="AB1524" i="21" s="1"/>
  <c r="Z1524" i="21"/>
  <c r="AA1524" i="21"/>
  <c r="AC1524" i="21"/>
  <c r="AD1524" i="21"/>
  <c r="AL1524" i="21"/>
  <c r="AN1524" i="21"/>
  <c r="AR1524" i="21"/>
  <c r="AX1524" i="21"/>
  <c r="AZ1524" i="21"/>
  <c r="BA1524" i="21"/>
  <c r="BC1524" i="21"/>
  <c r="BE1524" i="21"/>
  <c r="BG1524" i="21" s="1"/>
  <c r="BF1524" i="21"/>
  <c r="C1525" i="21"/>
  <c r="D1525" i="21"/>
  <c r="F1525" i="21"/>
  <c r="H1525" i="21"/>
  <c r="J1525" i="21" s="1"/>
  <c r="Q1525" i="21"/>
  <c r="V1525" i="21"/>
  <c r="W1525" i="21"/>
  <c r="X1525" i="21"/>
  <c r="Y1525" i="21"/>
  <c r="Z1525" i="21"/>
  <c r="AA1525" i="21"/>
  <c r="AL1525" i="21"/>
  <c r="AN1525" i="21"/>
  <c r="AR1525" i="21"/>
  <c r="AX1525" i="21"/>
  <c r="AZ1525" i="21"/>
  <c r="BA1525" i="21"/>
  <c r="BC1525" i="21"/>
  <c r="BE1525" i="21"/>
  <c r="BG1525" i="21" s="1"/>
  <c r="BF1525" i="21"/>
  <c r="C1526" i="21"/>
  <c r="D1526" i="21"/>
  <c r="F1526" i="21"/>
  <c r="H1526" i="21"/>
  <c r="I1526" i="21" s="1"/>
  <c r="Q1526" i="21"/>
  <c r="V1526" i="21"/>
  <c r="Y1526" i="21" s="1"/>
  <c r="W1526" i="21"/>
  <c r="AA1526" i="21" s="1"/>
  <c r="X1526" i="21"/>
  <c r="AL1526" i="21"/>
  <c r="AN1526" i="21"/>
  <c r="AR1526" i="21"/>
  <c r="AX1526" i="21"/>
  <c r="AZ1526" i="21"/>
  <c r="BA1526" i="21"/>
  <c r="BC1526" i="21"/>
  <c r="BE1526" i="21"/>
  <c r="BG1526" i="21" s="1"/>
  <c r="BF1526" i="21"/>
  <c r="C1527" i="21"/>
  <c r="D1527" i="21"/>
  <c r="F1527" i="21"/>
  <c r="H1527" i="21"/>
  <c r="I1527" i="21" s="1"/>
  <c r="Q1527" i="21"/>
  <c r="V1527" i="21"/>
  <c r="W1527" i="21"/>
  <c r="X1527" i="21"/>
  <c r="Y1527" i="21"/>
  <c r="Z1527" i="21"/>
  <c r="AA1527" i="21"/>
  <c r="AB1527" i="21" s="1"/>
  <c r="AC1527" i="21"/>
  <c r="AL1527" i="21"/>
  <c r="AN1527" i="21"/>
  <c r="AR1527" i="21"/>
  <c r="AX1527" i="21"/>
  <c r="AZ1527" i="21"/>
  <c r="BA1527" i="21"/>
  <c r="BC1527" i="21"/>
  <c r="BE1527" i="21"/>
  <c r="BF1527" i="21" s="1"/>
  <c r="C1528" i="21"/>
  <c r="D1528" i="21"/>
  <c r="F1528" i="21"/>
  <c r="H1528" i="21"/>
  <c r="I1528" i="21" s="1"/>
  <c r="Q1528" i="21"/>
  <c r="V1528" i="21"/>
  <c r="Y1528" i="21" s="1"/>
  <c r="W1528" i="21"/>
  <c r="AA1528" i="21" s="1"/>
  <c r="AD1528" i="21" s="1"/>
  <c r="X1528" i="21"/>
  <c r="AC1528" i="21" s="1"/>
  <c r="AL1528" i="21"/>
  <c r="AN1528" i="21"/>
  <c r="AR1528" i="21"/>
  <c r="AX1528" i="21"/>
  <c r="AZ1528" i="21"/>
  <c r="BA1528" i="21"/>
  <c r="BC1528" i="21"/>
  <c r="BE1528" i="21"/>
  <c r="BG1528" i="21" s="1"/>
  <c r="BF1528" i="21"/>
  <c r="C1529" i="21"/>
  <c r="D1529" i="21"/>
  <c r="F1529" i="21"/>
  <c r="H1529" i="21"/>
  <c r="I1529" i="21"/>
  <c r="J1529" i="21"/>
  <c r="Q1529" i="21"/>
  <c r="V1529" i="21"/>
  <c r="Z1529" i="21" s="1"/>
  <c r="W1529" i="21"/>
  <c r="AA1529" i="21" s="1"/>
  <c r="X1529" i="21"/>
  <c r="Y1529" i="21"/>
  <c r="AC1529" i="21"/>
  <c r="AL1529" i="21"/>
  <c r="AN1529" i="21"/>
  <c r="AR1529" i="21"/>
  <c r="AX1529" i="21"/>
  <c r="AZ1529" i="21"/>
  <c r="BA1529" i="21"/>
  <c r="BC1529" i="21"/>
  <c r="BE1529" i="21"/>
  <c r="BF1529" i="21" s="1"/>
  <c r="BG1529" i="21"/>
  <c r="C1530" i="21"/>
  <c r="D1530" i="21"/>
  <c r="F1530" i="21"/>
  <c r="H1530" i="21"/>
  <c r="I1530" i="21"/>
  <c r="J1530" i="21"/>
  <c r="Q1530" i="21"/>
  <c r="V1530" i="21"/>
  <c r="Y1530" i="21" s="1"/>
  <c r="W1530" i="21"/>
  <c r="X1530" i="21"/>
  <c r="AA1530" i="21"/>
  <c r="AL1530" i="21"/>
  <c r="AN1530" i="21"/>
  <c r="AR1530" i="21"/>
  <c r="AX1530" i="21"/>
  <c r="AZ1530" i="21"/>
  <c r="BA1530" i="21"/>
  <c r="BC1530" i="21"/>
  <c r="BE1530" i="21"/>
  <c r="BF1530" i="21"/>
  <c r="BG1530" i="21"/>
  <c r="C1531" i="21"/>
  <c r="D1531" i="21"/>
  <c r="F1531" i="21"/>
  <c r="H1531" i="21"/>
  <c r="J1531" i="21" s="1"/>
  <c r="I1531" i="21"/>
  <c r="Q1531" i="21"/>
  <c r="V1531" i="21"/>
  <c r="Z1531" i="21" s="1"/>
  <c r="W1531" i="21"/>
  <c r="AA1531" i="21" s="1"/>
  <c r="X1531" i="21"/>
  <c r="AC1531" i="21" s="1"/>
  <c r="AL1531" i="21"/>
  <c r="AN1531" i="21"/>
  <c r="AR1531" i="21"/>
  <c r="AX1531" i="21"/>
  <c r="AZ1531" i="21"/>
  <c r="BA1531" i="21"/>
  <c r="BC1531" i="21"/>
  <c r="BE1531" i="21"/>
  <c r="BG1531" i="21" s="1"/>
  <c r="BF1531" i="21"/>
  <c r="C1532" i="21"/>
  <c r="D1532" i="21"/>
  <c r="F1532" i="21"/>
  <c r="H1532" i="21"/>
  <c r="J1532" i="21" s="1"/>
  <c r="I1532" i="21"/>
  <c r="Q1532" i="21"/>
  <c r="V1532" i="21"/>
  <c r="Y1532" i="21" s="1"/>
  <c r="W1532" i="21"/>
  <c r="AA1532" i="21" s="1"/>
  <c r="X1532" i="21"/>
  <c r="AL1532" i="21"/>
  <c r="AN1532" i="21"/>
  <c r="AR1532" i="21"/>
  <c r="AX1532" i="21"/>
  <c r="AZ1532" i="21"/>
  <c r="BA1532" i="21"/>
  <c r="BC1532" i="21"/>
  <c r="BE1532" i="21"/>
  <c r="BG1532" i="21" s="1"/>
  <c r="BF1532" i="21"/>
  <c r="C1533" i="21"/>
  <c r="D1533" i="21"/>
  <c r="F1533" i="21"/>
  <c r="H1533" i="21"/>
  <c r="Q1533" i="21"/>
  <c r="V1533" i="21"/>
  <c r="W1533" i="21"/>
  <c r="AA1533" i="21" s="1"/>
  <c r="X1533" i="21"/>
  <c r="Y1533" i="21"/>
  <c r="Z1533" i="21"/>
  <c r="AC1533" i="21"/>
  <c r="AL1533" i="21"/>
  <c r="AN1533" i="21"/>
  <c r="AR1533" i="21"/>
  <c r="AX1533" i="21"/>
  <c r="AZ1533" i="21"/>
  <c r="BA1533" i="21"/>
  <c r="BC1533" i="21"/>
  <c r="BE1533" i="21"/>
  <c r="BF1533" i="21" s="1"/>
  <c r="C1534" i="21"/>
  <c r="D1534" i="21"/>
  <c r="F1534" i="21"/>
  <c r="H1534" i="21"/>
  <c r="I1534" i="21" s="1"/>
  <c r="Q1534" i="21"/>
  <c r="V1534" i="21"/>
  <c r="Z1534" i="21" s="1"/>
  <c r="W1534" i="21"/>
  <c r="AA1534" i="21" s="1"/>
  <c r="X1534" i="21"/>
  <c r="AC1534" i="21" s="1"/>
  <c r="Y1534" i="21"/>
  <c r="AL1534" i="21"/>
  <c r="AN1534" i="21"/>
  <c r="AR1534" i="21"/>
  <c r="AX1534" i="21"/>
  <c r="AZ1534" i="21"/>
  <c r="BA1534" i="21"/>
  <c r="BC1534" i="21"/>
  <c r="BE1534" i="21"/>
  <c r="BF1534" i="21" s="1"/>
  <c r="BG1534" i="21"/>
  <c r="C1535" i="21"/>
  <c r="D1535" i="21"/>
  <c r="F1535" i="21"/>
  <c r="H1535" i="21"/>
  <c r="I1535" i="21"/>
  <c r="J1535" i="21"/>
  <c r="Q1535" i="21"/>
  <c r="V1535" i="21"/>
  <c r="Z1535" i="21" s="1"/>
  <c r="W1535" i="21"/>
  <c r="AA1535" i="21" s="1"/>
  <c r="X1535" i="21"/>
  <c r="Y1535" i="21"/>
  <c r="AC1535" i="21"/>
  <c r="AL1535" i="21"/>
  <c r="AN1535" i="21"/>
  <c r="AR1535" i="21"/>
  <c r="AX1535" i="21"/>
  <c r="AZ1535" i="21"/>
  <c r="BA1535" i="21"/>
  <c r="BC1535" i="21"/>
  <c r="BE1535" i="21"/>
  <c r="C1536" i="21"/>
  <c r="D1536" i="21"/>
  <c r="F1536" i="21"/>
  <c r="H1536" i="21"/>
  <c r="I1536" i="21" s="1"/>
  <c r="J1536" i="21"/>
  <c r="Q1536" i="21"/>
  <c r="V1536" i="21"/>
  <c r="W1536" i="21"/>
  <c r="AA1536" i="21" s="1"/>
  <c r="AB1536" i="21" s="1"/>
  <c r="X1536" i="21"/>
  <c r="AC1536" i="21" s="1"/>
  <c r="Y1536" i="21"/>
  <c r="Z1536" i="21"/>
  <c r="AL1536" i="21"/>
  <c r="AN1536" i="21"/>
  <c r="AR1536" i="21"/>
  <c r="AX1536" i="21"/>
  <c r="AZ1536" i="21"/>
  <c r="BA1536" i="21"/>
  <c r="BC1536" i="21"/>
  <c r="BE1536" i="21"/>
  <c r="BG1536" i="21" s="1"/>
  <c r="BF1536" i="21"/>
  <c r="C1537" i="21"/>
  <c r="D1537" i="21"/>
  <c r="F1537" i="21"/>
  <c r="H1537" i="21"/>
  <c r="I1537" i="21"/>
  <c r="J1537" i="21"/>
  <c r="Q1537" i="21"/>
  <c r="V1537" i="21"/>
  <c r="Z1537" i="21" s="1"/>
  <c r="W1537" i="21"/>
  <c r="AA1537" i="21" s="1"/>
  <c r="X1537" i="21"/>
  <c r="AL1537" i="21"/>
  <c r="AN1537" i="21"/>
  <c r="AR1537" i="21"/>
  <c r="AX1537" i="21"/>
  <c r="AZ1537" i="21"/>
  <c r="BA1537" i="21"/>
  <c r="BC1537" i="21"/>
  <c r="BE1537" i="21"/>
  <c r="BF1537" i="21"/>
  <c r="BG1537" i="21"/>
  <c r="C1538" i="21"/>
  <c r="D1538" i="21"/>
  <c r="F1538" i="21"/>
  <c r="H1538" i="21"/>
  <c r="J1538" i="21" s="1"/>
  <c r="I1538" i="21"/>
  <c r="Q1538" i="21"/>
  <c r="V1538" i="21"/>
  <c r="Z1538" i="21" s="1"/>
  <c r="W1538" i="21"/>
  <c r="X1538" i="21"/>
  <c r="Y1538" i="21"/>
  <c r="AA1538" i="21"/>
  <c r="AD1538" i="21" s="1"/>
  <c r="AC1538" i="21"/>
  <c r="AL1538" i="21"/>
  <c r="AN1538" i="21"/>
  <c r="AR1538" i="21"/>
  <c r="AX1538" i="21"/>
  <c r="AZ1538" i="21"/>
  <c r="BA1538" i="21"/>
  <c r="BC1538" i="21"/>
  <c r="BE1538" i="21"/>
  <c r="BF1538" i="21"/>
  <c r="BG1538" i="21"/>
  <c r="C1539" i="21"/>
  <c r="D1539" i="21"/>
  <c r="F1539" i="21"/>
  <c r="H1539" i="21"/>
  <c r="J1539" i="21" s="1"/>
  <c r="I1539" i="21"/>
  <c r="Q1539" i="21"/>
  <c r="V1539" i="21"/>
  <c r="W1539" i="21"/>
  <c r="AA1539" i="21" s="1"/>
  <c r="X1539" i="21"/>
  <c r="Y1539" i="21"/>
  <c r="Z1539" i="21"/>
  <c r="AL1539" i="21"/>
  <c r="AN1539" i="21"/>
  <c r="AR1539" i="21"/>
  <c r="AX1539" i="21"/>
  <c r="AZ1539" i="21"/>
  <c r="BA1539" i="21"/>
  <c r="BC1539" i="21"/>
  <c r="BE1539" i="21"/>
  <c r="BF1539" i="21"/>
  <c r="BG1539" i="21"/>
  <c r="C1540" i="21"/>
  <c r="D1540" i="21"/>
  <c r="F1540" i="21"/>
  <c r="H1540" i="21"/>
  <c r="I1540" i="21" s="1"/>
  <c r="Q1540" i="21"/>
  <c r="V1540" i="21"/>
  <c r="W1540" i="21"/>
  <c r="X1540" i="21"/>
  <c r="AA1540" i="21"/>
  <c r="AL1540" i="21"/>
  <c r="AN1540" i="21"/>
  <c r="AR1540" i="21"/>
  <c r="AX1540" i="21"/>
  <c r="AZ1540" i="21"/>
  <c r="BA1540" i="21"/>
  <c r="BC1540" i="21"/>
  <c r="BE1540" i="21"/>
  <c r="C1541" i="21"/>
  <c r="D1541" i="21"/>
  <c r="F1541" i="21"/>
  <c r="H1541" i="21"/>
  <c r="I1541" i="21" s="1"/>
  <c r="J1541" i="21"/>
  <c r="Q1541" i="21"/>
  <c r="V1541" i="21"/>
  <c r="W1541" i="21"/>
  <c r="AA1541" i="21" s="1"/>
  <c r="X1541" i="21"/>
  <c r="Y1541" i="21"/>
  <c r="Z1541" i="21"/>
  <c r="AC1541" i="21"/>
  <c r="AL1541" i="21"/>
  <c r="AN1541" i="21"/>
  <c r="AR1541" i="21"/>
  <c r="AX1541" i="21"/>
  <c r="AZ1541" i="21"/>
  <c r="BA1541" i="21"/>
  <c r="BC1541" i="21"/>
  <c r="BE1541" i="21"/>
  <c r="BG1541" i="21" s="1"/>
  <c r="BF1541" i="21"/>
  <c r="C1542" i="21"/>
  <c r="D1542" i="21"/>
  <c r="F1542" i="21"/>
  <c r="H1542" i="21"/>
  <c r="I1542" i="21" s="1"/>
  <c r="J1542" i="21"/>
  <c r="Q1542" i="21"/>
  <c r="V1542" i="21"/>
  <c r="Y1542" i="21" s="1"/>
  <c r="W1542" i="21"/>
  <c r="AA1542" i="21" s="1"/>
  <c r="X1542" i="21"/>
  <c r="AC1542" i="21"/>
  <c r="AL1542" i="21"/>
  <c r="AN1542" i="21"/>
  <c r="AR1542" i="21"/>
  <c r="AX1542" i="21"/>
  <c r="AZ1542" i="21"/>
  <c r="BA1542" i="21"/>
  <c r="BC1542" i="21"/>
  <c r="BE1542" i="21"/>
  <c r="BF1542" i="21" s="1"/>
  <c r="C1543" i="21"/>
  <c r="D1543" i="21"/>
  <c r="F1543" i="21"/>
  <c r="H1543" i="21"/>
  <c r="Q1543" i="21"/>
  <c r="V1543" i="21"/>
  <c r="W1543" i="21"/>
  <c r="AA1543" i="21" s="1"/>
  <c r="X1543" i="21"/>
  <c r="Y1543" i="21"/>
  <c r="Z1543" i="21"/>
  <c r="AC1543" i="21"/>
  <c r="AL1543" i="21"/>
  <c r="AN1543" i="21"/>
  <c r="AR1543" i="21"/>
  <c r="AX1543" i="21"/>
  <c r="AZ1543" i="21"/>
  <c r="BA1543" i="21"/>
  <c r="BC1543" i="21"/>
  <c r="BE1543" i="21"/>
  <c r="BF1543" i="21" s="1"/>
  <c r="C1544" i="21"/>
  <c r="D1544" i="21"/>
  <c r="F1544" i="21"/>
  <c r="H1544" i="21"/>
  <c r="I1544" i="21" s="1"/>
  <c r="Q1544" i="21"/>
  <c r="V1544" i="21"/>
  <c r="W1544" i="21"/>
  <c r="AA1544" i="21" s="1"/>
  <c r="X1544" i="21"/>
  <c r="Y1544" i="21"/>
  <c r="Z1544" i="21"/>
  <c r="AL1544" i="21"/>
  <c r="AN1544" i="21"/>
  <c r="AR1544" i="21"/>
  <c r="AX1544" i="21"/>
  <c r="AZ1544" i="21"/>
  <c r="BA1544" i="21"/>
  <c r="BC1544" i="21"/>
  <c r="BE1544" i="21"/>
  <c r="BF1544" i="21"/>
  <c r="BG1544" i="21"/>
  <c r="C1545" i="21"/>
  <c r="D1545" i="21"/>
  <c r="F1545" i="21"/>
  <c r="H1545" i="21"/>
  <c r="I1545" i="21"/>
  <c r="J1545" i="21"/>
  <c r="Q1545" i="21"/>
  <c r="V1545" i="21"/>
  <c r="W1545" i="21"/>
  <c r="X1545" i="21"/>
  <c r="AA1545" i="21"/>
  <c r="AL1545" i="21"/>
  <c r="AN1545" i="21"/>
  <c r="AR1545" i="21"/>
  <c r="AX1545" i="21"/>
  <c r="AZ1545" i="21"/>
  <c r="BA1545" i="21"/>
  <c r="BC1545" i="21"/>
  <c r="BE1545" i="21"/>
  <c r="C1546" i="21"/>
  <c r="D1546" i="21"/>
  <c r="F1546" i="21"/>
  <c r="H1546" i="21"/>
  <c r="I1546" i="21"/>
  <c r="J1546" i="21"/>
  <c r="Q1546" i="21"/>
  <c r="V1546" i="21"/>
  <c r="Y1546" i="21" s="1"/>
  <c r="W1546" i="21"/>
  <c r="X1546" i="21"/>
  <c r="AC1546" i="21" s="1"/>
  <c r="AD1546" i="21" s="1"/>
  <c r="AA1546" i="21"/>
  <c r="AB1546" i="21"/>
  <c r="AL1546" i="21"/>
  <c r="AN1546" i="21"/>
  <c r="AR1546" i="21"/>
  <c r="AX1546" i="21"/>
  <c r="AZ1546" i="21"/>
  <c r="BA1546" i="21"/>
  <c r="BC1546" i="21"/>
  <c r="BE1546" i="21"/>
  <c r="BF1546" i="21"/>
  <c r="BG1546" i="21"/>
  <c r="C1547" i="21"/>
  <c r="D1547" i="21"/>
  <c r="F1547" i="21"/>
  <c r="H1547" i="21"/>
  <c r="Q1547" i="21"/>
  <c r="V1547" i="21"/>
  <c r="W1547" i="21"/>
  <c r="X1547" i="21"/>
  <c r="AC1547" i="21" s="1"/>
  <c r="Y1547" i="21"/>
  <c r="Z1547" i="21"/>
  <c r="AA1547" i="21"/>
  <c r="AD1547" i="21" s="1"/>
  <c r="AL1547" i="21"/>
  <c r="AN1547" i="21"/>
  <c r="AR1547" i="21"/>
  <c r="AX1547" i="21"/>
  <c r="AZ1547" i="21"/>
  <c r="BA1547" i="21"/>
  <c r="BC1547" i="21"/>
  <c r="BE1547" i="21"/>
  <c r="BF1547" i="21"/>
  <c r="BG1547" i="21"/>
  <c r="C1548" i="21"/>
  <c r="D1548" i="21"/>
  <c r="F1548" i="21"/>
  <c r="H1548" i="21"/>
  <c r="J1548" i="21" s="1"/>
  <c r="I1548" i="21"/>
  <c r="Q1548" i="21"/>
  <c r="V1548" i="21"/>
  <c r="Y1548" i="21" s="1"/>
  <c r="W1548" i="21"/>
  <c r="X1548" i="21"/>
  <c r="AC1548" i="21" s="1"/>
  <c r="Z1548" i="21"/>
  <c r="AA1548" i="21"/>
  <c r="AL1548" i="21"/>
  <c r="AN1548" i="21"/>
  <c r="AR1548" i="21"/>
  <c r="AX1548" i="21"/>
  <c r="AZ1548" i="21"/>
  <c r="BA1548" i="21"/>
  <c r="BC1548" i="21"/>
  <c r="BE1548" i="21"/>
  <c r="BG1548" i="21" s="1"/>
  <c r="C1549" i="21"/>
  <c r="D1549" i="21"/>
  <c r="F1549" i="21"/>
  <c r="H1549" i="21"/>
  <c r="I1549" i="21" s="1"/>
  <c r="Q1549" i="21"/>
  <c r="V1549" i="21"/>
  <c r="W1549" i="21"/>
  <c r="AA1549" i="21" s="1"/>
  <c r="X1549" i="21"/>
  <c r="Y1549" i="21"/>
  <c r="Z1549" i="21"/>
  <c r="AL1549" i="21"/>
  <c r="AN1549" i="21"/>
  <c r="AR1549" i="21"/>
  <c r="AX1549" i="21"/>
  <c r="AZ1549" i="21"/>
  <c r="BA1549" i="21"/>
  <c r="BC1549" i="21"/>
  <c r="BE1549" i="21"/>
  <c r="BF1549" i="21"/>
  <c r="BG1549" i="21"/>
  <c r="C1550" i="21"/>
  <c r="D1550" i="21"/>
  <c r="F1550" i="21"/>
  <c r="H1550" i="21"/>
  <c r="I1550" i="21" s="1"/>
  <c r="Q1550" i="21"/>
  <c r="V1550" i="21"/>
  <c r="Z1550" i="21" s="1"/>
  <c r="W1550" i="21"/>
  <c r="AA1550" i="21" s="1"/>
  <c r="X1550" i="21"/>
  <c r="Y1550" i="21"/>
  <c r="AC1550" i="21"/>
  <c r="AL1550" i="21"/>
  <c r="AN1550" i="21"/>
  <c r="AR1550" i="21"/>
  <c r="AX1550" i="21"/>
  <c r="AZ1550" i="21"/>
  <c r="BA1550" i="21"/>
  <c r="BC1550" i="21"/>
  <c r="BE1550" i="21"/>
  <c r="BG1550" i="21" s="1"/>
  <c r="BF1550" i="21"/>
  <c r="C1551" i="21"/>
  <c r="D1551" i="21"/>
  <c r="F1551" i="21"/>
  <c r="H1551" i="21"/>
  <c r="I1551" i="21" s="1"/>
  <c r="J1551" i="21"/>
  <c r="Q1551" i="21"/>
  <c r="V1551" i="21"/>
  <c r="W1551" i="21"/>
  <c r="AA1551" i="21" s="1"/>
  <c r="X1551" i="21"/>
  <c r="Y1551" i="21"/>
  <c r="Z1551" i="21"/>
  <c r="AC1551" i="21"/>
  <c r="AL1551" i="21"/>
  <c r="AN1551" i="21"/>
  <c r="AR1551" i="21"/>
  <c r="AX1551" i="21"/>
  <c r="AZ1551" i="21"/>
  <c r="BA1551" i="21"/>
  <c r="BC1551" i="21"/>
  <c r="BE1551" i="21"/>
  <c r="BF1551" i="21" s="1"/>
  <c r="C1552" i="21"/>
  <c r="D1552" i="21"/>
  <c r="F1552" i="21"/>
  <c r="H1552" i="21"/>
  <c r="J1552" i="21" s="1"/>
  <c r="I1552" i="21"/>
  <c r="Q1552" i="21"/>
  <c r="V1552" i="21"/>
  <c r="W1552" i="21"/>
  <c r="X1552" i="21"/>
  <c r="AC1552" i="21" s="1"/>
  <c r="Y1552" i="21"/>
  <c r="Z1552" i="21"/>
  <c r="AA1552" i="21"/>
  <c r="AD1552" i="21" s="1"/>
  <c r="AL1552" i="21"/>
  <c r="AN1552" i="21"/>
  <c r="AR1552" i="21"/>
  <c r="AX1552" i="21"/>
  <c r="AZ1552" i="21"/>
  <c r="BA1552" i="21"/>
  <c r="BC1552" i="21"/>
  <c r="BE1552" i="21"/>
  <c r="BF1552" i="21"/>
  <c r="BG1552" i="21"/>
  <c r="C1553" i="21"/>
  <c r="D1553" i="21"/>
  <c r="F1553" i="21"/>
  <c r="H1553" i="21"/>
  <c r="I1553" i="21"/>
  <c r="J1553" i="21"/>
  <c r="Q1553" i="21"/>
  <c r="V1553" i="21"/>
  <c r="Z1553" i="21" s="1"/>
  <c r="W1553" i="21"/>
  <c r="X1553" i="21"/>
  <c r="AC1553" i="21" s="1"/>
  <c r="Y1553" i="21"/>
  <c r="AA1553" i="21"/>
  <c r="AL1553" i="21"/>
  <c r="AN1553" i="21"/>
  <c r="AR1553" i="21"/>
  <c r="AX1553" i="21"/>
  <c r="AZ1553" i="21"/>
  <c r="BA1553" i="21"/>
  <c r="BC1553" i="21"/>
  <c r="BE1553" i="21"/>
  <c r="BF1553" i="21" s="1"/>
  <c r="BG1553" i="21"/>
  <c r="C1554" i="21"/>
  <c r="D1554" i="21"/>
  <c r="F1554" i="21"/>
  <c r="H1554" i="21"/>
  <c r="I1554" i="21"/>
  <c r="J1554" i="21"/>
  <c r="Q1554" i="21"/>
  <c r="V1554" i="21"/>
  <c r="Z1554" i="21" s="1"/>
  <c r="W1554" i="21"/>
  <c r="X1554" i="21"/>
  <c r="Y1554" i="21"/>
  <c r="AA1554" i="21"/>
  <c r="AL1554" i="21"/>
  <c r="AN1554" i="21"/>
  <c r="AR1554" i="21"/>
  <c r="AX1554" i="21"/>
  <c r="AZ1554" i="21"/>
  <c r="BA1554" i="21"/>
  <c r="BC1554" i="21"/>
  <c r="BE1554" i="21"/>
  <c r="BF1554" i="21"/>
  <c r="BG1554" i="21"/>
  <c r="C1555" i="21"/>
  <c r="D1555" i="21"/>
  <c r="F1555" i="21"/>
  <c r="H1555" i="21"/>
  <c r="J1555" i="21" s="1"/>
  <c r="Q1555" i="21"/>
  <c r="V1555" i="21"/>
  <c r="W1555" i="21"/>
  <c r="X1555" i="21"/>
  <c r="AA1555" i="21"/>
  <c r="AL1555" i="21"/>
  <c r="AN1555" i="21"/>
  <c r="AR1555" i="21"/>
  <c r="AX1555" i="21"/>
  <c r="AZ1555" i="21"/>
  <c r="BA1555" i="21"/>
  <c r="BC1555" i="21"/>
  <c r="BE1555" i="21"/>
  <c r="BG1555" i="21" s="1"/>
  <c r="BF1555" i="21"/>
  <c r="C1556" i="21"/>
  <c r="D1556" i="21"/>
  <c r="F1556" i="21"/>
  <c r="H1556" i="21"/>
  <c r="J1556" i="21" s="1"/>
  <c r="I1556" i="21"/>
  <c r="Q1556" i="21"/>
  <c r="V1556" i="21"/>
  <c r="W1556" i="21"/>
  <c r="X1556" i="21"/>
  <c r="Y1556" i="21"/>
  <c r="Z1556" i="21"/>
  <c r="AA1556" i="21"/>
  <c r="AD1556" i="21" s="1"/>
  <c r="AF1556" i="21" s="1"/>
  <c r="AC1556" i="21"/>
  <c r="AL1556" i="21"/>
  <c r="AN1556" i="21"/>
  <c r="AR1556" i="21"/>
  <c r="AX1556" i="21"/>
  <c r="AZ1556" i="21"/>
  <c r="BA1556" i="21"/>
  <c r="BC1556" i="21"/>
  <c r="BE1556" i="21"/>
  <c r="BF1556" i="21" s="1"/>
  <c r="C1557" i="21"/>
  <c r="D1557" i="21"/>
  <c r="F1557" i="21"/>
  <c r="H1557" i="21"/>
  <c r="Q1557" i="21"/>
  <c r="V1557" i="21"/>
  <c r="W1557" i="21"/>
  <c r="AA1557" i="21" s="1"/>
  <c r="X1557" i="21"/>
  <c r="Y1557" i="21"/>
  <c r="Z1557" i="21"/>
  <c r="AL1557" i="21"/>
  <c r="AN1557" i="21"/>
  <c r="AR1557" i="21"/>
  <c r="AX1557" i="21"/>
  <c r="AZ1557" i="21"/>
  <c r="BA1557" i="21"/>
  <c r="BC1557" i="21"/>
  <c r="BE1557" i="21"/>
  <c r="BG1557" i="21" s="1"/>
  <c r="BF1557" i="21"/>
  <c r="C1558" i="21"/>
  <c r="D1558" i="21"/>
  <c r="F1558" i="21"/>
  <c r="H1558" i="21"/>
  <c r="I1558" i="21" s="1"/>
  <c r="J1558" i="21"/>
  <c r="Q1558" i="21"/>
  <c r="V1558" i="21"/>
  <c r="W1558" i="21"/>
  <c r="AA1558" i="21" s="1"/>
  <c r="X1558" i="21"/>
  <c r="Y1558" i="21"/>
  <c r="Z1558" i="21"/>
  <c r="AC1558" i="21"/>
  <c r="AL1558" i="21"/>
  <c r="AN1558" i="21"/>
  <c r="AR1558" i="21"/>
  <c r="AX1558" i="21"/>
  <c r="AZ1558" i="21"/>
  <c r="BA1558" i="21"/>
  <c r="BC1558" i="21"/>
  <c r="BE1558" i="21"/>
  <c r="C1559" i="21"/>
  <c r="D1559" i="21"/>
  <c r="F1559" i="21"/>
  <c r="H1559" i="21"/>
  <c r="I1559" i="21" s="1"/>
  <c r="Q1559" i="21"/>
  <c r="V1559" i="21"/>
  <c r="W1559" i="21"/>
  <c r="AA1559" i="21" s="1"/>
  <c r="AD1559" i="21" s="1"/>
  <c r="AF1559" i="21" s="1"/>
  <c r="X1559" i="21"/>
  <c r="AC1559" i="21" s="1"/>
  <c r="Y1559" i="21"/>
  <c r="Z1559" i="21"/>
  <c r="AL1559" i="21"/>
  <c r="AN1559" i="21"/>
  <c r="AR1559" i="21"/>
  <c r="AX1559" i="21"/>
  <c r="AZ1559" i="21"/>
  <c r="BA1559" i="21"/>
  <c r="BC1559" i="21"/>
  <c r="BE1559" i="21"/>
  <c r="BF1559" i="21" s="1"/>
  <c r="BG1559" i="21"/>
  <c r="C1560" i="21"/>
  <c r="D1560" i="21"/>
  <c r="F1560" i="21"/>
  <c r="H1560" i="21"/>
  <c r="I1560" i="21"/>
  <c r="J1560" i="21"/>
  <c r="Q1560" i="21"/>
  <c r="V1560" i="21"/>
  <c r="Z1560" i="21" s="1"/>
  <c r="W1560" i="21"/>
  <c r="AA1560" i="21" s="1"/>
  <c r="X1560" i="21"/>
  <c r="AC1560" i="21" s="1"/>
  <c r="Y1560" i="21"/>
  <c r="AL1560" i="21"/>
  <c r="AN1560" i="21"/>
  <c r="AR1560" i="21"/>
  <c r="AX1560" i="21"/>
  <c r="AZ1560" i="21"/>
  <c r="BA1560" i="21"/>
  <c r="BC1560" i="21"/>
  <c r="BE1560" i="21"/>
  <c r="BF1560" i="21" s="1"/>
  <c r="BG1560" i="21"/>
  <c r="C1561" i="21"/>
  <c r="D1561" i="21"/>
  <c r="F1561" i="21"/>
  <c r="H1561" i="21"/>
  <c r="I1561" i="21"/>
  <c r="J1561" i="21"/>
  <c r="Q1561" i="21"/>
  <c r="V1561" i="21"/>
  <c r="W1561" i="21"/>
  <c r="X1561" i="21"/>
  <c r="AA1561" i="21"/>
  <c r="AL1561" i="21"/>
  <c r="AN1561" i="21"/>
  <c r="AR1561" i="21"/>
  <c r="AX1561" i="21"/>
  <c r="AZ1561" i="21"/>
  <c r="BA1561" i="21"/>
  <c r="BC1561" i="21"/>
  <c r="BE1561" i="21"/>
  <c r="BF1561" i="21"/>
  <c r="BG1561" i="21"/>
  <c r="C1562" i="21"/>
  <c r="D1562" i="21"/>
  <c r="F1562" i="21"/>
  <c r="H1562" i="21"/>
  <c r="J1562" i="21" s="1"/>
  <c r="I1562" i="21"/>
  <c r="Q1562" i="21"/>
  <c r="V1562" i="21"/>
  <c r="Z1562" i="21" s="1"/>
  <c r="W1562" i="21"/>
  <c r="X1562" i="21"/>
  <c r="Y1562" i="21"/>
  <c r="AA1562" i="21"/>
  <c r="AL1562" i="21"/>
  <c r="AN1562" i="21"/>
  <c r="AR1562" i="21"/>
  <c r="AX1562" i="21"/>
  <c r="AZ1562" i="21"/>
  <c r="BA1562" i="21"/>
  <c r="BC1562" i="21"/>
  <c r="BE1562" i="21"/>
  <c r="BF1562" i="21"/>
  <c r="BG1562" i="21"/>
  <c r="C1563" i="21"/>
  <c r="D1563" i="21"/>
  <c r="F1563" i="21"/>
  <c r="H1563" i="21"/>
  <c r="I1563" i="21" s="1"/>
  <c r="Q1563" i="21"/>
  <c r="V1563" i="21"/>
  <c r="W1563" i="21"/>
  <c r="X1563" i="21"/>
  <c r="AA1563" i="21"/>
  <c r="AL1563" i="21"/>
  <c r="AN1563" i="21"/>
  <c r="AR1563" i="21"/>
  <c r="AX1563" i="21"/>
  <c r="AZ1563" i="21"/>
  <c r="BA1563" i="21"/>
  <c r="BC1563" i="21"/>
  <c r="BE1563" i="21"/>
  <c r="BG1563" i="21" s="1"/>
  <c r="BF1563" i="21"/>
  <c r="C1564" i="21"/>
  <c r="D1564" i="21"/>
  <c r="F1564" i="21"/>
  <c r="H1564" i="21"/>
  <c r="J1564" i="21" s="1"/>
  <c r="I1564" i="21"/>
  <c r="Q1564" i="21"/>
  <c r="V1564" i="21"/>
  <c r="W1564" i="21"/>
  <c r="X1564" i="21"/>
  <c r="AB1564" i="21" s="1"/>
  <c r="Y1564" i="21"/>
  <c r="Z1564" i="21"/>
  <c r="AA1564" i="21"/>
  <c r="AC1564" i="21"/>
  <c r="AL1564" i="21"/>
  <c r="AN1564" i="21"/>
  <c r="AR1564" i="21"/>
  <c r="AX1564" i="21"/>
  <c r="AZ1564" i="21"/>
  <c r="BA1564" i="21"/>
  <c r="BC1564" i="21"/>
  <c r="BE1564" i="21"/>
  <c r="BF1564" i="21" s="1"/>
  <c r="C1565" i="21"/>
  <c r="D1565" i="21"/>
  <c r="F1565" i="21"/>
  <c r="H1565" i="21"/>
  <c r="Q1565" i="21"/>
  <c r="V1565" i="21"/>
  <c r="W1565" i="21"/>
  <c r="AA1565" i="21" s="1"/>
  <c r="X1565" i="21"/>
  <c r="Y1565" i="21"/>
  <c r="Z1565" i="21"/>
  <c r="AL1565" i="21"/>
  <c r="AN1565" i="21"/>
  <c r="AR1565" i="21"/>
  <c r="AX1565" i="21"/>
  <c r="AZ1565" i="21"/>
  <c r="BA1565" i="21"/>
  <c r="BC1565" i="21"/>
  <c r="BE1565" i="21"/>
  <c r="BG1565" i="21" s="1"/>
  <c r="BF1565" i="21"/>
  <c r="C1566" i="21"/>
  <c r="D1566" i="21"/>
  <c r="F1566" i="21"/>
  <c r="H1566" i="21"/>
  <c r="I1566" i="21" s="1"/>
  <c r="J1566" i="21"/>
  <c r="Q1566" i="21"/>
  <c r="V1566" i="21"/>
  <c r="W1566" i="21"/>
  <c r="AA1566" i="21" s="1"/>
  <c r="X1566" i="21"/>
  <c r="Y1566" i="21"/>
  <c r="Z1566" i="21"/>
  <c r="AC1566" i="21"/>
  <c r="AL1566" i="21"/>
  <c r="AN1566" i="21"/>
  <c r="AR1566" i="21"/>
  <c r="AX1566" i="21"/>
  <c r="AZ1566" i="21"/>
  <c r="BA1566" i="21"/>
  <c r="BC1566" i="21"/>
  <c r="BE1566" i="21"/>
  <c r="C1567" i="21"/>
  <c r="D1567" i="21"/>
  <c r="F1567" i="21"/>
  <c r="H1567" i="21"/>
  <c r="I1567" i="21" s="1"/>
  <c r="Q1567" i="21"/>
  <c r="V1567" i="21"/>
  <c r="W1567" i="21"/>
  <c r="AA1567" i="21" s="1"/>
  <c r="AD1567" i="21" s="1"/>
  <c r="AF1567" i="21" s="1"/>
  <c r="X1567" i="21"/>
  <c r="AC1567" i="21" s="1"/>
  <c r="Y1567" i="21"/>
  <c r="Z1567" i="21"/>
  <c r="AB1567" i="21"/>
  <c r="AL1567" i="21"/>
  <c r="AN1567" i="21"/>
  <c r="AR1567" i="21"/>
  <c r="AX1567" i="21"/>
  <c r="AZ1567" i="21"/>
  <c r="BA1567" i="21"/>
  <c r="BC1567" i="21"/>
  <c r="BE1567" i="21"/>
  <c r="BF1567" i="21" s="1"/>
  <c r="BG1567" i="21"/>
  <c r="C1568" i="21"/>
  <c r="D1568" i="21"/>
  <c r="F1568" i="21"/>
  <c r="H1568" i="21"/>
  <c r="I1568" i="21"/>
  <c r="J1568" i="21"/>
  <c r="Q1568" i="21"/>
  <c r="V1568" i="21"/>
  <c r="Z1568" i="21" s="1"/>
  <c r="W1568" i="21"/>
  <c r="AA1568" i="21" s="1"/>
  <c r="X1568" i="21"/>
  <c r="AC1568" i="21" s="1"/>
  <c r="Y1568" i="21"/>
  <c r="AL1568" i="21"/>
  <c r="AN1568" i="21"/>
  <c r="AR1568" i="21"/>
  <c r="AX1568" i="21"/>
  <c r="AZ1568" i="21"/>
  <c r="BA1568" i="21"/>
  <c r="BC1568" i="21"/>
  <c r="BE1568" i="21"/>
  <c r="BF1568" i="21" s="1"/>
  <c r="BG1568" i="21"/>
  <c r="C1569" i="21"/>
  <c r="D1569" i="21"/>
  <c r="F1569" i="21"/>
  <c r="H1569" i="21"/>
  <c r="I1569" i="21"/>
  <c r="J1569" i="21"/>
  <c r="Q1569" i="21"/>
  <c r="V1569" i="21"/>
  <c r="W1569" i="21"/>
  <c r="X1569" i="21"/>
  <c r="AA1569" i="21"/>
  <c r="AL1569" i="21"/>
  <c r="AN1569" i="21"/>
  <c r="AR1569" i="21"/>
  <c r="AX1569" i="21"/>
  <c r="AZ1569" i="21"/>
  <c r="BA1569" i="21"/>
  <c r="BC1569" i="21"/>
  <c r="BE1569" i="21"/>
  <c r="BF1569" i="21"/>
  <c r="BG1569" i="21"/>
  <c r="C1570" i="21"/>
  <c r="D1570" i="21"/>
  <c r="F1570" i="21"/>
  <c r="H1570" i="21"/>
  <c r="J1570" i="21" s="1"/>
  <c r="I1570" i="21"/>
  <c r="Q1570" i="21"/>
  <c r="V1570" i="21"/>
  <c r="Z1570" i="21" s="1"/>
  <c r="W1570" i="21"/>
  <c r="X1570" i="21"/>
  <c r="Y1570" i="21"/>
  <c r="AA1570" i="21"/>
  <c r="AL1570" i="21"/>
  <c r="AN1570" i="21"/>
  <c r="AR1570" i="21"/>
  <c r="AX1570" i="21"/>
  <c r="AZ1570" i="21"/>
  <c r="BA1570" i="21"/>
  <c r="BC1570" i="21"/>
  <c r="BE1570" i="21"/>
  <c r="BF1570" i="21"/>
  <c r="BG1570" i="21"/>
  <c r="C1571" i="21"/>
  <c r="D1571" i="21"/>
  <c r="F1571" i="21"/>
  <c r="H1571" i="21"/>
  <c r="I1571" i="21" s="1"/>
  <c r="Q1571" i="21"/>
  <c r="V1571" i="21"/>
  <c r="W1571" i="21"/>
  <c r="X1571" i="21"/>
  <c r="AA1571" i="21"/>
  <c r="AC1571" i="21"/>
  <c r="AD1571" i="21" s="1"/>
  <c r="AL1571" i="21"/>
  <c r="AN1571" i="21"/>
  <c r="AR1571" i="21"/>
  <c r="AX1571" i="21"/>
  <c r="AZ1571" i="21"/>
  <c r="BA1571" i="21"/>
  <c r="BC1571" i="21"/>
  <c r="BE1571" i="21"/>
  <c r="BG1571" i="21" s="1"/>
  <c r="BF1571" i="21"/>
  <c r="C1572" i="21"/>
  <c r="D1572" i="21"/>
  <c r="F1572" i="21"/>
  <c r="H1572" i="21"/>
  <c r="J1572" i="21" s="1"/>
  <c r="Q1572" i="21"/>
  <c r="V1572" i="21"/>
  <c r="W1572" i="21"/>
  <c r="X1572" i="21"/>
  <c r="Y1572" i="21"/>
  <c r="Z1572" i="21"/>
  <c r="AA1572" i="21"/>
  <c r="AD1572" i="21" s="1"/>
  <c r="AF1572" i="21" s="1"/>
  <c r="AC1572" i="21"/>
  <c r="AL1572" i="21"/>
  <c r="AN1572" i="21"/>
  <c r="AR1572" i="21"/>
  <c r="AX1572" i="21"/>
  <c r="AZ1572" i="21"/>
  <c r="BA1572" i="21"/>
  <c r="BC1572" i="21"/>
  <c r="BE1572" i="21"/>
  <c r="BF1572" i="21" s="1"/>
  <c r="C1573" i="21"/>
  <c r="D1573" i="21"/>
  <c r="F1573" i="21"/>
  <c r="H1573" i="21"/>
  <c r="Q1573" i="21"/>
  <c r="V1573" i="21"/>
  <c r="W1573" i="21"/>
  <c r="AA1573" i="21" s="1"/>
  <c r="X1573" i="21"/>
  <c r="Y1573" i="21"/>
  <c r="Z1573" i="21"/>
  <c r="AL1573" i="21"/>
  <c r="AN1573" i="21"/>
  <c r="AR1573" i="21"/>
  <c r="AX1573" i="21"/>
  <c r="AZ1573" i="21"/>
  <c r="BA1573" i="21"/>
  <c r="BC1573" i="21"/>
  <c r="BE1573" i="21"/>
  <c r="BG1573" i="21" s="1"/>
  <c r="C1574" i="21"/>
  <c r="D1574" i="21"/>
  <c r="F1574" i="21"/>
  <c r="H1574" i="21"/>
  <c r="I1574" i="21" s="1"/>
  <c r="J1574" i="21"/>
  <c r="Q1574" i="21"/>
  <c r="V1574" i="21"/>
  <c r="W1574" i="21"/>
  <c r="AA1574" i="21" s="1"/>
  <c r="X1574" i="21"/>
  <c r="Y1574" i="21"/>
  <c r="Z1574" i="21"/>
  <c r="AC1574" i="21"/>
  <c r="AB1574" i="21" s="1"/>
  <c r="AL1574" i="21"/>
  <c r="AN1574" i="21"/>
  <c r="AR1574" i="21"/>
  <c r="AX1574" i="21"/>
  <c r="AZ1574" i="21"/>
  <c r="BA1574" i="21"/>
  <c r="BC1574" i="21"/>
  <c r="BE1574" i="21"/>
  <c r="C1575" i="21"/>
  <c r="D1575" i="21"/>
  <c r="F1575" i="21"/>
  <c r="H1575" i="21"/>
  <c r="I1575" i="21" s="1"/>
  <c r="J1575" i="21"/>
  <c r="Q1575" i="21"/>
  <c r="V1575" i="21"/>
  <c r="W1575" i="21"/>
  <c r="AA1575" i="21" s="1"/>
  <c r="X1575" i="21"/>
  <c r="AC1575" i="21" s="1"/>
  <c r="Y1575" i="21"/>
  <c r="Z1575" i="21"/>
  <c r="AL1575" i="21"/>
  <c r="AN1575" i="21"/>
  <c r="AR1575" i="21"/>
  <c r="AX1575" i="21"/>
  <c r="AZ1575" i="21"/>
  <c r="BA1575" i="21"/>
  <c r="BC1575" i="21"/>
  <c r="BE1575" i="21"/>
  <c r="BF1575" i="21" s="1"/>
  <c r="BG1575" i="21"/>
  <c r="C1576" i="21"/>
  <c r="D1576" i="21"/>
  <c r="F1576" i="21"/>
  <c r="H1576" i="21"/>
  <c r="I1576" i="21"/>
  <c r="J1576" i="21"/>
  <c r="Q1576" i="21"/>
  <c r="V1576" i="21"/>
  <c r="Z1576" i="21" s="1"/>
  <c r="W1576" i="21"/>
  <c r="AA1576" i="21" s="1"/>
  <c r="X1576" i="21"/>
  <c r="AC1576" i="21" s="1"/>
  <c r="AD1576" i="21"/>
  <c r="AF1576" i="21" s="1"/>
  <c r="AL1576" i="21"/>
  <c r="AN1576" i="21"/>
  <c r="AR1576" i="21"/>
  <c r="AX1576" i="21"/>
  <c r="AZ1576" i="21"/>
  <c r="BA1576" i="21"/>
  <c r="BC1576" i="21"/>
  <c r="BE1576" i="21"/>
  <c r="BF1576" i="21" s="1"/>
  <c r="BG1576" i="21"/>
  <c r="C1577" i="21"/>
  <c r="D1577" i="21"/>
  <c r="F1577" i="21"/>
  <c r="H1577" i="21"/>
  <c r="I1577" i="21"/>
  <c r="J1577" i="21"/>
  <c r="Q1577" i="21"/>
  <c r="V1577" i="21"/>
  <c r="W1577" i="21"/>
  <c r="X1577" i="21"/>
  <c r="AA1577" i="21"/>
  <c r="AL1577" i="21"/>
  <c r="AN1577" i="21"/>
  <c r="AR1577" i="21"/>
  <c r="AX1577" i="21"/>
  <c r="AZ1577" i="21"/>
  <c r="BA1577" i="21"/>
  <c r="BC1577" i="21"/>
  <c r="BE1577" i="21"/>
  <c r="BF1577" i="21"/>
  <c r="BG1577" i="21"/>
  <c r="C1578" i="21"/>
  <c r="D1578" i="21"/>
  <c r="F1578" i="21"/>
  <c r="H1578" i="21"/>
  <c r="J1578" i="21" s="1"/>
  <c r="I1578" i="21"/>
  <c r="Q1578" i="21"/>
  <c r="V1578" i="21"/>
  <c r="Z1578" i="21" s="1"/>
  <c r="W1578" i="21"/>
  <c r="X1578" i="21"/>
  <c r="Y1578" i="21"/>
  <c r="AA1578" i="21"/>
  <c r="AL1578" i="21"/>
  <c r="AN1578" i="21"/>
  <c r="AR1578" i="21"/>
  <c r="AX1578" i="21"/>
  <c r="AZ1578" i="21"/>
  <c r="BA1578" i="21"/>
  <c r="BC1578" i="21"/>
  <c r="BE1578" i="21"/>
  <c r="BF1578" i="21"/>
  <c r="BG1578" i="21"/>
  <c r="C1579" i="21"/>
  <c r="D1579" i="21"/>
  <c r="F1579" i="21"/>
  <c r="H1579" i="21"/>
  <c r="I1579" i="21" s="1"/>
  <c r="Q1579" i="21"/>
  <c r="V1579" i="21"/>
  <c r="W1579" i="21"/>
  <c r="X1579" i="21"/>
  <c r="AA1579" i="21"/>
  <c r="AC1579" i="21"/>
  <c r="AD1579" i="21" s="1"/>
  <c r="AL1579" i="21"/>
  <c r="AN1579" i="21"/>
  <c r="AR1579" i="21"/>
  <c r="AX1579" i="21"/>
  <c r="AZ1579" i="21"/>
  <c r="BA1579" i="21"/>
  <c r="BC1579" i="21"/>
  <c r="BE1579" i="21"/>
  <c r="BG1579" i="21" s="1"/>
  <c r="BF1579" i="21"/>
  <c r="C1580" i="21"/>
  <c r="D1580" i="21"/>
  <c r="F1580" i="21"/>
  <c r="H1580" i="21"/>
  <c r="J1580" i="21" s="1"/>
  <c r="Q1580" i="21"/>
  <c r="V1580" i="21"/>
  <c r="W1580" i="21"/>
  <c r="X1580" i="21"/>
  <c r="Y1580" i="21"/>
  <c r="Z1580" i="21"/>
  <c r="AA1580" i="21"/>
  <c r="AD1580" i="21" s="1"/>
  <c r="AF1580" i="21" s="1"/>
  <c r="AC1580" i="21"/>
  <c r="AL1580" i="21"/>
  <c r="AN1580" i="21"/>
  <c r="AR1580" i="21"/>
  <c r="AX1580" i="21"/>
  <c r="AZ1580" i="21"/>
  <c r="BA1580" i="21"/>
  <c r="BC1580" i="21"/>
  <c r="BE1580" i="21"/>
  <c r="C1581" i="21"/>
  <c r="D1581" i="21"/>
  <c r="F1581" i="21"/>
  <c r="H1581" i="21"/>
  <c r="I1581" i="21" s="1"/>
  <c r="J1581" i="21"/>
  <c r="Q1581" i="21"/>
  <c r="V1581" i="21"/>
  <c r="W1581" i="21"/>
  <c r="AA1581" i="21" s="1"/>
  <c r="X1581" i="21"/>
  <c r="AC1581" i="21" s="1"/>
  <c r="Y1581" i="21"/>
  <c r="Z1581" i="21"/>
  <c r="AL1581" i="21"/>
  <c r="AN1581" i="21"/>
  <c r="AR1581" i="21"/>
  <c r="AX1581" i="21"/>
  <c r="AZ1581" i="21"/>
  <c r="BA1581" i="21"/>
  <c r="BC1581" i="21"/>
  <c r="BE1581" i="21"/>
  <c r="BG1581" i="21" s="1"/>
  <c r="C1582" i="21"/>
  <c r="D1582" i="21"/>
  <c r="F1582" i="21"/>
  <c r="H1582" i="21"/>
  <c r="I1582" i="21" s="1"/>
  <c r="J1582" i="21"/>
  <c r="Q1582" i="21"/>
  <c r="V1582" i="21"/>
  <c r="W1582" i="21"/>
  <c r="AA1582" i="21" s="1"/>
  <c r="X1582" i="21"/>
  <c r="Y1582" i="21"/>
  <c r="Z1582" i="21"/>
  <c r="AC1582" i="21"/>
  <c r="AL1582" i="21"/>
  <c r="AN1582" i="21"/>
  <c r="AR1582" i="21"/>
  <c r="AX1582" i="21"/>
  <c r="AZ1582" i="21"/>
  <c r="BA1582" i="21"/>
  <c r="BC1582" i="21"/>
  <c r="BE1582" i="21"/>
  <c r="BF1582" i="21" s="1"/>
  <c r="BG1582" i="21"/>
  <c r="C1583" i="21"/>
  <c r="D1583" i="21"/>
  <c r="F1583" i="21"/>
  <c r="H1583" i="21"/>
  <c r="I1583" i="21" s="1"/>
  <c r="Q1583" i="21"/>
  <c r="V1583" i="21"/>
  <c r="W1583" i="21"/>
  <c r="AA1583" i="21" s="1"/>
  <c r="AD1583" i="21" s="1"/>
  <c r="AF1583" i="21" s="1"/>
  <c r="X1583" i="21"/>
  <c r="AC1583" i="21" s="1"/>
  <c r="Y1583" i="21"/>
  <c r="Z1583" i="21"/>
  <c r="AB1583" i="21"/>
  <c r="AL1583" i="21"/>
  <c r="AN1583" i="21"/>
  <c r="AR1583" i="21"/>
  <c r="AX1583" i="21"/>
  <c r="AZ1583" i="21"/>
  <c r="BA1583" i="21"/>
  <c r="BC1583" i="21"/>
  <c r="BE1583" i="21"/>
  <c r="BF1583" i="21" s="1"/>
  <c r="BG1583" i="21"/>
  <c r="C1584" i="21"/>
  <c r="D1584" i="21"/>
  <c r="F1584" i="21"/>
  <c r="H1584" i="21"/>
  <c r="I1584" i="21"/>
  <c r="J1584" i="21"/>
  <c r="Q1584" i="21"/>
  <c r="V1584" i="21"/>
  <c r="Z1584" i="21" s="1"/>
  <c r="W1584" i="21"/>
  <c r="X1584" i="21"/>
  <c r="AC1584" i="21" s="1"/>
  <c r="AA1584" i="21"/>
  <c r="AB1584" i="21" s="1"/>
  <c r="AL1584" i="21"/>
  <c r="AN1584" i="21"/>
  <c r="AR1584" i="21"/>
  <c r="AX1584" i="21"/>
  <c r="AZ1584" i="21"/>
  <c r="BA1584" i="21"/>
  <c r="BC1584" i="21"/>
  <c r="BE1584" i="21"/>
  <c r="BF1584" i="21" s="1"/>
  <c r="C1585" i="21"/>
  <c r="D1585" i="21"/>
  <c r="F1585" i="21"/>
  <c r="H1585" i="21"/>
  <c r="I1585" i="21"/>
  <c r="J1585" i="21"/>
  <c r="Q1585" i="21"/>
  <c r="V1585" i="21"/>
  <c r="W1585" i="21"/>
  <c r="X1585" i="21"/>
  <c r="AA1585" i="21"/>
  <c r="AL1585" i="21"/>
  <c r="AN1585" i="21"/>
  <c r="AR1585" i="21"/>
  <c r="AX1585" i="21"/>
  <c r="AZ1585" i="21"/>
  <c r="BA1585" i="21"/>
  <c r="BC1585" i="21"/>
  <c r="BE1585" i="21"/>
  <c r="BF1585" i="21"/>
  <c r="BG1585" i="21"/>
  <c r="C1586" i="21"/>
  <c r="D1586" i="21"/>
  <c r="F1586" i="21"/>
  <c r="H1586" i="21"/>
  <c r="J1586" i="21" s="1"/>
  <c r="I1586" i="21"/>
  <c r="Q1586" i="21"/>
  <c r="V1586" i="21"/>
  <c r="Z1586" i="21" s="1"/>
  <c r="W1586" i="21"/>
  <c r="X1586" i="21"/>
  <c r="Y1586" i="21"/>
  <c r="AA1586" i="21"/>
  <c r="AC1586" i="21"/>
  <c r="AL1586" i="21"/>
  <c r="AN1586" i="21"/>
  <c r="AR1586" i="21"/>
  <c r="AX1586" i="21"/>
  <c r="AZ1586" i="21"/>
  <c r="BA1586" i="21"/>
  <c r="BC1586" i="21"/>
  <c r="BE1586" i="21"/>
  <c r="BF1586" i="21"/>
  <c r="BG1586" i="21"/>
  <c r="C1587" i="21"/>
  <c r="D1587" i="21"/>
  <c r="F1587" i="21"/>
  <c r="H1587" i="21"/>
  <c r="Q1587" i="21"/>
  <c r="V1587" i="21"/>
  <c r="Y1587" i="21" s="1"/>
  <c r="W1587" i="21"/>
  <c r="X1587" i="21"/>
  <c r="AA1587" i="21"/>
  <c r="AL1587" i="21"/>
  <c r="AN1587" i="21"/>
  <c r="AR1587" i="21"/>
  <c r="AX1587" i="21"/>
  <c r="AZ1587" i="21"/>
  <c r="BA1587" i="21"/>
  <c r="BC1587" i="21"/>
  <c r="BE1587" i="21"/>
  <c r="BG1587" i="21" s="1"/>
  <c r="BF1587" i="21"/>
  <c r="C1588" i="21"/>
  <c r="D1588" i="21"/>
  <c r="F1588" i="21"/>
  <c r="H1588" i="21"/>
  <c r="J1588" i="21" s="1"/>
  <c r="I1588" i="21"/>
  <c r="Q1588" i="21"/>
  <c r="V1588" i="21"/>
  <c r="W1588" i="21"/>
  <c r="X1588" i="21"/>
  <c r="Y1588" i="21"/>
  <c r="Z1588" i="21"/>
  <c r="AA1588" i="21"/>
  <c r="AC1588" i="21"/>
  <c r="AL1588" i="21"/>
  <c r="AN1588" i="21"/>
  <c r="AR1588" i="21"/>
  <c r="AX1588" i="21"/>
  <c r="AZ1588" i="21"/>
  <c r="BA1588" i="21"/>
  <c r="BC1588" i="21"/>
  <c r="BE1588" i="21"/>
  <c r="C1589" i="21"/>
  <c r="D1589" i="21"/>
  <c r="F1589" i="21"/>
  <c r="H1589" i="21"/>
  <c r="I1589" i="21" s="1"/>
  <c r="J1589" i="21"/>
  <c r="Q1589" i="21"/>
  <c r="V1589" i="21"/>
  <c r="Y1589" i="21" s="1"/>
  <c r="W1589" i="21"/>
  <c r="AA1589" i="21" s="1"/>
  <c r="X1589" i="21"/>
  <c r="AC1589" i="21" s="1"/>
  <c r="Z1589" i="21"/>
  <c r="AL1589" i="21"/>
  <c r="AN1589" i="21"/>
  <c r="AR1589" i="21"/>
  <c r="AX1589" i="21"/>
  <c r="AZ1589" i="21"/>
  <c r="BA1589" i="21"/>
  <c r="BC1589" i="21"/>
  <c r="BE1589" i="21"/>
  <c r="BG1589" i="21" s="1"/>
  <c r="BF1589" i="21"/>
  <c r="C1590" i="21"/>
  <c r="D1590" i="21"/>
  <c r="F1590" i="21"/>
  <c r="H1590" i="21"/>
  <c r="I1590" i="21" s="1"/>
  <c r="J1590" i="21"/>
  <c r="Q1590" i="21"/>
  <c r="V1590" i="21"/>
  <c r="W1590" i="21"/>
  <c r="AA1590" i="21" s="1"/>
  <c r="AD1590" i="21" s="1"/>
  <c r="AF1590" i="21" s="1"/>
  <c r="X1590" i="21"/>
  <c r="Y1590" i="21"/>
  <c r="Z1590" i="21"/>
  <c r="AB1590" i="21"/>
  <c r="AC1590" i="21"/>
  <c r="AL1590" i="21"/>
  <c r="AN1590" i="21"/>
  <c r="AR1590" i="21"/>
  <c r="AX1590" i="21"/>
  <c r="AZ1590" i="21"/>
  <c r="BA1590" i="21"/>
  <c r="BC1590" i="21"/>
  <c r="BE1590" i="21"/>
  <c r="BF1590" i="21" s="1"/>
  <c r="C1591" i="21"/>
  <c r="D1591" i="21"/>
  <c r="F1591" i="21"/>
  <c r="H1591" i="21"/>
  <c r="I1591" i="21" s="1"/>
  <c r="J1591" i="21"/>
  <c r="Q1591" i="21"/>
  <c r="V1591" i="21"/>
  <c r="Y1591" i="21" s="1"/>
  <c r="W1591" i="21"/>
  <c r="AA1591" i="21" s="1"/>
  <c r="AB1591" i="21" s="1"/>
  <c r="X1591" i="21"/>
  <c r="AC1591" i="21" s="1"/>
  <c r="Z1591" i="21"/>
  <c r="AD1591" i="21"/>
  <c r="AF1591" i="21" s="1"/>
  <c r="AL1591" i="21"/>
  <c r="AN1591" i="21"/>
  <c r="AR1591" i="21"/>
  <c r="AX1591" i="21"/>
  <c r="AZ1591" i="21"/>
  <c r="BA1591" i="21"/>
  <c r="BC1591" i="21"/>
  <c r="BE1591" i="21"/>
  <c r="BF1591" i="21" s="1"/>
  <c r="BG1591" i="21"/>
  <c r="C1592" i="21"/>
  <c r="D1592" i="21"/>
  <c r="F1592" i="21"/>
  <c r="H1592" i="21"/>
  <c r="I1592" i="21"/>
  <c r="J1592" i="21"/>
  <c r="Q1592" i="21"/>
  <c r="V1592" i="21"/>
  <c r="Z1592" i="21" s="1"/>
  <c r="W1592" i="21"/>
  <c r="AA1592" i="21" s="1"/>
  <c r="X1592" i="21"/>
  <c r="Y1592" i="21"/>
  <c r="AC1592" i="21"/>
  <c r="AL1592" i="21"/>
  <c r="AN1592" i="21"/>
  <c r="AR1592" i="21"/>
  <c r="AX1592" i="21"/>
  <c r="AZ1592" i="21"/>
  <c r="BA1592" i="21"/>
  <c r="BC1592" i="21"/>
  <c r="BE1592" i="21"/>
  <c r="BF1592" i="21" s="1"/>
  <c r="C1593" i="21"/>
  <c r="D1593" i="21"/>
  <c r="F1593" i="21"/>
  <c r="H1593" i="21"/>
  <c r="I1593" i="21"/>
  <c r="J1593" i="21"/>
  <c r="Q1593" i="21"/>
  <c r="V1593" i="21"/>
  <c r="W1593" i="21"/>
  <c r="X1593" i="21"/>
  <c r="AA1593" i="21"/>
  <c r="AL1593" i="21"/>
  <c r="AN1593" i="21"/>
  <c r="AR1593" i="21"/>
  <c r="AX1593" i="21"/>
  <c r="AZ1593" i="21"/>
  <c r="BA1593" i="21"/>
  <c r="BC1593" i="21"/>
  <c r="BE1593" i="21"/>
  <c r="BF1593" i="21"/>
  <c r="BG1593" i="21"/>
  <c r="C1594" i="21"/>
  <c r="D1594" i="21"/>
  <c r="F1594" i="21"/>
  <c r="H1594" i="21"/>
  <c r="J1594" i="21" s="1"/>
  <c r="I1594" i="21"/>
  <c r="Q1594" i="21"/>
  <c r="V1594" i="21"/>
  <c r="Z1594" i="21" s="1"/>
  <c r="W1594" i="21"/>
  <c r="X1594" i="21"/>
  <c r="Y1594" i="21"/>
  <c r="AA1594" i="21"/>
  <c r="AC1594" i="21"/>
  <c r="AL1594" i="21"/>
  <c r="AN1594" i="21"/>
  <c r="AR1594" i="21"/>
  <c r="AX1594" i="21"/>
  <c r="AZ1594" i="21"/>
  <c r="BA1594" i="21"/>
  <c r="BC1594" i="21"/>
  <c r="BE1594" i="21"/>
  <c r="BF1594" i="21"/>
  <c r="BG1594" i="21"/>
  <c r="C1595" i="21"/>
  <c r="D1595" i="21"/>
  <c r="F1595" i="21"/>
  <c r="H1595" i="21"/>
  <c r="Q1595" i="21"/>
  <c r="V1595" i="21"/>
  <c r="Y1595" i="21" s="1"/>
  <c r="W1595" i="21"/>
  <c r="X1595" i="21"/>
  <c r="AA1595" i="21"/>
  <c r="AL1595" i="21"/>
  <c r="AN1595" i="21"/>
  <c r="AR1595" i="21"/>
  <c r="AX1595" i="21"/>
  <c r="AZ1595" i="21"/>
  <c r="BA1595" i="21"/>
  <c r="BC1595" i="21"/>
  <c r="BE1595" i="21"/>
  <c r="BG1595" i="21" s="1"/>
  <c r="BF1595" i="21"/>
  <c r="C1596" i="21"/>
  <c r="D1596" i="21"/>
  <c r="F1596" i="21"/>
  <c r="H1596" i="21"/>
  <c r="J1596" i="21" s="1"/>
  <c r="I1596" i="21"/>
  <c r="Q1596" i="21"/>
  <c r="V1596" i="21"/>
  <c r="W1596" i="21"/>
  <c r="AA1596" i="21" s="1"/>
  <c r="AD1596" i="21" s="1"/>
  <c r="AF1596" i="21" s="1"/>
  <c r="X1596" i="21"/>
  <c r="Y1596" i="21"/>
  <c r="Z1596" i="21"/>
  <c r="AC1596" i="21"/>
  <c r="AL1596" i="21"/>
  <c r="AN1596" i="21"/>
  <c r="AR1596" i="21"/>
  <c r="AX1596" i="21"/>
  <c r="AZ1596" i="21"/>
  <c r="BA1596" i="21"/>
  <c r="BC1596" i="21"/>
  <c r="BE1596" i="21"/>
  <c r="C1597" i="21"/>
  <c r="D1597" i="21"/>
  <c r="F1597" i="21"/>
  <c r="H1597" i="21"/>
  <c r="I1597" i="21" s="1"/>
  <c r="J1597" i="21"/>
  <c r="Q1597" i="21"/>
  <c r="V1597" i="21"/>
  <c r="Y1597" i="21" s="1"/>
  <c r="W1597" i="21"/>
  <c r="AA1597" i="21" s="1"/>
  <c r="X1597" i="21"/>
  <c r="AC1597" i="21" s="1"/>
  <c r="Z1597" i="21"/>
  <c r="AB1597" i="21"/>
  <c r="AL1597" i="21"/>
  <c r="AN1597" i="21"/>
  <c r="AR1597" i="21"/>
  <c r="AX1597" i="21"/>
  <c r="AZ1597" i="21"/>
  <c r="BA1597" i="21"/>
  <c r="BC1597" i="21"/>
  <c r="BE1597" i="21"/>
  <c r="BG1597" i="21" s="1"/>
  <c r="BF1597" i="21"/>
  <c r="C1598" i="21"/>
  <c r="D1598" i="21"/>
  <c r="F1598" i="21"/>
  <c r="H1598" i="21"/>
  <c r="I1598" i="21" s="1"/>
  <c r="J1598" i="21"/>
  <c r="Q1598" i="21"/>
  <c r="V1598" i="21"/>
  <c r="W1598" i="21"/>
  <c r="AA1598" i="21" s="1"/>
  <c r="AD1598" i="21" s="1"/>
  <c r="AF1598" i="21" s="1"/>
  <c r="X1598" i="21"/>
  <c r="Y1598" i="21"/>
  <c r="Z1598" i="21"/>
  <c r="AC1598" i="21"/>
  <c r="AL1598" i="21"/>
  <c r="AN1598" i="21"/>
  <c r="AR1598" i="21"/>
  <c r="AX1598" i="21"/>
  <c r="AZ1598" i="21"/>
  <c r="BA1598" i="21"/>
  <c r="BC1598" i="21"/>
  <c r="BE1598" i="21"/>
  <c r="BF1598" i="21" s="1"/>
  <c r="BG1598" i="21"/>
  <c r="C1599" i="21"/>
  <c r="D1599" i="21"/>
  <c r="F1599" i="21"/>
  <c r="H1599" i="21"/>
  <c r="I1599" i="21" s="1"/>
  <c r="J1599" i="21"/>
  <c r="Q1599" i="21"/>
  <c r="V1599" i="21"/>
  <c r="Y1599" i="21" s="1"/>
  <c r="W1599" i="21"/>
  <c r="AA1599" i="21" s="1"/>
  <c r="AB1599" i="21" s="1"/>
  <c r="X1599" i="21"/>
  <c r="AC1599" i="21" s="1"/>
  <c r="Z1599" i="21"/>
  <c r="AL1599" i="21"/>
  <c r="AN1599" i="21"/>
  <c r="AR1599" i="21"/>
  <c r="AX1599" i="21"/>
  <c r="AZ1599" i="21"/>
  <c r="BA1599" i="21"/>
  <c r="BC1599" i="21"/>
  <c r="BE1599" i="21"/>
  <c r="BF1599" i="21" s="1"/>
  <c r="BG1599" i="21"/>
  <c r="C1600" i="21"/>
  <c r="D1600" i="21"/>
  <c r="F1600" i="21"/>
  <c r="H1600" i="21"/>
  <c r="I1600" i="21"/>
  <c r="J1600" i="21"/>
  <c r="Q1600" i="21"/>
  <c r="V1600" i="21"/>
  <c r="Z1600" i="21" s="1"/>
  <c r="W1600" i="21"/>
  <c r="AA1600" i="21" s="1"/>
  <c r="X1600" i="21"/>
  <c r="Y1600" i="21"/>
  <c r="AC1600" i="21"/>
  <c r="AL1600" i="21"/>
  <c r="AN1600" i="21"/>
  <c r="AR1600" i="21"/>
  <c r="AX1600" i="21"/>
  <c r="AZ1600" i="21"/>
  <c r="BA1600" i="21"/>
  <c r="BC1600" i="21"/>
  <c r="BE1600" i="21"/>
  <c r="BF1600" i="21" s="1"/>
  <c r="C1601" i="21"/>
  <c r="D1601" i="21"/>
  <c r="F1601" i="21"/>
  <c r="H1601" i="21"/>
  <c r="I1601" i="21"/>
  <c r="J1601" i="21"/>
  <c r="Q1601" i="21"/>
  <c r="V1601" i="21"/>
  <c r="W1601" i="21"/>
  <c r="X1601" i="21"/>
  <c r="AA1601" i="21"/>
  <c r="AL1601" i="21"/>
  <c r="AN1601" i="21"/>
  <c r="AR1601" i="21"/>
  <c r="AX1601" i="21"/>
  <c r="AZ1601" i="21"/>
  <c r="BA1601" i="21"/>
  <c r="BC1601" i="21"/>
  <c r="BE1601" i="21"/>
  <c r="BF1601" i="21"/>
  <c r="BG1601" i="21"/>
  <c r="C1602" i="21"/>
  <c r="D1602" i="21"/>
  <c r="F1602" i="21"/>
  <c r="H1602" i="21"/>
  <c r="J1602" i="21" s="1"/>
  <c r="I1602" i="21"/>
  <c r="Q1602" i="21"/>
  <c r="V1602" i="21"/>
  <c r="Z1602" i="21" s="1"/>
  <c r="W1602" i="21"/>
  <c r="X1602" i="21"/>
  <c r="Y1602" i="21"/>
  <c r="AA1602" i="21"/>
  <c r="AD1602" i="21" s="1"/>
  <c r="AC1602" i="21"/>
  <c r="AL1602" i="21"/>
  <c r="AN1602" i="21"/>
  <c r="AR1602" i="21"/>
  <c r="AX1602" i="21"/>
  <c r="AZ1602" i="21"/>
  <c r="BA1602" i="21"/>
  <c r="BC1602" i="21"/>
  <c r="BE1602" i="21"/>
  <c r="BF1602" i="21"/>
  <c r="BG1602" i="21"/>
  <c r="C1603" i="21"/>
  <c r="D1603" i="21"/>
  <c r="F1603" i="21"/>
  <c r="H1603" i="21"/>
  <c r="J1603" i="21" s="1"/>
  <c r="I1603" i="21"/>
  <c r="Q1603" i="21"/>
  <c r="V1603" i="21"/>
  <c r="Y1603" i="21" s="1"/>
  <c r="W1603" i="21"/>
  <c r="X1603" i="21"/>
  <c r="AA1603" i="21"/>
  <c r="AC1603" i="21"/>
  <c r="AD1603" i="21"/>
  <c r="AL1603" i="21"/>
  <c r="AN1603" i="21"/>
  <c r="AR1603" i="21"/>
  <c r="AX1603" i="21"/>
  <c r="AZ1603" i="21"/>
  <c r="BA1603" i="21"/>
  <c r="BC1603" i="21"/>
  <c r="BE1603" i="21"/>
  <c r="BG1603" i="21" s="1"/>
  <c r="BF1603" i="21"/>
  <c r="C1604" i="21"/>
  <c r="D1604" i="21"/>
  <c r="F1604" i="21"/>
  <c r="H1604" i="21"/>
  <c r="J1604" i="21" s="1"/>
  <c r="I1604" i="21"/>
  <c r="Q1604" i="21"/>
  <c r="V1604" i="21"/>
  <c r="W1604" i="21"/>
  <c r="X1604" i="21"/>
  <c r="AC1604" i="21" s="1"/>
  <c r="Y1604" i="21"/>
  <c r="Z1604" i="21"/>
  <c r="AA1604" i="21"/>
  <c r="AL1604" i="21"/>
  <c r="AN1604" i="21"/>
  <c r="AR1604" i="21"/>
  <c r="AX1604" i="21"/>
  <c r="AZ1604" i="21"/>
  <c r="BA1604" i="21"/>
  <c r="BC1604" i="21"/>
  <c r="BE1604" i="21"/>
  <c r="BG1604" i="21" s="1"/>
  <c r="BF1604" i="21"/>
  <c r="C1605" i="21"/>
  <c r="D1605" i="21"/>
  <c r="F1605" i="21"/>
  <c r="H1605" i="21"/>
  <c r="I1605" i="21" s="1"/>
  <c r="Q1605" i="21"/>
  <c r="V1605" i="21"/>
  <c r="Y1605" i="21" s="1"/>
  <c r="W1605" i="21"/>
  <c r="AA1605" i="21" s="1"/>
  <c r="AD1605" i="21" s="1"/>
  <c r="AF1605" i="21" s="1"/>
  <c r="X1605" i="21"/>
  <c r="Z1605" i="21"/>
  <c r="AC1605" i="21"/>
  <c r="AL1605" i="21"/>
  <c r="AN1605" i="21"/>
  <c r="AR1605" i="21"/>
  <c r="AX1605" i="21"/>
  <c r="AZ1605" i="21"/>
  <c r="BA1605" i="21"/>
  <c r="BC1605" i="21"/>
  <c r="BE1605" i="21"/>
  <c r="BG1605" i="21" s="1"/>
  <c r="BF1605" i="21"/>
  <c r="C1606" i="21"/>
  <c r="D1606" i="21"/>
  <c r="F1606" i="21"/>
  <c r="H1606" i="21"/>
  <c r="I1606" i="21" s="1"/>
  <c r="Q1606" i="21"/>
  <c r="V1606" i="21"/>
  <c r="W1606" i="21"/>
  <c r="AA1606" i="21" s="1"/>
  <c r="AD1606" i="21" s="1"/>
  <c r="X1606" i="21"/>
  <c r="Y1606" i="21"/>
  <c r="Z1606" i="21"/>
  <c r="AB1606" i="21"/>
  <c r="AC1606" i="21"/>
  <c r="AF1606" i="21"/>
  <c r="AL1606" i="21"/>
  <c r="AN1606" i="21"/>
  <c r="AR1606" i="21"/>
  <c r="AX1606" i="21"/>
  <c r="AZ1606" i="21"/>
  <c r="BA1606" i="21"/>
  <c r="BC1606" i="21"/>
  <c r="BE1606" i="21"/>
  <c r="BF1606" i="21" s="1"/>
  <c r="C1607" i="21"/>
  <c r="D1607" i="21"/>
  <c r="F1607" i="21"/>
  <c r="H1607" i="21"/>
  <c r="I1607" i="21" s="1"/>
  <c r="J1607" i="21"/>
  <c r="Q1607" i="21"/>
  <c r="V1607" i="21"/>
  <c r="Y1607" i="21" s="1"/>
  <c r="W1607" i="21"/>
  <c r="AA1607" i="21" s="1"/>
  <c r="AB1607" i="21" s="1"/>
  <c r="X1607" i="21"/>
  <c r="AC1607" i="21" s="1"/>
  <c r="Z1607" i="21"/>
  <c r="AD1607" i="21"/>
  <c r="AF1607" i="21" s="1"/>
  <c r="AL1607" i="21"/>
  <c r="AN1607" i="21"/>
  <c r="AR1607" i="21"/>
  <c r="AX1607" i="21"/>
  <c r="AZ1607" i="21"/>
  <c r="BA1607" i="21"/>
  <c r="BC1607" i="21"/>
  <c r="BE1607" i="21"/>
  <c r="BF1607" i="21" s="1"/>
  <c r="BG1607" i="21"/>
  <c r="C1608" i="21"/>
  <c r="D1608" i="21"/>
  <c r="F1608" i="21"/>
  <c r="H1608" i="21"/>
  <c r="I1608" i="21"/>
  <c r="J1608" i="21"/>
  <c r="Q1608" i="21"/>
  <c r="V1608" i="21"/>
  <c r="Z1608" i="21" s="1"/>
  <c r="W1608" i="21"/>
  <c r="X1608" i="21"/>
  <c r="AA1608" i="21"/>
  <c r="AB1608" i="21" s="1"/>
  <c r="AC1608" i="21"/>
  <c r="AL1608" i="21"/>
  <c r="AN1608" i="21"/>
  <c r="AR1608" i="21"/>
  <c r="AX1608" i="21"/>
  <c r="AZ1608" i="21"/>
  <c r="BA1608" i="21"/>
  <c r="BC1608" i="21"/>
  <c r="BE1608" i="21"/>
  <c r="BF1608" i="21" s="1"/>
  <c r="C1609" i="21"/>
  <c r="D1609" i="21"/>
  <c r="F1609" i="21"/>
  <c r="H1609" i="21"/>
  <c r="I1609" i="21"/>
  <c r="J1609" i="21"/>
  <c r="Q1609" i="21"/>
  <c r="V1609" i="21"/>
  <c r="Z1609" i="21" s="1"/>
  <c r="W1609" i="21"/>
  <c r="X1609" i="21"/>
  <c r="Y1609" i="21"/>
  <c r="AA1609" i="21"/>
  <c r="AL1609" i="21"/>
  <c r="AN1609" i="21"/>
  <c r="AR1609" i="21"/>
  <c r="AX1609" i="21"/>
  <c r="AZ1609" i="21"/>
  <c r="BA1609" i="21"/>
  <c r="BC1609" i="21"/>
  <c r="BE1609" i="21"/>
  <c r="BF1609" i="21"/>
  <c r="BG1609" i="21"/>
  <c r="C1610" i="21"/>
  <c r="D1610" i="21"/>
  <c r="F1610" i="21"/>
  <c r="H1610" i="21"/>
  <c r="J1610" i="21" s="1"/>
  <c r="I1610" i="21"/>
  <c r="Q1610" i="21"/>
  <c r="V1610" i="21"/>
  <c r="Z1610" i="21" s="1"/>
  <c r="W1610" i="21"/>
  <c r="X1610" i="21"/>
  <c r="AA1610" i="21"/>
  <c r="AL1610" i="21"/>
  <c r="AN1610" i="21"/>
  <c r="AR1610" i="21"/>
  <c r="AX1610" i="21"/>
  <c r="AZ1610" i="21"/>
  <c r="BA1610" i="21"/>
  <c r="BC1610" i="21"/>
  <c r="BE1610" i="21"/>
  <c r="BF1610" i="21"/>
  <c r="BG1610" i="21"/>
  <c r="C1611" i="21"/>
  <c r="D1611" i="21"/>
  <c r="F1611" i="21"/>
  <c r="H1611" i="21"/>
  <c r="J1611" i="21" s="1"/>
  <c r="Q1611" i="21"/>
  <c r="V1611" i="21"/>
  <c r="Y1611" i="21" s="1"/>
  <c r="W1611" i="21"/>
  <c r="X1611" i="21"/>
  <c r="Z1611" i="21"/>
  <c r="AA1611" i="21"/>
  <c r="AD1611" i="21" s="1"/>
  <c r="AC1611" i="21"/>
  <c r="AL1611" i="21"/>
  <c r="AN1611" i="21"/>
  <c r="AR1611" i="21"/>
  <c r="AX1611" i="21"/>
  <c r="AZ1611" i="21"/>
  <c r="BA1611" i="21"/>
  <c r="BC1611" i="21"/>
  <c r="BE1611" i="21"/>
  <c r="BG1611" i="21" s="1"/>
  <c r="BF1611" i="21"/>
  <c r="C1612" i="21"/>
  <c r="D1612" i="21"/>
  <c r="F1612" i="21"/>
  <c r="H1612" i="21"/>
  <c r="J1612" i="21" s="1"/>
  <c r="I1612" i="21"/>
  <c r="Q1612" i="21"/>
  <c r="V1612" i="21"/>
  <c r="W1612" i="21"/>
  <c r="AA1612" i="21" s="1"/>
  <c r="AD1612" i="21" s="1"/>
  <c r="AF1612" i="21" s="1"/>
  <c r="X1612" i="21"/>
  <c r="Y1612" i="21"/>
  <c r="Z1612" i="21"/>
  <c r="AC1612" i="21"/>
  <c r="AL1612" i="21"/>
  <c r="AN1612" i="21"/>
  <c r="AR1612" i="21"/>
  <c r="AX1612" i="21"/>
  <c r="AZ1612" i="21"/>
  <c r="BA1612" i="21"/>
  <c r="BC1612" i="21"/>
  <c r="BE1612" i="21"/>
  <c r="BG1612" i="21" s="1"/>
  <c r="C1613" i="21"/>
  <c r="D1613" i="21"/>
  <c r="F1613" i="21"/>
  <c r="H1613" i="21"/>
  <c r="I1613" i="21" s="1"/>
  <c r="J1613" i="21"/>
  <c r="Q1613" i="21"/>
  <c r="V1613" i="21"/>
  <c r="Y1613" i="21" s="1"/>
  <c r="W1613" i="21"/>
  <c r="AA1613" i="21" s="1"/>
  <c r="X1613" i="21"/>
  <c r="Z1613" i="21"/>
  <c r="AL1613" i="21"/>
  <c r="AN1613" i="21"/>
  <c r="AR1613" i="21"/>
  <c r="AX1613" i="21"/>
  <c r="AZ1613" i="21"/>
  <c r="BA1613" i="21"/>
  <c r="BC1613" i="21"/>
  <c r="BE1613" i="21"/>
  <c r="BG1613" i="21" s="1"/>
  <c r="BF1613" i="21"/>
  <c r="C1614" i="21"/>
  <c r="D1614" i="21"/>
  <c r="F1614" i="21"/>
  <c r="H1614" i="21"/>
  <c r="I1614" i="21" s="1"/>
  <c r="J1614" i="21"/>
  <c r="Q1614" i="21"/>
  <c r="V1614" i="21"/>
  <c r="W1614" i="21"/>
  <c r="AA1614" i="21" s="1"/>
  <c r="X1614" i="21"/>
  <c r="Y1614" i="21"/>
  <c r="Z1614" i="21"/>
  <c r="AC1614" i="21"/>
  <c r="AL1614" i="21"/>
  <c r="AN1614" i="21"/>
  <c r="AR1614" i="21"/>
  <c r="AX1614" i="21"/>
  <c r="AZ1614" i="21"/>
  <c r="BA1614" i="21"/>
  <c r="BC1614" i="21"/>
  <c r="BE1614" i="21"/>
  <c r="BF1614" i="21" s="1"/>
  <c r="BG1614" i="21"/>
  <c r="C1615" i="21"/>
  <c r="D1615" i="21"/>
  <c r="F1615" i="21"/>
  <c r="H1615" i="21"/>
  <c r="I1615" i="21" s="1"/>
  <c r="Q1615" i="21"/>
  <c r="V1615" i="21"/>
  <c r="Z1615" i="21" s="1"/>
  <c r="W1615" i="21"/>
  <c r="AA1615" i="21" s="1"/>
  <c r="AD1615" i="21" s="1"/>
  <c r="AF1615" i="21" s="1"/>
  <c r="X1615" i="21"/>
  <c r="AC1615" i="21" s="1"/>
  <c r="Y1615" i="21"/>
  <c r="AB1615" i="21"/>
  <c r="AL1615" i="21"/>
  <c r="AN1615" i="21"/>
  <c r="AR1615" i="21"/>
  <c r="AX1615" i="21"/>
  <c r="AZ1615" i="21"/>
  <c r="BA1615" i="21"/>
  <c r="BC1615" i="21"/>
  <c r="BE1615" i="21"/>
  <c r="BF1615" i="21" s="1"/>
  <c r="C1616" i="21"/>
  <c r="D1616" i="21"/>
  <c r="F1616" i="21"/>
  <c r="H1616" i="21"/>
  <c r="I1616" i="21"/>
  <c r="J1616" i="21"/>
  <c r="Q1616" i="21"/>
  <c r="V1616" i="21"/>
  <c r="Z1616" i="21" s="1"/>
  <c r="W1616" i="21"/>
  <c r="AA1616" i="21" s="1"/>
  <c r="X1616" i="21"/>
  <c r="Y1616" i="21"/>
  <c r="AC1616" i="21"/>
  <c r="AL1616" i="21"/>
  <c r="AN1616" i="21"/>
  <c r="AR1616" i="21"/>
  <c r="AX1616" i="21"/>
  <c r="AZ1616" i="21"/>
  <c r="BA1616" i="21"/>
  <c r="BC1616" i="21"/>
  <c r="BE1616" i="21"/>
  <c r="BF1616" i="21" s="1"/>
  <c r="BG1616" i="21"/>
  <c r="C1617" i="21"/>
  <c r="D1617" i="21"/>
  <c r="F1617" i="21"/>
  <c r="H1617" i="21"/>
  <c r="I1617" i="21"/>
  <c r="J1617" i="21"/>
  <c r="Q1617" i="21"/>
  <c r="V1617" i="21"/>
  <c r="Z1617" i="21" s="1"/>
  <c r="W1617" i="21"/>
  <c r="X1617" i="21"/>
  <c r="AA1617" i="21"/>
  <c r="AL1617" i="21"/>
  <c r="AN1617" i="21"/>
  <c r="AR1617" i="21"/>
  <c r="AX1617" i="21"/>
  <c r="AZ1617" i="21"/>
  <c r="BA1617" i="21"/>
  <c r="BC1617" i="21"/>
  <c r="BE1617" i="21"/>
  <c r="BF1617" i="21"/>
  <c r="BG1617" i="21"/>
  <c r="C1618" i="21"/>
  <c r="D1618" i="21"/>
  <c r="F1618" i="21"/>
  <c r="H1618" i="21"/>
  <c r="J1618" i="21" s="1"/>
  <c r="I1618" i="21"/>
  <c r="Q1618" i="21"/>
  <c r="V1618" i="21"/>
  <c r="Z1618" i="21" s="1"/>
  <c r="W1618" i="21"/>
  <c r="X1618" i="21"/>
  <c r="Y1618" i="21"/>
  <c r="AA1618" i="21"/>
  <c r="AC1618" i="21"/>
  <c r="AD1618" i="21" s="1"/>
  <c r="AL1618" i="21"/>
  <c r="AN1618" i="21"/>
  <c r="AR1618" i="21"/>
  <c r="AX1618" i="21"/>
  <c r="AZ1618" i="21"/>
  <c r="BA1618" i="21"/>
  <c r="BC1618" i="21"/>
  <c r="BE1618" i="21"/>
  <c r="BF1618" i="21"/>
  <c r="BG1618" i="21"/>
  <c r="C1619" i="21"/>
  <c r="D1619" i="21"/>
  <c r="F1619" i="21"/>
  <c r="H1619" i="21"/>
  <c r="J1619" i="21" s="1"/>
  <c r="I1619" i="21"/>
  <c r="Q1619" i="21"/>
  <c r="V1619" i="21"/>
  <c r="Y1619" i="21" s="1"/>
  <c r="W1619" i="21"/>
  <c r="X1619" i="21"/>
  <c r="AA1619" i="21"/>
  <c r="AL1619" i="21"/>
  <c r="AN1619" i="21"/>
  <c r="AR1619" i="21"/>
  <c r="AX1619" i="21"/>
  <c r="AZ1619" i="21"/>
  <c r="BA1619" i="21"/>
  <c r="BC1619" i="21"/>
  <c r="BE1619" i="21"/>
  <c r="BG1619" i="21" s="1"/>
  <c r="BF1619" i="21"/>
  <c r="C1620" i="21"/>
  <c r="D1620" i="21"/>
  <c r="F1620" i="21"/>
  <c r="H1620" i="21"/>
  <c r="J1620" i="21" s="1"/>
  <c r="I1620" i="21"/>
  <c r="Q1620" i="21"/>
  <c r="V1620" i="21"/>
  <c r="W1620" i="21"/>
  <c r="X1620" i="21"/>
  <c r="Y1620" i="21"/>
  <c r="Z1620" i="21"/>
  <c r="AA1620" i="21"/>
  <c r="AC1620" i="21"/>
  <c r="AL1620" i="21"/>
  <c r="AN1620" i="21"/>
  <c r="AR1620" i="21"/>
  <c r="AX1620" i="21"/>
  <c r="AZ1620" i="21"/>
  <c r="BA1620" i="21"/>
  <c r="BC1620" i="21"/>
  <c r="BE1620" i="21"/>
  <c r="BG1620" i="21" s="1"/>
  <c r="BF1620" i="21"/>
  <c r="C1621" i="21"/>
  <c r="D1621" i="21"/>
  <c r="F1621" i="21"/>
  <c r="H1621" i="21"/>
  <c r="I1621" i="21" s="1"/>
  <c r="Q1621" i="21"/>
  <c r="V1621" i="21"/>
  <c r="Y1621" i="21" s="1"/>
  <c r="W1621" i="21"/>
  <c r="AA1621" i="21" s="1"/>
  <c r="AD1621" i="21" s="1"/>
  <c r="AF1621" i="21" s="1"/>
  <c r="X1621" i="21"/>
  <c r="AB1621" i="21" s="1"/>
  <c r="Z1621" i="21"/>
  <c r="AC1621" i="21"/>
  <c r="AL1621" i="21"/>
  <c r="AN1621" i="21"/>
  <c r="AR1621" i="21"/>
  <c r="AX1621" i="21"/>
  <c r="AZ1621" i="21"/>
  <c r="BA1621" i="21"/>
  <c r="BC1621" i="21"/>
  <c r="BE1621" i="21"/>
  <c r="BG1621" i="21" s="1"/>
  <c r="BF1621" i="21"/>
  <c r="C1622" i="21"/>
  <c r="D1622" i="21"/>
  <c r="F1622" i="21"/>
  <c r="H1622" i="21"/>
  <c r="I1622" i="21" s="1"/>
  <c r="Q1622" i="21"/>
  <c r="V1622" i="21"/>
  <c r="W1622" i="21"/>
  <c r="AA1622" i="21" s="1"/>
  <c r="AD1622" i="21" s="1"/>
  <c r="AF1622" i="21" s="1"/>
  <c r="X1622" i="21"/>
  <c r="Y1622" i="21"/>
  <c r="Z1622" i="21"/>
  <c r="AC1622" i="21"/>
  <c r="AL1622" i="21"/>
  <c r="AN1622" i="21"/>
  <c r="AR1622" i="21"/>
  <c r="AX1622" i="21"/>
  <c r="AZ1622" i="21"/>
  <c r="BA1622" i="21"/>
  <c r="BC1622" i="21"/>
  <c r="BE1622" i="21"/>
  <c r="BF1622" i="21" s="1"/>
  <c r="C1623" i="21"/>
  <c r="D1623" i="21"/>
  <c r="F1623" i="21"/>
  <c r="H1623" i="21"/>
  <c r="I1623" i="21" s="1"/>
  <c r="J1623" i="21"/>
  <c r="Q1623" i="21"/>
  <c r="V1623" i="21"/>
  <c r="Y1623" i="21" s="1"/>
  <c r="W1623" i="21"/>
  <c r="AA1623" i="21" s="1"/>
  <c r="AB1623" i="21" s="1"/>
  <c r="X1623" i="21"/>
  <c r="AC1623" i="21" s="1"/>
  <c r="AD1623" i="21" s="1"/>
  <c r="AF1623" i="21" s="1"/>
  <c r="Z1623" i="21"/>
  <c r="AL1623" i="21"/>
  <c r="AN1623" i="21"/>
  <c r="AR1623" i="21"/>
  <c r="AX1623" i="21"/>
  <c r="AZ1623" i="21"/>
  <c r="BA1623" i="21"/>
  <c r="BC1623" i="21"/>
  <c r="BE1623" i="21"/>
  <c r="BF1623" i="21" s="1"/>
  <c r="BG1623" i="21"/>
  <c r="C1624" i="21"/>
  <c r="D1624" i="21"/>
  <c r="F1624" i="21"/>
  <c r="H1624" i="21"/>
  <c r="I1624" i="21"/>
  <c r="J1624" i="21"/>
  <c r="Q1624" i="21"/>
  <c r="V1624" i="21"/>
  <c r="Z1624" i="21" s="1"/>
  <c r="W1624" i="21"/>
  <c r="X1624" i="21"/>
  <c r="AA1624" i="21"/>
  <c r="AB1624" i="21" s="1"/>
  <c r="AC1624" i="21"/>
  <c r="AL1624" i="21"/>
  <c r="AN1624" i="21"/>
  <c r="AR1624" i="21"/>
  <c r="AX1624" i="21"/>
  <c r="AZ1624" i="21"/>
  <c r="BA1624" i="21"/>
  <c r="BC1624" i="21"/>
  <c r="BE1624" i="21"/>
  <c r="BF1624" i="21" s="1"/>
  <c r="C1625" i="21"/>
  <c r="D1625" i="21"/>
  <c r="F1625" i="21"/>
  <c r="H1625" i="21"/>
  <c r="I1625" i="21"/>
  <c r="J1625" i="21"/>
  <c r="Q1625" i="21"/>
  <c r="V1625" i="21"/>
  <c r="Z1625" i="21" s="1"/>
  <c r="W1625" i="21"/>
  <c r="X1625" i="21"/>
  <c r="Y1625" i="21"/>
  <c r="AA1625" i="21"/>
  <c r="AL1625" i="21"/>
  <c r="AN1625" i="21"/>
  <c r="AR1625" i="21"/>
  <c r="AX1625" i="21"/>
  <c r="AZ1625" i="21"/>
  <c r="BA1625" i="21"/>
  <c r="BC1625" i="21"/>
  <c r="BE1625" i="21"/>
  <c r="BF1625" i="21"/>
  <c r="BG1625" i="21"/>
  <c r="C1626" i="21"/>
  <c r="D1626" i="21"/>
  <c r="F1626" i="21"/>
  <c r="H1626" i="21"/>
  <c r="J1626" i="21" s="1"/>
  <c r="I1626" i="21"/>
  <c r="Q1626" i="21"/>
  <c r="V1626" i="21"/>
  <c r="Z1626" i="21" s="1"/>
  <c r="W1626" i="21"/>
  <c r="X1626" i="21"/>
  <c r="AA1626" i="21"/>
  <c r="AL1626" i="21"/>
  <c r="AN1626" i="21"/>
  <c r="AR1626" i="21"/>
  <c r="AX1626" i="21"/>
  <c r="AZ1626" i="21"/>
  <c r="BA1626" i="21"/>
  <c r="BC1626" i="21"/>
  <c r="BE1626" i="21"/>
  <c r="BF1626" i="21"/>
  <c r="BG1626" i="21"/>
  <c r="C1627" i="21"/>
  <c r="D1627" i="21"/>
  <c r="F1627" i="21"/>
  <c r="H1627" i="21"/>
  <c r="J1627" i="21" s="1"/>
  <c r="Q1627" i="21"/>
  <c r="V1627" i="21"/>
  <c r="Y1627" i="21" s="1"/>
  <c r="W1627" i="21"/>
  <c r="X1627" i="21"/>
  <c r="Z1627" i="21"/>
  <c r="AA1627" i="21"/>
  <c r="AC1627" i="21"/>
  <c r="AD1627" i="21" s="1"/>
  <c r="AL1627" i="21"/>
  <c r="AN1627" i="21"/>
  <c r="AR1627" i="21"/>
  <c r="AX1627" i="21"/>
  <c r="AZ1627" i="21"/>
  <c r="BA1627" i="21"/>
  <c r="BC1627" i="21"/>
  <c r="BE1627" i="21"/>
  <c r="BG1627" i="21" s="1"/>
  <c r="BF1627" i="21"/>
  <c r="C1628" i="21"/>
  <c r="D1628" i="21"/>
  <c r="F1628" i="21"/>
  <c r="H1628" i="21"/>
  <c r="J1628" i="21" s="1"/>
  <c r="Q1628" i="21"/>
  <c r="V1628" i="21"/>
  <c r="W1628" i="21"/>
  <c r="AA1628" i="21" s="1"/>
  <c r="X1628" i="21"/>
  <c r="Y1628" i="21"/>
  <c r="Z1628" i="21"/>
  <c r="AL1628" i="21"/>
  <c r="AN1628" i="21"/>
  <c r="AR1628" i="21"/>
  <c r="AX1628" i="21"/>
  <c r="AZ1628" i="21"/>
  <c r="BA1628" i="21"/>
  <c r="BC1628" i="21"/>
  <c r="BE1628" i="21"/>
  <c r="BG1628" i="21" s="1"/>
  <c r="C1629" i="21"/>
  <c r="D1629" i="21"/>
  <c r="F1629" i="21"/>
  <c r="H1629" i="21"/>
  <c r="I1629" i="21" s="1"/>
  <c r="J1629" i="21"/>
  <c r="Q1629" i="21"/>
  <c r="V1629" i="21"/>
  <c r="Y1629" i="21" s="1"/>
  <c r="W1629" i="21"/>
  <c r="AA1629" i="21" s="1"/>
  <c r="X1629" i="21"/>
  <c r="Z1629" i="21"/>
  <c r="AL1629" i="21"/>
  <c r="AN1629" i="21"/>
  <c r="AR1629" i="21"/>
  <c r="AX1629" i="21"/>
  <c r="AZ1629" i="21"/>
  <c r="BA1629" i="21"/>
  <c r="BC1629" i="21"/>
  <c r="BE1629" i="21"/>
  <c r="BG1629" i="21" s="1"/>
  <c r="C1630" i="21"/>
  <c r="D1630" i="21"/>
  <c r="F1630" i="21"/>
  <c r="H1630" i="21"/>
  <c r="I1630" i="21" s="1"/>
  <c r="J1630" i="21"/>
  <c r="Q1630" i="21"/>
  <c r="V1630" i="21"/>
  <c r="W1630" i="21"/>
  <c r="AA1630" i="21" s="1"/>
  <c r="X1630" i="21"/>
  <c r="Y1630" i="21"/>
  <c r="Z1630" i="21"/>
  <c r="AC1630" i="21"/>
  <c r="AB1630" i="21" s="1"/>
  <c r="AL1630" i="21"/>
  <c r="AN1630" i="21"/>
  <c r="AR1630" i="21"/>
  <c r="AX1630" i="21"/>
  <c r="AZ1630" i="21"/>
  <c r="BA1630" i="21"/>
  <c r="BC1630" i="21"/>
  <c r="BE1630" i="21"/>
  <c r="BF1630" i="21" s="1"/>
  <c r="BG1630" i="21"/>
  <c r="C1631" i="21"/>
  <c r="D1631" i="21"/>
  <c r="F1631" i="21"/>
  <c r="H1631" i="21"/>
  <c r="I1631" i="21" s="1"/>
  <c r="Q1631" i="21"/>
  <c r="V1631" i="21"/>
  <c r="Z1631" i="21" s="1"/>
  <c r="W1631" i="21"/>
  <c r="AA1631" i="21" s="1"/>
  <c r="AD1631" i="21" s="1"/>
  <c r="AF1631" i="21" s="1"/>
  <c r="X1631" i="21"/>
  <c r="AC1631" i="21" s="1"/>
  <c r="Y1631" i="21"/>
  <c r="AB1631" i="21"/>
  <c r="AL1631" i="21"/>
  <c r="AN1631" i="21"/>
  <c r="AR1631" i="21"/>
  <c r="AX1631" i="21"/>
  <c r="AZ1631" i="21"/>
  <c r="BA1631" i="21"/>
  <c r="BC1631" i="21"/>
  <c r="BE1631" i="21"/>
  <c r="BF1631" i="21" s="1"/>
  <c r="C1632" i="21"/>
  <c r="D1632" i="21"/>
  <c r="F1632" i="21"/>
  <c r="H1632" i="21"/>
  <c r="I1632" i="21"/>
  <c r="J1632" i="21"/>
  <c r="Q1632" i="21"/>
  <c r="V1632" i="21"/>
  <c r="Z1632" i="21" s="1"/>
  <c r="W1632" i="21"/>
  <c r="AA1632" i="21" s="1"/>
  <c r="X1632" i="21"/>
  <c r="Y1632" i="21"/>
  <c r="AC1632" i="21"/>
  <c r="AL1632" i="21"/>
  <c r="AN1632" i="21"/>
  <c r="AR1632" i="21"/>
  <c r="AX1632" i="21"/>
  <c r="AZ1632" i="21"/>
  <c r="BA1632" i="21"/>
  <c r="BC1632" i="21"/>
  <c r="BE1632" i="21"/>
  <c r="BF1632" i="21" s="1"/>
  <c r="BG1632" i="21"/>
  <c r="C1633" i="21"/>
  <c r="D1633" i="21"/>
  <c r="F1633" i="21"/>
  <c r="H1633" i="21"/>
  <c r="I1633" i="21"/>
  <c r="J1633" i="21"/>
  <c r="Q1633" i="21"/>
  <c r="V1633" i="21"/>
  <c r="Z1633" i="21" s="1"/>
  <c r="W1633" i="21"/>
  <c r="X1633" i="21"/>
  <c r="AA1633" i="21"/>
  <c r="AL1633" i="21"/>
  <c r="AN1633" i="21"/>
  <c r="AR1633" i="21"/>
  <c r="AX1633" i="21"/>
  <c r="AZ1633" i="21"/>
  <c r="BA1633" i="21"/>
  <c r="BC1633" i="21"/>
  <c r="BE1633" i="21"/>
  <c r="BF1633" i="21"/>
  <c r="BG1633" i="21"/>
  <c r="C1634" i="21"/>
  <c r="D1634" i="21"/>
  <c r="F1634" i="21"/>
  <c r="H1634" i="21"/>
  <c r="J1634" i="21" s="1"/>
  <c r="I1634" i="21"/>
  <c r="Q1634" i="21"/>
  <c r="V1634" i="21"/>
  <c r="Z1634" i="21" s="1"/>
  <c r="W1634" i="21"/>
  <c r="X1634" i="21"/>
  <c r="Y1634" i="21"/>
  <c r="AA1634" i="21"/>
  <c r="AC1634" i="21"/>
  <c r="AD1634" i="21" s="1"/>
  <c r="AL1634" i="21"/>
  <c r="AN1634" i="21"/>
  <c r="AR1634" i="21"/>
  <c r="AX1634" i="21"/>
  <c r="AZ1634" i="21"/>
  <c r="BA1634" i="21"/>
  <c r="BC1634" i="21"/>
  <c r="BE1634" i="21"/>
  <c r="BF1634" i="21"/>
  <c r="BG1634" i="21"/>
  <c r="C1635" i="21"/>
  <c r="D1635" i="21"/>
  <c r="F1635" i="21"/>
  <c r="H1635" i="21"/>
  <c r="J1635" i="21" s="1"/>
  <c r="I1635" i="21"/>
  <c r="Q1635" i="21"/>
  <c r="V1635" i="21"/>
  <c r="Y1635" i="21" s="1"/>
  <c r="W1635" i="21"/>
  <c r="X1635" i="21"/>
  <c r="AA1635" i="21"/>
  <c r="AL1635" i="21"/>
  <c r="AN1635" i="21"/>
  <c r="AR1635" i="21"/>
  <c r="AX1635" i="21"/>
  <c r="AZ1635" i="21"/>
  <c r="BA1635" i="21"/>
  <c r="BC1635" i="21"/>
  <c r="BE1635" i="21"/>
  <c r="BG1635" i="21" s="1"/>
  <c r="BF1635" i="21"/>
  <c r="C1636" i="21"/>
  <c r="D1636" i="21"/>
  <c r="F1636" i="21"/>
  <c r="H1636" i="21"/>
  <c r="J1636" i="21" s="1"/>
  <c r="I1636" i="21"/>
  <c r="Q1636" i="21"/>
  <c r="V1636" i="21"/>
  <c r="W1636" i="21"/>
  <c r="AA1636" i="21" s="1"/>
  <c r="AD1636" i="21" s="1"/>
  <c r="X1636" i="21"/>
  <c r="Y1636" i="21"/>
  <c r="Z1636" i="21"/>
  <c r="AC1636" i="21"/>
  <c r="AL1636" i="21"/>
  <c r="AN1636" i="21"/>
  <c r="AR1636" i="21"/>
  <c r="AX1636" i="21"/>
  <c r="AZ1636" i="21"/>
  <c r="BA1636" i="21"/>
  <c r="BC1636" i="21"/>
  <c r="BE1636" i="21"/>
  <c r="BG1636" i="21" s="1"/>
  <c r="BF1636" i="21"/>
  <c r="C1637" i="21"/>
  <c r="D1637" i="21"/>
  <c r="F1637" i="21"/>
  <c r="H1637" i="21"/>
  <c r="I1637" i="21" s="1"/>
  <c r="Q1637" i="21"/>
  <c r="V1637" i="21"/>
  <c r="Y1637" i="21" s="1"/>
  <c r="W1637" i="21"/>
  <c r="AA1637" i="21" s="1"/>
  <c r="AD1637" i="21" s="1"/>
  <c r="X1637" i="21"/>
  <c r="AF1637" i="21" s="1"/>
  <c r="Z1637" i="21"/>
  <c r="AC1637" i="21"/>
  <c r="AL1637" i="21"/>
  <c r="AN1637" i="21"/>
  <c r="AR1637" i="21"/>
  <c r="AX1637" i="21"/>
  <c r="AZ1637" i="21"/>
  <c r="BA1637" i="21"/>
  <c r="BC1637" i="21"/>
  <c r="BE1637" i="21"/>
  <c r="BG1637" i="21" s="1"/>
  <c r="BF1637" i="21"/>
  <c r="C1638" i="21"/>
  <c r="D1638" i="21"/>
  <c r="F1638" i="21"/>
  <c r="H1638" i="21"/>
  <c r="I1638" i="21" s="1"/>
  <c r="Q1638" i="21"/>
  <c r="V1638" i="21"/>
  <c r="W1638" i="21"/>
  <c r="AA1638" i="21" s="1"/>
  <c r="AD1638" i="21" s="1"/>
  <c r="AF1638" i="21" s="1"/>
  <c r="X1638" i="21"/>
  <c r="Y1638" i="21"/>
  <c r="Z1638" i="21"/>
  <c r="AC1638" i="21"/>
  <c r="AL1638" i="21"/>
  <c r="AN1638" i="21"/>
  <c r="AR1638" i="21"/>
  <c r="AX1638" i="21"/>
  <c r="AZ1638" i="21"/>
  <c r="BA1638" i="21"/>
  <c r="BC1638" i="21"/>
  <c r="BE1638" i="21"/>
  <c r="BF1638" i="21" s="1"/>
  <c r="C1639" i="21"/>
  <c r="D1639" i="21"/>
  <c r="F1639" i="21"/>
  <c r="H1639" i="21"/>
  <c r="I1639" i="21" s="1"/>
  <c r="J1639" i="21"/>
  <c r="Q1639" i="21"/>
  <c r="V1639" i="21"/>
  <c r="Y1639" i="21" s="1"/>
  <c r="W1639" i="21"/>
  <c r="AA1639" i="21" s="1"/>
  <c r="X1639" i="21"/>
  <c r="AC1639" i="21" s="1"/>
  <c r="AB1639" i="21" s="1"/>
  <c r="Z1639" i="21"/>
  <c r="AL1639" i="21"/>
  <c r="AN1639" i="21"/>
  <c r="AR1639" i="21"/>
  <c r="AX1639" i="21"/>
  <c r="AZ1639" i="21"/>
  <c r="BA1639" i="21"/>
  <c r="BC1639" i="21"/>
  <c r="BE1639" i="21"/>
  <c r="BF1639" i="21" s="1"/>
  <c r="BG1639" i="21"/>
  <c r="C1640" i="21"/>
  <c r="D1640" i="21"/>
  <c r="F1640" i="21"/>
  <c r="H1640" i="21"/>
  <c r="I1640" i="21"/>
  <c r="J1640" i="21"/>
  <c r="Q1640" i="21"/>
  <c r="V1640" i="21"/>
  <c r="Z1640" i="21" s="1"/>
  <c r="W1640" i="21"/>
  <c r="X1640" i="21"/>
  <c r="AA1640" i="21"/>
  <c r="AB1640" i="21" s="1"/>
  <c r="AC1640" i="21"/>
  <c r="AL1640" i="21"/>
  <c r="AN1640" i="21"/>
  <c r="AR1640" i="21"/>
  <c r="AX1640" i="21"/>
  <c r="AZ1640" i="21"/>
  <c r="BA1640" i="21"/>
  <c r="BC1640" i="21"/>
  <c r="BE1640" i="21"/>
  <c r="BF1640" i="21" s="1"/>
  <c r="C1641" i="21"/>
  <c r="D1641" i="21"/>
  <c r="F1641" i="21"/>
  <c r="H1641" i="21"/>
  <c r="I1641" i="21"/>
  <c r="J1641" i="21"/>
  <c r="Q1641" i="21"/>
  <c r="V1641" i="21"/>
  <c r="Z1641" i="21" s="1"/>
  <c r="W1641" i="21"/>
  <c r="X1641" i="21"/>
  <c r="Y1641" i="21"/>
  <c r="AA1641" i="21"/>
  <c r="AL1641" i="21"/>
  <c r="AN1641" i="21"/>
  <c r="AR1641" i="21"/>
  <c r="AX1641" i="21"/>
  <c r="AZ1641" i="21"/>
  <c r="BA1641" i="21"/>
  <c r="BC1641" i="21"/>
  <c r="BE1641" i="21"/>
  <c r="BF1641" i="21"/>
  <c r="BG1641" i="21"/>
  <c r="C1642" i="21"/>
  <c r="D1642" i="21"/>
  <c r="F1642" i="21"/>
  <c r="H1642" i="21"/>
  <c r="J1642" i="21" s="1"/>
  <c r="I1642" i="21"/>
  <c r="Q1642" i="21"/>
  <c r="V1642" i="21"/>
  <c r="Z1642" i="21" s="1"/>
  <c r="W1642" i="21"/>
  <c r="X1642" i="21"/>
  <c r="AC1642" i="21" s="1"/>
  <c r="AA1642" i="21"/>
  <c r="AL1642" i="21"/>
  <c r="AN1642" i="21"/>
  <c r="AR1642" i="21"/>
  <c r="AX1642" i="21"/>
  <c r="AZ1642" i="21"/>
  <c r="BA1642" i="21"/>
  <c r="BC1642" i="21"/>
  <c r="BE1642" i="21"/>
  <c r="BF1642" i="21"/>
  <c r="BG1642" i="21"/>
  <c r="C1643" i="21"/>
  <c r="D1643" i="21"/>
  <c r="F1643" i="21"/>
  <c r="H1643" i="21"/>
  <c r="J1643" i="21" s="1"/>
  <c r="Q1643" i="21"/>
  <c r="V1643" i="21"/>
  <c r="Y1643" i="21" s="1"/>
  <c r="W1643" i="21"/>
  <c r="X1643" i="21"/>
  <c r="Z1643" i="21"/>
  <c r="AA1643" i="21"/>
  <c r="AC1643" i="21"/>
  <c r="AD1643" i="21" s="1"/>
  <c r="AL1643" i="21"/>
  <c r="AN1643" i="21"/>
  <c r="AR1643" i="21"/>
  <c r="AX1643" i="21"/>
  <c r="AZ1643" i="21"/>
  <c r="BA1643" i="21"/>
  <c r="BC1643" i="21"/>
  <c r="BE1643" i="21"/>
  <c r="BG1643" i="21" s="1"/>
  <c r="BF1643" i="21"/>
  <c r="C1644" i="21"/>
  <c r="D1644" i="21"/>
  <c r="F1644" i="21"/>
  <c r="H1644" i="21"/>
  <c r="J1644" i="21" s="1"/>
  <c r="Q1644" i="21"/>
  <c r="V1644" i="21"/>
  <c r="W1644" i="21"/>
  <c r="X1644" i="21"/>
  <c r="Y1644" i="21"/>
  <c r="Z1644" i="21"/>
  <c r="AA1644" i="21"/>
  <c r="AL1644" i="21"/>
  <c r="AN1644" i="21"/>
  <c r="AR1644" i="21"/>
  <c r="AX1644" i="21"/>
  <c r="AZ1644" i="21"/>
  <c r="BA1644" i="21"/>
  <c r="BC1644" i="21"/>
  <c r="BE1644" i="21"/>
  <c r="BG1644" i="21" s="1"/>
  <c r="C1645" i="21"/>
  <c r="D1645" i="21"/>
  <c r="F1645" i="21"/>
  <c r="H1645" i="21"/>
  <c r="I1645" i="21" s="1"/>
  <c r="J1645" i="21"/>
  <c r="Q1645" i="21"/>
  <c r="V1645" i="21"/>
  <c r="Y1645" i="21" s="1"/>
  <c r="W1645" i="21"/>
  <c r="AA1645" i="21" s="1"/>
  <c r="X1645" i="21"/>
  <c r="AC1645" i="21" s="1"/>
  <c r="AB1645" i="21" s="1"/>
  <c r="Z1645" i="21"/>
  <c r="AL1645" i="21"/>
  <c r="AN1645" i="21"/>
  <c r="AR1645" i="21"/>
  <c r="AX1645" i="21"/>
  <c r="AZ1645" i="21"/>
  <c r="BA1645" i="21"/>
  <c r="BC1645" i="21"/>
  <c r="BE1645" i="21"/>
  <c r="BG1645" i="21" s="1"/>
  <c r="C1646" i="21"/>
  <c r="D1646" i="21"/>
  <c r="F1646" i="21"/>
  <c r="H1646" i="21"/>
  <c r="I1646" i="21" s="1"/>
  <c r="J1646" i="21"/>
  <c r="Q1646" i="21"/>
  <c r="V1646" i="21"/>
  <c r="W1646" i="21"/>
  <c r="AA1646" i="21" s="1"/>
  <c r="X1646" i="21"/>
  <c r="Y1646" i="21"/>
  <c r="Z1646" i="21"/>
  <c r="AC1646" i="21"/>
  <c r="AB1646" i="21" s="1"/>
  <c r="AL1646" i="21"/>
  <c r="AN1646" i="21"/>
  <c r="AR1646" i="21"/>
  <c r="AX1646" i="21"/>
  <c r="AZ1646" i="21"/>
  <c r="BA1646" i="21"/>
  <c r="BC1646" i="21"/>
  <c r="BE1646" i="21"/>
  <c r="BF1646" i="21" s="1"/>
  <c r="BG1646" i="21"/>
  <c r="C1647" i="21"/>
  <c r="D1647" i="21"/>
  <c r="F1647" i="21"/>
  <c r="H1647" i="21"/>
  <c r="I1647" i="21" s="1"/>
  <c r="Q1647" i="21"/>
  <c r="V1647" i="21"/>
  <c r="W1647" i="21"/>
  <c r="AA1647" i="21" s="1"/>
  <c r="AB1647" i="21" s="1"/>
  <c r="X1647" i="21"/>
  <c r="AC1647" i="21" s="1"/>
  <c r="Y1647" i="21"/>
  <c r="Z1647" i="21"/>
  <c r="AL1647" i="21"/>
  <c r="AN1647" i="21"/>
  <c r="AR1647" i="21"/>
  <c r="AX1647" i="21"/>
  <c r="AZ1647" i="21"/>
  <c r="BA1647" i="21"/>
  <c r="BC1647" i="21"/>
  <c r="BE1647" i="21"/>
  <c r="BF1647" i="21" s="1"/>
  <c r="C1648" i="21"/>
  <c r="D1648" i="21"/>
  <c r="F1648" i="21"/>
  <c r="H1648" i="21"/>
  <c r="I1648" i="21"/>
  <c r="J1648" i="21"/>
  <c r="Q1648" i="21"/>
  <c r="V1648" i="21"/>
  <c r="Z1648" i="21" s="1"/>
  <c r="W1648" i="21"/>
  <c r="AA1648" i="21" s="1"/>
  <c r="X1648" i="21"/>
  <c r="Y1648" i="21"/>
  <c r="AC1648" i="21"/>
  <c r="AL1648" i="21"/>
  <c r="AN1648" i="21"/>
  <c r="AR1648" i="21"/>
  <c r="AX1648" i="21"/>
  <c r="AZ1648" i="21"/>
  <c r="BA1648" i="21"/>
  <c r="BC1648" i="21"/>
  <c r="BE1648" i="21"/>
  <c r="BF1648" i="21" s="1"/>
  <c r="BG1648" i="21"/>
  <c r="C1649" i="21"/>
  <c r="D1649" i="21"/>
  <c r="F1649" i="21"/>
  <c r="H1649" i="21"/>
  <c r="I1649" i="21"/>
  <c r="J1649" i="21"/>
  <c r="Q1649" i="21"/>
  <c r="V1649" i="21"/>
  <c r="Z1649" i="21" s="1"/>
  <c r="W1649" i="21"/>
  <c r="X1649" i="21"/>
  <c r="AA1649" i="21"/>
  <c r="AL1649" i="21"/>
  <c r="AN1649" i="21"/>
  <c r="AR1649" i="21"/>
  <c r="AX1649" i="21"/>
  <c r="AZ1649" i="21"/>
  <c r="BA1649" i="21"/>
  <c r="BC1649" i="21"/>
  <c r="BE1649" i="21"/>
  <c r="BF1649" i="21"/>
  <c r="BG1649" i="21"/>
  <c r="C1650" i="21"/>
  <c r="D1650" i="21"/>
  <c r="F1650" i="21"/>
  <c r="H1650" i="21"/>
  <c r="J1650" i="21" s="1"/>
  <c r="I1650" i="21"/>
  <c r="Q1650" i="21"/>
  <c r="V1650" i="21"/>
  <c r="Z1650" i="21" s="1"/>
  <c r="W1650" i="21"/>
  <c r="X1650" i="21"/>
  <c r="Y1650" i="21"/>
  <c r="AA1650" i="21"/>
  <c r="AC1650" i="21"/>
  <c r="AD1650" i="21" s="1"/>
  <c r="AL1650" i="21"/>
  <c r="AN1650" i="21"/>
  <c r="AR1650" i="21"/>
  <c r="AX1650" i="21"/>
  <c r="AZ1650" i="21"/>
  <c r="BA1650" i="21"/>
  <c r="BC1650" i="21"/>
  <c r="BE1650" i="21"/>
  <c r="BF1650" i="21"/>
  <c r="BG1650" i="21"/>
  <c r="C1651" i="21"/>
  <c r="D1651" i="21"/>
  <c r="F1651" i="21"/>
  <c r="H1651" i="21"/>
  <c r="J1651" i="21" s="1"/>
  <c r="I1651" i="21"/>
  <c r="Q1651" i="21"/>
  <c r="V1651" i="21"/>
  <c r="Y1651" i="21" s="1"/>
  <c r="W1651" i="21"/>
  <c r="X1651" i="21"/>
  <c r="AC1651" i="21" s="1"/>
  <c r="AD1651" i="21" s="1"/>
  <c r="AA1651" i="21"/>
  <c r="AL1651" i="21"/>
  <c r="AN1651" i="21"/>
  <c r="AR1651" i="21"/>
  <c r="AX1651" i="21"/>
  <c r="AZ1651" i="21"/>
  <c r="BA1651" i="21"/>
  <c r="BC1651" i="21"/>
  <c r="BE1651" i="21"/>
  <c r="BG1651" i="21" s="1"/>
  <c r="BF1651" i="21"/>
  <c r="C1652" i="21"/>
  <c r="D1652" i="21"/>
  <c r="F1652" i="21"/>
  <c r="H1652" i="21"/>
  <c r="J1652" i="21" s="1"/>
  <c r="I1652" i="21"/>
  <c r="Q1652" i="21"/>
  <c r="V1652" i="21"/>
  <c r="W1652" i="21"/>
  <c r="AA1652" i="21" s="1"/>
  <c r="X1652" i="21"/>
  <c r="Y1652" i="21"/>
  <c r="Z1652" i="21"/>
  <c r="AL1652" i="21"/>
  <c r="AN1652" i="21"/>
  <c r="AR1652" i="21"/>
  <c r="AX1652" i="21"/>
  <c r="AZ1652" i="21"/>
  <c r="BA1652" i="21"/>
  <c r="BC1652" i="21"/>
  <c r="BE1652" i="21"/>
  <c r="BG1652" i="21" s="1"/>
  <c r="BF1652" i="21"/>
  <c r="C1653" i="21"/>
  <c r="D1653" i="21"/>
  <c r="F1653" i="21"/>
  <c r="H1653" i="21"/>
  <c r="I1653" i="21" s="1"/>
  <c r="Q1653" i="21"/>
  <c r="V1653" i="21"/>
  <c r="Y1653" i="21" s="1"/>
  <c r="W1653" i="21"/>
  <c r="AA1653" i="21" s="1"/>
  <c r="X1653" i="21"/>
  <c r="AB1653" i="21" s="1"/>
  <c r="Z1653" i="21"/>
  <c r="AC1653" i="21"/>
  <c r="AL1653" i="21"/>
  <c r="AN1653" i="21"/>
  <c r="AR1653" i="21"/>
  <c r="AX1653" i="21"/>
  <c r="AZ1653" i="21"/>
  <c r="BA1653" i="21"/>
  <c r="BC1653" i="21"/>
  <c r="BE1653" i="21"/>
  <c r="BG1653" i="21" s="1"/>
  <c r="BF1653" i="21"/>
  <c r="C1654" i="21"/>
  <c r="D1654" i="21"/>
  <c r="F1654" i="21"/>
  <c r="H1654" i="21"/>
  <c r="I1654" i="21" s="1"/>
  <c r="Q1654" i="21"/>
  <c r="V1654" i="21"/>
  <c r="W1654" i="21"/>
  <c r="AA1654" i="21" s="1"/>
  <c r="AD1654" i="21" s="1"/>
  <c r="X1654" i="21"/>
  <c r="Y1654" i="21"/>
  <c r="Z1654" i="21"/>
  <c r="AB1654" i="21"/>
  <c r="AC1654" i="21"/>
  <c r="AF1654" i="21"/>
  <c r="AL1654" i="21"/>
  <c r="AN1654" i="21"/>
  <c r="AR1654" i="21"/>
  <c r="AX1654" i="21"/>
  <c r="AZ1654" i="21"/>
  <c r="BA1654" i="21"/>
  <c r="BC1654" i="21"/>
  <c r="BE1654" i="21"/>
  <c r="BF1654" i="21" s="1"/>
  <c r="C1655" i="21"/>
  <c r="D1655" i="21"/>
  <c r="F1655" i="21"/>
  <c r="H1655" i="21"/>
  <c r="I1655" i="21" s="1"/>
  <c r="J1655" i="21"/>
  <c r="Q1655" i="21"/>
  <c r="V1655" i="21"/>
  <c r="Y1655" i="21" s="1"/>
  <c r="W1655" i="21"/>
  <c r="AA1655" i="21" s="1"/>
  <c r="X1655" i="21"/>
  <c r="AC1655" i="21" s="1"/>
  <c r="AB1655" i="21" s="1"/>
  <c r="AD1655" i="21"/>
  <c r="AF1655" i="21" s="1"/>
  <c r="AL1655" i="21"/>
  <c r="AN1655" i="21"/>
  <c r="AR1655" i="21"/>
  <c r="AX1655" i="21"/>
  <c r="AZ1655" i="21"/>
  <c r="BA1655" i="21"/>
  <c r="BC1655" i="21"/>
  <c r="BE1655" i="21"/>
  <c r="BF1655" i="21" s="1"/>
  <c r="BG1655" i="21"/>
  <c r="C1656" i="21"/>
  <c r="D1656" i="21"/>
  <c r="F1656" i="21"/>
  <c r="H1656" i="21"/>
  <c r="I1656" i="21"/>
  <c r="J1656" i="21"/>
  <c r="Q1656" i="21"/>
  <c r="V1656" i="21"/>
  <c r="Z1656" i="21" s="1"/>
  <c r="W1656" i="21"/>
  <c r="X1656" i="21"/>
  <c r="AA1656" i="21"/>
  <c r="AD1656" i="21" s="1"/>
  <c r="AF1656" i="21" s="1"/>
  <c r="AC1656" i="21"/>
  <c r="AL1656" i="21"/>
  <c r="AN1656" i="21"/>
  <c r="AR1656" i="21"/>
  <c r="AX1656" i="21"/>
  <c r="AZ1656" i="21"/>
  <c r="BA1656" i="21"/>
  <c r="BC1656" i="21"/>
  <c r="BE1656" i="21"/>
  <c r="BF1656" i="21" s="1"/>
  <c r="C1657" i="21"/>
  <c r="D1657" i="21"/>
  <c r="F1657" i="21"/>
  <c r="H1657" i="21"/>
  <c r="I1657" i="21"/>
  <c r="J1657" i="21"/>
  <c r="Q1657" i="21"/>
  <c r="V1657" i="21"/>
  <c r="Z1657" i="21" s="1"/>
  <c r="W1657" i="21"/>
  <c r="X1657" i="21"/>
  <c r="Y1657" i="21"/>
  <c r="AA1657" i="21"/>
  <c r="AL1657" i="21"/>
  <c r="AN1657" i="21"/>
  <c r="AR1657" i="21"/>
  <c r="AX1657" i="21"/>
  <c r="AZ1657" i="21"/>
  <c r="BA1657" i="21"/>
  <c r="BC1657" i="21"/>
  <c r="BE1657" i="21"/>
  <c r="BF1657" i="21"/>
  <c r="BG1657" i="21"/>
  <c r="C1658" i="21"/>
  <c r="D1658" i="21"/>
  <c r="F1658" i="21"/>
  <c r="H1658" i="21"/>
  <c r="J1658" i="21" s="1"/>
  <c r="I1658" i="21"/>
  <c r="Q1658" i="21"/>
  <c r="V1658" i="21"/>
  <c r="Z1658" i="21" s="1"/>
  <c r="W1658" i="21"/>
  <c r="X1658" i="21"/>
  <c r="AC1658" i="21" s="1"/>
  <c r="AD1658" i="21" s="1"/>
  <c r="AA1658" i="21"/>
  <c r="AL1658" i="21"/>
  <c r="AN1658" i="21"/>
  <c r="AR1658" i="21"/>
  <c r="AX1658" i="21"/>
  <c r="AZ1658" i="21"/>
  <c r="BA1658" i="21"/>
  <c r="BC1658" i="21"/>
  <c r="BE1658" i="21"/>
  <c r="BF1658" i="21"/>
  <c r="BG1658" i="21"/>
  <c r="C1659" i="21"/>
  <c r="D1659" i="21"/>
  <c r="F1659" i="21"/>
  <c r="H1659" i="21"/>
  <c r="J1659" i="21" s="1"/>
  <c r="Q1659" i="21"/>
  <c r="V1659" i="21"/>
  <c r="Y1659" i="21" s="1"/>
  <c r="W1659" i="21"/>
  <c r="X1659" i="21"/>
  <c r="Z1659" i="21"/>
  <c r="AA1659" i="21"/>
  <c r="AC1659" i="21"/>
  <c r="AD1659" i="21" s="1"/>
  <c r="AL1659" i="21"/>
  <c r="AN1659" i="21"/>
  <c r="AR1659" i="21"/>
  <c r="AX1659" i="21"/>
  <c r="AZ1659" i="21"/>
  <c r="BA1659" i="21"/>
  <c r="BC1659" i="21"/>
  <c r="BE1659" i="21"/>
  <c r="BG1659" i="21" s="1"/>
  <c r="BF1659" i="21"/>
  <c r="C1660" i="21"/>
  <c r="D1660" i="21"/>
  <c r="F1660" i="21"/>
  <c r="H1660" i="21"/>
  <c r="J1660" i="21" s="1"/>
  <c r="Q1660" i="21"/>
  <c r="V1660" i="21"/>
  <c r="W1660" i="21"/>
  <c r="AA1660" i="21" s="1"/>
  <c r="AD1660" i="21" s="1"/>
  <c r="AF1660" i="21" s="1"/>
  <c r="X1660" i="21"/>
  <c r="Y1660" i="21"/>
  <c r="Z1660" i="21"/>
  <c r="AC1660" i="21"/>
  <c r="AL1660" i="21"/>
  <c r="AN1660" i="21"/>
  <c r="AR1660" i="21"/>
  <c r="AX1660" i="21"/>
  <c r="AZ1660" i="21"/>
  <c r="BA1660" i="21"/>
  <c r="BC1660" i="21"/>
  <c r="BE1660" i="21"/>
  <c r="BG1660" i="21" s="1"/>
  <c r="C1661" i="21"/>
  <c r="D1661" i="21"/>
  <c r="F1661" i="21"/>
  <c r="H1661" i="21"/>
  <c r="I1661" i="21" s="1"/>
  <c r="J1661" i="21"/>
  <c r="Q1661" i="21"/>
  <c r="V1661" i="21"/>
  <c r="Y1661" i="21" s="1"/>
  <c r="W1661" i="21"/>
  <c r="AA1661" i="21" s="1"/>
  <c r="X1661" i="21"/>
  <c r="Z1661" i="21"/>
  <c r="AL1661" i="21"/>
  <c r="AN1661" i="21"/>
  <c r="AR1661" i="21"/>
  <c r="AX1661" i="21"/>
  <c r="AZ1661" i="21"/>
  <c r="BA1661" i="21"/>
  <c r="BC1661" i="21"/>
  <c r="BE1661" i="21"/>
  <c r="BG1661" i="21" s="1"/>
  <c r="C1662" i="21"/>
  <c r="D1662" i="21"/>
  <c r="F1662" i="21"/>
  <c r="H1662" i="21"/>
  <c r="I1662" i="21" s="1"/>
  <c r="J1662" i="21"/>
  <c r="Q1662" i="21"/>
  <c r="V1662" i="21"/>
  <c r="W1662" i="21"/>
  <c r="AA1662" i="21" s="1"/>
  <c r="X1662" i="21"/>
  <c r="Y1662" i="21"/>
  <c r="Z1662" i="21"/>
  <c r="AC1662" i="21"/>
  <c r="AL1662" i="21"/>
  <c r="AN1662" i="21"/>
  <c r="AR1662" i="21"/>
  <c r="AX1662" i="21"/>
  <c r="AZ1662" i="21"/>
  <c r="BA1662" i="21"/>
  <c r="BC1662" i="21"/>
  <c r="BE1662" i="21"/>
  <c r="BF1662" i="21" s="1"/>
  <c r="BG1662" i="21"/>
  <c r="C1663" i="21"/>
  <c r="D1663" i="21"/>
  <c r="F1663" i="21"/>
  <c r="H1663" i="21"/>
  <c r="I1663" i="21" s="1"/>
  <c r="Q1663" i="21"/>
  <c r="V1663" i="21"/>
  <c r="W1663" i="21"/>
  <c r="AA1663" i="21" s="1"/>
  <c r="AD1663" i="21" s="1"/>
  <c r="AF1663" i="21" s="1"/>
  <c r="X1663" i="21"/>
  <c r="AC1663" i="21" s="1"/>
  <c r="Y1663" i="21"/>
  <c r="Z1663" i="21"/>
  <c r="AB1663" i="21"/>
  <c r="AL1663" i="21"/>
  <c r="AN1663" i="21"/>
  <c r="AR1663" i="21"/>
  <c r="AX1663" i="21"/>
  <c r="AZ1663" i="21"/>
  <c r="BA1663" i="21"/>
  <c r="BC1663" i="21"/>
  <c r="BE1663" i="21"/>
  <c r="BF1663" i="21" s="1"/>
  <c r="C1664" i="21"/>
  <c r="D1664" i="21"/>
  <c r="F1664" i="21"/>
  <c r="H1664" i="21"/>
  <c r="I1664" i="21"/>
  <c r="J1664" i="21"/>
  <c r="Q1664" i="21"/>
  <c r="V1664" i="21"/>
  <c r="Z1664" i="21" s="1"/>
  <c r="W1664" i="21"/>
  <c r="AA1664" i="21" s="1"/>
  <c r="X1664" i="21"/>
  <c r="Y1664" i="21"/>
  <c r="AC1664" i="21"/>
  <c r="AL1664" i="21"/>
  <c r="AN1664" i="21"/>
  <c r="AR1664" i="21"/>
  <c r="AX1664" i="21"/>
  <c r="AZ1664" i="21"/>
  <c r="BA1664" i="21"/>
  <c r="BC1664" i="21"/>
  <c r="BE1664" i="21"/>
  <c r="BF1664" i="21" s="1"/>
  <c r="BG1664" i="21"/>
  <c r="C1665" i="21"/>
  <c r="D1665" i="21"/>
  <c r="F1665" i="21"/>
  <c r="H1665" i="21"/>
  <c r="I1665" i="21"/>
  <c r="J1665" i="21"/>
  <c r="Q1665" i="21"/>
  <c r="V1665" i="21"/>
  <c r="Z1665" i="21" s="1"/>
  <c r="W1665" i="21"/>
  <c r="X1665" i="21"/>
  <c r="AA1665" i="21"/>
  <c r="AL1665" i="21"/>
  <c r="AN1665" i="21"/>
  <c r="AR1665" i="21"/>
  <c r="AX1665" i="21"/>
  <c r="AZ1665" i="21"/>
  <c r="BA1665" i="21"/>
  <c r="BC1665" i="21"/>
  <c r="BE1665" i="21"/>
  <c r="BF1665" i="21"/>
  <c r="BG1665" i="21"/>
  <c r="C1666" i="21"/>
  <c r="D1666" i="21"/>
  <c r="F1666" i="21"/>
  <c r="H1666" i="21"/>
  <c r="J1666" i="21" s="1"/>
  <c r="I1666" i="21"/>
  <c r="Q1666" i="21"/>
  <c r="V1666" i="21"/>
  <c r="Z1666" i="21" s="1"/>
  <c r="W1666" i="21"/>
  <c r="X1666" i="21"/>
  <c r="Y1666" i="21"/>
  <c r="AA1666" i="21"/>
  <c r="AD1666" i="21" s="1"/>
  <c r="AC1666" i="21"/>
  <c r="AL1666" i="21"/>
  <c r="AN1666" i="21"/>
  <c r="AR1666" i="21"/>
  <c r="AX1666" i="21"/>
  <c r="AZ1666" i="21"/>
  <c r="BA1666" i="21"/>
  <c r="BC1666" i="21"/>
  <c r="BE1666" i="21"/>
  <c r="BF1666" i="21"/>
  <c r="BG1666" i="21"/>
  <c r="C1667" i="21"/>
  <c r="D1667" i="21"/>
  <c r="F1667" i="21"/>
  <c r="H1667" i="21"/>
  <c r="J1667" i="21" s="1"/>
  <c r="I1667" i="21"/>
  <c r="Q1667" i="21"/>
  <c r="V1667" i="21"/>
  <c r="Y1667" i="21" s="1"/>
  <c r="W1667" i="21"/>
  <c r="X1667" i="21"/>
  <c r="AC1667" i="21" s="1"/>
  <c r="AD1667" i="21" s="1"/>
  <c r="AA1667" i="21"/>
  <c r="AL1667" i="21"/>
  <c r="AN1667" i="21"/>
  <c r="AR1667" i="21"/>
  <c r="AX1667" i="21"/>
  <c r="AZ1667" i="21"/>
  <c r="BA1667" i="21"/>
  <c r="BC1667" i="21"/>
  <c r="BE1667" i="21"/>
  <c r="BG1667" i="21" s="1"/>
  <c r="BF1667" i="21"/>
  <c r="C1668" i="21"/>
  <c r="D1668" i="21"/>
  <c r="F1668" i="21"/>
  <c r="H1668" i="21"/>
  <c r="J1668" i="21" s="1"/>
  <c r="I1668" i="21"/>
  <c r="Q1668" i="21"/>
  <c r="V1668" i="21"/>
  <c r="W1668" i="21"/>
  <c r="X1668" i="21"/>
  <c r="AC1668" i="21" s="1"/>
  <c r="Y1668" i="21"/>
  <c r="Z1668" i="21"/>
  <c r="AA1668" i="21"/>
  <c r="AL1668" i="21"/>
  <c r="AN1668" i="21"/>
  <c r="AR1668" i="21"/>
  <c r="AX1668" i="21"/>
  <c r="AZ1668" i="21"/>
  <c r="BA1668" i="21"/>
  <c r="BC1668" i="21"/>
  <c r="BE1668" i="21"/>
  <c r="BG1668" i="21" s="1"/>
  <c r="BF1668" i="21"/>
  <c r="C1669" i="21"/>
  <c r="D1669" i="21"/>
  <c r="F1669" i="21"/>
  <c r="H1669" i="21"/>
  <c r="I1669" i="21" s="1"/>
  <c r="Q1669" i="21"/>
  <c r="V1669" i="21"/>
  <c r="Y1669" i="21" s="1"/>
  <c r="W1669" i="21"/>
  <c r="AA1669" i="21" s="1"/>
  <c r="AD1669" i="21" s="1"/>
  <c r="AF1669" i="21" s="1"/>
  <c r="X1669" i="21"/>
  <c r="Z1669" i="21"/>
  <c r="AC1669" i="21"/>
  <c r="AL1669" i="21"/>
  <c r="AN1669" i="21"/>
  <c r="AR1669" i="21"/>
  <c r="AX1669" i="21"/>
  <c r="AZ1669" i="21"/>
  <c r="BA1669" i="21"/>
  <c r="BC1669" i="21"/>
  <c r="BE1669" i="21"/>
  <c r="BG1669" i="21" s="1"/>
  <c r="BF1669" i="21"/>
  <c r="C1670" i="21"/>
  <c r="D1670" i="21"/>
  <c r="F1670" i="21"/>
  <c r="H1670" i="21"/>
  <c r="I1670" i="21" s="1"/>
  <c r="Q1670" i="21"/>
  <c r="V1670" i="21"/>
  <c r="W1670" i="21"/>
  <c r="AA1670" i="21" s="1"/>
  <c r="AD1670" i="21" s="1"/>
  <c r="X1670" i="21"/>
  <c r="Y1670" i="21"/>
  <c r="Z1670" i="21"/>
  <c r="AB1670" i="21"/>
  <c r="AC1670" i="21"/>
  <c r="AF1670" i="21"/>
  <c r="AL1670" i="21"/>
  <c r="AN1670" i="21"/>
  <c r="AR1670" i="21"/>
  <c r="AX1670" i="21"/>
  <c r="AZ1670" i="21"/>
  <c r="BA1670" i="21"/>
  <c r="BC1670" i="21"/>
  <c r="BE1670" i="21"/>
  <c r="BF1670" i="21" s="1"/>
  <c r="C1671" i="21"/>
  <c r="D1671" i="21"/>
  <c r="F1671" i="21"/>
  <c r="H1671" i="21"/>
  <c r="I1671" i="21" s="1"/>
  <c r="J1671" i="21"/>
  <c r="Q1671" i="21"/>
  <c r="V1671" i="21"/>
  <c r="Y1671" i="21" s="1"/>
  <c r="W1671" i="21"/>
  <c r="AA1671" i="21" s="1"/>
  <c r="AB1671" i="21" s="1"/>
  <c r="X1671" i="21"/>
  <c r="AC1671" i="21" s="1"/>
  <c r="Z1671" i="21"/>
  <c r="AD1671" i="21"/>
  <c r="AF1671" i="21" s="1"/>
  <c r="AL1671" i="21"/>
  <c r="AN1671" i="21"/>
  <c r="AR1671" i="21"/>
  <c r="AX1671" i="21"/>
  <c r="AZ1671" i="21"/>
  <c r="BA1671" i="21"/>
  <c r="BC1671" i="21"/>
  <c r="BE1671" i="21"/>
  <c r="BF1671" i="21" s="1"/>
  <c r="BG1671" i="21"/>
  <c r="C1672" i="21"/>
  <c r="D1672" i="21"/>
  <c r="F1672" i="21"/>
  <c r="H1672" i="21"/>
  <c r="I1672" i="21"/>
  <c r="J1672" i="21"/>
  <c r="Q1672" i="21"/>
  <c r="V1672" i="21"/>
  <c r="Z1672" i="21" s="1"/>
  <c r="W1672" i="21"/>
  <c r="X1672" i="21"/>
  <c r="AA1672" i="21"/>
  <c r="AB1672" i="21" s="1"/>
  <c r="AC1672" i="21"/>
  <c r="AL1672" i="21"/>
  <c r="AN1672" i="21"/>
  <c r="AR1672" i="21"/>
  <c r="AX1672" i="21"/>
  <c r="AZ1672" i="21"/>
  <c r="BA1672" i="21"/>
  <c r="BC1672" i="21"/>
  <c r="BE1672" i="21"/>
  <c r="BF1672" i="21" s="1"/>
  <c r="C1673" i="21"/>
  <c r="D1673" i="21"/>
  <c r="F1673" i="21"/>
  <c r="H1673" i="21"/>
  <c r="I1673" i="21"/>
  <c r="J1673" i="21"/>
  <c r="Q1673" i="21"/>
  <c r="V1673" i="21"/>
  <c r="Z1673" i="21" s="1"/>
  <c r="W1673" i="21"/>
  <c r="X1673" i="21"/>
  <c r="Y1673" i="21"/>
  <c r="AA1673" i="21"/>
  <c r="AL1673" i="21"/>
  <c r="AN1673" i="21"/>
  <c r="AR1673" i="21"/>
  <c r="AX1673" i="21"/>
  <c r="AZ1673" i="21"/>
  <c r="BA1673" i="21"/>
  <c r="BC1673" i="21"/>
  <c r="BE1673" i="21"/>
  <c r="BF1673" i="21"/>
  <c r="BG1673" i="21"/>
  <c r="C1674" i="21"/>
  <c r="D1674" i="21"/>
  <c r="F1674" i="21"/>
  <c r="H1674" i="21"/>
  <c r="J1674" i="21" s="1"/>
  <c r="I1674" i="21"/>
  <c r="Q1674" i="21"/>
  <c r="V1674" i="21"/>
  <c r="Z1674" i="21" s="1"/>
  <c r="W1674" i="21"/>
  <c r="X1674" i="21"/>
  <c r="AA1674" i="21"/>
  <c r="AL1674" i="21"/>
  <c r="AN1674" i="21"/>
  <c r="AR1674" i="21"/>
  <c r="AX1674" i="21"/>
  <c r="AZ1674" i="21"/>
  <c r="BA1674" i="21"/>
  <c r="BC1674" i="21"/>
  <c r="BE1674" i="21"/>
  <c r="BF1674" i="21"/>
  <c r="BG1674" i="21"/>
  <c r="C1675" i="21"/>
  <c r="D1675" i="21"/>
  <c r="F1675" i="21"/>
  <c r="H1675" i="21"/>
  <c r="J1675" i="21" s="1"/>
  <c r="Q1675" i="21"/>
  <c r="V1675" i="21"/>
  <c r="Y1675" i="21" s="1"/>
  <c r="W1675" i="21"/>
  <c r="X1675" i="21"/>
  <c r="Z1675" i="21"/>
  <c r="AA1675" i="21"/>
  <c r="AD1675" i="21" s="1"/>
  <c r="AC1675" i="21"/>
  <c r="AL1675" i="21"/>
  <c r="AN1675" i="21"/>
  <c r="AR1675" i="21"/>
  <c r="AX1675" i="21"/>
  <c r="AZ1675" i="21"/>
  <c r="BA1675" i="21"/>
  <c r="BC1675" i="21"/>
  <c r="BE1675" i="21"/>
  <c r="BG1675" i="21" s="1"/>
  <c r="BF1675" i="21"/>
  <c r="C1676" i="21"/>
  <c r="D1676" i="21"/>
  <c r="F1676" i="21"/>
  <c r="H1676" i="21"/>
  <c r="J1676" i="21" s="1"/>
  <c r="Q1676" i="21"/>
  <c r="V1676" i="21"/>
  <c r="W1676" i="21"/>
  <c r="AA1676" i="21" s="1"/>
  <c r="AD1676" i="21" s="1"/>
  <c r="AF1676" i="21" s="1"/>
  <c r="X1676" i="21"/>
  <c r="Y1676" i="21"/>
  <c r="Z1676" i="21"/>
  <c r="AC1676" i="21"/>
  <c r="AL1676" i="21"/>
  <c r="AN1676" i="21"/>
  <c r="AR1676" i="21"/>
  <c r="AX1676" i="21"/>
  <c r="AZ1676" i="21"/>
  <c r="BA1676" i="21"/>
  <c r="BC1676" i="21"/>
  <c r="BE1676" i="21"/>
  <c r="BG1676" i="21" s="1"/>
  <c r="C1677" i="21"/>
  <c r="D1677" i="21"/>
  <c r="F1677" i="21"/>
  <c r="H1677" i="21"/>
  <c r="I1677" i="21" s="1"/>
  <c r="J1677" i="21"/>
  <c r="Q1677" i="21"/>
  <c r="V1677" i="21"/>
  <c r="Y1677" i="21" s="1"/>
  <c r="W1677" i="21"/>
  <c r="AA1677" i="21" s="1"/>
  <c r="X1677" i="21"/>
  <c r="Z1677" i="21"/>
  <c r="AL1677" i="21"/>
  <c r="AN1677" i="21"/>
  <c r="AR1677" i="21"/>
  <c r="AX1677" i="21"/>
  <c r="AZ1677" i="21"/>
  <c r="BA1677" i="21"/>
  <c r="BC1677" i="21"/>
  <c r="BE1677" i="21"/>
  <c r="BG1677" i="21" s="1"/>
  <c r="C1678" i="21"/>
  <c r="D1678" i="21"/>
  <c r="F1678" i="21"/>
  <c r="H1678" i="21"/>
  <c r="I1678" i="21" s="1"/>
  <c r="J1678" i="21"/>
  <c r="Q1678" i="21"/>
  <c r="V1678" i="21"/>
  <c r="W1678" i="21"/>
  <c r="AA1678" i="21" s="1"/>
  <c r="X1678" i="21"/>
  <c r="Y1678" i="21"/>
  <c r="Z1678" i="21"/>
  <c r="AC1678" i="21"/>
  <c r="AL1678" i="21"/>
  <c r="AN1678" i="21"/>
  <c r="AR1678" i="21"/>
  <c r="AX1678" i="21"/>
  <c r="AZ1678" i="21"/>
  <c r="BA1678" i="21"/>
  <c r="BC1678" i="21"/>
  <c r="BE1678" i="21"/>
  <c r="BF1678" i="21" s="1"/>
  <c r="BG1678" i="21"/>
  <c r="C1679" i="21"/>
  <c r="D1679" i="21"/>
  <c r="F1679" i="21"/>
  <c r="H1679" i="21"/>
  <c r="I1679" i="21" s="1"/>
  <c r="Q1679" i="21"/>
  <c r="V1679" i="21"/>
  <c r="Z1679" i="21" s="1"/>
  <c r="W1679" i="21"/>
  <c r="AA1679" i="21" s="1"/>
  <c r="AD1679" i="21" s="1"/>
  <c r="AF1679" i="21" s="1"/>
  <c r="X1679" i="21"/>
  <c r="AC1679" i="21" s="1"/>
  <c r="Y1679" i="21"/>
  <c r="AB1679" i="21"/>
  <c r="AL1679" i="21"/>
  <c r="AN1679" i="21"/>
  <c r="AR1679" i="21"/>
  <c r="AX1679" i="21"/>
  <c r="AZ1679" i="21"/>
  <c r="BA1679" i="21"/>
  <c r="BC1679" i="21"/>
  <c r="BE1679" i="21"/>
  <c r="BF1679" i="21" s="1"/>
  <c r="C1680" i="21"/>
  <c r="D1680" i="21"/>
  <c r="F1680" i="21"/>
  <c r="H1680" i="21"/>
  <c r="I1680" i="21"/>
  <c r="J1680" i="21"/>
  <c r="Q1680" i="21"/>
  <c r="V1680" i="21"/>
  <c r="Z1680" i="21" s="1"/>
  <c r="W1680" i="21"/>
  <c r="AA1680" i="21" s="1"/>
  <c r="X1680" i="21"/>
  <c r="Y1680" i="21"/>
  <c r="AC1680" i="21"/>
  <c r="AL1680" i="21"/>
  <c r="AN1680" i="21"/>
  <c r="AR1680" i="21"/>
  <c r="AX1680" i="21"/>
  <c r="AZ1680" i="21"/>
  <c r="BA1680" i="21"/>
  <c r="BC1680" i="21"/>
  <c r="BE1680" i="21"/>
  <c r="BF1680" i="21" s="1"/>
  <c r="BG1680" i="21"/>
  <c r="C1681" i="21"/>
  <c r="D1681" i="21"/>
  <c r="F1681" i="21"/>
  <c r="H1681" i="21"/>
  <c r="I1681" i="21"/>
  <c r="J1681" i="21"/>
  <c r="Q1681" i="21"/>
  <c r="V1681" i="21"/>
  <c r="Z1681" i="21" s="1"/>
  <c r="W1681" i="21"/>
  <c r="X1681" i="21"/>
  <c r="AA1681" i="21"/>
  <c r="AL1681" i="21"/>
  <c r="AN1681" i="21"/>
  <c r="AR1681" i="21"/>
  <c r="AX1681" i="21"/>
  <c r="AZ1681" i="21"/>
  <c r="BA1681" i="21"/>
  <c r="BC1681" i="21"/>
  <c r="BE1681" i="21"/>
  <c r="BF1681" i="21"/>
  <c r="BG1681" i="21"/>
  <c r="C1682" i="21"/>
  <c r="D1682" i="21"/>
  <c r="F1682" i="21"/>
  <c r="H1682" i="21"/>
  <c r="J1682" i="21" s="1"/>
  <c r="I1682" i="21"/>
  <c r="Q1682" i="21"/>
  <c r="V1682" i="21"/>
  <c r="Z1682" i="21" s="1"/>
  <c r="W1682" i="21"/>
  <c r="X1682" i="21"/>
  <c r="Y1682" i="21"/>
  <c r="AA1682" i="21"/>
  <c r="AC1682" i="21"/>
  <c r="AD1682" i="21" s="1"/>
  <c r="AL1682" i="21"/>
  <c r="AN1682" i="21"/>
  <c r="AR1682" i="21"/>
  <c r="AX1682" i="21"/>
  <c r="AZ1682" i="21"/>
  <c r="BA1682" i="21"/>
  <c r="BC1682" i="21"/>
  <c r="BE1682" i="21"/>
  <c r="BF1682" i="21"/>
  <c r="BG1682" i="21"/>
  <c r="C1683" i="21"/>
  <c r="D1683" i="21"/>
  <c r="F1683" i="21"/>
  <c r="H1683" i="21"/>
  <c r="J1683" i="21" s="1"/>
  <c r="I1683" i="21"/>
  <c r="Q1683" i="21"/>
  <c r="V1683" i="21"/>
  <c r="Y1683" i="21" s="1"/>
  <c r="W1683" i="21"/>
  <c r="X1683" i="21"/>
  <c r="AA1683" i="21"/>
  <c r="AL1683" i="21"/>
  <c r="AN1683" i="21"/>
  <c r="AR1683" i="21"/>
  <c r="AX1683" i="21"/>
  <c r="AZ1683" i="21"/>
  <c r="BA1683" i="21"/>
  <c r="BC1683" i="21"/>
  <c r="BE1683" i="21"/>
  <c r="BG1683" i="21" s="1"/>
  <c r="BF1683" i="21"/>
  <c r="C1684" i="21"/>
  <c r="D1684" i="21"/>
  <c r="F1684" i="21"/>
  <c r="H1684" i="21"/>
  <c r="J1684" i="21" s="1"/>
  <c r="I1684" i="21"/>
  <c r="Q1684" i="21"/>
  <c r="V1684" i="21"/>
  <c r="W1684" i="21"/>
  <c r="X1684" i="21"/>
  <c r="Y1684" i="21"/>
  <c r="Z1684" i="21"/>
  <c r="AA1684" i="21"/>
  <c r="AC1684" i="21"/>
  <c r="AL1684" i="21"/>
  <c r="AN1684" i="21"/>
  <c r="AR1684" i="21"/>
  <c r="AX1684" i="21"/>
  <c r="AZ1684" i="21"/>
  <c r="BA1684" i="21"/>
  <c r="BC1684" i="21"/>
  <c r="BE1684" i="21"/>
  <c r="BG1684" i="21" s="1"/>
  <c r="BF1684" i="21"/>
  <c r="C1685" i="21"/>
  <c r="D1685" i="21"/>
  <c r="F1685" i="21"/>
  <c r="H1685" i="21"/>
  <c r="I1685" i="21" s="1"/>
  <c r="Q1685" i="21"/>
  <c r="V1685" i="21"/>
  <c r="Y1685" i="21" s="1"/>
  <c r="W1685" i="21"/>
  <c r="AA1685" i="21" s="1"/>
  <c r="AD1685" i="21" s="1"/>
  <c r="AF1685" i="21" s="1"/>
  <c r="X1685" i="21"/>
  <c r="AB1685" i="21" s="1"/>
  <c r="Z1685" i="21"/>
  <c r="AC1685" i="21"/>
  <c r="AL1685" i="21"/>
  <c r="AN1685" i="21"/>
  <c r="AR1685" i="21"/>
  <c r="AX1685" i="21"/>
  <c r="AZ1685" i="21"/>
  <c r="BA1685" i="21"/>
  <c r="BC1685" i="21"/>
  <c r="BE1685" i="21"/>
  <c r="BG1685" i="21" s="1"/>
  <c r="BF1685" i="21"/>
  <c r="C1686" i="21"/>
  <c r="D1686" i="21"/>
  <c r="F1686" i="21"/>
  <c r="H1686" i="21"/>
  <c r="I1686" i="21" s="1"/>
  <c r="Q1686" i="21"/>
  <c r="V1686" i="21"/>
  <c r="W1686" i="21"/>
  <c r="AA1686" i="21" s="1"/>
  <c r="AD1686" i="21" s="1"/>
  <c r="AF1686" i="21" s="1"/>
  <c r="X1686" i="21"/>
  <c r="Y1686" i="21"/>
  <c r="Z1686" i="21"/>
  <c r="AC1686" i="21"/>
  <c r="AL1686" i="21"/>
  <c r="AN1686" i="21"/>
  <c r="AR1686" i="21"/>
  <c r="AX1686" i="21"/>
  <c r="AZ1686" i="21"/>
  <c r="BA1686" i="21"/>
  <c r="BC1686" i="21"/>
  <c r="BE1686" i="21"/>
  <c r="BF1686" i="21" s="1"/>
  <c r="C1687" i="21"/>
  <c r="D1687" i="21"/>
  <c r="F1687" i="21"/>
  <c r="H1687" i="21"/>
  <c r="I1687" i="21" s="1"/>
  <c r="J1687" i="21"/>
  <c r="Q1687" i="21"/>
  <c r="V1687" i="21"/>
  <c r="Y1687" i="21" s="1"/>
  <c r="W1687" i="21"/>
  <c r="AA1687" i="21" s="1"/>
  <c r="AB1687" i="21" s="1"/>
  <c r="X1687" i="21"/>
  <c r="AC1687" i="21" s="1"/>
  <c r="AD1687" i="21" s="1"/>
  <c r="AF1687" i="21" s="1"/>
  <c r="Z1687" i="21"/>
  <c r="AL1687" i="21"/>
  <c r="AN1687" i="21"/>
  <c r="AR1687" i="21"/>
  <c r="AX1687" i="21"/>
  <c r="AZ1687" i="21"/>
  <c r="BA1687" i="21"/>
  <c r="BC1687" i="21"/>
  <c r="BE1687" i="21"/>
  <c r="BF1687" i="21" s="1"/>
  <c r="BG1687" i="21"/>
  <c r="C1688" i="21"/>
  <c r="D1688" i="21"/>
  <c r="F1688" i="21"/>
  <c r="H1688" i="21"/>
  <c r="I1688" i="21"/>
  <c r="J1688" i="21"/>
  <c r="Q1688" i="21"/>
  <c r="V1688" i="21"/>
  <c r="Z1688" i="21" s="1"/>
  <c r="W1688" i="21"/>
  <c r="X1688" i="21"/>
  <c r="AA1688" i="21"/>
  <c r="AB1688" i="21" s="1"/>
  <c r="AC1688" i="21"/>
  <c r="AL1688" i="21"/>
  <c r="AN1688" i="21"/>
  <c r="AR1688" i="21"/>
  <c r="AX1688" i="21"/>
  <c r="AZ1688" i="21"/>
  <c r="BA1688" i="21"/>
  <c r="BC1688" i="21"/>
  <c r="BE1688" i="21"/>
  <c r="BF1688" i="21" s="1"/>
  <c r="C1689" i="21"/>
  <c r="D1689" i="21"/>
  <c r="F1689" i="21"/>
  <c r="H1689" i="21"/>
  <c r="I1689" i="21"/>
  <c r="J1689" i="21"/>
  <c r="Q1689" i="21"/>
  <c r="V1689" i="21"/>
  <c r="Z1689" i="21" s="1"/>
  <c r="W1689" i="21"/>
  <c r="X1689" i="21"/>
  <c r="Y1689" i="21"/>
  <c r="AA1689" i="21"/>
  <c r="AL1689" i="21"/>
  <c r="AN1689" i="21"/>
  <c r="AR1689" i="21"/>
  <c r="AX1689" i="21"/>
  <c r="AZ1689" i="21"/>
  <c r="BA1689" i="21"/>
  <c r="BC1689" i="21"/>
  <c r="BE1689" i="21"/>
  <c r="BF1689" i="21"/>
  <c r="BG1689" i="21"/>
  <c r="C1690" i="21"/>
  <c r="D1690" i="21"/>
  <c r="F1690" i="21"/>
  <c r="H1690" i="21"/>
  <c r="J1690" i="21" s="1"/>
  <c r="I1690" i="21"/>
  <c r="Q1690" i="21"/>
  <c r="V1690" i="21"/>
  <c r="Z1690" i="21" s="1"/>
  <c r="W1690" i="21"/>
  <c r="X1690" i="21"/>
  <c r="AA1690" i="21"/>
  <c r="AL1690" i="21"/>
  <c r="AN1690" i="21"/>
  <c r="AR1690" i="21"/>
  <c r="AX1690" i="21"/>
  <c r="AZ1690" i="21"/>
  <c r="BA1690" i="21"/>
  <c r="BC1690" i="21"/>
  <c r="BE1690" i="21"/>
  <c r="BF1690" i="21"/>
  <c r="BG1690" i="21"/>
  <c r="C1691" i="21"/>
  <c r="D1691" i="21"/>
  <c r="F1691" i="21"/>
  <c r="H1691" i="21"/>
  <c r="J1691" i="21" s="1"/>
  <c r="Q1691" i="21"/>
  <c r="V1691" i="21"/>
  <c r="Y1691" i="21" s="1"/>
  <c r="W1691" i="21"/>
  <c r="X1691" i="21"/>
  <c r="Z1691" i="21"/>
  <c r="AA1691" i="21"/>
  <c r="AC1691" i="21"/>
  <c r="AD1691" i="21" s="1"/>
  <c r="AL1691" i="21"/>
  <c r="AN1691" i="21"/>
  <c r="AR1691" i="21"/>
  <c r="AX1691" i="21"/>
  <c r="AZ1691" i="21"/>
  <c r="BA1691" i="21"/>
  <c r="BC1691" i="21"/>
  <c r="BE1691" i="21"/>
  <c r="BG1691" i="21" s="1"/>
  <c r="BF1691" i="21"/>
  <c r="C1692" i="21"/>
  <c r="D1692" i="21"/>
  <c r="F1692" i="21"/>
  <c r="H1692" i="21"/>
  <c r="J1692" i="21" s="1"/>
  <c r="Q1692" i="21"/>
  <c r="V1692" i="21"/>
  <c r="W1692" i="21"/>
  <c r="AA1692" i="21" s="1"/>
  <c r="X1692" i="21"/>
  <c r="Y1692" i="21"/>
  <c r="Z1692" i="21"/>
  <c r="AL1692" i="21"/>
  <c r="AN1692" i="21"/>
  <c r="AR1692" i="21"/>
  <c r="AX1692" i="21"/>
  <c r="AZ1692" i="21"/>
  <c r="BA1692" i="21"/>
  <c r="BC1692" i="21"/>
  <c r="BE1692" i="21"/>
  <c r="BG1692" i="21" s="1"/>
  <c r="C1693" i="21"/>
  <c r="D1693" i="21"/>
  <c r="F1693" i="21"/>
  <c r="H1693" i="21"/>
  <c r="I1693" i="21" s="1"/>
  <c r="J1693" i="21"/>
  <c r="Q1693" i="21"/>
  <c r="V1693" i="21"/>
  <c r="Y1693" i="21" s="1"/>
  <c r="W1693" i="21"/>
  <c r="AA1693" i="21" s="1"/>
  <c r="X1693" i="21"/>
  <c r="Z1693" i="21"/>
  <c r="AL1693" i="21"/>
  <c r="AN1693" i="21"/>
  <c r="AR1693" i="21"/>
  <c r="AX1693" i="21"/>
  <c r="AZ1693" i="21"/>
  <c r="BA1693" i="21"/>
  <c r="BC1693" i="21"/>
  <c r="BE1693" i="21"/>
  <c r="BG1693" i="21" s="1"/>
  <c r="C1694" i="21"/>
  <c r="D1694" i="21"/>
  <c r="F1694" i="21"/>
  <c r="H1694" i="21"/>
  <c r="I1694" i="21" s="1"/>
  <c r="J1694" i="21"/>
  <c r="Q1694" i="21"/>
  <c r="V1694" i="21"/>
  <c r="W1694" i="21"/>
  <c r="AA1694" i="21" s="1"/>
  <c r="X1694" i="21"/>
  <c r="Y1694" i="21"/>
  <c r="Z1694" i="21"/>
  <c r="AC1694" i="21"/>
  <c r="AB1694" i="21" s="1"/>
  <c r="AL1694" i="21"/>
  <c r="AN1694" i="21"/>
  <c r="AR1694" i="21"/>
  <c r="AX1694" i="21"/>
  <c r="AZ1694" i="21"/>
  <c r="BA1694" i="21"/>
  <c r="BC1694" i="21"/>
  <c r="BE1694" i="21"/>
  <c r="BF1694" i="21" s="1"/>
  <c r="BG1694" i="21"/>
  <c r="C1695" i="21"/>
  <c r="D1695" i="21"/>
  <c r="F1695" i="21"/>
  <c r="H1695" i="21"/>
  <c r="I1695" i="21" s="1"/>
  <c r="Q1695" i="21"/>
  <c r="V1695" i="21"/>
  <c r="Z1695" i="21" s="1"/>
  <c r="W1695" i="21"/>
  <c r="AA1695" i="21" s="1"/>
  <c r="AB1695" i="21" s="1"/>
  <c r="X1695" i="21"/>
  <c r="AC1695" i="21" s="1"/>
  <c r="Y1695" i="21"/>
  <c r="AL1695" i="21"/>
  <c r="AN1695" i="21"/>
  <c r="AR1695" i="21"/>
  <c r="AX1695" i="21"/>
  <c r="AZ1695" i="21"/>
  <c r="BA1695" i="21"/>
  <c r="BC1695" i="21"/>
  <c r="BE1695" i="21"/>
  <c r="BF1695" i="21" s="1"/>
  <c r="C1696" i="21"/>
  <c r="D1696" i="21"/>
  <c r="F1696" i="21"/>
  <c r="H1696" i="21"/>
  <c r="I1696" i="21"/>
  <c r="J1696" i="21"/>
  <c r="Q1696" i="21"/>
  <c r="V1696" i="21"/>
  <c r="Z1696" i="21" s="1"/>
  <c r="W1696" i="21"/>
  <c r="AA1696" i="21" s="1"/>
  <c r="X1696" i="21"/>
  <c r="AC1696" i="21" s="1"/>
  <c r="Y1696" i="21"/>
  <c r="AL1696" i="21"/>
  <c r="AN1696" i="21"/>
  <c r="AR1696" i="21"/>
  <c r="AX1696" i="21"/>
  <c r="AZ1696" i="21"/>
  <c r="BA1696" i="21"/>
  <c r="BC1696" i="21"/>
  <c r="BE1696" i="21"/>
  <c r="BF1696" i="21" s="1"/>
  <c r="C1697" i="21"/>
  <c r="D1697" i="21"/>
  <c r="F1697" i="21"/>
  <c r="H1697" i="21"/>
  <c r="I1697" i="21"/>
  <c r="J1697" i="21"/>
  <c r="Q1697" i="21"/>
  <c r="V1697" i="21"/>
  <c r="Z1697" i="21" s="1"/>
  <c r="W1697" i="21"/>
  <c r="X1697" i="21"/>
  <c r="Y1697" i="21"/>
  <c r="AA1697" i="21"/>
  <c r="AL1697" i="21"/>
  <c r="AN1697" i="21"/>
  <c r="AR1697" i="21"/>
  <c r="AX1697" i="21"/>
  <c r="AZ1697" i="21"/>
  <c r="BA1697" i="21"/>
  <c r="BC1697" i="21"/>
  <c r="BE1697" i="21"/>
  <c r="BF1697" i="21"/>
  <c r="BG1697" i="21"/>
  <c r="C1698" i="21"/>
  <c r="D1698" i="21"/>
  <c r="F1698" i="21"/>
  <c r="H1698" i="21"/>
  <c r="J1698" i="21" s="1"/>
  <c r="I1698" i="21"/>
  <c r="Q1698" i="21"/>
  <c r="V1698" i="21"/>
  <c r="Z1698" i="21" s="1"/>
  <c r="W1698" i="21"/>
  <c r="X1698" i="21"/>
  <c r="AA1698" i="21"/>
  <c r="AL1698" i="21"/>
  <c r="AN1698" i="21"/>
  <c r="AR1698" i="21"/>
  <c r="AX1698" i="21"/>
  <c r="AZ1698" i="21"/>
  <c r="BA1698" i="21"/>
  <c r="BC1698" i="21"/>
  <c r="BE1698" i="21"/>
  <c r="BF1698" i="21"/>
  <c r="BG1698" i="21"/>
  <c r="C1699" i="21"/>
  <c r="D1699" i="21"/>
  <c r="F1699" i="21"/>
  <c r="H1699" i="21"/>
  <c r="J1699" i="21" s="1"/>
  <c r="Q1699" i="21"/>
  <c r="V1699" i="21"/>
  <c r="Y1699" i="21" s="1"/>
  <c r="W1699" i="21"/>
  <c r="X1699" i="21"/>
  <c r="Z1699" i="21"/>
  <c r="AA1699" i="21"/>
  <c r="AC1699" i="21"/>
  <c r="AD1699" i="21" s="1"/>
  <c r="AL1699" i="21"/>
  <c r="AN1699" i="21"/>
  <c r="AR1699" i="21"/>
  <c r="AX1699" i="21"/>
  <c r="AZ1699" i="21"/>
  <c r="BA1699" i="21"/>
  <c r="BC1699" i="21"/>
  <c r="BE1699" i="21"/>
  <c r="BG1699" i="21" s="1"/>
  <c r="BF1699" i="21"/>
  <c r="C1700" i="21"/>
  <c r="D1700" i="21"/>
  <c r="F1700" i="21"/>
  <c r="H1700" i="21"/>
  <c r="J1700" i="21" s="1"/>
  <c r="Q1700" i="21"/>
  <c r="V1700" i="21"/>
  <c r="W1700" i="21"/>
  <c r="AA1700" i="21" s="1"/>
  <c r="X1700" i="21"/>
  <c r="Y1700" i="21"/>
  <c r="Z1700" i="21"/>
  <c r="AL1700" i="21"/>
  <c r="AN1700" i="21"/>
  <c r="AR1700" i="21"/>
  <c r="AX1700" i="21"/>
  <c r="AZ1700" i="21"/>
  <c r="BA1700" i="21"/>
  <c r="BC1700" i="21"/>
  <c r="BE1700" i="21"/>
  <c r="BG1700" i="21" s="1"/>
  <c r="C1701" i="21"/>
  <c r="D1701" i="21"/>
  <c r="F1701" i="21"/>
  <c r="H1701" i="21"/>
  <c r="I1701" i="21" s="1"/>
  <c r="J1701" i="21"/>
  <c r="Q1701" i="21"/>
  <c r="V1701" i="21"/>
  <c r="W1701" i="21"/>
  <c r="AA1701" i="21" s="1"/>
  <c r="X1701" i="21"/>
  <c r="Y1701" i="21"/>
  <c r="Z1701" i="21"/>
  <c r="AL1701" i="21"/>
  <c r="AN1701" i="21"/>
  <c r="AR1701" i="21"/>
  <c r="AX1701" i="21"/>
  <c r="AZ1701" i="21"/>
  <c r="BA1701" i="21"/>
  <c r="BC1701" i="21"/>
  <c r="BE1701" i="21"/>
  <c r="BG1701" i="21" s="1"/>
  <c r="BF1701" i="21"/>
  <c r="C1702" i="21"/>
  <c r="D1702" i="21"/>
  <c r="F1702" i="21"/>
  <c r="H1702" i="21"/>
  <c r="I1702" i="21" s="1"/>
  <c r="Q1702" i="21"/>
  <c r="V1702" i="21"/>
  <c r="W1702" i="21"/>
  <c r="AA1702" i="21" s="1"/>
  <c r="AD1702" i="21" s="1"/>
  <c r="AF1702" i="21" s="1"/>
  <c r="X1702" i="21"/>
  <c r="Y1702" i="21"/>
  <c r="Z1702" i="21"/>
  <c r="AC1702" i="21"/>
  <c r="AL1702" i="21"/>
  <c r="AN1702" i="21"/>
  <c r="AR1702" i="21"/>
  <c r="AX1702" i="21"/>
  <c r="AZ1702" i="21"/>
  <c r="BA1702" i="21"/>
  <c r="BC1702" i="21"/>
  <c r="BE1702" i="21"/>
  <c r="BF1702" i="21" s="1"/>
  <c r="C1703" i="21"/>
  <c r="D1703" i="21"/>
  <c r="F1703" i="21"/>
  <c r="H1703" i="21"/>
  <c r="I1703" i="21" s="1"/>
  <c r="J1703" i="21"/>
  <c r="Q1703" i="21"/>
  <c r="V1703" i="21"/>
  <c r="Y1703" i="21" s="1"/>
  <c r="W1703" i="21"/>
  <c r="AA1703" i="21" s="1"/>
  <c r="X1703" i="21"/>
  <c r="AC1703" i="21" s="1"/>
  <c r="AB1703" i="21" s="1"/>
  <c r="Z1703" i="21"/>
  <c r="AL1703" i="21"/>
  <c r="AN1703" i="21"/>
  <c r="AR1703" i="21"/>
  <c r="AX1703" i="21"/>
  <c r="AZ1703" i="21"/>
  <c r="BA1703" i="21"/>
  <c r="BC1703" i="21"/>
  <c r="BE1703" i="21"/>
  <c r="BF1703" i="21" s="1"/>
  <c r="BG1703" i="21"/>
  <c r="C1704" i="21"/>
  <c r="D1704" i="21"/>
  <c r="F1704" i="21"/>
  <c r="H1704" i="21"/>
  <c r="I1704" i="21"/>
  <c r="J1704" i="21"/>
  <c r="Q1704" i="21"/>
  <c r="V1704" i="21"/>
  <c r="Z1704" i="21" s="1"/>
  <c r="W1704" i="21"/>
  <c r="X1704" i="21"/>
  <c r="AC1704" i="21" s="1"/>
  <c r="AA1704" i="21"/>
  <c r="AB1704" i="21" s="1"/>
  <c r="AL1704" i="21"/>
  <c r="AN1704" i="21"/>
  <c r="AR1704" i="21"/>
  <c r="AX1704" i="21"/>
  <c r="AZ1704" i="21"/>
  <c r="BA1704" i="21"/>
  <c r="BC1704" i="21"/>
  <c r="BE1704" i="21"/>
  <c r="BF1704" i="21" s="1"/>
  <c r="BG1704" i="21"/>
  <c r="C1705" i="21"/>
  <c r="D1705" i="21"/>
  <c r="F1705" i="21"/>
  <c r="H1705" i="21"/>
  <c r="I1705" i="21"/>
  <c r="J1705" i="21"/>
  <c r="Q1705" i="21"/>
  <c r="V1705" i="21"/>
  <c r="Z1705" i="21" s="1"/>
  <c r="W1705" i="21"/>
  <c r="X1705" i="21"/>
  <c r="AA1705" i="21"/>
  <c r="AL1705" i="21"/>
  <c r="AN1705" i="21"/>
  <c r="AR1705" i="21"/>
  <c r="AX1705" i="21"/>
  <c r="AZ1705" i="21"/>
  <c r="BA1705" i="21"/>
  <c r="BC1705" i="21"/>
  <c r="BE1705" i="21"/>
  <c r="BF1705" i="21"/>
  <c r="BG1705" i="21"/>
  <c r="C1706" i="21"/>
  <c r="D1706" i="21"/>
  <c r="F1706" i="21"/>
  <c r="H1706" i="21"/>
  <c r="J1706" i="21" s="1"/>
  <c r="I1706" i="21"/>
  <c r="Q1706" i="21"/>
  <c r="V1706" i="21"/>
  <c r="Z1706" i="21" s="1"/>
  <c r="W1706" i="21"/>
  <c r="X1706" i="21"/>
  <c r="Y1706" i="21"/>
  <c r="AA1706" i="21"/>
  <c r="AC1706" i="21"/>
  <c r="AD1706" i="21" s="1"/>
  <c r="AL1706" i="21"/>
  <c r="AN1706" i="21"/>
  <c r="AR1706" i="21"/>
  <c r="AX1706" i="21"/>
  <c r="AZ1706" i="21"/>
  <c r="BA1706" i="21"/>
  <c r="BC1706" i="21"/>
  <c r="BE1706" i="21"/>
  <c r="BF1706" i="21"/>
  <c r="BG1706" i="21"/>
  <c r="C1707" i="21"/>
  <c r="D1707" i="21"/>
  <c r="F1707" i="21"/>
  <c r="H1707" i="21"/>
  <c r="J1707" i="21" s="1"/>
  <c r="I1707" i="21"/>
  <c r="Q1707" i="21"/>
  <c r="V1707" i="21"/>
  <c r="Y1707" i="21" s="1"/>
  <c r="W1707" i="21"/>
  <c r="X1707" i="21"/>
  <c r="AA1707" i="21"/>
  <c r="AL1707" i="21"/>
  <c r="AN1707" i="21"/>
  <c r="AR1707" i="21"/>
  <c r="AX1707" i="21"/>
  <c r="AZ1707" i="21"/>
  <c r="BA1707" i="21"/>
  <c r="BC1707" i="21"/>
  <c r="BE1707" i="21"/>
  <c r="BG1707" i="21" s="1"/>
  <c r="BF1707" i="21"/>
  <c r="C1708" i="21"/>
  <c r="D1708" i="21"/>
  <c r="F1708" i="21"/>
  <c r="H1708" i="21"/>
  <c r="J1708" i="21" s="1"/>
  <c r="I1708" i="21"/>
  <c r="Q1708" i="21"/>
  <c r="V1708" i="21"/>
  <c r="W1708" i="21"/>
  <c r="AA1708" i="21" s="1"/>
  <c r="AD1708" i="21" s="1"/>
  <c r="X1708" i="21"/>
  <c r="Y1708" i="21"/>
  <c r="Z1708" i="21"/>
  <c r="AC1708" i="21"/>
  <c r="AL1708" i="21"/>
  <c r="AN1708" i="21"/>
  <c r="AR1708" i="21"/>
  <c r="AX1708" i="21"/>
  <c r="AZ1708" i="21"/>
  <c r="BA1708" i="21"/>
  <c r="BC1708" i="21"/>
  <c r="BE1708" i="21"/>
  <c r="BG1708" i="21" s="1"/>
  <c r="BF1708" i="21"/>
  <c r="C1709" i="21"/>
  <c r="D1709" i="21"/>
  <c r="F1709" i="21"/>
  <c r="H1709" i="21"/>
  <c r="I1709" i="21" s="1"/>
  <c r="Q1709" i="21"/>
  <c r="V1709" i="21"/>
  <c r="W1709" i="21"/>
  <c r="AA1709" i="21" s="1"/>
  <c r="X1709" i="21"/>
  <c r="AC1709" i="21" s="1"/>
  <c r="Y1709" i="21"/>
  <c r="Z1709" i="21"/>
  <c r="AL1709" i="21"/>
  <c r="AN1709" i="21"/>
  <c r="AR1709" i="21"/>
  <c r="AX1709" i="21"/>
  <c r="AZ1709" i="21"/>
  <c r="BA1709" i="21"/>
  <c r="BC1709" i="21"/>
  <c r="BE1709" i="21"/>
  <c r="BG1709" i="21" s="1"/>
  <c r="C1710" i="21"/>
  <c r="D1710" i="21"/>
  <c r="F1710" i="21"/>
  <c r="H1710" i="21"/>
  <c r="I1710" i="21" s="1"/>
  <c r="J1710" i="21"/>
  <c r="Q1710" i="21"/>
  <c r="V1710" i="21"/>
  <c r="W1710" i="21"/>
  <c r="AA1710" i="21" s="1"/>
  <c r="X1710" i="21"/>
  <c r="Y1710" i="21"/>
  <c r="Z1710" i="21"/>
  <c r="AC1710" i="21"/>
  <c r="AB1710" i="21" s="1"/>
  <c r="AL1710" i="21"/>
  <c r="AN1710" i="21"/>
  <c r="AR1710" i="21"/>
  <c r="AX1710" i="21"/>
  <c r="AZ1710" i="21"/>
  <c r="BA1710" i="21"/>
  <c r="BC1710" i="21"/>
  <c r="BE1710" i="21"/>
  <c r="BF1710" i="21" s="1"/>
  <c r="BG1710" i="21"/>
  <c r="C1711" i="21"/>
  <c r="D1711" i="21"/>
  <c r="F1711" i="21"/>
  <c r="H1711" i="21"/>
  <c r="I1711" i="21" s="1"/>
  <c r="Q1711" i="21"/>
  <c r="V1711" i="21"/>
  <c r="W1711" i="21"/>
  <c r="AA1711" i="21" s="1"/>
  <c r="AB1711" i="21" s="1"/>
  <c r="X1711" i="21"/>
  <c r="AC1711" i="21" s="1"/>
  <c r="Y1711" i="21"/>
  <c r="Z1711" i="21"/>
  <c r="AL1711" i="21"/>
  <c r="AN1711" i="21"/>
  <c r="AR1711" i="21"/>
  <c r="AX1711" i="21"/>
  <c r="AZ1711" i="21"/>
  <c r="BA1711" i="21"/>
  <c r="BC1711" i="21"/>
  <c r="BE1711" i="21"/>
  <c r="BF1711" i="21" s="1"/>
  <c r="C1712" i="21"/>
  <c r="D1712" i="21"/>
  <c r="F1712" i="21"/>
  <c r="H1712" i="21"/>
  <c r="I1712" i="21"/>
  <c r="J1712" i="21"/>
  <c r="Q1712" i="21"/>
  <c r="V1712" i="21"/>
  <c r="Z1712" i="21" s="1"/>
  <c r="W1712" i="21"/>
  <c r="AA1712" i="21" s="1"/>
  <c r="X1712" i="21"/>
  <c r="AC1712" i="21" s="1"/>
  <c r="Y1712" i="21"/>
  <c r="AL1712" i="21"/>
  <c r="AN1712" i="21"/>
  <c r="AR1712" i="21"/>
  <c r="AX1712" i="21"/>
  <c r="AZ1712" i="21"/>
  <c r="BA1712" i="21"/>
  <c r="BC1712" i="21"/>
  <c r="BE1712" i="21"/>
  <c r="BF1712" i="21" s="1"/>
  <c r="C1713" i="21"/>
  <c r="D1713" i="21"/>
  <c r="F1713" i="21"/>
  <c r="H1713" i="21"/>
  <c r="I1713" i="21"/>
  <c r="J1713" i="21"/>
  <c r="Q1713" i="21"/>
  <c r="V1713" i="21"/>
  <c r="Z1713" i="21" s="1"/>
  <c r="W1713" i="21"/>
  <c r="X1713" i="21"/>
  <c r="Y1713" i="21"/>
  <c r="AA1713" i="21"/>
  <c r="AL1713" i="21"/>
  <c r="AN1713" i="21"/>
  <c r="AR1713" i="21"/>
  <c r="AX1713" i="21"/>
  <c r="AZ1713" i="21"/>
  <c r="BA1713" i="21"/>
  <c r="BC1713" i="21"/>
  <c r="BE1713" i="21"/>
  <c r="BF1713" i="21"/>
  <c r="BG1713" i="21"/>
  <c r="C1714" i="21"/>
  <c r="D1714" i="21"/>
  <c r="F1714" i="21"/>
  <c r="H1714" i="21"/>
  <c r="J1714" i="21" s="1"/>
  <c r="I1714" i="21"/>
  <c r="Q1714" i="21"/>
  <c r="V1714" i="21"/>
  <c r="Z1714" i="21" s="1"/>
  <c r="W1714" i="21"/>
  <c r="X1714" i="21"/>
  <c r="AC1714" i="21" s="1"/>
  <c r="AD1714" i="21" s="1"/>
  <c r="AA1714" i="21"/>
  <c r="AL1714" i="21"/>
  <c r="AN1714" i="21"/>
  <c r="AR1714" i="21"/>
  <c r="AX1714" i="21"/>
  <c r="AZ1714" i="21"/>
  <c r="BA1714" i="21"/>
  <c r="BC1714" i="21"/>
  <c r="BE1714" i="21"/>
  <c r="BF1714" i="21"/>
  <c r="BG1714" i="21"/>
  <c r="C1715" i="21"/>
  <c r="D1715" i="21"/>
  <c r="F1715" i="21"/>
  <c r="H1715" i="21"/>
  <c r="J1715" i="21" s="1"/>
  <c r="Q1715" i="21"/>
  <c r="V1715" i="21"/>
  <c r="Y1715" i="21" s="1"/>
  <c r="W1715" i="21"/>
  <c r="X1715" i="21"/>
  <c r="Z1715" i="21"/>
  <c r="AA1715" i="21"/>
  <c r="AC1715" i="21"/>
  <c r="AD1715" i="21" s="1"/>
  <c r="AL1715" i="21"/>
  <c r="AN1715" i="21"/>
  <c r="AR1715" i="21"/>
  <c r="AX1715" i="21"/>
  <c r="AZ1715" i="21"/>
  <c r="BA1715" i="21"/>
  <c r="BC1715" i="21"/>
  <c r="BE1715" i="21"/>
  <c r="BG1715" i="21" s="1"/>
  <c r="BF1715" i="21"/>
  <c r="C1716" i="21"/>
  <c r="D1716" i="21"/>
  <c r="F1716" i="21"/>
  <c r="H1716" i="21"/>
  <c r="J1716" i="21" s="1"/>
  <c r="Q1716" i="21"/>
  <c r="V1716" i="21"/>
  <c r="W1716" i="21"/>
  <c r="X1716" i="21"/>
  <c r="Y1716" i="21"/>
  <c r="Z1716" i="21"/>
  <c r="AA1716" i="21"/>
  <c r="AL1716" i="21"/>
  <c r="AN1716" i="21"/>
  <c r="AR1716" i="21"/>
  <c r="AX1716" i="21"/>
  <c r="AZ1716" i="21"/>
  <c r="BA1716" i="21"/>
  <c r="BC1716" i="21"/>
  <c r="BE1716" i="21"/>
  <c r="BG1716" i="21" s="1"/>
  <c r="C1717" i="21"/>
  <c r="D1717" i="21"/>
  <c r="F1717" i="21"/>
  <c r="H1717" i="21"/>
  <c r="I1717" i="21" s="1"/>
  <c r="J1717" i="21"/>
  <c r="Q1717" i="21"/>
  <c r="V1717" i="21"/>
  <c r="W1717" i="21"/>
  <c r="AA1717" i="21" s="1"/>
  <c r="X1717" i="21"/>
  <c r="AB1717" i="21" s="1"/>
  <c r="Y1717" i="21"/>
  <c r="Z1717" i="21"/>
  <c r="AC1717" i="21"/>
  <c r="AL1717" i="21"/>
  <c r="AN1717" i="21"/>
  <c r="AR1717" i="21"/>
  <c r="AX1717" i="21"/>
  <c r="AZ1717" i="21"/>
  <c r="BA1717" i="21"/>
  <c r="BC1717" i="21"/>
  <c r="BE1717" i="21"/>
  <c r="BG1717" i="21" s="1"/>
  <c r="BF1717" i="21"/>
  <c r="C1718" i="21"/>
  <c r="D1718" i="21"/>
  <c r="F1718" i="21"/>
  <c r="H1718" i="21"/>
  <c r="I1718" i="21" s="1"/>
  <c r="Q1718" i="21"/>
  <c r="V1718" i="21"/>
  <c r="W1718" i="21"/>
  <c r="AA1718" i="21" s="1"/>
  <c r="AD1718" i="21" s="1"/>
  <c r="X1718" i="21"/>
  <c r="Y1718" i="21"/>
  <c r="Z1718" i="21"/>
  <c r="AB1718" i="21"/>
  <c r="AC1718" i="21"/>
  <c r="AF1718" i="21"/>
  <c r="AL1718" i="21"/>
  <c r="AN1718" i="21"/>
  <c r="AR1718" i="21"/>
  <c r="AX1718" i="21"/>
  <c r="AZ1718" i="21"/>
  <c r="BA1718" i="21"/>
  <c r="BC1718" i="21"/>
  <c r="BE1718" i="21"/>
  <c r="BF1718" i="21" s="1"/>
  <c r="C1719" i="21"/>
  <c r="D1719" i="21"/>
  <c r="F1719" i="21"/>
  <c r="H1719" i="21"/>
  <c r="I1719" i="21" s="1"/>
  <c r="J1719" i="21"/>
  <c r="Q1719" i="21"/>
  <c r="V1719" i="21"/>
  <c r="Y1719" i="21" s="1"/>
  <c r="W1719" i="21"/>
  <c r="AA1719" i="21" s="1"/>
  <c r="X1719" i="21"/>
  <c r="AC1719" i="21" s="1"/>
  <c r="AB1719" i="21" s="1"/>
  <c r="AD1719" i="21"/>
  <c r="AF1719" i="21" s="1"/>
  <c r="AL1719" i="21"/>
  <c r="AN1719" i="21"/>
  <c r="AR1719" i="21"/>
  <c r="AX1719" i="21"/>
  <c r="AZ1719" i="21"/>
  <c r="BA1719" i="21"/>
  <c r="BC1719" i="21"/>
  <c r="BE1719" i="21"/>
  <c r="BF1719" i="21" s="1"/>
  <c r="BG1719" i="21"/>
  <c r="C1720" i="21"/>
  <c r="D1720" i="21"/>
  <c r="F1720" i="21"/>
  <c r="H1720" i="21"/>
  <c r="I1720" i="21"/>
  <c r="J1720" i="21"/>
  <c r="Q1720" i="21"/>
  <c r="V1720" i="21"/>
  <c r="Z1720" i="21" s="1"/>
  <c r="W1720" i="21"/>
  <c r="X1720" i="21"/>
  <c r="AC1720" i="21" s="1"/>
  <c r="AA1720" i="21"/>
  <c r="AB1720" i="21" s="1"/>
  <c r="AD1720" i="21"/>
  <c r="AF1720" i="21" s="1"/>
  <c r="AL1720" i="21"/>
  <c r="AN1720" i="21"/>
  <c r="AR1720" i="21"/>
  <c r="AX1720" i="21"/>
  <c r="AZ1720" i="21"/>
  <c r="BA1720" i="21"/>
  <c r="BC1720" i="21"/>
  <c r="BE1720" i="21"/>
  <c r="BF1720" i="21" s="1"/>
  <c r="BG1720" i="21"/>
  <c r="C1721" i="21"/>
  <c r="D1721" i="21"/>
  <c r="F1721" i="21"/>
  <c r="H1721" i="21"/>
  <c r="I1721" i="21"/>
  <c r="J1721" i="21"/>
  <c r="Q1721" i="21"/>
  <c r="V1721" i="21"/>
  <c r="Z1721" i="21" s="1"/>
  <c r="W1721" i="21"/>
  <c r="X1721" i="21"/>
  <c r="AA1721" i="21"/>
  <c r="AL1721" i="21"/>
  <c r="AN1721" i="21"/>
  <c r="AR1721" i="21"/>
  <c r="AX1721" i="21"/>
  <c r="AZ1721" i="21"/>
  <c r="BA1721" i="21"/>
  <c r="BC1721" i="21"/>
  <c r="BE1721" i="21"/>
  <c r="BF1721" i="21"/>
  <c r="BG1721" i="21"/>
  <c r="C1722" i="21"/>
  <c r="D1722" i="21"/>
  <c r="F1722" i="21"/>
  <c r="H1722" i="21"/>
  <c r="J1722" i="21" s="1"/>
  <c r="I1722" i="21"/>
  <c r="Q1722" i="21"/>
  <c r="V1722" i="21"/>
  <c r="Z1722" i="21" s="1"/>
  <c r="W1722" i="21"/>
  <c r="X1722" i="21"/>
  <c r="Y1722" i="21"/>
  <c r="AA1722" i="21"/>
  <c r="AC1722" i="21"/>
  <c r="AD1722" i="21" s="1"/>
  <c r="AL1722" i="21"/>
  <c r="AN1722" i="21"/>
  <c r="AR1722" i="21"/>
  <c r="AX1722" i="21"/>
  <c r="AZ1722" i="21"/>
  <c r="BA1722" i="21"/>
  <c r="BC1722" i="21"/>
  <c r="BE1722" i="21"/>
  <c r="BF1722" i="21"/>
  <c r="BG1722" i="21"/>
  <c r="C1723" i="21"/>
  <c r="D1723" i="21"/>
  <c r="F1723" i="21"/>
  <c r="H1723" i="21"/>
  <c r="J1723" i="21" s="1"/>
  <c r="I1723" i="21"/>
  <c r="Q1723" i="21"/>
  <c r="V1723" i="21"/>
  <c r="Y1723" i="21" s="1"/>
  <c r="W1723" i="21"/>
  <c r="X1723" i="21"/>
  <c r="AC1723" i="21" s="1"/>
  <c r="AD1723" i="21" s="1"/>
  <c r="AA1723" i="21"/>
  <c r="AL1723" i="21"/>
  <c r="AN1723" i="21"/>
  <c r="AR1723" i="21"/>
  <c r="AX1723" i="21"/>
  <c r="AZ1723" i="21"/>
  <c r="BA1723" i="21"/>
  <c r="BC1723" i="21"/>
  <c r="BE1723" i="21"/>
  <c r="BG1723" i="21" s="1"/>
  <c r="BF1723" i="21"/>
  <c r="C1724" i="21"/>
  <c r="D1724" i="21"/>
  <c r="F1724" i="21"/>
  <c r="H1724" i="21"/>
  <c r="J1724" i="21" s="1"/>
  <c r="I1724" i="21"/>
  <c r="Q1724" i="21"/>
  <c r="V1724" i="21"/>
  <c r="W1724" i="21"/>
  <c r="AA1724" i="21" s="1"/>
  <c r="X1724" i="21"/>
  <c r="Y1724" i="21"/>
  <c r="Z1724" i="21"/>
  <c r="AL1724" i="21"/>
  <c r="AN1724" i="21"/>
  <c r="AR1724" i="21"/>
  <c r="AX1724" i="21"/>
  <c r="AZ1724" i="21"/>
  <c r="BA1724" i="21"/>
  <c r="BC1724" i="21"/>
  <c r="BE1724" i="21"/>
  <c r="BG1724" i="21" s="1"/>
  <c r="BF1724" i="21"/>
  <c r="C1725" i="21"/>
  <c r="D1725" i="21"/>
  <c r="F1725" i="21"/>
  <c r="H1725" i="21"/>
  <c r="I1725" i="21" s="1"/>
  <c r="Q1725" i="21"/>
  <c r="V1725" i="21"/>
  <c r="W1725" i="21"/>
  <c r="AA1725" i="21" s="1"/>
  <c r="X1725" i="21"/>
  <c r="AC1725" i="21" s="1"/>
  <c r="AB1725" i="21" s="1"/>
  <c r="Y1725" i="21"/>
  <c r="Z1725" i="21"/>
  <c r="AL1725" i="21"/>
  <c r="AN1725" i="21"/>
  <c r="AR1725" i="21"/>
  <c r="AX1725" i="21"/>
  <c r="AZ1725" i="21"/>
  <c r="BA1725" i="21"/>
  <c r="BC1725" i="21"/>
  <c r="BE1725" i="21"/>
  <c r="BG1725" i="21" s="1"/>
  <c r="C1726" i="21"/>
  <c r="D1726" i="21"/>
  <c r="F1726" i="21"/>
  <c r="H1726" i="21"/>
  <c r="I1726" i="21" s="1"/>
  <c r="J1726" i="21"/>
  <c r="Q1726" i="21"/>
  <c r="V1726" i="21"/>
  <c r="W1726" i="21"/>
  <c r="AA1726" i="21" s="1"/>
  <c r="X1726" i="21"/>
  <c r="Y1726" i="21"/>
  <c r="Z1726" i="21"/>
  <c r="AC1726" i="21"/>
  <c r="AL1726" i="21"/>
  <c r="AN1726" i="21"/>
  <c r="AR1726" i="21"/>
  <c r="AX1726" i="21"/>
  <c r="AZ1726" i="21"/>
  <c r="BA1726" i="21"/>
  <c r="BC1726" i="21"/>
  <c r="BE1726" i="21"/>
  <c r="BF1726" i="21" s="1"/>
  <c r="BG1726" i="21"/>
  <c r="C1727" i="21"/>
  <c r="D1727" i="21"/>
  <c r="F1727" i="21"/>
  <c r="H1727" i="21"/>
  <c r="I1727" i="21" s="1"/>
  <c r="Q1727" i="21"/>
  <c r="V1727" i="21"/>
  <c r="W1727" i="21"/>
  <c r="AA1727" i="21" s="1"/>
  <c r="AD1727" i="21" s="1"/>
  <c r="AF1727" i="21" s="1"/>
  <c r="X1727" i="21"/>
  <c r="AC1727" i="21" s="1"/>
  <c r="Y1727" i="21"/>
  <c r="Z1727" i="21"/>
  <c r="AB1727" i="21"/>
  <c r="AL1727" i="21"/>
  <c r="AN1727" i="21"/>
  <c r="AR1727" i="21"/>
  <c r="AX1727" i="21"/>
  <c r="AZ1727" i="21"/>
  <c r="BA1727" i="21"/>
  <c r="BC1727" i="21"/>
  <c r="BE1727" i="21"/>
  <c r="BF1727" i="21" s="1"/>
  <c r="C1728" i="21"/>
  <c r="D1728" i="21"/>
  <c r="F1728" i="21"/>
  <c r="H1728" i="21"/>
  <c r="I1728" i="21"/>
  <c r="J1728" i="21"/>
  <c r="Q1728" i="21"/>
  <c r="V1728" i="21"/>
  <c r="Z1728" i="21" s="1"/>
  <c r="W1728" i="21"/>
  <c r="AA1728" i="21" s="1"/>
  <c r="X1728" i="21"/>
  <c r="AC1728" i="21" s="1"/>
  <c r="Y1728" i="21"/>
  <c r="AL1728" i="21"/>
  <c r="AN1728" i="21"/>
  <c r="AR1728" i="21"/>
  <c r="AX1728" i="21"/>
  <c r="AZ1728" i="21"/>
  <c r="BA1728" i="21"/>
  <c r="BC1728" i="21"/>
  <c r="BE1728" i="21"/>
  <c r="BF1728" i="21" s="1"/>
  <c r="C1729" i="21"/>
  <c r="D1729" i="21"/>
  <c r="F1729" i="21"/>
  <c r="H1729" i="21"/>
  <c r="I1729" i="21"/>
  <c r="J1729" i="21"/>
  <c r="Q1729" i="21"/>
  <c r="V1729" i="21"/>
  <c r="Z1729" i="21" s="1"/>
  <c r="W1729" i="21"/>
  <c r="X1729" i="21"/>
  <c r="Y1729" i="21"/>
  <c r="AA1729" i="21"/>
  <c r="AL1729" i="21"/>
  <c r="AN1729" i="21"/>
  <c r="AR1729" i="21"/>
  <c r="AX1729" i="21"/>
  <c r="AZ1729" i="21"/>
  <c r="BA1729" i="21"/>
  <c r="BC1729" i="21"/>
  <c r="BE1729" i="21"/>
  <c r="BF1729" i="21"/>
  <c r="BG1729" i="21"/>
  <c r="C1730" i="21"/>
  <c r="D1730" i="21"/>
  <c r="F1730" i="21"/>
  <c r="H1730" i="21"/>
  <c r="J1730" i="21" s="1"/>
  <c r="I1730" i="21"/>
  <c r="Q1730" i="21"/>
  <c r="V1730" i="21"/>
  <c r="Z1730" i="21" s="1"/>
  <c r="W1730" i="21"/>
  <c r="X1730" i="21"/>
  <c r="AC1730" i="21" s="1"/>
  <c r="AD1730" i="21" s="1"/>
  <c r="AA1730" i="21"/>
  <c r="AL1730" i="21"/>
  <c r="AN1730" i="21"/>
  <c r="AR1730" i="21"/>
  <c r="AX1730" i="21"/>
  <c r="AZ1730" i="21"/>
  <c r="BA1730" i="21"/>
  <c r="BC1730" i="21"/>
  <c r="BE1730" i="21"/>
  <c r="BF1730" i="21"/>
  <c r="BG1730" i="21"/>
  <c r="C1731" i="21"/>
  <c r="D1731" i="21"/>
  <c r="F1731" i="21"/>
  <c r="H1731" i="21"/>
  <c r="J1731" i="21" s="1"/>
  <c r="Q1731" i="21"/>
  <c r="V1731" i="21"/>
  <c r="Y1731" i="21" s="1"/>
  <c r="W1731" i="21"/>
  <c r="X1731" i="21"/>
  <c r="Z1731" i="21"/>
  <c r="AA1731" i="21"/>
  <c r="AC1731" i="21"/>
  <c r="AD1731" i="21" s="1"/>
  <c r="AL1731" i="21"/>
  <c r="AN1731" i="21"/>
  <c r="AR1731" i="21"/>
  <c r="AX1731" i="21"/>
  <c r="AZ1731" i="21"/>
  <c r="BA1731" i="21"/>
  <c r="BC1731" i="21"/>
  <c r="BE1731" i="21"/>
  <c r="BG1731" i="21" s="1"/>
  <c r="BF1731" i="21"/>
  <c r="C1732" i="21"/>
  <c r="D1732" i="21"/>
  <c r="F1732" i="21"/>
  <c r="H1732" i="21"/>
  <c r="J1732" i="21" s="1"/>
  <c r="Q1732" i="21"/>
  <c r="V1732" i="21"/>
  <c r="W1732" i="21"/>
  <c r="AA1732" i="21" s="1"/>
  <c r="AD1732" i="21" s="1"/>
  <c r="AF1732" i="21" s="1"/>
  <c r="X1732" i="21"/>
  <c r="Y1732" i="21"/>
  <c r="Z1732" i="21"/>
  <c r="AC1732" i="21"/>
  <c r="AL1732" i="21"/>
  <c r="AN1732" i="21"/>
  <c r="AR1732" i="21"/>
  <c r="AX1732" i="21"/>
  <c r="AZ1732" i="21"/>
  <c r="BA1732" i="21"/>
  <c r="BC1732" i="21"/>
  <c r="BE1732" i="21"/>
  <c r="BG1732" i="21" s="1"/>
  <c r="C1733" i="21"/>
  <c r="D1733" i="21"/>
  <c r="F1733" i="21"/>
  <c r="H1733" i="21"/>
  <c r="I1733" i="21" s="1"/>
  <c r="J1733" i="21"/>
  <c r="Q1733" i="21"/>
  <c r="V1733" i="21"/>
  <c r="W1733" i="21"/>
  <c r="AA1733" i="21" s="1"/>
  <c r="X1733" i="21"/>
  <c r="Y1733" i="21"/>
  <c r="Z1733" i="21"/>
  <c r="AL1733" i="21"/>
  <c r="AN1733" i="21"/>
  <c r="AR1733" i="21"/>
  <c r="AX1733" i="21"/>
  <c r="AZ1733" i="21"/>
  <c r="BA1733" i="21"/>
  <c r="BC1733" i="21"/>
  <c r="BE1733" i="21"/>
  <c r="BG1733" i="21" s="1"/>
  <c r="BF1733" i="21"/>
  <c r="C1734" i="21"/>
  <c r="D1734" i="21"/>
  <c r="F1734" i="21"/>
  <c r="H1734" i="21"/>
  <c r="I1734" i="21" s="1"/>
  <c r="Q1734" i="21"/>
  <c r="V1734" i="21"/>
  <c r="W1734" i="21"/>
  <c r="AA1734" i="21" s="1"/>
  <c r="AD1734" i="21" s="1"/>
  <c r="AF1734" i="21" s="1"/>
  <c r="X1734" i="21"/>
  <c r="Y1734" i="21"/>
  <c r="Z1734" i="21"/>
  <c r="AB1734" i="21"/>
  <c r="AC1734" i="21"/>
  <c r="AL1734" i="21"/>
  <c r="AN1734" i="21"/>
  <c r="AR1734" i="21"/>
  <c r="AX1734" i="21"/>
  <c r="AZ1734" i="21"/>
  <c r="BA1734" i="21"/>
  <c r="BC1734" i="21"/>
  <c r="BE1734" i="21"/>
  <c r="BF1734" i="21" s="1"/>
  <c r="C1735" i="21"/>
  <c r="D1735" i="21"/>
  <c r="F1735" i="21"/>
  <c r="H1735" i="21"/>
  <c r="I1735" i="21" s="1"/>
  <c r="J1735" i="21"/>
  <c r="Q1735" i="21"/>
  <c r="V1735" i="21"/>
  <c r="Y1735" i="21" s="1"/>
  <c r="W1735" i="21"/>
  <c r="AA1735" i="21" s="1"/>
  <c r="AB1735" i="21" s="1"/>
  <c r="X1735" i="21"/>
  <c r="AC1735" i="21" s="1"/>
  <c r="Z1735" i="21"/>
  <c r="AD1735" i="21"/>
  <c r="AF1735" i="21" s="1"/>
  <c r="AL1735" i="21"/>
  <c r="AN1735" i="21"/>
  <c r="AR1735" i="21"/>
  <c r="AX1735" i="21"/>
  <c r="AZ1735" i="21"/>
  <c r="BA1735" i="21"/>
  <c r="BC1735" i="21"/>
  <c r="BE1735" i="21"/>
  <c r="BF1735" i="21" s="1"/>
  <c r="BG1735" i="21"/>
  <c r="C1736" i="21"/>
  <c r="D1736" i="21"/>
  <c r="F1736" i="21"/>
  <c r="H1736" i="21"/>
  <c r="I1736" i="21"/>
  <c r="J1736" i="21"/>
  <c r="Q1736" i="21"/>
  <c r="V1736" i="21"/>
  <c r="Z1736" i="21" s="1"/>
  <c r="W1736" i="21"/>
  <c r="X1736" i="21"/>
  <c r="AC1736" i="21" s="1"/>
  <c r="AA1736" i="21"/>
  <c r="AB1736" i="21" s="1"/>
  <c r="AD1736" i="21"/>
  <c r="AF1736" i="21" s="1"/>
  <c r="AL1736" i="21"/>
  <c r="AN1736" i="21"/>
  <c r="AR1736" i="21"/>
  <c r="AX1736" i="21"/>
  <c r="AZ1736" i="21"/>
  <c r="BA1736" i="21"/>
  <c r="BC1736" i="21"/>
  <c r="BE1736" i="21"/>
  <c r="BF1736" i="21" s="1"/>
  <c r="BG1736" i="21"/>
  <c r="C1737" i="21"/>
  <c r="D1737" i="21"/>
  <c r="F1737" i="21"/>
  <c r="H1737" i="21"/>
  <c r="I1737" i="21"/>
  <c r="J1737" i="21"/>
  <c r="Q1737" i="21"/>
  <c r="V1737" i="21"/>
  <c r="Z1737" i="21" s="1"/>
  <c r="W1737" i="21"/>
  <c r="X1737" i="21"/>
  <c r="AA1737" i="21"/>
  <c r="AL1737" i="21"/>
  <c r="AN1737" i="21"/>
  <c r="AR1737" i="21"/>
  <c r="AX1737" i="21"/>
  <c r="AZ1737" i="21"/>
  <c r="BA1737" i="21"/>
  <c r="BC1737" i="21"/>
  <c r="BE1737" i="21"/>
  <c r="BF1737" i="21"/>
  <c r="BG1737" i="21"/>
  <c r="C1738" i="21"/>
  <c r="D1738" i="21"/>
  <c r="F1738" i="21"/>
  <c r="H1738" i="21"/>
  <c r="J1738" i="21" s="1"/>
  <c r="Q1738" i="21"/>
  <c r="V1738" i="21"/>
  <c r="W1738" i="21"/>
  <c r="X1738" i="21"/>
  <c r="Y1738" i="21"/>
  <c r="Z1738" i="21"/>
  <c r="AA1738" i="21"/>
  <c r="AL1738" i="21"/>
  <c r="AN1738" i="21"/>
  <c r="AR1738" i="21"/>
  <c r="AX1738" i="21"/>
  <c r="AZ1738" i="21"/>
  <c r="BA1738" i="21"/>
  <c r="BC1738" i="21"/>
  <c r="BE1738" i="21"/>
  <c r="BF1738" i="21"/>
  <c r="BG1738" i="21"/>
  <c r="C1739" i="21"/>
  <c r="D1739" i="21"/>
  <c r="F1739" i="21"/>
  <c r="H1739" i="21"/>
  <c r="J1739" i="21" s="1"/>
  <c r="Q1739" i="21"/>
  <c r="V1739" i="21"/>
  <c r="Y1739" i="21" s="1"/>
  <c r="W1739" i="21"/>
  <c r="AA1739" i="21" s="1"/>
  <c r="AD1739" i="21" s="1"/>
  <c r="AF1739" i="21" s="1"/>
  <c r="X1739" i="21"/>
  <c r="Z1739" i="21"/>
  <c r="AC1739" i="21"/>
  <c r="AL1739" i="21"/>
  <c r="AN1739" i="21"/>
  <c r="AR1739" i="21"/>
  <c r="AX1739" i="21"/>
  <c r="AZ1739" i="21"/>
  <c r="BA1739" i="21"/>
  <c r="BC1739" i="21"/>
  <c r="BE1739" i="21"/>
  <c r="BG1739" i="21" s="1"/>
  <c r="C1740" i="21"/>
  <c r="D1740" i="21"/>
  <c r="F1740" i="21"/>
  <c r="H1740" i="21"/>
  <c r="J1740" i="21" s="1"/>
  <c r="I1740" i="21"/>
  <c r="Q1740" i="21"/>
  <c r="V1740" i="21"/>
  <c r="W1740" i="21"/>
  <c r="X1740" i="21"/>
  <c r="AB1740" i="21" s="1"/>
  <c r="Y1740" i="21"/>
  <c r="Z1740" i="21"/>
  <c r="AA1740" i="21"/>
  <c r="AC1740" i="21"/>
  <c r="AL1740" i="21"/>
  <c r="AN1740" i="21"/>
  <c r="AR1740" i="21"/>
  <c r="AX1740" i="21"/>
  <c r="AZ1740" i="21"/>
  <c r="BA1740" i="21"/>
  <c r="BC1740" i="21"/>
  <c r="BE1740" i="21"/>
  <c r="BF1740" i="21"/>
  <c r="BG1740" i="21"/>
  <c r="C1741" i="21"/>
  <c r="D1741" i="21"/>
  <c r="F1741" i="21"/>
  <c r="H1741" i="21"/>
  <c r="I1741" i="21" s="1"/>
  <c r="J1741" i="21"/>
  <c r="Q1741" i="21"/>
  <c r="V1741" i="21"/>
  <c r="Y1741" i="21" s="1"/>
  <c r="W1741" i="21"/>
  <c r="AA1741" i="21" s="1"/>
  <c r="AD1741" i="21" s="1"/>
  <c r="AF1741" i="21" s="1"/>
  <c r="X1741" i="21"/>
  <c r="AB1741" i="21" s="1"/>
  <c r="Z1741" i="21"/>
  <c r="AC1741" i="21"/>
  <c r="AL1741" i="21"/>
  <c r="AN1741" i="21"/>
  <c r="AR1741" i="21"/>
  <c r="AX1741" i="21"/>
  <c r="AZ1741" i="21"/>
  <c r="BA1741" i="21"/>
  <c r="BC1741" i="21"/>
  <c r="BE1741" i="21"/>
  <c r="BF1741" i="21" s="1"/>
  <c r="C1742" i="21"/>
  <c r="D1742" i="21"/>
  <c r="F1742" i="21"/>
  <c r="H1742" i="21"/>
  <c r="I1742" i="21" s="1"/>
  <c r="Q1742" i="21"/>
  <c r="V1742" i="21"/>
  <c r="Y1742" i="21" s="1"/>
  <c r="W1742" i="21"/>
  <c r="AA1742" i="21" s="1"/>
  <c r="X1742" i="21"/>
  <c r="Z1742" i="21"/>
  <c r="AC1742" i="21"/>
  <c r="AL1742" i="21"/>
  <c r="AN1742" i="21"/>
  <c r="AR1742" i="21"/>
  <c r="AX1742" i="21"/>
  <c r="AZ1742" i="21"/>
  <c r="BA1742" i="21"/>
  <c r="BC1742" i="21"/>
  <c r="BE1742" i="21"/>
  <c r="BF1742" i="21" s="1"/>
  <c r="BG1742" i="21"/>
  <c r="C1743" i="21"/>
  <c r="D1743" i="21"/>
  <c r="F1743" i="21"/>
  <c r="H1743" i="21"/>
  <c r="I1743" i="21" s="1"/>
  <c r="Q1743" i="21"/>
  <c r="V1743" i="21"/>
  <c r="Y1743" i="21" s="1"/>
  <c r="W1743" i="21"/>
  <c r="X1743" i="21"/>
  <c r="AC1743" i="21" s="1"/>
  <c r="AD1743" i="21" s="1"/>
  <c r="AA1743" i="21"/>
  <c r="AL1743" i="21"/>
  <c r="AN1743" i="21"/>
  <c r="AR1743" i="21"/>
  <c r="AX1743" i="21"/>
  <c r="AZ1743" i="21"/>
  <c r="BA1743" i="21"/>
  <c r="BC1743" i="21"/>
  <c r="BE1743" i="21"/>
  <c r="BF1743" i="21" s="1"/>
  <c r="BG1743" i="21"/>
  <c r="C1744" i="21"/>
  <c r="D1744" i="21"/>
  <c r="F1744" i="21"/>
  <c r="H1744" i="21"/>
  <c r="I1744" i="21"/>
  <c r="J1744" i="21"/>
  <c r="Q1744" i="21"/>
  <c r="V1744" i="21"/>
  <c r="Z1744" i="21" s="1"/>
  <c r="W1744" i="21"/>
  <c r="X1744" i="21"/>
  <c r="AB1744" i="21" s="1"/>
  <c r="AA1744" i="21"/>
  <c r="AD1744" i="21" s="1"/>
  <c r="AF1744" i="21" s="1"/>
  <c r="AC1744" i="21"/>
  <c r="AL1744" i="21"/>
  <c r="AN1744" i="21"/>
  <c r="AR1744" i="21"/>
  <c r="AX1744" i="21"/>
  <c r="AZ1744" i="21"/>
  <c r="BA1744" i="21"/>
  <c r="BC1744" i="21"/>
  <c r="BE1744" i="21"/>
  <c r="BF1744" i="21" s="1"/>
  <c r="C1745" i="21"/>
  <c r="D1745" i="21"/>
  <c r="F1745" i="21"/>
  <c r="H1745" i="21"/>
  <c r="I1745" i="21" s="1"/>
  <c r="J1745" i="21"/>
  <c r="Q1745" i="21"/>
  <c r="V1745" i="21"/>
  <c r="Y1745" i="21" s="1"/>
  <c r="W1745" i="21"/>
  <c r="X1745" i="21"/>
  <c r="Z1745" i="21"/>
  <c r="AA1745" i="21"/>
  <c r="AL1745" i="21"/>
  <c r="AN1745" i="21"/>
  <c r="AR1745" i="21"/>
  <c r="AX1745" i="21"/>
  <c r="AZ1745" i="21"/>
  <c r="BA1745" i="21"/>
  <c r="BC1745" i="21"/>
  <c r="BE1745" i="21"/>
  <c r="BF1745" i="21"/>
  <c r="BG1745" i="21"/>
  <c r="C1746" i="21"/>
  <c r="D1746" i="21"/>
  <c r="F1746" i="21"/>
  <c r="H1746" i="21"/>
  <c r="J1746" i="21" s="1"/>
  <c r="Q1746" i="21"/>
  <c r="V1746" i="21"/>
  <c r="Z1746" i="21" s="1"/>
  <c r="W1746" i="21"/>
  <c r="X1746" i="21"/>
  <c r="Y1746" i="21"/>
  <c r="AA1746" i="21"/>
  <c r="AL1746" i="21"/>
  <c r="AN1746" i="21"/>
  <c r="AR1746" i="21"/>
  <c r="AX1746" i="21"/>
  <c r="AZ1746" i="21"/>
  <c r="BA1746" i="21"/>
  <c r="BC1746" i="21"/>
  <c r="BE1746" i="21"/>
  <c r="BF1746" i="21"/>
  <c r="BG1746" i="21"/>
  <c r="C1747" i="21"/>
  <c r="D1747" i="21"/>
  <c r="F1747" i="21"/>
  <c r="H1747" i="21"/>
  <c r="I1747" i="21"/>
  <c r="J1747" i="21"/>
  <c r="Q1747" i="21"/>
  <c r="V1747" i="21"/>
  <c r="Y1747" i="21" s="1"/>
  <c r="W1747" i="21"/>
  <c r="AA1747" i="21" s="1"/>
  <c r="X1747" i="21"/>
  <c r="Z1747" i="21"/>
  <c r="AC1747" i="21"/>
  <c r="AL1747" i="21"/>
  <c r="AN1747" i="21"/>
  <c r="AR1747" i="21"/>
  <c r="AX1747" i="21"/>
  <c r="AZ1747" i="21"/>
  <c r="BA1747" i="21"/>
  <c r="BC1747" i="21"/>
  <c r="BE1747" i="21"/>
  <c r="BG1747" i="21" s="1"/>
  <c r="BF1747" i="21"/>
  <c r="C1748" i="21"/>
  <c r="D1748" i="21"/>
  <c r="F1748" i="21"/>
  <c r="H1748" i="21"/>
  <c r="I1748" i="21" s="1"/>
  <c r="Q1748" i="21"/>
  <c r="V1748" i="21"/>
  <c r="W1748" i="21"/>
  <c r="X1748" i="21"/>
  <c r="Y1748" i="21"/>
  <c r="Z1748" i="21"/>
  <c r="AA1748" i="21"/>
  <c r="AL1748" i="21"/>
  <c r="AN1748" i="21"/>
  <c r="AR1748" i="21"/>
  <c r="AX1748" i="21"/>
  <c r="AZ1748" i="21"/>
  <c r="BA1748" i="21"/>
  <c r="BC1748" i="21"/>
  <c r="BE1748" i="21"/>
  <c r="BF1748" i="21" s="1"/>
  <c r="BG1748" i="21"/>
  <c r="C1749" i="21"/>
  <c r="D1749" i="21"/>
  <c r="F1749" i="21"/>
  <c r="H1749" i="21"/>
  <c r="I1749" i="21" s="1"/>
  <c r="Q1749" i="21"/>
  <c r="V1749" i="21"/>
  <c r="W1749" i="21"/>
  <c r="AA1749" i="21" s="1"/>
  <c r="AB1749" i="21" s="1"/>
  <c r="X1749" i="21"/>
  <c r="Y1749" i="21"/>
  <c r="Z1749" i="21"/>
  <c r="AC1749" i="21"/>
  <c r="AL1749" i="21"/>
  <c r="AN1749" i="21"/>
  <c r="AR1749" i="21"/>
  <c r="AX1749" i="21"/>
  <c r="AZ1749" i="21"/>
  <c r="BA1749" i="21"/>
  <c r="BC1749" i="21"/>
  <c r="BE1749" i="21"/>
  <c r="BF1749" i="21"/>
  <c r="BG1749" i="21"/>
  <c r="C1750" i="21"/>
  <c r="D1750" i="21"/>
  <c r="F1750" i="21"/>
  <c r="H1750" i="21"/>
  <c r="J1750" i="21" s="1"/>
  <c r="I1750" i="21"/>
  <c r="Q1750" i="21"/>
  <c r="V1750" i="21"/>
  <c r="W1750" i="21"/>
  <c r="X1750" i="21"/>
  <c r="Y1750" i="21"/>
  <c r="Z1750" i="21"/>
  <c r="AA1750" i="21"/>
  <c r="AB1750" i="21" s="1"/>
  <c r="AC1750" i="21"/>
  <c r="AL1750" i="21"/>
  <c r="AN1750" i="21"/>
  <c r="AR1750" i="21"/>
  <c r="AX1750" i="21"/>
  <c r="AZ1750" i="21"/>
  <c r="BA1750" i="21"/>
  <c r="BC1750" i="21"/>
  <c r="BE1750" i="21"/>
  <c r="BF1750" i="21" s="1"/>
  <c r="C1751" i="21"/>
  <c r="D1751" i="21"/>
  <c r="F1751" i="21"/>
  <c r="H1751" i="21"/>
  <c r="I1751" i="21"/>
  <c r="J1751" i="21"/>
  <c r="Q1751" i="21"/>
  <c r="V1751" i="21"/>
  <c r="Z1751" i="21" s="1"/>
  <c r="W1751" i="21"/>
  <c r="X1751" i="21"/>
  <c r="AC1751" i="21" s="1"/>
  <c r="Y1751" i="21"/>
  <c r="AA1751" i="21"/>
  <c r="AD1751" i="21" s="1"/>
  <c r="AL1751" i="21"/>
  <c r="AN1751" i="21"/>
  <c r="AR1751" i="21"/>
  <c r="AX1751" i="21"/>
  <c r="AZ1751" i="21"/>
  <c r="BA1751" i="21"/>
  <c r="BC1751" i="21"/>
  <c r="BE1751" i="21"/>
  <c r="BF1751" i="21"/>
  <c r="BG1751" i="21"/>
  <c r="C1752" i="21"/>
  <c r="D1752" i="21"/>
  <c r="F1752" i="21"/>
  <c r="H1752" i="21"/>
  <c r="I1752" i="21"/>
  <c r="J1752" i="21"/>
  <c r="Q1752" i="21"/>
  <c r="V1752" i="21"/>
  <c r="Z1752" i="21" s="1"/>
  <c r="W1752" i="21"/>
  <c r="AA1752" i="21" s="1"/>
  <c r="X1752" i="21"/>
  <c r="Y1752" i="21"/>
  <c r="AC1752" i="21"/>
  <c r="AL1752" i="21"/>
  <c r="AN1752" i="21"/>
  <c r="AR1752" i="21"/>
  <c r="AX1752" i="21"/>
  <c r="AZ1752" i="21"/>
  <c r="BA1752" i="21"/>
  <c r="BC1752" i="21"/>
  <c r="BE1752" i="21"/>
  <c r="BG1752" i="21" s="1"/>
  <c r="BF1752" i="21"/>
  <c r="C1753" i="21"/>
  <c r="D1753" i="21"/>
  <c r="F1753" i="21"/>
  <c r="H1753" i="21"/>
  <c r="I1753" i="21"/>
  <c r="J1753" i="21"/>
  <c r="Q1753" i="21"/>
  <c r="V1753" i="21"/>
  <c r="W1753" i="21"/>
  <c r="X1753" i="21"/>
  <c r="Y1753" i="21"/>
  <c r="Z1753" i="21"/>
  <c r="AA1753" i="21"/>
  <c r="AD1753" i="21" s="1"/>
  <c r="AC1753" i="21"/>
  <c r="AL1753" i="21"/>
  <c r="AN1753" i="21"/>
  <c r="AR1753" i="21"/>
  <c r="AX1753" i="21"/>
  <c r="AZ1753" i="21"/>
  <c r="BA1753" i="21"/>
  <c r="BC1753" i="21"/>
  <c r="BE1753" i="21"/>
  <c r="BF1753" i="21"/>
  <c r="BG1753" i="21"/>
  <c r="C1754" i="21"/>
  <c r="D1754" i="21"/>
  <c r="F1754" i="21"/>
  <c r="H1754" i="21"/>
  <c r="J1754" i="21" s="1"/>
  <c r="I1754" i="21"/>
  <c r="Q1754" i="21"/>
  <c r="V1754" i="21"/>
  <c r="Y1754" i="21" s="1"/>
  <c r="W1754" i="21"/>
  <c r="X1754" i="21"/>
  <c r="AA1754" i="21"/>
  <c r="AD1754" i="21" s="1"/>
  <c r="AF1754" i="21" s="1"/>
  <c r="AC1754" i="21"/>
  <c r="AL1754" i="21"/>
  <c r="AN1754" i="21"/>
  <c r="AR1754" i="21"/>
  <c r="AX1754" i="21"/>
  <c r="AZ1754" i="21"/>
  <c r="BA1754" i="21"/>
  <c r="BC1754" i="21"/>
  <c r="BE1754" i="21"/>
  <c r="BF1754" i="21" s="1"/>
  <c r="C1755" i="21"/>
  <c r="D1755" i="21"/>
  <c r="F1755" i="21"/>
  <c r="H1755" i="21"/>
  <c r="I1755" i="21" s="1"/>
  <c r="J1755" i="21"/>
  <c r="Q1755" i="21"/>
  <c r="V1755" i="21"/>
  <c r="Y1755" i="21" s="1"/>
  <c r="W1755" i="21"/>
  <c r="X1755" i="21"/>
  <c r="AB1755" i="21" s="1"/>
  <c r="AA1755" i="21"/>
  <c r="AD1755" i="21" s="1"/>
  <c r="AF1755" i="21" s="1"/>
  <c r="AC1755" i="21"/>
  <c r="AL1755" i="21"/>
  <c r="AN1755" i="21"/>
  <c r="AR1755" i="21"/>
  <c r="AX1755" i="21"/>
  <c r="AZ1755" i="21"/>
  <c r="BA1755" i="21"/>
  <c r="BC1755" i="21"/>
  <c r="BE1755" i="21"/>
  <c r="BG1755" i="21" s="1"/>
  <c r="C1756" i="21"/>
  <c r="D1756" i="21"/>
  <c r="F1756" i="21"/>
  <c r="H1756" i="21"/>
  <c r="I1756" i="21"/>
  <c r="J1756" i="21"/>
  <c r="Q1756" i="21"/>
  <c r="V1756" i="21"/>
  <c r="W1756" i="21"/>
  <c r="X1756" i="21"/>
  <c r="AB1756" i="21" s="1"/>
  <c r="Y1756" i="21"/>
  <c r="Z1756" i="21"/>
  <c r="AA1756" i="21"/>
  <c r="AD1756" i="21" s="1"/>
  <c r="AC1756" i="21"/>
  <c r="AL1756" i="21"/>
  <c r="AN1756" i="21"/>
  <c r="AR1756" i="21"/>
  <c r="AX1756" i="21"/>
  <c r="AZ1756" i="21"/>
  <c r="BA1756" i="21"/>
  <c r="BC1756" i="21"/>
  <c r="BE1756" i="21"/>
  <c r="BF1756" i="21"/>
  <c r="BG1756" i="21"/>
  <c r="C1757" i="21"/>
  <c r="D1757" i="21"/>
  <c r="F1757" i="21"/>
  <c r="H1757" i="21"/>
  <c r="I1757" i="21" s="1"/>
  <c r="J1757" i="21"/>
  <c r="Q1757" i="21"/>
  <c r="V1757" i="21"/>
  <c r="Y1757" i="21" s="1"/>
  <c r="W1757" i="21"/>
  <c r="AA1757" i="21" s="1"/>
  <c r="X1757" i="21"/>
  <c r="Z1757" i="21"/>
  <c r="AL1757" i="21"/>
  <c r="AN1757" i="21"/>
  <c r="AR1757" i="21"/>
  <c r="AX1757" i="21"/>
  <c r="AZ1757" i="21"/>
  <c r="BA1757" i="21"/>
  <c r="BC1757" i="21"/>
  <c r="BE1757" i="21"/>
  <c r="BF1757" i="21" s="1"/>
  <c r="BG1757" i="21"/>
  <c r="C1758" i="21"/>
  <c r="D1758" i="21"/>
  <c r="F1758" i="21"/>
  <c r="H1758" i="21"/>
  <c r="I1758" i="21" s="1"/>
  <c r="Q1758" i="21"/>
  <c r="V1758" i="21"/>
  <c r="Y1758" i="21" s="1"/>
  <c r="W1758" i="21"/>
  <c r="X1758" i="21"/>
  <c r="AA1758" i="21"/>
  <c r="AB1758" i="21"/>
  <c r="AC1758" i="21"/>
  <c r="AD1758" i="21"/>
  <c r="AF1758" i="21" s="1"/>
  <c r="AL1758" i="21"/>
  <c r="AN1758" i="21"/>
  <c r="AR1758" i="21"/>
  <c r="AX1758" i="21"/>
  <c r="AZ1758" i="21"/>
  <c r="BA1758" i="21"/>
  <c r="BC1758" i="21"/>
  <c r="BE1758" i="21"/>
  <c r="BF1758" i="21" s="1"/>
  <c r="BG1758" i="21"/>
  <c r="C1759" i="21"/>
  <c r="D1759" i="21"/>
  <c r="F1759" i="21"/>
  <c r="H1759" i="21"/>
  <c r="I1759" i="21" s="1"/>
  <c r="J1759" i="21"/>
  <c r="Q1759" i="21"/>
  <c r="V1759" i="21"/>
  <c r="Y1759" i="21" s="1"/>
  <c r="W1759" i="21"/>
  <c r="X1759" i="21"/>
  <c r="AC1759" i="21" s="1"/>
  <c r="AA1759" i="21"/>
  <c r="AD1759" i="21" s="1"/>
  <c r="AF1759" i="21" s="1"/>
  <c r="AB1759" i="21"/>
  <c r="AL1759" i="21"/>
  <c r="AN1759" i="21"/>
  <c r="AR1759" i="21"/>
  <c r="AX1759" i="21"/>
  <c r="AZ1759" i="21"/>
  <c r="BA1759" i="21"/>
  <c r="BC1759" i="21"/>
  <c r="BE1759" i="21"/>
  <c r="BF1759" i="21" s="1"/>
  <c r="C1760" i="21"/>
  <c r="D1760" i="21"/>
  <c r="F1760" i="21"/>
  <c r="H1760" i="21"/>
  <c r="I1760" i="21"/>
  <c r="J1760" i="21"/>
  <c r="Q1760" i="21"/>
  <c r="V1760" i="21"/>
  <c r="Z1760" i="21" s="1"/>
  <c r="W1760" i="21"/>
  <c r="X1760" i="21"/>
  <c r="AB1760" i="21" s="1"/>
  <c r="AA1760" i="21"/>
  <c r="AD1760" i="21" s="1"/>
  <c r="AF1760" i="21" s="1"/>
  <c r="AC1760" i="21"/>
  <c r="AL1760" i="21"/>
  <c r="AN1760" i="21"/>
  <c r="AR1760" i="21"/>
  <c r="AX1760" i="21"/>
  <c r="AZ1760" i="21"/>
  <c r="BA1760" i="21"/>
  <c r="BC1760" i="21"/>
  <c r="BE1760" i="21"/>
  <c r="BF1760" i="21" s="1"/>
  <c r="C1761" i="21"/>
  <c r="D1761" i="21"/>
  <c r="F1761" i="21"/>
  <c r="H1761" i="21"/>
  <c r="I1761" i="21" s="1"/>
  <c r="Q1761" i="21"/>
  <c r="V1761" i="21"/>
  <c r="Y1761" i="21" s="1"/>
  <c r="W1761" i="21"/>
  <c r="X1761" i="21"/>
  <c r="Z1761" i="21"/>
  <c r="AA1761" i="21"/>
  <c r="AL1761" i="21"/>
  <c r="AN1761" i="21"/>
  <c r="AR1761" i="21"/>
  <c r="AX1761" i="21"/>
  <c r="AZ1761" i="21"/>
  <c r="BA1761" i="21"/>
  <c r="BC1761" i="21"/>
  <c r="BE1761" i="21"/>
  <c r="BF1761" i="21"/>
  <c r="BG1761" i="21"/>
  <c r="C1762" i="21"/>
  <c r="D1762" i="21"/>
  <c r="F1762" i="21"/>
  <c r="H1762" i="21"/>
  <c r="J1762" i="21" s="1"/>
  <c r="Q1762" i="21"/>
  <c r="V1762" i="21"/>
  <c r="Z1762" i="21" s="1"/>
  <c r="W1762" i="21"/>
  <c r="AA1762" i="21" s="1"/>
  <c r="AD1762" i="21" s="1"/>
  <c r="AF1762" i="21" s="1"/>
  <c r="X1762" i="21"/>
  <c r="Y1762" i="21"/>
  <c r="AC1762" i="21"/>
  <c r="AL1762" i="21"/>
  <c r="AN1762" i="21"/>
  <c r="AR1762" i="21"/>
  <c r="AX1762" i="21"/>
  <c r="AZ1762" i="21"/>
  <c r="BA1762" i="21"/>
  <c r="BC1762" i="21"/>
  <c r="BE1762" i="21"/>
  <c r="BG1762" i="21" s="1"/>
  <c r="BF1762" i="21"/>
  <c r="C1763" i="21"/>
  <c r="D1763" i="21"/>
  <c r="F1763" i="21"/>
  <c r="H1763" i="21"/>
  <c r="I1763" i="21"/>
  <c r="J1763" i="21"/>
  <c r="Q1763" i="21"/>
  <c r="V1763" i="21"/>
  <c r="Y1763" i="21" s="1"/>
  <c r="W1763" i="21"/>
  <c r="AA1763" i="21" s="1"/>
  <c r="X1763" i="21"/>
  <c r="Z1763" i="21"/>
  <c r="AC1763" i="21"/>
  <c r="AL1763" i="21"/>
  <c r="AN1763" i="21"/>
  <c r="AR1763" i="21"/>
  <c r="AX1763" i="21"/>
  <c r="AZ1763" i="21"/>
  <c r="BA1763" i="21"/>
  <c r="BC1763" i="21"/>
  <c r="BE1763" i="21"/>
  <c r="BG1763" i="21" s="1"/>
  <c r="BF1763" i="21"/>
  <c r="C1764" i="21"/>
  <c r="D1764" i="21"/>
  <c r="F1764" i="21"/>
  <c r="H1764" i="21"/>
  <c r="I1764" i="21" s="1"/>
  <c r="J1764" i="21"/>
  <c r="Q1764" i="21"/>
  <c r="V1764" i="21"/>
  <c r="W1764" i="21"/>
  <c r="X1764" i="21"/>
  <c r="AC1764" i="21" s="1"/>
  <c r="AB1764" i="21" s="1"/>
  <c r="Y1764" i="21"/>
  <c r="Z1764" i="21"/>
  <c r="AA1764" i="21"/>
  <c r="AL1764" i="21"/>
  <c r="AN1764" i="21"/>
  <c r="AR1764" i="21"/>
  <c r="AX1764" i="21"/>
  <c r="AZ1764" i="21"/>
  <c r="BA1764" i="21"/>
  <c r="BC1764" i="21"/>
  <c r="BE1764" i="21"/>
  <c r="BF1764" i="21" s="1"/>
  <c r="C1765" i="21"/>
  <c r="D1765" i="21"/>
  <c r="F1765" i="21"/>
  <c r="H1765" i="21"/>
  <c r="I1765" i="21" s="1"/>
  <c r="Q1765" i="21"/>
  <c r="V1765" i="21"/>
  <c r="W1765" i="21"/>
  <c r="AA1765" i="21" s="1"/>
  <c r="X1765" i="21"/>
  <c r="AC1765" i="21" s="1"/>
  <c r="Y1765" i="21"/>
  <c r="Z1765" i="21"/>
  <c r="AL1765" i="21"/>
  <c r="AN1765" i="21"/>
  <c r="AR1765" i="21"/>
  <c r="AX1765" i="21"/>
  <c r="AZ1765" i="21"/>
  <c r="BA1765" i="21"/>
  <c r="BC1765" i="21"/>
  <c r="BE1765" i="21"/>
  <c r="BF1765" i="21"/>
  <c r="BG1765" i="21"/>
  <c r="C1766" i="21"/>
  <c r="D1766" i="21"/>
  <c r="F1766" i="21"/>
  <c r="H1766" i="21"/>
  <c r="I1766" i="21"/>
  <c r="J1766" i="21"/>
  <c r="Q1766" i="21"/>
  <c r="V1766" i="21"/>
  <c r="Z1766" i="21" s="1"/>
  <c r="W1766" i="21"/>
  <c r="X1766" i="21"/>
  <c r="Y1766" i="21"/>
  <c r="AA1766" i="21"/>
  <c r="AB1766" i="21" s="1"/>
  <c r="AC1766" i="21"/>
  <c r="AL1766" i="21"/>
  <c r="AN1766" i="21"/>
  <c r="AR1766" i="21"/>
  <c r="AX1766" i="21"/>
  <c r="AZ1766" i="21"/>
  <c r="BA1766" i="21"/>
  <c r="BC1766" i="21"/>
  <c r="BE1766" i="21"/>
  <c r="BF1766" i="21" s="1"/>
  <c r="C1767" i="21"/>
  <c r="D1767" i="21"/>
  <c r="F1767" i="21"/>
  <c r="H1767" i="21"/>
  <c r="I1767" i="21"/>
  <c r="J1767" i="21"/>
  <c r="Q1767" i="21"/>
  <c r="V1767" i="21"/>
  <c r="Z1767" i="21" s="1"/>
  <c r="W1767" i="21"/>
  <c r="AA1767" i="21" s="1"/>
  <c r="X1767" i="21"/>
  <c r="AC1767" i="21" s="1"/>
  <c r="Y1767" i="21"/>
  <c r="AL1767" i="21"/>
  <c r="AN1767" i="21"/>
  <c r="AR1767" i="21"/>
  <c r="AX1767" i="21"/>
  <c r="AZ1767" i="21"/>
  <c r="BA1767" i="21"/>
  <c r="BC1767" i="21"/>
  <c r="BE1767" i="21"/>
  <c r="BG1767" i="21" s="1"/>
  <c r="BF1767" i="21"/>
  <c r="C1768" i="21"/>
  <c r="D1768" i="21"/>
  <c r="F1768" i="21"/>
  <c r="H1768" i="21"/>
  <c r="I1768" i="21"/>
  <c r="J1768" i="21"/>
  <c r="Q1768" i="21"/>
  <c r="V1768" i="21"/>
  <c r="Z1768" i="21" s="1"/>
  <c r="W1768" i="21"/>
  <c r="AA1768" i="21" s="1"/>
  <c r="X1768" i="21"/>
  <c r="Y1768" i="21"/>
  <c r="AC1768" i="21"/>
  <c r="AL1768" i="21"/>
  <c r="AN1768" i="21"/>
  <c r="AR1768" i="21"/>
  <c r="AX1768" i="21"/>
  <c r="AZ1768" i="21"/>
  <c r="BA1768" i="21"/>
  <c r="BC1768" i="21"/>
  <c r="BE1768" i="21"/>
  <c r="BF1768" i="21"/>
  <c r="BG1768" i="21"/>
  <c r="C1769" i="21"/>
  <c r="D1769" i="21"/>
  <c r="F1769" i="21"/>
  <c r="H1769" i="21"/>
  <c r="J1769" i="21" s="1"/>
  <c r="I1769" i="21"/>
  <c r="Q1769" i="21"/>
  <c r="V1769" i="21"/>
  <c r="W1769" i="21"/>
  <c r="X1769" i="21"/>
  <c r="Y1769" i="21"/>
  <c r="Z1769" i="21"/>
  <c r="AA1769" i="21"/>
  <c r="AD1769" i="21" s="1"/>
  <c r="AC1769" i="21"/>
  <c r="AL1769" i="21"/>
  <c r="AN1769" i="21"/>
  <c r="AR1769" i="21"/>
  <c r="AX1769" i="21"/>
  <c r="AZ1769" i="21"/>
  <c r="BA1769" i="21"/>
  <c r="BC1769" i="21"/>
  <c r="BE1769" i="21"/>
  <c r="BF1769" i="21"/>
  <c r="BG1769" i="21"/>
  <c r="C1770" i="21"/>
  <c r="D1770" i="21"/>
  <c r="F1770" i="21"/>
  <c r="H1770" i="21"/>
  <c r="J1770" i="21" s="1"/>
  <c r="I1770" i="21"/>
  <c r="Q1770" i="21"/>
  <c r="V1770" i="21"/>
  <c r="Y1770" i="21" s="1"/>
  <c r="W1770" i="21"/>
  <c r="AA1770" i="21" s="1"/>
  <c r="AD1770" i="21" s="1"/>
  <c r="AF1770" i="21" s="1"/>
  <c r="X1770" i="21"/>
  <c r="Z1770" i="21"/>
  <c r="AC1770" i="21"/>
  <c r="AL1770" i="21"/>
  <c r="AN1770" i="21"/>
  <c r="AR1770" i="21"/>
  <c r="AX1770" i="21"/>
  <c r="AZ1770" i="21"/>
  <c r="BA1770" i="21"/>
  <c r="BC1770" i="21"/>
  <c r="BE1770" i="21"/>
  <c r="BF1770" i="21" s="1"/>
  <c r="C1771" i="21"/>
  <c r="D1771" i="21"/>
  <c r="F1771" i="21"/>
  <c r="H1771" i="21"/>
  <c r="I1771" i="21" s="1"/>
  <c r="Q1771" i="21"/>
  <c r="V1771" i="21"/>
  <c r="Y1771" i="21" s="1"/>
  <c r="W1771" i="21"/>
  <c r="X1771" i="21"/>
  <c r="AA1771" i="21"/>
  <c r="AL1771" i="21"/>
  <c r="AN1771" i="21"/>
  <c r="AR1771" i="21"/>
  <c r="AX1771" i="21"/>
  <c r="AZ1771" i="21"/>
  <c r="BA1771" i="21"/>
  <c r="BC1771" i="21"/>
  <c r="BE1771" i="21"/>
  <c r="BG1771" i="21" s="1"/>
  <c r="C1772" i="21"/>
  <c r="D1772" i="21"/>
  <c r="F1772" i="21"/>
  <c r="H1772" i="21"/>
  <c r="I1772" i="21"/>
  <c r="J1772" i="21"/>
  <c r="Q1772" i="21"/>
  <c r="V1772" i="21"/>
  <c r="W1772" i="21"/>
  <c r="AA1772" i="21" s="1"/>
  <c r="X1772" i="21"/>
  <c r="Y1772" i="21"/>
  <c r="Z1772" i="21"/>
  <c r="AC1772" i="21"/>
  <c r="AL1772" i="21"/>
  <c r="AN1772" i="21"/>
  <c r="AR1772" i="21"/>
  <c r="AX1772" i="21"/>
  <c r="AZ1772" i="21"/>
  <c r="BA1772" i="21"/>
  <c r="BC1772" i="21"/>
  <c r="BE1772" i="21"/>
  <c r="BG1772" i="21" s="1"/>
  <c r="BF1772" i="21"/>
  <c r="C1773" i="21"/>
  <c r="D1773" i="21"/>
  <c r="F1773" i="21"/>
  <c r="H1773" i="21"/>
  <c r="I1773" i="21" s="1"/>
  <c r="J1773" i="21"/>
  <c r="Q1773" i="21"/>
  <c r="V1773" i="21"/>
  <c r="Y1773" i="21" s="1"/>
  <c r="W1773" i="21"/>
  <c r="AA1773" i="21" s="1"/>
  <c r="X1773" i="21"/>
  <c r="AL1773" i="21"/>
  <c r="AN1773" i="21"/>
  <c r="AR1773" i="21"/>
  <c r="AX1773" i="21"/>
  <c r="AZ1773" i="21"/>
  <c r="BA1773" i="21"/>
  <c r="BC1773" i="21"/>
  <c r="BE1773" i="21"/>
  <c r="BF1773" i="21" s="1"/>
  <c r="BG1773" i="21"/>
  <c r="C1774" i="21"/>
  <c r="D1774" i="21"/>
  <c r="F1774" i="21"/>
  <c r="H1774" i="21"/>
  <c r="I1774" i="21" s="1"/>
  <c r="J1774" i="21"/>
  <c r="Q1774" i="21"/>
  <c r="V1774" i="21"/>
  <c r="Y1774" i="21" s="1"/>
  <c r="W1774" i="21"/>
  <c r="X1774" i="21"/>
  <c r="AC1774" i="21" s="1"/>
  <c r="AA1774" i="21"/>
  <c r="AL1774" i="21"/>
  <c r="AN1774" i="21"/>
  <c r="AR1774" i="21"/>
  <c r="AX1774" i="21"/>
  <c r="AZ1774" i="21"/>
  <c r="BA1774" i="21"/>
  <c r="BC1774" i="21"/>
  <c r="BE1774" i="21"/>
  <c r="BF1774" i="21"/>
  <c r="BG1774" i="21"/>
  <c r="C1775" i="21"/>
  <c r="D1775" i="21"/>
  <c r="F1775" i="21"/>
  <c r="H1775" i="21"/>
  <c r="I1775" i="21"/>
  <c r="J1775" i="21"/>
  <c r="Q1775" i="21"/>
  <c r="V1775" i="21"/>
  <c r="Z1775" i="21" s="1"/>
  <c r="W1775" i="21"/>
  <c r="X1775" i="21"/>
  <c r="AB1775" i="21" s="1"/>
  <c r="Y1775" i="21"/>
  <c r="AA1775" i="21"/>
  <c r="AD1775" i="21" s="1"/>
  <c r="AF1775" i="21" s="1"/>
  <c r="AC1775" i="21"/>
  <c r="AL1775" i="21"/>
  <c r="AN1775" i="21"/>
  <c r="AR1775" i="21"/>
  <c r="AX1775" i="21"/>
  <c r="AZ1775" i="21"/>
  <c r="BA1775" i="21"/>
  <c r="BC1775" i="21"/>
  <c r="BE1775" i="21"/>
  <c r="BF1775" i="21" s="1"/>
  <c r="BG1775" i="21"/>
  <c r="C1776" i="21"/>
  <c r="D1776" i="21"/>
  <c r="F1776" i="21"/>
  <c r="H1776" i="21"/>
  <c r="I1776" i="21" s="1"/>
  <c r="Q1776" i="21"/>
  <c r="V1776" i="21"/>
  <c r="Y1776" i="21" s="1"/>
  <c r="W1776" i="21"/>
  <c r="X1776" i="21"/>
  <c r="AA1776" i="21"/>
  <c r="AL1776" i="21"/>
  <c r="AN1776" i="21"/>
  <c r="AR1776" i="21"/>
  <c r="AX1776" i="21"/>
  <c r="AZ1776" i="21"/>
  <c r="BA1776" i="21"/>
  <c r="BC1776" i="21"/>
  <c r="BE1776" i="21"/>
  <c r="BF1776" i="21"/>
  <c r="BG1776" i="21"/>
  <c r="C1777" i="21"/>
  <c r="D1777" i="21"/>
  <c r="F1777" i="21"/>
  <c r="H1777" i="21"/>
  <c r="J1777" i="21" s="1"/>
  <c r="I1777" i="21"/>
  <c r="Q1777" i="21"/>
  <c r="V1777" i="21"/>
  <c r="W1777" i="21"/>
  <c r="X1777" i="21"/>
  <c r="AB1777" i="21" s="1"/>
  <c r="Y1777" i="21"/>
  <c r="Z1777" i="21"/>
  <c r="AA1777" i="21"/>
  <c r="AD1777" i="21" s="1"/>
  <c r="AF1777" i="21" s="1"/>
  <c r="AC1777" i="21"/>
  <c r="AL1777" i="21"/>
  <c r="AN1777" i="21"/>
  <c r="AR1777" i="21"/>
  <c r="AX1777" i="21"/>
  <c r="AZ1777" i="21"/>
  <c r="BA1777" i="21"/>
  <c r="BC1777" i="21"/>
  <c r="BE1777" i="21"/>
  <c r="BF1777" i="21" s="1"/>
  <c r="C1778" i="21"/>
  <c r="D1778" i="21"/>
  <c r="F1778" i="21"/>
  <c r="H1778" i="21"/>
  <c r="I1778" i="21" s="1"/>
  <c r="Q1778" i="21"/>
  <c r="V1778" i="21"/>
  <c r="Y1778" i="21" s="1"/>
  <c r="W1778" i="21"/>
  <c r="AA1778" i="21" s="1"/>
  <c r="X1778" i="21"/>
  <c r="Z1778" i="21"/>
  <c r="AL1778" i="21"/>
  <c r="AN1778" i="21"/>
  <c r="AR1778" i="21"/>
  <c r="AX1778" i="21"/>
  <c r="AZ1778" i="21"/>
  <c r="BA1778" i="21"/>
  <c r="BC1778" i="21"/>
  <c r="BE1778" i="21"/>
  <c r="BG1778" i="21" s="1"/>
  <c r="BF1778" i="21"/>
  <c r="C1779" i="21"/>
  <c r="D1779" i="21"/>
  <c r="F1779" i="21"/>
  <c r="H1779" i="21"/>
  <c r="I1779" i="21"/>
  <c r="J1779" i="21"/>
  <c r="Q1779" i="21"/>
  <c r="V1779" i="21"/>
  <c r="W1779" i="21"/>
  <c r="AA1779" i="21" s="1"/>
  <c r="X1779" i="21"/>
  <c r="Y1779" i="21"/>
  <c r="Z1779" i="21"/>
  <c r="AC1779" i="21"/>
  <c r="AL1779" i="21"/>
  <c r="AN1779" i="21"/>
  <c r="AR1779" i="21"/>
  <c r="AX1779" i="21"/>
  <c r="AZ1779" i="21"/>
  <c r="BA1779" i="21"/>
  <c r="BC1779" i="21"/>
  <c r="BE1779" i="21"/>
  <c r="BF1779" i="21" s="1"/>
  <c r="C1780" i="21"/>
  <c r="D1780" i="21"/>
  <c r="F1780" i="21"/>
  <c r="H1780" i="21"/>
  <c r="I1780" i="21" s="1"/>
  <c r="J1780" i="21"/>
  <c r="Q1780" i="21"/>
  <c r="V1780" i="21"/>
  <c r="Y1780" i="21" s="1"/>
  <c r="W1780" i="21"/>
  <c r="AA1780" i="21" s="1"/>
  <c r="X1780" i="21"/>
  <c r="AC1780" i="21" s="1"/>
  <c r="Z1780" i="21"/>
  <c r="AL1780" i="21"/>
  <c r="AN1780" i="21"/>
  <c r="AR1780" i="21"/>
  <c r="AX1780" i="21"/>
  <c r="AZ1780" i="21"/>
  <c r="BA1780" i="21"/>
  <c r="BC1780" i="21"/>
  <c r="BE1780" i="21"/>
  <c r="BF1780" i="21"/>
  <c r="BG1780" i="21"/>
  <c r="C1781" i="21"/>
  <c r="D1781" i="21"/>
  <c r="F1781" i="21"/>
  <c r="H1781" i="21"/>
  <c r="I1781" i="21"/>
  <c r="J1781" i="21"/>
  <c r="Q1781" i="21"/>
  <c r="V1781" i="21"/>
  <c r="Z1781" i="21" s="1"/>
  <c r="W1781" i="21"/>
  <c r="AA1781" i="21" s="1"/>
  <c r="X1781" i="21"/>
  <c r="Y1781" i="21"/>
  <c r="AC1781" i="21"/>
  <c r="AL1781" i="21"/>
  <c r="AN1781" i="21"/>
  <c r="AR1781" i="21"/>
  <c r="AX1781" i="21"/>
  <c r="AZ1781" i="21"/>
  <c r="BA1781" i="21"/>
  <c r="BC1781" i="21"/>
  <c r="BE1781" i="21"/>
  <c r="BF1781" i="21" s="1"/>
  <c r="BG1781" i="21"/>
  <c r="C1782" i="21"/>
  <c r="D1782" i="21"/>
  <c r="F1782" i="21"/>
  <c r="H1782" i="21"/>
  <c r="I1782" i="21" s="1"/>
  <c r="J1782" i="21"/>
  <c r="Q1782" i="21"/>
  <c r="V1782" i="21"/>
  <c r="Y1782" i="21" s="1"/>
  <c r="W1782" i="21"/>
  <c r="X1782" i="21"/>
  <c r="AC1782" i="21" s="1"/>
  <c r="AA1782" i="21"/>
  <c r="AL1782" i="21"/>
  <c r="AN1782" i="21"/>
  <c r="AR1782" i="21"/>
  <c r="AX1782" i="21"/>
  <c r="AZ1782" i="21"/>
  <c r="BA1782" i="21"/>
  <c r="BC1782" i="21"/>
  <c r="BE1782" i="21"/>
  <c r="BF1782" i="21"/>
  <c r="BG1782" i="21"/>
  <c r="C1783" i="21"/>
  <c r="D1783" i="21"/>
  <c r="F1783" i="21"/>
  <c r="H1783" i="21"/>
  <c r="I1783" i="21"/>
  <c r="J1783" i="21"/>
  <c r="Q1783" i="21"/>
  <c r="V1783" i="21"/>
  <c r="Z1783" i="21" s="1"/>
  <c r="W1783" i="21"/>
  <c r="X1783" i="21"/>
  <c r="AB1783" i="21" s="1"/>
  <c r="Y1783" i="21"/>
  <c r="AA1783" i="21"/>
  <c r="AD1783" i="21" s="1"/>
  <c r="AF1783" i="21" s="1"/>
  <c r="AC1783" i="21"/>
  <c r="AL1783" i="21"/>
  <c r="AN1783" i="21"/>
  <c r="AR1783" i="21"/>
  <c r="AX1783" i="21"/>
  <c r="AZ1783" i="21"/>
  <c r="BA1783" i="21"/>
  <c r="BC1783" i="21"/>
  <c r="BE1783" i="21"/>
  <c r="BF1783" i="21" s="1"/>
  <c r="BG1783" i="21"/>
  <c r="C1784" i="21"/>
  <c r="D1784" i="21"/>
  <c r="F1784" i="21"/>
  <c r="H1784" i="21"/>
  <c r="I1784" i="21" s="1"/>
  <c r="Q1784" i="21"/>
  <c r="V1784" i="21"/>
  <c r="Y1784" i="21" s="1"/>
  <c r="W1784" i="21"/>
  <c r="X1784" i="21"/>
  <c r="AA1784" i="21"/>
  <c r="AL1784" i="21"/>
  <c r="AN1784" i="21"/>
  <c r="AR1784" i="21"/>
  <c r="AX1784" i="21"/>
  <c r="AZ1784" i="21"/>
  <c r="BA1784" i="21"/>
  <c r="BC1784" i="21"/>
  <c r="BE1784" i="21"/>
  <c r="BF1784" i="21"/>
  <c r="BG1784" i="21"/>
  <c r="C1785" i="21"/>
  <c r="D1785" i="21"/>
  <c r="F1785" i="21"/>
  <c r="H1785" i="21"/>
  <c r="J1785" i="21" s="1"/>
  <c r="I1785" i="21"/>
  <c r="Q1785" i="21"/>
  <c r="V1785" i="21"/>
  <c r="W1785" i="21"/>
  <c r="X1785" i="21"/>
  <c r="AB1785" i="21" s="1"/>
  <c r="Y1785" i="21"/>
  <c r="Z1785" i="21"/>
  <c r="AA1785" i="21"/>
  <c r="AD1785" i="21" s="1"/>
  <c r="AF1785" i="21" s="1"/>
  <c r="AC1785" i="21"/>
  <c r="AL1785" i="21"/>
  <c r="AN1785" i="21"/>
  <c r="AR1785" i="21"/>
  <c r="AX1785" i="21"/>
  <c r="AZ1785" i="21"/>
  <c r="BA1785" i="21"/>
  <c r="BC1785" i="21"/>
  <c r="BE1785" i="21"/>
  <c r="BF1785" i="21" s="1"/>
  <c r="C1786" i="21"/>
  <c r="D1786" i="21"/>
  <c r="F1786" i="21"/>
  <c r="H1786" i="21"/>
  <c r="I1786" i="21" s="1"/>
  <c r="Q1786" i="21"/>
  <c r="V1786" i="21"/>
  <c r="Y1786" i="21" s="1"/>
  <c r="W1786" i="21"/>
  <c r="AA1786" i="21" s="1"/>
  <c r="X1786" i="21"/>
  <c r="Z1786" i="21"/>
  <c r="AL1786" i="21"/>
  <c r="AN1786" i="21"/>
  <c r="AR1786" i="21"/>
  <c r="AX1786" i="21"/>
  <c r="AZ1786" i="21"/>
  <c r="BA1786" i="21"/>
  <c r="BC1786" i="21"/>
  <c r="BE1786" i="21"/>
  <c r="BG1786" i="21" s="1"/>
  <c r="BF1786" i="21"/>
  <c r="C1787" i="21"/>
  <c r="D1787" i="21"/>
  <c r="F1787" i="21"/>
  <c r="H1787" i="21"/>
  <c r="I1787" i="21"/>
  <c r="J1787" i="21"/>
  <c r="Q1787" i="21"/>
  <c r="V1787" i="21"/>
  <c r="W1787" i="21"/>
  <c r="AA1787" i="21" s="1"/>
  <c r="X1787" i="21"/>
  <c r="Y1787" i="21"/>
  <c r="Z1787" i="21"/>
  <c r="AC1787" i="21"/>
  <c r="AL1787" i="21"/>
  <c r="AN1787" i="21"/>
  <c r="AR1787" i="21"/>
  <c r="AX1787" i="21"/>
  <c r="AZ1787" i="21"/>
  <c r="BA1787" i="21"/>
  <c r="BC1787" i="21"/>
  <c r="BE1787" i="21"/>
  <c r="BF1787" i="21" s="1"/>
  <c r="C1788" i="21"/>
  <c r="D1788" i="21"/>
  <c r="F1788" i="21"/>
  <c r="H1788" i="21"/>
  <c r="I1788" i="21" s="1"/>
  <c r="J1788" i="21"/>
  <c r="Q1788" i="21"/>
  <c r="V1788" i="21"/>
  <c r="Y1788" i="21" s="1"/>
  <c r="W1788" i="21"/>
  <c r="AA1788" i="21" s="1"/>
  <c r="X1788" i="21"/>
  <c r="AC1788" i="21" s="1"/>
  <c r="Z1788" i="21"/>
  <c r="AL1788" i="21"/>
  <c r="AN1788" i="21"/>
  <c r="AR1788" i="21"/>
  <c r="AX1788" i="21"/>
  <c r="AZ1788" i="21"/>
  <c r="BA1788" i="21"/>
  <c r="BC1788" i="21"/>
  <c r="BE1788" i="21"/>
  <c r="BF1788" i="21"/>
  <c r="BG1788" i="21"/>
  <c r="C1789" i="21"/>
  <c r="D1789" i="21"/>
  <c r="F1789" i="21"/>
  <c r="H1789" i="21"/>
  <c r="I1789" i="21"/>
  <c r="J1789" i="21"/>
  <c r="Q1789" i="21"/>
  <c r="V1789" i="21"/>
  <c r="Z1789" i="21" s="1"/>
  <c r="W1789" i="21"/>
  <c r="AA1789" i="21" s="1"/>
  <c r="X1789" i="21"/>
  <c r="Y1789" i="21"/>
  <c r="AC1789" i="21"/>
  <c r="AL1789" i="21"/>
  <c r="AN1789" i="21"/>
  <c r="AR1789" i="21"/>
  <c r="AX1789" i="21"/>
  <c r="AZ1789" i="21"/>
  <c r="BA1789" i="21"/>
  <c r="BC1789" i="21"/>
  <c r="BE1789" i="21"/>
  <c r="BF1789" i="21" s="1"/>
  <c r="BG1789" i="21"/>
  <c r="C1790" i="21"/>
  <c r="D1790" i="21"/>
  <c r="F1790" i="21"/>
  <c r="H1790" i="21"/>
  <c r="I1790" i="21" s="1"/>
  <c r="J1790" i="21"/>
  <c r="Q1790" i="21"/>
  <c r="V1790" i="21"/>
  <c r="Y1790" i="21" s="1"/>
  <c r="W1790" i="21"/>
  <c r="X1790" i="21"/>
  <c r="AC1790" i="21" s="1"/>
  <c r="AA1790" i="21"/>
  <c r="AL1790" i="21"/>
  <c r="AN1790" i="21"/>
  <c r="AR1790" i="21"/>
  <c r="AX1790" i="21"/>
  <c r="AZ1790" i="21"/>
  <c r="BA1790" i="21"/>
  <c r="BC1790" i="21"/>
  <c r="BE1790" i="21"/>
  <c r="BF1790" i="21"/>
  <c r="BG1790" i="21"/>
  <c r="C1791" i="21"/>
  <c r="D1791" i="21"/>
  <c r="F1791" i="21"/>
  <c r="H1791" i="21"/>
  <c r="I1791" i="21"/>
  <c r="J1791" i="21"/>
  <c r="Q1791" i="21"/>
  <c r="V1791" i="21"/>
  <c r="Z1791" i="21" s="1"/>
  <c r="W1791" i="21"/>
  <c r="X1791" i="21"/>
  <c r="AB1791" i="21" s="1"/>
  <c r="Y1791" i="21"/>
  <c r="AA1791" i="21"/>
  <c r="AD1791" i="21" s="1"/>
  <c r="AF1791" i="21" s="1"/>
  <c r="AC1791" i="21"/>
  <c r="AL1791" i="21"/>
  <c r="AN1791" i="21"/>
  <c r="AR1791" i="21"/>
  <c r="AX1791" i="21"/>
  <c r="AZ1791" i="21"/>
  <c r="BA1791" i="21"/>
  <c r="BC1791" i="21"/>
  <c r="BE1791" i="21"/>
  <c r="BF1791" i="21" s="1"/>
  <c r="BG1791" i="21"/>
  <c r="C1792" i="21"/>
  <c r="D1792" i="21"/>
  <c r="F1792" i="21"/>
  <c r="H1792" i="21"/>
  <c r="I1792" i="21" s="1"/>
  <c r="Q1792" i="21"/>
  <c r="V1792" i="21"/>
  <c r="Y1792" i="21" s="1"/>
  <c r="W1792" i="21"/>
  <c r="X1792" i="21"/>
  <c r="AA1792" i="21"/>
  <c r="AL1792" i="21"/>
  <c r="AN1792" i="21"/>
  <c r="AR1792" i="21"/>
  <c r="AX1792" i="21"/>
  <c r="AZ1792" i="21"/>
  <c r="BA1792" i="21"/>
  <c r="BC1792" i="21"/>
  <c r="BE1792" i="21"/>
  <c r="BF1792" i="21"/>
  <c r="BG1792" i="21"/>
  <c r="C1793" i="21"/>
  <c r="D1793" i="21"/>
  <c r="F1793" i="21"/>
  <c r="H1793" i="21"/>
  <c r="J1793" i="21" s="1"/>
  <c r="I1793" i="21"/>
  <c r="Q1793" i="21"/>
  <c r="V1793" i="21"/>
  <c r="W1793" i="21"/>
  <c r="X1793" i="21"/>
  <c r="AB1793" i="21" s="1"/>
  <c r="Y1793" i="21"/>
  <c r="Z1793" i="21"/>
  <c r="AA1793" i="21"/>
  <c r="AD1793" i="21" s="1"/>
  <c r="AF1793" i="21" s="1"/>
  <c r="AC1793" i="21"/>
  <c r="AL1793" i="21"/>
  <c r="AN1793" i="21"/>
  <c r="AR1793" i="21"/>
  <c r="AX1793" i="21"/>
  <c r="AZ1793" i="21"/>
  <c r="BA1793" i="21"/>
  <c r="BC1793" i="21"/>
  <c r="BE1793" i="21"/>
  <c r="BF1793" i="21" s="1"/>
  <c r="C1794" i="21"/>
  <c r="D1794" i="21"/>
  <c r="F1794" i="21"/>
  <c r="H1794" i="21"/>
  <c r="I1794" i="21" s="1"/>
  <c r="Q1794" i="21"/>
  <c r="V1794" i="21"/>
  <c r="Y1794" i="21" s="1"/>
  <c r="W1794" i="21"/>
  <c r="AA1794" i="21" s="1"/>
  <c r="X1794" i="21"/>
  <c r="Z1794" i="21"/>
  <c r="AL1794" i="21"/>
  <c r="AN1794" i="21"/>
  <c r="AR1794" i="21"/>
  <c r="AX1794" i="21"/>
  <c r="AZ1794" i="21"/>
  <c r="BA1794" i="21"/>
  <c r="BC1794" i="21"/>
  <c r="BE1794" i="21"/>
  <c r="BG1794" i="21" s="1"/>
  <c r="BF1794" i="21"/>
  <c r="C1795" i="21"/>
  <c r="D1795" i="21"/>
  <c r="F1795" i="21"/>
  <c r="H1795" i="21"/>
  <c r="I1795" i="21"/>
  <c r="J1795" i="21"/>
  <c r="Q1795" i="21"/>
  <c r="V1795" i="21"/>
  <c r="W1795" i="21"/>
  <c r="AA1795" i="21" s="1"/>
  <c r="X1795" i="21"/>
  <c r="Y1795" i="21"/>
  <c r="Z1795" i="21"/>
  <c r="AC1795" i="21"/>
  <c r="AL1795" i="21"/>
  <c r="AN1795" i="21"/>
  <c r="AR1795" i="21"/>
  <c r="AX1795" i="21"/>
  <c r="AZ1795" i="21"/>
  <c r="BA1795" i="21"/>
  <c r="BC1795" i="21"/>
  <c r="BE1795" i="21"/>
  <c r="BF1795" i="21" s="1"/>
  <c r="C1796" i="21"/>
  <c r="D1796" i="21"/>
  <c r="F1796" i="21"/>
  <c r="H1796" i="21"/>
  <c r="I1796" i="21" s="1"/>
  <c r="J1796" i="21"/>
  <c r="Q1796" i="21"/>
  <c r="V1796" i="21"/>
  <c r="Y1796" i="21" s="1"/>
  <c r="W1796" i="21"/>
  <c r="AA1796" i="21" s="1"/>
  <c r="X1796" i="21"/>
  <c r="AC1796" i="21" s="1"/>
  <c r="Z1796" i="21"/>
  <c r="AL1796" i="21"/>
  <c r="AN1796" i="21"/>
  <c r="AR1796" i="21"/>
  <c r="AX1796" i="21"/>
  <c r="AZ1796" i="21"/>
  <c r="BA1796" i="21"/>
  <c r="BC1796" i="21"/>
  <c r="BE1796" i="21"/>
  <c r="BF1796" i="21"/>
  <c r="BG1796" i="21"/>
  <c r="C1797" i="21"/>
  <c r="D1797" i="21"/>
  <c r="F1797" i="21"/>
  <c r="H1797" i="21"/>
  <c r="I1797" i="21"/>
  <c r="J1797" i="21"/>
  <c r="Q1797" i="21"/>
  <c r="V1797" i="21"/>
  <c r="Z1797" i="21" s="1"/>
  <c r="W1797" i="21"/>
  <c r="AA1797" i="21" s="1"/>
  <c r="X1797" i="21"/>
  <c r="Y1797" i="21"/>
  <c r="AC1797" i="21"/>
  <c r="AL1797" i="21"/>
  <c r="AN1797" i="21"/>
  <c r="AR1797" i="21"/>
  <c r="AX1797" i="21"/>
  <c r="AZ1797" i="21"/>
  <c r="BA1797" i="21"/>
  <c r="BC1797" i="21"/>
  <c r="BE1797" i="21"/>
  <c r="BF1797" i="21" s="1"/>
  <c r="BG1797" i="21"/>
  <c r="C1798" i="21"/>
  <c r="D1798" i="21"/>
  <c r="F1798" i="21"/>
  <c r="H1798" i="21"/>
  <c r="I1798" i="21" s="1"/>
  <c r="J1798" i="21"/>
  <c r="Q1798" i="21"/>
  <c r="V1798" i="21"/>
  <c r="Y1798" i="21" s="1"/>
  <c r="W1798" i="21"/>
  <c r="X1798" i="21"/>
  <c r="AC1798" i="21" s="1"/>
  <c r="AA1798" i="21"/>
  <c r="AL1798" i="21"/>
  <c r="AN1798" i="21"/>
  <c r="AR1798" i="21"/>
  <c r="AX1798" i="21"/>
  <c r="AZ1798" i="21"/>
  <c r="BA1798" i="21"/>
  <c r="BC1798" i="21"/>
  <c r="BE1798" i="21"/>
  <c r="BF1798" i="21"/>
  <c r="BG1798" i="21"/>
  <c r="C1799" i="21"/>
  <c r="D1799" i="21"/>
  <c r="F1799" i="21"/>
  <c r="H1799" i="21"/>
  <c r="I1799" i="21"/>
  <c r="J1799" i="21"/>
  <c r="Q1799" i="21"/>
  <c r="V1799" i="21"/>
  <c r="Z1799" i="21" s="1"/>
  <c r="W1799" i="21"/>
  <c r="X1799" i="21"/>
  <c r="AB1799" i="21" s="1"/>
  <c r="Y1799" i="21"/>
  <c r="AA1799" i="21"/>
  <c r="AD1799" i="21" s="1"/>
  <c r="AF1799" i="21" s="1"/>
  <c r="AC1799" i="21"/>
  <c r="AL1799" i="21"/>
  <c r="AN1799" i="21"/>
  <c r="AR1799" i="21"/>
  <c r="AX1799" i="21"/>
  <c r="AZ1799" i="21"/>
  <c r="BA1799" i="21"/>
  <c r="BC1799" i="21"/>
  <c r="BE1799" i="21"/>
  <c r="BF1799" i="21" s="1"/>
  <c r="BG1799" i="21"/>
  <c r="C1800" i="21"/>
  <c r="D1800" i="21"/>
  <c r="F1800" i="21"/>
  <c r="H1800" i="21"/>
  <c r="I1800" i="21" s="1"/>
  <c r="Q1800" i="21"/>
  <c r="V1800" i="21"/>
  <c r="Y1800" i="21" s="1"/>
  <c r="W1800" i="21"/>
  <c r="X1800" i="21"/>
  <c r="AA1800" i="21"/>
  <c r="AL1800" i="21"/>
  <c r="AN1800" i="21"/>
  <c r="AR1800" i="21"/>
  <c r="AX1800" i="21"/>
  <c r="AZ1800" i="21"/>
  <c r="BA1800" i="21"/>
  <c r="BC1800" i="21"/>
  <c r="BE1800" i="21"/>
  <c r="BF1800" i="21"/>
  <c r="BG1800" i="21"/>
  <c r="C1801" i="21"/>
  <c r="D1801" i="21"/>
  <c r="F1801" i="21"/>
  <c r="H1801" i="21"/>
  <c r="J1801" i="21" s="1"/>
  <c r="I1801" i="21"/>
  <c r="Q1801" i="21"/>
  <c r="V1801" i="21"/>
  <c r="W1801" i="21"/>
  <c r="X1801" i="21"/>
  <c r="AB1801" i="21" s="1"/>
  <c r="Y1801" i="21"/>
  <c r="Z1801" i="21"/>
  <c r="AA1801" i="21"/>
  <c r="AD1801" i="21" s="1"/>
  <c r="AF1801" i="21" s="1"/>
  <c r="AC1801" i="21"/>
  <c r="AL1801" i="21"/>
  <c r="AN1801" i="21"/>
  <c r="AR1801" i="21"/>
  <c r="AX1801" i="21"/>
  <c r="AZ1801" i="21"/>
  <c r="BA1801" i="21"/>
  <c r="BC1801" i="21"/>
  <c r="BE1801" i="21"/>
  <c r="BF1801" i="21" s="1"/>
  <c r="C1802" i="21"/>
  <c r="D1802" i="21"/>
  <c r="F1802" i="21"/>
  <c r="H1802" i="21"/>
  <c r="I1802" i="21" s="1"/>
  <c r="Q1802" i="21"/>
  <c r="V1802" i="21"/>
  <c r="Y1802" i="21" s="1"/>
  <c r="W1802" i="21"/>
  <c r="AA1802" i="21" s="1"/>
  <c r="X1802" i="21"/>
  <c r="Z1802" i="21"/>
  <c r="AL1802" i="21"/>
  <c r="AN1802" i="21"/>
  <c r="AR1802" i="21"/>
  <c r="AX1802" i="21"/>
  <c r="AZ1802" i="21"/>
  <c r="BA1802" i="21"/>
  <c r="BC1802" i="21"/>
  <c r="BE1802" i="21"/>
  <c r="BG1802" i="21" s="1"/>
  <c r="BF1802" i="21"/>
  <c r="C1803" i="21"/>
  <c r="D1803" i="21"/>
  <c r="F1803" i="21"/>
  <c r="H1803" i="21"/>
  <c r="I1803" i="21"/>
  <c r="J1803" i="21"/>
  <c r="Q1803" i="21"/>
  <c r="V1803" i="21"/>
  <c r="W1803" i="21"/>
  <c r="AA1803" i="21" s="1"/>
  <c r="X1803" i="21"/>
  <c r="Y1803" i="21"/>
  <c r="Z1803" i="21"/>
  <c r="AC1803" i="21"/>
  <c r="AL1803" i="21"/>
  <c r="AN1803" i="21"/>
  <c r="AR1803" i="21"/>
  <c r="AX1803" i="21"/>
  <c r="AZ1803" i="21"/>
  <c r="BA1803" i="21"/>
  <c r="BC1803" i="21"/>
  <c r="BE1803" i="21"/>
  <c r="BF1803" i="21" s="1"/>
  <c r="C1804" i="21"/>
  <c r="D1804" i="21"/>
  <c r="F1804" i="21"/>
  <c r="H1804" i="21"/>
  <c r="I1804" i="21" s="1"/>
  <c r="J1804" i="21"/>
  <c r="Q1804" i="21"/>
  <c r="V1804" i="21"/>
  <c r="Y1804" i="21" s="1"/>
  <c r="W1804" i="21"/>
  <c r="AA1804" i="21" s="1"/>
  <c r="X1804" i="21"/>
  <c r="AC1804" i="21" s="1"/>
  <c r="Z1804" i="21"/>
  <c r="AL1804" i="21"/>
  <c r="AN1804" i="21"/>
  <c r="AR1804" i="21"/>
  <c r="AX1804" i="21"/>
  <c r="AZ1804" i="21"/>
  <c r="BA1804" i="21"/>
  <c r="BC1804" i="21"/>
  <c r="BE1804" i="21"/>
  <c r="BF1804" i="21"/>
  <c r="BG1804" i="21"/>
  <c r="C1805" i="21"/>
  <c r="D1805" i="21"/>
  <c r="F1805" i="21"/>
  <c r="H1805" i="21"/>
  <c r="I1805" i="21"/>
  <c r="J1805" i="21"/>
  <c r="Q1805" i="21"/>
  <c r="V1805" i="21"/>
  <c r="Z1805" i="21" s="1"/>
  <c r="W1805" i="21"/>
  <c r="AA1805" i="21" s="1"/>
  <c r="X1805" i="21"/>
  <c r="Y1805" i="21"/>
  <c r="AC1805" i="21"/>
  <c r="AL1805" i="21"/>
  <c r="AN1805" i="21"/>
  <c r="AR1805" i="21"/>
  <c r="AX1805" i="21"/>
  <c r="AZ1805" i="21"/>
  <c r="BA1805" i="21"/>
  <c r="BC1805" i="21"/>
  <c r="BE1805" i="21"/>
  <c r="BF1805" i="21" s="1"/>
  <c r="BG1805" i="21"/>
  <c r="C1806" i="21"/>
  <c r="D1806" i="21"/>
  <c r="F1806" i="21"/>
  <c r="H1806" i="21"/>
  <c r="I1806" i="21" s="1"/>
  <c r="J1806" i="21"/>
  <c r="Q1806" i="21"/>
  <c r="V1806" i="21"/>
  <c r="Y1806" i="21" s="1"/>
  <c r="W1806" i="21"/>
  <c r="X1806" i="21"/>
  <c r="AC1806" i="21" s="1"/>
  <c r="AA1806" i="21"/>
  <c r="AL1806" i="21"/>
  <c r="AN1806" i="21"/>
  <c r="AR1806" i="21"/>
  <c r="AX1806" i="21"/>
  <c r="AZ1806" i="21"/>
  <c r="BA1806" i="21"/>
  <c r="BC1806" i="21"/>
  <c r="BE1806" i="21"/>
  <c r="BF1806" i="21"/>
  <c r="BG1806" i="21"/>
  <c r="C1807" i="21"/>
  <c r="D1807" i="21"/>
  <c r="F1807" i="21"/>
  <c r="H1807" i="21"/>
  <c r="I1807" i="21"/>
  <c r="J1807" i="21"/>
  <c r="Q1807" i="21"/>
  <c r="V1807" i="21"/>
  <c r="Z1807" i="21" s="1"/>
  <c r="W1807" i="21"/>
  <c r="X1807" i="21"/>
  <c r="AB1807" i="21" s="1"/>
  <c r="Y1807" i="21"/>
  <c r="AA1807" i="21"/>
  <c r="AD1807" i="21" s="1"/>
  <c r="AF1807" i="21" s="1"/>
  <c r="AC1807" i="21"/>
  <c r="AL1807" i="21"/>
  <c r="AN1807" i="21"/>
  <c r="AR1807" i="21"/>
  <c r="AX1807" i="21"/>
  <c r="AZ1807" i="21"/>
  <c r="BA1807" i="21"/>
  <c r="BC1807" i="21"/>
  <c r="BE1807" i="21"/>
  <c r="BF1807" i="21" s="1"/>
  <c r="BG1807" i="21"/>
  <c r="C1808" i="21"/>
  <c r="D1808" i="21"/>
  <c r="F1808" i="21"/>
  <c r="H1808" i="21"/>
  <c r="I1808" i="21" s="1"/>
  <c r="Q1808" i="21"/>
  <c r="V1808" i="21"/>
  <c r="Y1808" i="21" s="1"/>
  <c r="W1808" i="21"/>
  <c r="X1808" i="21"/>
  <c r="AA1808" i="21"/>
  <c r="AL1808" i="21"/>
  <c r="AN1808" i="21"/>
  <c r="AR1808" i="21"/>
  <c r="AX1808" i="21"/>
  <c r="AZ1808" i="21"/>
  <c r="BA1808" i="21"/>
  <c r="BC1808" i="21"/>
  <c r="BE1808" i="21"/>
  <c r="BF1808" i="21"/>
  <c r="BG1808" i="21"/>
  <c r="C1809" i="21"/>
  <c r="D1809" i="21"/>
  <c r="F1809" i="21"/>
  <c r="H1809" i="21"/>
  <c r="J1809" i="21" s="1"/>
  <c r="I1809" i="21"/>
  <c r="Q1809" i="21"/>
  <c r="V1809" i="21"/>
  <c r="W1809" i="21"/>
  <c r="X1809" i="21"/>
  <c r="AB1809" i="21" s="1"/>
  <c r="Y1809" i="21"/>
  <c r="Z1809" i="21"/>
  <c r="AA1809" i="21"/>
  <c r="AD1809" i="21" s="1"/>
  <c r="AF1809" i="21" s="1"/>
  <c r="AC1809" i="21"/>
  <c r="AL1809" i="21"/>
  <c r="AN1809" i="21"/>
  <c r="AR1809" i="21"/>
  <c r="AX1809" i="21"/>
  <c r="AZ1809" i="21"/>
  <c r="BA1809" i="21"/>
  <c r="BC1809" i="21"/>
  <c r="BE1809" i="21"/>
  <c r="BF1809" i="21" s="1"/>
  <c r="C1810" i="21"/>
  <c r="D1810" i="21"/>
  <c r="F1810" i="21"/>
  <c r="H1810" i="21"/>
  <c r="I1810" i="21" s="1"/>
  <c r="Q1810" i="21"/>
  <c r="V1810" i="21"/>
  <c r="Y1810" i="21" s="1"/>
  <c r="W1810" i="21"/>
  <c r="AA1810" i="21" s="1"/>
  <c r="X1810" i="21"/>
  <c r="Z1810" i="21"/>
  <c r="AL1810" i="21"/>
  <c r="AN1810" i="21"/>
  <c r="AR1810" i="21"/>
  <c r="AX1810" i="21"/>
  <c r="AZ1810" i="21"/>
  <c r="BA1810" i="21"/>
  <c r="BC1810" i="21"/>
  <c r="BE1810" i="21"/>
  <c r="BG1810" i="21" s="1"/>
  <c r="BF1810" i="21"/>
  <c r="C1811" i="21"/>
  <c r="D1811" i="21"/>
  <c r="F1811" i="21"/>
  <c r="H1811" i="21"/>
  <c r="I1811" i="21"/>
  <c r="J1811" i="21"/>
  <c r="Q1811" i="21"/>
  <c r="V1811" i="21"/>
  <c r="W1811" i="21"/>
  <c r="AA1811" i="21" s="1"/>
  <c r="X1811" i="21"/>
  <c r="Y1811" i="21"/>
  <c r="Z1811" i="21"/>
  <c r="AC1811" i="21"/>
  <c r="AL1811" i="21"/>
  <c r="AN1811" i="21"/>
  <c r="AR1811" i="21"/>
  <c r="AX1811" i="21"/>
  <c r="AZ1811" i="21"/>
  <c r="BA1811" i="21"/>
  <c r="BC1811" i="21"/>
  <c r="BE1811" i="21"/>
  <c r="BF1811" i="21" s="1"/>
  <c r="C1812" i="21"/>
  <c r="D1812" i="21"/>
  <c r="F1812" i="21"/>
  <c r="H1812" i="21"/>
  <c r="I1812" i="21" s="1"/>
  <c r="J1812" i="21"/>
  <c r="Q1812" i="21"/>
  <c r="V1812" i="21"/>
  <c r="Y1812" i="21" s="1"/>
  <c r="W1812" i="21"/>
  <c r="AA1812" i="21" s="1"/>
  <c r="X1812" i="21"/>
  <c r="AC1812" i="21" s="1"/>
  <c r="Z1812" i="21"/>
  <c r="AL1812" i="21"/>
  <c r="AN1812" i="21"/>
  <c r="AR1812" i="21"/>
  <c r="AX1812" i="21"/>
  <c r="AZ1812" i="21"/>
  <c r="BA1812" i="21"/>
  <c r="BC1812" i="21"/>
  <c r="BE1812" i="21"/>
  <c r="BF1812" i="21"/>
  <c r="BG1812" i="21"/>
  <c r="C1813" i="21"/>
  <c r="D1813" i="21"/>
  <c r="F1813" i="21"/>
  <c r="H1813" i="21"/>
  <c r="I1813" i="21"/>
  <c r="J1813" i="21"/>
  <c r="Q1813" i="21"/>
  <c r="V1813" i="21"/>
  <c r="Z1813" i="21" s="1"/>
  <c r="W1813" i="21"/>
  <c r="AA1813" i="21" s="1"/>
  <c r="X1813" i="21"/>
  <c r="Y1813" i="21"/>
  <c r="AC1813" i="21"/>
  <c r="AL1813" i="21"/>
  <c r="AN1813" i="21"/>
  <c r="AR1813" i="21"/>
  <c r="AX1813" i="21"/>
  <c r="AZ1813" i="21"/>
  <c r="BA1813" i="21"/>
  <c r="BC1813" i="21"/>
  <c r="BE1813" i="21"/>
  <c r="BF1813" i="21" s="1"/>
  <c r="BG1813" i="21"/>
  <c r="C1814" i="21"/>
  <c r="D1814" i="21"/>
  <c r="F1814" i="21"/>
  <c r="H1814" i="21"/>
  <c r="I1814" i="21" s="1"/>
  <c r="J1814" i="21"/>
  <c r="Q1814" i="21"/>
  <c r="V1814" i="21"/>
  <c r="Y1814" i="21" s="1"/>
  <c r="W1814" i="21"/>
  <c r="X1814" i="21"/>
  <c r="AC1814" i="21" s="1"/>
  <c r="AA1814" i="21"/>
  <c r="AL1814" i="21"/>
  <c r="AN1814" i="21"/>
  <c r="AR1814" i="21"/>
  <c r="AX1814" i="21"/>
  <c r="AZ1814" i="21"/>
  <c r="BA1814" i="21"/>
  <c r="BC1814" i="21"/>
  <c r="BE1814" i="21"/>
  <c r="BF1814" i="21"/>
  <c r="BG1814" i="21"/>
  <c r="C1815" i="21"/>
  <c r="D1815" i="21"/>
  <c r="F1815" i="21"/>
  <c r="H1815" i="21"/>
  <c r="I1815" i="21"/>
  <c r="J1815" i="21"/>
  <c r="Q1815" i="21"/>
  <c r="V1815" i="21"/>
  <c r="Z1815" i="21" s="1"/>
  <c r="W1815" i="21"/>
  <c r="X1815" i="21"/>
  <c r="AB1815" i="21" s="1"/>
  <c r="Y1815" i="21"/>
  <c r="AA1815" i="21"/>
  <c r="AD1815" i="21" s="1"/>
  <c r="AF1815" i="21" s="1"/>
  <c r="AC1815" i="21"/>
  <c r="AL1815" i="21"/>
  <c r="AN1815" i="21"/>
  <c r="AR1815" i="21"/>
  <c r="AX1815" i="21"/>
  <c r="AZ1815" i="21"/>
  <c r="BA1815" i="21"/>
  <c r="BC1815" i="21"/>
  <c r="BE1815" i="21"/>
  <c r="BF1815" i="21" s="1"/>
  <c r="BG1815" i="21"/>
  <c r="C1816" i="21"/>
  <c r="D1816" i="21"/>
  <c r="F1816" i="21"/>
  <c r="H1816" i="21"/>
  <c r="I1816" i="21" s="1"/>
  <c r="Q1816" i="21"/>
  <c r="V1816" i="21"/>
  <c r="Y1816" i="21" s="1"/>
  <c r="W1816" i="21"/>
  <c r="X1816" i="21"/>
  <c r="AA1816" i="21"/>
  <c r="AL1816" i="21"/>
  <c r="AN1816" i="21"/>
  <c r="AR1816" i="21"/>
  <c r="AX1816" i="21"/>
  <c r="AZ1816" i="21"/>
  <c r="BA1816" i="21"/>
  <c r="BC1816" i="21"/>
  <c r="BE1816" i="21"/>
  <c r="BF1816" i="21"/>
  <c r="BG1816" i="21"/>
  <c r="C1817" i="21"/>
  <c r="D1817" i="21"/>
  <c r="F1817" i="21"/>
  <c r="H1817" i="21"/>
  <c r="J1817" i="21" s="1"/>
  <c r="I1817" i="21"/>
  <c r="Q1817" i="21"/>
  <c r="V1817" i="21"/>
  <c r="W1817" i="21"/>
  <c r="X1817" i="21"/>
  <c r="AB1817" i="21" s="1"/>
  <c r="Y1817" i="21"/>
  <c r="Z1817" i="21"/>
  <c r="AA1817" i="21"/>
  <c r="AD1817" i="21" s="1"/>
  <c r="AF1817" i="21" s="1"/>
  <c r="AC1817" i="21"/>
  <c r="AL1817" i="21"/>
  <c r="AN1817" i="21"/>
  <c r="AR1817" i="21"/>
  <c r="AX1817" i="21"/>
  <c r="AZ1817" i="21"/>
  <c r="BA1817" i="21"/>
  <c r="BC1817" i="21"/>
  <c r="BE1817" i="21"/>
  <c r="BF1817" i="21" s="1"/>
  <c r="C1818" i="21"/>
  <c r="D1818" i="21"/>
  <c r="F1818" i="21"/>
  <c r="H1818" i="21"/>
  <c r="I1818" i="21" s="1"/>
  <c r="Q1818" i="21"/>
  <c r="V1818" i="21"/>
  <c r="Y1818" i="21" s="1"/>
  <c r="W1818" i="21"/>
  <c r="AA1818" i="21" s="1"/>
  <c r="X1818" i="21"/>
  <c r="Z1818" i="21"/>
  <c r="AL1818" i="21"/>
  <c r="AN1818" i="21"/>
  <c r="AR1818" i="21"/>
  <c r="AX1818" i="21"/>
  <c r="AZ1818" i="21"/>
  <c r="BA1818" i="21"/>
  <c r="BC1818" i="21"/>
  <c r="BE1818" i="21"/>
  <c r="BG1818" i="21" s="1"/>
  <c r="BF1818" i="21"/>
  <c r="C1819" i="21"/>
  <c r="D1819" i="21"/>
  <c r="F1819" i="21"/>
  <c r="H1819" i="21"/>
  <c r="I1819" i="21"/>
  <c r="J1819" i="21"/>
  <c r="Q1819" i="21"/>
  <c r="V1819" i="21"/>
  <c r="W1819" i="21"/>
  <c r="AA1819" i="21" s="1"/>
  <c r="X1819" i="21"/>
  <c r="Y1819" i="21"/>
  <c r="Z1819" i="21"/>
  <c r="AC1819" i="21"/>
  <c r="AL1819" i="21"/>
  <c r="AN1819" i="21"/>
  <c r="AR1819" i="21"/>
  <c r="AX1819" i="21"/>
  <c r="AZ1819" i="21"/>
  <c r="BA1819" i="21"/>
  <c r="BC1819" i="21"/>
  <c r="BE1819" i="21"/>
  <c r="BF1819" i="21" s="1"/>
  <c r="C1820" i="21"/>
  <c r="D1820" i="21"/>
  <c r="F1820" i="21"/>
  <c r="H1820" i="21"/>
  <c r="I1820" i="21" s="1"/>
  <c r="J1820" i="21"/>
  <c r="Q1820" i="21"/>
  <c r="V1820" i="21"/>
  <c r="Y1820" i="21" s="1"/>
  <c r="W1820" i="21"/>
  <c r="AA1820" i="21" s="1"/>
  <c r="AD1820" i="21" s="1"/>
  <c r="X1820" i="21"/>
  <c r="AC1820" i="21" s="1"/>
  <c r="Z1820" i="21"/>
  <c r="AL1820" i="21"/>
  <c r="AN1820" i="21"/>
  <c r="AR1820" i="21"/>
  <c r="AX1820" i="21"/>
  <c r="AZ1820" i="21"/>
  <c r="BA1820" i="21"/>
  <c r="BC1820" i="21"/>
  <c r="BE1820" i="21"/>
  <c r="BF1820" i="21"/>
  <c r="BG1820" i="21"/>
  <c r="C1821" i="21"/>
  <c r="D1821" i="21"/>
  <c r="F1821" i="21"/>
  <c r="H1821" i="21"/>
  <c r="I1821" i="21"/>
  <c r="J1821" i="21"/>
  <c r="Q1821" i="21"/>
  <c r="V1821" i="21"/>
  <c r="Z1821" i="21" s="1"/>
  <c r="W1821" i="21"/>
  <c r="AA1821" i="21" s="1"/>
  <c r="X1821" i="21"/>
  <c r="Y1821" i="21"/>
  <c r="AC1821" i="21"/>
  <c r="AL1821" i="21"/>
  <c r="AN1821" i="21"/>
  <c r="AR1821" i="21"/>
  <c r="AX1821" i="21"/>
  <c r="AZ1821" i="21"/>
  <c r="BA1821" i="21"/>
  <c r="BC1821" i="21"/>
  <c r="BE1821" i="21"/>
  <c r="BF1821" i="21" s="1"/>
  <c r="BG1821" i="21"/>
  <c r="C1822" i="21"/>
  <c r="D1822" i="21"/>
  <c r="F1822" i="21"/>
  <c r="H1822" i="21"/>
  <c r="I1822" i="21" s="1"/>
  <c r="J1822" i="21"/>
  <c r="Q1822" i="21"/>
  <c r="V1822" i="21"/>
  <c r="W1822" i="21"/>
  <c r="X1822" i="21"/>
  <c r="AC1822" i="21" s="1"/>
  <c r="AB1822" i="21" s="1"/>
  <c r="AA1822" i="21"/>
  <c r="AL1822" i="21"/>
  <c r="AN1822" i="21"/>
  <c r="AR1822" i="21"/>
  <c r="AX1822" i="21"/>
  <c r="AZ1822" i="21"/>
  <c r="BA1822" i="21"/>
  <c r="BC1822" i="21"/>
  <c r="BE1822" i="21"/>
  <c r="BF1822" i="21"/>
  <c r="BG1822" i="21"/>
  <c r="C1823" i="21"/>
  <c r="D1823" i="21"/>
  <c r="F1823" i="21"/>
  <c r="H1823" i="21"/>
  <c r="I1823" i="21"/>
  <c r="J1823" i="21"/>
  <c r="Q1823" i="21"/>
  <c r="V1823" i="21"/>
  <c r="Z1823" i="21" s="1"/>
  <c r="W1823" i="21"/>
  <c r="X1823" i="21"/>
  <c r="Y1823" i="21"/>
  <c r="AA1823" i="21"/>
  <c r="AD1823" i="21" s="1"/>
  <c r="AF1823" i="21" s="1"/>
  <c r="AC1823" i="21"/>
  <c r="AL1823" i="21"/>
  <c r="AN1823" i="21"/>
  <c r="AR1823" i="21"/>
  <c r="AX1823" i="21"/>
  <c r="AZ1823" i="21"/>
  <c r="BA1823" i="21"/>
  <c r="BC1823" i="21"/>
  <c r="BE1823" i="21"/>
  <c r="BF1823" i="21" s="1"/>
  <c r="BG1823" i="21"/>
  <c r="C1824" i="21"/>
  <c r="D1824" i="21"/>
  <c r="F1824" i="21"/>
  <c r="H1824" i="21"/>
  <c r="I1824" i="21" s="1"/>
  <c r="Q1824" i="21"/>
  <c r="V1824" i="21"/>
  <c r="W1824" i="21"/>
  <c r="X1824" i="21"/>
  <c r="AA1824" i="21"/>
  <c r="AL1824" i="21"/>
  <c r="AN1824" i="21"/>
  <c r="AR1824" i="21"/>
  <c r="AX1824" i="21"/>
  <c r="AZ1824" i="21"/>
  <c r="BA1824" i="21"/>
  <c r="BC1824" i="21"/>
  <c r="BE1824" i="21"/>
  <c r="BF1824" i="21"/>
  <c r="BG1824" i="21"/>
  <c r="C1825" i="21"/>
  <c r="D1825" i="21"/>
  <c r="F1825" i="21"/>
  <c r="H1825" i="21"/>
  <c r="J1825" i="21" s="1"/>
  <c r="I1825" i="21"/>
  <c r="Q1825" i="21"/>
  <c r="V1825" i="21"/>
  <c r="W1825" i="21"/>
  <c r="X1825" i="21"/>
  <c r="Y1825" i="21"/>
  <c r="Z1825" i="21"/>
  <c r="AA1825" i="21"/>
  <c r="AC1825" i="21"/>
  <c r="AL1825" i="21"/>
  <c r="AN1825" i="21"/>
  <c r="AR1825" i="21"/>
  <c r="AX1825" i="21"/>
  <c r="AZ1825" i="21"/>
  <c r="BA1825" i="21"/>
  <c r="BC1825" i="21"/>
  <c r="BE1825" i="21"/>
  <c r="BF1825" i="21" s="1"/>
  <c r="C1826" i="21"/>
  <c r="D1826" i="21"/>
  <c r="F1826" i="21"/>
  <c r="H1826" i="21"/>
  <c r="Q1826" i="21"/>
  <c r="V1826" i="21"/>
  <c r="Y1826" i="21" s="1"/>
  <c r="W1826" i="21"/>
  <c r="AA1826" i="21" s="1"/>
  <c r="X1826" i="21"/>
  <c r="Z1826" i="21"/>
  <c r="AL1826" i="21"/>
  <c r="AN1826" i="21"/>
  <c r="AR1826" i="21"/>
  <c r="AX1826" i="21"/>
  <c r="AZ1826" i="21"/>
  <c r="BA1826" i="21"/>
  <c r="BC1826" i="21"/>
  <c r="BE1826" i="21"/>
  <c r="BG1826" i="21" s="1"/>
  <c r="BF1826" i="21"/>
  <c r="C1827" i="21"/>
  <c r="D1827" i="21"/>
  <c r="F1827" i="21"/>
  <c r="H1827" i="21"/>
  <c r="I1827" i="21"/>
  <c r="J1827" i="21"/>
  <c r="Q1827" i="21"/>
  <c r="V1827" i="21"/>
  <c r="W1827" i="21"/>
  <c r="AA1827" i="21" s="1"/>
  <c r="X1827" i="21"/>
  <c r="Y1827" i="21"/>
  <c r="Z1827" i="21"/>
  <c r="AC1827" i="21"/>
  <c r="AL1827" i="21"/>
  <c r="AN1827" i="21"/>
  <c r="AR1827" i="21"/>
  <c r="AX1827" i="21"/>
  <c r="AZ1827" i="21"/>
  <c r="BA1827" i="21"/>
  <c r="BC1827" i="21"/>
  <c r="BE1827" i="21"/>
  <c r="C1828" i="21"/>
  <c r="D1828" i="21"/>
  <c r="F1828" i="21"/>
  <c r="H1828" i="21"/>
  <c r="I1828" i="21" s="1"/>
  <c r="Q1828" i="21"/>
  <c r="V1828" i="21"/>
  <c r="Y1828" i="21" s="1"/>
  <c r="W1828" i="21"/>
  <c r="AA1828" i="21" s="1"/>
  <c r="AD1828" i="21" s="1"/>
  <c r="X1828" i="21"/>
  <c r="AC1828" i="21" s="1"/>
  <c r="Z1828" i="21"/>
  <c r="AL1828" i="21"/>
  <c r="AN1828" i="21"/>
  <c r="AR1828" i="21"/>
  <c r="AX1828" i="21"/>
  <c r="AZ1828" i="21"/>
  <c r="BA1828" i="21"/>
  <c r="BC1828" i="21"/>
  <c r="BE1828" i="21"/>
  <c r="BF1828" i="21"/>
  <c r="BG1828" i="21"/>
  <c r="C1829" i="21"/>
  <c r="D1829" i="21"/>
  <c r="F1829" i="21"/>
  <c r="H1829" i="21"/>
  <c r="I1829" i="21"/>
  <c r="J1829" i="21"/>
  <c r="Q1829" i="21"/>
  <c r="V1829" i="21"/>
  <c r="Z1829" i="21" s="1"/>
  <c r="W1829" i="21"/>
  <c r="AA1829" i="21" s="1"/>
  <c r="X1829" i="21"/>
  <c r="Y1829" i="21"/>
  <c r="AC1829" i="21"/>
  <c r="AL1829" i="21"/>
  <c r="AN1829" i="21"/>
  <c r="AR1829" i="21"/>
  <c r="AX1829" i="21"/>
  <c r="AZ1829" i="21"/>
  <c r="BA1829" i="21"/>
  <c r="BC1829" i="21"/>
  <c r="BE1829" i="21"/>
  <c r="BF1829" i="21" s="1"/>
  <c r="C1830" i="21"/>
  <c r="D1830" i="21"/>
  <c r="F1830" i="21"/>
  <c r="H1830" i="21"/>
  <c r="I1830" i="21" s="1"/>
  <c r="J1830" i="21"/>
  <c r="Q1830" i="21"/>
  <c r="V1830" i="21"/>
  <c r="W1830" i="21"/>
  <c r="X1830" i="21"/>
  <c r="AC1830" i="21" s="1"/>
  <c r="AD1830" i="21" s="1"/>
  <c r="AA1830" i="21"/>
  <c r="AB1830" i="21"/>
  <c r="AL1830" i="21"/>
  <c r="AN1830" i="21"/>
  <c r="AR1830" i="21"/>
  <c r="AX1830" i="21"/>
  <c r="AZ1830" i="21"/>
  <c r="BA1830" i="21"/>
  <c r="BC1830" i="21"/>
  <c r="BE1830" i="21"/>
  <c r="BF1830" i="21"/>
  <c r="BG1830" i="21"/>
  <c r="C1831" i="21"/>
  <c r="D1831" i="21"/>
  <c r="F1831" i="21"/>
  <c r="H1831" i="21"/>
  <c r="I1831" i="21"/>
  <c r="J1831" i="21"/>
  <c r="Q1831" i="21"/>
  <c r="V1831" i="21"/>
  <c r="Z1831" i="21" s="1"/>
  <c r="W1831" i="21"/>
  <c r="X1831" i="21"/>
  <c r="AB1831" i="21" s="1"/>
  <c r="Y1831" i="21"/>
  <c r="AA1831" i="21"/>
  <c r="AD1831" i="21" s="1"/>
  <c r="AF1831" i="21" s="1"/>
  <c r="AC1831" i="21"/>
  <c r="AL1831" i="21"/>
  <c r="AN1831" i="21"/>
  <c r="AR1831" i="21"/>
  <c r="AX1831" i="21"/>
  <c r="AZ1831" i="21"/>
  <c r="BA1831" i="21"/>
  <c r="BC1831" i="21"/>
  <c r="BE1831" i="21"/>
  <c r="BF1831" i="21" s="1"/>
  <c r="BG1831" i="21"/>
  <c r="C1832" i="21"/>
  <c r="D1832" i="21"/>
  <c r="F1832" i="21"/>
  <c r="H1832" i="21"/>
  <c r="I1832" i="21" s="1"/>
  <c r="Q1832" i="21"/>
  <c r="V1832" i="21"/>
  <c r="W1832" i="21"/>
  <c r="X1832" i="21"/>
  <c r="AA1832" i="21"/>
  <c r="AL1832" i="21"/>
  <c r="AN1832" i="21"/>
  <c r="AR1832" i="21"/>
  <c r="AX1832" i="21"/>
  <c r="AZ1832" i="21"/>
  <c r="BA1832" i="21"/>
  <c r="BC1832" i="21"/>
  <c r="BE1832" i="21"/>
  <c r="BF1832" i="21"/>
  <c r="BG1832" i="21"/>
  <c r="C1833" i="21"/>
  <c r="D1833" i="21"/>
  <c r="F1833" i="21"/>
  <c r="H1833" i="21"/>
  <c r="J1833" i="21" s="1"/>
  <c r="I1833" i="21"/>
  <c r="Q1833" i="21"/>
  <c r="V1833" i="21"/>
  <c r="W1833" i="21"/>
  <c r="X1833" i="21"/>
  <c r="Y1833" i="21"/>
  <c r="Z1833" i="21"/>
  <c r="AA1833" i="21"/>
  <c r="AC1833" i="21"/>
  <c r="AL1833" i="21"/>
  <c r="AN1833" i="21"/>
  <c r="AR1833" i="21"/>
  <c r="AX1833" i="21"/>
  <c r="AZ1833" i="21"/>
  <c r="BA1833" i="21"/>
  <c r="BC1833" i="21"/>
  <c r="BE1833" i="21"/>
  <c r="BF1833" i="21" s="1"/>
  <c r="C1834" i="21"/>
  <c r="D1834" i="21"/>
  <c r="F1834" i="21"/>
  <c r="H1834" i="21"/>
  <c r="Q1834" i="21"/>
  <c r="V1834" i="21"/>
  <c r="Y1834" i="21" s="1"/>
  <c r="W1834" i="21"/>
  <c r="AA1834" i="21" s="1"/>
  <c r="X1834" i="21"/>
  <c r="Z1834" i="21"/>
  <c r="AL1834" i="21"/>
  <c r="AN1834" i="21"/>
  <c r="AR1834" i="21"/>
  <c r="AX1834" i="21"/>
  <c r="AZ1834" i="21"/>
  <c r="BA1834" i="21"/>
  <c r="BC1834" i="21"/>
  <c r="BE1834" i="21"/>
  <c r="BG1834" i="21" s="1"/>
  <c r="BF1834" i="21"/>
  <c r="C1835" i="21"/>
  <c r="D1835" i="21"/>
  <c r="F1835" i="21"/>
  <c r="H1835" i="21"/>
  <c r="I1835" i="21"/>
  <c r="J1835" i="21"/>
  <c r="Q1835" i="21"/>
  <c r="V1835" i="21"/>
  <c r="W1835" i="21"/>
  <c r="AA1835" i="21" s="1"/>
  <c r="X1835" i="21"/>
  <c r="Y1835" i="21"/>
  <c r="Z1835" i="21"/>
  <c r="AC1835" i="21"/>
  <c r="AL1835" i="21"/>
  <c r="AN1835" i="21"/>
  <c r="AR1835" i="21"/>
  <c r="AX1835" i="21"/>
  <c r="AZ1835" i="21"/>
  <c r="BA1835" i="21"/>
  <c r="BC1835" i="21"/>
  <c r="BE1835" i="21"/>
  <c r="C1836" i="21"/>
  <c r="D1836" i="21"/>
  <c r="F1836" i="21"/>
  <c r="H1836" i="21"/>
  <c r="I1836" i="21" s="1"/>
  <c r="Q1836" i="21"/>
  <c r="V1836" i="21"/>
  <c r="Y1836" i="21" s="1"/>
  <c r="W1836" i="21"/>
  <c r="AA1836" i="21" s="1"/>
  <c r="AD1836" i="21" s="1"/>
  <c r="X1836" i="21"/>
  <c r="AC1836" i="21" s="1"/>
  <c r="Z1836" i="21"/>
  <c r="AL1836" i="21"/>
  <c r="AN1836" i="21"/>
  <c r="AR1836" i="21"/>
  <c r="AX1836" i="21"/>
  <c r="AZ1836" i="21"/>
  <c r="BA1836" i="21"/>
  <c r="BC1836" i="21"/>
  <c r="BE1836" i="21"/>
  <c r="BF1836" i="21"/>
  <c r="BG1836" i="21"/>
  <c r="C1837" i="21"/>
  <c r="D1837" i="21"/>
  <c r="F1837" i="21"/>
  <c r="H1837" i="21"/>
  <c r="I1837" i="21"/>
  <c r="J1837" i="21"/>
  <c r="Q1837" i="21"/>
  <c r="V1837" i="21"/>
  <c r="Z1837" i="21" s="1"/>
  <c r="W1837" i="21"/>
  <c r="AA1837" i="21" s="1"/>
  <c r="X1837" i="21"/>
  <c r="Y1837" i="21"/>
  <c r="AC1837" i="21"/>
  <c r="AL1837" i="21"/>
  <c r="AN1837" i="21"/>
  <c r="AR1837" i="21"/>
  <c r="AX1837" i="21"/>
  <c r="AZ1837" i="21"/>
  <c r="BA1837" i="21"/>
  <c r="BC1837" i="21"/>
  <c r="BE1837" i="21"/>
  <c r="BF1837" i="21" s="1"/>
  <c r="C1838" i="21"/>
  <c r="D1838" i="21"/>
  <c r="F1838" i="21"/>
  <c r="H1838" i="21"/>
  <c r="I1838" i="21" s="1"/>
  <c r="J1838" i="21"/>
  <c r="Q1838" i="21"/>
  <c r="V1838" i="21"/>
  <c r="W1838" i="21"/>
  <c r="X1838" i="21"/>
  <c r="AC1838" i="21" s="1"/>
  <c r="AD1838" i="21" s="1"/>
  <c r="AA1838" i="21"/>
  <c r="AB1838" i="21"/>
  <c r="AL1838" i="21"/>
  <c r="AN1838" i="21"/>
  <c r="AR1838" i="21"/>
  <c r="AX1838" i="21"/>
  <c r="AZ1838" i="21"/>
  <c r="BA1838" i="21"/>
  <c r="BC1838" i="21"/>
  <c r="BE1838" i="21"/>
  <c r="BF1838" i="21"/>
  <c r="BG1838" i="21"/>
  <c r="C1839" i="21"/>
  <c r="D1839" i="21"/>
  <c r="F1839" i="21"/>
  <c r="H1839" i="21"/>
  <c r="I1839" i="21"/>
  <c r="J1839" i="21"/>
  <c r="Q1839" i="21"/>
  <c r="V1839" i="21"/>
  <c r="Z1839" i="21" s="1"/>
  <c r="W1839" i="21"/>
  <c r="X1839" i="21"/>
  <c r="AB1839" i="21" s="1"/>
  <c r="Y1839" i="21"/>
  <c r="AA1839" i="21"/>
  <c r="AD1839" i="21" s="1"/>
  <c r="AF1839" i="21" s="1"/>
  <c r="AC1839" i="21"/>
  <c r="AL1839" i="21"/>
  <c r="AN1839" i="21"/>
  <c r="AR1839" i="21"/>
  <c r="AX1839" i="21"/>
  <c r="AZ1839" i="21"/>
  <c r="BA1839" i="21"/>
  <c r="BC1839" i="21"/>
  <c r="BE1839" i="21"/>
  <c r="BF1839" i="21" s="1"/>
  <c r="BG1839" i="21"/>
  <c r="C1840" i="21"/>
  <c r="D1840" i="21"/>
  <c r="F1840" i="21"/>
  <c r="H1840" i="21"/>
  <c r="I1840" i="21" s="1"/>
  <c r="Q1840" i="21"/>
  <c r="V1840" i="21"/>
  <c r="W1840" i="21"/>
  <c r="X1840" i="21"/>
  <c r="AA1840" i="21"/>
  <c r="AL1840" i="21"/>
  <c r="AN1840" i="21"/>
  <c r="AR1840" i="21"/>
  <c r="AX1840" i="21"/>
  <c r="AZ1840" i="21"/>
  <c r="BA1840" i="21"/>
  <c r="BC1840" i="21"/>
  <c r="BE1840" i="21"/>
  <c r="BF1840" i="21"/>
  <c r="BG1840" i="21"/>
  <c r="C1841" i="21"/>
  <c r="D1841" i="21"/>
  <c r="F1841" i="21"/>
  <c r="H1841" i="21"/>
  <c r="J1841" i="21" s="1"/>
  <c r="I1841" i="21"/>
  <c r="Q1841" i="21"/>
  <c r="V1841" i="21"/>
  <c r="W1841" i="21"/>
  <c r="X1841" i="21"/>
  <c r="Y1841" i="21"/>
  <c r="Z1841" i="21"/>
  <c r="AA1841" i="21"/>
  <c r="AC1841" i="21"/>
  <c r="AL1841" i="21"/>
  <c r="AN1841" i="21"/>
  <c r="AR1841" i="21"/>
  <c r="AX1841" i="21"/>
  <c r="AZ1841" i="21"/>
  <c r="BA1841" i="21"/>
  <c r="BC1841" i="21"/>
  <c r="BE1841" i="21"/>
  <c r="BF1841" i="21" s="1"/>
  <c r="C1842" i="21"/>
  <c r="D1842" i="21"/>
  <c r="F1842" i="21"/>
  <c r="H1842" i="21"/>
  <c r="Q1842" i="21"/>
  <c r="V1842" i="21"/>
  <c r="Y1842" i="21" s="1"/>
  <c r="W1842" i="21"/>
  <c r="AA1842" i="21" s="1"/>
  <c r="X1842" i="21"/>
  <c r="Z1842" i="21"/>
  <c r="AL1842" i="21"/>
  <c r="AN1842" i="21"/>
  <c r="AR1842" i="21"/>
  <c r="AX1842" i="21"/>
  <c r="AZ1842" i="21"/>
  <c r="BA1842" i="21"/>
  <c r="BC1842" i="21"/>
  <c r="BE1842" i="21"/>
  <c r="BG1842" i="21" s="1"/>
  <c r="BF1842" i="21"/>
  <c r="C1843" i="21"/>
  <c r="D1843" i="21"/>
  <c r="F1843" i="21"/>
  <c r="H1843" i="21"/>
  <c r="I1843" i="21"/>
  <c r="J1843" i="21"/>
  <c r="Q1843" i="21"/>
  <c r="V1843" i="21"/>
  <c r="W1843" i="21"/>
  <c r="AA1843" i="21" s="1"/>
  <c r="X1843" i="21"/>
  <c r="Y1843" i="21"/>
  <c r="Z1843" i="21"/>
  <c r="AC1843" i="21"/>
  <c r="AL1843" i="21"/>
  <c r="AN1843" i="21"/>
  <c r="AR1843" i="21"/>
  <c r="AX1843" i="21"/>
  <c r="AZ1843" i="21"/>
  <c r="BA1843" i="21"/>
  <c r="BC1843" i="21"/>
  <c r="BE1843" i="21"/>
  <c r="C1844" i="21"/>
  <c r="D1844" i="21"/>
  <c r="F1844" i="21"/>
  <c r="H1844" i="21"/>
  <c r="I1844" i="21" s="1"/>
  <c r="Q1844" i="21"/>
  <c r="V1844" i="21"/>
  <c r="Y1844" i="21" s="1"/>
  <c r="W1844" i="21"/>
  <c r="AA1844" i="21" s="1"/>
  <c r="AD1844" i="21" s="1"/>
  <c r="X1844" i="21"/>
  <c r="AC1844" i="21" s="1"/>
  <c r="Z1844" i="21"/>
  <c r="AL1844" i="21"/>
  <c r="AN1844" i="21"/>
  <c r="AR1844" i="21"/>
  <c r="AX1844" i="21"/>
  <c r="AZ1844" i="21"/>
  <c r="BA1844" i="21"/>
  <c r="BC1844" i="21"/>
  <c r="BE1844" i="21"/>
  <c r="BF1844" i="21"/>
  <c r="BG1844" i="21"/>
  <c r="C1845" i="21"/>
  <c r="D1845" i="21"/>
  <c r="F1845" i="21"/>
  <c r="H1845" i="21"/>
  <c r="I1845" i="21"/>
  <c r="J1845" i="21"/>
  <c r="Q1845" i="21"/>
  <c r="V1845" i="21"/>
  <c r="Z1845" i="21" s="1"/>
  <c r="W1845" i="21"/>
  <c r="AA1845" i="21" s="1"/>
  <c r="X1845" i="21"/>
  <c r="Y1845" i="21"/>
  <c r="AC1845" i="21"/>
  <c r="AL1845" i="21"/>
  <c r="AN1845" i="21"/>
  <c r="AR1845" i="21"/>
  <c r="AX1845" i="21"/>
  <c r="AZ1845" i="21"/>
  <c r="BA1845" i="21"/>
  <c r="BC1845" i="21"/>
  <c r="BE1845" i="21"/>
  <c r="BF1845" i="21" s="1"/>
  <c r="C1846" i="21"/>
  <c r="D1846" i="21"/>
  <c r="F1846" i="21"/>
  <c r="H1846" i="21"/>
  <c r="I1846" i="21" s="1"/>
  <c r="J1846" i="21"/>
  <c r="Q1846" i="21"/>
  <c r="V1846" i="21"/>
  <c r="W1846" i="21"/>
  <c r="X1846" i="21"/>
  <c r="AC1846" i="21" s="1"/>
  <c r="AA1846" i="21"/>
  <c r="AB1846" i="21"/>
  <c r="AD1846" i="21"/>
  <c r="AL1846" i="21"/>
  <c r="AN1846" i="21"/>
  <c r="AR1846" i="21"/>
  <c r="AX1846" i="21"/>
  <c r="AZ1846" i="21"/>
  <c r="BA1846" i="21"/>
  <c r="BC1846" i="21"/>
  <c r="BE1846" i="21"/>
  <c r="BF1846" i="21"/>
  <c r="BG1846" i="21"/>
  <c r="C1847" i="21"/>
  <c r="D1847" i="21"/>
  <c r="F1847" i="21"/>
  <c r="H1847" i="21"/>
  <c r="I1847" i="21"/>
  <c r="J1847" i="21"/>
  <c r="Q1847" i="21"/>
  <c r="V1847" i="21"/>
  <c r="Z1847" i="21" s="1"/>
  <c r="W1847" i="21"/>
  <c r="X1847" i="21"/>
  <c r="AB1847" i="21" s="1"/>
  <c r="Y1847" i="21"/>
  <c r="AA1847" i="21"/>
  <c r="AD1847" i="21" s="1"/>
  <c r="AF1847" i="21" s="1"/>
  <c r="AC1847" i="21"/>
  <c r="AL1847" i="21"/>
  <c r="AN1847" i="21"/>
  <c r="AR1847" i="21"/>
  <c r="AX1847" i="21"/>
  <c r="AZ1847" i="21"/>
  <c r="BA1847" i="21"/>
  <c r="BC1847" i="21"/>
  <c r="BE1847" i="21"/>
  <c r="BF1847" i="21" s="1"/>
  <c r="BG1847" i="21"/>
  <c r="C1848" i="21"/>
  <c r="D1848" i="21"/>
  <c r="F1848" i="21"/>
  <c r="H1848" i="21"/>
  <c r="I1848" i="21" s="1"/>
  <c r="Q1848" i="21"/>
  <c r="V1848" i="21"/>
  <c r="W1848" i="21"/>
  <c r="X1848" i="21"/>
  <c r="AA1848" i="21"/>
  <c r="AL1848" i="21"/>
  <c r="AN1848" i="21"/>
  <c r="AR1848" i="21"/>
  <c r="AX1848" i="21"/>
  <c r="AZ1848" i="21"/>
  <c r="BA1848" i="21"/>
  <c r="BC1848" i="21"/>
  <c r="BE1848" i="21"/>
  <c r="BF1848" i="21"/>
  <c r="BG1848" i="21"/>
  <c r="C1849" i="21"/>
  <c r="D1849" i="21"/>
  <c r="F1849" i="21"/>
  <c r="H1849" i="21"/>
  <c r="J1849" i="21" s="1"/>
  <c r="I1849" i="21"/>
  <c r="Q1849" i="21"/>
  <c r="V1849" i="21"/>
  <c r="W1849" i="21"/>
  <c r="X1849" i="21"/>
  <c r="Y1849" i="21"/>
  <c r="Z1849" i="21"/>
  <c r="AA1849" i="21"/>
  <c r="AC1849" i="21"/>
  <c r="AL1849" i="21"/>
  <c r="AN1849" i="21"/>
  <c r="AR1849" i="21"/>
  <c r="AX1849" i="21"/>
  <c r="AZ1849" i="21"/>
  <c r="BA1849" i="21"/>
  <c r="BC1849" i="21"/>
  <c r="BE1849" i="21"/>
  <c r="BF1849" i="21" s="1"/>
  <c r="C1850" i="21"/>
  <c r="D1850" i="21"/>
  <c r="F1850" i="21"/>
  <c r="H1850" i="21"/>
  <c r="Q1850" i="21"/>
  <c r="V1850" i="21"/>
  <c r="Y1850" i="21" s="1"/>
  <c r="W1850" i="21"/>
  <c r="AA1850" i="21" s="1"/>
  <c r="X1850" i="21"/>
  <c r="Z1850" i="21"/>
  <c r="AL1850" i="21"/>
  <c r="AN1850" i="21"/>
  <c r="AR1850" i="21"/>
  <c r="AX1850" i="21"/>
  <c r="AZ1850" i="21"/>
  <c r="BA1850" i="21"/>
  <c r="BC1850" i="21"/>
  <c r="BE1850" i="21"/>
  <c r="BG1850" i="21" s="1"/>
  <c r="BF1850" i="21"/>
  <c r="C1851" i="21"/>
  <c r="D1851" i="21"/>
  <c r="F1851" i="21"/>
  <c r="H1851" i="21"/>
  <c r="I1851" i="21"/>
  <c r="J1851" i="21"/>
  <c r="Q1851" i="21"/>
  <c r="V1851" i="21"/>
  <c r="W1851" i="21"/>
  <c r="AA1851" i="21" s="1"/>
  <c r="X1851" i="21"/>
  <c r="Y1851" i="21"/>
  <c r="Z1851" i="21"/>
  <c r="AC1851" i="21"/>
  <c r="AL1851" i="21"/>
  <c r="AN1851" i="21"/>
  <c r="AR1851" i="21"/>
  <c r="AX1851" i="21"/>
  <c r="AZ1851" i="21"/>
  <c r="BA1851" i="21"/>
  <c r="BC1851" i="21"/>
  <c r="BE1851" i="21"/>
  <c r="C1852" i="21"/>
  <c r="D1852" i="21"/>
  <c r="F1852" i="21"/>
  <c r="H1852" i="21"/>
  <c r="I1852" i="21" s="1"/>
  <c r="Q1852" i="21"/>
  <c r="V1852" i="21"/>
  <c r="Y1852" i="21" s="1"/>
  <c r="W1852" i="21"/>
  <c r="AA1852" i="21" s="1"/>
  <c r="AD1852" i="21" s="1"/>
  <c r="X1852" i="21"/>
  <c r="AC1852" i="21" s="1"/>
  <c r="Z1852" i="21"/>
  <c r="AL1852" i="21"/>
  <c r="AN1852" i="21"/>
  <c r="AR1852" i="21"/>
  <c r="AX1852" i="21"/>
  <c r="AZ1852" i="21"/>
  <c r="BA1852" i="21"/>
  <c r="BC1852" i="21"/>
  <c r="BE1852" i="21"/>
  <c r="BF1852" i="21"/>
  <c r="BG1852" i="21"/>
  <c r="C1853" i="21"/>
  <c r="D1853" i="21"/>
  <c r="F1853" i="21"/>
  <c r="H1853" i="21"/>
  <c r="I1853" i="21"/>
  <c r="J1853" i="21"/>
  <c r="Q1853" i="21"/>
  <c r="V1853" i="21"/>
  <c r="Z1853" i="21" s="1"/>
  <c r="W1853" i="21"/>
  <c r="AA1853" i="21" s="1"/>
  <c r="X1853" i="21"/>
  <c r="Y1853" i="21"/>
  <c r="AC1853" i="21"/>
  <c r="AL1853" i="21"/>
  <c r="AN1853" i="21"/>
  <c r="AR1853" i="21"/>
  <c r="AX1853" i="21"/>
  <c r="AZ1853" i="21"/>
  <c r="BA1853" i="21"/>
  <c r="BC1853" i="21"/>
  <c r="BE1853" i="21"/>
  <c r="BF1853" i="21" s="1"/>
  <c r="C1854" i="21"/>
  <c r="D1854" i="21"/>
  <c r="F1854" i="21"/>
  <c r="H1854" i="21"/>
  <c r="I1854" i="21" s="1"/>
  <c r="J1854" i="21"/>
  <c r="Q1854" i="21"/>
  <c r="V1854" i="21"/>
  <c r="W1854" i="21"/>
  <c r="X1854" i="21"/>
  <c r="AC1854" i="21" s="1"/>
  <c r="AA1854" i="21"/>
  <c r="AB1854" i="21"/>
  <c r="AD1854" i="21"/>
  <c r="AL1854" i="21"/>
  <c r="AN1854" i="21"/>
  <c r="AR1854" i="21"/>
  <c r="AX1854" i="21"/>
  <c r="AZ1854" i="21"/>
  <c r="BA1854" i="21"/>
  <c r="BC1854" i="21"/>
  <c r="BE1854" i="21"/>
  <c r="BF1854" i="21"/>
  <c r="BG1854" i="21"/>
  <c r="C1855" i="21"/>
  <c r="D1855" i="21"/>
  <c r="F1855" i="21"/>
  <c r="H1855" i="21"/>
  <c r="I1855" i="21"/>
  <c r="J1855" i="21"/>
  <c r="Q1855" i="21"/>
  <c r="V1855" i="21"/>
  <c r="Z1855" i="21" s="1"/>
  <c r="W1855" i="21"/>
  <c r="X1855" i="21"/>
  <c r="AB1855" i="21" s="1"/>
  <c r="Y1855" i="21"/>
  <c r="AA1855" i="21"/>
  <c r="AD1855" i="21" s="1"/>
  <c r="AF1855" i="21" s="1"/>
  <c r="AC1855" i="21"/>
  <c r="AL1855" i="21"/>
  <c r="AN1855" i="21"/>
  <c r="AR1855" i="21"/>
  <c r="AX1855" i="21"/>
  <c r="AZ1855" i="21"/>
  <c r="BA1855" i="21"/>
  <c r="BC1855" i="21"/>
  <c r="BE1855" i="21"/>
  <c r="BF1855" i="21" s="1"/>
  <c r="BG1855" i="21"/>
  <c r="C1856" i="21"/>
  <c r="D1856" i="21"/>
  <c r="F1856" i="21"/>
  <c r="H1856" i="21"/>
  <c r="I1856" i="21" s="1"/>
  <c r="Q1856" i="21"/>
  <c r="V1856" i="21"/>
  <c r="W1856" i="21"/>
  <c r="X1856" i="21"/>
  <c r="AA1856" i="21"/>
  <c r="AL1856" i="21"/>
  <c r="AN1856" i="21"/>
  <c r="AR1856" i="21"/>
  <c r="AX1856" i="21"/>
  <c r="AZ1856" i="21"/>
  <c r="BA1856" i="21"/>
  <c r="BC1856" i="21"/>
  <c r="BE1856" i="21"/>
  <c r="BF1856" i="21"/>
  <c r="BG1856" i="21"/>
  <c r="C1857" i="21"/>
  <c r="D1857" i="21"/>
  <c r="F1857" i="21"/>
  <c r="H1857" i="21"/>
  <c r="J1857" i="21" s="1"/>
  <c r="I1857" i="21"/>
  <c r="Q1857" i="21"/>
  <c r="V1857" i="21"/>
  <c r="W1857" i="21"/>
  <c r="X1857" i="21"/>
  <c r="Y1857" i="21"/>
  <c r="Z1857" i="21"/>
  <c r="AA1857" i="21"/>
  <c r="AC1857" i="21"/>
  <c r="AL1857" i="21"/>
  <c r="AN1857" i="21"/>
  <c r="AR1857" i="21"/>
  <c r="AX1857" i="21"/>
  <c r="AZ1857" i="21"/>
  <c r="BA1857" i="21"/>
  <c r="BC1857" i="21"/>
  <c r="BE1857" i="21"/>
  <c r="BF1857" i="21" s="1"/>
  <c r="C1858" i="21"/>
  <c r="D1858" i="21"/>
  <c r="F1858" i="21"/>
  <c r="H1858" i="21"/>
  <c r="Q1858" i="21"/>
  <c r="V1858" i="21"/>
  <c r="Y1858" i="21" s="1"/>
  <c r="W1858" i="21"/>
  <c r="AA1858" i="21" s="1"/>
  <c r="X1858" i="21"/>
  <c r="Z1858" i="21"/>
  <c r="AL1858" i="21"/>
  <c r="AN1858" i="21"/>
  <c r="AR1858" i="21"/>
  <c r="AX1858" i="21"/>
  <c r="AZ1858" i="21"/>
  <c r="BA1858" i="21"/>
  <c r="BC1858" i="21"/>
  <c r="BE1858" i="21"/>
  <c r="BG1858" i="21" s="1"/>
  <c r="BF1858" i="21"/>
  <c r="C1859" i="21"/>
  <c r="D1859" i="21"/>
  <c r="F1859" i="21"/>
  <c r="H1859" i="21"/>
  <c r="I1859" i="21"/>
  <c r="J1859" i="21"/>
  <c r="Q1859" i="21"/>
  <c r="V1859" i="21"/>
  <c r="W1859" i="21"/>
  <c r="AA1859" i="21" s="1"/>
  <c r="X1859" i="21"/>
  <c r="Y1859" i="21"/>
  <c r="Z1859" i="21"/>
  <c r="AC1859" i="21"/>
  <c r="AL1859" i="21"/>
  <c r="AN1859" i="21"/>
  <c r="AR1859" i="21"/>
  <c r="AX1859" i="21"/>
  <c r="AZ1859" i="21"/>
  <c r="BA1859" i="21"/>
  <c r="BC1859" i="21"/>
  <c r="BE1859" i="21"/>
  <c r="C1860" i="21"/>
  <c r="D1860" i="21"/>
  <c r="F1860" i="21"/>
  <c r="H1860" i="21"/>
  <c r="I1860" i="21" s="1"/>
  <c r="Q1860" i="21"/>
  <c r="V1860" i="21"/>
  <c r="Y1860" i="21" s="1"/>
  <c r="W1860" i="21"/>
  <c r="AA1860" i="21" s="1"/>
  <c r="AD1860" i="21" s="1"/>
  <c r="X1860" i="21"/>
  <c r="AC1860" i="21" s="1"/>
  <c r="Z1860" i="21"/>
  <c r="AL1860" i="21"/>
  <c r="AN1860" i="21"/>
  <c r="AR1860" i="21"/>
  <c r="AX1860" i="21"/>
  <c r="AZ1860" i="21"/>
  <c r="BA1860" i="21"/>
  <c r="BC1860" i="21"/>
  <c r="BE1860" i="21"/>
  <c r="BF1860" i="21"/>
  <c r="BG1860" i="21"/>
  <c r="C1861" i="21"/>
  <c r="D1861" i="21"/>
  <c r="F1861" i="21"/>
  <c r="H1861" i="21"/>
  <c r="I1861" i="21"/>
  <c r="J1861" i="21"/>
  <c r="Q1861" i="21"/>
  <c r="V1861" i="21"/>
  <c r="Z1861" i="21" s="1"/>
  <c r="W1861" i="21"/>
  <c r="AA1861" i="21" s="1"/>
  <c r="X1861" i="21"/>
  <c r="Y1861" i="21"/>
  <c r="AC1861" i="21"/>
  <c r="AL1861" i="21"/>
  <c r="AN1861" i="21"/>
  <c r="AR1861" i="21"/>
  <c r="AX1861" i="21"/>
  <c r="AZ1861" i="21"/>
  <c r="BA1861" i="21"/>
  <c r="BC1861" i="21"/>
  <c r="BE1861" i="21"/>
  <c r="BF1861" i="21" s="1"/>
  <c r="C1862" i="21"/>
  <c r="D1862" i="21"/>
  <c r="F1862" i="21"/>
  <c r="H1862" i="21"/>
  <c r="I1862" i="21" s="1"/>
  <c r="J1862" i="21"/>
  <c r="Q1862" i="21"/>
  <c r="V1862" i="21"/>
  <c r="W1862" i="21"/>
  <c r="X1862" i="21"/>
  <c r="AC1862" i="21" s="1"/>
  <c r="AA1862" i="21"/>
  <c r="AB1862" i="21"/>
  <c r="AD1862" i="21"/>
  <c r="AL1862" i="21"/>
  <c r="AN1862" i="21"/>
  <c r="AR1862" i="21"/>
  <c r="AX1862" i="21"/>
  <c r="AZ1862" i="21"/>
  <c r="BA1862" i="21"/>
  <c r="BC1862" i="21"/>
  <c r="BE1862" i="21"/>
  <c r="BF1862" i="21"/>
  <c r="BG1862" i="21"/>
  <c r="C1863" i="21"/>
  <c r="D1863" i="21"/>
  <c r="F1863" i="21"/>
  <c r="H1863" i="21"/>
  <c r="I1863" i="21"/>
  <c r="J1863" i="21"/>
  <c r="Q1863" i="21"/>
  <c r="V1863" i="21"/>
  <c r="Z1863" i="21" s="1"/>
  <c r="W1863" i="21"/>
  <c r="X1863" i="21"/>
  <c r="AB1863" i="21" s="1"/>
  <c r="Y1863" i="21"/>
  <c r="AA1863" i="21"/>
  <c r="AD1863" i="21" s="1"/>
  <c r="AF1863" i="21" s="1"/>
  <c r="AC1863" i="21"/>
  <c r="AL1863" i="21"/>
  <c r="AN1863" i="21"/>
  <c r="AR1863" i="21"/>
  <c r="AX1863" i="21"/>
  <c r="AZ1863" i="21"/>
  <c r="BA1863" i="21"/>
  <c r="BC1863" i="21"/>
  <c r="BE1863" i="21"/>
  <c r="BF1863" i="21" s="1"/>
  <c r="BG1863" i="21"/>
  <c r="C1864" i="21"/>
  <c r="D1864" i="21"/>
  <c r="F1864" i="21"/>
  <c r="H1864" i="21"/>
  <c r="I1864" i="21" s="1"/>
  <c r="Q1864" i="21"/>
  <c r="V1864" i="21"/>
  <c r="W1864" i="21"/>
  <c r="X1864" i="21"/>
  <c r="AA1864" i="21"/>
  <c r="AL1864" i="21"/>
  <c r="AN1864" i="21"/>
  <c r="AR1864" i="21"/>
  <c r="AX1864" i="21"/>
  <c r="AZ1864" i="21"/>
  <c r="BA1864" i="21"/>
  <c r="BC1864" i="21"/>
  <c r="BE1864" i="21"/>
  <c r="BF1864" i="21"/>
  <c r="BG1864" i="21"/>
  <c r="C1865" i="21"/>
  <c r="D1865" i="21"/>
  <c r="F1865" i="21"/>
  <c r="H1865" i="21"/>
  <c r="J1865" i="21" s="1"/>
  <c r="I1865" i="21"/>
  <c r="Q1865" i="21"/>
  <c r="V1865" i="21"/>
  <c r="W1865" i="21"/>
  <c r="X1865" i="21"/>
  <c r="Y1865" i="21"/>
  <c r="Z1865" i="21"/>
  <c r="AA1865" i="21"/>
  <c r="AC1865" i="21"/>
  <c r="AL1865" i="21"/>
  <c r="AN1865" i="21"/>
  <c r="AR1865" i="21"/>
  <c r="AX1865" i="21"/>
  <c r="AZ1865" i="21"/>
  <c r="BA1865" i="21"/>
  <c r="BC1865" i="21"/>
  <c r="BE1865" i="21"/>
  <c r="BF1865" i="21" s="1"/>
  <c r="C1866" i="21"/>
  <c r="D1866" i="21"/>
  <c r="F1866" i="21"/>
  <c r="H1866" i="21"/>
  <c r="Q1866" i="21"/>
  <c r="V1866" i="21"/>
  <c r="Y1866" i="21" s="1"/>
  <c r="W1866" i="21"/>
  <c r="AA1866" i="21" s="1"/>
  <c r="X1866" i="21"/>
  <c r="Z1866" i="21"/>
  <c r="AL1866" i="21"/>
  <c r="AN1866" i="21"/>
  <c r="AR1866" i="21"/>
  <c r="AX1866" i="21"/>
  <c r="AZ1866" i="21"/>
  <c r="BA1866" i="21"/>
  <c r="BC1866" i="21"/>
  <c r="BE1866" i="21"/>
  <c r="BG1866" i="21" s="1"/>
  <c r="BF1866" i="21"/>
  <c r="C1867" i="21"/>
  <c r="D1867" i="21"/>
  <c r="F1867" i="21"/>
  <c r="H1867" i="21"/>
  <c r="I1867" i="21"/>
  <c r="J1867" i="21"/>
  <c r="Q1867" i="21"/>
  <c r="V1867" i="21"/>
  <c r="W1867" i="21"/>
  <c r="AA1867" i="21" s="1"/>
  <c r="X1867" i="21"/>
  <c r="Y1867" i="21"/>
  <c r="Z1867" i="21"/>
  <c r="AC1867" i="21"/>
  <c r="AL1867" i="21"/>
  <c r="AN1867" i="21"/>
  <c r="AR1867" i="21"/>
  <c r="AX1867" i="21"/>
  <c r="AZ1867" i="21"/>
  <c r="BA1867" i="21"/>
  <c r="BC1867" i="21"/>
  <c r="BE1867" i="21"/>
  <c r="C1868" i="21"/>
  <c r="D1868" i="21"/>
  <c r="F1868" i="21"/>
  <c r="H1868" i="21"/>
  <c r="I1868" i="21" s="1"/>
  <c r="Q1868" i="21"/>
  <c r="V1868" i="21"/>
  <c r="Y1868" i="21" s="1"/>
  <c r="W1868" i="21"/>
  <c r="AA1868" i="21" s="1"/>
  <c r="AD1868" i="21" s="1"/>
  <c r="X1868" i="21"/>
  <c r="AC1868" i="21" s="1"/>
  <c r="Z1868" i="21"/>
  <c r="AL1868" i="21"/>
  <c r="AN1868" i="21"/>
  <c r="AR1868" i="21"/>
  <c r="AX1868" i="21"/>
  <c r="AZ1868" i="21"/>
  <c r="BA1868" i="21"/>
  <c r="BC1868" i="21"/>
  <c r="BE1868" i="21"/>
  <c r="BF1868" i="21"/>
  <c r="BG1868" i="21"/>
  <c r="C1869" i="21"/>
  <c r="D1869" i="21"/>
  <c r="F1869" i="21"/>
  <c r="H1869" i="21"/>
  <c r="I1869" i="21"/>
  <c r="J1869" i="21"/>
  <c r="Q1869" i="21"/>
  <c r="V1869" i="21"/>
  <c r="Z1869" i="21" s="1"/>
  <c r="W1869" i="21"/>
  <c r="AA1869" i="21" s="1"/>
  <c r="X1869" i="21"/>
  <c r="Y1869" i="21"/>
  <c r="AC1869" i="21"/>
  <c r="AL1869" i="21"/>
  <c r="AN1869" i="21"/>
  <c r="AR1869" i="21"/>
  <c r="AX1869" i="21"/>
  <c r="AZ1869" i="21"/>
  <c r="BA1869" i="21"/>
  <c r="BC1869" i="21"/>
  <c r="BE1869" i="21"/>
  <c r="BF1869" i="21" s="1"/>
  <c r="BG1869" i="21"/>
  <c r="C1870" i="21"/>
  <c r="D1870" i="21"/>
  <c r="F1870" i="21"/>
  <c r="H1870" i="21"/>
  <c r="I1870" i="21" s="1"/>
  <c r="J1870" i="21"/>
  <c r="Q1870" i="21"/>
  <c r="V1870" i="21"/>
  <c r="W1870" i="21"/>
  <c r="X1870" i="21"/>
  <c r="AA1870" i="21"/>
  <c r="AL1870" i="21"/>
  <c r="AN1870" i="21"/>
  <c r="AR1870" i="21"/>
  <c r="AX1870" i="21"/>
  <c r="AZ1870" i="21"/>
  <c r="BA1870" i="21"/>
  <c r="BC1870" i="21"/>
  <c r="BE1870" i="21"/>
  <c r="BF1870" i="21"/>
  <c r="BG1870" i="21"/>
  <c r="C1871" i="21"/>
  <c r="D1871" i="21"/>
  <c r="F1871" i="21"/>
  <c r="H1871" i="21"/>
  <c r="I1871" i="21"/>
  <c r="J1871" i="21"/>
  <c r="Q1871" i="21"/>
  <c r="V1871" i="21"/>
  <c r="Z1871" i="21" s="1"/>
  <c r="W1871" i="21"/>
  <c r="X1871" i="21"/>
  <c r="Y1871" i="21"/>
  <c r="AA1871" i="21"/>
  <c r="AD1871" i="21" s="1"/>
  <c r="AF1871" i="21" s="1"/>
  <c r="AC1871" i="21"/>
  <c r="AL1871" i="21"/>
  <c r="AN1871" i="21"/>
  <c r="AR1871" i="21"/>
  <c r="AX1871" i="21"/>
  <c r="AZ1871" i="21"/>
  <c r="BA1871" i="21"/>
  <c r="BC1871" i="21"/>
  <c r="BE1871" i="21"/>
  <c r="BF1871" i="21" s="1"/>
  <c r="BG1871" i="21"/>
  <c r="C1872" i="21"/>
  <c r="D1872" i="21"/>
  <c r="F1872" i="21"/>
  <c r="H1872" i="21"/>
  <c r="Q1872" i="21"/>
  <c r="V1872" i="21"/>
  <c r="Y1872" i="21" s="1"/>
  <c r="W1872" i="21"/>
  <c r="X1872" i="21"/>
  <c r="AA1872" i="21"/>
  <c r="AL1872" i="21"/>
  <c r="AN1872" i="21"/>
  <c r="AR1872" i="21"/>
  <c r="AX1872" i="21"/>
  <c r="AZ1872" i="21"/>
  <c r="BA1872" i="21"/>
  <c r="BC1872" i="21"/>
  <c r="BE1872" i="21"/>
  <c r="BF1872" i="21"/>
  <c r="BG1872" i="21"/>
  <c r="C1873" i="21"/>
  <c r="D1873" i="21"/>
  <c r="F1873" i="21"/>
  <c r="H1873" i="21"/>
  <c r="J1873" i="21" s="1"/>
  <c r="I1873" i="21"/>
  <c r="Q1873" i="21"/>
  <c r="V1873" i="21"/>
  <c r="W1873" i="21"/>
  <c r="X1873" i="21"/>
  <c r="Y1873" i="21"/>
  <c r="Z1873" i="21"/>
  <c r="AA1873" i="21"/>
  <c r="AC1873" i="21"/>
  <c r="AL1873" i="21"/>
  <c r="AN1873" i="21"/>
  <c r="AR1873" i="21"/>
  <c r="AX1873" i="21"/>
  <c r="AZ1873" i="21"/>
  <c r="BA1873" i="21"/>
  <c r="BC1873" i="21"/>
  <c r="BE1873" i="21"/>
  <c r="C1874" i="21"/>
  <c r="D1874" i="21"/>
  <c r="F1874" i="21"/>
  <c r="H1874" i="21"/>
  <c r="I1874" i="21" s="1"/>
  <c r="J1874" i="21"/>
  <c r="Q1874" i="21"/>
  <c r="V1874" i="21"/>
  <c r="Y1874" i="21" s="1"/>
  <c r="W1874" i="21"/>
  <c r="AA1874" i="21" s="1"/>
  <c r="X1874" i="21"/>
  <c r="Z1874" i="21"/>
  <c r="AL1874" i="21"/>
  <c r="AN1874" i="21"/>
  <c r="AR1874" i="21"/>
  <c r="AX1874" i="21"/>
  <c r="AZ1874" i="21"/>
  <c r="BA1874" i="21"/>
  <c r="BC1874" i="21"/>
  <c r="BE1874" i="21"/>
  <c r="BG1874" i="21" s="1"/>
  <c r="BF1874" i="21"/>
  <c r="C1875" i="21"/>
  <c r="D1875" i="21"/>
  <c r="F1875" i="21"/>
  <c r="H1875" i="21"/>
  <c r="I1875" i="21"/>
  <c r="J1875" i="21"/>
  <c r="Q1875" i="21"/>
  <c r="V1875" i="21"/>
  <c r="W1875" i="21"/>
  <c r="AA1875" i="21" s="1"/>
  <c r="X1875" i="21"/>
  <c r="Y1875" i="21"/>
  <c r="Z1875" i="21"/>
  <c r="AC1875" i="21"/>
  <c r="AL1875" i="21"/>
  <c r="AN1875" i="21"/>
  <c r="AR1875" i="21"/>
  <c r="AX1875" i="21"/>
  <c r="AZ1875" i="21"/>
  <c r="BA1875" i="21"/>
  <c r="BC1875" i="21"/>
  <c r="BE1875" i="21"/>
  <c r="BF1875" i="21" s="1"/>
  <c r="C1876" i="21"/>
  <c r="D1876" i="21"/>
  <c r="F1876" i="21"/>
  <c r="H1876" i="21"/>
  <c r="I1876" i="21" s="1"/>
  <c r="J1876" i="21"/>
  <c r="Q1876" i="21"/>
  <c r="V1876" i="21"/>
  <c r="Y1876" i="21" s="1"/>
  <c r="W1876" i="21"/>
  <c r="AA1876" i="21" s="1"/>
  <c r="X1876" i="21"/>
  <c r="AL1876" i="21"/>
  <c r="AN1876" i="21"/>
  <c r="AR1876" i="21"/>
  <c r="AX1876" i="21"/>
  <c r="AZ1876" i="21"/>
  <c r="BA1876" i="21"/>
  <c r="BC1876" i="21"/>
  <c r="BE1876" i="21"/>
  <c r="BF1876" i="21"/>
  <c r="BG1876" i="21"/>
  <c r="C1877" i="21"/>
  <c r="D1877" i="21"/>
  <c r="F1877" i="21"/>
  <c r="H1877" i="21"/>
  <c r="I1877" i="21"/>
  <c r="J1877" i="21"/>
  <c r="Q1877" i="21"/>
  <c r="V1877" i="21"/>
  <c r="Z1877" i="21" s="1"/>
  <c r="W1877" i="21"/>
  <c r="AA1877" i="21" s="1"/>
  <c r="X1877" i="21"/>
  <c r="Y1877" i="21"/>
  <c r="AC1877" i="21"/>
  <c r="AL1877" i="21"/>
  <c r="AN1877" i="21"/>
  <c r="AR1877" i="21"/>
  <c r="AX1877" i="21"/>
  <c r="AZ1877" i="21"/>
  <c r="BA1877" i="21"/>
  <c r="BC1877" i="21"/>
  <c r="BE1877" i="21"/>
  <c r="BF1877" i="21" s="1"/>
  <c r="BG1877" i="21"/>
  <c r="C1878" i="21"/>
  <c r="D1878" i="21"/>
  <c r="F1878" i="21"/>
  <c r="H1878" i="21"/>
  <c r="I1878" i="21" s="1"/>
  <c r="Q1878" i="21"/>
  <c r="V1878" i="21"/>
  <c r="Y1878" i="21" s="1"/>
  <c r="W1878" i="21"/>
  <c r="X1878" i="21"/>
  <c r="Z1878" i="21"/>
  <c r="AA1878" i="21"/>
  <c r="AL1878" i="21"/>
  <c r="AN1878" i="21"/>
  <c r="AR1878" i="21"/>
  <c r="AX1878" i="21"/>
  <c r="AZ1878" i="21"/>
  <c r="BA1878" i="21"/>
  <c r="BC1878" i="21"/>
  <c r="BE1878" i="21"/>
  <c r="BF1878" i="21"/>
  <c r="BG1878" i="21"/>
  <c r="C1879" i="21"/>
  <c r="D1879" i="21"/>
  <c r="F1879" i="21"/>
  <c r="H1879" i="21"/>
  <c r="I1879" i="21"/>
  <c r="J1879" i="21"/>
  <c r="Q1879" i="21"/>
  <c r="V1879" i="21"/>
  <c r="Z1879" i="21" s="1"/>
  <c r="W1879" i="21"/>
  <c r="X1879" i="21"/>
  <c r="Y1879" i="21"/>
  <c r="AA1879" i="21"/>
  <c r="AC1879" i="21"/>
  <c r="AL1879" i="21"/>
  <c r="AN1879" i="21"/>
  <c r="AR1879" i="21"/>
  <c r="AX1879" i="21"/>
  <c r="AZ1879" i="21"/>
  <c r="BA1879" i="21"/>
  <c r="BC1879" i="21"/>
  <c r="BE1879" i="21"/>
  <c r="BF1879" i="21" s="1"/>
  <c r="BG1879" i="21"/>
  <c r="C1880" i="21"/>
  <c r="D1880" i="21"/>
  <c r="F1880" i="21"/>
  <c r="H1880" i="21"/>
  <c r="I1880" i="21" s="1"/>
  <c r="Q1880" i="21"/>
  <c r="V1880" i="21"/>
  <c r="Y1880" i="21" s="1"/>
  <c r="W1880" i="21"/>
  <c r="X1880" i="21"/>
  <c r="Z1880" i="21"/>
  <c r="AA1880" i="21"/>
  <c r="AL1880" i="21"/>
  <c r="AN1880" i="21"/>
  <c r="AR1880" i="21"/>
  <c r="AX1880" i="21"/>
  <c r="AZ1880" i="21"/>
  <c r="BA1880" i="21"/>
  <c r="BC1880" i="21"/>
  <c r="BE1880" i="21"/>
  <c r="BF1880" i="21"/>
  <c r="BG1880" i="21"/>
  <c r="C1881" i="21"/>
  <c r="D1881" i="21"/>
  <c r="F1881" i="21"/>
  <c r="H1881" i="21"/>
  <c r="J1881" i="21" s="1"/>
  <c r="I1881" i="21"/>
  <c r="Q1881" i="21"/>
  <c r="V1881" i="21"/>
  <c r="W1881" i="21"/>
  <c r="AA1881" i="21" s="1"/>
  <c r="AD1881" i="21" s="1"/>
  <c r="AF1881" i="21" s="1"/>
  <c r="X1881" i="21"/>
  <c r="Y1881" i="21"/>
  <c r="Z1881" i="21"/>
  <c r="AC1881" i="21"/>
  <c r="AL1881" i="21"/>
  <c r="AN1881" i="21"/>
  <c r="AR1881" i="21"/>
  <c r="AX1881" i="21"/>
  <c r="AZ1881" i="21"/>
  <c r="BA1881" i="21"/>
  <c r="BC1881" i="21"/>
  <c r="BE1881" i="21"/>
  <c r="BF1881" i="21" s="1"/>
  <c r="BG1881" i="21"/>
  <c r="C1882" i="21"/>
  <c r="D1882" i="21"/>
  <c r="F1882" i="21"/>
  <c r="H1882" i="21"/>
  <c r="I1882" i="21" s="1"/>
  <c r="Q1882" i="21"/>
  <c r="V1882" i="21"/>
  <c r="Y1882" i="21" s="1"/>
  <c r="W1882" i="21"/>
  <c r="AA1882" i="21" s="1"/>
  <c r="X1882" i="21"/>
  <c r="Z1882" i="21"/>
  <c r="AL1882" i="21"/>
  <c r="AN1882" i="21"/>
  <c r="AR1882" i="21"/>
  <c r="AX1882" i="21"/>
  <c r="AZ1882" i="21"/>
  <c r="BA1882" i="21"/>
  <c r="BC1882" i="21"/>
  <c r="BE1882" i="21"/>
  <c r="BG1882" i="21" s="1"/>
  <c r="BF1882" i="21"/>
  <c r="C1883" i="21"/>
  <c r="D1883" i="21"/>
  <c r="F1883" i="21"/>
  <c r="H1883" i="21"/>
  <c r="I1883" i="21"/>
  <c r="J1883" i="21"/>
  <c r="Q1883" i="21"/>
  <c r="V1883" i="21"/>
  <c r="W1883" i="21"/>
  <c r="X1883" i="21"/>
  <c r="Y1883" i="21"/>
  <c r="Z1883" i="21"/>
  <c r="AA1883" i="21"/>
  <c r="AC1883" i="21"/>
  <c r="AL1883" i="21"/>
  <c r="AN1883" i="21"/>
  <c r="AR1883" i="21"/>
  <c r="AX1883" i="21"/>
  <c r="AZ1883" i="21"/>
  <c r="BA1883" i="21"/>
  <c r="BC1883" i="21"/>
  <c r="BE1883" i="21"/>
  <c r="BF1883" i="21" s="1"/>
  <c r="C1884" i="21"/>
  <c r="D1884" i="21"/>
  <c r="F1884" i="21"/>
  <c r="H1884" i="21"/>
  <c r="I1884" i="21" s="1"/>
  <c r="J1884" i="21"/>
  <c r="Q1884" i="21"/>
  <c r="V1884" i="21"/>
  <c r="Y1884" i="21" s="1"/>
  <c r="W1884" i="21"/>
  <c r="AA1884" i="21" s="1"/>
  <c r="X1884" i="21"/>
  <c r="Z1884" i="21"/>
  <c r="AL1884" i="21"/>
  <c r="AN1884" i="21"/>
  <c r="AR1884" i="21"/>
  <c r="AX1884" i="21"/>
  <c r="AZ1884" i="21"/>
  <c r="BA1884" i="21"/>
  <c r="BC1884" i="21"/>
  <c r="BE1884" i="21"/>
  <c r="BF1884" i="21"/>
  <c r="BG1884" i="21"/>
  <c r="C1885" i="21"/>
  <c r="D1885" i="21"/>
  <c r="F1885" i="21"/>
  <c r="H1885" i="21"/>
  <c r="I1885" i="21"/>
  <c r="J1885" i="21"/>
  <c r="Q1885" i="21"/>
  <c r="V1885" i="21"/>
  <c r="Z1885" i="21" s="1"/>
  <c r="W1885" i="21"/>
  <c r="X1885" i="21"/>
  <c r="Y1885" i="21"/>
  <c r="AA1885" i="21"/>
  <c r="AC1885" i="21"/>
  <c r="AL1885" i="21"/>
  <c r="AN1885" i="21"/>
  <c r="AR1885" i="21"/>
  <c r="AX1885" i="21"/>
  <c r="AZ1885" i="21"/>
  <c r="BA1885" i="21"/>
  <c r="BC1885" i="21"/>
  <c r="BE1885" i="21"/>
  <c r="BF1885" i="21" s="1"/>
  <c r="BG1885" i="21"/>
  <c r="C1886" i="21"/>
  <c r="D1886" i="21"/>
  <c r="F1886" i="21"/>
  <c r="H1886" i="21"/>
  <c r="I1886" i="21" s="1"/>
  <c r="Q1886" i="21"/>
  <c r="V1886" i="21"/>
  <c r="Y1886" i="21" s="1"/>
  <c r="W1886" i="21"/>
  <c r="X1886" i="21"/>
  <c r="Z1886" i="21"/>
  <c r="AA1886" i="21"/>
  <c r="AL1886" i="21"/>
  <c r="AN1886" i="21"/>
  <c r="AR1886" i="21"/>
  <c r="AX1886" i="21"/>
  <c r="AZ1886" i="21"/>
  <c r="BA1886" i="21"/>
  <c r="BC1886" i="21"/>
  <c r="BE1886" i="21"/>
  <c r="BF1886" i="21"/>
  <c r="BG1886" i="21"/>
  <c r="C1887" i="21"/>
  <c r="D1887" i="21"/>
  <c r="F1887" i="21"/>
  <c r="H1887" i="21"/>
  <c r="I1887" i="21"/>
  <c r="J1887" i="21"/>
  <c r="Q1887" i="21"/>
  <c r="V1887" i="21"/>
  <c r="Z1887" i="21" s="1"/>
  <c r="W1887" i="21"/>
  <c r="AA1887" i="21" s="1"/>
  <c r="AD1887" i="21" s="1"/>
  <c r="AF1887" i="21" s="1"/>
  <c r="X1887" i="21"/>
  <c r="Y1887" i="21"/>
  <c r="AC1887" i="21"/>
  <c r="AL1887" i="21"/>
  <c r="AN1887" i="21"/>
  <c r="AR1887" i="21"/>
  <c r="AX1887" i="21"/>
  <c r="AZ1887" i="21"/>
  <c r="BA1887" i="21"/>
  <c r="BC1887" i="21"/>
  <c r="BE1887" i="21"/>
  <c r="BF1887" i="21" s="1"/>
  <c r="BG1887" i="21"/>
  <c r="C1888" i="21"/>
  <c r="D1888" i="21"/>
  <c r="F1888" i="21"/>
  <c r="H1888" i="21"/>
  <c r="I1888" i="21" s="1"/>
  <c r="Q1888" i="21"/>
  <c r="V1888" i="21"/>
  <c r="Y1888" i="21" s="1"/>
  <c r="W1888" i="21"/>
  <c r="X1888" i="21"/>
  <c r="Z1888" i="21"/>
  <c r="AA1888" i="21"/>
  <c r="AL1888" i="21"/>
  <c r="AN1888" i="21"/>
  <c r="AR1888" i="21"/>
  <c r="AX1888" i="21"/>
  <c r="AZ1888" i="21"/>
  <c r="BA1888" i="21"/>
  <c r="BC1888" i="21"/>
  <c r="BE1888" i="21"/>
  <c r="BF1888" i="21"/>
  <c r="BG1888" i="21"/>
  <c r="C1889" i="21"/>
  <c r="D1889" i="21"/>
  <c r="F1889" i="21"/>
  <c r="H1889" i="21"/>
  <c r="J1889" i="21" s="1"/>
  <c r="I1889" i="21"/>
  <c r="Q1889" i="21"/>
  <c r="V1889" i="21"/>
  <c r="W1889" i="21"/>
  <c r="AA1889" i="21" s="1"/>
  <c r="AD1889" i="21" s="1"/>
  <c r="AF1889" i="21" s="1"/>
  <c r="X1889" i="21"/>
  <c r="Y1889" i="21"/>
  <c r="Z1889" i="21"/>
  <c r="AC1889" i="21"/>
  <c r="AL1889" i="21"/>
  <c r="AN1889" i="21"/>
  <c r="AR1889" i="21"/>
  <c r="AX1889" i="21"/>
  <c r="AZ1889" i="21"/>
  <c r="BA1889" i="21"/>
  <c r="BC1889" i="21"/>
  <c r="BE1889" i="21"/>
  <c r="BF1889" i="21" s="1"/>
  <c r="BG1889" i="21"/>
  <c r="C1890" i="21"/>
  <c r="D1890" i="21"/>
  <c r="F1890" i="21"/>
  <c r="H1890" i="21"/>
  <c r="I1890" i="21" s="1"/>
  <c r="Q1890" i="21"/>
  <c r="V1890" i="21"/>
  <c r="Y1890" i="21" s="1"/>
  <c r="W1890" i="21"/>
  <c r="AA1890" i="21" s="1"/>
  <c r="X1890" i="21"/>
  <c r="Z1890" i="21"/>
  <c r="AL1890" i="21"/>
  <c r="AN1890" i="21"/>
  <c r="AR1890" i="21"/>
  <c r="AX1890" i="21"/>
  <c r="AZ1890" i="21"/>
  <c r="BA1890" i="21"/>
  <c r="BC1890" i="21"/>
  <c r="BE1890" i="21"/>
  <c r="BG1890" i="21" s="1"/>
  <c r="BF1890" i="21"/>
  <c r="C1891" i="21"/>
  <c r="D1891" i="21"/>
  <c r="F1891" i="21"/>
  <c r="H1891" i="21"/>
  <c r="I1891" i="21"/>
  <c r="J1891" i="21"/>
  <c r="Q1891" i="21"/>
  <c r="V1891" i="21"/>
  <c r="W1891" i="21"/>
  <c r="X1891" i="21"/>
  <c r="Y1891" i="21"/>
  <c r="Z1891" i="21"/>
  <c r="AA1891" i="21"/>
  <c r="AC1891" i="21"/>
  <c r="AL1891" i="21"/>
  <c r="AN1891" i="21"/>
  <c r="AR1891" i="21"/>
  <c r="AX1891" i="21"/>
  <c r="AZ1891" i="21"/>
  <c r="BA1891" i="21"/>
  <c r="BC1891" i="21"/>
  <c r="BE1891" i="21"/>
  <c r="BF1891" i="21" s="1"/>
  <c r="C1892" i="21"/>
  <c r="D1892" i="21"/>
  <c r="F1892" i="21"/>
  <c r="H1892" i="21"/>
  <c r="I1892" i="21" s="1"/>
  <c r="J1892" i="21"/>
  <c r="Q1892" i="21"/>
  <c r="V1892" i="21"/>
  <c r="Y1892" i="21" s="1"/>
  <c r="W1892" i="21"/>
  <c r="AA1892" i="21" s="1"/>
  <c r="X1892" i="21"/>
  <c r="AL1892" i="21"/>
  <c r="AN1892" i="21"/>
  <c r="AR1892" i="21"/>
  <c r="AX1892" i="21"/>
  <c r="AZ1892" i="21"/>
  <c r="BA1892" i="21"/>
  <c r="BC1892" i="21"/>
  <c r="BE1892" i="21"/>
  <c r="BF1892" i="21"/>
  <c r="BG1892" i="21"/>
  <c r="C1893" i="21"/>
  <c r="D1893" i="21"/>
  <c r="F1893" i="21"/>
  <c r="H1893" i="21"/>
  <c r="I1893" i="21"/>
  <c r="J1893" i="21"/>
  <c r="Q1893" i="21"/>
  <c r="V1893" i="21"/>
  <c r="Z1893" i="21" s="1"/>
  <c r="W1893" i="21"/>
  <c r="AA1893" i="21" s="1"/>
  <c r="X1893" i="21"/>
  <c r="Y1893" i="21"/>
  <c r="AC1893" i="21"/>
  <c r="AL1893" i="21"/>
  <c r="AN1893" i="21"/>
  <c r="AR1893" i="21"/>
  <c r="AX1893" i="21"/>
  <c r="AZ1893" i="21"/>
  <c r="BA1893" i="21"/>
  <c r="BC1893" i="21"/>
  <c r="BE1893" i="21"/>
  <c r="BF1893" i="21" s="1"/>
  <c r="BG1893" i="21"/>
  <c r="C1894" i="21"/>
  <c r="D1894" i="21"/>
  <c r="F1894" i="21"/>
  <c r="H1894" i="21"/>
  <c r="I1894" i="21" s="1"/>
  <c r="Q1894" i="21"/>
  <c r="V1894" i="21"/>
  <c r="Y1894" i="21" s="1"/>
  <c r="W1894" i="21"/>
  <c r="X1894" i="21"/>
  <c r="Z1894" i="21"/>
  <c r="AA1894" i="21"/>
  <c r="AL1894" i="21"/>
  <c r="AN1894" i="21"/>
  <c r="AR1894" i="21"/>
  <c r="AX1894" i="21"/>
  <c r="AZ1894" i="21"/>
  <c r="BA1894" i="21"/>
  <c r="BC1894" i="21"/>
  <c r="BE1894" i="21"/>
  <c r="BF1894" i="21"/>
  <c r="BG1894" i="21"/>
  <c r="C1895" i="21"/>
  <c r="D1895" i="21"/>
  <c r="F1895" i="21"/>
  <c r="H1895" i="21"/>
  <c r="I1895" i="21"/>
  <c r="J1895" i="21"/>
  <c r="Q1895" i="21"/>
  <c r="V1895" i="21"/>
  <c r="Z1895" i="21" s="1"/>
  <c r="W1895" i="21"/>
  <c r="AA1895" i="21" s="1"/>
  <c r="AD1895" i="21" s="1"/>
  <c r="AF1895" i="21" s="1"/>
  <c r="X1895" i="21"/>
  <c r="Y1895" i="21"/>
  <c r="AC1895" i="21"/>
  <c r="AL1895" i="21"/>
  <c r="AN1895" i="21"/>
  <c r="AR1895" i="21"/>
  <c r="AX1895" i="21"/>
  <c r="AZ1895" i="21"/>
  <c r="BA1895" i="21"/>
  <c r="BC1895" i="21"/>
  <c r="BE1895" i="21"/>
  <c r="BF1895" i="21" s="1"/>
  <c r="BG1895" i="21"/>
  <c r="C1896" i="21"/>
  <c r="D1896" i="21"/>
  <c r="F1896" i="21"/>
  <c r="H1896" i="21"/>
  <c r="I1896" i="21" s="1"/>
  <c r="Q1896" i="21"/>
  <c r="V1896" i="21"/>
  <c r="Y1896" i="21" s="1"/>
  <c r="W1896" i="21"/>
  <c r="X1896" i="21"/>
  <c r="Z1896" i="21"/>
  <c r="AA1896" i="21"/>
  <c r="AL1896" i="21"/>
  <c r="AN1896" i="21"/>
  <c r="AR1896" i="21"/>
  <c r="AX1896" i="21"/>
  <c r="AZ1896" i="21"/>
  <c r="BA1896" i="21"/>
  <c r="BC1896" i="21"/>
  <c r="BE1896" i="21"/>
  <c r="BF1896" i="21"/>
  <c r="BG1896" i="21"/>
  <c r="C1897" i="21"/>
  <c r="D1897" i="21"/>
  <c r="F1897" i="21"/>
  <c r="H1897" i="21"/>
  <c r="J1897" i="21" s="1"/>
  <c r="I1897" i="21"/>
  <c r="Q1897" i="21"/>
  <c r="V1897" i="21"/>
  <c r="W1897" i="21"/>
  <c r="X1897" i="21"/>
  <c r="Y1897" i="21"/>
  <c r="Z1897" i="21"/>
  <c r="AA1897" i="21"/>
  <c r="AC1897" i="21"/>
  <c r="AL1897" i="21"/>
  <c r="AN1897" i="21"/>
  <c r="AR1897" i="21"/>
  <c r="AX1897" i="21"/>
  <c r="AZ1897" i="21"/>
  <c r="BA1897" i="21"/>
  <c r="BC1897" i="21"/>
  <c r="BE1897" i="21"/>
  <c r="BF1897" i="21" s="1"/>
  <c r="BG1897" i="21"/>
  <c r="C1898" i="21"/>
  <c r="D1898" i="21"/>
  <c r="F1898" i="21"/>
  <c r="H1898" i="21"/>
  <c r="I1898" i="21" s="1"/>
  <c r="Q1898" i="21"/>
  <c r="V1898" i="21"/>
  <c r="Y1898" i="21" s="1"/>
  <c r="W1898" i="21"/>
  <c r="AA1898" i="21" s="1"/>
  <c r="X1898" i="21"/>
  <c r="Z1898" i="21"/>
  <c r="AL1898" i="21"/>
  <c r="AN1898" i="21"/>
  <c r="AR1898" i="21"/>
  <c r="AX1898" i="21"/>
  <c r="AZ1898" i="21"/>
  <c r="BA1898" i="21"/>
  <c r="BC1898" i="21"/>
  <c r="BE1898" i="21"/>
  <c r="BG1898" i="21" s="1"/>
  <c r="BF1898" i="21"/>
  <c r="C1899" i="21"/>
  <c r="D1899" i="21"/>
  <c r="F1899" i="21"/>
  <c r="H1899" i="21"/>
  <c r="I1899" i="21"/>
  <c r="J1899" i="21"/>
  <c r="Q1899" i="21"/>
  <c r="V1899" i="21"/>
  <c r="W1899" i="21"/>
  <c r="AA1899" i="21" s="1"/>
  <c r="X1899" i="21"/>
  <c r="Y1899" i="21"/>
  <c r="Z1899" i="21"/>
  <c r="AC1899" i="21"/>
  <c r="AL1899" i="21"/>
  <c r="AN1899" i="21"/>
  <c r="AR1899" i="21"/>
  <c r="AX1899" i="21"/>
  <c r="AZ1899" i="21"/>
  <c r="BA1899" i="21"/>
  <c r="BC1899" i="21"/>
  <c r="BE1899" i="21"/>
  <c r="BF1899" i="21" s="1"/>
  <c r="C1900" i="21"/>
  <c r="D1900" i="21"/>
  <c r="F1900" i="21"/>
  <c r="H1900" i="21"/>
  <c r="I1900" i="21" s="1"/>
  <c r="J1900" i="21"/>
  <c r="Q1900" i="21"/>
  <c r="V1900" i="21"/>
  <c r="Y1900" i="21" s="1"/>
  <c r="W1900" i="21"/>
  <c r="AA1900" i="21" s="1"/>
  <c r="X1900" i="21"/>
  <c r="AL1900" i="21"/>
  <c r="AN1900" i="21"/>
  <c r="AR1900" i="21"/>
  <c r="AX1900" i="21"/>
  <c r="AZ1900" i="21"/>
  <c r="BA1900" i="21"/>
  <c r="BC1900" i="21"/>
  <c r="BE1900" i="21"/>
  <c r="BF1900" i="21"/>
  <c r="BG1900" i="21"/>
  <c r="C1901" i="21"/>
  <c r="D1901" i="21"/>
  <c r="F1901" i="21"/>
  <c r="H1901" i="21"/>
  <c r="I1901" i="21"/>
  <c r="J1901" i="21"/>
  <c r="Q1901" i="21"/>
  <c r="V1901" i="21"/>
  <c r="Z1901" i="21" s="1"/>
  <c r="W1901" i="21"/>
  <c r="AA1901" i="21" s="1"/>
  <c r="X1901" i="21"/>
  <c r="Y1901" i="21"/>
  <c r="AC1901" i="21"/>
  <c r="AL1901" i="21"/>
  <c r="AN1901" i="21"/>
  <c r="AR1901" i="21"/>
  <c r="AX1901" i="21"/>
  <c r="AZ1901" i="21"/>
  <c r="BA1901" i="21"/>
  <c r="BC1901" i="21"/>
  <c r="BE1901" i="21"/>
  <c r="BF1901" i="21" s="1"/>
  <c r="BG1901" i="21"/>
  <c r="C1902" i="21"/>
  <c r="D1902" i="21"/>
  <c r="F1902" i="21"/>
  <c r="H1902" i="21"/>
  <c r="I1902" i="21" s="1"/>
  <c r="Q1902" i="21"/>
  <c r="V1902" i="21"/>
  <c r="Y1902" i="21" s="1"/>
  <c r="W1902" i="21"/>
  <c r="X1902" i="21"/>
  <c r="Z1902" i="21"/>
  <c r="AA1902" i="21"/>
  <c r="AL1902" i="21"/>
  <c r="AN1902" i="21"/>
  <c r="AR1902" i="21"/>
  <c r="AX1902" i="21"/>
  <c r="AZ1902" i="21"/>
  <c r="BA1902" i="21"/>
  <c r="BC1902" i="21"/>
  <c r="BE1902" i="21"/>
  <c r="BF1902" i="21"/>
  <c r="BG1902" i="21"/>
  <c r="C1903" i="21"/>
  <c r="D1903" i="21"/>
  <c r="F1903" i="21"/>
  <c r="H1903" i="21"/>
  <c r="I1903" i="21"/>
  <c r="J1903" i="21"/>
  <c r="Q1903" i="21"/>
  <c r="V1903" i="21"/>
  <c r="Z1903" i="21" s="1"/>
  <c r="W1903" i="21"/>
  <c r="AA1903" i="21" s="1"/>
  <c r="AD1903" i="21" s="1"/>
  <c r="AF1903" i="21" s="1"/>
  <c r="X1903" i="21"/>
  <c r="Y1903" i="21"/>
  <c r="AC1903" i="21"/>
  <c r="AL1903" i="21"/>
  <c r="AN1903" i="21"/>
  <c r="AR1903" i="21"/>
  <c r="AX1903" i="21"/>
  <c r="AZ1903" i="21"/>
  <c r="BA1903" i="21"/>
  <c r="BC1903" i="21"/>
  <c r="BE1903" i="21"/>
  <c r="BF1903" i="21" s="1"/>
  <c r="BG1903" i="21"/>
  <c r="C1904" i="21"/>
  <c r="D1904" i="21"/>
  <c r="F1904" i="21"/>
  <c r="H1904" i="21"/>
  <c r="I1904" i="21" s="1"/>
  <c r="Q1904" i="21"/>
  <c r="V1904" i="21"/>
  <c r="Y1904" i="21" s="1"/>
  <c r="W1904" i="21"/>
  <c r="X1904" i="21"/>
  <c r="Z1904" i="21"/>
  <c r="AA1904" i="21"/>
  <c r="AL1904" i="21"/>
  <c r="AN1904" i="21"/>
  <c r="AR1904" i="21"/>
  <c r="AX1904" i="21"/>
  <c r="AZ1904" i="21"/>
  <c r="BA1904" i="21"/>
  <c r="BC1904" i="21"/>
  <c r="BE1904" i="21"/>
  <c r="BF1904" i="21"/>
  <c r="BG1904" i="21"/>
  <c r="C1905" i="21"/>
  <c r="D1905" i="21"/>
  <c r="F1905" i="21"/>
  <c r="H1905" i="21"/>
  <c r="J1905" i="21" s="1"/>
  <c r="I1905" i="21"/>
  <c r="Q1905" i="21"/>
  <c r="V1905" i="21"/>
  <c r="W1905" i="21"/>
  <c r="X1905" i="21"/>
  <c r="Y1905" i="21"/>
  <c r="Z1905" i="21"/>
  <c r="AA1905" i="21"/>
  <c r="AC1905" i="21"/>
  <c r="AL1905" i="21"/>
  <c r="AN1905" i="21"/>
  <c r="AR1905" i="21"/>
  <c r="AX1905" i="21"/>
  <c r="AZ1905" i="21"/>
  <c r="BA1905" i="21"/>
  <c r="BC1905" i="21"/>
  <c r="BE1905" i="21"/>
  <c r="BF1905" i="21" s="1"/>
  <c r="BG1905" i="21"/>
  <c r="C1906" i="21"/>
  <c r="D1906" i="21"/>
  <c r="F1906" i="21"/>
  <c r="H1906" i="21"/>
  <c r="I1906" i="21" s="1"/>
  <c r="Q1906" i="21"/>
  <c r="V1906" i="21"/>
  <c r="Y1906" i="21" s="1"/>
  <c r="W1906" i="21"/>
  <c r="AA1906" i="21" s="1"/>
  <c r="X1906" i="21"/>
  <c r="Z1906" i="21"/>
  <c r="AL1906" i="21"/>
  <c r="AN1906" i="21"/>
  <c r="AR1906" i="21"/>
  <c r="AX1906" i="21"/>
  <c r="AZ1906" i="21"/>
  <c r="BA1906" i="21"/>
  <c r="BC1906" i="21"/>
  <c r="BE1906" i="21"/>
  <c r="BG1906" i="21" s="1"/>
  <c r="BF1906" i="21"/>
  <c r="C1907" i="21"/>
  <c r="D1907" i="21"/>
  <c r="F1907" i="21"/>
  <c r="H1907" i="21"/>
  <c r="I1907" i="21"/>
  <c r="J1907" i="21"/>
  <c r="Q1907" i="21"/>
  <c r="V1907" i="21"/>
  <c r="W1907" i="21"/>
  <c r="AA1907" i="21" s="1"/>
  <c r="X1907" i="21"/>
  <c r="Y1907" i="21"/>
  <c r="Z1907" i="21"/>
  <c r="AC1907" i="21"/>
  <c r="AL1907" i="21"/>
  <c r="AN1907" i="21"/>
  <c r="AR1907" i="21"/>
  <c r="AX1907" i="21"/>
  <c r="AZ1907" i="21"/>
  <c r="BA1907" i="21"/>
  <c r="BC1907" i="21"/>
  <c r="BE1907" i="21"/>
  <c r="BF1907" i="21" s="1"/>
  <c r="C1908" i="21"/>
  <c r="D1908" i="21"/>
  <c r="F1908" i="21"/>
  <c r="H1908" i="21"/>
  <c r="I1908" i="21" s="1"/>
  <c r="J1908" i="21"/>
  <c r="Q1908" i="21"/>
  <c r="V1908" i="21"/>
  <c r="Y1908" i="21" s="1"/>
  <c r="W1908" i="21"/>
  <c r="AA1908" i="21" s="1"/>
  <c r="X1908" i="21"/>
  <c r="AL1908" i="21"/>
  <c r="AN1908" i="21"/>
  <c r="AR1908" i="21"/>
  <c r="AX1908" i="21"/>
  <c r="AZ1908" i="21"/>
  <c r="BA1908" i="21"/>
  <c r="BC1908" i="21"/>
  <c r="BE1908" i="21"/>
  <c r="BF1908" i="21"/>
  <c r="BG1908" i="21"/>
  <c r="C1909" i="21"/>
  <c r="D1909" i="21"/>
  <c r="F1909" i="21"/>
  <c r="H1909" i="21"/>
  <c r="I1909" i="21"/>
  <c r="J1909" i="21"/>
  <c r="Q1909" i="21"/>
  <c r="V1909" i="21"/>
  <c r="Z1909" i="21" s="1"/>
  <c r="W1909" i="21"/>
  <c r="AA1909" i="21" s="1"/>
  <c r="X1909" i="21"/>
  <c r="Y1909" i="21"/>
  <c r="AC1909" i="21"/>
  <c r="AL1909" i="21"/>
  <c r="AN1909" i="21"/>
  <c r="AR1909" i="21"/>
  <c r="AX1909" i="21"/>
  <c r="AZ1909" i="21"/>
  <c r="BA1909" i="21"/>
  <c r="BC1909" i="21"/>
  <c r="BE1909" i="21"/>
  <c r="BF1909" i="21" s="1"/>
  <c r="BG1909" i="21"/>
  <c r="C1910" i="21"/>
  <c r="D1910" i="21"/>
  <c r="F1910" i="21"/>
  <c r="H1910" i="21"/>
  <c r="I1910" i="21" s="1"/>
  <c r="Q1910" i="21"/>
  <c r="V1910" i="21"/>
  <c r="Y1910" i="21" s="1"/>
  <c r="W1910" i="21"/>
  <c r="X1910" i="21"/>
  <c r="Z1910" i="21"/>
  <c r="AA1910" i="21"/>
  <c r="AL1910" i="21"/>
  <c r="AN1910" i="21"/>
  <c r="AR1910" i="21"/>
  <c r="AX1910" i="21"/>
  <c r="AZ1910" i="21"/>
  <c r="BA1910" i="21"/>
  <c r="BC1910" i="21"/>
  <c r="BE1910" i="21"/>
  <c r="BF1910" i="21"/>
  <c r="BG1910" i="21"/>
  <c r="C1911" i="21"/>
  <c r="D1911" i="21"/>
  <c r="F1911" i="21"/>
  <c r="H1911" i="21"/>
  <c r="I1911" i="21"/>
  <c r="J1911" i="21"/>
  <c r="Q1911" i="21"/>
  <c r="V1911" i="21"/>
  <c r="Z1911" i="21" s="1"/>
  <c r="W1911" i="21"/>
  <c r="AA1911" i="21" s="1"/>
  <c r="AD1911" i="21" s="1"/>
  <c r="AF1911" i="21" s="1"/>
  <c r="X1911" i="21"/>
  <c r="Y1911" i="21"/>
  <c r="AC1911" i="21"/>
  <c r="AL1911" i="21"/>
  <c r="AN1911" i="21"/>
  <c r="AR1911" i="21"/>
  <c r="AX1911" i="21"/>
  <c r="AZ1911" i="21"/>
  <c r="BA1911" i="21"/>
  <c r="BC1911" i="21"/>
  <c r="BE1911" i="21"/>
  <c r="BF1911" i="21" s="1"/>
  <c r="BG1911" i="21"/>
  <c r="C1912" i="21"/>
  <c r="D1912" i="21"/>
  <c r="F1912" i="21"/>
  <c r="H1912" i="21"/>
  <c r="I1912" i="21" s="1"/>
  <c r="Q1912" i="21"/>
  <c r="V1912" i="21"/>
  <c r="Y1912" i="21" s="1"/>
  <c r="W1912" i="21"/>
  <c r="X1912" i="21"/>
  <c r="Z1912" i="21"/>
  <c r="AA1912" i="21"/>
  <c r="AL1912" i="21"/>
  <c r="AN1912" i="21"/>
  <c r="AR1912" i="21"/>
  <c r="AX1912" i="21"/>
  <c r="AZ1912" i="21"/>
  <c r="BA1912" i="21"/>
  <c r="BC1912" i="21"/>
  <c r="BE1912" i="21"/>
  <c r="BF1912" i="21"/>
  <c r="BG1912" i="21"/>
  <c r="C1913" i="21"/>
  <c r="D1913" i="21"/>
  <c r="F1913" i="21"/>
  <c r="H1913" i="21"/>
  <c r="J1913" i="21" s="1"/>
  <c r="I1913" i="21"/>
  <c r="Q1913" i="21"/>
  <c r="V1913" i="21"/>
  <c r="W1913" i="21"/>
  <c r="AA1913" i="21" s="1"/>
  <c r="AD1913" i="21" s="1"/>
  <c r="AF1913" i="21" s="1"/>
  <c r="X1913" i="21"/>
  <c r="Y1913" i="21"/>
  <c r="Z1913" i="21"/>
  <c r="AC1913" i="21"/>
  <c r="AL1913" i="21"/>
  <c r="AN1913" i="21"/>
  <c r="AR1913" i="21"/>
  <c r="AX1913" i="21"/>
  <c r="AZ1913" i="21"/>
  <c r="BA1913" i="21"/>
  <c r="BC1913" i="21"/>
  <c r="BE1913" i="21"/>
  <c r="BF1913" i="21" s="1"/>
  <c r="BG1913" i="21"/>
  <c r="C1914" i="21"/>
  <c r="D1914" i="21"/>
  <c r="F1914" i="21"/>
  <c r="H1914" i="21"/>
  <c r="I1914" i="21" s="1"/>
  <c r="Q1914" i="21"/>
  <c r="V1914" i="21"/>
  <c r="Y1914" i="21" s="1"/>
  <c r="W1914" i="21"/>
  <c r="AA1914" i="21" s="1"/>
  <c r="X1914" i="21"/>
  <c r="Z1914" i="21"/>
  <c r="AL1914" i="21"/>
  <c r="AN1914" i="21"/>
  <c r="AR1914" i="21"/>
  <c r="AX1914" i="21"/>
  <c r="AZ1914" i="21"/>
  <c r="BA1914" i="21"/>
  <c r="BC1914" i="21"/>
  <c r="BE1914" i="21"/>
  <c r="BG1914" i="21" s="1"/>
  <c r="BF1914" i="21"/>
  <c r="C1915" i="21"/>
  <c r="D1915" i="21"/>
  <c r="F1915" i="21"/>
  <c r="H1915" i="21"/>
  <c r="I1915" i="21"/>
  <c r="J1915" i="21"/>
  <c r="Q1915" i="21"/>
  <c r="V1915" i="21"/>
  <c r="W1915" i="21"/>
  <c r="X1915" i="21"/>
  <c r="Y1915" i="21"/>
  <c r="Z1915" i="21"/>
  <c r="AA1915" i="21"/>
  <c r="AC1915" i="21"/>
  <c r="AL1915" i="21"/>
  <c r="AN1915" i="21"/>
  <c r="AR1915" i="21"/>
  <c r="AX1915" i="21"/>
  <c r="AZ1915" i="21"/>
  <c r="BA1915" i="21"/>
  <c r="BC1915" i="21"/>
  <c r="BE1915" i="21"/>
  <c r="BF1915" i="21" s="1"/>
  <c r="C1916" i="21"/>
  <c r="D1916" i="21"/>
  <c r="F1916" i="21"/>
  <c r="H1916" i="21"/>
  <c r="I1916" i="21" s="1"/>
  <c r="J1916" i="21"/>
  <c r="Q1916" i="21"/>
  <c r="V1916" i="21"/>
  <c r="Y1916" i="21" s="1"/>
  <c r="W1916" i="21"/>
  <c r="AA1916" i="21" s="1"/>
  <c r="X1916" i="21"/>
  <c r="AL1916" i="21"/>
  <c r="AN1916" i="21"/>
  <c r="AR1916" i="21"/>
  <c r="AX1916" i="21"/>
  <c r="AZ1916" i="21"/>
  <c r="BA1916" i="21"/>
  <c r="BC1916" i="21"/>
  <c r="BE1916" i="21"/>
  <c r="BF1916" i="21"/>
  <c r="BG1916" i="21"/>
  <c r="C1917" i="21"/>
  <c r="D1917" i="21"/>
  <c r="F1917" i="21"/>
  <c r="H1917" i="21"/>
  <c r="I1917" i="21"/>
  <c r="J1917" i="21"/>
  <c r="Q1917" i="21"/>
  <c r="V1917" i="21"/>
  <c r="Z1917" i="21" s="1"/>
  <c r="W1917" i="21"/>
  <c r="AA1917" i="21" s="1"/>
  <c r="X1917" i="21"/>
  <c r="Y1917" i="21"/>
  <c r="AC1917" i="21"/>
  <c r="AL1917" i="21"/>
  <c r="AN1917" i="21"/>
  <c r="AR1917" i="21"/>
  <c r="AX1917" i="21"/>
  <c r="AZ1917" i="21"/>
  <c r="BA1917" i="21"/>
  <c r="BC1917" i="21"/>
  <c r="BE1917" i="21"/>
  <c r="BF1917" i="21" s="1"/>
  <c r="C1918" i="21"/>
  <c r="D1918" i="21"/>
  <c r="F1918" i="21"/>
  <c r="H1918" i="21"/>
  <c r="J1918" i="21" s="1"/>
  <c r="I1918" i="21"/>
  <c r="Q1918" i="21"/>
  <c r="V1918" i="21"/>
  <c r="Y1918" i="21" s="1"/>
  <c r="W1918" i="21"/>
  <c r="X1918" i="21"/>
  <c r="Z1918" i="21"/>
  <c r="AA1918" i="21"/>
  <c r="AL1918" i="21"/>
  <c r="AN1918" i="21"/>
  <c r="AR1918" i="21"/>
  <c r="AX1918" i="21"/>
  <c r="AZ1918" i="21"/>
  <c r="BA1918" i="21"/>
  <c r="BC1918" i="21"/>
  <c r="BE1918" i="21"/>
  <c r="BF1918" i="21"/>
  <c r="BG1918" i="21"/>
  <c r="C1919" i="21"/>
  <c r="D1919" i="21"/>
  <c r="F1919" i="21"/>
  <c r="H1919" i="21"/>
  <c r="I1919" i="21"/>
  <c r="J1919" i="21"/>
  <c r="Q1919" i="21"/>
  <c r="V1919" i="21"/>
  <c r="Z1919" i="21" s="1"/>
  <c r="W1919" i="21"/>
  <c r="AA1919" i="21" s="1"/>
  <c r="AD1919" i="21" s="1"/>
  <c r="AF1919" i="21" s="1"/>
  <c r="X1919" i="21"/>
  <c r="Y1919" i="21"/>
  <c r="AC1919" i="21"/>
  <c r="AL1919" i="21"/>
  <c r="AN1919" i="21"/>
  <c r="AR1919" i="21"/>
  <c r="AX1919" i="21"/>
  <c r="AZ1919" i="21"/>
  <c r="BA1919" i="21"/>
  <c r="BC1919" i="21"/>
  <c r="BE1919" i="21"/>
  <c r="BG1919" i="21" s="1"/>
  <c r="BF1919" i="21"/>
  <c r="C1920" i="21"/>
  <c r="D1920" i="21"/>
  <c r="F1920" i="21"/>
  <c r="H1920" i="21"/>
  <c r="I1920" i="21" s="1"/>
  <c r="J1920" i="21"/>
  <c r="Q1920" i="21"/>
  <c r="V1920" i="21"/>
  <c r="Y1920" i="21" s="1"/>
  <c r="W1920" i="21"/>
  <c r="X1920" i="21"/>
  <c r="AA1920" i="21"/>
  <c r="AC1920" i="21"/>
  <c r="AD1920" i="21" s="1"/>
  <c r="AL1920" i="21"/>
  <c r="AN1920" i="21"/>
  <c r="AR1920" i="21"/>
  <c r="AX1920" i="21"/>
  <c r="AZ1920" i="21"/>
  <c r="BA1920" i="21"/>
  <c r="BC1920" i="21"/>
  <c r="BE1920" i="21"/>
  <c r="BF1920" i="21"/>
  <c r="BG1920" i="21"/>
  <c r="C1921" i="21"/>
  <c r="D1921" i="21"/>
  <c r="F1921" i="21"/>
  <c r="H1921" i="21"/>
  <c r="J1921" i="21" s="1"/>
  <c r="I1921" i="21"/>
  <c r="Q1921" i="21"/>
  <c r="V1921" i="21"/>
  <c r="W1921" i="21"/>
  <c r="X1921" i="21"/>
  <c r="Y1921" i="21"/>
  <c r="Z1921" i="21"/>
  <c r="AA1921" i="21"/>
  <c r="AC1921" i="21"/>
  <c r="AL1921" i="21"/>
  <c r="AN1921" i="21"/>
  <c r="AR1921" i="21"/>
  <c r="AX1921" i="21"/>
  <c r="AZ1921" i="21"/>
  <c r="BA1921" i="21"/>
  <c r="BC1921" i="21"/>
  <c r="BE1921" i="21"/>
  <c r="BF1921" i="21" s="1"/>
  <c r="BG1921" i="21"/>
  <c r="C1922" i="21"/>
  <c r="D1922" i="21"/>
  <c r="F1922" i="21"/>
  <c r="H1922" i="21"/>
  <c r="I1922" i="21" s="1"/>
  <c r="Q1922" i="21"/>
  <c r="V1922" i="21"/>
  <c r="Y1922" i="21" s="1"/>
  <c r="W1922" i="21"/>
  <c r="AA1922" i="21" s="1"/>
  <c r="AD1922" i="21" s="1"/>
  <c r="AF1922" i="21" s="1"/>
  <c r="X1922" i="21"/>
  <c r="AC1922" i="21" s="1"/>
  <c r="Z1922" i="21"/>
  <c r="AL1922" i="21"/>
  <c r="AN1922" i="21"/>
  <c r="AR1922" i="21"/>
  <c r="AX1922" i="21"/>
  <c r="AZ1922" i="21"/>
  <c r="BA1922" i="21"/>
  <c r="BC1922" i="21"/>
  <c r="BE1922" i="21"/>
  <c r="BG1922" i="21" s="1"/>
  <c r="BF1922" i="21"/>
  <c r="C1923" i="21"/>
  <c r="D1923" i="21"/>
  <c r="F1923" i="21"/>
  <c r="H1923" i="21"/>
  <c r="I1923" i="21"/>
  <c r="J1923" i="21"/>
  <c r="Q1923" i="21"/>
  <c r="V1923" i="21"/>
  <c r="W1923" i="21"/>
  <c r="AA1923" i="21" s="1"/>
  <c r="X1923" i="21"/>
  <c r="Y1923" i="21"/>
  <c r="Z1923" i="21"/>
  <c r="AC1923" i="21"/>
  <c r="AL1923" i="21"/>
  <c r="AN1923" i="21"/>
  <c r="AR1923" i="21"/>
  <c r="AX1923" i="21"/>
  <c r="AZ1923" i="21"/>
  <c r="BA1923" i="21"/>
  <c r="BC1923" i="21"/>
  <c r="BE1923" i="21"/>
  <c r="C1924" i="21"/>
  <c r="D1924" i="21"/>
  <c r="F1924" i="21"/>
  <c r="H1924" i="21"/>
  <c r="I1924" i="21" s="1"/>
  <c r="J1924" i="21"/>
  <c r="Q1924" i="21"/>
  <c r="V1924" i="21"/>
  <c r="W1924" i="21"/>
  <c r="AA1924" i="21" s="1"/>
  <c r="X1924" i="21"/>
  <c r="AL1924" i="21"/>
  <c r="AN1924" i="21"/>
  <c r="AR1924" i="21"/>
  <c r="AX1924" i="21"/>
  <c r="AZ1924" i="21"/>
  <c r="BA1924" i="21"/>
  <c r="BC1924" i="21"/>
  <c r="BE1924" i="21"/>
  <c r="BF1924" i="21"/>
  <c r="BG1924" i="21"/>
  <c r="C1925" i="21"/>
  <c r="D1925" i="21"/>
  <c r="F1925" i="21"/>
  <c r="H1925" i="21"/>
  <c r="I1925" i="21"/>
  <c r="J1925" i="21"/>
  <c r="Q1925" i="21"/>
  <c r="V1925" i="21"/>
  <c r="W1925" i="21"/>
  <c r="X1925" i="21"/>
  <c r="AA1925" i="21"/>
  <c r="AB1925" i="21" s="1"/>
  <c r="AC1925" i="21"/>
  <c r="AD1925" i="21"/>
  <c r="AF1925" i="21" s="1"/>
  <c r="AL1925" i="21"/>
  <c r="AN1925" i="21"/>
  <c r="AR1925" i="21"/>
  <c r="AX1925" i="21"/>
  <c r="AZ1925" i="21"/>
  <c r="BA1925" i="21"/>
  <c r="BC1925" i="21"/>
  <c r="BE1925" i="21"/>
  <c r="BF1925" i="21" s="1"/>
  <c r="BG1925" i="21"/>
  <c r="C1926" i="21"/>
  <c r="D1926" i="21"/>
  <c r="F1926" i="21"/>
  <c r="H1926" i="21"/>
  <c r="I1926" i="21" s="1"/>
  <c r="J1926" i="21"/>
  <c r="Q1926" i="21"/>
  <c r="V1926" i="21"/>
  <c r="W1926" i="21"/>
  <c r="X1926" i="21"/>
  <c r="AA1926" i="21"/>
  <c r="AL1926" i="21"/>
  <c r="AN1926" i="21"/>
  <c r="AR1926" i="21"/>
  <c r="AX1926" i="21"/>
  <c r="AZ1926" i="21"/>
  <c r="BA1926" i="21"/>
  <c r="BC1926" i="21"/>
  <c r="BE1926" i="21"/>
  <c r="BF1926" i="21"/>
  <c r="BG1926" i="21"/>
  <c r="C1927" i="21"/>
  <c r="D1927" i="21"/>
  <c r="F1927" i="21"/>
  <c r="H1927" i="21"/>
  <c r="I1927" i="21"/>
  <c r="J1927" i="21"/>
  <c r="Q1927" i="21"/>
  <c r="V1927" i="21"/>
  <c r="Z1927" i="21" s="1"/>
  <c r="W1927" i="21"/>
  <c r="X1927" i="21"/>
  <c r="AC1927" i="21" s="1"/>
  <c r="Y1927" i="21"/>
  <c r="AA1927" i="21"/>
  <c r="AL1927" i="21"/>
  <c r="AN1927" i="21"/>
  <c r="AR1927" i="21"/>
  <c r="AX1927" i="21"/>
  <c r="AZ1927" i="21"/>
  <c r="BA1927" i="21"/>
  <c r="BC1927" i="21"/>
  <c r="BE1927" i="21"/>
  <c r="BF1927" i="21" s="1"/>
  <c r="BG1927" i="21"/>
  <c r="C1928" i="21"/>
  <c r="D1928" i="21"/>
  <c r="F1928" i="21"/>
  <c r="H1928" i="21"/>
  <c r="I1928" i="21" s="1"/>
  <c r="Q1928" i="21"/>
  <c r="V1928" i="21"/>
  <c r="Y1928" i="21" s="1"/>
  <c r="W1928" i="21"/>
  <c r="X1928" i="21"/>
  <c r="Z1928" i="21"/>
  <c r="AA1928" i="21"/>
  <c r="AL1928" i="21"/>
  <c r="AN1928" i="21"/>
  <c r="AR1928" i="21"/>
  <c r="AX1928" i="21"/>
  <c r="AZ1928" i="21"/>
  <c r="BA1928" i="21"/>
  <c r="BC1928" i="21"/>
  <c r="BE1928" i="21"/>
  <c r="BF1928" i="21"/>
  <c r="BG1928" i="21"/>
  <c r="C1929" i="21"/>
  <c r="D1929" i="21"/>
  <c r="F1929" i="21"/>
  <c r="H1929" i="21"/>
  <c r="J1929" i="21" s="1"/>
  <c r="Q1929" i="21"/>
  <c r="V1929" i="21"/>
  <c r="W1929" i="21"/>
  <c r="AA1929" i="21" s="1"/>
  <c r="AD1929" i="21" s="1"/>
  <c r="AF1929" i="21" s="1"/>
  <c r="X1929" i="21"/>
  <c r="Y1929" i="21"/>
  <c r="Z1929" i="21"/>
  <c r="AC1929" i="21"/>
  <c r="AL1929" i="21"/>
  <c r="AN1929" i="21"/>
  <c r="AR1929" i="21"/>
  <c r="AX1929" i="21"/>
  <c r="AZ1929" i="21"/>
  <c r="BA1929" i="21"/>
  <c r="BC1929" i="21"/>
  <c r="BE1929" i="21"/>
  <c r="BF1929" i="21" s="1"/>
  <c r="BG1929" i="21"/>
  <c r="C1930" i="21"/>
  <c r="D1930" i="21"/>
  <c r="F1930" i="21"/>
  <c r="H1930" i="21"/>
  <c r="I1930" i="21" s="1"/>
  <c r="Q1930" i="21"/>
  <c r="V1930" i="21"/>
  <c r="Y1930" i="21" s="1"/>
  <c r="W1930" i="21"/>
  <c r="AA1930" i="21" s="1"/>
  <c r="AD1930" i="21" s="1"/>
  <c r="AF1930" i="21" s="1"/>
  <c r="X1930" i="21"/>
  <c r="Z1930" i="21"/>
  <c r="AC1930" i="21"/>
  <c r="AL1930" i="21"/>
  <c r="AN1930" i="21"/>
  <c r="AR1930" i="21"/>
  <c r="AX1930" i="21"/>
  <c r="AZ1930" i="21"/>
  <c r="BA1930" i="21"/>
  <c r="BC1930" i="21"/>
  <c r="BE1930" i="21"/>
  <c r="BG1930" i="21" s="1"/>
  <c r="C1931" i="21"/>
  <c r="D1931" i="21"/>
  <c r="F1931" i="21"/>
  <c r="H1931" i="21"/>
  <c r="J1931" i="21" s="1"/>
  <c r="I1931" i="21"/>
  <c r="Q1931" i="21"/>
  <c r="V1931" i="21"/>
  <c r="W1931" i="21"/>
  <c r="AA1931" i="21" s="1"/>
  <c r="X1931" i="21"/>
  <c r="Y1931" i="21"/>
  <c r="Z1931" i="21"/>
  <c r="AC1931" i="21"/>
  <c r="AL1931" i="21"/>
  <c r="AN1931" i="21"/>
  <c r="AR1931" i="21"/>
  <c r="AX1931" i="21"/>
  <c r="AZ1931" i="21"/>
  <c r="BA1931" i="21"/>
  <c r="BC1931" i="21"/>
  <c r="BE1931" i="21"/>
  <c r="BF1931" i="21" s="1"/>
  <c r="BG1931" i="21"/>
  <c r="C1932" i="21"/>
  <c r="D1932" i="21"/>
  <c r="F1932" i="21"/>
  <c r="H1932" i="21"/>
  <c r="I1932" i="21" s="1"/>
  <c r="Q1932" i="21"/>
  <c r="V1932" i="21"/>
  <c r="Z1932" i="21" s="1"/>
  <c r="W1932" i="21"/>
  <c r="AA1932" i="21" s="1"/>
  <c r="X1932" i="21"/>
  <c r="AC1932" i="21" s="1"/>
  <c r="Y1932" i="21"/>
  <c r="AL1932" i="21"/>
  <c r="AN1932" i="21"/>
  <c r="AR1932" i="21"/>
  <c r="AX1932" i="21"/>
  <c r="AZ1932" i="21"/>
  <c r="BA1932" i="21"/>
  <c r="BC1932" i="21"/>
  <c r="BE1932" i="21"/>
  <c r="BF1932" i="21" s="1"/>
  <c r="BG1932" i="21"/>
  <c r="C1933" i="21"/>
  <c r="D1933" i="21"/>
  <c r="F1933" i="21"/>
  <c r="H1933" i="21"/>
  <c r="I1933" i="21"/>
  <c r="J1933" i="21"/>
  <c r="Q1933" i="21"/>
  <c r="V1933" i="21"/>
  <c r="W1933" i="21"/>
  <c r="X1933" i="21"/>
  <c r="AA1933" i="21"/>
  <c r="AB1933" i="21" s="1"/>
  <c r="AC1933" i="21"/>
  <c r="AL1933" i="21"/>
  <c r="AN1933" i="21"/>
  <c r="AR1933" i="21"/>
  <c r="AX1933" i="21"/>
  <c r="AZ1933" i="21"/>
  <c r="BA1933" i="21"/>
  <c r="BC1933" i="21"/>
  <c r="BE1933" i="21"/>
  <c r="C1934" i="21"/>
  <c r="D1934" i="21"/>
  <c r="F1934" i="21"/>
  <c r="H1934" i="21"/>
  <c r="I1934" i="21"/>
  <c r="J1934" i="21"/>
  <c r="Q1934" i="21"/>
  <c r="V1934" i="21"/>
  <c r="Z1934" i="21" s="1"/>
  <c r="W1934" i="21"/>
  <c r="X1934" i="21"/>
  <c r="Y1934" i="21"/>
  <c r="AA1934" i="21"/>
  <c r="AL1934" i="21"/>
  <c r="AN1934" i="21"/>
  <c r="AR1934" i="21"/>
  <c r="AX1934" i="21"/>
  <c r="AZ1934" i="21"/>
  <c r="BA1934" i="21"/>
  <c r="BC1934" i="21"/>
  <c r="BE1934" i="21"/>
  <c r="BF1934" i="21"/>
  <c r="BG1934" i="21"/>
  <c r="C1935" i="21"/>
  <c r="D1935" i="21"/>
  <c r="F1935" i="21"/>
  <c r="H1935" i="21"/>
  <c r="I1935" i="21"/>
  <c r="J1935" i="21"/>
  <c r="Q1935" i="21"/>
  <c r="V1935" i="21"/>
  <c r="Z1935" i="21" s="1"/>
  <c r="W1935" i="21"/>
  <c r="X1935" i="21"/>
  <c r="AC1935" i="21" s="1"/>
  <c r="AD1935" i="21" s="1"/>
  <c r="AA1935" i="21"/>
  <c r="AL1935" i="21"/>
  <c r="AN1935" i="21"/>
  <c r="AR1935" i="21"/>
  <c r="AX1935" i="21"/>
  <c r="AZ1935" i="21"/>
  <c r="BA1935" i="21"/>
  <c r="BC1935" i="21"/>
  <c r="BE1935" i="21"/>
  <c r="BG1935" i="21" s="1"/>
  <c r="BF1935" i="21"/>
  <c r="C1936" i="21"/>
  <c r="D1936" i="21"/>
  <c r="F1936" i="21"/>
  <c r="H1936" i="21"/>
  <c r="J1936" i="21" s="1"/>
  <c r="I1936" i="21"/>
  <c r="Q1936" i="21"/>
  <c r="V1936" i="21"/>
  <c r="Y1936" i="21" s="1"/>
  <c r="W1936" i="21"/>
  <c r="X1936" i="21"/>
  <c r="Z1936" i="21"/>
  <c r="AA1936" i="21"/>
  <c r="AB1936" i="21"/>
  <c r="AC1936" i="21"/>
  <c r="AD1936" i="21"/>
  <c r="AL1936" i="21"/>
  <c r="AN1936" i="21"/>
  <c r="AR1936" i="21"/>
  <c r="AX1936" i="21"/>
  <c r="AZ1936" i="21"/>
  <c r="BA1936" i="21"/>
  <c r="BC1936" i="21"/>
  <c r="BE1936" i="21"/>
  <c r="BF1936" i="21"/>
  <c r="BG1936" i="21"/>
  <c r="C1937" i="21"/>
  <c r="D1937" i="21"/>
  <c r="F1937" i="21"/>
  <c r="H1937" i="21"/>
  <c r="Q1937" i="21"/>
  <c r="V1937" i="21"/>
  <c r="W1937" i="21"/>
  <c r="X1937" i="21"/>
  <c r="Y1937" i="21"/>
  <c r="Z1937" i="21"/>
  <c r="AA1937" i="21"/>
  <c r="AD1937" i="21" s="1"/>
  <c r="AF1937" i="21" s="1"/>
  <c r="AC1937" i="21"/>
  <c r="AL1937" i="21"/>
  <c r="AN1937" i="21"/>
  <c r="AR1937" i="21"/>
  <c r="AX1937" i="21"/>
  <c r="AZ1937" i="21"/>
  <c r="BA1937" i="21"/>
  <c r="BC1937" i="21"/>
  <c r="BE1937" i="21"/>
  <c r="BF1937" i="21" s="1"/>
  <c r="C1938" i="21"/>
  <c r="D1938" i="21"/>
  <c r="F1938" i="21"/>
  <c r="H1938" i="21"/>
  <c r="Q1938" i="21"/>
  <c r="V1938" i="21"/>
  <c r="Y1938" i="21" s="1"/>
  <c r="W1938" i="21"/>
  <c r="AA1938" i="21" s="1"/>
  <c r="X1938" i="21"/>
  <c r="Z1938" i="21"/>
  <c r="AC1938" i="21"/>
  <c r="AL1938" i="21"/>
  <c r="AN1938" i="21"/>
  <c r="AR1938" i="21"/>
  <c r="AX1938" i="21"/>
  <c r="AZ1938" i="21"/>
  <c r="BA1938" i="21"/>
  <c r="BC1938" i="21"/>
  <c r="BE1938" i="21"/>
  <c r="BG1938" i="21" s="1"/>
  <c r="C1939" i="21"/>
  <c r="D1939" i="21"/>
  <c r="F1939" i="21"/>
  <c r="H1939" i="21"/>
  <c r="J1939" i="21" s="1"/>
  <c r="I1939" i="21"/>
  <c r="Q1939" i="21"/>
  <c r="V1939" i="21"/>
  <c r="W1939" i="21"/>
  <c r="X1939" i="21"/>
  <c r="Y1939" i="21"/>
  <c r="Z1939" i="21"/>
  <c r="AA1939" i="21"/>
  <c r="AC1939" i="21"/>
  <c r="AL1939" i="21"/>
  <c r="AN1939" i="21"/>
  <c r="AR1939" i="21"/>
  <c r="AX1939" i="21"/>
  <c r="AZ1939" i="21"/>
  <c r="BA1939" i="21"/>
  <c r="BC1939" i="21"/>
  <c r="BE1939" i="21"/>
  <c r="BF1939" i="21" s="1"/>
  <c r="BG1939" i="21"/>
  <c r="C1940" i="21"/>
  <c r="D1940" i="21"/>
  <c r="F1940" i="21"/>
  <c r="H1940" i="21"/>
  <c r="Q1940" i="21"/>
  <c r="V1940" i="21"/>
  <c r="W1940" i="21"/>
  <c r="AA1940" i="21" s="1"/>
  <c r="AD1940" i="21" s="1"/>
  <c r="AF1940" i="21" s="1"/>
  <c r="X1940" i="21"/>
  <c r="AC1940" i="21" s="1"/>
  <c r="Y1940" i="21"/>
  <c r="Z1940" i="21"/>
  <c r="AB1940" i="21"/>
  <c r="AL1940" i="21"/>
  <c r="AN1940" i="21"/>
  <c r="AR1940" i="21"/>
  <c r="AX1940" i="21"/>
  <c r="AZ1940" i="21"/>
  <c r="BA1940" i="21"/>
  <c r="BC1940" i="21"/>
  <c r="BE1940" i="21"/>
  <c r="C1941" i="21"/>
  <c r="D1941" i="21"/>
  <c r="F1941" i="21"/>
  <c r="H1941" i="21"/>
  <c r="I1941" i="21"/>
  <c r="J1941" i="21"/>
  <c r="Q1941" i="21"/>
  <c r="V1941" i="21"/>
  <c r="Z1941" i="21" s="1"/>
  <c r="W1941" i="21"/>
  <c r="X1941" i="21"/>
  <c r="AA1941" i="21"/>
  <c r="AC1941" i="21"/>
  <c r="AL1941" i="21"/>
  <c r="AN1941" i="21"/>
  <c r="AR1941" i="21"/>
  <c r="AX1941" i="21"/>
  <c r="AZ1941" i="21"/>
  <c r="BA1941" i="21"/>
  <c r="BC1941" i="21"/>
  <c r="BE1941" i="21"/>
  <c r="BF1941" i="21" s="1"/>
  <c r="C1942" i="21"/>
  <c r="D1942" i="21"/>
  <c r="F1942" i="21"/>
  <c r="H1942" i="21"/>
  <c r="J1942" i="21" s="1"/>
  <c r="I1942" i="21"/>
  <c r="Q1942" i="21"/>
  <c r="V1942" i="21"/>
  <c r="W1942" i="21"/>
  <c r="X1942" i="21"/>
  <c r="AC1942" i="21" s="1"/>
  <c r="Y1942" i="21"/>
  <c r="Z1942" i="21"/>
  <c r="AA1942" i="21"/>
  <c r="AD1942" i="21" s="1"/>
  <c r="AL1942" i="21"/>
  <c r="AN1942" i="21"/>
  <c r="AR1942" i="21"/>
  <c r="AX1942" i="21"/>
  <c r="AZ1942" i="21"/>
  <c r="BA1942" i="21"/>
  <c r="BC1942" i="21"/>
  <c r="BE1942" i="21"/>
  <c r="BF1942" i="21"/>
  <c r="BG1942" i="21"/>
  <c r="C1943" i="21"/>
  <c r="D1943" i="21"/>
  <c r="F1943" i="21"/>
  <c r="H1943" i="21"/>
  <c r="I1943" i="21"/>
  <c r="J1943" i="21"/>
  <c r="Q1943" i="21"/>
  <c r="V1943" i="21"/>
  <c r="Z1943" i="21" s="1"/>
  <c r="W1943" i="21"/>
  <c r="AA1943" i="21" s="1"/>
  <c r="X1943" i="21"/>
  <c r="AC1943" i="21" s="1"/>
  <c r="Y1943" i="21"/>
  <c r="AL1943" i="21"/>
  <c r="AN1943" i="21"/>
  <c r="AR1943" i="21"/>
  <c r="AX1943" i="21"/>
  <c r="AZ1943" i="21"/>
  <c r="BA1943" i="21"/>
  <c r="BC1943" i="21"/>
  <c r="BE1943" i="21"/>
  <c r="BG1943" i="21" s="1"/>
  <c r="BF1943" i="21"/>
  <c r="C1944" i="21"/>
  <c r="D1944" i="21"/>
  <c r="F1944" i="21"/>
  <c r="H1944" i="21"/>
  <c r="I1944" i="21"/>
  <c r="J1944" i="21"/>
  <c r="Q1944" i="21"/>
  <c r="V1944" i="21"/>
  <c r="Z1944" i="21" s="1"/>
  <c r="W1944" i="21"/>
  <c r="X1944" i="21"/>
  <c r="Y1944" i="21"/>
  <c r="AA1944" i="21"/>
  <c r="AC1944" i="21"/>
  <c r="AL1944" i="21"/>
  <c r="AN1944" i="21"/>
  <c r="AR1944" i="21"/>
  <c r="AX1944" i="21"/>
  <c r="AZ1944" i="21"/>
  <c r="BA1944" i="21"/>
  <c r="BC1944" i="21"/>
  <c r="BE1944" i="21"/>
  <c r="BF1944" i="21"/>
  <c r="BG1944" i="21"/>
  <c r="C1945" i="21"/>
  <c r="D1945" i="21"/>
  <c r="F1945" i="21"/>
  <c r="H1945" i="21"/>
  <c r="J1945" i="21" s="1"/>
  <c r="I1945" i="21"/>
  <c r="Q1945" i="21"/>
  <c r="V1945" i="21"/>
  <c r="Y1945" i="21" s="1"/>
  <c r="W1945" i="21"/>
  <c r="X1945" i="21"/>
  <c r="AA1945" i="21"/>
  <c r="AC1945" i="21"/>
  <c r="AL1945" i="21"/>
  <c r="AN1945" i="21"/>
  <c r="AR1945" i="21"/>
  <c r="AX1945" i="21"/>
  <c r="AZ1945" i="21"/>
  <c r="BA1945" i="21"/>
  <c r="BC1945" i="21"/>
  <c r="BE1945" i="21"/>
  <c r="C1946" i="21"/>
  <c r="D1946" i="21"/>
  <c r="F1946" i="21"/>
  <c r="H1946" i="21"/>
  <c r="I1946" i="21" s="1"/>
  <c r="Q1946" i="21"/>
  <c r="V1946" i="21"/>
  <c r="Y1946" i="21" s="1"/>
  <c r="W1946" i="21"/>
  <c r="X1946" i="21"/>
  <c r="AA1946" i="21"/>
  <c r="AC1946" i="21"/>
  <c r="AL1946" i="21"/>
  <c r="AN1946" i="21"/>
  <c r="AR1946" i="21"/>
  <c r="AX1946" i="21"/>
  <c r="AZ1946" i="21"/>
  <c r="BA1946" i="21"/>
  <c r="BC1946" i="21"/>
  <c r="BE1946" i="21"/>
  <c r="BG1946" i="21" s="1"/>
  <c r="C1947" i="21"/>
  <c r="D1947" i="21"/>
  <c r="F1947" i="21"/>
  <c r="H1947" i="21"/>
  <c r="J1947" i="21" s="1"/>
  <c r="I1947" i="21"/>
  <c r="Q1947" i="21"/>
  <c r="V1947" i="21"/>
  <c r="W1947" i="21"/>
  <c r="AA1947" i="21" s="1"/>
  <c r="AD1947" i="21" s="1"/>
  <c r="X1947" i="21"/>
  <c r="Y1947" i="21"/>
  <c r="Z1947" i="21"/>
  <c r="AC1947" i="21"/>
  <c r="AL1947" i="21"/>
  <c r="AN1947" i="21"/>
  <c r="AR1947" i="21"/>
  <c r="AX1947" i="21"/>
  <c r="AZ1947" i="21"/>
  <c r="BA1947" i="21"/>
  <c r="BC1947" i="21"/>
  <c r="BE1947" i="21"/>
  <c r="BF1947" i="21"/>
  <c r="BG1947" i="21"/>
  <c r="C1948" i="21"/>
  <c r="D1948" i="21"/>
  <c r="F1948" i="21"/>
  <c r="H1948" i="21"/>
  <c r="I1948" i="21" s="1"/>
  <c r="J1948" i="21"/>
  <c r="Q1948" i="21"/>
  <c r="V1948" i="21"/>
  <c r="Y1948" i="21" s="1"/>
  <c r="W1948" i="21"/>
  <c r="AA1948" i="21" s="1"/>
  <c r="X1948" i="21"/>
  <c r="Z1948" i="21"/>
  <c r="AL1948" i="21"/>
  <c r="AN1948" i="21"/>
  <c r="AR1948" i="21"/>
  <c r="AX1948" i="21"/>
  <c r="AZ1948" i="21"/>
  <c r="BA1948" i="21"/>
  <c r="BC1948" i="21"/>
  <c r="BE1948" i="21"/>
  <c r="BF1948" i="21" s="1"/>
  <c r="C1949" i="21"/>
  <c r="D1949" i="21"/>
  <c r="F1949" i="21"/>
  <c r="H1949" i="21"/>
  <c r="I1949" i="21" s="1"/>
  <c r="J1949" i="21"/>
  <c r="Q1949" i="21"/>
  <c r="V1949" i="21"/>
  <c r="W1949" i="21"/>
  <c r="AA1949" i="21" s="1"/>
  <c r="X1949" i="21"/>
  <c r="AB1949" i="21"/>
  <c r="AC1949" i="21"/>
  <c r="AD1949" i="21"/>
  <c r="AF1949" i="21" s="1"/>
  <c r="AL1949" i="21"/>
  <c r="AN1949" i="21"/>
  <c r="AR1949" i="21"/>
  <c r="AX1949" i="21"/>
  <c r="AZ1949" i="21"/>
  <c r="BA1949" i="21"/>
  <c r="BC1949" i="21"/>
  <c r="BE1949" i="21"/>
  <c r="BF1949" i="21" s="1"/>
  <c r="BG1949" i="21"/>
  <c r="C1950" i="21"/>
  <c r="D1950" i="21"/>
  <c r="F1950" i="21"/>
  <c r="H1950" i="21"/>
  <c r="I1950" i="21" s="1"/>
  <c r="Q1950" i="21"/>
  <c r="V1950" i="21"/>
  <c r="Y1950" i="21" s="1"/>
  <c r="W1950" i="21"/>
  <c r="X1950" i="21"/>
  <c r="AC1950" i="21" s="1"/>
  <c r="AA1950" i="21"/>
  <c r="AD1950" i="21" s="1"/>
  <c r="AB1950" i="21"/>
  <c r="AF1950" i="21"/>
  <c r="AL1950" i="21"/>
  <c r="AN1950" i="21"/>
  <c r="AR1950" i="21"/>
  <c r="AX1950" i="21"/>
  <c r="AZ1950" i="21"/>
  <c r="BA1950" i="21"/>
  <c r="BC1950" i="21"/>
  <c r="BE1950" i="21"/>
  <c r="C1951" i="21"/>
  <c r="D1951" i="21"/>
  <c r="F1951" i="21"/>
  <c r="H1951" i="21"/>
  <c r="I1951" i="21"/>
  <c r="J1951" i="21"/>
  <c r="Q1951" i="21"/>
  <c r="V1951" i="21"/>
  <c r="Z1951" i="21" s="1"/>
  <c r="W1951" i="21"/>
  <c r="X1951" i="21"/>
  <c r="AA1951" i="21"/>
  <c r="AD1951" i="21" s="1"/>
  <c r="AC1951" i="21"/>
  <c r="AL1951" i="21"/>
  <c r="AN1951" i="21"/>
  <c r="AR1951" i="21"/>
  <c r="AX1951" i="21"/>
  <c r="AZ1951" i="21"/>
  <c r="BA1951" i="21"/>
  <c r="BC1951" i="21"/>
  <c r="BE1951" i="21"/>
  <c r="BF1951" i="21" s="1"/>
  <c r="BG1951" i="21"/>
  <c r="C1952" i="21"/>
  <c r="D1952" i="21"/>
  <c r="F1952" i="21"/>
  <c r="H1952" i="21"/>
  <c r="Q1952" i="21"/>
  <c r="V1952" i="21"/>
  <c r="Y1952" i="21" s="1"/>
  <c r="W1952" i="21"/>
  <c r="X1952" i="21"/>
  <c r="AA1952" i="21"/>
  <c r="AL1952" i="21"/>
  <c r="AN1952" i="21"/>
  <c r="AR1952" i="21"/>
  <c r="AX1952" i="21"/>
  <c r="AZ1952" i="21"/>
  <c r="BA1952" i="21"/>
  <c r="BC1952" i="21"/>
  <c r="BE1952" i="21"/>
  <c r="BF1952" i="21"/>
  <c r="BG1952" i="21"/>
  <c r="C1953" i="21"/>
  <c r="D1953" i="21"/>
  <c r="F1953" i="21"/>
  <c r="H1953" i="21"/>
  <c r="J1953" i="21" s="1"/>
  <c r="Q1953" i="21"/>
  <c r="V1953" i="21"/>
  <c r="Z1953" i="21" s="1"/>
  <c r="W1953" i="21"/>
  <c r="AA1953" i="21" s="1"/>
  <c r="X1953" i="21"/>
  <c r="Y1953" i="21"/>
  <c r="AL1953" i="21"/>
  <c r="AN1953" i="21"/>
  <c r="AR1953" i="21"/>
  <c r="AX1953" i="21"/>
  <c r="AZ1953" i="21"/>
  <c r="BA1953" i="21"/>
  <c r="BC1953" i="21"/>
  <c r="BE1953" i="21"/>
  <c r="BG1953" i="21" s="1"/>
  <c r="BF1953" i="21"/>
  <c r="C1954" i="21"/>
  <c r="D1954" i="21"/>
  <c r="F1954" i="21"/>
  <c r="H1954" i="21"/>
  <c r="I1954" i="21"/>
  <c r="J1954" i="21"/>
  <c r="Q1954" i="21"/>
  <c r="V1954" i="21"/>
  <c r="Y1954" i="21" s="1"/>
  <c r="W1954" i="21"/>
  <c r="AA1954" i="21" s="1"/>
  <c r="X1954" i="21"/>
  <c r="Z1954" i="21"/>
  <c r="AB1954" i="21"/>
  <c r="AC1954" i="21"/>
  <c r="AD1954" i="21"/>
  <c r="AF1954" i="21" s="1"/>
  <c r="AL1954" i="21"/>
  <c r="AN1954" i="21"/>
  <c r="AR1954" i="21"/>
  <c r="AX1954" i="21"/>
  <c r="AZ1954" i="21"/>
  <c r="BA1954" i="21"/>
  <c r="BC1954" i="21"/>
  <c r="BE1954" i="21"/>
  <c r="BG1954" i="21" s="1"/>
  <c r="BF1954" i="21"/>
  <c r="C1955" i="21"/>
  <c r="D1955" i="21"/>
  <c r="F1955" i="21"/>
  <c r="H1955" i="21"/>
  <c r="I1955" i="21" s="1"/>
  <c r="J1955" i="21"/>
  <c r="Q1955" i="21"/>
  <c r="V1955" i="21"/>
  <c r="W1955" i="21"/>
  <c r="X1955" i="21"/>
  <c r="AC1955" i="21" s="1"/>
  <c r="Y1955" i="21"/>
  <c r="Z1955" i="21"/>
  <c r="AA1955" i="21"/>
  <c r="AL1955" i="21"/>
  <c r="AN1955" i="21"/>
  <c r="AR1955" i="21"/>
  <c r="AX1955" i="21"/>
  <c r="AZ1955" i="21"/>
  <c r="BA1955" i="21"/>
  <c r="BC1955" i="21"/>
  <c r="BE1955" i="21"/>
  <c r="BF1955" i="21" s="1"/>
  <c r="BG1955" i="21"/>
  <c r="C1956" i="21"/>
  <c r="D1956" i="21"/>
  <c r="F1956" i="21"/>
  <c r="H1956" i="21"/>
  <c r="Q1956" i="21"/>
  <c r="V1956" i="21"/>
  <c r="W1956" i="21"/>
  <c r="AA1956" i="21" s="1"/>
  <c r="AB1956" i="21" s="1"/>
  <c r="X1956" i="21"/>
  <c r="Y1956" i="21"/>
  <c r="Z1956" i="21"/>
  <c r="AC1956" i="21"/>
  <c r="AL1956" i="21"/>
  <c r="AN1956" i="21"/>
  <c r="AR1956" i="21"/>
  <c r="AX1956" i="21"/>
  <c r="AZ1956" i="21"/>
  <c r="BA1956" i="21"/>
  <c r="BC1956" i="21"/>
  <c r="BE1956" i="21"/>
  <c r="BG1956" i="21" s="1"/>
  <c r="BF1956" i="21"/>
  <c r="C1957" i="21"/>
  <c r="D1957" i="21"/>
  <c r="F1957" i="21"/>
  <c r="H1957" i="21"/>
  <c r="J1957" i="21" s="1"/>
  <c r="I1957" i="21"/>
  <c r="Q1957" i="21"/>
  <c r="V1957" i="21"/>
  <c r="W1957" i="21"/>
  <c r="X1957" i="21"/>
  <c r="Y1957" i="21"/>
  <c r="Z1957" i="21"/>
  <c r="AA1957" i="21"/>
  <c r="AC1957" i="21"/>
  <c r="AL1957" i="21"/>
  <c r="AN1957" i="21"/>
  <c r="AR1957" i="21"/>
  <c r="AX1957" i="21"/>
  <c r="AZ1957" i="21"/>
  <c r="BA1957" i="21"/>
  <c r="BC1957" i="21"/>
  <c r="BE1957" i="21"/>
  <c r="C1958" i="21"/>
  <c r="D1958" i="21"/>
  <c r="F1958" i="21"/>
  <c r="H1958" i="21"/>
  <c r="J1958" i="21" s="1"/>
  <c r="I1958" i="21"/>
  <c r="Q1958" i="21"/>
  <c r="V1958" i="21"/>
  <c r="Z1958" i="21" s="1"/>
  <c r="W1958" i="21"/>
  <c r="X1958" i="21"/>
  <c r="AC1958" i="21" s="1"/>
  <c r="Y1958" i="21"/>
  <c r="AA1958" i="21"/>
  <c r="AD1958" i="21"/>
  <c r="AF1958" i="21" s="1"/>
  <c r="AL1958" i="21"/>
  <c r="AN1958" i="21"/>
  <c r="AR1958" i="21"/>
  <c r="AX1958" i="21"/>
  <c r="AZ1958" i="21"/>
  <c r="BA1958" i="21"/>
  <c r="BC1958" i="21"/>
  <c r="BE1958" i="21"/>
  <c r="BG1958" i="21" s="1"/>
  <c r="BF1958" i="21"/>
  <c r="C1959" i="21"/>
  <c r="D1959" i="21"/>
  <c r="F1959" i="21"/>
  <c r="H1959" i="21"/>
  <c r="I1959" i="21"/>
  <c r="J1959" i="21"/>
  <c r="Q1959" i="21"/>
  <c r="V1959" i="21"/>
  <c r="Z1959" i="21" s="1"/>
  <c r="W1959" i="21"/>
  <c r="AA1959" i="21" s="1"/>
  <c r="AB1959" i="21" s="1"/>
  <c r="X1959" i="21"/>
  <c r="Y1959" i="21"/>
  <c r="AC1959" i="21"/>
  <c r="AD1959" i="21"/>
  <c r="AF1959" i="21" s="1"/>
  <c r="AL1959" i="21"/>
  <c r="AN1959" i="21"/>
  <c r="AR1959" i="21"/>
  <c r="AX1959" i="21"/>
  <c r="AZ1959" i="21"/>
  <c r="BA1959" i="21"/>
  <c r="BC1959" i="21"/>
  <c r="BE1959" i="21"/>
  <c r="BG1959" i="21" s="1"/>
  <c r="BF1959" i="21"/>
  <c r="C1960" i="21"/>
  <c r="D1960" i="21"/>
  <c r="F1960" i="21"/>
  <c r="H1960" i="21"/>
  <c r="J1960" i="21" s="1"/>
  <c r="I1960" i="21"/>
  <c r="Q1960" i="21"/>
  <c r="V1960" i="21"/>
  <c r="W1960" i="21"/>
  <c r="X1960" i="21"/>
  <c r="Y1960" i="21"/>
  <c r="Z1960" i="21"/>
  <c r="AA1960" i="21"/>
  <c r="AC1960" i="21"/>
  <c r="AL1960" i="21"/>
  <c r="AN1960" i="21"/>
  <c r="AR1960" i="21"/>
  <c r="AX1960" i="21"/>
  <c r="AZ1960" i="21"/>
  <c r="BA1960" i="21"/>
  <c r="BC1960" i="21"/>
  <c r="BE1960" i="21"/>
  <c r="BF1960" i="21"/>
  <c r="BG1960" i="21"/>
  <c r="C1961" i="21"/>
  <c r="D1961" i="21"/>
  <c r="F1961" i="21"/>
  <c r="H1961" i="21"/>
  <c r="J1961" i="21" s="1"/>
  <c r="I1961" i="21"/>
  <c r="Q1961" i="21"/>
  <c r="V1961" i="21"/>
  <c r="Y1961" i="21" s="1"/>
  <c r="W1961" i="21"/>
  <c r="X1961" i="21"/>
  <c r="Z1961" i="21"/>
  <c r="AA1961" i="21"/>
  <c r="AL1961" i="21"/>
  <c r="AN1961" i="21"/>
  <c r="AR1961" i="21"/>
  <c r="AX1961" i="21"/>
  <c r="AZ1961" i="21"/>
  <c r="BA1961" i="21"/>
  <c r="BC1961" i="21"/>
  <c r="BE1961" i="21"/>
  <c r="BF1961" i="21" s="1"/>
  <c r="C1962" i="21"/>
  <c r="D1962" i="21"/>
  <c r="F1962" i="21"/>
  <c r="H1962" i="21"/>
  <c r="I1962" i="21" s="1"/>
  <c r="Q1962" i="21"/>
  <c r="V1962" i="21"/>
  <c r="W1962" i="21"/>
  <c r="X1962" i="21"/>
  <c r="AA1962" i="21"/>
  <c r="AC1962" i="21"/>
  <c r="AL1962" i="21"/>
  <c r="AN1962" i="21"/>
  <c r="AR1962" i="21"/>
  <c r="AX1962" i="21"/>
  <c r="AZ1962" i="21"/>
  <c r="BA1962" i="21"/>
  <c r="BC1962" i="21"/>
  <c r="BE1962" i="21"/>
  <c r="C1963" i="21"/>
  <c r="D1963" i="21"/>
  <c r="F1963" i="21"/>
  <c r="H1963" i="21"/>
  <c r="J1963" i="21" s="1"/>
  <c r="I1963" i="21"/>
  <c r="Q1963" i="21"/>
  <c r="V1963" i="21"/>
  <c r="W1963" i="21"/>
  <c r="AA1963" i="21" s="1"/>
  <c r="AD1963" i="21" s="1"/>
  <c r="AF1963" i="21" s="1"/>
  <c r="X1963" i="21"/>
  <c r="Y1963" i="21"/>
  <c r="Z1963" i="21"/>
  <c r="AC1963" i="21"/>
  <c r="AL1963" i="21"/>
  <c r="AN1963" i="21"/>
  <c r="AR1963" i="21"/>
  <c r="AX1963" i="21"/>
  <c r="AZ1963" i="21"/>
  <c r="BA1963" i="21"/>
  <c r="BC1963" i="21"/>
  <c r="BE1963" i="21"/>
  <c r="BG1963" i="21" s="1"/>
  <c r="BF1963" i="21"/>
  <c r="C1964" i="21"/>
  <c r="D1964" i="21"/>
  <c r="F1964" i="21"/>
  <c r="H1964" i="21"/>
  <c r="I1964" i="21" s="1"/>
  <c r="J1964" i="21"/>
  <c r="Q1964" i="21"/>
  <c r="V1964" i="21"/>
  <c r="Y1964" i="21" s="1"/>
  <c r="W1964" i="21"/>
  <c r="AA1964" i="21" s="1"/>
  <c r="X1964" i="21"/>
  <c r="Z1964" i="21"/>
  <c r="AL1964" i="21"/>
  <c r="AN1964" i="21"/>
  <c r="AR1964" i="21"/>
  <c r="AX1964" i="21"/>
  <c r="AZ1964" i="21"/>
  <c r="BA1964" i="21"/>
  <c r="BC1964" i="21"/>
  <c r="BE1964" i="21"/>
  <c r="BF1964" i="21" s="1"/>
  <c r="BG1964" i="21"/>
  <c r="C1965" i="21"/>
  <c r="D1965" i="21"/>
  <c r="F1965" i="21"/>
  <c r="H1965" i="21"/>
  <c r="I1965" i="21" s="1"/>
  <c r="Q1965" i="21"/>
  <c r="V1965" i="21"/>
  <c r="Y1965" i="21" s="1"/>
  <c r="W1965" i="21"/>
  <c r="X1965" i="21"/>
  <c r="Z1965" i="21"/>
  <c r="AA1965" i="21"/>
  <c r="AB1965" i="21"/>
  <c r="AC1965" i="21"/>
  <c r="AD1965" i="21"/>
  <c r="AF1965" i="21" s="1"/>
  <c r="AL1965" i="21"/>
  <c r="AN1965" i="21"/>
  <c r="AR1965" i="21"/>
  <c r="AX1965" i="21"/>
  <c r="AZ1965" i="21"/>
  <c r="BA1965" i="21"/>
  <c r="BC1965" i="21"/>
  <c r="BE1965" i="21"/>
  <c r="BF1965" i="21" s="1"/>
  <c r="BG1965" i="21"/>
  <c r="C1966" i="21"/>
  <c r="D1966" i="21"/>
  <c r="F1966" i="21"/>
  <c r="H1966" i="21"/>
  <c r="I1966" i="21" s="1"/>
  <c r="J1966" i="21"/>
  <c r="Q1966" i="21"/>
  <c r="V1966" i="21"/>
  <c r="Y1966" i="21" s="1"/>
  <c r="W1966" i="21"/>
  <c r="X1966" i="21"/>
  <c r="AC1966" i="21" s="1"/>
  <c r="AA1966" i="21"/>
  <c r="AD1966" i="21" s="1"/>
  <c r="AB1966" i="21"/>
  <c r="AF1966" i="21"/>
  <c r="AL1966" i="21"/>
  <c r="AN1966" i="21"/>
  <c r="AR1966" i="21"/>
  <c r="AX1966" i="21"/>
  <c r="AZ1966" i="21"/>
  <c r="BA1966" i="21"/>
  <c r="BC1966" i="21"/>
  <c r="BE1966" i="21"/>
  <c r="BF1966" i="21" s="1"/>
  <c r="C1967" i="21"/>
  <c r="D1967" i="21"/>
  <c r="F1967" i="21"/>
  <c r="H1967" i="21"/>
  <c r="I1967" i="21"/>
  <c r="J1967" i="21"/>
  <c r="Q1967" i="21"/>
  <c r="V1967" i="21"/>
  <c r="W1967" i="21"/>
  <c r="X1967" i="21"/>
  <c r="AA1967" i="21"/>
  <c r="AD1967" i="21" s="1"/>
  <c r="AC1967" i="21"/>
  <c r="AF1967" i="21"/>
  <c r="AL1967" i="21"/>
  <c r="AN1967" i="21"/>
  <c r="AR1967" i="21"/>
  <c r="AX1967" i="21"/>
  <c r="AZ1967" i="21"/>
  <c r="BA1967" i="21"/>
  <c r="BC1967" i="21"/>
  <c r="BE1967" i="21"/>
  <c r="BF1967" i="21" s="1"/>
  <c r="BG1967" i="21"/>
  <c r="C1968" i="21"/>
  <c r="D1968" i="21"/>
  <c r="F1968" i="21"/>
  <c r="H1968" i="21"/>
  <c r="I1968" i="21" s="1"/>
  <c r="J1968" i="21"/>
  <c r="Q1968" i="21"/>
  <c r="V1968" i="21"/>
  <c r="Y1968" i="21" s="1"/>
  <c r="W1968" i="21"/>
  <c r="X1968" i="21"/>
  <c r="Z1968" i="21"/>
  <c r="AA1968" i="21"/>
  <c r="AL1968" i="21"/>
  <c r="AN1968" i="21"/>
  <c r="AR1968" i="21"/>
  <c r="AX1968" i="21"/>
  <c r="AZ1968" i="21"/>
  <c r="BA1968" i="21"/>
  <c r="BC1968" i="21"/>
  <c r="BE1968" i="21"/>
  <c r="BF1968" i="21"/>
  <c r="BG1968" i="21"/>
  <c r="C1969" i="21"/>
  <c r="D1969" i="21"/>
  <c r="F1969" i="21"/>
  <c r="H1969" i="21"/>
  <c r="Q1969" i="21"/>
  <c r="V1969" i="21"/>
  <c r="Z1969" i="21" s="1"/>
  <c r="W1969" i="21"/>
  <c r="X1969" i="21"/>
  <c r="Y1969" i="21"/>
  <c r="AA1969" i="21"/>
  <c r="AD1969" i="21" s="1"/>
  <c r="AF1969" i="21" s="1"/>
  <c r="AC1969" i="21"/>
  <c r="AL1969" i="21"/>
  <c r="AN1969" i="21"/>
  <c r="AR1969" i="21"/>
  <c r="AX1969" i="21"/>
  <c r="AZ1969" i="21"/>
  <c r="BA1969" i="21"/>
  <c r="BC1969" i="21"/>
  <c r="BE1969" i="21"/>
  <c r="BG1969" i="21" s="1"/>
  <c r="BF1969" i="21"/>
  <c r="C1970" i="21"/>
  <c r="D1970" i="21"/>
  <c r="F1970" i="21"/>
  <c r="H1970" i="21"/>
  <c r="J1970" i="21" s="1"/>
  <c r="I1970" i="21"/>
  <c r="Q1970" i="21"/>
  <c r="V1970" i="21"/>
  <c r="Y1970" i="21" s="1"/>
  <c r="W1970" i="21"/>
  <c r="AA1970" i="21" s="1"/>
  <c r="X1970" i="21"/>
  <c r="Z1970" i="21"/>
  <c r="AB1970" i="21"/>
  <c r="AC1970" i="21"/>
  <c r="AD1970" i="21"/>
  <c r="AF1970" i="21" s="1"/>
  <c r="AL1970" i="21"/>
  <c r="AN1970" i="21"/>
  <c r="AR1970" i="21"/>
  <c r="AX1970" i="21"/>
  <c r="AZ1970" i="21"/>
  <c r="BA1970" i="21"/>
  <c r="BC1970" i="21"/>
  <c r="BE1970" i="21"/>
  <c r="BG1970" i="21" s="1"/>
  <c r="BF1970" i="21"/>
  <c r="C1971" i="21"/>
  <c r="D1971" i="21"/>
  <c r="F1971" i="21"/>
  <c r="H1971" i="21"/>
  <c r="I1971" i="21" s="1"/>
  <c r="J1971" i="21"/>
  <c r="Q1971" i="21"/>
  <c r="V1971" i="21"/>
  <c r="W1971" i="21"/>
  <c r="X1971" i="21"/>
  <c r="AC1971" i="21" s="1"/>
  <c r="Y1971" i="21"/>
  <c r="Z1971" i="21"/>
  <c r="AA1971" i="21"/>
  <c r="AB1971" i="21"/>
  <c r="AL1971" i="21"/>
  <c r="AN1971" i="21"/>
  <c r="AR1971" i="21"/>
  <c r="AX1971" i="21"/>
  <c r="AZ1971" i="21"/>
  <c r="BA1971" i="21"/>
  <c r="BC1971" i="21"/>
  <c r="BE1971" i="21"/>
  <c r="BF1971" i="21" s="1"/>
  <c r="BG1971" i="21"/>
  <c r="C1972" i="21"/>
  <c r="D1972" i="21"/>
  <c r="F1972" i="21"/>
  <c r="H1972" i="21"/>
  <c r="Q1972" i="21"/>
  <c r="V1972" i="21"/>
  <c r="W1972" i="21"/>
  <c r="AA1972" i="21" s="1"/>
  <c r="AB1972" i="21" s="1"/>
  <c r="X1972" i="21"/>
  <c r="AC1972" i="21" s="1"/>
  <c r="Y1972" i="21"/>
  <c r="Z1972" i="21"/>
  <c r="AL1972" i="21"/>
  <c r="AN1972" i="21"/>
  <c r="AR1972" i="21"/>
  <c r="AX1972" i="21"/>
  <c r="AZ1972" i="21"/>
  <c r="BA1972" i="21"/>
  <c r="BC1972" i="21"/>
  <c r="BE1972" i="21"/>
  <c r="BF1972" i="21"/>
  <c r="BG1972" i="21"/>
  <c r="C1973" i="21"/>
  <c r="D1973" i="21"/>
  <c r="F1973" i="21"/>
  <c r="H1973" i="21"/>
  <c r="J1973" i="21" s="1"/>
  <c r="I1973" i="21"/>
  <c r="Q1973" i="21"/>
  <c r="V1973" i="21"/>
  <c r="Z1973" i="21" s="1"/>
  <c r="W1973" i="21"/>
  <c r="X1973" i="21"/>
  <c r="Y1973" i="21"/>
  <c r="AA1973" i="21"/>
  <c r="AC1973" i="21"/>
  <c r="AL1973" i="21"/>
  <c r="AN1973" i="21"/>
  <c r="AR1973" i="21"/>
  <c r="AX1973" i="21"/>
  <c r="AZ1973" i="21"/>
  <c r="BA1973" i="21"/>
  <c r="BC1973" i="21"/>
  <c r="BE1973" i="21"/>
  <c r="C1974" i="21"/>
  <c r="D1974" i="21"/>
  <c r="F1974" i="21"/>
  <c r="H1974" i="21"/>
  <c r="I1974" i="21"/>
  <c r="J1974" i="21"/>
  <c r="Q1974" i="21"/>
  <c r="V1974" i="21"/>
  <c r="Z1974" i="21" s="1"/>
  <c r="W1974" i="21"/>
  <c r="X1974" i="21"/>
  <c r="AC1974" i="21" s="1"/>
  <c r="Y1974" i="21"/>
  <c r="AA1974" i="21"/>
  <c r="AB1974" i="21" s="1"/>
  <c r="AD1974" i="21"/>
  <c r="AF1974" i="21" s="1"/>
  <c r="AL1974" i="21"/>
  <c r="AN1974" i="21"/>
  <c r="AR1974" i="21"/>
  <c r="AX1974" i="21"/>
  <c r="AZ1974" i="21"/>
  <c r="BA1974" i="21"/>
  <c r="BC1974" i="21"/>
  <c r="BE1974" i="21"/>
  <c r="BG1974" i="21" s="1"/>
  <c r="BF1974" i="21"/>
  <c r="C1975" i="21"/>
  <c r="D1975" i="21"/>
  <c r="F1975" i="21"/>
  <c r="H1975" i="21"/>
  <c r="I1975" i="21"/>
  <c r="J1975" i="21"/>
  <c r="Q1975" i="21"/>
  <c r="V1975" i="21"/>
  <c r="Z1975" i="21" s="1"/>
  <c r="W1975" i="21"/>
  <c r="AA1975" i="21" s="1"/>
  <c r="AB1975" i="21" s="1"/>
  <c r="X1975" i="21"/>
  <c r="Y1975" i="21"/>
  <c r="AC1975" i="21"/>
  <c r="AD1975" i="21"/>
  <c r="AF1975" i="21" s="1"/>
  <c r="AL1975" i="21"/>
  <c r="AN1975" i="21"/>
  <c r="AR1975" i="21"/>
  <c r="AX1975" i="21"/>
  <c r="AZ1975" i="21"/>
  <c r="BA1975" i="21"/>
  <c r="BC1975" i="21"/>
  <c r="BE1975" i="21"/>
  <c r="BG1975" i="21" s="1"/>
  <c r="BF1975" i="21"/>
  <c r="C1976" i="21"/>
  <c r="D1976" i="21"/>
  <c r="F1976" i="21"/>
  <c r="H1976" i="21"/>
  <c r="J1976" i="21" s="1"/>
  <c r="I1976" i="21"/>
  <c r="Q1976" i="21"/>
  <c r="V1976" i="21"/>
  <c r="W1976" i="21"/>
  <c r="X1976" i="21"/>
  <c r="Y1976" i="21"/>
  <c r="Z1976" i="21"/>
  <c r="AA1976" i="21"/>
  <c r="AL1976" i="21"/>
  <c r="AN1976" i="21"/>
  <c r="AR1976" i="21"/>
  <c r="AX1976" i="21"/>
  <c r="AZ1976" i="21"/>
  <c r="BA1976" i="21"/>
  <c r="BC1976" i="21"/>
  <c r="BE1976" i="21"/>
  <c r="BF1976" i="21"/>
  <c r="BG1976" i="21"/>
  <c r="C1977" i="21"/>
  <c r="D1977" i="21"/>
  <c r="F1977" i="21"/>
  <c r="H1977" i="21"/>
  <c r="J1977" i="21" s="1"/>
  <c r="I1977" i="21"/>
  <c r="Q1977" i="21"/>
  <c r="V1977" i="21"/>
  <c r="Y1977" i="21" s="1"/>
  <c r="W1977" i="21"/>
  <c r="AA1977" i="21" s="1"/>
  <c r="X1977" i="21"/>
  <c r="Z1977" i="21"/>
  <c r="AL1977" i="21"/>
  <c r="AN1977" i="21"/>
  <c r="AR1977" i="21"/>
  <c r="AX1977" i="21"/>
  <c r="AZ1977" i="21"/>
  <c r="BA1977" i="21"/>
  <c r="BC1977" i="21"/>
  <c r="BE1977" i="21"/>
  <c r="BF1977" i="21"/>
  <c r="BG1977" i="21"/>
  <c r="C1978" i="21"/>
  <c r="D1978" i="21"/>
  <c r="F1978" i="21"/>
  <c r="H1978" i="21"/>
  <c r="I1978" i="21" s="1"/>
  <c r="Q1978" i="21"/>
  <c r="V1978" i="21"/>
  <c r="W1978" i="21"/>
  <c r="X1978" i="21"/>
  <c r="AA1978" i="21"/>
  <c r="AD1978" i="21" s="1"/>
  <c r="AC1978" i="21"/>
  <c r="AL1978" i="21"/>
  <c r="AN1978" i="21"/>
  <c r="AR1978" i="21"/>
  <c r="AX1978" i="21"/>
  <c r="AZ1978" i="21"/>
  <c r="BA1978" i="21"/>
  <c r="BC1978" i="21"/>
  <c r="BE1978" i="21"/>
  <c r="C1979" i="21"/>
  <c r="D1979" i="21"/>
  <c r="F1979" i="21"/>
  <c r="H1979" i="21"/>
  <c r="I1979" i="21"/>
  <c r="J1979" i="21"/>
  <c r="Q1979" i="21"/>
  <c r="V1979" i="21"/>
  <c r="W1979" i="21"/>
  <c r="X1979" i="21"/>
  <c r="Y1979" i="21"/>
  <c r="Z1979" i="21"/>
  <c r="AA1979" i="21"/>
  <c r="AD1979" i="21" s="1"/>
  <c r="AF1979" i="21" s="1"/>
  <c r="AB1979" i="21"/>
  <c r="AC1979" i="21"/>
  <c r="AL1979" i="21"/>
  <c r="AN1979" i="21"/>
  <c r="AR1979" i="21"/>
  <c r="AX1979" i="21"/>
  <c r="AZ1979" i="21"/>
  <c r="BA1979" i="21"/>
  <c r="BC1979" i="21"/>
  <c r="BE1979" i="21"/>
  <c r="BG1979" i="21" s="1"/>
  <c r="BF1979" i="21"/>
  <c r="C1980" i="21"/>
  <c r="D1980" i="21"/>
  <c r="F1980" i="21"/>
  <c r="H1980" i="21"/>
  <c r="I1980" i="21" s="1"/>
  <c r="J1980" i="21"/>
  <c r="Q1980" i="21"/>
  <c r="V1980" i="21"/>
  <c r="Y1980" i="21" s="1"/>
  <c r="W1980" i="21"/>
  <c r="AA1980" i="21" s="1"/>
  <c r="X1980" i="21"/>
  <c r="AC1980" i="21"/>
  <c r="AD1980" i="21" s="1"/>
  <c r="AF1980" i="21"/>
  <c r="AL1980" i="21"/>
  <c r="AN1980" i="21"/>
  <c r="AR1980" i="21"/>
  <c r="AX1980" i="21"/>
  <c r="AZ1980" i="21"/>
  <c r="BA1980" i="21"/>
  <c r="BC1980" i="21"/>
  <c r="BE1980" i="21"/>
  <c r="BF1980" i="21" s="1"/>
  <c r="BG1980" i="21"/>
  <c r="C1981" i="21"/>
  <c r="D1981" i="21"/>
  <c r="F1981" i="21"/>
  <c r="H1981" i="21"/>
  <c r="I1981" i="21" s="1"/>
  <c r="Q1981" i="21"/>
  <c r="V1981" i="21"/>
  <c r="Y1981" i="21" s="1"/>
  <c r="W1981" i="21"/>
  <c r="X1981" i="21"/>
  <c r="AA1981" i="21"/>
  <c r="AB1981" i="21"/>
  <c r="AC1981" i="21"/>
  <c r="AD1981" i="21"/>
  <c r="AF1981" i="21" s="1"/>
  <c r="AL1981" i="21"/>
  <c r="AN1981" i="21"/>
  <c r="AR1981" i="21"/>
  <c r="AX1981" i="21"/>
  <c r="AZ1981" i="21"/>
  <c r="BA1981" i="21"/>
  <c r="BC1981" i="21"/>
  <c r="BE1981" i="21"/>
  <c r="BF1981" i="21" s="1"/>
  <c r="BG1981" i="21"/>
  <c r="C1982" i="21"/>
  <c r="D1982" i="21"/>
  <c r="F1982" i="21"/>
  <c r="H1982" i="21"/>
  <c r="I1982" i="21" s="1"/>
  <c r="Q1982" i="21"/>
  <c r="V1982" i="21"/>
  <c r="Y1982" i="21" s="1"/>
  <c r="W1982" i="21"/>
  <c r="AA1982" i="21" s="1"/>
  <c r="AD1982" i="21" s="1"/>
  <c r="X1982" i="21"/>
  <c r="AC1982" i="21" s="1"/>
  <c r="AL1982" i="21"/>
  <c r="AN1982" i="21"/>
  <c r="AR1982" i="21"/>
  <c r="AX1982" i="21"/>
  <c r="AZ1982" i="21"/>
  <c r="BA1982" i="21"/>
  <c r="BC1982" i="21"/>
  <c r="BE1982" i="21"/>
  <c r="BF1982" i="21" s="1"/>
  <c r="C1983" i="21"/>
  <c r="D1983" i="21"/>
  <c r="F1983" i="21"/>
  <c r="H1983" i="21"/>
  <c r="I1983" i="21"/>
  <c r="J1983" i="21"/>
  <c r="Q1983" i="21"/>
  <c r="V1983" i="21"/>
  <c r="W1983" i="21"/>
  <c r="X1983" i="21"/>
  <c r="AA1983" i="21"/>
  <c r="AL1983" i="21"/>
  <c r="AN1983" i="21"/>
  <c r="AR1983" i="21"/>
  <c r="AX1983" i="21"/>
  <c r="AZ1983" i="21"/>
  <c r="BA1983" i="21"/>
  <c r="BC1983" i="21"/>
  <c r="BE1983" i="21"/>
  <c r="BF1983" i="21" s="1"/>
  <c r="C1984" i="21"/>
  <c r="D1984" i="21"/>
  <c r="F1984" i="21"/>
  <c r="H1984" i="21"/>
  <c r="I1984" i="21" s="1"/>
  <c r="Q1984" i="21"/>
  <c r="V1984" i="21"/>
  <c r="Y1984" i="21" s="1"/>
  <c r="W1984" i="21"/>
  <c r="X1984" i="21"/>
  <c r="Z1984" i="21"/>
  <c r="AA1984" i="21"/>
  <c r="AL1984" i="21"/>
  <c r="AN1984" i="21"/>
  <c r="AR1984" i="21"/>
  <c r="AX1984" i="21"/>
  <c r="AZ1984" i="21"/>
  <c r="BA1984" i="21"/>
  <c r="BC1984" i="21"/>
  <c r="BE1984" i="21"/>
  <c r="BF1984" i="21"/>
  <c r="BG1984" i="21"/>
  <c r="C1985" i="21"/>
  <c r="D1985" i="21"/>
  <c r="F1985" i="21"/>
  <c r="H1985" i="21"/>
  <c r="Q1985" i="21"/>
  <c r="V1985" i="21"/>
  <c r="W1985" i="21"/>
  <c r="X1985" i="21"/>
  <c r="Y1985" i="21"/>
  <c r="Z1985" i="21"/>
  <c r="AA1985" i="21"/>
  <c r="AD1985" i="21" s="1"/>
  <c r="AF1985" i="21" s="1"/>
  <c r="AC1985" i="21"/>
  <c r="AL1985" i="21"/>
  <c r="AN1985" i="21"/>
  <c r="AR1985" i="21"/>
  <c r="AX1985" i="21"/>
  <c r="AZ1985" i="21"/>
  <c r="BA1985" i="21"/>
  <c r="BC1985" i="21"/>
  <c r="BE1985" i="21"/>
  <c r="BG1985" i="21" s="1"/>
  <c r="BF1985" i="21"/>
  <c r="C1986" i="21"/>
  <c r="D1986" i="21"/>
  <c r="F1986" i="21"/>
  <c r="H1986" i="21"/>
  <c r="J1986" i="21" s="1"/>
  <c r="I1986" i="21"/>
  <c r="Q1986" i="21"/>
  <c r="V1986" i="21"/>
  <c r="Y1986" i="21" s="1"/>
  <c r="W1986" i="21"/>
  <c r="AA1986" i="21" s="1"/>
  <c r="X1986" i="21"/>
  <c r="Z1986" i="21"/>
  <c r="AL1986" i="21"/>
  <c r="AN1986" i="21"/>
  <c r="AR1986" i="21"/>
  <c r="AX1986" i="21"/>
  <c r="AZ1986" i="21"/>
  <c r="BA1986" i="21"/>
  <c r="BC1986" i="21"/>
  <c r="BE1986" i="21"/>
  <c r="BG1986" i="21" s="1"/>
  <c r="BF1986" i="21"/>
  <c r="C1987" i="21"/>
  <c r="D1987" i="21"/>
  <c r="F1987" i="21"/>
  <c r="H1987" i="21"/>
  <c r="I1987" i="21" s="1"/>
  <c r="Q1987" i="21"/>
  <c r="V1987" i="21"/>
  <c r="W1987" i="21"/>
  <c r="AA1987" i="21" s="1"/>
  <c r="AD1987" i="21" s="1"/>
  <c r="X1987" i="21"/>
  <c r="AC1987" i="21" s="1"/>
  <c r="Y1987" i="21"/>
  <c r="Z1987" i="21"/>
  <c r="AL1987" i="21"/>
  <c r="AN1987" i="21"/>
  <c r="AR1987" i="21"/>
  <c r="AX1987" i="21"/>
  <c r="AZ1987" i="21"/>
  <c r="BA1987" i="21"/>
  <c r="BC1987" i="21"/>
  <c r="BE1987" i="21"/>
  <c r="BF1987" i="21"/>
  <c r="BG1987" i="21"/>
  <c r="C1988" i="21"/>
  <c r="D1988" i="21"/>
  <c r="F1988" i="21"/>
  <c r="H1988" i="21"/>
  <c r="Q1988" i="21"/>
  <c r="V1988" i="21"/>
  <c r="Z1988" i="21" s="1"/>
  <c r="W1988" i="21"/>
  <c r="AA1988" i="21" s="1"/>
  <c r="AD1988" i="21" s="1"/>
  <c r="AF1988" i="21" s="1"/>
  <c r="X1988" i="21"/>
  <c r="AC1988" i="21" s="1"/>
  <c r="AB1988" i="21" s="1"/>
  <c r="Y1988" i="21"/>
  <c r="AL1988" i="21"/>
  <c r="AN1988" i="21"/>
  <c r="AR1988" i="21"/>
  <c r="AX1988" i="21"/>
  <c r="AZ1988" i="21"/>
  <c r="BA1988" i="21"/>
  <c r="BC1988" i="21"/>
  <c r="BE1988" i="21"/>
  <c r="BG1988" i="21" s="1"/>
  <c r="BF1988" i="21"/>
  <c r="C1989" i="21"/>
  <c r="D1989" i="21"/>
  <c r="F1989" i="21"/>
  <c r="H1989" i="21"/>
  <c r="I1989" i="21"/>
  <c r="J1989" i="21"/>
  <c r="Q1989" i="21"/>
  <c r="V1989" i="21"/>
  <c r="Z1989" i="21" s="1"/>
  <c r="W1989" i="21"/>
  <c r="X1989" i="21"/>
  <c r="Y1989" i="21"/>
  <c r="AA1989" i="21"/>
  <c r="AD1989" i="21" s="1"/>
  <c r="AF1989" i="21" s="1"/>
  <c r="AC1989" i="21"/>
  <c r="AL1989" i="21"/>
  <c r="AN1989" i="21"/>
  <c r="AR1989" i="21"/>
  <c r="AX1989" i="21"/>
  <c r="AZ1989" i="21"/>
  <c r="BA1989" i="21"/>
  <c r="BC1989" i="21"/>
  <c r="BE1989" i="21"/>
  <c r="C1990" i="21"/>
  <c r="D1990" i="21"/>
  <c r="F1990" i="21"/>
  <c r="H1990" i="21"/>
  <c r="J1990" i="21" s="1"/>
  <c r="I1990" i="21"/>
  <c r="Q1990" i="21"/>
  <c r="V1990" i="21"/>
  <c r="W1990" i="21"/>
  <c r="X1990" i="21"/>
  <c r="AC1990" i="21" s="1"/>
  <c r="Y1990" i="21"/>
  <c r="Z1990" i="21"/>
  <c r="AA1990" i="21"/>
  <c r="AB1990" i="21" s="1"/>
  <c r="AD1990" i="21"/>
  <c r="AF1990" i="21" s="1"/>
  <c r="AL1990" i="21"/>
  <c r="AN1990" i="21"/>
  <c r="AR1990" i="21"/>
  <c r="AX1990" i="21"/>
  <c r="AZ1990" i="21"/>
  <c r="BA1990" i="21"/>
  <c r="BC1990" i="21"/>
  <c r="BE1990" i="21"/>
  <c r="BG1990" i="21" s="1"/>
  <c r="BF1990" i="21"/>
  <c r="C1991" i="21"/>
  <c r="D1991" i="21"/>
  <c r="F1991" i="21"/>
  <c r="H1991" i="21"/>
  <c r="I1991" i="21"/>
  <c r="J1991" i="21"/>
  <c r="Q1991" i="21"/>
  <c r="V1991" i="21"/>
  <c r="Z1991" i="21" s="1"/>
  <c r="W1991" i="21"/>
  <c r="AA1991" i="21" s="1"/>
  <c r="X1991" i="21"/>
  <c r="Y1991" i="21"/>
  <c r="AL1991" i="21"/>
  <c r="AN1991" i="21"/>
  <c r="AR1991" i="21"/>
  <c r="AX1991" i="21"/>
  <c r="AZ1991" i="21"/>
  <c r="BA1991" i="21"/>
  <c r="BC1991" i="21"/>
  <c r="BE1991" i="21"/>
  <c r="BF1991" i="21"/>
  <c r="BG1991" i="21"/>
  <c r="C1992" i="21"/>
  <c r="D1992" i="21"/>
  <c r="F1992" i="21"/>
  <c r="H1992" i="21"/>
  <c r="J1992" i="21" s="1"/>
  <c r="I1992" i="21"/>
  <c r="Q1992" i="21"/>
  <c r="V1992" i="21"/>
  <c r="Z1992" i="21" s="1"/>
  <c r="W1992" i="21"/>
  <c r="X1992" i="21"/>
  <c r="AA1992" i="21"/>
  <c r="AC1992" i="21"/>
  <c r="AD1992" i="21" s="1"/>
  <c r="AL1992" i="21"/>
  <c r="AN1992" i="21"/>
  <c r="AR1992" i="21"/>
  <c r="AX1992" i="21"/>
  <c r="AZ1992" i="21"/>
  <c r="BA1992" i="21"/>
  <c r="BC1992" i="21"/>
  <c r="BE1992" i="21"/>
  <c r="BF1992" i="21"/>
  <c r="BG1992" i="21"/>
  <c r="C1993" i="21"/>
  <c r="D1993" i="21"/>
  <c r="F1993" i="21"/>
  <c r="H1993" i="21"/>
  <c r="J1993" i="21" s="1"/>
  <c r="I1993" i="21"/>
  <c r="Q1993" i="21"/>
  <c r="V1993" i="21"/>
  <c r="Y1993" i="21" s="1"/>
  <c r="W1993" i="21"/>
  <c r="AA1993" i="21" s="1"/>
  <c r="X1993" i="21"/>
  <c r="Z1993" i="21"/>
  <c r="AL1993" i="21"/>
  <c r="AN1993" i="21"/>
  <c r="AR1993" i="21"/>
  <c r="AX1993" i="21"/>
  <c r="AZ1993" i="21"/>
  <c r="BA1993" i="21"/>
  <c r="BC1993" i="21"/>
  <c r="BE1993" i="21"/>
  <c r="BF1993" i="21" s="1"/>
  <c r="C1994" i="21"/>
  <c r="D1994" i="21"/>
  <c r="F1994" i="21"/>
  <c r="H1994" i="21"/>
  <c r="I1994" i="21" s="1"/>
  <c r="Q1994" i="21"/>
  <c r="V1994" i="21"/>
  <c r="W1994" i="21"/>
  <c r="X1994" i="21"/>
  <c r="AC1994" i="21" s="1"/>
  <c r="AA1994" i="21"/>
  <c r="AL1994" i="21"/>
  <c r="AN1994" i="21"/>
  <c r="AR1994" i="21"/>
  <c r="AX1994" i="21"/>
  <c r="AZ1994" i="21"/>
  <c r="BA1994" i="21"/>
  <c r="BC1994" i="21"/>
  <c r="BE1994" i="21"/>
  <c r="C1995" i="21"/>
  <c r="D1995" i="21"/>
  <c r="F1995" i="21"/>
  <c r="H1995" i="21"/>
  <c r="J1995" i="21" s="1"/>
  <c r="I1995" i="21"/>
  <c r="Q1995" i="21"/>
  <c r="V1995" i="21"/>
  <c r="W1995" i="21"/>
  <c r="X1995" i="21"/>
  <c r="Y1995" i="21"/>
  <c r="Z1995" i="21"/>
  <c r="AA1995" i="21"/>
  <c r="AC1995" i="21"/>
  <c r="AL1995" i="21"/>
  <c r="AN1995" i="21"/>
  <c r="AR1995" i="21"/>
  <c r="AX1995" i="21"/>
  <c r="AZ1995" i="21"/>
  <c r="BA1995" i="21"/>
  <c r="BC1995" i="21"/>
  <c r="BE1995" i="21"/>
  <c r="BG1995" i="21" s="1"/>
  <c r="BF1995" i="21"/>
  <c r="C1996" i="21"/>
  <c r="D1996" i="21"/>
  <c r="F1996" i="21"/>
  <c r="H1996" i="21"/>
  <c r="I1996" i="21" s="1"/>
  <c r="J1996" i="21"/>
  <c r="Q1996" i="21"/>
  <c r="V1996" i="21"/>
  <c r="Y1996" i="21" s="1"/>
  <c r="W1996" i="21"/>
  <c r="AA1996" i="21" s="1"/>
  <c r="X1996" i="21"/>
  <c r="AC1996" i="21"/>
  <c r="AD1996" i="21" s="1"/>
  <c r="AF1996" i="21"/>
  <c r="AL1996" i="21"/>
  <c r="AN1996" i="21"/>
  <c r="AR1996" i="21"/>
  <c r="AX1996" i="21"/>
  <c r="AZ1996" i="21"/>
  <c r="BA1996" i="21"/>
  <c r="BC1996" i="21"/>
  <c r="BE1996" i="21"/>
  <c r="BF1996" i="21" s="1"/>
  <c r="BG1996" i="21"/>
  <c r="C1997" i="21"/>
  <c r="D1997" i="21"/>
  <c r="F1997" i="21"/>
  <c r="H1997" i="21"/>
  <c r="I1997" i="21" s="1"/>
  <c r="J1997" i="21"/>
  <c r="Q1997" i="21"/>
  <c r="V1997" i="21"/>
  <c r="Y1997" i="21" s="1"/>
  <c r="W1997" i="21"/>
  <c r="AA1997" i="21" s="1"/>
  <c r="AB1997" i="21" s="1"/>
  <c r="X1997" i="21"/>
  <c r="Z1997" i="21"/>
  <c r="AC1997" i="21"/>
  <c r="AL1997" i="21"/>
  <c r="AN1997" i="21"/>
  <c r="AR1997" i="21"/>
  <c r="AX1997" i="21"/>
  <c r="AZ1997" i="21"/>
  <c r="BA1997" i="21"/>
  <c r="BC1997" i="21"/>
  <c r="BE1997" i="21"/>
  <c r="BF1997" i="21" s="1"/>
  <c r="BG1997" i="21"/>
  <c r="C1998" i="21"/>
  <c r="D1998" i="21"/>
  <c r="F1998" i="21"/>
  <c r="H1998" i="21"/>
  <c r="I1998" i="21" s="1"/>
  <c r="Q1998" i="21"/>
  <c r="V1998" i="21"/>
  <c r="Y1998" i="21" s="1"/>
  <c r="W1998" i="21"/>
  <c r="AA1998" i="21" s="1"/>
  <c r="AD1998" i="21" s="1"/>
  <c r="X1998" i="21"/>
  <c r="AC1998" i="21" s="1"/>
  <c r="Z1998" i="21"/>
  <c r="AL1998" i="21"/>
  <c r="AN1998" i="21"/>
  <c r="AR1998" i="21"/>
  <c r="AX1998" i="21"/>
  <c r="AZ1998" i="21"/>
  <c r="BA1998" i="21"/>
  <c r="BC1998" i="21"/>
  <c r="BE1998" i="21"/>
  <c r="BF1998" i="21" s="1"/>
  <c r="BG1998" i="21"/>
  <c r="C1999" i="21"/>
  <c r="D1999" i="21"/>
  <c r="F1999" i="21"/>
  <c r="H1999" i="21"/>
  <c r="I1999" i="21"/>
  <c r="J1999" i="21"/>
  <c r="Q1999" i="21"/>
  <c r="V1999" i="21"/>
  <c r="W1999" i="21"/>
  <c r="X1999" i="21"/>
  <c r="AF1999" i="21" s="1"/>
  <c r="AA1999" i="21"/>
  <c r="AD1999" i="21" s="1"/>
  <c r="AB1999" i="21"/>
  <c r="AC1999" i="21"/>
  <c r="AL1999" i="21"/>
  <c r="AN1999" i="21"/>
  <c r="AR1999" i="21"/>
  <c r="AX1999" i="21"/>
  <c r="AZ1999" i="21"/>
  <c r="BA1999" i="21"/>
  <c r="BC1999" i="21"/>
  <c r="BE1999" i="21"/>
  <c r="BF1999" i="21" s="1"/>
  <c r="C2000" i="21"/>
  <c r="D2000" i="21"/>
  <c r="F2000" i="21"/>
  <c r="H2000" i="21"/>
  <c r="I2000" i="21" s="1"/>
  <c r="J2000" i="21"/>
  <c r="Q2000" i="21"/>
  <c r="V2000" i="21"/>
  <c r="Y2000" i="21" s="1"/>
  <c r="W2000" i="21"/>
  <c r="X2000" i="21"/>
  <c r="Z2000" i="21"/>
  <c r="AA2000" i="21"/>
  <c r="AL2000" i="21"/>
  <c r="AN2000" i="21"/>
  <c r="AR2000" i="21"/>
  <c r="AX2000" i="21"/>
  <c r="AZ2000" i="21"/>
  <c r="BA2000" i="21"/>
  <c r="BC2000" i="21"/>
  <c r="BE2000" i="21"/>
  <c r="BF2000" i="21"/>
  <c r="BG2000" i="21"/>
  <c r="C2001" i="21"/>
  <c r="D2001" i="21"/>
  <c r="F2001" i="21"/>
  <c r="H2001" i="21"/>
  <c r="Q2001" i="21"/>
  <c r="V2001" i="21"/>
  <c r="W2001" i="21"/>
  <c r="X2001" i="21"/>
  <c r="Y2001" i="21"/>
  <c r="Z2001" i="21"/>
  <c r="AA2001" i="21"/>
  <c r="AL2001" i="21"/>
  <c r="AN2001" i="21"/>
  <c r="AR2001" i="21"/>
  <c r="AX2001" i="21"/>
  <c r="AZ2001" i="21"/>
  <c r="BA2001" i="21"/>
  <c r="BC2001" i="21"/>
  <c r="BE2001" i="21"/>
  <c r="BF2001" i="21"/>
  <c r="BG2001" i="21"/>
  <c r="C2002" i="21"/>
  <c r="D2002" i="21"/>
  <c r="F2002" i="21"/>
  <c r="H2002" i="21"/>
  <c r="J2002" i="21" s="1"/>
  <c r="I2002" i="21"/>
  <c r="Q2002" i="21"/>
  <c r="V2002" i="21"/>
  <c r="Y2002" i="21" s="1"/>
  <c r="W2002" i="21"/>
  <c r="AA2002" i="21" s="1"/>
  <c r="AD2002" i="21" s="1"/>
  <c r="AF2002" i="21" s="1"/>
  <c r="X2002" i="21"/>
  <c r="AC2002" i="21" s="1"/>
  <c r="AB2002" i="21"/>
  <c r="AL2002" i="21"/>
  <c r="AN2002" i="21"/>
  <c r="AR2002" i="21"/>
  <c r="AX2002" i="21"/>
  <c r="AZ2002" i="21"/>
  <c r="BA2002" i="21"/>
  <c r="BC2002" i="21"/>
  <c r="BE2002" i="21"/>
  <c r="BG2002" i="21" s="1"/>
  <c r="BF2002" i="21"/>
  <c r="C2003" i="21"/>
  <c r="D2003" i="21"/>
  <c r="F2003" i="21"/>
  <c r="H2003" i="21"/>
  <c r="I2003" i="21" s="1"/>
  <c r="J2003" i="21"/>
  <c r="Q2003" i="21"/>
  <c r="V2003" i="21"/>
  <c r="W2003" i="21"/>
  <c r="AA2003" i="21" s="1"/>
  <c r="X2003" i="21"/>
  <c r="Y2003" i="21"/>
  <c r="Z2003" i="21"/>
  <c r="AL2003" i="21"/>
  <c r="AN2003" i="21"/>
  <c r="AR2003" i="21"/>
  <c r="AX2003" i="21"/>
  <c r="AZ2003" i="21"/>
  <c r="BA2003" i="21"/>
  <c r="BC2003" i="21"/>
  <c r="BE2003" i="21"/>
  <c r="BF2003" i="21" s="1"/>
  <c r="BG2003" i="21"/>
  <c r="C2004" i="21"/>
  <c r="D2004" i="21"/>
  <c r="F2004" i="21"/>
  <c r="H2004" i="21"/>
  <c r="I2004" i="21" s="1"/>
  <c r="Q2004" i="21"/>
  <c r="V2004" i="21"/>
  <c r="Z2004" i="21" s="1"/>
  <c r="W2004" i="21"/>
  <c r="AA2004" i="21" s="1"/>
  <c r="AD2004" i="21" s="1"/>
  <c r="AF2004" i="21" s="1"/>
  <c r="X2004" i="21"/>
  <c r="Y2004" i="21"/>
  <c r="AB2004" i="21"/>
  <c r="AC2004" i="21"/>
  <c r="AL2004" i="21"/>
  <c r="AN2004" i="21"/>
  <c r="AR2004" i="21"/>
  <c r="AX2004" i="21"/>
  <c r="AZ2004" i="21"/>
  <c r="BA2004" i="21"/>
  <c r="BC2004" i="21"/>
  <c r="BE2004" i="21"/>
  <c r="BG2004" i="21" s="1"/>
  <c r="BF2004" i="21"/>
  <c r="C2005" i="21"/>
  <c r="D2005" i="21"/>
  <c r="F2005" i="21"/>
  <c r="H2005" i="21"/>
  <c r="J2005" i="21" s="1"/>
  <c r="Q2005" i="21"/>
  <c r="V2005" i="21"/>
  <c r="W2005" i="21"/>
  <c r="X2005" i="21"/>
  <c r="Y2005" i="21"/>
  <c r="Z2005" i="21"/>
  <c r="AA2005" i="21"/>
  <c r="AC2005" i="21"/>
  <c r="AL2005" i="21"/>
  <c r="AN2005" i="21"/>
  <c r="AR2005" i="21"/>
  <c r="AX2005" i="21"/>
  <c r="AZ2005" i="21"/>
  <c r="BA2005" i="21"/>
  <c r="BC2005" i="21"/>
  <c r="BE2005" i="21"/>
  <c r="C2006" i="21"/>
  <c r="D2006" i="21"/>
  <c r="F2006" i="21"/>
  <c r="H2006" i="21"/>
  <c r="J2006" i="21" s="1"/>
  <c r="I2006" i="21"/>
  <c r="Q2006" i="21"/>
  <c r="V2006" i="21"/>
  <c r="W2006" i="21"/>
  <c r="X2006" i="21"/>
  <c r="Y2006" i="21"/>
  <c r="Z2006" i="21"/>
  <c r="AA2006" i="21"/>
  <c r="AL2006" i="21"/>
  <c r="AN2006" i="21"/>
  <c r="AR2006" i="21"/>
  <c r="AX2006" i="21"/>
  <c r="AZ2006" i="21"/>
  <c r="BA2006" i="21"/>
  <c r="BC2006" i="21"/>
  <c r="BE2006" i="21"/>
  <c r="BF2006" i="21"/>
  <c r="BG2006" i="21"/>
  <c r="C2007" i="21"/>
  <c r="D2007" i="21"/>
  <c r="F2007" i="21"/>
  <c r="H2007" i="21"/>
  <c r="I2007" i="21"/>
  <c r="J2007" i="21"/>
  <c r="Q2007" i="21"/>
  <c r="V2007" i="21"/>
  <c r="Z2007" i="21" s="1"/>
  <c r="W2007" i="21"/>
  <c r="AA2007" i="21" s="1"/>
  <c r="AB2007" i="21" s="1"/>
  <c r="X2007" i="21"/>
  <c r="AC2007" i="21" s="1"/>
  <c r="Y2007" i="21"/>
  <c r="AD2007" i="21"/>
  <c r="AF2007" i="21"/>
  <c r="AL2007" i="21"/>
  <c r="AN2007" i="21"/>
  <c r="AR2007" i="21"/>
  <c r="AX2007" i="21"/>
  <c r="AZ2007" i="21"/>
  <c r="BA2007" i="21"/>
  <c r="BC2007" i="21"/>
  <c r="BE2007" i="21"/>
  <c r="BG2007" i="21" s="1"/>
  <c r="BF2007" i="21"/>
  <c r="C2008" i="21"/>
  <c r="D2008" i="21"/>
  <c r="F2008" i="21"/>
  <c r="H2008" i="21"/>
  <c r="I2008" i="21"/>
  <c r="J2008" i="21"/>
  <c r="Q2008" i="21"/>
  <c r="V2008" i="21"/>
  <c r="Z2008" i="21" s="1"/>
  <c r="W2008" i="21"/>
  <c r="X2008" i="21"/>
  <c r="Y2008" i="21"/>
  <c r="AA2008" i="21"/>
  <c r="AD2008" i="21" s="1"/>
  <c r="AC2008" i="21"/>
  <c r="AL2008" i="21"/>
  <c r="AN2008" i="21"/>
  <c r="AR2008" i="21"/>
  <c r="AX2008" i="21"/>
  <c r="AZ2008" i="21"/>
  <c r="BA2008" i="21"/>
  <c r="BC2008" i="21"/>
  <c r="BE2008" i="21"/>
  <c r="BF2008" i="21"/>
  <c r="BG2008" i="21"/>
  <c r="C2009" i="21"/>
  <c r="D2009" i="21"/>
  <c r="F2009" i="21"/>
  <c r="H2009" i="21"/>
  <c r="J2009" i="21" s="1"/>
  <c r="Q2009" i="21"/>
  <c r="V2009" i="21"/>
  <c r="Y2009" i="21" s="1"/>
  <c r="W2009" i="21"/>
  <c r="X2009" i="21"/>
  <c r="AA2009" i="21"/>
  <c r="AC2009" i="21"/>
  <c r="AL2009" i="21"/>
  <c r="AN2009" i="21"/>
  <c r="AR2009" i="21"/>
  <c r="AX2009" i="21"/>
  <c r="AZ2009" i="21"/>
  <c r="BA2009" i="21"/>
  <c r="BC2009" i="21"/>
  <c r="BE2009" i="21"/>
  <c r="BF2009" i="21" s="1"/>
  <c r="BG2009" i="21"/>
  <c r="C2010" i="21"/>
  <c r="D2010" i="21"/>
  <c r="F2010" i="21"/>
  <c r="H2010" i="21"/>
  <c r="I2010" i="21" s="1"/>
  <c r="Q2010" i="21"/>
  <c r="V2010" i="21"/>
  <c r="Y2010" i="21" s="1"/>
  <c r="W2010" i="21"/>
  <c r="X2010" i="21"/>
  <c r="Z2010" i="21"/>
  <c r="AA2010" i="21"/>
  <c r="AL2010" i="21"/>
  <c r="AN2010" i="21"/>
  <c r="AR2010" i="21"/>
  <c r="AX2010" i="21"/>
  <c r="AZ2010" i="21"/>
  <c r="BA2010" i="21"/>
  <c r="BC2010" i="21"/>
  <c r="BE2010" i="21"/>
  <c r="C2011" i="21"/>
  <c r="D2011" i="21"/>
  <c r="F2011" i="21"/>
  <c r="H2011" i="21"/>
  <c r="J2011" i="21" s="1"/>
  <c r="I2011" i="21"/>
  <c r="Q2011" i="21"/>
  <c r="V2011" i="21"/>
  <c r="W2011" i="21"/>
  <c r="X2011" i="21"/>
  <c r="Y2011" i="21"/>
  <c r="Z2011" i="21"/>
  <c r="AA2011" i="21"/>
  <c r="AC2011" i="21"/>
  <c r="AL2011" i="21"/>
  <c r="AN2011" i="21"/>
  <c r="AR2011" i="21"/>
  <c r="AX2011" i="21"/>
  <c r="AZ2011" i="21"/>
  <c r="BA2011" i="21"/>
  <c r="BC2011" i="21"/>
  <c r="BE2011" i="21"/>
  <c r="BF2011" i="21"/>
  <c r="BG2011" i="21"/>
  <c r="C2012" i="21"/>
  <c r="D2012" i="21"/>
  <c r="F2012" i="21"/>
  <c r="H2012" i="21"/>
  <c r="I2012" i="21" s="1"/>
  <c r="J2012" i="21"/>
  <c r="Q2012" i="21"/>
  <c r="V2012" i="21"/>
  <c r="Y2012" i="21" s="1"/>
  <c r="W2012" i="21"/>
  <c r="AA2012" i="21" s="1"/>
  <c r="X2012" i="21"/>
  <c r="Z2012" i="21"/>
  <c r="AC2012" i="21"/>
  <c r="AL2012" i="21"/>
  <c r="AN2012" i="21"/>
  <c r="AR2012" i="21"/>
  <c r="AX2012" i="21"/>
  <c r="AZ2012" i="21"/>
  <c r="BA2012" i="21"/>
  <c r="BC2012" i="21"/>
  <c r="BE2012" i="21"/>
  <c r="BF2012" i="21"/>
  <c r="BG2012" i="21"/>
  <c r="C2013" i="21"/>
  <c r="D2013" i="21"/>
  <c r="F2013" i="21"/>
  <c r="H2013" i="21"/>
  <c r="I2013" i="21" s="1"/>
  <c r="Q2013" i="21"/>
  <c r="V2013" i="21"/>
  <c r="Y2013" i="21" s="1"/>
  <c r="W2013" i="21"/>
  <c r="AA2013" i="21" s="1"/>
  <c r="AB2013" i="21" s="1"/>
  <c r="X2013" i="21"/>
  <c r="AC2013" i="21"/>
  <c r="AL2013" i="21"/>
  <c r="AN2013" i="21"/>
  <c r="AR2013" i="21"/>
  <c r="AX2013" i="21"/>
  <c r="AZ2013" i="21"/>
  <c r="BA2013" i="21"/>
  <c r="BC2013" i="21"/>
  <c r="BE2013" i="21"/>
  <c r="BF2013" i="21" s="1"/>
  <c r="BG2013" i="21"/>
  <c r="C2014" i="21"/>
  <c r="D2014" i="21"/>
  <c r="F2014" i="21"/>
  <c r="H2014" i="21"/>
  <c r="I2014" i="21" s="1"/>
  <c r="J2014" i="21"/>
  <c r="Q2014" i="21"/>
  <c r="V2014" i="21"/>
  <c r="Y2014" i="21" s="1"/>
  <c r="W2014" i="21"/>
  <c r="X2014" i="21"/>
  <c r="AC2014" i="21" s="1"/>
  <c r="AA2014" i="21"/>
  <c r="AL2014" i="21"/>
  <c r="AN2014" i="21"/>
  <c r="AR2014" i="21"/>
  <c r="AX2014" i="21"/>
  <c r="AZ2014" i="21"/>
  <c r="BA2014" i="21"/>
  <c r="BC2014" i="21"/>
  <c r="BE2014" i="21"/>
  <c r="BF2014" i="21" s="1"/>
  <c r="C2015" i="21"/>
  <c r="D2015" i="21"/>
  <c r="F2015" i="21"/>
  <c r="H2015" i="21"/>
  <c r="I2015" i="21"/>
  <c r="J2015" i="21"/>
  <c r="Q2015" i="21"/>
  <c r="V2015" i="21"/>
  <c r="Z2015" i="21" s="1"/>
  <c r="W2015" i="21"/>
  <c r="X2015" i="21"/>
  <c r="Y2015" i="21"/>
  <c r="AA2015" i="21"/>
  <c r="AL2015" i="21"/>
  <c r="AN2015" i="21"/>
  <c r="AR2015" i="21"/>
  <c r="AX2015" i="21"/>
  <c r="AZ2015" i="21"/>
  <c r="BA2015" i="21"/>
  <c r="BC2015" i="21"/>
  <c r="BE2015" i="21"/>
  <c r="BF2015" i="21" s="1"/>
  <c r="BG2015" i="21"/>
  <c r="C2016" i="21"/>
  <c r="D2016" i="21"/>
  <c r="F2016" i="21"/>
  <c r="H2016" i="21"/>
  <c r="I2016" i="21" s="1"/>
  <c r="Q2016" i="21"/>
  <c r="V2016" i="21"/>
  <c r="Y2016" i="21" s="1"/>
  <c r="W2016" i="21"/>
  <c r="X2016" i="21"/>
  <c r="Z2016" i="21"/>
  <c r="AA2016" i="21"/>
  <c r="AL2016" i="21"/>
  <c r="AN2016" i="21"/>
  <c r="AR2016" i="21"/>
  <c r="AX2016" i="21"/>
  <c r="AZ2016" i="21"/>
  <c r="BA2016" i="21"/>
  <c r="BC2016" i="21"/>
  <c r="BE2016" i="21"/>
  <c r="BF2016" i="21"/>
  <c r="BG2016" i="21"/>
  <c r="C2017" i="21"/>
  <c r="D2017" i="21"/>
  <c r="F2017" i="21"/>
  <c r="H2017" i="21"/>
  <c r="Q2017" i="21"/>
  <c r="V2017" i="21"/>
  <c r="Z2017" i="21" s="1"/>
  <c r="W2017" i="21"/>
  <c r="AA2017" i="21" s="1"/>
  <c r="X2017" i="21"/>
  <c r="Y2017" i="21"/>
  <c r="AL2017" i="21"/>
  <c r="AN2017" i="21"/>
  <c r="AR2017" i="21"/>
  <c r="AX2017" i="21"/>
  <c r="AZ2017" i="21"/>
  <c r="BA2017" i="21"/>
  <c r="BC2017" i="21"/>
  <c r="BE2017" i="21"/>
  <c r="BG2017" i="21" s="1"/>
  <c r="BF2017" i="21"/>
  <c r="C2018" i="21"/>
  <c r="D2018" i="21"/>
  <c r="F2018" i="21"/>
  <c r="H2018" i="21"/>
  <c r="I2018" i="21"/>
  <c r="J2018" i="21"/>
  <c r="Q2018" i="21"/>
  <c r="V2018" i="21"/>
  <c r="Y2018" i="21" s="1"/>
  <c r="W2018" i="21"/>
  <c r="AA2018" i="21" s="1"/>
  <c r="X2018" i="21"/>
  <c r="Z2018" i="21"/>
  <c r="AB2018" i="21"/>
  <c r="AC2018" i="21"/>
  <c r="AD2018" i="21"/>
  <c r="AF2018" i="21" s="1"/>
  <c r="AL2018" i="21"/>
  <c r="AN2018" i="21"/>
  <c r="AR2018" i="21"/>
  <c r="AX2018" i="21"/>
  <c r="AZ2018" i="21"/>
  <c r="BA2018" i="21"/>
  <c r="BC2018" i="21"/>
  <c r="BE2018" i="21"/>
  <c r="BG2018" i="21" s="1"/>
  <c r="BF2018" i="21"/>
  <c r="C2019" i="21"/>
  <c r="D2019" i="21"/>
  <c r="F2019" i="21"/>
  <c r="H2019" i="21"/>
  <c r="I2019" i="21"/>
  <c r="J2019" i="21"/>
  <c r="Q2019" i="21"/>
  <c r="V2019" i="21"/>
  <c r="W2019" i="21"/>
  <c r="X2019" i="21"/>
  <c r="AC2019" i="21" s="1"/>
  <c r="Y2019" i="21"/>
  <c r="Z2019" i="21"/>
  <c r="AA2019" i="21"/>
  <c r="AD2019" i="21" s="1"/>
  <c r="AF2019" i="21" s="1"/>
  <c r="AL2019" i="21"/>
  <c r="AN2019" i="21"/>
  <c r="AR2019" i="21"/>
  <c r="AX2019" i="21"/>
  <c r="AZ2019" i="21"/>
  <c r="BA2019" i="21"/>
  <c r="BC2019" i="21"/>
  <c r="BE2019" i="21"/>
  <c r="BF2019" i="21" s="1"/>
  <c r="BG2019" i="21"/>
  <c r="C2020" i="21"/>
  <c r="D2020" i="21"/>
  <c r="F2020" i="21"/>
  <c r="H2020" i="21"/>
  <c r="Q2020" i="21"/>
  <c r="V2020" i="21"/>
  <c r="W2020" i="21"/>
  <c r="AA2020" i="21" s="1"/>
  <c r="AB2020" i="21" s="1"/>
  <c r="X2020" i="21"/>
  <c r="Y2020" i="21"/>
  <c r="Z2020" i="21"/>
  <c r="AC2020" i="21"/>
  <c r="AD2020" i="21"/>
  <c r="AF2020" i="21" s="1"/>
  <c r="AL2020" i="21"/>
  <c r="AN2020" i="21"/>
  <c r="AR2020" i="21"/>
  <c r="AX2020" i="21"/>
  <c r="AZ2020" i="21"/>
  <c r="BA2020" i="21"/>
  <c r="BC2020" i="21"/>
  <c r="BE2020" i="21"/>
  <c r="BG2020" i="21" s="1"/>
  <c r="BF2020" i="21"/>
  <c r="C2021" i="21"/>
  <c r="D2021" i="21"/>
  <c r="F2021" i="21"/>
  <c r="H2021" i="21"/>
  <c r="J2021" i="21" s="1"/>
  <c r="I2021" i="21"/>
  <c r="Q2021" i="21"/>
  <c r="V2021" i="21"/>
  <c r="W2021" i="21"/>
  <c r="X2021" i="21"/>
  <c r="Y2021" i="21"/>
  <c r="Z2021" i="21"/>
  <c r="AA2021" i="21"/>
  <c r="AC2021" i="21"/>
  <c r="AL2021" i="21"/>
  <c r="AN2021" i="21"/>
  <c r="AR2021" i="21"/>
  <c r="AX2021" i="21"/>
  <c r="AZ2021" i="21"/>
  <c r="BA2021" i="21"/>
  <c r="BC2021" i="21"/>
  <c r="BE2021" i="21"/>
  <c r="BF2021" i="21" s="1"/>
  <c r="BG2021" i="21"/>
  <c r="C2022" i="21"/>
  <c r="D2022" i="21"/>
  <c r="F2022" i="21"/>
  <c r="H2022" i="21"/>
  <c r="J2022" i="21" s="1"/>
  <c r="I2022" i="21"/>
  <c r="Q2022" i="21"/>
  <c r="V2022" i="21"/>
  <c r="Z2022" i="21" s="1"/>
  <c r="W2022" i="21"/>
  <c r="X2022" i="21"/>
  <c r="AC2022" i="21" s="1"/>
  <c r="Y2022" i="21"/>
  <c r="AA2022" i="21"/>
  <c r="AD2022" i="21"/>
  <c r="AF2022" i="21" s="1"/>
  <c r="AL2022" i="21"/>
  <c r="AN2022" i="21"/>
  <c r="AR2022" i="21"/>
  <c r="AX2022" i="21"/>
  <c r="AZ2022" i="21"/>
  <c r="BA2022" i="21"/>
  <c r="BC2022" i="21"/>
  <c r="BE2022" i="21"/>
  <c r="BG2022" i="21" s="1"/>
  <c r="C2023" i="21"/>
  <c r="D2023" i="21"/>
  <c r="F2023" i="21"/>
  <c r="H2023" i="21"/>
  <c r="I2023" i="21"/>
  <c r="J2023" i="21"/>
  <c r="Q2023" i="21"/>
  <c r="V2023" i="21"/>
  <c r="Z2023" i="21" s="1"/>
  <c r="W2023" i="21"/>
  <c r="AA2023" i="21" s="1"/>
  <c r="X2023" i="21"/>
  <c r="Y2023" i="21"/>
  <c r="AC2023" i="21"/>
  <c r="AB2023" i="21" s="1"/>
  <c r="AD2023" i="21"/>
  <c r="AF2023" i="21" s="1"/>
  <c r="AL2023" i="21"/>
  <c r="AN2023" i="21"/>
  <c r="AR2023" i="21"/>
  <c r="AX2023" i="21"/>
  <c r="AZ2023" i="21"/>
  <c r="BA2023" i="21"/>
  <c r="BC2023" i="21"/>
  <c r="BE2023" i="21"/>
  <c r="BG2023" i="21" s="1"/>
  <c r="BF2023" i="21"/>
  <c r="C2024" i="21"/>
  <c r="D2024" i="21"/>
  <c r="F2024" i="21"/>
  <c r="H2024" i="21"/>
  <c r="J2024" i="21" s="1"/>
  <c r="I2024" i="21"/>
  <c r="Q2024" i="21"/>
  <c r="V2024" i="21"/>
  <c r="W2024" i="21"/>
  <c r="X2024" i="21"/>
  <c r="Y2024" i="21"/>
  <c r="Z2024" i="21"/>
  <c r="AA2024" i="21"/>
  <c r="AC2024" i="21"/>
  <c r="AL2024" i="21"/>
  <c r="AN2024" i="21"/>
  <c r="AR2024" i="21"/>
  <c r="AX2024" i="21"/>
  <c r="AZ2024" i="21"/>
  <c r="BA2024" i="21"/>
  <c r="BC2024" i="21"/>
  <c r="BE2024" i="21"/>
  <c r="BF2024" i="21"/>
  <c r="BG2024" i="21"/>
  <c r="C2025" i="21"/>
  <c r="D2025" i="21"/>
  <c r="F2025" i="21"/>
  <c r="H2025" i="21"/>
  <c r="J2025" i="21" s="1"/>
  <c r="I2025" i="21"/>
  <c r="Q2025" i="21"/>
  <c r="V2025" i="21"/>
  <c r="Y2025" i="21" s="1"/>
  <c r="W2025" i="21"/>
  <c r="X2025" i="21"/>
  <c r="AA2025" i="21"/>
  <c r="AL2025" i="21"/>
  <c r="AN2025" i="21"/>
  <c r="AR2025" i="21"/>
  <c r="AX2025" i="21"/>
  <c r="AZ2025" i="21"/>
  <c r="BA2025" i="21"/>
  <c r="BC2025" i="21"/>
  <c r="BE2025" i="21"/>
  <c r="BF2025" i="21" s="1"/>
  <c r="BG2025" i="21"/>
  <c r="C2026" i="21"/>
  <c r="D2026" i="21"/>
  <c r="F2026" i="21"/>
  <c r="H2026" i="21"/>
  <c r="I2026" i="21" s="1"/>
  <c r="J2026" i="21"/>
  <c r="Q2026" i="21"/>
  <c r="V2026" i="21"/>
  <c r="Y2026" i="21" s="1"/>
  <c r="W2026" i="21"/>
  <c r="AA2026" i="21" s="1"/>
  <c r="X2026" i="21"/>
  <c r="AL2026" i="21"/>
  <c r="AN2026" i="21"/>
  <c r="AR2026" i="21"/>
  <c r="AX2026" i="21"/>
  <c r="AZ2026" i="21"/>
  <c r="BA2026" i="21"/>
  <c r="BC2026" i="21"/>
  <c r="BE2026" i="21"/>
  <c r="BG2026" i="21" s="1"/>
  <c r="C2027" i="21"/>
  <c r="D2027" i="21"/>
  <c r="F2027" i="21"/>
  <c r="H2027" i="21"/>
  <c r="J2027" i="21" s="1"/>
  <c r="I2027" i="21"/>
  <c r="Q2027" i="21"/>
  <c r="V2027" i="21"/>
  <c r="W2027" i="21"/>
  <c r="X2027" i="21"/>
  <c r="Y2027" i="21"/>
  <c r="Z2027" i="21"/>
  <c r="AA2027" i="21"/>
  <c r="AL2027" i="21"/>
  <c r="AN2027" i="21"/>
  <c r="AR2027" i="21"/>
  <c r="AX2027" i="21"/>
  <c r="AZ2027" i="21"/>
  <c r="BA2027" i="21"/>
  <c r="BC2027" i="21"/>
  <c r="BE2027" i="21"/>
  <c r="BF2027" i="21"/>
  <c r="BG2027" i="21"/>
  <c r="C2028" i="21"/>
  <c r="D2028" i="21"/>
  <c r="F2028" i="21"/>
  <c r="H2028" i="21"/>
  <c r="I2028" i="21" s="1"/>
  <c r="J2028" i="21"/>
  <c r="Q2028" i="21"/>
  <c r="V2028" i="21"/>
  <c r="Y2028" i="21" s="1"/>
  <c r="W2028" i="21"/>
  <c r="AA2028" i="21" s="1"/>
  <c r="X2028" i="21"/>
  <c r="Z2028" i="21"/>
  <c r="AC2028" i="21"/>
  <c r="AD2028" i="21" s="1"/>
  <c r="AL2028" i="21"/>
  <c r="AN2028" i="21"/>
  <c r="AR2028" i="21"/>
  <c r="AX2028" i="21"/>
  <c r="AZ2028" i="21"/>
  <c r="BA2028" i="21"/>
  <c r="BC2028" i="21"/>
  <c r="BE2028" i="21"/>
  <c r="BF2028" i="21" s="1"/>
  <c r="BG2028" i="21"/>
  <c r="C2029" i="21"/>
  <c r="D2029" i="21"/>
  <c r="F2029" i="21"/>
  <c r="H2029" i="21"/>
  <c r="J2029" i="21" s="1"/>
  <c r="Q2029" i="21"/>
  <c r="V2029" i="21"/>
  <c r="Y2029" i="21" s="1"/>
  <c r="W2029" i="21"/>
  <c r="X2029" i="21"/>
  <c r="Z2029" i="21"/>
  <c r="AA2029" i="21"/>
  <c r="AD2029" i="21" s="1"/>
  <c r="AF2029" i="21" s="1"/>
  <c r="AC2029" i="21"/>
  <c r="AL2029" i="21"/>
  <c r="AN2029" i="21"/>
  <c r="AR2029" i="21"/>
  <c r="AX2029" i="21"/>
  <c r="AZ2029" i="21"/>
  <c r="BA2029" i="21"/>
  <c r="BC2029" i="21"/>
  <c r="BE2029" i="21"/>
  <c r="BF2029" i="21" s="1"/>
  <c r="BG2029" i="21"/>
  <c r="C2030" i="21"/>
  <c r="D2030" i="21"/>
  <c r="F2030" i="21"/>
  <c r="H2030" i="21"/>
  <c r="J2030" i="21" s="1"/>
  <c r="Q2030" i="21"/>
  <c r="V2030" i="21"/>
  <c r="Y2030" i="21" s="1"/>
  <c r="W2030" i="21"/>
  <c r="X2030" i="21"/>
  <c r="AC2030" i="21" s="1"/>
  <c r="Z2030" i="21"/>
  <c r="AA2030" i="21"/>
  <c r="AL2030" i="21"/>
  <c r="AN2030" i="21"/>
  <c r="AR2030" i="21"/>
  <c r="AX2030" i="21"/>
  <c r="AZ2030" i="21"/>
  <c r="BA2030" i="21"/>
  <c r="BC2030" i="21"/>
  <c r="BE2030" i="21"/>
  <c r="BF2030" i="21" s="1"/>
  <c r="BG2030" i="21"/>
  <c r="C2031" i="21"/>
  <c r="D2031" i="21"/>
  <c r="F2031" i="21"/>
  <c r="H2031" i="21"/>
  <c r="I2031" i="21"/>
  <c r="J2031" i="21"/>
  <c r="Q2031" i="21"/>
  <c r="V2031" i="21"/>
  <c r="Z2031" i="21" s="1"/>
  <c r="W2031" i="21"/>
  <c r="X2031" i="21"/>
  <c r="AC2031" i="21" s="1"/>
  <c r="AA2031" i="21"/>
  <c r="AL2031" i="21"/>
  <c r="AN2031" i="21"/>
  <c r="AR2031" i="21"/>
  <c r="AX2031" i="21"/>
  <c r="AZ2031" i="21"/>
  <c r="BA2031" i="21"/>
  <c r="BC2031" i="21"/>
  <c r="BE2031" i="21"/>
  <c r="BF2031" i="21" s="1"/>
  <c r="BG2031" i="21"/>
  <c r="C2032" i="21"/>
  <c r="D2032" i="21"/>
  <c r="F2032" i="21"/>
  <c r="H2032" i="21"/>
  <c r="I2032" i="21" s="1"/>
  <c r="Q2032" i="21"/>
  <c r="V2032" i="21"/>
  <c r="Y2032" i="21" s="1"/>
  <c r="W2032" i="21"/>
  <c r="X2032" i="21"/>
  <c r="Z2032" i="21"/>
  <c r="AA2032" i="21"/>
  <c r="AB2032" i="21"/>
  <c r="AC2032" i="21"/>
  <c r="AD2032" i="21" s="1"/>
  <c r="AL2032" i="21"/>
  <c r="AN2032" i="21"/>
  <c r="AR2032" i="21"/>
  <c r="AX2032" i="21"/>
  <c r="AZ2032" i="21"/>
  <c r="BA2032" i="21"/>
  <c r="BC2032" i="21"/>
  <c r="BE2032" i="21"/>
  <c r="BF2032" i="21"/>
  <c r="BG2032" i="21"/>
  <c r="C2033" i="21"/>
  <c r="D2033" i="21"/>
  <c r="F2033" i="21"/>
  <c r="H2033" i="21"/>
  <c r="J2033" i="21" s="1"/>
  <c r="Q2033" i="21"/>
  <c r="V2033" i="21"/>
  <c r="Z2033" i="21" s="1"/>
  <c r="W2033" i="21"/>
  <c r="AA2033" i="21" s="1"/>
  <c r="AD2033" i="21" s="1"/>
  <c r="AF2033" i="21" s="1"/>
  <c r="X2033" i="21"/>
  <c r="Y2033" i="21"/>
  <c r="AC2033" i="21"/>
  <c r="AL2033" i="21"/>
  <c r="AN2033" i="21"/>
  <c r="AR2033" i="21"/>
  <c r="AX2033" i="21"/>
  <c r="AZ2033" i="21"/>
  <c r="BA2033" i="21"/>
  <c r="BC2033" i="21"/>
  <c r="BE2033" i="21"/>
  <c r="BG2033" i="21" s="1"/>
  <c r="C2034" i="21"/>
  <c r="D2034" i="21"/>
  <c r="F2034" i="21"/>
  <c r="H2034" i="21"/>
  <c r="J2034" i="21" s="1"/>
  <c r="I2034" i="21"/>
  <c r="Q2034" i="21"/>
  <c r="V2034" i="21"/>
  <c r="Y2034" i="21" s="1"/>
  <c r="W2034" i="21"/>
  <c r="AA2034" i="21" s="1"/>
  <c r="X2034" i="21"/>
  <c r="Z2034" i="21"/>
  <c r="AC2034" i="21"/>
  <c r="AL2034" i="21"/>
  <c r="AN2034" i="21"/>
  <c r="AR2034" i="21"/>
  <c r="AX2034" i="21"/>
  <c r="AZ2034" i="21"/>
  <c r="BA2034" i="21"/>
  <c r="BC2034" i="21"/>
  <c r="BE2034" i="21"/>
  <c r="BG2034" i="21" s="1"/>
  <c r="BF2034" i="21"/>
  <c r="C2035" i="21"/>
  <c r="D2035" i="21"/>
  <c r="F2035" i="21"/>
  <c r="H2035" i="21"/>
  <c r="J2035" i="21" s="1"/>
  <c r="I2035" i="21"/>
  <c r="Q2035" i="21"/>
  <c r="V2035" i="21"/>
  <c r="W2035" i="21"/>
  <c r="X2035" i="21"/>
  <c r="AC2035" i="21" s="1"/>
  <c r="Y2035" i="21"/>
  <c r="Z2035" i="21"/>
  <c r="AA2035" i="21"/>
  <c r="AD2035" i="21" s="1"/>
  <c r="AL2035" i="21"/>
  <c r="AN2035" i="21"/>
  <c r="AR2035" i="21"/>
  <c r="AX2035" i="21"/>
  <c r="AZ2035" i="21"/>
  <c r="BA2035" i="21"/>
  <c r="BC2035" i="21"/>
  <c r="BE2035" i="21"/>
  <c r="BF2035" i="21" s="1"/>
  <c r="C2036" i="21"/>
  <c r="D2036" i="21"/>
  <c r="F2036" i="21"/>
  <c r="H2036" i="21"/>
  <c r="Q2036" i="21"/>
  <c r="V2036" i="21"/>
  <c r="W2036" i="21"/>
  <c r="AA2036" i="21" s="1"/>
  <c r="X2036" i="21"/>
  <c r="Y2036" i="21"/>
  <c r="Z2036" i="21"/>
  <c r="AC2036" i="21"/>
  <c r="AB2036" i="21" s="1"/>
  <c r="AD2036" i="21"/>
  <c r="AL2036" i="21"/>
  <c r="AN2036" i="21"/>
  <c r="AR2036" i="21"/>
  <c r="AX2036" i="21"/>
  <c r="AZ2036" i="21"/>
  <c r="BA2036" i="21"/>
  <c r="BC2036" i="21"/>
  <c r="BE2036" i="21"/>
  <c r="BF2036" i="21"/>
  <c r="BG2036" i="21"/>
  <c r="C2037" i="21"/>
  <c r="D2037" i="21"/>
  <c r="F2037" i="21"/>
  <c r="H2037" i="21"/>
  <c r="J2037" i="21" s="1"/>
  <c r="I2037" i="21"/>
  <c r="Q2037" i="21"/>
  <c r="V2037" i="21"/>
  <c r="Z2037" i="21" s="1"/>
  <c r="W2037" i="21"/>
  <c r="X2037" i="21"/>
  <c r="Y2037" i="21"/>
  <c r="AA2037" i="21"/>
  <c r="AC2037" i="21"/>
  <c r="AD2037" i="21"/>
  <c r="AF2037" i="21" s="1"/>
  <c r="AL2037" i="21"/>
  <c r="AN2037" i="21"/>
  <c r="AR2037" i="21"/>
  <c r="AX2037" i="21"/>
  <c r="AZ2037" i="21"/>
  <c r="BA2037" i="21"/>
  <c r="BC2037" i="21"/>
  <c r="BE2037" i="21"/>
  <c r="BF2037" i="21" s="1"/>
  <c r="C2038" i="21"/>
  <c r="D2038" i="21"/>
  <c r="F2038" i="21"/>
  <c r="H2038" i="21"/>
  <c r="I2038" i="21"/>
  <c r="J2038" i="21"/>
  <c r="Q2038" i="21"/>
  <c r="V2038" i="21"/>
  <c r="Z2038" i="21" s="1"/>
  <c r="W2038" i="21"/>
  <c r="X2038" i="21"/>
  <c r="AC2038" i="21" s="1"/>
  <c r="Y2038" i="21"/>
  <c r="AA2038" i="21"/>
  <c r="AD2038" i="21"/>
  <c r="AL2038" i="21"/>
  <c r="AN2038" i="21"/>
  <c r="AR2038" i="21"/>
  <c r="AX2038" i="21"/>
  <c r="AZ2038" i="21"/>
  <c r="BA2038" i="21"/>
  <c r="BC2038" i="21"/>
  <c r="BE2038" i="21"/>
  <c r="BF2038" i="21" s="1"/>
  <c r="C2039" i="21"/>
  <c r="D2039" i="21"/>
  <c r="F2039" i="21"/>
  <c r="H2039" i="21"/>
  <c r="I2039" i="21"/>
  <c r="J2039" i="21"/>
  <c r="Q2039" i="21"/>
  <c r="V2039" i="21"/>
  <c r="Z2039" i="21" s="1"/>
  <c r="W2039" i="21"/>
  <c r="AA2039" i="21" s="1"/>
  <c r="X2039" i="21"/>
  <c r="Y2039" i="21"/>
  <c r="AC2039" i="21"/>
  <c r="AL2039" i="21"/>
  <c r="AN2039" i="21"/>
  <c r="AR2039" i="21"/>
  <c r="AX2039" i="21"/>
  <c r="AZ2039" i="21"/>
  <c r="BA2039" i="21"/>
  <c r="BC2039" i="21"/>
  <c r="BE2039" i="21"/>
  <c r="BG2039" i="21" s="1"/>
  <c r="BF2039" i="21"/>
  <c r="C2040" i="21"/>
  <c r="D2040" i="21"/>
  <c r="F2040" i="21"/>
  <c r="H2040" i="21"/>
  <c r="J2040" i="21" s="1"/>
  <c r="Q2040" i="21"/>
  <c r="V2040" i="21"/>
  <c r="W2040" i="21"/>
  <c r="X2040" i="21"/>
  <c r="Y2040" i="21"/>
  <c r="Z2040" i="21"/>
  <c r="AA2040" i="21"/>
  <c r="AL2040" i="21"/>
  <c r="AN2040" i="21"/>
  <c r="AR2040" i="21"/>
  <c r="AX2040" i="21"/>
  <c r="AZ2040" i="21"/>
  <c r="BA2040" i="21"/>
  <c r="BC2040" i="21"/>
  <c r="BE2040" i="21"/>
  <c r="BF2040" i="21"/>
  <c r="BG2040" i="21"/>
  <c r="C2041" i="21"/>
  <c r="D2041" i="21"/>
  <c r="F2041" i="21"/>
  <c r="H2041" i="21"/>
  <c r="J2041" i="21" s="1"/>
  <c r="Q2041" i="21"/>
  <c r="V2041" i="21"/>
  <c r="Y2041" i="21" s="1"/>
  <c r="W2041" i="21"/>
  <c r="X2041" i="21"/>
  <c r="Z2041" i="21"/>
  <c r="AA2041" i="21"/>
  <c r="AL2041" i="21"/>
  <c r="AN2041" i="21"/>
  <c r="AR2041" i="21"/>
  <c r="AX2041" i="21"/>
  <c r="AZ2041" i="21"/>
  <c r="BA2041" i="21"/>
  <c r="BC2041" i="21"/>
  <c r="BE2041" i="21"/>
  <c r="BF2041" i="21"/>
  <c r="BG2041" i="21"/>
  <c r="C2042" i="21"/>
  <c r="D2042" i="21"/>
  <c r="F2042" i="21"/>
  <c r="H2042" i="21"/>
  <c r="I2042" i="21" s="1"/>
  <c r="Q2042" i="21"/>
  <c r="V2042" i="21"/>
  <c r="Y2042" i="21" s="1"/>
  <c r="W2042" i="21"/>
  <c r="X2042" i="21"/>
  <c r="AA2042" i="21"/>
  <c r="AD2042" i="21" s="1"/>
  <c r="AC2042" i="21"/>
  <c r="AL2042" i="21"/>
  <c r="AN2042" i="21"/>
  <c r="AR2042" i="21"/>
  <c r="AX2042" i="21"/>
  <c r="AZ2042" i="21"/>
  <c r="BA2042" i="21"/>
  <c r="BC2042" i="21"/>
  <c r="BE2042" i="21"/>
  <c r="BG2042" i="21" s="1"/>
  <c r="BF2042" i="21"/>
  <c r="C2043" i="21"/>
  <c r="D2043" i="21"/>
  <c r="F2043" i="21"/>
  <c r="H2043" i="21"/>
  <c r="I2043" i="21"/>
  <c r="J2043" i="21"/>
  <c r="Q2043" i="21"/>
  <c r="V2043" i="21"/>
  <c r="W2043" i="21"/>
  <c r="X2043" i="21"/>
  <c r="Y2043" i="21"/>
  <c r="Z2043" i="21"/>
  <c r="AA2043" i="21"/>
  <c r="AL2043" i="21"/>
  <c r="AN2043" i="21"/>
  <c r="AR2043" i="21"/>
  <c r="AX2043" i="21"/>
  <c r="AZ2043" i="21"/>
  <c r="BA2043" i="21"/>
  <c r="BC2043" i="21"/>
  <c r="BE2043" i="21"/>
  <c r="BF2043" i="21" s="1"/>
  <c r="C2044" i="21"/>
  <c r="D2044" i="21"/>
  <c r="F2044" i="21"/>
  <c r="H2044" i="21"/>
  <c r="I2044" i="21" s="1"/>
  <c r="Q2044" i="21"/>
  <c r="V2044" i="21"/>
  <c r="Y2044" i="21" s="1"/>
  <c r="W2044" i="21"/>
  <c r="AA2044" i="21" s="1"/>
  <c r="AD2044" i="21" s="1"/>
  <c r="AF2044" i="21" s="1"/>
  <c r="X2044" i="21"/>
  <c r="AC2044" i="21" s="1"/>
  <c r="Z2044" i="21"/>
  <c r="AL2044" i="21"/>
  <c r="AN2044" i="21"/>
  <c r="AR2044" i="21"/>
  <c r="AX2044" i="21"/>
  <c r="AZ2044" i="21"/>
  <c r="BA2044" i="21"/>
  <c r="BC2044" i="21"/>
  <c r="BE2044" i="21"/>
  <c r="BF2044" i="21" s="1"/>
  <c r="C2045" i="21"/>
  <c r="D2045" i="21"/>
  <c r="F2045" i="21"/>
  <c r="H2045" i="21"/>
  <c r="I2045" i="21" s="1"/>
  <c r="J2045" i="21"/>
  <c r="Q2045" i="21"/>
  <c r="V2045" i="21"/>
  <c r="Z2045" i="21" s="1"/>
  <c r="W2045" i="21"/>
  <c r="X2045" i="21"/>
  <c r="Y2045" i="21"/>
  <c r="AA2045" i="21"/>
  <c r="AB2045" i="21"/>
  <c r="AC2045" i="21"/>
  <c r="AD2045" i="21"/>
  <c r="AF2045" i="21" s="1"/>
  <c r="AL2045" i="21"/>
  <c r="AN2045" i="21"/>
  <c r="AR2045" i="21"/>
  <c r="AX2045" i="21"/>
  <c r="AZ2045" i="21"/>
  <c r="BA2045" i="21"/>
  <c r="BC2045" i="21"/>
  <c r="BE2045" i="21"/>
  <c r="BF2045" i="21" s="1"/>
  <c r="BG2045" i="21"/>
  <c r="C2046" i="21"/>
  <c r="D2046" i="21"/>
  <c r="F2046" i="21"/>
  <c r="H2046" i="21"/>
  <c r="I2046" i="21"/>
  <c r="J2046" i="21"/>
  <c r="Q2046" i="21"/>
  <c r="V2046" i="21"/>
  <c r="Y2046" i="21" s="1"/>
  <c r="W2046" i="21"/>
  <c r="AA2046" i="21" s="1"/>
  <c r="AD2046" i="21" s="1"/>
  <c r="X2046" i="21"/>
  <c r="AC2046" i="21" s="1"/>
  <c r="AL2046" i="21"/>
  <c r="AN2046" i="21"/>
  <c r="AR2046" i="21"/>
  <c r="AX2046" i="21"/>
  <c r="AZ2046" i="21"/>
  <c r="BA2046" i="21"/>
  <c r="BC2046" i="21"/>
  <c r="BE2046" i="21"/>
  <c r="BF2046" i="21"/>
  <c r="BG2046" i="21"/>
  <c r="C2047" i="21"/>
  <c r="D2047" i="21"/>
  <c r="F2047" i="21"/>
  <c r="H2047" i="21"/>
  <c r="I2047" i="21"/>
  <c r="J2047" i="21"/>
  <c r="Q2047" i="21"/>
  <c r="V2047" i="21"/>
  <c r="Z2047" i="21" s="1"/>
  <c r="W2047" i="21"/>
  <c r="X2047" i="21"/>
  <c r="AA2047" i="21"/>
  <c r="AD2047" i="21" s="1"/>
  <c r="AF2047" i="21" s="1"/>
  <c r="AC2047" i="21"/>
  <c r="AL2047" i="21"/>
  <c r="AN2047" i="21"/>
  <c r="AR2047" i="21"/>
  <c r="AX2047" i="21"/>
  <c r="AZ2047" i="21"/>
  <c r="BA2047" i="21"/>
  <c r="BC2047" i="21"/>
  <c r="BE2047" i="21"/>
  <c r="BG2047" i="21" s="1"/>
  <c r="BF2047" i="21"/>
  <c r="C2048" i="21"/>
  <c r="D2048" i="21"/>
  <c r="F2048" i="21"/>
  <c r="H2048" i="21"/>
  <c r="I2048" i="21"/>
  <c r="J2048" i="21"/>
  <c r="Q2048" i="21"/>
  <c r="V2048" i="21"/>
  <c r="Y2048" i="21" s="1"/>
  <c r="W2048" i="21"/>
  <c r="X2048" i="21"/>
  <c r="Z2048" i="21"/>
  <c r="AA2048" i="21"/>
  <c r="AC2048" i="21"/>
  <c r="AB2048" i="21" s="1"/>
  <c r="AD2048" i="21"/>
  <c r="AL2048" i="21"/>
  <c r="AN2048" i="21"/>
  <c r="AR2048" i="21"/>
  <c r="AX2048" i="21"/>
  <c r="AZ2048" i="21"/>
  <c r="BA2048" i="21"/>
  <c r="BC2048" i="21"/>
  <c r="BE2048" i="21"/>
  <c r="BF2048" i="21"/>
  <c r="BG2048" i="21"/>
  <c r="C2049" i="21"/>
  <c r="D2049" i="21"/>
  <c r="F2049" i="21"/>
  <c r="H2049" i="21"/>
  <c r="J2049" i="21" s="1"/>
  <c r="I2049" i="21"/>
  <c r="Q2049" i="21"/>
  <c r="V2049" i="21"/>
  <c r="Z2049" i="21" s="1"/>
  <c r="W2049" i="21"/>
  <c r="X2049" i="21"/>
  <c r="Y2049" i="21"/>
  <c r="AA2049" i="21"/>
  <c r="AC2049" i="21"/>
  <c r="AD2049" i="21"/>
  <c r="AF2049" i="21" s="1"/>
  <c r="AL2049" i="21"/>
  <c r="AN2049" i="21"/>
  <c r="AR2049" i="21"/>
  <c r="AX2049" i="21"/>
  <c r="AZ2049" i="21"/>
  <c r="BA2049" i="21"/>
  <c r="BC2049" i="21"/>
  <c r="BE2049" i="21"/>
  <c r="BG2049" i="21" s="1"/>
  <c r="C2050" i="21"/>
  <c r="D2050" i="21"/>
  <c r="F2050" i="21"/>
  <c r="H2050" i="21"/>
  <c r="I2050" i="21"/>
  <c r="J2050" i="21"/>
  <c r="Q2050" i="21"/>
  <c r="V2050" i="21"/>
  <c r="Y2050" i="21" s="1"/>
  <c r="W2050" i="21"/>
  <c r="X2050" i="21"/>
  <c r="AB2050" i="21" s="1"/>
  <c r="Z2050" i="21"/>
  <c r="AA2050" i="21"/>
  <c r="AC2050" i="21"/>
  <c r="AD2050" i="21" s="1"/>
  <c r="AL2050" i="21"/>
  <c r="AN2050" i="21"/>
  <c r="AR2050" i="21"/>
  <c r="AX2050" i="21"/>
  <c r="AZ2050" i="21"/>
  <c r="BA2050" i="21"/>
  <c r="BC2050" i="21"/>
  <c r="BE2050" i="21"/>
  <c r="BG2050" i="21" s="1"/>
  <c r="BF2050" i="21"/>
  <c r="C2051" i="21"/>
  <c r="D2051" i="21"/>
  <c r="F2051" i="21"/>
  <c r="H2051" i="21"/>
  <c r="I2051" i="21"/>
  <c r="J2051" i="21"/>
  <c r="Q2051" i="21"/>
  <c r="V2051" i="21"/>
  <c r="W2051" i="21"/>
  <c r="X2051" i="21"/>
  <c r="AC2051" i="21" s="1"/>
  <c r="Y2051" i="21"/>
  <c r="Z2051" i="21"/>
  <c r="AA2051" i="21"/>
  <c r="AB2051" i="21"/>
  <c r="AL2051" i="21"/>
  <c r="AN2051" i="21"/>
  <c r="AR2051" i="21"/>
  <c r="AX2051" i="21"/>
  <c r="AZ2051" i="21"/>
  <c r="BA2051" i="21"/>
  <c r="BC2051" i="21"/>
  <c r="BE2051" i="21"/>
  <c r="BF2051" i="21" s="1"/>
  <c r="C2052" i="21"/>
  <c r="D2052" i="21"/>
  <c r="F2052" i="21"/>
  <c r="H2052" i="21"/>
  <c r="Q2052" i="21"/>
  <c r="V2052" i="21"/>
  <c r="Z2052" i="21" s="1"/>
  <c r="W2052" i="21"/>
  <c r="AA2052" i="21" s="1"/>
  <c r="X2052" i="21"/>
  <c r="AC2052" i="21" s="1"/>
  <c r="Y2052" i="21"/>
  <c r="AB2052" i="21"/>
  <c r="AD2052" i="21"/>
  <c r="AF2052" i="21"/>
  <c r="AL2052" i="21"/>
  <c r="AN2052" i="21"/>
  <c r="AR2052" i="21"/>
  <c r="AX2052" i="21"/>
  <c r="AZ2052" i="21"/>
  <c r="BA2052" i="21"/>
  <c r="BC2052" i="21"/>
  <c r="BE2052" i="21"/>
  <c r="BG2052" i="21" s="1"/>
  <c r="C2053" i="21"/>
  <c r="D2053" i="21"/>
  <c r="F2053" i="21"/>
  <c r="H2053" i="21"/>
  <c r="I2053" i="21"/>
  <c r="J2053" i="21"/>
  <c r="Q2053" i="21"/>
  <c r="V2053" i="21"/>
  <c r="W2053" i="21"/>
  <c r="X2053" i="21"/>
  <c r="Y2053" i="21"/>
  <c r="Z2053" i="21"/>
  <c r="AA2053" i="21"/>
  <c r="AD2053" i="21" s="1"/>
  <c r="AF2053" i="21" s="1"/>
  <c r="AB2053" i="21"/>
  <c r="AC2053" i="21"/>
  <c r="AL2053" i="21"/>
  <c r="AN2053" i="21"/>
  <c r="AR2053" i="21"/>
  <c r="AX2053" i="21"/>
  <c r="AZ2053" i="21"/>
  <c r="BA2053" i="21"/>
  <c r="BC2053" i="21"/>
  <c r="BE2053" i="21"/>
  <c r="BF2053" i="21" s="1"/>
  <c r="BG2053" i="21"/>
  <c r="C2054" i="21"/>
  <c r="D2054" i="21"/>
  <c r="F2054" i="21"/>
  <c r="H2054" i="21"/>
  <c r="J2054" i="21" s="1"/>
  <c r="Q2054" i="21"/>
  <c r="V2054" i="21"/>
  <c r="Y2054" i="21" s="1"/>
  <c r="W2054" i="21"/>
  <c r="X2054" i="21"/>
  <c r="AC2054" i="21" s="1"/>
  <c r="Z2054" i="21"/>
  <c r="AA2054" i="21"/>
  <c r="AD2054" i="21" s="1"/>
  <c r="AF2054" i="21" s="1"/>
  <c r="AL2054" i="21"/>
  <c r="AN2054" i="21"/>
  <c r="AR2054" i="21"/>
  <c r="AX2054" i="21"/>
  <c r="AZ2054" i="21"/>
  <c r="BA2054" i="21"/>
  <c r="BC2054" i="21"/>
  <c r="BE2054" i="21"/>
  <c r="BF2054" i="21" s="1"/>
  <c r="C2055" i="21"/>
  <c r="D2055" i="21"/>
  <c r="F2055" i="21"/>
  <c r="H2055" i="21"/>
  <c r="I2055" i="21"/>
  <c r="J2055" i="21"/>
  <c r="Q2055" i="21"/>
  <c r="V2055" i="21"/>
  <c r="Z2055" i="21" s="1"/>
  <c r="W2055" i="21"/>
  <c r="AA2055" i="21" s="1"/>
  <c r="X2055" i="21"/>
  <c r="Y2055" i="21"/>
  <c r="AL2055" i="21"/>
  <c r="AN2055" i="21"/>
  <c r="AR2055" i="21"/>
  <c r="AX2055" i="21"/>
  <c r="AZ2055" i="21"/>
  <c r="BA2055" i="21"/>
  <c r="BC2055" i="21"/>
  <c r="BE2055" i="21"/>
  <c r="BF2055" i="21"/>
  <c r="BG2055" i="21"/>
  <c r="C2056" i="21"/>
  <c r="D2056" i="21"/>
  <c r="F2056" i="21"/>
  <c r="H2056" i="21"/>
  <c r="I2056" i="21" s="1"/>
  <c r="Q2056" i="21"/>
  <c r="V2056" i="21"/>
  <c r="Y2056" i="21" s="1"/>
  <c r="W2056" i="21"/>
  <c r="X2056" i="21"/>
  <c r="AA2056" i="21"/>
  <c r="AC2056" i="21"/>
  <c r="AB2056" i="21" s="1"/>
  <c r="AD2056" i="21"/>
  <c r="AL2056" i="21"/>
  <c r="AN2056" i="21"/>
  <c r="AR2056" i="21"/>
  <c r="AX2056" i="21"/>
  <c r="AZ2056" i="21"/>
  <c r="BA2056" i="21"/>
  <c r="BC2056" i="21"/>
  <c r="BE2056" i="21"/>
  <c r="BF2056" i="21"/>
  <c r="BG2056" i="21"/>
  <c r="C2057" i="21"/>
  <c r="D2057" i="21"/>
  <c r="F2057" i="21"/>
  <c r="H2057" i="21"/>
  <c r="J2057" i="21" s="1"/>
  <c r="I2057" i="21"/>
  <c r="Q2057" i="21"/>
  <c r="V2057" i="21"/>
  <c r="Z2057" i="21" s="1"/>
  <c r="W2057" i="21"/>
  <c r="X2057" i="21"/>
  <c r="Y2057" i="21"/>
  <c r="AA2057" i="21"/>
  <c r="AC2057" i="21"/>
  <c r="AD2057" i="21"/>
  <c r="AF2057" i="21" s="1"/>
  <c r="AL2057" i="21"/>
  <c r="AN2057" i="21"/>
  <c r="AR2057" i="21"/>
  <c r="AX2057" i="21"/>
  <c r="AZ2057" i="21"/>
  <c r="BA2057" i="21"/>
  <c r="BC2057" i="21"/>
  <c r="BE2057" i="21"/>
  <c r="BF2057" i="21" s="1"/>
  <c r="C2058" i="21"/>
  <c r="D2058" i="21"/>
  <c r="F2058" i="21"/>
  <c r="H2058" i="21"/>
  <c r="J2058" i="21" s="1"/>
  <c r="I2058" i="21"/>
  <c r="Q2058" i="21"/>
  <c r="V2058" i="21"/>
  <c r="Y2058" i="21" s="1"/>
  <c r="W2058" i="21"/>
  <c r="X2058" i="21"/>
  <c r="Z2058" i="21"/>
  <c r="AA2058" i="21"/>
  <c r="AD2058" i="21" s="1"/>
  <c r="AB2058" i="21"/>
  <c r="AC2058" i="21"/>
  <c r="AL2058" i="21"/>
  <c r="AN2058" i="21"/>
  <c r="AR2058" i="21"/>
  <c r="AX2058" i="21"/>
  <c r="AZ2058" i="21"/>
  <c r="BA2058" i="21"/>
  <c r="BC2058" i="21"/>
  <c r="BE2058" i="21"/>
  <c r="BG2058" i="21" s="1"/>
  <c r="BF2058" i="21"/>
  <c r="C2059" i="21"/>
  <c r="D2059" i="21"/>
  <c r="F2059" i="21"/>
  <c r="H2059" i="21"/>
  <c r="J2059" i="21" s="1"/>
  <c r="Q2059" i="21"/>
  <c r="V2059" i="21"/>
  <c r="W2059" i="21"/>
  <c r="X2059" i="21"/>
  <c r="Y2059" i="21"/>
  <c r="Z2059" i="21"/>
  <c r="AA2059" i="21"/>
  <c r="AL2059" i="21"/>
  <c r="AN2059" i="21"/>
  <c r="AR2059" i="21"/>
  <c r="AX2059" i="21"/>
  <c r="AZ2059" i="21"/>
  <c r="BA2059" i="21"/>
  <c r="BC2059" i="21"/>
  <c r="BE2059" i="21"/>
  <c r="BF2059" i="21" s="1"/>
  <c r="C2060" i="21"/>
  <c r="D2060" i="21"/>
  <c r="F2060" i="21"/>
  <c r="H2060" i="21"/>
  <c r="I2060" i="21" s="1"/>
  <c r="Q2060" i="21"/>
  <c r="V2060" i="21"/>
  <c r="W2060" i="21"/>
  <c r="AA2060" i="21" s="1"/>
  <c r="X2060" i="21"/>
  <c r="Y2060" i="21"/>
  <c r="Z2060" i="21"/>
  <c r="AL2060" i="21"/>
  <c r="AN2060" i="21"/>
  <c r="AR2060" i="21"/>
  <c r="AX2060" i="21"/>
  <c r="AZ2060" i="21"/>
  <c r="BA2060" i="21"/>
  <c r="BC2060" i="21"/>
  <c r="BE2060" i="21"/>
  <c r="BF2060" i="21"/>
  <c r="BG2060" i="21"/>
  <c r="C2061" i="21"/>
  <c r="D2061" i="21"/>
  <c r="F2061" i="21"/>
  <c r="H2061" i="21"/>
  <c r="I2061" i="21"/>
  <c r="J2061" i="21"/>
  <c r="Q2061" i="21"/>
  <c r="V2061" i="21"/>
  <c r="Y2061" i="21" s="1"/>
  <c r="W2061" i="21"/>
  <c r="AA2061" i="21" s="1"/>
  <c r="X2061" i="21"/>
  <c r="AC2061" i="21"/>
  <c r="AL2061" i="21"/>
  <c r="AN2061" i="21"/>
  <c r="AR2061" i="21"/>
  <c r="AX2061" i="21"/>
  <c r="AZ2061" i="21"/>
  <c r="BA2061" i="21"/>
  <c r="BC2061" i="21"/>
  <c r="BE2061" i="21"/>
  <c r="BF2061" i="21" s="1"/>
  <c r="C2062" i="21"/>
  <c r="D2062" i="21"/>
  <c r="F2062" i="21"/>
  <c r="H2062" i="21"/>
  <c r="I2062" i="21"/>
  <c r="J2062" i="21"/>
  <c r="Q2062" i="21"/>
  <c r="V2062" i="21"/>
  <c r="Z2062" i="21" s="1"/>
  <c r="W2062" i="21"/>
  <c r="X2062" i="21"/>
  <c r="AC2062" i="21" s="1"/>
  <c r="Y2062" i="21"/>
  <c r="AA2062" i="21"/>
  <c r="AB2062" i="21"/>
  <c r="AD2062" i="21"/>
  <c r="AF2062" i="21" s="1"/>
  <c r="AL2062" i="21"/>
  <c r="AN2062" i="21"/>
  <c r="AR2062" i="21"/>
  <c r="AX2062" i="21"/>
  <c r="AZ2062" i="21"/>
  <c r="BA2062" i="21"/>
  <c r="BC2062" i="21"/>
  <c r="BE2062" i="21"/>
  <c r="BF2062" i="21" s="1"/>
  <c r="C2063" i="21"/>
  <c r="D2063" i="21"/>
  <c r="F2063" i="21"/>
  <c r="H2063" i="21"/>
  <c r="I2063" i="21"/>
  <c r="J2063" i="21"/>
  <c r="Q2063" i="21"/>
  <c r="V2063" i="21"/>
  <c r="Z2063" i="21" s="1"/>
  <c r="W2063" i="21"/>
  <c r="X2063" i="21"/>
  <c r="Y2063" i="21"/>
  <c r="AA2063" i="21"/>
  <c r="AD2063" i="21" s="1"/>
  <c r="AB2063" i="21"/>
  <c r="AC2063" i="21"/>
  <c r="AL2063" i="21"/>
  <c r="AN2063" i="21"/>
  <c r="AR2063" i="21"/>
  <c r="AX2063" i="21"/>
  <c r="AZ2063" i="21"/>
  <c r="BA2063" i="21"/>
  <c r="BC2063" i="21"/>
  <c r="BE2063" i="21"/>
  <c r="BF2063" i="21"/>
  <c r="BG2063" i="21"/>
  <c r="C2064" i="21"/>
  <c r="D2064" i="21"/>
  <c r="F2064" i="21"/>
  <c r="H2064" i="21"/>
  <c r="I2064" i="21" s="1"/>
  <c r="Q2064" i="21"/>
  <c r="V2064" i="21"/>
  <c r="W2064" i="21"/>
  <c r="X2064" i="21"/>
  <c r="Y2064" i="21"/>
  <c r="Z2064" i="21"/>
  <c r="AA2064" i="21"/>
  <c r="AC2064" i="21"/>
  <c r="AD2064" i="21" s="1"/>
  <c r="AL2064" i="21"/>
  <c r="AN2064" i="21"/>
  <c r="AR2064" i="21"/>
  <c r="AX2064" i="21"/>
  <c r="AZ2064" i="21"/>
  <c r="BA2064" i="21"/>
  <c r="BC2064" i="21"/>
  <c r="BE2064" i="21"/>
  <c r="BF2064" i="21"/>
  <c r="BG2064" i="21"/>
  <c r="C2065" i="21"/>
  <c r="D2065" i="21"/>
  <c r="F2065" i="21"/>
  <c r="H2065" i="21"/>
  <c r="J2065" i="21" s="1"/>
  <c r="I2065" i="21"/>
  <c r="Q2065" i="21"/>
  <c r="V2065" i="21"/>
  <c r="Z2065" i="21" s="1"/>
  <c r="W2065" i="21"/>
  <c r="AA2065" i="21" s="1"/>
  <c r="X2065" i="21"/>
  <c r="Y2065" i="21"/>
  <c r="AL2065" i="21"/>
  <c r="AN2065" i="21"/>
  <c r="AR2065" i="21"/>
  <c r="AX2065" i="21"/>
  <c r="AZ2065" i="21"/>
  <c r="BA2065" i="21"/>
  <c r="BC2065" i="21"/>
  <c r="BE2065" i="21"/>
  <c r="BF2065" i="21"/>
  <c r="BG2065" i="21"/>
  <c r="C2066" i="21"/>
  <c r="D2066" i="21"/>
  <c r="F2066" i="21"/>
  <c r="H2066" i="21"/>
  <c r="I2066" i="21" s="1"/>
  <c r="Q2066" i="21"/>
  <c r="V2066" i="21"/>
  <c r="Y2066" i="21" s="1"/>
  <c r="W2066" i="21"/>
  <c r="X2066" i="21"/>
  <c r="AA2066" i="21"/>
  <c r="AB2066" i="21" s="1"/>
  <c r="AC2066" i="21"/>
  <c r="AD2066" i="21"/>
  <c r="AF2066" i="21"/>
  <c r="AL2066" i="21"/>
  <c r="AN2066" i="21"/>
  <c r="AR2066" i="21"/>
  <c r="AX2066" i="21"/>
  <c r="AZ2066" i="21"/>
  <c r="BA2066" i="21"/>
  <c r="BC2066" i="21"/>
  <c r="BE2066" i="21"/>
  <c r="BG2066" i="21" s="1"/>
  <c r="C2067" i="21"/>
  <c r="D2067" i="21"/>
  <c r="F2067" i="21"/>
  <c r="H2067" i="21"/>
  <c r="I2067" i="21"/>
  <c r="J2067" i="21"/>
  <c r="Q2067" i="21"/>
  <c r="V2067" i="21"/>
  <c r="W2067" i="21"/>
  <c r="X2067" i="21"/>
  <c r="Y2067" i="21"/>
  <c r="Z2067" i="21"/>
  <c r="AA2067" i="21"/>
  <c r="AC2067" i="21"/>
  <c r="AB2067" i="21" s="1"/>
  <c r="AL2067" i="21"/>
  <c r="AN2067" i="21"/>
  <c r="AR2067" i="21"/>
  <c r="AX2067" i="21"/>
  <c r="AZ2067" i="21"/>
  <c r="BA2067" i="21"/>
  <c r="BC2067" i="21"/>
  <c r="BE2067" i="21"/>
  <c r="BF2067" i="21" s="1"/>
  <c r="C2068" i="21"/>
  <c r="D2068" i="21"/>
  <c r="F2068" i="21"/>
  <c r="H2068" i="21"/>
  <c r="I2068" i="21" s="1"/>
  <c r="J2068" i="21"/>
  <c r="Q2068" i="21"/>
  <c r="V2068" i="21"/>
  <c r="W2068" i="21"/>
  <c r="AA2068" i="21" s="1"/>
  <c r="X2068" i="21"/>
  <c r="Y2068" i="21"/>
  <c r="Z2068" i="21"/>
  <c r="AC2068" i="21"/>
  <c r="AB2068" i="21" s="1"/>
  <c r="AL2068" i="21"/>
  <c r="AN2068" i="21"/>
  <c r="AR2068" i="21"/>
  <c r="AX2068" i="21"/>
  <c r="AZ2068" i="21"/>
  <c r="BA2068" i="21"/>
  <c r="BC2068" i="21"/>
  <c r="BE2068" i="21"/>
  <c r="BF2068" i="21" s="1"/>
  <c r="BG2068" i="21"/>
  <c r="C2069" i="21"/>
  <c r="D2069" i="21"/>
  <c r="F2069" i="21"/>
  <c r="H2069" i="21"/>
  <c r="J2069" i="21" s="1"/>
  <c r="Q2069" i="21"/>
  <c r="V2069" i="21"/>
  <c r="W2069" i="21"/>
  <c r="X2069" i="21"/>
  <c r="Y2069" i="21"/>
  <c r="Z2069" i="21"/>
  <c r="AA2069" i="21"/>
  <c r="AB2069" i="21" s="1"/>
  <c r="AC2069" i="21"/>
  <c r="AD2069" i="21"/>
  <c r="AF2069" i="21" s="1"/>
  <c r="AL2069" i="21"/>
  <c r="AN2069" i="21"/>
  <c r="AR2069" i="21"/>
  <c r="AX2069" i="21"/>
  <c r="AZ2069" i="21"/>
  <c r="BA2069" i="21"/>
  <c r="BC2069" i="21"/>
  <c r="BE2069" i="21"/>
  <c r="BF2069" i="21" s="1"/>
  <c r="BG2069" i="21"/>
  <c r="C2070" i="21"/>
  <c r="D2070" i="21"/>
  <c r="F2070" i="21"/>
  <c r="H2070" i="21"/>
  <c r="I2070" i="21" s="1"/>
  <c r="J2070" i="21"/>
  <c r="Q2070" i="21"/>
  <c r="V2070" i="21"/>
  <c r="Z2070" i="21" s="1"/>
  <c r="W2070" i="21"/>
  <c r="AA2070" i="21" s="1"/>
  <c r="AD2070" i="21" s="1"/>
  <c r="X2070" i="21"/>
  <c r="AC2070" i="21" s="1"/>
  <c r="Y2070" i="21"/>
  <c r="AL2070" i="21"/>
  <c r="AN2070" i="21"/>
  <c r="AR2070" i="21"/>
  <c r="AX2070" i="21"/>
  <c r="AZ2070" i="21"/>
  <c r="BA2070" i="21"/>
  <c r="BC2070" i="21"/>
  <c r="BE2070" i="21"/>
  <c r="BF2070" i="21"/>
  <c r="BG2070" i="21"/>
  <c r="C2071" i="21"/>
  <c r="D2071" i="21"/>
  <c r="F2071" i="21"/>
  <c r="H2071" i="21"/>
  <c r="I2071" i="21"/>
  <c r="J2071" i="21"/>
  <c r="Q2071" i="21"/>
  <c r="V2071" i="21"/>
  <c r="Z2071" i="21" s="1"/>
  <c r="W2071" i="21"/>
  <c r="X2071" i="21"/>
  <c r="AA2071" i="21"/>
  <c r="AB2071" i="21" s="1"/>
  <c r="AC2071" i="21"/>
  <c r="AD2071" i="21"/>
  <c r="AF2071" i="21"/>
  <c r="AL2071" i="21"/>
  <c r="AN2071" i="21"/>
  <c r="AR2071" i="21"/>
  <c r="AX2071" i="21"/>
  <c r="AZ2071" i="21"/>
  <c r="BA2071" i="21"/>
  <c r="BC2071" i="21"/>
  <c r="BE2071" i="21"/>
  <c r="BG2071" i="21" s="1"/>
  <c r="C2072" i="21"/>
  <c r="D2072" i="21"/>
  <c r="F2072" i="21"/>
  <c r="H2072" i="21"/>
  <c r="I2072" i="21"/>
  <c r="J2072" i="21"/>
  <c r="Q2072" i="21"/>
  <c r="V2072" i="21"/>
  <c r="W2072" i="21"/>
  <c r="X2072" i="21"/>
  <c r="AC2072" i="21" s="1"/>
  <c r="AB2072" i="21" s="1"/>
  <c r="Y2072" i="21"/>
  <c r="Z2072" i="21"/>
  <c r="AA2072" i="21"/>
  <c r="AL2072" i="21"/>
  <c r="AN2072" i="21"/>
  <c r="AR2072" i="21"/>
  <c r="AX2072" i="21"/>
  <c r="AZ2072" i="21"/>
  <c r="BA2072" i="21"/>
  <c r="BC2072" i="21"/>
  <c r="BE2072" i="21"/>
  <c r="BF2072" i="21"/>
  <c r="BG2072" i="21"/>
  <c r="C2073" i="21"/>
  <c r="D2073" i="21"/>
  <c r="F2073" i="21"/>
  <c r="H2073" i="21"/>
  <c r="J2073" i="21" s="1"/>
  <c r="Q2073" i="21"/>
  <c r="V2073" i="21"/>
  <c r="W2073" i="21"/>
  <c r="X2073" i="21"/>
  <c r="Y2073" i="21"/>
  <c r="Z2073" i="21"/>
  <c r="AA2073" i="21"/>
  <c r="AD2073" i="21" s="1"/>
  <c r="AC2073" i="21"/>
  <c r="AL2073" i="21"/>
  <c r="AN2073" i="21"/>
  <c r="AR2073" i="21"/>
  <c r="AX2073" i="21"/>
  <c r="AZ2073" i="21"/>
  <c r="BA2073" i="21"/>
  <c r="BC2073" i="21"/>
  <c r="BE2073" i="21"/>
  <c r="BF2073" i="21"/>
  <c r="BG2073" i="21"/>
  <c r="C2074" i="21"/>
  <c r="D2074" i="21"/>
  <c r="F2074" i="21"/>
  <c r="H2074" i="21"/>
  <c r="I2074" i="21" s="1"/>
  <c r="Q2074" i="21"/>
  <c r="V2074" i="21"/>
  <c r="Y2074" i="21" s="1"/>
  <c r="W2074" i="21"/>
  <c r="AA2074" i="21" s="1"/>
  <c r="X2074" i="21"/>
  <c r="Z2074" i="21"/>
  <c r="AL2074" i="21"/>
  <c r="AN2074" i="21"/>
  <c r="AR2074" i="21"/>
  <c r="AX2074" i="21"/>
  <c r="AZ2074" i="21"/>
  <c r="BA2074" i="21"/>
  <c r="BC2074" i="21"/>
  <c r="BE2074" i="21"/>
  <c r="BG2074" i="21" s="1"/>
  <c r="BF2074" i="21"/>
  <c r="C2075" i="21"/>
  <c r="D2075" i="21"/>
  <c r="F2075" i="21"/>
  <c r="H2075" i="21"/>
  <c r="I2075" i="21" s="1"/>
  <c r="J2075" i="21"/>
  <c r="Q2075" i="21"/>
  <c r="V2075" i="21"/>
  <c r="W2075" i="21"/>
  <c r="AA2075" i="21" s="1"/>
  <c r="X2075" i="21"/>
  <c r="Y2075" i="21"/>
  <c r="Z2075" i="21"/>
  <c r="AL2075" i="21"/>
  <c r="AN2075" i="21"/>
  <c r="AR2075" i="21"/>
  <c r="AX2075" i="21"/>
  <c r="AZ2075" i="21"/>
  <c r="BA2075" i="21"/>
  <c r="BC2075" i="21"/>
  <c r="BE2075" i="21"/>
  <c r="BF2075" i="21"/>
  <c r="BG2075" i="21"/>
  <c r="C2076" i="21"/>
  <c r="D2076" i="21"/>
  <c r="F2076" i="21"/>
  <c r="H2076" i="21"/>
  <c r="I2076" i="21" s="1"/>
  <c r="Q2076" i="21"/>
  <c r="V2076" i="21"/>
  <c r="Y2076" i="21" s="1"/>
  <c r="W2076" i="21"/>
  <c r="AA2076" i="21" s="1"/>
  <c r="AB2076" i="21" s="1"/>
  <c r="X2076" i="21"/>
  <c r="AC2076" i="21" s="1"/>
  <c r="AL2076" i="21"/>
  <c r="AN2076" i="21"/>
  <c r="AR2076" i="21"/>
  <c r="AX2076" i="21"/>
  <c r="AZ2076" i="21"/>
  <c r="BA2076" i="21"/>
  <c r="BC2076" i="21"/>
  <c r="BE2076" i="21"/>
  <c r="BG2076" i="21" s="1"/>
  <c r="BF2076" i="21"/>
  <c r="C2077" i="21"/>
  <c r="D2077" i="21"/>
  <c r="F2077" i="21"/>
  <c r="H2077" i="21"/>
  <c r="I2077" i="21"/>
  <c r="J2077" i="21"/>
  <c r="Q2077" i="21"/>
  <c r="V2077" i="21"/>
  <c r="Z2077" i="21" s="1"/>
  <c r="W2077" i="21"/>
  <c r="X2077" i="21"/>
  <c r="Y2077" i="21"/>
  <c r="AA2077" i="21"/>
  <c r="AD2077" i="21" s="1"/>
  <c r="AF2077" i="21" s="1"/>
  <c r="AC2077" i="21"/>
  <c r="AB2077" i="21" s="1"/>
  <c r="AL2077" i="21"/>
  <c r="AN2077" i="21"/>
  <c r="AR2077" i="21"/>
  <c r="AX2077" i="21"/>
  <c r="AZ2077" i="21"/>
  <c r="BA2077" i="21"/>
  <c r="BC2077" i="21"/>
  <c r="BE2077" i="21"/>
  <c r="BF2077" i="21" s="1"/>
  <c r="C2078" i="21"/>
  <c r="D2078" i="21"/>
  <c r="F2078" i="21"/>
  <c r="H2078" i="21"/>
  <c r="J2078" i="21" s="1"/>
  <c r="I2078" i="21"/>
  <c r="Q2078" i="21"/>
  <c r="V2078" i="21"/>
  <c r="W2078" i="21"/>
  <c r="X2078" i="21"/>
  <c r="AC2078" i="21" s="1"/>
  <c r="Y2078" i="21"/>
  <c r="Z2078" i="21"/>
  <c r="AA2078" i="21"/>
  <c r="AD2078" i="21" s="1"/>
  <c r="AL2078" i="21"/>
  <c r="AN2078" i="21"/>
  <c r="AR2078" i="21"/>
  <c r="AX2078" i="21"/>
  <c r="AZ2078" i="21"/>
  <c r="BA2078" i="21"/>
  <c r="BC2078" i="21"/>
  <c r="BE2078" i="21"/>
  <c r="BF2078" i="21"/>
  <c r="BG2078" i="21"/>
  <c r="C2079" i="21"/>
  <c r="D2079" i="21"/>
  <c r="F2079" i="21"/>
  <c r="H2079" i="21"/>
  <c r="I2079" i="21"/>
  <c r="J2079" i="21"/>
  <c r="Q2079" i="21"/>
  <c r="V2079" i="21"/>
  <c r="Z2079" i="21" s="1"/>
  <c r="W2079" i="21"/>
  <c r="AA2079" i="21" s="1"/>
  <c r="X2079" i="21"/>
  <c r="Y2079" i="21"/>
  <c r="AL2079" i="21"/>
  <c r="AN2079" i="21"/>
  <c r="AR2079" i="21"/>
  <c r="AX2079" i="21"/>
  <c r="AZ2079" i="21"/>
  <c r="BA2079" i="21"/>
  <c r="BC2079" i="21"/>
  <c r="BE2079" i="21"/>
  <c r="BF2079" i="21"/>
  <c r="BG2079" i="21"/>
  <c r="C2080" i="21"/>
  <c r="D2080" i="21"/>
  <c r="F2080" i="21"/>
  <c r="H2080" i="21"/>
  <c r="I2080" i="21"/>
  <c r="J2080" i="21"/>
  <c r="Q2080" i="21"/>
  <c r="V2080" i="21"/>
  <c r="Y2080" i="21" s="1"/>
  <c r="W2080" i="21"/>
  <c r="X2080" i="21"/>
  <c r="AA2080" i="21"/>
  <c r="AD2080" i="21" s="1"/>
  <c r="AC2080" i="21"/>
  <c r="AL2080" i="21"/>
  <c r="AN2080" i="21"/>
  <c r="AR2080" i="21"/>
  <c r="AX2080" i="21"/>
  <c r="AZ2080" i="21"/>
  <c r="BA2080" i="21"/>
  <c r="BC2080" i="21"/>
  <c r="BE2080" i="21"/>
  <c r="BF2080" i="21"/>
  <c r="BG2080" i="21"/>
  <c r="C2081" i="21"/>
  <c r="D2081" i="21"/>
  <c r="F2081" i="21"/>
  <c r="H2081" i="21"/>
  <c r="J2081" i="21" s="1"/>
  <c r="I2081" i="21"/>
  <c r="Q2081" i="21"/>
  <c r="V2081" i="21"/>
  <c r="Y2081" i="21" s="1"/>
  <c r="W2081" i="21"/>
  <c r="AA2081" i="21" s="1"/>
  <c r="AD2081" i="21" s="1"/>
  <c r="AF2081" i="21" s="1"/>
  <c r="X2081" i="21"/>
  <c r="AC2081" i="21"/>
  <c r="AL2081" i="21"/>
  <c r="AN2081" i="21"/>
  <c r="AR2081" i="21"/>
  <c r="AX2081" i="21"/>
  <c r="AZ2081" i="21"/>
  <c r="BA2081" i="21"/>
  <c r="BC2081" i="21"/>
  <c r="BE2081" i="21"/>
  <c r="BG2081" i="21" s="1"/>
  <c r="C2082" i="21"/>
  <c r="D2082" i="21"/>
  <c r="F2082" i="21"/>
  <c r="H2082" i="21"/>
  <c r="I2082" i="21"/>
  <c r="J2082" i="21"/>
  <c r="Q2082" i="21"/>
  <c r="V2082" i="21"/>
  <c r="Y2082" i="21" s="1"/>
  <c r="W2082" i="21"/>
  <c r="X2082" i="21"/>
  <c r="Z2082" i="21"/>
  <c r="AA2082" i="21"/>
  <c r="AD2082" i="21" s="1"/>
  <c r="AC2082" i="21"/>
  <c r="AL2082" i="21"/>
  <c r="AN2082" i="21"/>
  <c r="AR2082" i="21"/>
  <c r="AX2082" i="21"/>
  <c r="AZ2082" i="21"/>
  <c r="BA2082" i="21"/>
  <c r="BC2082" i="21"/>
  <c r="BE2082" i="21"/>
  <c r="BG2082" i="21" s="1"/>
  <c r="C2083" i="21"/>
  <c r="D2083" i="21"/>
  <c r="F2083" i="21"/>
  <c r="H2083" i="21"/>
  <c r="J2083" i="21" s="1"/>
  <c r="I2083" i="21"/>
  <c r="Q2083" i="21"/>
  <c r="V2083" i="21"/>
  <c r="W2083" i="21"/>
  <c r="X2083" i="21"/>
  <c r="AC2083" i="21" s="1"/>
  <c r="Y2083" i="21"/>
  <c r="Z2083" i="21"/>
  <c r="AA2083" i="21"/>
  <c r="AL2083" i="21"/>
  <c r="AN2083" i="21"/>
  <c r="AR2083" i="21"/>
  <c r="AX2083" i="21"/>
  <c r="AZ2083" i="21"/>
  <c r="BA2083" i="21"/>
  <c r="BC2083" i="21"/>
  <c r="BE2083" i="21"/>
  <c r="BF2083" i="21"/>
  <c r="BG2083" i="21"/>
  <c r="C2084" i="21"/>
  <c r="D2084" i="21"/>
  <c r="F2084" i="21"/>
  <c r="H2084" i="21"/>
  <c r="I2084" i="21" s="1"/>
  <c r="Q2084" i="21"/>
  <c r="V2084" i="21"/>
  <c r="Y2084" i="21" s="1"/>
  <c r="W2084" i="21"/>
  <c r="AA2084" i="21" s="1"/>
  <c r="X2084" i="21"/>
  <c r="AC2084" i="21" s="1"/>
  <c r="Z2084" i="21"/>
  <c r="AL2084" i="21"/>
  <c r="AN2084" i="21"/>
  <c r="AR2084" i="21"/>
  <c r="AX2084" i="21"/>
  <c r="AZ2084" i="21"/>
  <c r="BA2084" i="21"/>
  <c r="BC2084" i="21"/>
  <c r="BE2084" i="21"/>
  <c r="BF2084" i="21" s="1"/>
  <c r="C2085" i="21"/>
  <c r="D2085" i="21"/>
  <c r="F2085" i="21"/>
  <c r="H2085" i="21"/>
  <c r="I2085" i="21" s="1"/>
  <c r="J2085" i="21"/>
  <c r="Q2085" i="21"/>
  <c r="V2085" i="21"/>
  <c r="Z2085" i="21" s="1"/>
  <c r="W2085" i="21"/>
  <c r="AA2085" i="21" s="1"/>
  <c r="X2085" i="21"/>
  <c r="AC2085" i="21"/>
  <c r="AL2085" i="21"/>
  <c r="AN2085" i="21"/>
  <c r="AR2085" i="21"/>
  <c r="AX2085" i="21"/>
  <c r="AZ2085" i="21"/>
  <c r="BA2085" i="21"/>
  <c r="BC2085" i="21"/>
  <c r="BE2085" i="21"/>
  <c r="BF2085" i="21" s="1"/>
  <c r="BG2085" i="21"/>
  <c r="C2086" i="21"/>
  <c r="D2086" i="21"/>
  <c r="F2086" i="21"/>
  <c r="H2086" i="21"/>
  <c r="I2086" i="21" s="1"/>
  <c r="Q2086" i="21"/>
  <c r="V2086" i="21"/>
  <c r="Y2086" i="21" s="1"/>
  <c r="W2086" i="21"/>
  <c r="AA2086" i="21" s="1"/>
  <c r="X2086" i="21"/>
  <c r="AC2086" i="21" s="1"/>
  <c r="AL2086" i="21"/>
  <c r="AN2086" i="21"/>
  <c r="AR2086" i="21"/>
  <c r="AX2086" i="21"/>
  <c r="AZ2086" i="21"/>
  <c r="BA2086" i="21"/>
  <c r="BC2086" i="21"/>
  <c r="BE2086" i="21"/>
  <c r="BG2086" i="21" s="1"/>
  <c r="C2087" i="21"/>
  <c r="D2087" i="21"/>
  <c r="F2087" i="21"/>
  <c r="H2087" i="21"/>
  <c r="I2087" i="21"/>
  <c r="J2087" i="21"/>
  <c r="Q2087" i="21"/>
  <c r="V2087" i="21"/>
  <c r="Z2087" i="21" s="1"/>
  <c r="W2087" i="21"/>
  <c r="X2087" i="21"/>
  <c r="Y2087" i="21"/>
  <c r="AA2087" i="21"/>
  <c r="AD2087" i="21" s="1"/>
  <c r="AC2087" i="21"/>
  <c r="AL2087" i="21"/>
  <c r="AN2087" i="21"/>
  <c r="AR2087" i="21"/>
  <c r="AX2087" i="21"/>
  <c r="AZ2087" i="21"/>
  <c r="BA2087" i="21"/>
  <c r="BC2087" i="21"/>
  <c r="BE2087" i="21"/>
  <c r="BF2087" i="21" s="1"/>
  <c r="BG2087" i="21"/>
  <c r="C2088" i="21"/>
  <c r="D2088" i="21"/>
  <c r="F2088" i="21"/>
  <c r="H2088" i="21"/>
  <c r="J2088" i="21" s="1"/>
  <c r="Q2088" i="21"/>
  <c r="V2088" i="21"/>
  <c r="Y2088" i="21" s="1"/>
  <c r="W2088" i="21"/>
  <c r="X2088" i="21"/>
  <c r="Z2088" i="21"/>
  <c r="AA2088" i="21"/>
  <c r="AL2088" i="21"/>
  <c r="AN2088" i="21"/>
  <c r="AR2088" i="21"/>
  <c r="AX2088" i="21"/>
  <c r="AZ2088" i="21"/>
  <c r="BA2088" i="21"/>
  <c r="BC2088" i="21"/>
  <c r="BE2088" i="21"/>
  <c r="BF2088" i="21"/>
  <c r="BG2088" i="21"/>
  <c r="C2089" i="21"/>
  <c r="D2089" i="21"/>
  <c r="F2089" i="21"/>
  <c r="H2089" i="21"/>
  <c r="J2089" i="21" s="1"/>
  <c r="Q2089" i="21"/>
  <c r="V2089" i="21"/>
  <c r="W2089" i="21"/>
  <c r="AA2089" i="21" s="1"/>
  <c r="X2089" i="21"/>
  <c r="Y2089" i="21"/>
  <c r="Z2089" i="21"/>
  <c r="AL2089" i="21"/>
  <c r="AN2089" i="21"/>
  <c r="AR2089" i="21"/>
  <c r="AX2089" i="21"/>
  <c r="AZ2089" i="21"/>
  <c r="BA2089" i="21"/>
  <c r="BC2089" i="21"/>
  <c r="BE2089" i="21"/>
  <c r="BF2089" i="21"/>
  <c r="BG2089" i="21"/>
  <c r="C2090" i="21"/>
  <c r="D2090" i="21"/>
  <c r="F2090" i="21"/>
  <c r="H2090" i="21"/>
  <c r="I2090" i="21"/>
  <c r="J2090" i="21"/>
  <c r="Q2090" i="21"/>
  <c r="V2090" i="21"/>
  <c r="Y2090" i="21" s="1"/>
  <c r="W2090" i="21"/>
  <c r="AA2090" i="21" s="1"/>
  <c r="X2090" i="21"/>
  <c r="AC2090" i="21" s="1"/>
  <c r="AL2090" i="21"/>
  <c r="AN2090" i="21"/>
  <c r="AR2090" i="21"/>
  <c r="AX2090" i="21"/>
  <c r="AZ2090" i="21"/>
  <c r="BA2090" i="21"/>
  <c r="BC2090" i="21"/>
  <c r="BE2090" i="21"/>
  <c r="BG2090" i="21" s="1"/>
  <c r="BF2090" i="21"/>
  <c r="C2091" i="21"/>
  <c r="D2091" i="21"/>
  <c r="F2091" i="21"/>
  <c r="H2091" i="21"/>
  <c r="I2091" i="21" s="1"/>
  <c r="Q2091" i="21"/>
  <c r="V2091" i="21"/>
  <c r="W2091" i="21"/>
  <c r="AA2091" i="21" s="1"/>
  <c r="X2091" i="21"/>
  <c r="Y2091" i="21"/>
  <c r="Z2091" i="21"/>
  <c r="AC2091" i="21"/>
  <c r="AL2091" i="21"/>
  <c r="AN2091" i="21"/>
  <c r="AR2091" i="21"/>
  <c r="AX2091" i="21"/>
  <c r="AZ2091" i="21"/>
  <c r="BA2091" i="21"/>
  <c r="BC2091" i="21"/>
  <c r="BE2091" i="21"/>
  <c r="BG2091" i="21" s="1"/>
  <c r="C2092" i="21"/>
  <c r="D2092" i="21"/>
  <c r="F2092" i="21"/>
  <c r="H2092" i="21"/>
  <c r="I2092" i="21" s="1"/>
  <c r="J2092" i="21"/>
  <c r="Q2092" i="21"/>
  <c r="V2092" i="21"/>
  <c r="Z2092" i="21" s="1"/>
  <c r="W2092" i="21"/>
  <c r="AA2092" i="21" s="1"/>
  <c r="X2092" i="21"/>
  <c r="Y2092" i="21"/>
  <c r="AC2092" i="21"/>
  <c r="AB2092" i="21" s="1"/>
  <c r="AD2092" i="21"/>
  <c r="AF2092" i="21" s="1"/>
  <c r="AL2092" i="21"/>
  <c r="AN2092" i="21"/>
  <c r="AR2092" i="21"/>
  <c r="AX2092" i="21"/>
  <c r="AZ2092" i="21"/>
  <c r="BA2092" i="21"/>
  <c r="BC2092" i="21"/>
  <c r="BE2092" i="21"/>
  <c r="BF2092" i="21" s="1"/>
  <c r="C2093" i="21"/>
  <c r="D2093" i="21"/>
  <c r="F2093" i="21"/>
  <c r="H2093" i="21"/>
  <c r="J2093" i="21" s="1"/>
  <c r="I2093" i="21"/>
  <c r="Q2093" i="21"/>
  <c r="V2093" i="21"/>
  <c r="W2093" i="21"/>
  <c r="X2093" i="21"/>
  <c r="Y2093" i="21"/>
  <c r="Z2093" i="21"/>
  <c r="AA2093" i="21"/>
  <c r="AD2093" i="21" s="1"/>
  <c r="AF2093" i="21" s="1"/>
  <c r="AC2093" i="21"/>
  <c r="AL2093" i="21"/>
  <c r="AN2093" i="21"/>
  <c r="AR2093" i="21"/>
  <c r="AX2093" i="21"/>
  <c r="AZ2093" i="21"/>
  <c r="BA2093" i="21"/>
  <c r="BC2093" i="21"/>
  <c r="BE2093" i="21"/>
  <c r="BF2093" i="21" s="1"/>
  <c r="C2094" i="21"/>
  <c r="D2094" i="21"/>
  <c r="F2094" i="21"/>
  <c r="H2094" i="21"/>
  <c r="I2094" i="21" s="1"/>
  <c r="Q2094" i="21"/>
  <c r="V2094" i="21"/>
  <c r="W2094" i="21"/>
  <c r="AA2094" i="21" s="1"/>
  <c r="AD2094" i="21" s="1"/>
  <c r="X2094" i="21"/>
  <c r="AC2094" i="21" s="1"/>
  <c r="Y2094" i="21"/>
  <c r="Z2094" i="21"/>
  <c r="AL2094" i="21"/>
  <c r="AN2094" i="21"/>
  <c r="AR2094" i="21"/>
  <c r="AX2094" i="21"/>
  <c r="AZ2094" i="21"/>
  <c r="BA2094" i="21"/>
  <c r="BC2094" i="21"/>
  <c r="BE2094" i="21"/>
  <c r="BF2094" i="21"/>
  <c r="BG2094" i="21"/>
  <c r="C2095" i="21"/>
  <c r="D2095" i="21"/>
  <c r="F2095" i="21"/>
  <c r="H2095" i="21"/>
  <c r="I2095" i="21"/>
  <c r="J2095" i="21"/>
  <c r="Q2095" i="21"/>
  <c r="V2095" i="21"/>
  <c r="Z2095" i="21" s="1"/>
  <c r="W2095" i="21"/>
  <c r="AA2095" i="21" s="1"/>
  <c r="X2095" i="21"/>
  <c r="AC2095" i="21" s="1"/>
  <c r="AL2095" i="21"/>
  <c r="AN2095" i="21"/>
  <c r="AR2095" i="21"/>
  <c r="AX2095" i="21"/>
  <c r="AZ2095" i="21"/>
  <c r="BA2095" i="21"/>
  <c r="BC2095" i="21"/>
  <c r="BE2095" i="21"/>
  <c r="BG2095" i="21" s="1"/>
  <c r="BF2095" i="21"/>
  <c r="C2096" i="21"/>
  <c r="D2096" i="21"/>
  <c r="F2096" i="21"/>
  <c r="H2096" i="21"/>
  <c r="I2096" i="21"/>
  <c r="J2096" i="21"/>
  <c r="Q2096" i="21"/>
  <c r="V2096" i="21"/>
  <c r="Z2096" i="21" s="1"/>
  <c r="W2096" i="21"/>
  <c r="X2096" i="21"/>
  <c r="Y2096" i="21"/>
  <c r="AA2096" i="21"/>
  <c r="AD2096" i="21" s="1"/>
  <c r="AC2096" i="21"/>
  <c r="AB2096" i="21" s="1"/>
  <c r="AL2096" i="21"/>
  <c r="AN2096" i="21"/>
  <c r="AR2096" i="21"/>
  <c r="AX2096" i="21"/>
  <c r="AZ2096" i="21"/>
  <c r="BA2096" i="21"/>
  <c r="BC2096" i="21"/>
  <c r="BE2096" i="21"/>
  <c r="BF2096" i="21"/>
  <c r="BG2096" i="21"/>
  <c r="C2097" i="21"/>
  <c r="D2097" i="21"/>
  <c r="F2097" i="21"/>
  <c r="H2097" i="21"/>
  <c r="J2097" i="21" s="1"/>
  <c r="I2097" i="21"/>
  <c r="Q2097" i="21"/>
  <c r="V2097" i="21"/>
  <c r="W2097" i="21"/>
  <c r="X2097" i="21"/>
  <c r="Y2097" i="21"/>
  <c r="Z2097" i="21"/>
  <c r="AA2097" i="21"/>
  <c r="AC2097" i="21"/>
  <c r="AL2097" i="21"/>
  <c r="AN2097" i="21"/>
  <c r="AR2097" i="21"/>
  <c r="AX2097" i="21"/>
  <c r="AZ2097" i="21"/>
  <c r="BA2097" i="21"/>
  <c r="BC2097" i="21"/>
  <c r="BE2097" i="21"/>
  <c r="BF2097" i="21" s="1"/>
  <c r="BG2097" i="21"/>
  <c r="C2098" i="21"/>
  <c r="D2098" i="21"/>
  <c r="F2098" i="21"/>
  <c r="H2098" i="21"/>
  <c r="Q2098" i="21"/>
  <c r="V2098" i="21"/>
  <c r="Y2098" i="21" s="1"/>
  <c r="W2098" i="21"/>
  <c r="X2098" i="21"/>
  <c r="AC2098" i="21" s="1"/>
  <c r="Z2098" i="21"/>
  <c r="AA2098" i="21"/>
  <c r="AL2098" i="21"/>
  <c r="AN2098" i="21"/>
  <c r="AR2098" i="21"/>
  <c r="AX2098" i="21"/>
  <c r="AZ2098" i="21"/>
  <c r="BA2098" i="21"/>
  <c r="BC2098" i="21"/>
  <c r="BE2098" i="21"/>
  <c r="BG2098" i="21" s="1"/>
  <c r="C2099" i="21"/>
  <c r="D2099" i="21"/>
  <c r="F2099" i="21"/>
  <c r="H2099" i="21"/>
  <c r="I2099" i="21" s="1"/>
  <c r="Q2099" i="21"/>
  <c r="V2099" i="21"/>
  <c r="W2099" i="21"/>
  <c r="AA2099" i="21" s="1"/>
  <c r="AD2099" i="21" s="1"/>
  <c r="X2099" i="21"/>
  <c r="AB2099" i="21" s="1"/>
  <c r="Y2099" i="21"/>
  <c r="Z2099" i="21"/>
  <c r="AC2099" i="21"/>
  <c r="AL2099" i="21"/>
  <c r="AN2099" i="21"/>
  <c r="AR2099" i="21"/>
  <c r="AX2099" i="21"/>
  <c r="AZ2099" i="21"/>
  <c r="BA2099" i="21"/>
  <c r="BC2099" i="21"/>
  <c r="BE2099" i="21"/>
  <c r="BF2099" i="21"/>
  <c r="BG2099" i="21"/>
  <c r="C2100" i="21"/>
  <c r="D2100" i="21"/>
  <c r="F2100" i="21"/>
  <c r="H2100" i="21"/>
  <c r="I2100" i="21" s="1"/>
  <c r="J2100" i="21"/>
  <c r="Q2100" i="21"/>
  <c r="V2100" i="21"/>
  <c r="Z2100" i="21" s="1"/>
  <c r="W2100" i="21"/>
  <c r="AA2100" i="21" s="1"/>
  <c r="X2100" i="21"/>
  <c r="AL2100" i="21"/>
  <c r="AN2100" i="21"/>
  <c r="AR2100" i="21"/>
  <c r="AX2100" i="21"/>
  <c r="AZ2100" i="21"/>
  <c r="BA2100" i="21"/>
  <c r="BC2100" i="21"/>
  <c r="BE2100" i="21"/>
  <c r="BF2100" i="21"/>
  <c r="BG2100" i="21"/>
  <c r="C2101" i="21"/>
  <c r="D2101" i="21"/>
  <c r="F2101" i="21"/>
  <c r="H2101" i="21"/>
  <c r="I2101" i="21" s="1"/>
  <c r="Q2101" i="21"/>
  <c r="V2101" i="21"/>
  <c r="W2101" i="21"/>
  <c r="AA2101" i="21" s="1"/>
  <c r="AB2101" i="21" s="1"/>
  <c r="X2101" i="21"/>
  <c r="AC2101" i="21"/>
  <c r="AD2101" i="21"/>
  <c r="AF2101" i="21" s="1"/>
  <c r="AL2101" i="21"/>
  <c r="AN2101" i="21"/>
  <c r="AR2101" i="21"/>
  <c r="AX2101" i="21"/>
  <c r="AZ2101" i="21"/>
  <c r="BA2101" i="21"/>
  <c r="BC2101" i="21"/>
  <c r="BE2101" i="21"/>
  <c r="BF2101" i="21" s="1"/>
  <c r="C2102" i="21"/>
  <c r="D2102" i="21"/>
  <c r="F2102" i="21"/>
  <c r="H2102" i="21"/>
  <c r="I2102" i="21"/>
  <c r="J2102" i="21"/>
  <c r="Q2102" i="21"/>
  <c r="V2102" i="21"/>
  <c r="W2102" i="21"/>
  <c r="X2102" i="21"/>
  <c r="AC2102" i="21" s="1"/>
  <c r="Y2102" i="21"/>
  <c r="Z2102" i="21"/>
  <c r="AA2102" i="21"/>
  <c r="AD2102" i="21" s="1"/>
  <c r="AB2102" i="21"/>
  <c r="AL2102" i="21"/>
  <c r="AN2102" i="21"/>
  <c r="AR2102" i="21"/>
  <c r="AX2102" i="21"/>
  <c r="AZ2102" i="21"/>
  <c r="BA2102" i="21"/>
  <c r="BC2102" i="21"/>
  <c r="BE2102" i="21"/>
  <c r="BF2102" i="21" s="1"/>
  <c r="BG2102" i="21"/>
  <c r="C2103" i="21"/>
  <c r="D2103" i="21"/>
  <c r="F2103" i="21"/>
  <c r="H2103" i="21"/>
  <c r="I2103" i="21"/>
  <c r="J2103" i="21"/>
  <c r="Q2103" i="21"/>
  <c r="V2103" i="21"/>
  <c r="Z2103" i="21" s="1"/>
  <c r="W2103" i="21"/>
  <c r="X2103" i="21"/>
  <c r="AC2103" i="21" s="1"/>
  <c r="Y2103" i="21"/>
  <c r="AA2103" i="21"/>
  <c r="AD2103" i="21" s="1"/>
  <c r="AF2103" i="21" s="1"/>
  <c r="AL2103" i="21"/>
  <c r="AN2103" i="21"/>
  <c r="AR2103" i="21"/>
  <c r="AX2103" i="21"/>
  <c r="AZ2103" i="21"/>
  <c r="BA2103" i="21"/>
  <c r="BC2103" i="21"/>
  <c r="BE2103" i="21"/>
  <c r="BF2103" i="21" s="1"/>
  <c r="C2104" i="21"/>
  <c r="D2104" i="21"/>
  <c r="F2104" i="21"/>
  <c r="H2104" i="21"/>
  <c r="I2104" i="21" s="1"/>
  <c r="J2104" i="21"/>
  <c r="Q2104" i="21"/>
  <c r="V2104" i="21"/>
  <c r="Z2104" i="21" s="1"/>
  <c r="W2104" i="21"/>
  <c r="X2104" i="21"/>
  <c r="AA2104" i="21"/>
  <c r="AL2104" i="21"/>
  <c r="AN2104" i="21"/>
  <c r="AR2104" i="21"/>
  <c r="AX2104" i="21"/>
  <c r="AZ2104" i="21"/>
  <c r="BA2104" i="21"/>
  <c r="BC2104" i="21"/>
  <c r="BE2104" i="21"/>
  <c r="BF2104" i="21"/>
  <c r="BG2104" i="21"/>
  <c r="C2105" i="21"/>
  <c r="D2105" i="21"/>
  <c r="F2105" i="21"/>
  <c r="H2105" i="21"/>
  <c r="Q2105" i="21"/>
  <c r="V2105" i="21"/>
  <c r="W2105" i="21"/>
  <c r="AA2105" i="21" s="1"/>
  <c r="X2105" i="21"/>
  <c r="AL2105" i="21"/>
  <c r="AN2105" i="21"/>
  <c r="AR2105" i="21"/>
  <c r="AX2105" i="21"/>
  <c r="AZ2105" i="21"/>
  <c r="BA2105" i="21"/>
  <c r="BC2105" i="21"/>
  <c r="BE2105" i="21"/>
  <c r="BG2105" i="21" s="1"/>
  <c r="BF2105" i="21"/>
  <c r="C2106" i="21"/>
  <c r="D2106" i="21"/>
  <c r="F2106" i="21"/>
  <c r="H2106" i="21"/>
  <c r="I2106" i="21"/>
  <c r="J2106" i="21"/>
  <c r="Q2106" i="21"/>
  <c r="V2106" i="21"/>
  <c r="Y2106" i="21" s="1"/>
  <c r="W2106" i="21"/>
  <c r="X2106" i="21"/>
  <c r="Z2106" i="21"/>
  <c r="AA2106" i="21"/>
  <c r="AC2106" i="21"/>
  <c r="AB2106" i="21" s="1"/>
  <c r="AL2106" i="21"/>
  <c r="AN2106" i="21"/>
  <c r="AR2106" i="21"/>
  <c r="AX2106" i="21"/>
  <c r="AZ2106" i="21"/>
  <c r="BA2106" i="21"/>
  <c r="BC2106" i="21"/>
  <c r="BE2106" i="21"/>
  <c r="BG2106" i="21" s="1"/>
  <c r="C2107" i="21"/>
  <c r="D2107" i="21"/>
  <c r="F2107" i="21"/>
  <c r="H2107" i="21"/>
  <c r="I2107" i="21"/>
  <c r="J2107" i="21"/>
  <c r="Q2107" i="21"/>
  <c r="V2107" i="21"/>
  <c r="W2107" i="21"/>
  <c r="X2107" i="21"/>
  <c r="Y2107" i="21"/>
  <c r="Z2107" i="21"/>
  <c r="AA2107" i="21"/>
  <c r="AL2107" i="21"/>
  <c r="AN2107" i="21"/>
  <c r="AR2107" i="21"/>
  <c r="AX2107" i="21"/>
  <c r="AZ2107" i="21"/>
  <c r="BA2107" i="21"/>
  <c r="BC2107" i="21"/>
  <c r="BE2107" i="21"/>
  <c r="BF2107" i="21" s="1"/>
  <c r="BG2107" i="21"/>
  <c r="C2108" i="21"/>
  <c r="D2108" i="21"/>
  <c r="F2108" i="21"/>
  <c r="H2108" i="21"/>
  <c r="Q2108" i="21"/>
  <c r="V2108" i="21"/>
  <c r="W2108" i="21"/>
  <c r="AA2108" i="21" s="1"/>
  <c r="AD2108" i="21" s="1"/>
  <c r="X2108" i="21"/>
  <c r="Y2108" i="21"/>
  <c r="Z2108" i="21"/>
  <c r="AB2108" i="21"/>
  <c r="AC2108" i="21"/>
  <c r="AL2108" i="21"/>
  <c r="AN2108" i="21"/>
  <c r="AR2108" i="21"/>
  <c r="AX2108" i="21"/>
  <c r="AZ2108" i="21"/>
  <c r="BA2108" i="21"/>
  <c r="BC2108" i="21"/>
  <c r="BE2108" i="21"/>
  <c r="BF2108" i="21"/>
  <c r="BG2108" i="21"/>
  <c r="C2109" i="21"/>
  <c r="D2109" i="21"/>
  <c r="F2109" i="21"/>
  <c r="H2109" i="21"/>
  <c r="I2109" i="21" s="1"/>
  <c r="Q2109" i="21"/>
  <c r="V2109" i="21"/>
  <c r="W2109" i="21"/>
  <c r="AA2109" i="21" s="1"/>
  <c r="X2109" i="21"/>
  <c r="Y2109" i="21"/>
  <c r="Z2109" i="21"/>
  <c r="AC2109" i="21"/>
  <c r="AL2109" i="21"/>
  <c r="AN2109" i="21"/>
  <c r="AR2109" i="21"/>
  <c r="AX2109" i="21"/>
  <c r="AZ2109" i="21"/>
  <c r="BA2109" i="21"/>
  <c r="BC2109" i="21"/>
  <c r="BE2109" i="21"/>
  <c r="BF2109" i="21" s="1"/>
  <c r="BG2109" i="21"/>
  <c r="C2110" i="21"/>
  <c r="D2110" i="21"/>
  <c r="F2110" i="21"/>
  <c r="H2110" i="21"/>
  <c r="I2110" i="21"/>
  <c r="J2110" i="21"/>
  <c r="Q2110" i="21"/>
  <c r="V2110" i="21"/>
  <c r="W2110" i="21"/>
  <c r="AA2110" i="21" s="1"/>
  <c r="AD2110" i="21" s="1"/>
  <c r="AF2110" i="21" s="1"/>
  <c r="X2110" i="21"/>
  <c r="AC2110" i="21" s="1"/>
  <c r="AL2110" i="21"/>
  <c r="AN2110" i="21"/>
  <c r="AR2110" i="21"/>
  <c r="AX2110" i="21"/>
  <c r="AZ2110" i="21"/>
  <c r="BA2110" i="21"/>
  <c r="BC2110" i="21"/>
  <c r="BE2110" i="21"/>
  <c r="BG2110" i="21" s="1"/>
  <c r="BF2110" i="21"/>
  <c r="C2111" i="21"/>
  <c r="D2111" i="21"/>
  <c r="F2111" i="21"/>
  <c r="H2111" i="21"/>
  <c r="I2111" i="21"/>
  <c r="J2111" i="21"/>
  <c r="Q2111" i="21"/>
  <c r="V2111" i="21"/>
  <c r="Z2111" i="21" s="1"/>
  <c r="W2111" i="21"/>
  <c r="X2111" i="21"/>
  <c r="Y2111" i="21"/>
  <c r="AA2111" i="21"/>
  <c r="AC2111" i="21"/>
  <c r="AB2111" i="21" s="1"/>
  <c r="AL2111" i="21"/>
  <c r="AN2111" i="21"/>
  <c r="AR2111" i="21"/>
  <c r="AX2111" i="21"/>
  <c r="AZ2111" i="21"/>
  <c r="BA2111" i="21"/>
  <c r="BC2111" i="21"/>
  <c r="BE2111" i="21"/>
  <c r="BF2111" i="21" s="1"/>
  <c r="C2112" i="21"/>
  <c r="D2112" i="21"/>
  <c r="F2112" i="21"/>
  <c r="H2112" i="21"/>
  <c r="J2112" i="21" s="1"/>
  <c r="I2112" i="21"/>
  <c r="Q2112" i="21"/>
  <c r="V2112" i="21"/>
  <c r="W2112" i="21"/>
  <c r="X2112" i="21"/>
  <c r="Y2112" i="21"/>
  <c r="Z2112" i="21"/>
  <c r="AA2112" i="21"/>
  <c r="AL2112" i="21"/>
  <c r="AN2112" i="21"/>
  <c r="AR2112" i="21"/>
  <c r="AX2112" i="21"/>
  <c r="AZ2112" i="21"/>
  <c r="BA2112" i="21"/>
  <c r="BC2112" i="21"/>
  <c r="BE2112" i="21"/>
  <c r="BF2112" i="21"/>
  <c r="BG2112" i="21"/>
  <c r="C2113" i="21"/>
  <c r="D2113" i="21"/>
  <c r="F2113" i="21"/>
  <c r="H2113" i="21"/>
  <c r="J2113" i="21" s="1"/>
  <c r="Q2113" i="21"/>
  <c r="V2113" i="21"/>
  <c r="Y2113" i="21" s="1"/>
  <c r="W2113" i="21"/>
  <c r="X2113" i="21"/>
  <c r="AA2113" i="21"/>
  <c r="AL2113" i="21"/>
  <c r="AN2113" i="21"/>
  <c r="AR2113" i="21"/>
  <c r="AX2113" i="21"/>
  <c r="AZ2113" i="21"/>
  <c r="BA2113" i="21"/>
  <c r="BC2113" i="21"/>
  <c r="BE2113" i="21"/>
  <c r="C2114" i="21"/>
  <c r="D2114" i="21"/>
  <c r="F2114" i="21"/>
  <c r="H2114" i="21"/>
  <c r="I2114" i="21" s="1"/>
  <c r="J2114" i="21"/>
  <c r="Q2114" i="21"/>
  <c r="V2114" i="21"/>
  <c r="Y2114" i="21" s="1"/>
  <c r="W2114" i="21"/>
  <c r="AA2114" i="21" s="1"/>
  <c r="X2114" i="21"/>
  <c r="AL2114" i="21"/>
  <c r="AN2114" i="21"/>
  <c r="AR2114" i="21"/>
  <c r="AX2114" i="21"/>
  <c r="AZ2114" i="21"/>
  <c r="BA2114" i="21"/>
  <c r="BC2114" i="21"/>
  <c r="BE2114" i="21"/>
  <c r="BG2114" i="21" s="1"/>
  <c r="BF2114" i="21"/>
  <c r="C2115" i="21"/>
  <c r="D2115" i="21"/>
  <c r="F2115" i="21"/>
  <c r="H2115" i="21"/>
  <c r="I2115" i="21"/>
  <c r="J2115" i="21"/>
  <c r="Q2115" i="21"/>
  <c r="V2115" i="21"/>
  <c r="W2115" i="21"/>
  <c r="AA2115" i="21" s="1"/>
  <c r="AD2115" i="21" s="1"/>
  <c r="AF2115" i="21" s="1"/>
  <c r="X2115" i="21"/>
  <c r="Y2115" i="21"/>
  <c r="Z2115" i="21"/>
  <c r="AC2115" i="21"/>
  <c r="AL2115" i="21"/>
  <c r="AN2115" i="21"/>
  <c r="AR2115" i="21"/>
  <c r="AX2115" i="21"/>
  <c r="AZ2115" i="21"/>
  <c r="BA2115" i="21"/>
  <c r="BC2115" i="21"/>
  <c r="BE2115" i="21"/>
  <c r="BG2115" i="21" s="1"/>
  <c r="BF2115" i="21"/>
  <c r="C2116" i="21"/>
  <c r="D2116" i="21"/>
  <c r="F2116" i="21"/>
  <c r="H2116" i="21"/>
  <c r="I2116" i="21" s="1"/>
  <c r="J2116" i="21"/>
  <c r="Q2116" i="21"/>
  <c r="V2116" i="21"/>
  <c r="Y2116" i="21" s="1"/>
  <c r="W2116" i="21"/>
  <c r="AA2116" i="21" s="1"/>
  <c r="AB2116" i="21" s="1"/>
  <c r="X2116" i="21"/>
  <c r="AC2116" i="21"/>
  <c r="AD2116" i="21"/>
  <c r="AF2116" i="21"/>
  <c r="AL2116" i="21"/>
  <c r="AN2116" i="21"/>
  <c r="AR2116" i="21"/>
  <c r="AX2116" i="21"/>
  <c r="AZ2116" i="21"/>
  <c r="BA2116" i="21"/>
  <c r="BC2116" i="21"/>
  <c r="BE2116" i="21"/>
  <c r="C2117" i="21"/>
  <c r="D2117" i="21"/>
  <c r="F2117" i="21"/>
  <c r="H2117" i="21"/>
  <c r="I2117" i="21"/>
  <c r="J2117" i="21"/>
  <c r="Q2117" i="21"/>
  <c r="V2117" i="21"/>
  <c r="W2117" i="21"/>
  <c r="X2117" i="21"/>
  <c r="Y2117" i="21"/>
  <c r="Z2117" i="21"/>
  <c r="AA2117" i="21"/>
  <c r="AD2117" i="21" s="1"/>
  <c r="AF2117" i="21" s="1"/>
  <c r="AC2117" i="21"/>
  <c r="AL2117" i="21"/>
  <c r="AN2117" i="21"/>
  <c r="AR2117" i="21"/>
  <c r="AX2117" i="21"/>
  <c r="AZ2117" i="21"/>
  <c r="BA2117" i="21"/>
  <c r="BC2117" i="21"/>
  <c r="BE2117" i="21"/>
  <c r="BF2117" i="21" s="1"/>
  <c r="BG2117" i="21"/>
  <c r="C2118" i="21"/>
  <c r="D2118" i="21"/>
  <c r="F2118" i="21"/>
  <c r="H2118" i="21"/>
  <c r="Q2118" i="21"/>
  <c r="V2118" i="21"/>
  <c r="W2118" i="21"/>
  <c r="X2118" i="21"/>
  <c r="AC2118" i="21" s="1"/>
  <c r="Y2118" i="21"/>
  <c r="Z2118" i="21"/>
  <c r="AA2118" i="21"/>
  <c r="AD2118" i="21" s="1"/>
  <c r="AF2118" i="21" s="1"/>
  <c r="AL2118" i="21"/>
  <c r="AN2118" i="21"/>
  <c r="AR2118" i="21"/>
  <c r="AX2118" i="21"/>
  <c r="AZ2118" i="21"/>
  <c r="BA2118" i="21"/>
  <c r="BC2118" i="21"/>
  <c r="BE2118" i="21"/>
  <c r="C2119" i="21"/>
  <c r="D2119" i="21"/>
  <c r="F2119" i="21"/>
  <c r="H2119" i="21"/>
  <c r="I2119" i="21"/>
  <c r="J2119" i="21"/>
  <c r="Q2119" i="21"/>
  <c r="V2119" i="21"/>
  <c r="Z2119" i="21" s="1"/>
  <c r="W2119" i="21"/>
  <c r="AA2119" i="21" s="1"/>
  <c r="AD2119" i="21" s="1"/>
  <c r="X2119" i="21"/>
  <c r="AC2119" i="21"/>
  <c r="AL2119" i="21"/>
  <c r="AN2119" i="21"/>
  <c r="AR2119" i="21"/>
  <c r="AX2119" i="21"/>
  <c r="AZ2119" i="21"/>
  <c r="BA2119" i="21"/>
  <c r="BC2119" i="21"/>
  <c r="BE2119" i="21"/>
  <c r="BF2119" i="21"/>
  <c r="BG2119" i="21"/>
  <c r="C2120" i="21"/>
  <c r="D2120" i="21"/>
  <c r="F2120" i="21"/>
  <c r="H2120" i="21"/>
  <c r="Q2120" i="21"/>
  <c r="V2120" i="21"/>
  <c r="Y2120" i="21" s="1"/>
  <c r="W2120" i="21"/>
  <c r="X2120" i="21"/>
  <c r="Z2120" i="21"/>
  <c r="AA2120" i="21"/>
  <c r="AC2120" i="21"/>
  <c r="AB2120" i="21" s="1"/>
  <c r="AL2120" i="21"/>
  <c r="AN2120" i="21"/>
  <c r="AR2120" i="21"/>
  <c r="AX2120" i="21"/>
  <c r="AZ2120" i="21"/>
  <c r="BA2120" i="21"/>
  <c r="BC2120" i="21"/>
  <c r="BE2120" i="21"/>
  <c r="BF2120" i="21"/>
  <c r="BG2120" i="21"/>
  <c r="C2121" i="21"/>
  <c r="D2121" i="21"/>
  <c r="F2121" i="21"/>
  <c r="H2121" i="21"/>
  <c r="J2121" i="21" s="1"/>
  <c r="I2121" i="21"/>
  <c r="Q2121" i="21"/>
  <c r="V2121" i="21"/>
  <c r="Z2121" i="21" s="1"/>
  <c r="W2121" i="21"/>
  <c r="X2121" i="21"/>
  <c r="Y2121" i="21"/>
  <c r="AA2121" i="21"/>
  <c r="AC2121" i="21"/>
  <c r="AD2121" i="21"/>
  <c r="AF2121" i="21" s="1"/>
  <c r="AL2121" i="21"/>
  <c r="AN2121" i="21"/>
  <c r="AR2121" i="21"/>
  <c r="AX2121" i="21"/>
  <c r="AZ2121" i="21"/>
  <c r="BA2121" i="21"/>
  <c r="BC2121" i="21"/>
  <c r="BE2121" i="21"/>
  <c r="BF2121" i="21" s="1"/>
  <c r="C2122" i="21"/>
  <c r="D2122" i="21"/>
  <c r="F2122" i="21"/>
  <c r="H2122" i="21"/>
  <c r="J2122" i="21" s="1"/>
  <c r="Q2122" i="21"/>
  <c r="V2122" i="21"/>
  <c r="Y2122" i="21" s="1"/>
  <c r="W2122" i="21"/>
  <c r="AA2122" i="21" s="1"/>
  <c r="X2122" i="21"/>
  <c r="Z2122" i="21"/>
  <c r="AC2122" i="21"/>
  <c r="AL2122" i="21"/>
  <c r="AN2122" i="21"/>
  <c r="AR2122" i="21"/>
  <c r="AX2122" i="21"/>
  <c r="AZ2122" i="21"/>
  <c r="BA2122" i="21"/>
  <c r="BC2122" i="21"/>
  <c r="BE2122" i="21"/>
  <c r="BG2122" i="21" s="1"/>
  <c r="BF2122" i="21"/>
  <c r="C2123" i="21"/>
  <c r="D2123" i="21"/>
  <c r="F2123" i="21"/>
  <c r="H2123" i="21"/>
  <c r="Q2123" i="21"/>
  <c r="V2123" i="21"/>
  <c r="W2123" i="21"/>
  <c r="X2123" i="21"/>
  <c r="Y2123" i="21"/>
  <c r="Z2123" i="21"/>
  <c r="AA2123" i="21"/>
  <c r="AL2123" i="21"/>
  <c r="AN2123" i="21"/>
  <c r="AR2123" i="21"/>
  <c r="AX2123" i="21"/>
  <c r="AZ2123" i="21"/>
  <c r="BA2123" i="21"/>
  <c r="BC2123" i="21"/>
  <c r="BE2123" i="21"/>
  <c r="C2124" i="21"/>
  <c r="D2124" i="21"/>
  <c r="F2124" i="21"/>
  <c r="H2124" i="21"/>
  <c r="I2124" i="21" s="1"/>
  <c r="Q2124" i="21"/>
  <c r="V2124" i="21"/>
  <c r="W2124" i="21"/>
  <c r="AA2124" i="21" s="1"/>
  <c r="X2124" i="21"/>
  <c r="Y2124" i="21"/>
  <c r="Z2124" i="21"/>
  <c r="AL2124" i="21"/>
  <c r="AN2124" i="21"/>
  <c r="AR2124" i="21"/>
  <c r="AX2124" i="21"/>
  <c r="AZ2124" i="21"/>
  <c r="BA2124" i="21"/>
  <c r="BC2124" i="21"/>
  <c r="BE2124" i="21"/>
  <c r="BF2124" i="21"/>
  <c r="BG2124" i="21"/>
  <c r="C2125" i="21"/>
  <c r="D2125" i="21"/>
  <c r="F2125" i="21"/>
  <c r="H2125" i="21"/>
  <c r="I2125" i="21"/>
  <c r="J2125" i="21"/>
  <c r="Q2125" i="21"/>
  <c r="V2125" i="21"/>
  <c r="W2125" i="21"/>
  <c r="AA2125" i="21" s="1"/>
  <c r="X2125" i="21"/>
  <c r="AC2125" i="21"/>
  <c r="AL2125" i="21"/>
  <c r="AN2125" i="21"/>
  <c r="AR2125" i="21"/>
  <c r="AX2125" i="21"/>
  <c r="AZ2125" i="21"/>
  <c r="BA2125" i="21"/>
  <c r="BC2125" i="21"/>
  <c r="BE2125" i="21"/>
  <c r="C2126" i="21"/>
  <c r="D2126" i="21"/>
  <c r="F2126" i="21"/>
  <c r="H2126" i="21"/>
  <c r="I2126" i="21"/>
  <c r="J2126" i="21"/>
  <c r="Q2126" i="21"/>
  <c r="V2126" i="21"/>
  <c r="Z2126" i="21" s="1"/>
  <c r="W2126" i="21"/>
  <c r="X2126" i="21"/>
  <c r="AC2126" i="21" s="1"/>
  <c r="Y2126" i="21"/>
  <c r="AA2126" i="21"/>
  <c r="AB2126" i="21"/>
  <c r="AD2126" i="21"/>
  <c r="AF2126" i="21" s="1"/>
  <c r="AL2126" i="21"/>
  <c r="AN2126" i="21"/>
  <c r="AR2126" i="21"/>
  <c r="AX2126" i="21"/>
  <c r="AZ2126" i="21"/>
  <c r="BA2126" i="21"/>
  <c r="BC2126" i="21"/>
  <c r="BE2126" i="21"/>
  <c r="BF2126" i="21" s="1"/>
  <c r="C2127" i="21"/>
  <c r="D2127" i="21"/>
  <c r="F2127" i="21"/>
  <c r="H2127" i="21"/>
  <c r="I2127" i="21"/>
  <c r="J2127" i="21"/>
  <c r="Q2127" i="21"/>
  <c r="V2127" i="21"/>
  <c r="Z2127" i="21" s="1"/>
  <c r="W2127" i="21"/>
  <c r="AA2127" i="21" s="1"/>
  <c r="X2127" i="21"/>
  <c r="Y2127" i="21"/>
  <c r="AC2127" i="21"/>
  <c r="AL2127" i="21"/>
  <c r="AN2127" i="21"/>
  <c r="AR2127" i="21"/>
  <c r="AX2127" i="21"/>
  <c r="AZ2127" i="21"/>
  <c r="BA2127" i="21"/>
  <c r="BC2127" i="21"/>
  <c r="BE2127" i="21"/>
  <c r="BF2127" i="21"/>
  <c r="BG2127" i="21"/>
  <c r="C2128" i="21"/>
  <c r="D2128" i="21"/>
  <c r="F2128" i="21"/>
  <c r="H2128" i="21"/>
  <c r="I2128" i="21" s="1"/>
  <c r="Q2128" i="21"/>
  <c r="V2128" i="21"/>
  <c r="W2128" i="21"/>
  <c r="X2128" i="21"/>
  <c r="Y2128" i="21"/>
  <c r="Z2128" i="21"/>
  <c r="AA2128" i="21"/>
  <c r="AC2128" i="21"/>
  <c r="AD2128" i="21" s="1"/>
  <c r="AL2128" i="21"/>
  <c r="AN2128" i="21"/>
  <c r="AR2128" i="21"/>
  <c r="AX2128" i="21"/>
  <c r="AZ2128" i="21"/>
  <c r="BA2128" i="21"/>
  <c r="BC2128" i="21"/>
  <c r="BE2128" i="21"/>
  <c r="BF2128" i="21"/>
  <c r="BG2128" i="21"/>
  <c r="C2129" i="21"/>
  <c r="D2129" i="21"/>
  <c r="F2129" i="21"/>
  <c r="H2129" i="21"/>
  <c r="J2129" i="21" s="1"/>
  <c r="I2129" i="21"/>
  <c r="Q2129" i="21"/>
  <c r="V2129" i="21"/>
  <c r="Z2129" i="21" s="1"/>
  <c r="W2129" i="21"/>
  <c r="AA2129" i="21" s="1"/>
  <c r="AD2129" i="21" s="1"/>
  <c r="X2129" i="21"/>
  <c r="AC2129" i="21"/>
  <c r="AL2129" i="21"/>
  <c r="AN2129" i="21"/>
  <c r="AR2129" i="21"/>
  <c r="AX2129" i="21"/>
  <c r="AZ2129" i="21"/>
  <c r="BA2129" i="21"/>
  <c r="BC2129" i="21"/>
  <c r="BE2129" i="21"/>
  <c r="BF2129" i="21"/>
  <c r="BG2129" i="21"/>
  <c r="C2130" i="21"/>
  <c r="D2130" i="21"/>
  <c r="F2130" i="21"/>
  <c r="H2130" i="21"/>
  <c r="Q2130" i="21"/>
  <c r="V2130" i="21"/>
  <c r="W2130" i="21"/>
  <c r="X2130" i="21"/>
  <c r="AA2130" i="21"/>
  <c r="AB2130" i="21" s="1"/>
  <c r="AC2130" i="21"/>
  <c r="AD2130" i="21"/>
  <c r="AF2130" i="21" s="1"/>
  <c r="AL2130" i="21"/>
  <c r="AN2130" i="21"/>
  <c r="AR2130" i="21"/>
  <c r="AX2130" i="21"/>
  <c r="AZ2130" i="21"/>
  <c r="BA2130" i="21"/>
  <c r="BC2130" i="21"/>
  <c r="BE2130" i="21"/>
  <c r="C2131" i="21"/>
  <c r="D2131" i="21"/>
  <c r="F2131" i="21"/>
  <c r="H2131" i="21"/>
  <c r="I2131" i="21"/>
  <c r="J2131" i="21"/>
  <c r="Q2131" i="21"/>
  <c r="V2131" i="21"/>
  <c r="W2131" i="21"/>
  <c r="X2131" i="21"/>
  <c r="Y2131" i="21"/>
  <c r="Z2131" i="21"/>
  <c r="AA2131" i="21"/>
  <c r="AC2131" i="21"/>
  <c r="AB2131" i="21" s="1"/>
  <c r="AL2131" i="21"/>
  <c r="AN2131" i="21"/>
  <c r="AR2131" i="21"/>
  <c r="AX2131" i="21"/>
  <c r="AZ2131" i="21"/>
  <c r="BA2131" i="21"/>
  <c r="BC2131" i="21"/>
  <c r="BE2131" i="21"/>
  <c r="BF2131" i="21" s="1"/>
  <c r="C2132" i="21"/>
  <c r="D2132" i="21"/>
  <c r="F2132" i="21"/>
  <c r="H2132" i="21"/>
  <c r="I2132" i="21" s="1"/>
  <c r="Q2132" i="21"/>
  <c r="V2132" i="21"/>
  <c r="W2132" i="21"/>
  <c r="AA2132" i="21" s="1"/>
  <c r="X2132" i="21"/>
  <c r="AC2132" i="21" s="1"/>
  <c r="Y2132" i="21"/>
  <c r="Z2132" i="21"/>
  <c r="AL2132" i="21"/>
  <c r="AN2132" i="21"/>
  <c r="AR2132" i="21"/>
  <c r="AX2132" i="21"/>
  <c r="AZ2132" i="21"/>
  <c r="BA2132" i="21"/>
  <c r="BC2132" i="21"/>
  <c r="BE2132" i="21"/>
  <c r="BF2132" i="21" s="1"/>
  <c r="BG2132" i="21"/>
  <c r="C2133" i="21"/>
  <c r="D2133" i="21"/>
  <c r="F2133" i="21"/>
  <c r="H2133" i="21"/>
  <c r="Q2133" i="21"/>
  <c r="V2133" i="21"/>
  <c r="Y2133" i="21" s="1"/>
  <c r="W2133" i="21"/>
  <c r="X2133" i="21"/>
  <c r="AA2133" i="21"/>
  <c r="AB2133" i="21" s="1"/>
  <c r="AC2133" i="21"/>
  <c r="AD2133" i="21"/>
  <c r="AF2133" i="21" s="1"/>
  <c r="AL2133" i="21"/>
  <c r="AN2133" i="21"/>
  <c r="AR2133" i="21"/>
  <c r="AX2133" i="21"/>
  <c r="AZ2133" i="21"/>
  <c r="BA2133" i="21"/>
  <c r="BC2133" i="21"/>
  <c r="BE2133" i="21"/>
  <c r="BF2133" i="21" s="1"/>
  <c r="BG2133" i="21"/>
  <c r="C2134" i="21"/>
  <c r="D2134" i="21"/>
  <c r="F2134" i="21"/>
  <c r="H2134" i="21"/>
  <c r="I2134" i="21" s="1"/>
  <c r="J2134" i="21"/>
  <c r="Q2134" i="21"/>
  <c r="V2134" i="21"/>
  <c r="Z2134" i="21" s="1"/>
  <c r="W2134" i="21"/>
  <c r="AA2134" i="21" s="1"/>
  <c r="X2134" i="21"/>
  <c r="AL2134" i="21"/>
  <c r="AN2134" i="21"/>
  <c r="AR2134" i="21"/>
  <c r="AX2134" i="21"/>
  <c r="AZ2134" i="21"/>
  <c r="BA2134" i="21"/>
  <c r="BC2134" i="21"/>
  <c r="BE2134" i="21"/>
  <c r="BF2134" i="21"/>
  <c r="BG2134" i="21"/>
  <c r="C2135" i="21"/>
  <c r="D2135" i="21"/>
  <c r="F2135" i="21"/>
  <c r="H2135" i="21"/>
  <c r="I2135" i="21"/>
  <c r="J2135" i="21"/>
  <c r="Q2135" i="21"/>
  <c r="V2135" i="21"/>
  <c r="W2135" i="21"/>
  <c r="X2135" i="21"/>
  <c r="AA2135" i="21"/>
  <c r="AB2135" i="21" s="1"/>
  <c r="AC2135" i="21"/>
  <c r="AD2135" i="21"/>
  <c r="AF2135" i="21"/>
  <c r="AL2135" i="21"/>
  <c r="AN2135" i="21"/>
  <c r="AR2135" i="21"/>
  <c r="AX2135" i="21"/>
  <c r="AZ2135" i="21"/>
  <c r="BA2135" i="21"/>
  <c r="BC2135" i="21"/>
  <c r="BE2135" i="21"/>
  <c r="C2136" i="21"/>
  <c r="D2136" i="21"/>
  <c r="F2136" i="21"/>
  <c r="H2136" i="21"/>
  <c r="I2136" i="21"/>
  <c r="J2136" i="21"/>
  <c r="Q2136" i="21"/>
  <c r="V2136" i="21"/>
  <c r="W2136" i="21"/>
  <c r="X2136" i="21"/>
  <c r="Y2136" i="21"/>
  <c r="Z2136" i="21"/>
  <c r="AA2136" i="21"/>
  <c r="AL2136" i="21"/>
  <c r="AN2136" i="21"/>
  <c r="AR2136" i="21"/>
  <c r="AX2136" i="21"/>
  <c r="AZ2136" i="21"/>
  <c r="BA2136" i="21"/>
  <c r="BC2136" i="21"/>
  <c r="BE2136" i="21"/>
  <c r="BF2136" i="21"/>
  <c r="BG2136" i="21"/>
  <c r="C2137" i="21"/>
  <c r="D2137" i="21"/>
  <c r="F2137" i="21"/>
  <c r="H2137" i="21"/>
  <c r="Q2137" i="21"/>
  <c r="V2137" i="21"/>
  <c r="W2137" i="21"/>
  <c r="X2137" i="21"/>
  <c r="Y2137" i="21"/>
  <c r="Z2137" i="21"/>
  <c r="AA2137" i="21"/>
  <c r="AD2137" i="21" s="1"/>
  <c r="AC2137" i="21"/>
  <c r="AL2137" i="21"/>
  <c r="AN2137" i="21"/>
  <c r="AR2137" i="21"/>
  <c r="AX2137" i="21"/>
  <c r="AZ2137" i="21"/>
  <c r="BA2137" i="21"/>
  <c r="BC2137" i="21"/>
  <c r="BE2137" i="21"/>
  <c r="BF2137" i="21"/>
  <c r="BG2137" i="21"/>
  <c r="C2138" i="21"/>
  <c r="D2138" i="21"/>
  <c r="F2138" i="21"/>
  <c r="H2138" i="21"/>
  <c r="I2138" i="21" s="1"/>
  <c r="Q2138" i="21"/>
  <c r="V2138" i="21"/>
  <c r="Y2138" i="21" s="1"/>
  <c r="W2138" i="21"/>
  <c r="AA2138" i="21" s="1"/>
  <c r="X2138" i="21"/>
  <c r="Z2138" i="21"/>
  <c r="AL2138" i="21"/>
  <c r="AN2138" i="21"/>
  <c r="AR2138" i="21"/>
  <c r="AX2138" i="21"/>
  <c r="AZ2138" i="21"/>
  <c r="BA2138" i="21"/>
  <c r="BC2138" i="21"/>
  <c r="BE2138" i="21"/>
  <c r="BG2138" i="21" s="1"/>
  <c r="BF2138" i="21"/>
  <c r="C2139" i="21"/>
  <c r="D2139" i="21"/>
  <c r="F2139" i="21"/>
  <c r="H2139" i="21"/>
  <c r="I2139" i="21" s="1"/>
  <c r="J2139" i="21"/>
  <c r="Q2139" i="21"/>
  <c r="V2139" i="21"/>
  <c r="W2139" i="21"/>
  <c r="AA2139" i="21" s="1"/>
  <c r="X2139" i="21"/>
  <c r="Y2139" i="21"/>
  <c r="Z2139" i="21"/>
  <c r="AL2139" i="21"/>
  <c r="AN2139" i="21"/>
  <c r="AR2139" i="21"/>
  <c r="AX2139" i="21"/>
  <c r="AZ2139" i="21"/>
  <c r="BA2139" i="21"/>
  <c r="BC2139" i="21"/>
  <c r="BE2139" i="21"/>
  <c r="BF2139" i="21"/>
  <c r="BG2139" i="21"/>
  <c r="C2140" i="21"/>
  <c r="D2140" i="21"/>
  <c r="F2140" i="21"/>
  <c r="H2140" i="21"/>
  <c r="Q2140" i="21"/>
  <c r="V2140" i="21"/>
  <c r="W2140" i="21"/>
  <c r="AA2140" i="21" s="1"/>
  <c r="AD2140" i="21" s="1"/>
  <c r="AF2140" i="21" s="1"/>
  <c r="X2140" i="21"/>
  <c r="AC2140" i="21" s="1"/>
  <c r="AL2140" i="21"/>
  <c r="AN2140" i="21"/>
  <c r="AR2140" i="21"/>
  <c r="AX2140" i="21"/>
  <c r="AZ2140" i="21"/>
  <c r="BA2140" i="21"/>
  <c r="BC2140" i="21"/>
  <c r="BE2140" i="21"/>
  <c r="BG2140" i="21" s="1"/>
  <c r="BF2140" i="21"/>
  <c r="C2141" i="21"/>
  <c r="D2141" i="21"/>
  <c r="F2141" i="21"/>
  <c r="H2141" i="21"/>
  <c r="I2141" i="21"/>
  <c r="J2141" i="21"/>
  <c r="Q2141" i="21"/>
  <c r="V2141" i="21"/>
  <c r="Z2141" i="21" s="1"/>
  <c r="W2141" i="21"/>
  <c r="X2141" i="21"/>
  <c r="Y2141" i="21"/>
  <c r="AA2141" i="21"/>
  <c r="AD2141" i="21" s="1"/>
  <c r="AF2141" i="21" s="1"/>
  <c r="AC2141" i="21"/>
  <c r="AL2141" i="21"/>
  <c r="AN2141" i="21"/>
  <c r="AR2141" i="21"/>
  <c r="AX2141" i="21"/>
  <c r="AZ2141" i="21"/>
  <c r="BA2141" i="21"/>
  <c r="BC2141" i="21"/>
  <c r="BE2141" i="21"/>
  <c r="BF2141" i="21" s="1"/>
  <c r="C2142" i="21"/>
  <c r="D2142" i="21"/>
  <c r="F2142" i="21"/>
  <c r="H2142" i="21"/>
  <c r="J2142" i="21" s="1"/>
  <c r="I2142" i="21"/>
  <c r="Q2142" i="21"/>
  <c r="V2142" i="21"/>
  <c r="W2142" i="21"/>
  <c r="AA2142" i="21" s="1"/>
  <c r="X2142" i="21"/>
  <c r="AC2142" i="21" s="1"/>
  <c r="Y2142" i="21"/>
  <c r="Z2142" i="21"/>
  <c r="AL2142" i="21"/>
  <c r="AN2142" i="21"/>
  <c r="AR2142" i="21"/>
  <c r="AX2142" i="21"/>
  <c r="AZ2142" i="21"/>
  <c r="BA2142" i="21"/>
  <c r="BC2142" i="21"/>
  <c r="BE2142" i="21"/>
  <c r="BF2142" i="21"/>
  <c r="BG2142" i="21"/>
  <c r="C2143" i="21"/>
  <c r="D2143" i="21"/>
  <c r="F2143" i="21"/>
  <c r="H2143" i="21"/>
  <c r="I2143" i="21"/>
  <c r="J2143" i="21"/>
  <c r="Q2143" i="21"/>
  <c r="V2143" i="21"/>
  <c r="Z2143" i="21" s="1"/>
  <c r="W2143" i="21"/>
  <c r="AA2143" i="21" s="1"/>
  <c r="X2143" i="21"/>
  <c r="Y2143" i="21"/>
  <c r="AL2143" i="21"/>
  <c r="AN2143" i="21"/>
  <c r="AR2143" i="21"/>
  <c r="AX2143" i="21"/>
  <c r="AZ2143" i="21"/>
  <c r="BA2143" i="21"/>
  <c r="BC2143" i="21"/>
  <c r="BE2143" i="21"/>
  <c r="BF2143" i="21"/>
  <c r="BG2143" i="21"/>
  <c r="C2144" i="21"/>
  <c r="D2144" i="21"/>
  <c r="F2144" i="21"/>
  <c r="H2144" i="21"/>
  <c r="I2144" i="21"/>
  <c r="J2144" i="21"/>
  <c r="Q2144" i="21"/>
  <c r="V2144" i="21"/>
  <c r="W2144" i="21"/>
  <c r="X2144" i="21"/>
  <c r="AA2144" i="21"/>
  <c r="AC2144" i="21"/>
  <c r="AD2144" i="21"/>
  <c r="AL2144" i="21"/>
  <c r="AN2144" i="21"/>
  <c r="AR2144" i="21"/>
  <c r="AX2144" i="21"/>
  <c r="AZ2144" i="21"/>
  <c r="BA2144" i="21"/>
  <c r="BC2144" i="21"/>
  <c r="BE2144" i="21"/>
  <c r="BF2144" i="21"/>
  <c r="BG2144" i="21"/>
  <c r="C2145" i="21"/>
  <c r="D2145" i="21"/>
  <c r="F2145" i="21"/>
  <c r="H2145" i="21"/>
  <c r="J2145" i="21" s="1"/>
  <c r="I2145" i="21"/>
  <c r="Q2145" i="21"/>
  <c r="V2145" i="21"/>
  <c r="Y2145" i="21" s="1"/>
  <c r="W2145" i="21"/>
  <c r="X2145" i="21"/>
  <c r="AA2145" i="21"/>
  <c r="AC2145" i="21"/>
  <c r="AD2145" i="21"/>
  <c r="AF2145" i="21"/>
  <c r="AL2145" i="21"/>
  <c r="AN2145" i="21"/>
  <c r="AR2145" i="21"/>
  <c r="AX2145" i="21"/>
  <c r="AZ2145" i="21"/>
  <c r="BA2145" i="21"/>
  <c r="BC2145" i="21"/>
  <c r="BE2145" i="21"/>
  <c r="C2146" i="21"/>
  <c r="D2146" i="21"/>
  <c r="F2146" i="21"/>
  <c r="H2146" i="21"/>
  <c r="J2146" i="21" s="1"/>
  <c r="I2146" i="21"/>
  <c r="Q2146" i="21"/>
  <c r="V2146" i="21"/>
  <c r="Y2146" i="21" s="1"/>
  <c r="W2146" i="21"/>
  <c r="X2146" i="21"/>
  <c r="AC2146" i="21" s="1"/>
  <c r="AB2146" i="21" s="1"/>
  <c r="Z2146" i="21"/>
  <c r="AA2146" i="21"/>
  <c r="AL2146" i="21"/>
  <c r="AN2146" i="21"/>
  <c r="AR2146" i="21"/>
  <c r="AX2146" i="21"/>
  <c r="AZ2146" i="21"/>
  <c r="BA2146" i="21"/>
  <c r="BC2146" i="21"/>
  <c r="BE2146" i="21"/>
  <c r="BG2146" i="21" s="1"/>
  <c r="C2147" i="21"/>
  <c r="D2147" i="21"/>
  <c r="F2147" i="21"/>
  <c r="H2147" i="21"/>
  <c r="J2147" i="21" s="1"/>
  <c r="Q2147" i="21"/>
  <c r="V2147" i="21"/>
  <c r="W2147" i="21"/>
  <c r="X2147" i="21"/>
  <c r="AC2147" i="21" s="1"/>
  <c r="Y2147" i="21"/>
  <c r="Z2147" i="21"/>
  <c r="AA2147" i="21"/>
  <c r="AL2147" i="21"/>
  <c r="AN2147" i="21"/>
  <c r="AR2147" i="21"/>
  <c r="AX2147" i="21"/>
  <c r="AZ2147" i="21"/>
  <c r="BA2147" i="21"/>
  <c r="BC2147" i="21"/>
  <c r="BE2147" i="21"/>
  <c r="BF2147" i="21"/>
  <c r="BG2147" i="21"/>
  <c r="C2148" i="21"/>
  <c r="D2148" i="21"/>
  <c r="F2148" i="21"/>
  <c r="H2148" i="21"/>
  <c r="I2148" i="21" s="1"/>
  <c r="Q2148" i="21"/>
  <c r="V2148" i="21"/>
  <c r="Z2148" i="21" s="1"/>
  <c r="W2148" i="21"/>
  <c r="AA2148" i="21" s="1"/>
  <c r="X2148" i="21"/>
  <c r="Y2148" i="21"/>
  <c r="AL2148" i="21"/>
  <c r="AN2148" i="21"/>
  <c r="AR2148" i="21"/>
  <c r="AX2148" i="21"/>
  <c r="AZ2148" i="21"/>
  <c r="BA2148" i="21"/>
  <c r="BC2148" i="21"/>
  <c r="BE2148" i="21"/>
  <c r="BF2148" i="21" s="1"/>
  <c r="BG2148" i="21"/>
  <c r="C2149" i="21"/>
  <c r="D2149" i="21"/>
  <c r="F2149" i="21"/>
  <c r="H2149" i="21"/>
  <c r="I2149" i="21" s="1"/>
  <c r="J2149" i="21"/>
  <c r="Q2149" i="21"/>
  <c r="V2149" i="21"/>
  <c r="W2149" i="21"/>
  <c r="AA2149" i="21" s="1"/>
  <c r="AB2149" i="21" s="1"/>
  <c r="X2149" i="21"/>
  <c r="AC2149" i="21"/>
  <c r="AL2149" i="21"/>
  <c r="AN2149" i="21"/>
  <c r="AR2149" i="21"/>
  <c r="AX2149" i="21"/>
  <c r="AZ2149" i="21"/>
  <c r="BA2149" i="21"/>
  <c r="BC2149" i="21"/>
  <c r="BE2149" i="21"/>
  <c r="BF2149" i="21" s="1"/>
  <c r="C2150" i="21"/>
  <c r="D2150" i="21"/>
  <c r="F2150" i="21"/>
  <c r="H2150" i="21"/>
  <c r="I2150" i="21" s="1"/>
  <c r="Q2150" i="21"/>
  <c r="V2150" i="21"/>
  <c r="Y2150" i="21" s="1"/>
  <c r="W2150" i="21"/>
  <c r="X2150" i="21"/>
  <c r="AC2150" i="21" s="1"/>
  <c r="AA2150" i="21"/>
  <c r="AB2150" i="21"/>
  <c r="AD2150" i="21"/>
  <c r="AF2150" i="21"/>
  <c r="AL2150" i="21"/>
  <c r="AN2150" i="21"/>
  <c r="AR2150" i="21"/>
  <c r="AX2150" i="21"/>
  <c r="AZ2150" i="21"/>
  <c r="BA2150" i="21"/>
  <c r="BC2150" i="21"/>
  <c r="BE2150" i="21"/>
  <c r="C2151" i="21"/>
  <c r="D2151" i="21"/>
  <c r="F2151" i="21"/>
  <c r="H2151" i="21"/>
  <c r="I2151" i="21"/>
  <c r="J2151" i="21"/>
  <c r="Q2151" i="21"/>
  <c r="V2151" i="21"/>
  <c r="Z2151" i="21" s="1"/>
  <c r="W2151" i="21"/>
  <c r="X2151" i="21"/>
  <c r="Y2151" i="21"/>
  <c r="AA2151" i="21"/>
  <c r="AD2151" i="21" s="1"/>
  <c r="AB2151" i="21"/>
  <c r="AC2151" i="21"/>
  <c r="AL2151" i="21"/>
  <c r="AN2151" i="21"/>
  <c r="AR2151" i="21"/>
  <c r="AX2151" i="21"/>
  <c r="AZ2151" i="21"/>
  <c r="BA2151" i="21"/>
  <c r="BC2151" i="21"/>
  <c r="BE2151" i="21"/>
  <c r="BF2151" i="21" s="1"/>
  <c r="BG2151" i="21"/>
  <c r="C2152" i="21"/>
  <c r="D2152" i="21"/>
  <c r="F2152" i="21"/>
  <c r="H2152" i="21"/>
  <c r="Q2152" i="21"/>
  <c r="V2152" i="21"/>
  <c r="Y2152" i="21" s="1"/>
  <c r="W2152" i="21"/>
  <c r="X2152" i="21"/>
  <c r="Z2152" i="21"/>
  <c r="AA2152" i="21"/>
  <c r="AL2152" i="21"/>
  <c r="AN2152" i="21"/>
  <c r="AR2152" i="21"/>
  <c r="AX2152" i="21"/>
  <c r="AZ2152" i="21"/>
  <c r="BA2152" i="21"/>
  <c r="BC2152" i="21"/>
  <c r="BE2152" i="21"/>
  <c r="BF2152" i="21"/>
  <c r="BG2152" i="21"/>
  <c r="C2153" i="21"/>
  <c r="D2153" i="21"/>
  <c r="F2153" i="21"/>
  <c r="H2153" i="21"/>
  <c r="J2153" i="21" s="1"/>
  <c r="Q2153" i="21"/>
  <c r="V2153" i="21"/>
  <c r="Z2153" i="21" s="1"/>
  <c r="W2153" i="21"/>
  <c r="AA2153" i="21" s="1"/>
  <c r="X2153" i="21"/>
  <c r="Y2153" i="21"/>
  <c r="AL2153" i="21"/>
  <c r="AN2153" i="21"/>
  <c r="AR2153" i="21"/>
  <c r="AX2153" i="21"/>
  <c r="AZ2153" i="21"/>
  <c r="BA2153" i="21"/>
  <c r="BC2153" i="21"/>
  <c r="BE2153" i="21"/>
  <c r="BF2153" i="21"/>
  <c r="BG2153" i="21"/>
  <c r="C2154" i="21"/>
  <c r="D2154" i="21"/>
  <c r="F2154" i="21"/>
  <c r="H2154" i="21"/>
  <c r="I2154" i="21"/>
  <c r="J2154" i="21"/>
  <c r="Q2154" i="21"/>
  <c r="V2154" i="21"/>
  <c r="W2154" i="21"/>
  <c r="AA2154" i="21" s="1"/>
  <c r="X2154" i="21"/>
  <c r="AB2154" i="21"/>
  <c r="AC2154" i="21"/>
  <c r="AD2154" i="21"/>
  <c r="AF2154" i="21" s="1"/>
  <c r="AL2154" i="21"/>
  <c r="AN2154" i="21"/>
  <c r="AR2154" i="21"/>
  <c r="AX2154" i="21"/>
  <c r="AZ2154" i="21"/>
  <c r="BA2154" i="21"/>
  <c r="BC2154" i="21"/>
  <c r="BE2154" i="21"/>
  <c r="BG2154" i="21" s="1"/>
  <c r="BF2154" i="21"/>
  <c r="C2155" i="21"/>
  <c r="D2155" i="21"/>
  <c r="F2155" i="21"/>
  <c r="H2155" i="21"/>
  <c r="I2155" i="21" s="1"/>
  <c r="J2155" i="21"/>
  <c r="Q2155" i="21"/>
  <c r="V2155" i="21"/>
  <c r="Y2155" i="21" s="1"/>
  <c r="W2155" i="21"/>
  <c r="X2155" i="21"/>
  <c r="Z2155" i="21"/>
  <c r="AA2155" i="21"/>
  <c r="AC2155" i="21"/>
  <c r="AB2155" i="21" s="1"/>
  <c r="AL2155" i="21"/>
  <c r="AN2155" i="21"/>
  <c r="AR2155" i="21"/>
  <c r="AX2155" i="21"/>
  <c r="AZ2155" i="21"/>
  <c r="BA2155" i="21"/>
  <c r="BC2155" i="21"/>
  <c r="BE2155" i="21"/>
  <c r="BF2155" i="21" s="1"/>
  <c r="C2156" i="21"/>
  <c r="D2156" i="21"/>
  <c r="F2156" i="21"/>
  <c r="H2156" i="21"/>
  <c r="J2156" i="21" s="1"/>
  <c r="I2156" i="21"/>
  <c r="Q2156" i="21"/>
  <c r="V2156" i="21"/>
  <c r="W2156" i="21"/>
  <c r="AA2156" i="21" s="1"/>
  <c r="X2156" i="21"/>
  <c r="Y2156" i="21"/>
  <c r="Z2156" i="21"/>
  <c r="AL2156" i="21"/>
  <c r="AN2156" i="21"/>
  <c r="AR2156" i="21"/>
  <c r="AX2156" i="21"/>
  <c r="AZ2156" i="21"/>
  <c r="BA2156" i="21"/>
  <c r="BC2156" i="21"/>
  <c r="BE2156" i="21"/>
  <c r="BF2156" i="21"/>
  <c r="BG2156" i="21"/>
  <c r="C2157" i="21"/>
  <c r="D2157" i="21"/>
  <c r="F2157" i="21"/>
  <c r="H2157" i="21"/>
  <c r="I2157" i="21" s="1"/>
  <c r="J2157" i="21"/>
  <c r="Q2157" i="21"/>
  <c r="V2157" i="21"/>
  <c r="W2157" i="21"/>
  <c r="AA2157" i="21" s="1"/>
  <c r="X2157" i="21"/>
  <c r="AL2157" i="21"/>
  <c r="AN2157" i="21"/>
  <c r="AR2157" i="21"/>
  <c r="AX2157" i="21"/>
  <c r="AZ2157" i="21"/>
  <c r="BA2157" i="21"/>
  <c r="BC2157" i="21"/>
  <c r="BE2157" i="21"/>
  <c r="BG2157" i="21" s="1"/>
  <c r="BF2157" i="21"/>
  <c r="C2158" i="21"/>
  <c r="D2158" i="21"/>
  <c r="F2158" i="21"/>
  <c r="H2158" i="21"/>
  <c r="I2158" i="21"/>
  <c r="J2158" i="21"/>
  <c r="Q2158" i="21"/>
  <c r="V2158" i="21"/>
  <c r="W2158" i="21"/>
  <c r="X2158" i="21"/>
  <c r="Y2158" i="21"/>
  <c r="Z2158" i="21"/>
  <c r="AA2158" i="21"/>
  <c r="AD2158" i="21" s="1"/>
  <c r="AF2158" i="21" s="1"/>
  <c r="AB2158" i="21"/>
  <c r="AC2158" i="21"/>
  <c r="AL2158" i="21"/>
  <c r="AN2158" i="21"/>
  <c r="AR2158" i="21"/>
  <c r="AX2158" i="21"/>
  <c r="AZ2158" i="21"/>
  <c r="BA2158" i="21"/>
  <c r="BC2158" i="21"/>
  <c r="BE2158" i="21"/>
  <c r="BF2158" i="21" s="1"/>
  <c r="BG2158" i="21"/>
  <c r="C2159" i="21"/>
  <c r="D2159" i="21"/>
  <c r="F2159" i="21"/>
  <c r="H2159" i="21"/>
  <c r="Q2159" i="21"/>
  <c r="V2159" i="21"/>
  <c r="Y2159" i="21" s="1"/>
  <c r="W2159" i="21"/>
  <c r="AA2159" i="21" s="1"/>
  <c r="X2159" i="21"/>
  <c r="AL2159" i="21"/>
  <c r="AN2159" i="21"/>
  <c r="AR2159" i="21"/>
  <c r="AX2159" i="21"/>
  <c r="AZ2159" i="21"/>
  <c r="BA2159" i="21"/>
  <c r="BC2159" i="21"/>
  <c r="BE2159" i="21"/>
  <c r="BF2159" i="21"/>
  <c r="BG2159" i="21"/>
  <c r="C2160" i="21"/>
  <c r="D2160" i="21"/>
  <c r="F2160" i="21"/>
  <c r="H2160" i="21"/>
  <c r="I2160" i="21"/>
  <c r="J2160" i="21"/>
  <c r="Q2160" i="21"/>
  <c r="V2160" i="21"/>
  <c r="W2160" i="21"/>
  <c r="X2160" i="21"/>
  <c r="AA2160" i="21"/>
  <c r="AD2160" i="21" s="1"/>
  <c r="AF2160" i="21" s="1"/>
  <c r="AB2160" i="21"/>
  <c r="AC2160" i="21"/>
  <c r="AL2160" i="21"/>
  <c r="AN2160" i="21"/>
  <c r="AR2160" i="21"/>
  <c r="AX2160" i="21"/>
  <c r="AZ2160" i="21"/>
  <c r="BA2160" i="21"/>
  <c r="BC2160" i="21"/>
  <c r="BE2160" i="21"/>
  <c r="C2161" i="21"/>
  <c r="D2161" i="21"/>
  <c r="F2161" i="21"/>
  <c r="H2161" i="21"/>
  <c r="J2161" i="21" s="1"/>
  <c r="I2161" i="21"/>
  <c r="Q2161" i="21"/>
  <c r="V2161" i="21"/>
  <c r="W2161" i="21"/>
  <c r="X2161" i="21"/>
  <c r="Y2161" i="21"/>
  <c r="Z2161" i="21"/>
  <c r="AA2161" i="21"/>
  <c r="AL2161" i="21"/>
  <c r="AN2161" i="21"/>
  <c r="AR2161" i="21"/>
  <c r="AX2161" i="21"/>
  <c r="AZ2161" i="21"/>
  <c r="BA2161" i="21"/>
  <c r="BC2161" i="21"/>
  <c r="BE2161" i="21"/>
  <c r="BF2161" i="21"/>
  <c r="BG2161" i="21"/>
  <c r="C2162" i="21"/>
  <c r="D2162" i="21"/>
  <c r="F2162" i="21"/>
  <c r="H2162" i="21"/>
  <c r="I2162" i="21" s="1"/>
  <c r="Q2162" i="21"/>
  <c r="V2162" i="21"/>
  <c r="Z2162" i="21" s="1"/>
  <c r="W2162" i="21"/>
  <c r="AA2162" i="21" s="1"/>
  <c r="X2162" i="21"/>
  <c r="AC2162" i="21" s="1"/>
  <c r="AD2162" i="21" s="1"/>
  <c r="AF2162" i="21" s="1"/>
  <c r="Y2162" i="21"/>
  <c r="AL2162" i="21"/>
  <c r="AN2162" i="21"/>
  <c r="AR2162" i="21"/>
  <c r="AX2162" i="21"/>
  <c r="AZ2162" i="21"/>
  <c r="BA2162" i="21"/>
  <c r="BC2162" i="21"/>
  <c r="BE2162" i="21"/>
  <c r="BG2162" i="21" s="1"/>
  <c r="BF2162" i="21"/>
  <c r="C2163" i="21"/>
  <c r="D2163" i="21"/>
  <c r="F2163" i="21"/>
  <c r="H2163" i="21"/>
  <c r="I2163" i="21"/>
  <c r="J2163" i="21"/>
  <c r="Q2163" i="21"/>
  <c r="V2163" i="21"/>
  <c r="Y2163" i="21" s="1"/>
  <c r="W2163" i="21"/>
  <c r="X2163" i="21"/>
  <c r="Z2163" i="21"/>
  <c r="AA2163" i="21"/>
  <c r="AC2163" i="21"/>
  <c r="AB2163" i="21" s="1"/>
  <c r="AD2163" i="21"/>
  <c r="AF2163" i="21" s="1"/>
  <c r="AL2163" i="21"/>
  <c r="AN2163" i="21"/>
  <c r="AR2163" i="21"/>
  <c r="AX2163" i="21"/>
  <c r="AZ2163" i="21"/>
  <c r="BA2163" i="21"/>
  <c r="BC2163" i="21"/>
  <c r="BE2163" i="21"/>
  <c r="BF2163" i="21" s="1"/>
  <c r="C2164" i="21"/>
  <c r="D2164" i="21"/>
  <c r="F2164" i="21"/>
  <c r="H2164" i="21"/>
  <c r="J2164" i="21" s="1"/>
  <c r="Q2164" i="21"/>
  <c r="V2164" i="21"/>
  <c r="W2164" i="21"/>
  <c r="X2164" i="21"/>
  <c r="Y2164" i="21"/>
  <c r="Z2164" i="21"/>
  <c r="AA2164" i="21"/>
  <c r="AL2164" i="21"/>
  <c r="AN2164" i="21"/>
  <c r="AR2164" i="21"/>
  <c r="AX2164" i="21"/>
  <c r="AZ2164" i="21"/>
  <c r="BA2164" i="21"/>
  <c r="BC2164" i="21"/>
  <c r="BE2164" i="21"/>
  <c r="BF2164" i="21"/>
  <c r="BG2164" i="21"/>
  <c r="C2165" i="21"/>
  <c r="D2165" i="21"/>
  <c r="F2165" i="21"/>
  <c r="H2165" i="21"/>
  <c r="I2165" i="21" s="1"/>
  <c r="J2165" i="21"/>
  <c r="Q2165" i="21"/>
  <c r="V2165" i="21"/>
  <c r="W2165" i="21"/>
  <c r="AA2165" i="21" s="1"/>
  <c r="X2165" i="21"/>
  <c r="AL2165" i="21"/>
  <c r="AN2165" i="21"/>
  <c r="AR2165" i="21"/>
  <c r="AX2165" i="21"/>
  <c r="AZ2165" i="21"/>
  <c r="BA2165" i="21"/>
  <c r="BC2165" i="21"/>
  <c r="BE2165" i="21"/>
  <c r="BG2165" i="21" s="1"/>
  <c r="C2166" i="21"/>
  <c r="D2166" i="21"/>
  <c r="F2166" i="21"/>
  <c r="H2166" i="21"/>
  <c r="I2166" i="21" s="1"/>
  <c r="Q2166" i="21"/>
  <c r="V2166" i="21"/>
  <c r="W2166" i="21"/>
  <c r="X2166" i="21"/>
  <c r="Y2166" i="21"/>
  <c r="Z2166" i="21"/>
  <c r="AA2166" i="21"/>
  <c r="AC2166" i="21"/>
  <c r="AB2166" i="21" s="1"/>
  <c r="AL2166" i="21"/>
  <c r="AN2166" i="21"/>
  <c r="AR2166" i="21"/>
  <c r="AX2166" i="21"/>
  <c r="AZ2166" i="21"/>
  <c r="BA2166" i="21"/>
  <c r="BC2166" i="21"/>
  <c r="BE2166" i="21"/>
  <c r="BF2166" i="21" s="1"/>
  <c r="BG2166" i="21"/>
  <c r="C2167" i="21"/>
  <c r="D2167" i="21"/>
  <c r="F2167" i="21"/>
  <c r="H2167" i="21"/>
  <c r="Q2167" i="21"/>
  <c r="V2167" i="21"/>
  <c r="W2167" i="21"/>
  <c r="AA2167" i="21" s="1"/>
  <c r="X2167" i="21"/>
  <c r="Y2167" i="21"/>
  <c r="Z2167" i="21"/>
  <c r="AL2167" i="21"/>
  <c r="AN2167" i="21"/>
  <c r="AR2167" i="21"/>
  <c r="AX2167" i="21"/>
  <c r="AZ2167" i="21"/>
  <c r="BA2167" i="21"/>
  <c r="BC2167" i="21"/>
  <c r="BE2167" i="21"/>
  <c r="BF2167" i="21" s="1"/>
  <c r="C2168" i="21"/>
  <c r="D2168" i="21"/>
  <c r="F2168" i="21"/>
  <c r="H2168" i="21"/>
  <c r="I2168" i="21"/>
  <c r="J2168" i="21"/>
  <c r="Q2168" i="21"/>
  <c r="V2168" i="21"/>
  <c r="W2168" i="21"/>
  <c r="AA2168" i="21" s="1"/>
  <c r="X2168" i="21"/>
  <c r="AC2168" i="21"/>
  <c r="AL2168" i="21"/>
  <c r="AN2168" i="21"/>
  <c r="AR2168" i="21"/>
  <c r="AX2168" i="21"/>
  <c r="AZ2168" i="21"/>
  <c r="BA2168" i="21"/>
  <c r="BC2168" i="21"/>
  <c r="BE2168" i="21"/>
  <c r="C2169" i="21"/>
  <c r="D2169" i="21"/>
  <c r="F2169" i="21"/>
  <c r="H2169" i="21"/>
  <c r="I2169" i="21"/>
  <c r="J2169" i="21"/>
  <c r="Q2169" i="21"/>
  <c r="V2169" i="21"/>
  <c r="W2169" i="21"/>
  <c r="X2169" i="21"/>
  <c r="Y2169" i="21"/>
  <c r="Z2169" i="21"/>
  <c r="AA2169" i="21"/>
  <c r="AL2169" i="21"/>
  <c r="AN2169" i="21"/>
  <c r="AR2169" i="21"/>
  <c r="AX2169" i="21"/>
  <c r="AZ2169" i="21"/>
  <c r="BA2169" i="21"/>
  <c r="BC2169" i="21"/>
  <c r="BE2169" i="21"/>
  <c r="BF2169" i="21"/>
  <c r="BG2169" i="21"/>
  <c r="C2170" i="21"/>
  <c r="D2170" i="21"/>
  <c r="F2170" i="21"/>
  <c r="H2170" i="21"/>
  <c r="Q2170" i="21"/>
  <c r="V2170" i="21"/>
  <c r="Y2170" i="21" s="1"/>
  <c r="W2170" i="21"/>
  <c r="AA2170" i="21" s="1"/>
  <c r="AD2170" i="21" s="1"/>
  <c r="AF2170" i="21" s="1"/>
  <c r="X2170" i="21"/>
  <c r="Z2170" i="21"/>
  <c r="AC2170" i="21"/>
  <c r="AL2170" i="21"/>
  <c r="AN2170" i="21"/>
  <c r="AR2170" i="21"/>
  <c r="AX2170" i="21"/>
  <c r="AZ2170" i="21"/>
  <c r="BA2170" i="21"/>
  <c r="BC2170" i="21"/>
  <c r="BE2170" i="21"/>
  <c r="BG2170" i="21" s="1"/>
  <c r="BF2170" i="21"/>
  <c r="C2171" i="21"/>
  <c r="D2171" i="21"/>
  <c r="F2171" i="21"/>
  <c r="H2171" i="21"/>
  <c r="I2171" i="21"/>
  <c r="J2171" i="21"/>
  <c r="Q2171" i="21"/>
  <c r="V2171" i="21"/>
  <c r="Y2171" i="21" s="1"/>
  <c r="W2171" i="21"/>
  <c r="X2171" i="21"/>
  <c r="Z2171" i="21"/>
  <c r="AA2171" i="21"/>
  <c r="AC2171" i="21"/>
  <c r="AB2171" i="21" s="1"/>
  <c r="AD2171" i="21"/>
  <c r="AF2171" i="21" s="1"/>
  <c r="AL2171" i="21"/>
  <c r="AN2171" i="21"/>
  <c r="AR2171" i="21"/>
  <c r="AX2171" i="21"/>
  <c r="AZ2171" i="21"/>
  <c r="BA2171" i="21"/>
  <c r="BC2171" i="21"/>
  <c r="BE2171" i="21"/>
  <c r="C2172" i="21"/>
  <c r="D2172" i="21"/>
  <c r="F2172" i="21"/>
  <c r="H2172" i="21"/>
  <c r="I2172" i="21"/>
  <c r="J2172" i="21"/>
  <c r="Q2172" i="21"/>
  <c r="V2172" i="21"/>
  <c r="W2172" i="21"/>
  <c r="X2172" i="21"/>
  <c r="AC2172" i="21" s="1"/>
  <c r="Y2172" i="21"/>
  <c r="Z2172" i="21"/>
  <c r="AA2172" i="21"/>
  <c r="AD2172" i="21" s="1"/>
  <c r="AB2172" i="21"/>
  <c r="AF2172" i="21"/>
  <c r="AL2172" i="21"/>
  <c r="AN2172" i="21"/>
  <c r="AR2172" i="21"/>
  <c r="AX2172" i="21"/>
  <c r="AZ2172" i="21"/>
  <c r="BA2172" i="21"/>
  <c r="BC2172" i="21"/>
  <c r="BE2172" i="21"/>
  <c r="BF2172" i="21" s="1"/>
  <c r="C2173" i="21"/>
  <c r="D2173" i="21"/>
  <c r="F2173" i="21"/>
  <c r="H2173" i="21"/>
  <c r="I2173" i="21" s="1"/>
  <c r="J2173" i="21"/>
  <c r="Q2173" i="21"/>
  <c r="V2173" i="21"/>
  <c r="Z2173" i="21" s="1"/>
  <c r="W2173" i="21"/>
  <c r="AA2173" i="21" s="1"/>
  <c r="X2173" i="21"/>
  <c r="AB2173" i="21" s="1"/>
  <c r="Y2173" i="21"/>
  <c r="AC2173" i="21"/>
  <c r="AD2173" i="21"/>
  <c r="AF2173" i="21"/>
  <c r="AL2173" i="21"/>
  <c r="AN2173" i="21"/>
  <c r="AR2173" i="21"/>
  <c r="AX2173" i="21"/>
  <c r="AZ2173" i="21"/>
  <c r="BA2173" i="21"/>
  <c r="BC2173" i="21"/>
  <c r="BE2173" i="21"/>
  <c r="BF2173" i="21" s="1"/>
  <c r="C2174" i="21"/>
  <c r="D2174" i="21"/>
  <c r="F2174" i="21"/>
  <c r="H2174" i="21"/>
  <c r="I2174" i="21"/>
  <c r="J2174" i="21"/>
  <c r="Q2174" i="21"/>
  <c r="V2174" i="21"/>
  <c r="W2174" i="21"/>
  <c r="X2174" i="21"/>
  <c r="Y2174" i="21"/>
  <c r="Z2174" i="21"/>
  <c r="AA2174" i="21"/>
  <c r="AD2174" i="21" s="1"/>
  <c r="AF2174" i="21" s="1"/>
  <c r="AB2174" i="21"/>
  <c r="AC2174" i="21"/>
  <c r="AL2174" i="21"/>
  <c r="AN2174" i="21"/>
  <c r="AR2174" i="21"/>
  <c r="AX2174" i="21"/>
  <c r="AZ2174" i="21"/>
  <c r="BA2174" i="21"/>
  <c r="BC2174" i="21"/>
  <c r="BE2174" i="21"/>
  <c r="BF2174" i="21" s="1"/>
  <c r="BG2174" i="21"/>
  <c r="C2175" i="21"/>
  <c r="D2175" i="21"/>
  <c r="F2175" i="21"/>
  <c r="H2175" i="21"/>
  <c r="J2175" i="21" s="1"/>
  <c r="I2175" i="21"/>
  <c r="Q2175" i="21"/>
  <c r="V2175" i="21"/>
  <c r="W2175" i="21"/>
  <c r="X2175" i="21"/>
  <c r="Y2175" i="21"/>
  <c r="Z2175" i="21"/>
  <c r="AA2175" i="21"/>
  <c r="AL2175" i="21"/>
  <c r="AN2175" i="21"/>
  <c r="AR2175" i="21"/>
  <c r="AX2175" i="21"/>
  <c r="AZ2175" i="21"/>
  <c r="BA2175" i="21"/>
  <c r="BC2175" i="21"/>
  <c r="BE2175" i="21"/>
  <c r="BF2175" i="21" s="1"/>
  <c r="C2176" i="21"/>
  <c r="D2176" i="21"/>
  <c r="F2176" i="21"/>
  <c r="H2176" i="21"/>
  <c r="I2176" i="21"/>
  <c r="J2176" i="21"/>
  <c r="Q2176" i="21"/>
  <c r="V2176" i="21"/>
  <c r="W2176" i="21"/>
  <c r="AA2176" i="21" s="1"/>
  <c r="X2176" i="21"/>
  <c r="AC2176" i="21"/>
  <c r="AL2176" i="21"/>
  <c r="AN2176" i="21"/>
  <c r="AR2176" i="21"/>
  <c r="AX2176" i="21"/>
  <c r="AZ2176" i="21"/>
  <c r="BA2176" i="21"/>
  <c r="BC2176" i="21"/>
  <c r="BE2176" i="21"/>
  <c r="BG2176" i="21" s="1"/>
  <c r="BF2176" i="21"/>
  <c r="C2177" i="21"/>
  <c r="D2177" i="21"/>
  <c r="F2177" i="21"/>
  <c r="H2177" i="21"/>
  <c r="J2177" i="21" s="1"/>
  <c r="I2177" i="21"/>
  <c r="Q2177" i="21"/>
  <c r="V2177" i="21"/>
  <c r="W2177" i="21"/>
  <c r="X2177" i="21"/>
  <c r="Y2177" i="21"/>
  <c r="Z2177" i="21"/>
  <c r="AA2177" i="21"/>
  <c r="AL2177" i="21"/>
  <c r="AN2177" i="21"/>
  <c r="AR2177" i="21"/>
  <c r="AX2177" i="21"/>
  <c r="AZ2177" i="21"/>
  <c r="BA2177" i="21"/>
  <c r="BC2177" i="21"/>
  <c r="BE2177" i="21"/>
  <c r="BF2177" i="21"/>
  <c r="BG2177" i="21"/>
  <c r="C2178" i="21"/>
  <c r="D2178" i="21"/>
  <c r="F2178" i="21"/>
  <c r="H2178" i="21"/>
  <c r="Q2178" i="21"/>
  <c r="V2178" i="21"/>
  <c r="W2178" i="21"/>
  <c r="AA2178" i="21" s="1"/>
  <c r="X2178" i="21"/>
  <c r="Y2178" i="21"/>
  <c r="Z2178" i="21"/>
  <c r="AL2178" i="21"/>
  <c r="AN2178" i="21"/>
  <c r="AR2178" i="21"/>
  <c r="AX2178" i="21"/>
  <c r="AZ2178" i="21"/>
  <c r="BA2178" i="21"/>
  <c r="BC2178" i="21"/>
  <c r="BE2178" i="21"/>
  <c r="BF2178" i="21" s="1"/>
  <c r="C2179" i="21"/>
  <c r="D2179" i="21"/>
  <c r="F2179" i="21"/>
  <c r="H2179" i="21"/>
  <c r="J2179" i="21" s="1"/>
  <c r="I2179" i="21"/>
  <c r="Q2179" i="21"/>
  <c r="V2179" i="21"/>
  <c r="Y2179" i="21" s="1"/>
  <c r="W2179" i="21"/>
  <c r="AA2179" i="21" s="1"/>
  <c r="X2179" i="21"/>
  <c r="Z2179" i="21"/>
  <c r="AC2179" i="21"/>
  <c r="AL2179" i="21"/>
  <c r="AN2179" i="21"/>
  <c r="AR2179" i="21"/>
  <c r="AX2179" i="21"/>
  <c r="AZ2179" i="21"/>
  <c r="BA2179" i="21"/>
  <c r="BC2179" i="21"/>
  <c r="BE2179" i="21"/>
  <c r="C2180" i="21"/>
  <c r="D2180" i="21"/>
  <c r="F2180" i="21"/>
  <c r="H2180" i="21"/>
  <c r="J2180" i="21" s="1"/>
  <c r="I2180" i="21"/>
  <c r="Q2180" i="21"/>
  <c r="V2180" i="21"/>
  <c r="W2180" i="21"/>
  <c r="X2180" i="21"/>
  <c r="AC2180" i="21" s="1"/>
  <c r="Y2180" i="21"/>
  <c r="Z2180" i="21"/>
  <c r="AA2180" i="21"/>
  <c r="AD2180" i="21" s="1"/>
  <c r="AL2180" i="21"/>
  <c r="AN2180" i="21"/>
  <c r="AR2180" i="21"/>
  <c r="AX2180" i="21"/>
  <c r="AZ2180" i="21"/>
  <c r="BA2180" i="21"/>
  <c r="BC2180" i="21"/>
  <c r="BE2180" i="21"/>
  <c r="BF2180" i="21"/>
  <c r="BG2180" i="21"/>
  <c r="C2181" i="21"/>
  <c r="D2181" i="21"/>
  <c r="F2181" i="21"/>
  <c r="H2181" i="21"/>
  <c r="I2181" i="21" s="1"/>
  <c r="J2181" i="21"/>
  <c r="Q2181" i="21"/>
  <c r="V2181" i="21"/>
  <c r="Z2181" i="21" s="1"/>
  <c r="W2181" i="21"/>
  <c r="AA2181" i="21" s="1"/>
  <c r="AB2181" i="21" s="1"/>
  <c r="X2181" i="21"/>
  <c r="Y2181" i="21"/>
  <c r="AC2181" i="21"/>
  <c r="AL2181" i="21"/>
  <c r="AN2181" i="21"/>
  <c r="AR2181" i="21"/>
  <c r="AX2181" i="21"/>
  <c r="AZ2181" i="21"/>
  <c r="BA2181" i="21"/>
  <c r="BC2181" i="21"/>
  <c r="BE2181" i="21"/>
  <c r="BF2181" i="21"/>
  <c r="BG2181" i="21"/>
  <c r="C2182" i="21"/>
  <c r="D2182" i="21"/>
  <c r="F2182" i="21"/>
  <c r="H2182" i="21"/>
  <c r="I2182" i="21" s="1"/>
  <c r="Q2182" i="21"/>
  <c r="V2182" i="21"/>
  <c r="Y2182" i="21" s="1"/>
  <c r="W2182" i="21"/>
  <c r="X2182" i="21"/>
  <c r="Z2182" i="21"/>
  <c r="AA2182" i="21"/>
  <c r="AB2182" i="21" s="1"/>
  <c r="AC2182" i="21"/>
  <c r="AD2182" i="21"/>
  <c r="AF2182" i="21" s="1"/>
  <c r="AL2182" i="21"/>
  <c r="AN2182" i="21"/>
  <c r="AR2182" i="21"/>
  <c r="AX2182" i="21"/>
  <c r="AZ2182" i="21"/>
  <c r="BA2182" i="21"/>
  <c r="BC2182" i="21"/>
  <c r="BE2182" i="21"/>
  <c r="BF2182" i="21" s="1"/>
  <c r="BG2182" i="21"/>
  <c r="C2183" i="21"/>
  <c r="D2183" i="21"/>
  <c r="F2183" i="21"/>
  <c r="H2183" i="21"/>
  <c r="J2183" i="21" s="1"/>
  <c r="Q2183" i="21"/>
  <c r="V2183" i="21"/>
  <c r="Y2183" i="21" s="1"/>
  <c r="W2183" i="21"/>
  <c r="X2183" i="21"/>
  <c r="Z2183" i="21"/>
  <c r="AA2183" i="21"/>
  <c r="AL2183" i="21"/>
  <c r="AN2183" i="21"/>
  <c r="AR2183" i="21"/>
  <c r="AX2183" i="21"/>
  <c r="AZ2183" i="21"/>
  <c r="BA2183" i="21"/>
  <c r="BC2183" i="21"/>
  <c r="BE2183" i="21"/>
  <c r="BG2183" i="21" s="1"/>
  <c r="BF2183" i="21"/>
  <c r="C2184" i="21"/>
  <c r="D2184" i="21"/>
  <c r="F2184" i="21"/>
  <c r="H2184" i="21"/>
  <c r="I2184" i="21"/>
  <c r="J2184" i="21"/>
  <c r="Q2184" i="21"/>
  <c r="V2184" i="21"/>
  <c r="W2184" i="21"/>
  <c r="X2184" i="21"/>
  <c r="AA2184" i="21"/>
  <c r="AL2184" i="21"/>
  <c r="AN2184" i="21"/>
  <c r="AR2184" i="21"/>
  <c r="AX2184" i="21"/>
  <c r="AZ2184" i="21"/>
  <c r="BA2184" i="21"/>
  <c r="BC2184" i="21"/>
  <c r="BE2184" i="21"/>
  <c r="BG2184" i="21" s="1"/>
  <c r="C2185" i="21"/>
  <c r="D2185" i="21"/>
  <c r="F2185" i="21"/>
  <c r="H2185" i="21"/>
  <c r="I2185" i="21" s="1"/>
  <c r="J2185" i="21"/>
  <c r="Q2185" i="21"/>
  <c r="V2185" i="21"/>
  <c r="W2185" i="21"/>
  <c r="X2185" i="21"/>
  <c r="AB2185" i="21" s="1"/>
  <c r="Y2185" i="21"/>
  <c r="Z2185" i="21"/>
  <c r="AA2185" i="21"/>
  <c r="AC2185" i="21"/>
  <c r="AL2185" i="21"/>
  <c r="AN2185" i="21"/>
  <c r="AR2185" i="21"/>
  <c r="AX2185" i="21"/>
  <c r="AZ2185" i="21"/>
  <c r="BA2185" i="21"/>
  <c r="BC2185" i="21"/>
  <c r="BE2185" i="21"/>
  <c r="BF2185" i="21"/>
  <c r="BG2185" i="21"/>
  <c r="C2186" i="21"/>
  <c r="D2186" i="21"/>
  <c r="F2186" i="21"/>
  <c r="H2186" i="21"/>
  <c r="Q2186" i="21"/>
  <c r="V2186" i="21"/>
  <c r="Y2186" i="21" s="1"/>
  <c r="W2186" i="21"/>
  <c r="AA2186" i="21" s="1"/>
  <c r="AD2186" i="21" s="1"/>
  <c r="AF2186" i="21" s="1"/>
  <c r="X2186" i="21"/>
  <c r="Z2186" i="21"/>
  <c r="AC2186" i="21"/>
  <c r="AL2186" i="21"/>
  <c r="AN2186" i="21"/>
  <c r="AR2186" i="21"/>
  <c r="AX2186" i="21"/>
  <c r="AZ2186" i="21"/>
  <c r="BA2186" i="21"/>
  <c r="BC2186" i="21"/>
  <c r="BE2186" i="21"/>
  <c r="BG2186" i="21" s="1"/>
  <c r="BF2186" i="21"/>
  <c r="C2187" i="21"/>
  <c r="D2187" i="21"/>
  <c r="F2187" i="21"/>
  <c r="H2187" i="21"/>
  <c r="I2187" i="21" s="1"/>
  <c r="J2187" i="21"/>
  <c r="Q2187" i="21"/>
  <c r="V2187" i="21"/>
  <c r="Y2187" i="21" s="1"/>
  <c r="W2187" i="21"/>
  <c r="X2187" i="21"/>
  <c r="Z2187" i="21"/>
  <c r="AA2187" i="21"/>
  <c r="AB2187" i="21" s="1"/>
  <c r="AC2187" i="21"/>
  <c r="AD2187" i="21"/>
  <c r="AF2187" i="21" s="1"/>
  <c r="AL2187" i="21"/>
  <c r="AN2187" i="21"/>
  <c r="AR2187" i="21"/>
  <c r="AX2187" i="21"/>
  <c r="AZ2187" i="21"/>
  <c r="BA2187" i="21"/>
  <c r="BC2187" i="21"/>
  <c r="BE2187" i="21"/>
  <c r="C2188" i="21"/>
  <c r="D2188" i="21"/>
  <c r="F2188" i="21"/>
  <c r="H2188" i="21"/>
  <c r="I2188" i="21" s="1"/>
  <c r="J2188" i="21"/>
  <c r="Q2188" i="21"/>
  <c r="V2188" i="21"/>
  <c r="W2188" i="21"/>
  <c r="AA2188" i="21" s="1"/>
  <c r="AD2188" i="21" s="1"/>
  <c r="AF2188" i="21" s="1"/>
  <c r="X2188" i="21"/>
  <c r="AC2188" i="21" s="1"/>
  <c r="Y2188" i="21"/>
  <c r="Z2188" i="21"/>
  <c r="AL2188" i="21"/>
  <c r="AN2188" i="21"/>
  <c r="AR2188" i="21"/>
  <c r="AX2188" i="21"/>
  <c r="AZ2188" i="21"/>
  <c r="BA2188" i="21"/>
  <c r="BC2188" i="21"/>
  <c r="BE2188" i="21"/>
  <c r="BG2188" i="21" s="1"/>
  <c r="C2189" i="21"/>
  <c r="D2189" i="21"/>
  <c r="F2189" i="21"/>
  <c r="H2189" i="21"/>
  <c r="I2189" i="21" s="1"/>
  <c r="J2189" i="21"/>
  <c r="Q2189" i="21"/>
  <c r="V2189" i="21"/>
  <c r="Z2189" i="21" s="1"/>
  <c r="W2189" i="21"/>
  <c r="AA2189" i="21" s="1"/>
  <c r="X2189" i="21"/>
  <c r="Y2189" i="21"/>
  <c r="AL2189" i="21"/>
  <c r="AN2189" i="21"/>
  <c r="AR2189" i="21"/>
  <c r="AX2189" i="21"/>
  <c r="AZ2189" i="21"/>
  <c r="BA2189" i="21"/>
  <c r="BC2189" i="21"/>
  <c r="BE2189" i="21"/>
  <c r="BG2189" i="21" s="1"/>
  <c r="C2190" i="21"/>
  <c r="D2190" i="21"/>
  <c r="F2190" i="21"/>
  <c r="H2190" i="21"/>
  <c r="I2190" i="21"/>
  <c r="J2190" i="21"/>
  <c r="Q2190" i="21"/>
  <c r="V2190" i="21"/>
  <c r="Z2190" i="21" s="1"/>
  <c r="W2190" i="21"/>
  <c r="X2190" i="21"/>
  <c r="Y2190" i="21"/>
  <c r="AA2190" i="21"/>
  <c r="AD2190" i="21" s="1"/>
  <c r="AF2190" i="21" s="1"/>
  <c r="AB2190" i="21"/>
  <c r="AC2190" i="21"/>
  <c r="AL2190" i="21"/>
  <c r="AN2190" i="21"/>
  <c r="AR2190" i="21"/>
  <c r="AX2190" i="21"/>
  <c r="AZ2190" i="21"/>
  <c r="BA2190" i="21"/>
  <c r="BC2190" i="21"/>
  <c r="BE2190" i="21"/>
  <c r="BF2190" i="21" s="1"/>
  <c r="BG2190" i="21"/>
  <c r="C2191" i="21"/>
  <c r="D2191" i="21"/>
  <c r="F2191" i="21"/>
  <c r="H2191" i="21"/>
  <c r="J2191" i="21" s="1"/>
  <c r="I2191" i="21"/>
  <c r="Q2191" i="21"/>
  <c r="V2191" i="21"/>
  <c r="Z2191" i="21" s="1"/>
  <c r="W2191" i="21"/>
  <c r="AA2191" i="21" s="1"/>
  <c r="X2191" i="21"/>
  <c r="Y2191" i="21"/>
  <c r="AL2191" i="21"/>
  <c r="AN2191" i="21"/>
  <c r="AR2191" i="21"/>
  <c r="AX2191" i="21"/>
  <c r="AZ2191" i="21"/>
  <c r="BA2191" i="21"/>
  <c r="BC2191" i="21"/>
  <c r="BE2191" i="21"/>
  <c r="BF2191" i="21"/>
  <c r="BG2191" i="21"/>
  <c r="C2192" i="21"/>
  <c r="D2192" i="21"/>
  <c r="F2192" i="21"/>
  <c r="H2192" i="21"/>
  <c r="I2192" i="21"/>
  <c r="J2192" i="21"/>
  <c r="Q2192" i="21"/>
  <c r="V2192" i="21"/>
  <c r="W2192" i="21"/>
  <c r="AA2192" i="21" s="1"/>
  <c r="X2192" i="21"/>
  <c r="AC2192" i="21"/>
  <c r="AL2192" i="21"/>
  <c r="AN2192" i="21"/>
  <c r="AR2192" i="21"/>
  <c r="AX2192" i="21"/>
  <c r="AZ2192" i="21"/>
  <c r="BA2192" i="21"/>
  <c r="BC2192" i="21"/>
  <c r="BE2192" i="21"/>
  <c r="BG2192" i="21" s="1"/>
  <c r="BF2192" i="21"/>
  <c r="C2193" i="21"/>
  <c r="D2193" i="21"/>
  <c r="F2193" i="21"/>
  <c r="H2193" i="21"/>
  <c r="J2193" i="21" s="1"/>
  <c r="I2193" i="21"/>
  <c r="Q2193" i="21"/>
  <c r="V2193" i="21"/>
  <c r="W2193" i="21"/>
  <c r="X2193" i="21"/>
  <c r="AB2193" i="21" s="1"/>
  <c r="Y2193" i="21"/>
  <c r="Z2193" i="21"/>
  <c r="AA2193" i="21"/>
  <c r="AD2193" i="21" s="1"/>
  <c r="AC2193" i="21"/>
  <c r="AL2193" i="21"/>
  <c r="AN2193" i="21"/>
  <c r="AR2193" i="21"/>
  <c r="AX2193" i="21"/>
  <c r="AZ2193" i="21"/>
  <c r="BA2193" i="21"/>
  <c r="BC2193" i="21"/>
  <c r="BE2193" i="21"/>
  <c r="BF2193" i="21"/>
  <c r="BG2193" i="21"/>
  <c r="C2194" i="21"/>
  <c r="D2194" i="21"/>
  <c r="F2194" i="21"/>
  <c r="H2194" i="21"/>
  <c r="Q2194" i="21"/>
  <c r="V2194" i="21"/>
  <c r="Y2194" i="21" s="1"/>
  <c r="W2194" i="21"/>
  <c r="AA2194" i="21" s="1"/>
  <c r="X2194" i="21"/>
  <c r="AC2194" i="21" s="1"/>
  <c r="AD2194" i="21" s="1"/>
  <c r="AL2194" i="21"/>
  <c r="AN2194" i="21"/>
  <c r="AR2194" i="21"/>
  <c r="AX2194" i="21"/>
  <c r="AZ2194" i="21"/>
  <c r="BA2194" i="21"/>
  <c r="BC2194" i="21"/>
  <c r="BE2194" i="21"/>
  <c r="BF2194" i="21"/>
  <c r="BG2194" i="21"/>
  <c r="C2195" i="21"/>
  <c r="D2195" i="21"/>
  <c r="F2195" i="21"/>
  <c r="H2195" i="21"/>
  <c r="J2195" i="21" s="1"/>
  <c r="I2195" i="21"/>
  <c r="Q2195" i="21"/>
  <c r="V2195" i="21"/>
  <c r="Y2195" i="21" s="1"/>
  <c r="W2195" i="21"/>
  <c r="AA2195" i="21" s="1"/>
  <c r="X2195" i="21"/>
  <c r="AC2195" i="21"/>
  <c r="AL2195" i="21"/>
  <c r="AN2195" i="21"/>
  <c r="AR2195" i="21"/>
  <c r="AX2195" i="21"/>
  <c r="AZ2195" i="21"/>
  <c r="BA2195" i="21"/>
  <c r="BC2195" i="21"/>
  <c r="BE2195" i="21"/>
  <c r="C2196" i="21"/>
  <c r="D2196" i="21"/>
  <c r="F2196" i="21"/>
  <c r="H2196" i="21"/>
  <c r="J2196" i="21" s="1"/>
  <c r="I2196" i="21"/>
  <c r="Q2196" i="21"/>
  <c r="V2196" i="21"/>
  <c r="W2196" i="21"/>
  <c r="X2196" i="21"/>
  <c r="AC2196" i="21" s="1"/>
  <c r="Y2196" i="21"/>
  <c r="Z2196" i="21"/>
  <c r="AA2196" i="21"/>
  <c r="AD2196" i="21" s="1"/>
  <c r="AF2196" i="21" s="1"/>
  <c r="AL2196" i="21"/>
  <c r="AN2196" i="21"/>
  <c r="AR2196" i="21"/>
  <c r="AX2196" i="21"/>
  <c r="AZ2196" i="21"/>
  <c r="BA2196" i="21"/>
  <c r="BC2196" i="21"/>
  <c r="BE2196" i="21"/>
  <c r="BF2196" i="21"/>
  <c r="BG2196" i="21"/>
  <c r="C2197" i="21"/>
  <c r="D2197" i="21"/>
  <c r="F2197" i="21"/>
  <c r="H2197" i="21"/>
  <c r="I2197" i="21" s="1"/>
  <c r="J2197" i="21"/>
  <c r="Q2197" i="21"/>
  <c r="V2197" i="21"/>
  <c r="Z2197" i="21" s="1"/>
  <c r="W2197" i="21"/>
  <c r="AA2197" i="21" s="1"/>
  <c r="AB2197" i="21" s="1"/>
  <c r="X2197" i="21"/>
  <c r="AC2197" i="21"/>
  <c r="AL2197" i="21"/>
  <c r="AN2197" i="21"/>
  <c r="AR2197" i="21"/>
  <c r="AX2197" i="21"/>
  <c r="AZ2197" i="21"/>
  <c r="BA2197" i="21"/>
  <c r="BC2197" i="21"/>
  <c r="BE2197" i="21"/>
  <c r="BF2197" i="21"/>
  <c r="BG2197" i="21"/>
  <c r="C2198" i="21"/>
  <c r="D2198" i="21"/>
  <c r="F2198" i="21"/>
  <c r="H2198" i="21"/>
  <c r="J2198" i="21" s="1"/>
  <c r="Q2198" i="21"/>
  <c r="V2198" i="21"/>
  <c r="Y2198" i="21" s="1"/>
  <c r="W2198" i="21"/>
  <c r="X2198" i="21"/>
  <c r="Z2198" i="21"/>
  <c r="AA2198" i="21"/>
  <c r="AC2198" i="21"/>
  <c r="AB2198" i="21" s="1"/>
  <c r="AD2198" i="21"/>
  <c r="AF2198" i="21" s="1"/>
  <c r="AL2198" i="21"/>
  <c r="AN2198" i="21"/>
  <c r="AR2198" i="21"/>
  <c r="AX2198" i="21"/>
  <c r="AZ2198" i="21"/>
  <c r="BA2198" i="21"/>
  <c r="BC2198" i="21"/>
  <c r="BE2198" i="21"/>
  <c r="BF2198" i="21" s="1"/>
  <c r="BG2198" i="21"/>
  <c r="C2199" i="21"/>
  <c r="D2199" i="21"/>
  <c r="F2199" i="21"/>
  <c r="H2199" i="21"/>
  <c r="J2199" i="21" s="1"/>
  <c r="I2199" i="21"/>
  <c r="Q2199" i="21"/>
  <c r="V2199" i="21"/>
  <c r="Y2199" i="21" s="1"/>
  <c r="W2199" i="21"/>
  <c r="AA2199" i="21" s="1"/>
  <c r="X2199" i="21"/>
  <c r="Z2199" i="21"/>
  <c r="AL2199" i="21"/>
  <c r="AN2199" i="21"/>
  <c r="AR2199" i="21"/>
  <c r="AX2199" i="21"/>
  <c r="AZ2199" i="21"/>
  <c r="BA2199" i="21"/>
  <c r="BC2199" i="21"/>
  <c r="BE2199" i="21"/>
  <c r="BG2199" i="21" s="1"/>
  <c r="BF2199" i="21"/>
  <c r="C2200" i="21"/>
  <c r="D2200" i="21"/>
  <c r="F2200" i="21"/>
  <c r="H2200" i="21"/>
  <c r="I2200" i="21"/>
  <c r="J2200" i="21"/>
  <c r="Q2200" i="21"/>
  <c r="V2200" i="21"/>
  <c r="W2200" i="21"/>
  <c r="X2200" i="21"/>
  <c r="AC2200" i="21" s="1"/>
  <c r="AA2200" i="21"/>
  <c r="AD2200" i="21" s="1"/>
  <c r="AF2200" i="21" s="1"/>
  <c r="AL2200" i="21"/>
  <c r="AN2200" i="21"/>
  <c r="AR2200" i="21"/>
  <c r="AX2200" i="21"/>
  <c r="AZ2200" i="21"/>
  <c r="BA2200" i="21"/>
  <c r="BC2200" i="21"/>
  <c r="BE2200" i="21"/>
  <c r="BG2200" i="21" s="1"/>
  <c r="C2201" i="21"/>
  <c r="D2201" i="21"/>
  <c r="F2201" i="21"/>
  <c r="H2201" i="21"/>
  <c r="I2201" i="21"/>
  <c r="J2201" i="21"/>
  <c r="Q2201" i="21"/>
  <c r="V2201" i="21"/>
  <c r="W2201" i="21"/>
  <c r="X2201" i="21"/>
  <c r="Y2201" i="21"/>
  <c r="Z2201" i="21"/>
  <c r="AA2201" i="21"/>
  <c r="AC2201" i="21"/>
  <c r="AB2201" i="21" s="1"/>
  <c r="AL2201" i="21"/>
  <c r="AN2201" i="21"/>
  <c r="AR2201" i="21"/>
  <c r="AX2201" i="21"/>
  <c r="AZ2201" i="21"/>
  <c r="BA2201" i="21"/>
  <c r="BC2201" i="21"/>
  <c r="BE2201" i="21"/>
  <c r="BF2201" i="21"/>
  <c r="BG2201" i="21"/>
  <c r="C2202" i="21"/>
  <c r="D2202" i="21"/>
  <c r="F2202" i="21"/>
  <c r="H2202" i="21"/>
  <c r="Q2202" i="21"/>
  <c r="V2202" i="21"/>
  <c r="Y2202" i="21" s="1"/>
  <c r="W2202" i="21"/>
  <c r="AA2202" i="21" s="1"/>
  <c r="X2202" i="21"/>
  <c r="Z2202" i="21"/>
  <c r="AC2202" i="21"/>
  <c r="AD2202" i="21"/>
  <c r="AF2202" i="21"/>
  <c r="AL2202" i="21"/>
  <c r="AN2202" i="21"/>
  <c r="AR2202" i="21"/>
  <c r="AX2202" i="21"/>
  <c r="AZ2202" i="21"/>
  <c r="BA2202" i="21"/>
  <c r="BC2202" i="21"/>
  <c r="BE2202" i="21"/>
  <c r="BG2202" i="21" s="1"/>
  <c r="BF2202" i="21"/>
  <c r="C2203" i="21"/>
  <c r="D2203" i="21"/>
  <c r="F2203" i="21"/>
  <c r="H2203" i="21"/>
  <c r="I2203" i="21"/>
  <c r="J2203" i="21"/>
  <c r="Q2203" i="21"/>
  <c r="V2203" i="21"/>
  <c r="Y2203" i="21" s="1"/>
  <c r="W2203" i="21"/>
  <c r="X2203" i="21"/>
  <c r="Z2203" i="21"/>
  <c r="AA2203" i="21"/>
  <c r="AC2203" i="21"/>
  <c r="AB2203" i="21" s="1"/>
  <c r="AD2203" i="21"/>
  <c r="AF2203" i="21" s="1"/>
  <c r="AL2203" i="21"/>
  <c r="AN2203" i="21"/>
  <c r="AR2203" i="21"/>
  <c r="AX2203" i="21"/>
  <c r="AZ2203" i="21"/>
  <c r="BA2203" i="21"/>
  <c r="BC2203" i="21"/>
  <c r="BE2203" i="21"/>
  <c r="C2204" i="21"/>
  <c r="D2204" i="21"/>
  <c r="F2204" i="21"/>
  <c r="H2204" i="21"/>
  <c r="I2204" i="21"/>
  <c r="J2204" i="21"/>
  <c r="Q2204" i="21"/>
  <c r="V2204" i="21"/>
  <c r="W2204" i="21"/>
  <c r="X2204" i="21"/>
  <c r="AC2204" i="21" s="1"/>
  <c r="Y2204" i="21"/>
  <c r="Z2204" i="21"/>
  <c r="AA2204" i="21"/>
  <c r="AD2204" i="21" s="1"/>
  <c r="AB2204" i="21"/>
  <c r="AF2204" i="21"/>
  <c r="AL2204" i="21"/>
  <c r="AN2204" i="21"/>
  <c r="AR2204" i="21"/>
  <c r="AX2204" i="21"/>
  <c r="AZ2204" i="21"/>
  <c r="BA2204" i="21"/>
  <c r="BC2204" i="21"/>
  <c r="BE2204" i="21"/>
  <c r="BF2204" i="21" s="1"/>
  <c r="C2205" i="21"/>
  <c r="D2205" i="21"/>
  <c r="F2205" i="21"/>
  <c r="H2205" i="21"/>
  <c r="I2205" i="21" s="1"/>
  <c r="J2205" i="21"/>
  <c r="Q2205" i="21"/>
  <c r="V2205" i="21"/>
  <c r="Z2205" i="21" s="1"/>
  <c r="W2205" i="21"/>
  <c r="AA2205" i="21" s="1"/>
  <c r="X2205" i="21"/>
  <c r="AB2205" i="21" s="1"/>
  <c r="Y2205" i="21"/>
  <c r="AC2205" i="21"/>
  <c r="AD2205" i="21"/>
  <c r="AF2205" i="21"/>
  <c r="AL2205" i="21"/>
  <c r="AN2205" i="21"/>
  <c r="AR2205" i="21"/>
  <c r="AX2205" i="21"/>
  <c r="AZ2205" i="21"/>
  <c r="BA2205" i="21"/>
  <c r="BC2205" i="21"/>
  <c r="BE2205" i="21"/>
  <c r="BF2205" i="21" s="1"/>
  <c r="C2206" i="21"/>
  <c r="D2206" i="21"/>
  <c r="F2206" i="21"/>
  <c r="H2206" i="21"/>
  <c r="I2206" i="21"/>
  <c r="J2206" i="21"/>
  <c r="Q2206" i="21"/>
  <c r="V2206" i="21"/>
  <c r="W2206" i="21"/>
  <c r="X2206" i="21"/>
  <c r="Y2206" i="21"/>
  <c r="Z2206" i="21"/>
  <c r="AA2206" i="21"/>
  <c r="AD2206" i="21" s="1"/>
  <c r="AF2206" i="21" s="1"/>
  <c r="AB2206" i="21"/>
  <c r="AC2206" i="21"/>
  <c r="AL2206" i="21"/>
  <c r="AN2206" i="21"/>
  <c r="AR2206" i="21"/>
  <c r="AX2206" i="21"/>
  <c r="AZ2206" i="21"/>
  <c r="BA2206" i="21"/>
  <c r="BC2206" i="21"/>
  <c r="BE2206" i="21"/>
  <c r="BF2206" i="21" s="1"/>
  <c r="BG2206" i="21"/>
  <c r="C2207" i="21"/>
  <c r="D2207" i="21"/>
  <c r="F2207" i="21"/>
  <c r="H2207" i="21"/>
  <c r="J2207" i="21" s="1"/>
  <c r="I2207" i="21"/>
  <c r="Q2207" i="21"/>
  <c r="V2207" i="21"/>
  <c r="W2207" i="21"/>
  <c r="X2207" i="21"/>
  <c r="Y2207" i="21"/>
  <c r="Z2207" i="21"/>
  <c r="AA2207" i="21"/>
  <c r="AL2207" i="21"/>
  <c r="AN2207" i="21"/>
  <c r="AR2207" i="21"/>
  <c r="AX2207" i="21"/>
  <c r="AZ2207" i="21"/>
  <c r="BA2207" i="21"/>
  <c r="BC2207" i="21"/>
  <c r="BE2207" i="21"/>
  <c r="BF2207" i="21" s="1"/>
  <c r="BG2207" i="21"/>
  <c r="C2208" i="21"/>
  <c r="D2208" i="21"/>
  <c r="F2208" i="21"/>
  <c r="H2208" i="21"/>
  <c r="I2208" i="21"/>
  <c r="J2208" i="21"/>
  <c r="Q2208" i="21"/>
  <c r="V2208" i="21"/>
  <c r="W2208" i="21"/>
  <c r="AA2208" i="21" s="1"/>
  <c r="X2208" i="21"/>
  <c r="AC2208" i="21"/>
  <c r="AL2208" i="21"/>
  <c r="AN2208" i="21"/>
  <c r="AR2208" i="21"/>
  <c r="AX2208" i="21"/>
  <c r="AZ2208" i="21"/>
  <c r="BA2208" i="21"/>
  <c r="BC2208" i="21"/>
  <c r="BE2208" i="21"/>
  <c r="BG2208" i="21" s="1"/>
  <c r="BF2208" i="21"/>
  <c r="C2209" i="21"/>
  <c r="D2209" i="21"/>
  <c r="F2209" i="21"/>
  <c r="H2209" i="21"/>
  <c r="J2209" i="21" s="1"/>
  <c r="I2209" i="21"/>
  <c r="Q2209" i="21"/>
  <c r="V2209" i="21"/>
  <c r="W2209" i="21"/>
  <c r="X2209" i="21"/>
  <c r="Y2209" i="21"/>
  <c r="Z2209" i="21"/>
  <c r="AA2209" i="21"/>
  <c r="AL2209" i="21"/>
  <c r="AN2209" i="21"/>
  <c r="AR2209" i="21"/>
  <c r="AX2209" i="21"/>
  <c r="AZ2209" i="21"/>
  <c r="BA2209" i="21"/>
  <c r="BC2209" i="21"/>
  <c r="BE2209" i="21"/>
  <c r="BF2209" i="21"/>
  <c r="BG2209" i="21"/>
  <c r="C2210" i="21"/>
  <c r="D2210" i="21"/>
  <c r="F2210" i="21"/>
  <c r="H2210" i="21"/>
  <c r="Q2210" i="21"/>
  <c r="V2210" i="21"/>
  <c r="W2210" i="21"/>
  <c r="AA2210" i="21" s="1"/>
  <c r="X2210" i="21"/>
  <c r="Y2210" i="21"/>
  <c r="Z2210" i="21"/>
  <c r="AL2210" i="21"/>
  <c r="AN2210" i="21"/>
  <c r="AR2210" i="21"/>
  <c r="AX2210" i="21"/>
  <c r="AZ2210" i="21"/>
  <c r="BA2210" i="21"/>
  <c r="BC2210" i="21"/>
  <c r="BE2210" i="21"/>
  <c r="BF2210" i="21" s="1"/>
  <c r="BG2210" i="21"/>
  <c r="C2211" i="21"/>
  <c r="D2211" i="21"/>
  <c r="F2211" i="21"/>
  <c r="H2211" i="21"/>
  <c r="J2211" i="21" s="1"/>
  <c r="I2211" i="21"/>
  <c r="Q2211" i="21"/>
  <c r="V2211" i="21"/>
  <c r="Y2211" i="21" s="1"/>
  <c r="W2211" i="21"/>
  <c r="AA2211" i="21" s="1"/>
  <c r="X2211" i="21"/>
  <c r="AC2211" i="21"/>
  <c r="AL2211" i="21"/>
  <c r="AN2211" i="21"/>
  <c r="AR2211" i="21"/>
  <c r="AX2211" i="21"/>
  <c r="AZ2211" i="21"/>
  <c r="BA2211" i="21"/>
  <c r="BC2211" i="21"/>
  <c r="BE2211" i="21"/>
  <c r="C2212" i="21"/>
  <c r="D2212" i="21"/>
  <c r="F2212" i="21"/>
  <c r="H2212" i="21"/>
  <c r="J2212" i="21" s="1"/>
  <c r="I2212" i="21"/>
  <c r="Q2212" i="21"/>
  <c r="V2212" i="21"/>
  <c r="W2212" i="21"/>
  <c r="X2212" i="21"/>
  <c r="AC2212" i="21" s="1"/>
  <c r="Y2212" i="21"/>
  <c r="Z2212" i="21"/>
  <c r="AA2212" i="21"/>
  <c r="AD2212" i="21" s="1"/>
  <c r="AL2212" i="21"/>
  <c r="AN2212" i="21"/>
  <c r="AR2212" i="21"/>
  <c r="AX2212" i="21"/>
  <c r="AZ2212" i="21"/>
  <c r="BA2212" i="21"/>
  <c r="BC2212" i="21"/>
  <c r="BE2212" i="21"/>
  <c r="BF2212" i="21"/>
  <c r="BG2212" i="21"/>
  <c r="C2213" i="21"/>
  <c r="D2213" i="21"/>
  <c r="F2213" i="21"/>
  <c r="H2213" i="21"/>
  <c r="I2213" i="21" s="1"/>
  <c r="J2213" i="21"/>
  <c r="Q2213" i="21"/>
  <c r="V2213" i="21"/>
  <c r="Z2213" i="21" s="1"/>
  <c r="W2213" i="21"/>
  <c r="AA2213" i="21" s="1"/>
  <c r="AB2213" i="21" s="1"/>
  <c r="X2213" i="21"/>
  <c r="AC2213" i="21"/>
  <c r="AL2213" i="21"/>
  <c r="AN2213" i="21"/>
  <c r="AR2213" i="21"/>
  <c r="AX2213" i="21"/>
  <c r="AZ2213" i="21"/>
  <c r="BA2213" i="21"/>
  <c r="BC2213" i="21"/>
  <c r="BE2213" i="21"/>
  <c r="BF2213" i="21"/>
  <c r="BG2213" i="21"/>
  <c r="C2214" i="21"/>
  <c r="D2214" i="21"/>
  <c r="F2214" i="21"/>
  <c r="H2214" i="21"/>
  <c r="I2214" i="21" s="1"/>
  <c r="Q2214" i="21"/>
  <c r="V2214" i="21"/>
  <c r="Y2214" i="21" s="1"/>
  <c r="W2214" i="21"/>
  <c r="X2214" i="21"/>
  <c r="Z2214" i="21"/>
  <c r="AA2214" i="21"/>
  <c r="AB2214" i="21" s="1"/>
  <c r="AC2214" i="21"/>
  <c r="AD2214" i="21"/>
  <c r="AF2214" i="21" s="1"/>
  <c r="AL2214" i="21"/>
  <c r="AN2214" i="21"/>
  <c r="AR2214" i="21"/>
  <c r="AX2214" i="21"/>
  <c r="AZ2214" i="21"/>
  <c r="BA2214" i="21"/>
  <c r="BC2214" i="21"/>
  <c r="BE2214" i="21"/>
  <c r="BF2214" i="21" s="1"/>
  <c r="BG2214" i="21"/>
  <c r="C2215" i="21"/>
  <c r="D2215" i="21"/>
  <c r="F2215" i="21"/>
  <c r="H2215" i="21"/>
  <c r="J2215" i="21" s="1"/>
  <c r="Q2215" i="21"/>
  <c r="V2215" i="21"/>
  <c r="Y2215" i="21" s="1"/>
  <c r="W2215" i="21"/>
  <c r="X2215" i="21"/>
  <c r="Z2215" i="21"/>
  <c r="AA2215" i="21"/>
  <c r="AL2215" i="21"/>
  <c r="AN2215" i="21"/>
  <c r="AR2215" i="21"/>
  <c r="AX2215" i="21"/>
  <c r="AZ2215" i="21"/>
  <c r="BA2215" i="21"/>
  <c r="BC2215" i="21"/>
  <c r="BE2215" i="21"/>
  <c r="BG2215" i="21" s="1"/>
  <c r="BF2215" i="21"/>
  <c r="C2216" i="21"/>
  <c r="D2216" i="21"/>
  <c r="F2216" i="21"/>
  <c r="H2216" i="21"/>
  <c r="I2216" i="21"/>
  <c r="J2216" i="21"/>
  <c r="Q2216" i="21"/>
  <c r="V2216" i="21"/>
  <c r="W2216" i="21"/>
  <c r="X2216" i="21"/>
  <c r="AA2216" i="21"/>
  <c r="AL2216" i="21"/>
  <c r="AN2216" i="21"/>
  <c r="AR2216" i="21"/>
  <c r="AX2216" i="21"/>
  <c r="AZ2216" i="21"/>
  <c r="BA2216" i="21"/>
  <c r="BC2216" i="21"/>
  <c r="BE2216" i="21"/>
  <c r="BG2216" i="21" s="1"/>
  <c r="C2217" i="21"/>
  <c r="D2217" i="21"/>
  <c r="F2217" i="21"/>
  <c r="H2217" i="21"/>
  <c r="I2217" i="21" s="1"/>
  <c r="J2217" i="21"/>
  <c r="Q2217" i="21"/>
  <c r="V2217" i="21"/>
  <c r="W2217" i="21"/>
  <c r="X2217" i="21"/>
  <c r="AB2217" i="21" s="1"/>
  <c r="Y2217" i="21"/>
  <c r="Z2217" i="21"/>
  <c r="AA2217" i="21"/>
  <c r="AC2217" i="21"/>
  <c r="AL2217" i="21"/>
  <c r="AN2217" i="21"/>
  <c r="AR2217" i="21"/>
  <c r="AX2217" i="21"/>
  <c r="AZ2217" i="21"/>
  <c r="BA2217" i="21"/>
  <c r="BC2217" i="21"/>
  <c r="BE2217" i="21"/>
  <c r="BF2217" i="21"/>
  <c r="BG2217" i="21"/>
  <c r="C2218" i="21"/>
  <c r="D2218" i="21"/>
  <c r="F2218" i="21"/>
  <c r="H2218" i="21"/>
  <c r="Q2218" i="21"/>
  <c r="V2218" i="21"/>
  <c r="Y2218" i="21" s="1"/>
  <c r="W2218" i="21"/>
  <c r="AA2218" i="21" s="1"/>
  <c r="X2218" i="21"/>
  <c r="AC2218" i="21" s="1"/>
  <c r="Z2218" i="21"/>
  <c r="AL2218" i="21"/>
  <c r="AN2218" i="21"/>
  <c r="AR2218" i="21"/>
  <c r="AX2218" i="21"/>
  <c r="AZ2218" i="21"/>
  <c r="BA2218" i="21"/>
  <c r="BC2218" i="21"/>
  <c r="BE2218" i="21"/>
  <c r="BG2218" i="21" s="1"/>
  <c r="BF2218" i="21"/>
  <c r="C2219" i="21"/>
  <c r="D2219" i="21"/>
  <c r="F2219" i="21"/>
  <c r="H2219" i="21"/>
  <c r="I2219" i="21" s="1"/>
  <c r="J2219" i="21"/>
  <c r="Q2219" i="21"/>
  <c r="V2219" i="21"/>
  <c r="Y2219" i="21" s="1"/>
  <c r="W2219" i="21"/>
  <c r="AA2219" i="21" s="1"/>
  <c r="X2219" i="21"/>
  <c r="Z2219" i="21"/>
  <c r="AC2219" i="21"/>
  <c r="AL2219" i="21"/>
  <c r="AN2219" i="21"/>
  <c r="AR2219" i="21"/>
  <c r="AX2219" i="21"/>
  <c r="AZ2219" i="21"/>
  <c r="BA2219" i="21"/>
  <c r="BC2219" i="21"/>
  <c r="BE2219" i="21"/>
  <c r="C2220" i="21"/>
  <c r="D2220" i="21"/>
  <c r="F2220" i="21"/>
  <c r="H2220" i="21"/>
  <c r="I2220" i="21" s="1"/>
  <c r="J2220" i="21"/>
  <c r="Q2220" i="21"/>
  <c r="V2220" i="21"/>
  <c r="W2220" i="21"/>
  <c r="AA2220" i="21" s="1"/>
  <c r="AD2220" i="21" s="1"/>
  <c r="AF2220" i="21" s="1"/>
  <c r="X2220" i="21"/>
  <c r="AC2220" i="21" s="1"/>
  <c r="Y2220" i="21"/>
  <c r="Z2220" i="21"/>
  <c r="AL2220" i="21"/>
  <c r="AN2220" i="21"/>
  <c r="AR2220" i="21"/>
  <c r="AX2220" i="21"/>
  <c r="AZ2220" i="21"/>
  <c r="BA2220" i="21"/>
  <c r="BC2220" i="21"/>
  <c r="BE2220" i="21"/>
  <c r="BG2220" i="21" s="1"/>
  <c r="C2221" i="21"/>
  <c r="D2221" i="21"/>
  <c r="F2221" i="21"/>
  <c r="H2221" i="21"/>
  <c r="I2221" i="21" s="1"/>
  <c r="J2221" i="21"/>
  <c r="Q2221" i="21"/>
  <c r="V2221" i="21"/>
  <c r="Z2221" i="21" s="1"/>
  <c r="W2221" i="21"/>
  <c r="AA2221" i="21" s="1"/>
  <c r="X2221" i="21"/>
  <c r="Y2221" i="21"/>
  <c r="AL2221" i="21"/>
  <c r="AN2221" i="21"/>
  <c r="AR2221" i="21"/>
  <c r="AX2221" i="21"/>
  <c r="AZ2221" i="21"/>
  <c r="BA2221" i="21"/>
  <c r="BC2221" i="21"/>
  <c r="BE2221" i="21"/>
  <c r="BG2221" i="21" s="1"/>
  <c r="C2222" i="21"/>
  <c r="D2222" i="21"/>
  <c r="F2222" i="21"/>
  <c r="H2222" i="21"/>
  <c r="I2222" i="21"/>
  <c r="J2222" i="21"/>
  <c r="Q2222" i="21"/>
  <c r="V2222" i="21"/>
  <c r="Y2222" i="21" s="1"/>
  <c r="W2222" i="21"/>
  <c r="X2222" i="21"/>
  <c r="AA2222" i="21"/>
  <c r="AD2222" i="21" s="1"/>
  <c r="AF2222" i="21" s="1"/>
  <c r="AB2222" i="21"/>
  <c r="AC2222" i="21"/>
  <c r="AL2222" i="21"/>
  <c r="AN2222" i="21"/>
  <c r="AR2222" i="21"/>
  <c r="AX2222" i="21"/>
  <c r="AZ2222" i="21"/>
  <c r="BA2222" i="21"/>
  <c r="BC2222" i="21"/>
  <c r="BE2222" i="21"/>
  <c r="BF2222" i="21" s="1"/>
  <c r="BG2222" i="21"/>
  <c r="C2223" i="21"/>
  <c r="D2223" i="21"/>
  <c r="F2223" i="21"/>
  <c r="H2223" i="21"/>
  <c r="J2223" i="21" s="1"/>
  <c r="I2223" i="21"/>
  <c r="Q2223" i="21"/>
  <c r="V2223" i="21"/>
  <c r="Y2223" i="21" s="1"/>
  <c r="W2223" i="21"/>
  <c r="AA2223" i="21" s="1"/>
  <c r="X2223" i="21"/>
  <c r="AL2223" i="21"/>
  <c r="AN2223" i="21"/>
  <c r="AR2223" i="21"/>
  <c r="AX2223" i="21"/>
  <c r="AZ2223" i="21"/>
  <c r="BA2223" i="21"/>
  <c r="BC2223" i="21"/>
  <c r="BE2223" i="21"/>
  <c r="BF2223" i="21"/>
  <c r="BG2223" i="21"/>
  <c r="C2224" i="21"/>
  <c r="D2224" i="21"/>
  <c r="F2224" i="21"/>
  <c r="H2224" i="21"/>
  <c r="I2224" i="21"/>
  <c r="J2224" i="21"/>
  <c r="Q2224" i="21"/>
  <c r="V2224" i="21"/>
  <c r="W2224" i="21"/>
  <c r="AA2224" i="21" s="1"/>
  <c r="X2224" i="21"/>
  <c r="AC2224" i="21"/>
  <c r="AL2224" i="21"/>
  <c r="AN2224" i="21"/>
  <c r="AR2224" i="21"/>
  <c r="AX2224" i="21"/>
  <c r="AZ2224" i="21"/>
  <c r="BA2224" i="21"/>
  <c r="BC2224" i="21"/>
  <c r="BE2224" i="21"/>
  <c r="BG2224" i="21" s="1"/>
  <c r="BF2224" i="21"/>
  <c r="C2225" i="21"/>
  <c r="D2225" i="21"/>
  <c r="F2225" i="21"/>
  <c r="H2225" i="21"/>
  <c r="J2225" i="21" s="1"/>
  <c r="I2225" i="21"/>
  <c r="Q2225" i="21"/>
  <c r="V2225" i="21"/>
  <c r="W2225" i="21"/>
  <c r="X2225" i="21"/>
  <c r="AB2225" i="21" s="1"/>
  <c r="Y2225" i="21"/>
  <c r="Z2225" i="21"/>
  <c r="AA2225" i="21"/>
  <c r="AD2225" i="21" s="1"/>
  <c r="AC2225" i="21"/>
  <c r="AL2225" i="21"/>
  <c r="AN2225" i="21"/>
  <c r="AR2225" i="21"/>
  <c r="AX2225" i="21"/>
  <c r="AZ2225" i="21"/>
  <c r="BA2225" i="21"/>
  <c r="BC2225" i="21"/>
  <c r="BE2225" i="21"/>
  <c r="BF2225" i="21"/>
  <c r="BG2225" i="21"/>
  <c r="C2226" i="21"/>
  <c r="D2226" i="21"/>
  <c r="F2226" i="21"/>
  <c r="H2226" i="21"/>
  <c r="Q2226" i="21"/>
  <c r="V2226" i="21"/>
  <c r="Y2226" i="21" s="1"/>
  <c r="W2226" i="21"/>
  <c r="AA2226" i="21" s="1"/>
  <c r="X2226" i="21"/>
  <c r="AL2226" i="21"/>
  <c r="AN2226" i="21"/>
  <c r="AR2226" i="21"/>
  <c r="AX2226" i="21"/>
  <c r="AZ2226" i="21"/>
  <c r="BA2226" i="21"/>
  <c r="BC2226" i="21"/>
  <c r="BE2226" i="21"/>
  <c r="BF2226" i="21"/>
  <c r="BG2226" i="21"/>
  <c r="C2227" i="21"/>
  <c r="D2227" i="21"/>
  <c r="F2227" i="21"/>
  <c r="H2227" i="21"/>
  <c r="J2227" i="21" s="1"/>
  <c r="I2227" i="21"/>
  <c r="Q2227" i="21"/>
  <c r="V2227" i="21"/>
  <c r="Y2227" i="21" s="1"/>
  <c r="W2227" i="21"/>
  <c r="AA2227" i="21" s="1"/>
  <c r="AD2227" i="21" s="1"/>
  <c r="AF2227" i="21" s="1"/>
  <c r="X2227" i="21"/>
  <c r="AC2227" i="21"/>
  <c r="AL2227" i="21"/>
  <c r="AN2227" i="21"/>
  <c r="AR2227" i="21"/>
  <c r="AX2227" i="21"/>
  <c r="AZ2227" i="21"/>
  <c r="BA2227" i="21"/>
  <c r="BC2227" i="21"/>
  <c r="BE2227" i="21"/>
  <c r="C2228" i="21"/>
  <c r="D2228" i="21"/>
  <c r="F2228" i="21"/>
  <c r="H2228" i="21"/>
  <c r="J2228" i="21" s="1"/>
  <c r="I2228" i="21"/>
  <c r="Q2228" i="21"/>
  <c r="V2228" i="21"/>
  <c r="W2228" i="21"/>
  <c r="X2228" i="21"/>
  <c r="AC2228" i="21" s="1"/>
  <c r="Y2228" i="21"/>
  <c r="Z2228" i="21"/>
  <c r="AA2228" i="21"/>
  <c r="AD2228" i="21" s="1"/>
  <c r="AF2228" i="21" s="1"/>
  <c r="AL2228" i="21"/>
  <c r="AN2228" i="21"/>
  <c r="AR2228" i="21"/>
  <c r="AX2228" i="21"/>
  <c r="AZ2228" i="21"/>
  <c r="BA2228" i="21"/>
  <c r="BC2228" i="21"/>
  <c r="BE2228" i="21"/>
  <c r="BF2228" i="21"/>
  <c r="BG2228" i="21"/>
  <c r="C2229" i="21"/>
  <c r="D2229" i="21"/>
  <c r="F2229" i="21"/>
  <c r="H2229" i="21"/>
  <c r="I2229" i="21" s="1"/>
  <c r="J2229" i="21"/>
  <c r="Q2229" i="21"/>
  <c r="V2229" i="21"/>
  <c r="Z2229" i="21" s="1"/>
  <c r="W2229" i="21"/>
  <c r="AA2229" i="21" s="1"/>
  <c r="X2229" i="21"/>
  <c r="AC2229" i="21"/>
  <c r="AL2229" i="21"/>
  <c r="AN2229" i="21"/>
  <c r="AR2229" i="21"/>
  <c r="AX2229" i="21"/>
  <c r="AZ2229" i="21"/>
  <c r="BA2229" i="21"/>
  <c r="BC2229" i="21"/>
  <c r="BE2229" i="21"/>
  <c r="BF2229" i="21"/>
  <c r="BG2229" i="21"/>
  <c r="C2230" i="21"/>
  <c r="D2230" i="21"/>
  <c r="F2230" i="21"/>
  <c r="H2230" i="21"/>
  <c r="Q2230" i="21"/>
  <c r="V2230" i="21"/>
  <c r="Y2230" i="21" s="1"/>
  <c r="W2230" i="21"/>
  <c r="X2230" i="21"/>
  <c r="AA2230" i="21"/>
  <c r="AC2230" i="21"/>
  <c r="AB2230" i="21" s="1"/>
  <c r="AL2230" i="21"/>
  <c r="AN2230" i="21"/>
  <c r="AR2230" i="21"/>
  <c r="AX2230" i="21"/>
  <c r="AZ2230" i="21"/>
  <c r="BA2230" i="21"/>
  <c r="BC2230" i="21"/>
  <c r="BE2230" i="21"/>
  <c r="BF2230" i="21" s="1"/>
  <c r="BG2230" i="21"/>
  <c r="C2231" i="21"/>
  <c r="D2231" i="21"/>
  <c r="F2231" i="21"/>
  <c r="H2231" i="21"/>
  <c r="J2231" i="21" s="1"/>
  <c r="I2231" i="21"/>
  <c r="Q2231" i="21"/>
  <c r="V2231" i="21"/>
  <c r="Y2231" i="21" s="1"/>
  <c r="W2231" i="21"/>
  <c r="AA2231" i="21" s="1"/>
  <c r="X2231" i="21"/>
  <c r="Z2231" i="21"/>
  <c r="AL2231" i="21"/>
  <c r="AN2231" i="21"/>
  <c r="AR2231" i="21"/>
  <c r="AX2231" i="21"/>
  <c r="AZ2231" i="21"/>
  <c r="BA2231" i="21"/>
  <c r="BC2231" i="21"/>
  <c r="BE2231" i="21"/>
  <c r="BG2231" i="21" s="1"/>
  <c r="C2232" i="21"/>
  <c r="D2232" i="21"/>
  <c r="F2232" i="21"/>
  <c r="H2232" i="21"/>
  <c r="I2232" i="21"/>
  <c r="J2232" i="21"/>
  <c r="Q2232" i="21"/>
  <c r="V2232" i="21"/>
  <c r="W2232" i="21"/>
  <c r="X2232" i="21"/>
  <c r="AC2232" i="21" s="1"/>
  <c r="AA2232" i="21"/>
  <c r="AD2232" i="21" s="1"/>
  <c r="AF2232" i="21" s="1"/>
  <c r="AL2232" i="21"/>
  <c r="AN2232" i="21"/>
  <c r="AR2232" i="21"/>
  <c r="AX2232" i="21"/>
  <c r="AZ2232" i="21"/>
  <c r="BA2232" i="21"/>
  <c r="BC2232" i="21"/>
  <c r="BE2232" i="21"/>
  <c r="C2233" i="21"/>
  <c r="D2233" i="21"/>
  <c r="F2233" i="21"/>
  <c r="H2233" i="21"/>
  <c r="I2233" i="21"/>
  <c r="J2233" i="21"/>
  <c r="Q2233" i="21"/>
  <c r="V2233" i="21"/>
  <c r="W2233" i="21"/>
  <c r="X2233" i="21"/>
  <c r="Y2233" i="21"/>
  <c r="Z2233" i="21"/>
  <c r="AA2233" i="21"/>
  <c r="AB2233" i="21"/>
  <c r="AC2233" i="21"/>
  <c r="AL2233" i="21"/>
  <c r="AN2233" i="21"/>
  <c r="AR2233" i="21"/>
  <c r="AX2233" i="21"/>
  <c r="AZ2233" i="21"/>
  <c r="BA2233" i="21"/>
  <c r="BC2233" i="21"/>
  <c r="BE2233" i="21"/>
  <c r="BF2233" i="21"/>
  <c r="BG2233" i="21"/>
  <c r="C2234" i="21"/>
  <c r="D2234" i="21"/>
  <c r="F2234" i="21"/>
  <c r="H2234" i="21"/>
  <c r="Q2234" i="21"/>
  <c r="V2234" i="21"/>
  <c r="Y2234" i="21" s="1"/>
  <c r="W2234" i="21"/>
  <c r="AA2234" i="21" s="1"/>
  <c r="X2234" i="21"/>
  <c r="Z2234" i="21"/>
  <c r="AC2234" i="21"/>
  <c r="AD2234" i="21"/>
  <c r="AF2234" i="21"/>
  <c r="AL2234" i="21"/>
  <c r="AN2234" i="21"/>
  <c r="AR2234" i="21"/>
  <c r="AX2234" i="21"/>
  <c r="AZ2234" i="21"/>
  <c r="BA2234" i="21"/>
  <c r="BC2234" i="21"/>
  <c r="BE2234" i="21"/>
  <c r="BG2234" i="21" s="1"/>
  <c r="C2235" i="21"/>
  <c r="D2235" i="21"/>
  <c r="F2235" i="21"/>
  <c r="H2235" i="21"/>
  <c r="I2235" i="21"/>
  <c r="J2235" i="21"/>
  <c r="Q2235" i="21"/>
  <c r="V2235" i="21"/>
  <c r="Y2235" i="21" s="1"/>
  <c r="W2235" i="21"/>
  <c r="X2235" i="21"/>
  <c r="Z2235" i="21"/>
  <c r="AA2235" i="21"/>
  <c r="AC2235" i="21"/>
  <c r="AB2235" i="21" s="1"/>
  <c r="AD2235" i="21"/>
  <c r="AF2235" i="21" s="1"/>
  <c r="AL2235" i="21"/>
  <c r="AN2235" i="21"/>
  <c r="AR2235" i="21"/>
  <c r="AX2235" i="21"/>
  <c r="AZ2235" i="21"/>
  <c r="BA2235" i="21"/>
  <c r="BC2235" i="21"/>
  <c r="BE2235" i="21"/>
  <c r="C2236" i="21"/>
  <c r="D2236" i="21"/>
  <c r="F2236" i="21"/>
  <c r="H2236" i="21"/>
  <c r="I2236" i="21"/>
  <c r="J2236" i="21"/>
  <c r="Q2236" i="21"/>
  <c r="V2236" i="21"/>
  <c r="W2236" i="21"/>
  <c r="X2236" i="21"/>
  <c r="AC2236" i="21" s="1"/>
  <c r="Y2236" i="21"/>
  <c r="Z2236" i="21"/>
  <c r="AA2236" i="21"/>
  <c r="AB2236" i="21"/>
  <c r="AL2236" i="21"/>
  <c r="AN2236" i="21"/>
  <c r="AR2236" i="21"/>
  <c r="AX2236" i="21"/>
  <c r="AZ2236" i="21"/>
  <c r="BA2236" i="21"/>
  <c r="BC2236" i="21"/>
  <c r="BE2236" i="21"/>
  <c r="C2237" i="21"/>
  <c r="D2237" i="21"/>
  <c r="F2237" i="21"/>
  <c r="H2237" i="21"/>
  <c r="I2237" i="21" s="1"/>
  <c r="J2237" i="21"/>
  <c r="Q2237" i="21"/>
  <c r="V2237" i="21"/>
  <c r="Z2237" i="21" s="1"/>
  <c r="W2237" i="21"/>
  <c r="AA2237" i="21" s="1"/>
  <c r="X2237" i="21"/>
  <c r="AC2237" i="21" s="1"/>
  <c r="AD2237" i="21" s="1"/>
  <c r="AF2237" i="21" s="1"/>
  <c r="Y2237" i="21"/>
  <c r="AL2237" i="21"/>
  <c r="AN2237" i="21"/>
  <c r="AR2237" i="21"/>
  <c r="AX2237" i="21"/>
  <c r="AZ2237" i="21"/>
  <c r="BA2237" i="21"/>
  <c r="BC2237" i="21"/>
  <c r="BE2237" i="21"/>
  <c r="C2238" i="21"/>
  <c r="D2238" i="21"/>
  <c r="F2238" i="21"/>
  <c r="H2238" i="21"/>
  <c r="I2238" i="21"/>
  <c r="J2238" i="21"/>
  <c r="Q2238" i="21"/>
  <c r="V2238" i="21"/>
  <c r="W2238" i="21"/>
  <c r="X2238" i="21"/>
  <c r="Y2238" i="21"/>
  <c r="Z2238" i="21"/>
  <c r="AA2238" i="21"/>
  <c r="AD2238" i="21" s="1"/>
  <c r="AF2238" i="21" s="1"/>
  <c r="AC2238" i="21"/>
  <c r="AL2238" i="21"/>
  <c r="AN2238" i="21"/>
  <c r="AR2238" i="21"/>
  <c r="AX2238" i="21"/>
  <c r="AZ2238" i="21"/>
  <c r="BA2238" i="21"/>
  <c r="BC2238" i="21"/>
  <c r="BE2238" i="21"/>
  <c r="BF2238" i="21" s="1"/>
  <c r="BG2238" i="21"/>
  <c r="C2239" i="21"/>
  <c r="D2239" i="21"/>
  <c r="F2239" i="21"/>
  <c r="H2239" i="21"/>
  <c r="Q2239" i="21"/>
  <c r="V2239" i="21"/>
  <c r="Y2239" i="21" s="1"/>
  <c r="W2239" i="21"/>
  <c r="X2239" i="21"/>
  <c r="AC2239" i="21" s="1"/>
  <c r="AA2239" i="21"/>
  <c r="AD2239" i="21"/>
  <c r="AF2239" i="21"/>
  <c r="AL2239" i="21"/>
  <c r="AN2239" i="21"/>
  <c r="AR2239" i="21"/>
  <c r="AX2239" i="21"/>
  <c r="AZ2239" i="21"/>
  <c r="BA2239" i="21"/>
  <c r="BC2239" i="21"/>
  <c r="BE2239" i="21"/>
  <c r="C2240" i="21"/>
  <c r="D2240" i="21"/>
  <c r="F2240" i="21"/>
  <c r="H2240" i="21"/>
  <c r="I2240" i="21"/>
  <c r="J2240" i="21"/>
  <c r="Q2240" i="21"/>
  <c r="V2240" i="21"/>
  <c r="Z2240" i="21" s="1"/>
  <c r="W2240" i="21"/>
  <c r="AA2240" i="21" s="1"/>
  <c r="X2240" i="21"/>
  <c r="AC2240" i="21" s="1"/>
  <c r="AL2240" i="21"/>
  <c r="AN2240" i="21"/>
  <c r="AR2240" i="21"/>
  <c r="AX2240" i="21"/>
  <c r="AZ2240" i="21"/>
  <c r="BA2240" i="21"/>
  <c r="BC2240" i="21"/>
  <c r="BE2240" i="21"/>
  <c r="BF2240" i="21"/>
  <c r="BG2240" i="21"/>
  <c r="C2241" i="21"/>
  <c r="D2241" i="21"/>
  <c r="F2241" i="21"/>
  <c r="H2241" i="21"/>
  <c r="Q2241" i="21"/>
  <c r="V2241" i="21"/>
  <c r="Y2241" i="21" s="1"/>
  <c r="W2241" i="21"/>
  <c r="X2241" i="21"/>
  <c r="Z2241" i="21"/>
  <c r="AA2241" i="21"/>
  <c r="AC2241" i="21"/>
  <c r="AB2241" i="21" s="1"/>
  <c r="AL2241" i="21"/>
  <c r="AN2241" i="21"/>
  <c r="AR2241" i="21"/>
  <c r="AX2241" i="21"/>
  <c r="AZ2241" i="21"/>
  <c r="BA2241" i="21"/>
  <c r="BC2241" i="21"/>
  <c r="BE2241" i="21"/>
  <c r="BF2241" i="21"/>
  <c r="BG2241" i="21"/>
  <c r="C2242" i="21"/>
  <c r="D2242" i="21"/>
  <c r="F2242" i="21"/>
  <c r="H2242" i="21"/>
  <c r="J2242" i="21" s="1"/>
  <c r="I2242" i="21"/>
  <c r="Q2242" i="21"/>
  <c r="V2242" i="21"/>
  <c r="Z2242" i="21" s="1"/>
  <c r="W2242" i="21"/>
  <c r="X2242" i="21"/>
  <c r="Y2242" i="21"/>
  <c r="AA2242" i="21"/>
  <c r="AC2242" i="21"/>
  <c r="AD2242" i="21"/>
  <c r="AL2242" i="21"/>
  <c r="AN2242" i="21"/>
  <c r="AR2242" i="21"/>
  <c r="AX2242" i="21"/>
  <c r="AZ2242" i="21"/>
  <c r="BA2242" i="21"/>
  <c r="BC2242" i="21"/>
  <c r="BE2242" i="21"/>
  <c r="BF2242" i="21" s="1"/>
  <c r="BG2242" i="21"/>
  <c r="C2243" i="21"/>
  <c r="D2243" i="21"/>
  <c r="F2243" i="21"/>
  <c r="H2243" i="21"/>
  <c r="J2243" i="21" s="1"/>
  <c r="I2243" i="21"/>
  <c r="Q2243" i="21"/>
  <c r="V2243" i="21"/>
  <c r="Y2243" i="21" s="1"/>
  <c r="W2243" i="21"/>
  <c r="AA2243" i="21" s="1"/>
  <c r="X2243" i="21"/>
  <c r="AC2243" i="21"/>
  <c r="AL2243" i="21"/>
  <c r="AN2243" i="21"/>
  <c r="AR2243" i="21"/>
  <c r="AX2243" i="21"/>
  <c r="AZ2243" i="21"/>
  <c r="BA2243" i="21"/>
  <c r="BC2243" i="21"/>
  <c r="BE2243" i="21"/>
  <c r="BG2243" i="21" s="1"/>
  <c r="BF2243" i="21"/>
  <c r="C2244" i="21"/>
  <c r="D2244" i="21"/>
  <c r="F2244" i="21"/>
  <c r="H2244" i="21"/>
  <c r="Q2244" i="21"/>
  <c r="V2244" i="21"/>
  <c r="W2244" i="21"/>
  <c r="X2244" i="21"/>
  <c r="AB2244" i="21" s="1"/>
  <c r="Y2244" i="21"/>
  <c r="Z2244" i="21"/>
  <c r="AA2244" i="21"/>
  <c r="AC2244" i="21"/>
  <c r="AL2244" i="21"/>
  <c r="AN2244" i="21"/>
  <c r="AR2244" i="21"/>
  <c r="AX2244" i="21"/>
  <c r="AZ2244" i="21"/>
  <c r="BA2244" i="21"/>
  <c r="BC2244" i="21"/>
  <c r="BE2244" i="21"/>
  <c r="C2245" i="21"/>
  <c r="D2245" i="21"/>
  <c r="F2245" i="21"/>
  <c r="H2245" i="21"/>
  <c r="I2245" i="21" s="1"/>
  <c r="J2245" i="21"/>
  <c r="Q2245" i="21"/>
  <c r="V2245" i="21"/>
  <c r="W2245" i="21"/>
  <c r="AA2245" i="21" s="1"/>
  <c r="X2245" i="21"/>
  <c r="AC2245" i="21" s="1"/>
  <c r="AD2245" i="21" s="1"/>
  <c r="Y2245" i="21"/>
  <c r="Z2245" i="21"/>
  <c r="AL2245" i="21"/>
  <c r="AN2245" i="21"/>
  <c r="AR2245" i="21"/>
  <c r="AX2245" i="21"/>
  <c r="AZ2245" i="21"/>
  <c r="BA2245" i="21"/>
  <c r="BC2245" i="21"/>
  <c r="BE2245" i="21"/>
  <c r="BF2245" i="21"/>
  <c r="BG2245" i="21"/>
  <c r="C2246" i="21"/>
  <c r="D2246" i="21"/>
  <c r="F2246" i="21"/>
  <c r="H2246" i="21"/>
  <c r="J2246" i="21" s="1"/>
  <c r="Q2246" i="21"/>
  <c r="V2246" i="21"/>
  <c r="Y2246" i="21" s="1"/>
  <c r="W2246" i="21"/>
  <c r="X2246" i="21"/>
  <c r="AA2246" i="21"/>
  <c r="AB2246" i="21" s="1"/>
  <c r="AC2246" i="21"/>
  <c r="AL2246" i="21"/>
  <c r="AN2246" i="21"/>
  <c r="AR2246" i="21"/>
  <c r="AX2246" i="21"/>
  <c r="AZ2246" i="21"/>
  <c r="BA2246" i="21"/>
  <c r="BC2246" i="21"/>
  <c r="BE2246" i="21"/>
  <c r="C2247" i="21"/>
  <c r="D2247" i="21"/>
  <c r="F2247" i="21"/>
  <c r="H2247" i="21"/>
  <c r="I2247" i="21"/>
  <c r="J2247" i="21"/>
  <c r="Q2247" i="21"/>
  <c r="V2247" i="21"/>
  <c r="Z2247" i="21" s="1"/>
  <c r="W2247" i="21"/>
  <c r="X2247" i="21"/>
  <c r="Y2247" i="21"/>
  <c r="AA2247" i="21"/>
  <c r="AL2247" i="21"/>
  <c r="AN2247" i="21"/>
  <c r="AR2247" i="21"/>
  <c r="AX2247" i="21"/>
  <c r="AZ2247" i="21"/>
  <c r="BA2247" i="21"/>
  <c r="BC2247" i="21"/>
  <c r="BE2247" i="21"/>
  <c r="BF2247" i="21" s="1"/>
  <c r="BG2247" i="21"/>
  <c r="C2248" i="21"/>
  <c r="D2248" i="21"/>
  <c r="F2248" i="21"/>
  <c r="H2248" i="21"/>
  <c r="I2248" i="21"/>
  <c r="J2248" i="21"/>
  <c r="Q2248" i="21"/>
  <c r="V2248" i="21"/>
  <c r="W2248" i="21"/>
  <c r="AA2248" i="21" s="1"/>
  <c r="X2248" i="21"/>
  <c r="AC2248" i="21"/>
  <c r="AL2248" i="21"/>
  <c r="AN2248" i="21"/>
  <c r="AR2248" i="21"/>
  <c r="AX2248" i="21"/>
  <c r="AZ2248" i="21"/>
  <c r="BA2248" i="21"/>
  <c r="BC2248" i="21"/>
  <c r="BE2248" i="21"/>
  <c r="BG2248" i="21" s="1"/>
  <c r="BF2248" i="21"/>
  <c r="C2249" i="21"/>
  <c r="D2249" i="21"/>
  <c r="F2249" i="21"/>
  <c r="H2249" i="21"/>
  <c r="I2249" i="21" s="1"/>
  <c r="J2249" i="21"/>
  <c r="Q2249" i="21"/>
  <c r="V2249" i="21"/>
  <c r="W2249" i="21"/>
  <c r="X2249" i="21"/>
  <c r="Y2249" i="21"/>
  <c r="Z2249" i="21"/>
  <c r="AA2249" i="21"/>
  <c r="AC2249" i="21"/>
  <c r="AD2249" i="21" s="1"/>
  <c r="AL2249" i="21"/>
  <c r="AN2249" i="21"/>
  <c r="AR2249" i="21"/>
  <c r="AX2249" i="21"/>
  <c r="AZ2249" i="21"/>
  <c r="BA2249" i="21"/>
  <c r="BC2249" i="21"/>
  <c r="BE2249" i="21"/>
  <c r="BF2249" i="21"/>
  <c r="BG2249" i="21"/>
  <c r="C2250" i="21"/>
  <c r="D2250" i="21"/>
  <c r="F2250" i="21"/>
  <c r="H2250" i="21"/>
  <c r="J2250" i="21" s="1"/>
  <c r="Q2250" i="21"/>
  <c r="V2250" i="21"/>
  <c r="Y2250" i="21" s="1"/>
  <c r="W2250" i="21"/>
  <c r="AA2250" i="21" s="1"/>
  <c r="AD2250" i="21" s="1"/>
  <c r="X2250" i="21"/>
  <c r="AC2250" i="21"/>
  <c r="AL2250" i="21"/>
  <c r="AN2250" i="21"/>
  <c r="AR2250" i="21"/>
  <c r="AX2250" i="21"/>
  <c r="AZ2250" i="21"/>
  <c r="BA2250" i="21"/>
  <c r="BC2250" i="21"/>
  <c r="BE2250" i="21"/>
  <c r="BF2250" i="21"/>
  <c r="BG2250" i="21"/>
  <c r="C2251" i="21"/>
  <c r="D2251" i="21"/>
  <c r="F2251" i="21"/>
  <c r="H2251" i="21"/>
  <c r="Q2251" i="21"/>
  <c r="V2251" i="21"/>
  <c r="Y2251" i="21" s="1"/>
  <c r="W2251" i="21"/>
  <c r="X2251" i="21"/>
  <c r="AA2251" i="21"/>
  <c r="AB2251" i="21" s="1"/>
  <c r="AC2251" i="21"/>
  <c r="AD2251" i="21"/>
  <c r="AF2251" i="21"/>
  <c r="AL2251" i="21"/>
  <c r="AN2251" i="21"/>
  <c r="AR2251" i="21"/>
  <c r="AX2251" i="21"/>
  <c r="AZ2251" i="21"/>
  <c r="BA2251" i="21"/>
  <c r="BC2251" i="21"/>
  <c r="BE2251" i="21"/>
  <c r="C2252" i="21"/>
  <c r="D2252" i="21"/>
  <c r="F2252" i="21"/>
  <c r="H2252" i="21"/>
  <c r="I2252" i="21"/>
  <c r="J2252" i="21"/>
  <c r="Q2252" i="21"/>
  <c r="V2252" i="21"/>
  <c r="W2252" i="21"/>
  <c r="X2252" i="21"/>
  <c r="AC2252" i="21" s="1"/>
  <c r="AB2252" i="21" s="1"/>
  <c r="Y2252" i="21"/>
  <c r="Z2252" i="21"/>
  <c r="AA2252" i="21"/>
  <c r="AL2252" i="21"/>
  <c r="AN2252" i="21"/>
  <c r="AR2252" i="21"/>
  <c r="AX2252" i="21"/>
  <c r="AZ2252" i="21"/>
  <c r="BA2252" i="21"/>
  <c r="BC2252" i="21"/>
  <c r="BE2252" i="21"/>
  <c r="BF2252" i="21" s="1"/>
  <c r="BG2252" i="21"/>
  <c r="C2253" i="21"/>
  <c r="D2253" i="21"/>
  <c r="F2253" i="21"/>
  <c r="H2253" i="21"/>
  <c r="I2253" i="21" s="1"/>
  <c r="Q2253" i="21"/>
  <c r="V2253" i="21"/>
  <c r="W2253" i="21"/>
  <c r="AA2253" i="21" s="1"/>
  <c r="X2253" i="21"/>
  <c r="AC2253" i="21" s="1"/>
  <c r="Y2253" i="21"/>
  <c r="Z2253" i="21"/>
  <c r="AL2253" i="21"/>
  <c r="AN2253" i="21"/>
  <c r="AR2253" i="21"/>
  <c r="AX2253" i="21"/>
  <c r="AZ2253" i="21"/>
  <c r="BA2253" i="21"/>
  <c r="BC2253" i="21"/>
  <c r="BE2253" i="21"/>
  <c r="BF2253" i="21"/>
  <c r="BG2253" i="21"/>
  <c r="C2254" i="21"/>
  <c r="D2254" i="21"/>
  <c r="F2254" i="21"/>
  <c r="H2254" i="21"/>
  <c r="Q2254" i="21"/>
  <c r="V2254" i="21"/>
  <c r="W2254" i="21"/>
  <c r="X2254" i="21"/>
  <c r="Y2254" i="21"/>
  <c r="Z2254" i="21"/>
  <c r="AA2254" i="21"/>
  <c r="AB2254" i="21" s="1"/>
  <c r="AC2254" i="21"/>
  <c r="AD2254" i="21"/>
  <c r="AF2254" i="21" s="1"/>
  <c r="AL2254" i="21"/>
  <c r="AN2254" i="21"/>
  <c r="AR2254" i="21"/>
  <c r="AX2254" i="21"/>
  <c r="AZ2254" i="21"/>
  <c r="BA2254" i="21"/>
  <c r="BC2254" i="21"/>
  <c r="BE2254" i="21"/>
  <c r="BF2254" i="21" s="1"/>
  <c r="BG2254" i="21"/>
  <c r="C2255" i="21"/>
  <c r="D2255" i="21"/>
  <c r="F2255" i="21"/>
  <c r="H2255" i="21"/>
  <c r="I2255" i="21"/>
  <c r="J2255" i="21"/>
  <c r="Q2255" i="21"/>
  <c r="V2255" i="21"/>
  <c r="W2255" i="21"/>
  <c r="AA2255" i="21" s="1"/>
  <c r="X2255" i="21"/>
  <c r="AC2255" i="21" s="1"/>
  <c r="AL2255" i="21"/>
  <c r="AN2255" i="21"/>
  <c r="AR2255" i="21"/>
  <c r="AX2255" i="21"/>
  <c r="AZ2255" i="21"/>
  <c r="BA2255" i="21"/>
  <c r="BC2255" i="21"/>
  <c r="BE2255" i="21"/>
  <c r="BF2255" i="21" s="1"/>
  <c r="BG2255" i="21"/>
  <c r="C2256" i="21"/>
  <c r="D2256" i="21"/>
  <c r="F2256" i="21"/>
  <c r="H2256" i="21"/>
  <c r="I2256" i="21"/>
  <c r="J2256" i="21"/>
  <c r="Q2256" i="21"/>
  <c r="V2256" i="21"/>
  <c r="Z2256" i="21" s="1"/>
  <c r="W2256" i="21"/>
  <c r="X2256" i="21"/>
  <c r="AA2256" i="21"/>
  <c r="AB2256" i="21" s="1"/>
  <c r="AC2256" i="21"/>
  <c r="AL2256" i="21"/>
  <c r="AN2256" i="21"/>
  <c r="AR2256" i="21"/>
  <c r="AX2256" i="21"/>
  <c r="AZ2256" i="21"/>
  <c r="BA2256" i="21"/>
  <c r="BC2256" i="21"/>
  <c r="BE2256" i="21"/>
  <c r="C2257" i="21"/>
  <c r="D2257" i="21"/>
  <c r="F2257" i="21"/>
  <c r="H2257" i="21"/>
  <c r="I2257" i="21"/>
  <c r="J2257" i="21"/>
  <c r="Q2257" i="21"/>
  <c r="V2257" i="21"/>
  <c r="W2257" i="21"/>
  <c r="X2257" i="21"/>
  <c r="Y2257" i="21"/>
  <c r="Z2257" i="21"/>
  <c r="AA2257" i="21"/>
  <c r="AL2257" i="21"/>
  <c r="AN2257" i="21"/>
  <c r="AR2257" i="21"/>
  <c r="AX2257" i="21"/>
  <c r="AZ2257" i="21"/>
  <c r="BA2257" i="21"/>
  <c r="BC2257" i="21"/>
  <c r="BE2257" i="21"/>
  <c r="BF2257" i="21"/>
  <c r="BG2257" i="21"/>
  <c r="C2258" i="21"/>
  <c r="D2258" i="21"/>
  <c r="F2258" i="21"/>
  <c r="H2258" i="21"/>
  <c r="Q2258" i="21"/>
  <c r="V2258" i="21"/>
  <c r="Z2258" i="21" s="1"/>
  <c r="W2258" i="21"/>
  <c r="X2258" i="21"/>
  <c r="Y2258" i="21"/>
  <c r="AA2258" i="21"/>
  <c r="AD2258" i="21" s="1"/>
  <c r="AF2258" i="21" s="1"/>
  <c r="AC2258" i="21"/>
  <c r="AL2258" i="21"/>
  <c r="AN2258" i="21"/>
  <c r="AR2258" i="21"/>
  <c r="AX2258" i="21"/>
  <c r="AZ2258" i="21"/>
  <c r="BA2258" i="21"/>
  <c r="BC2258" i="21"/>
  <c r="BE2258" i="21"/>
  <c r="BG2258" i="21" s="1"/>
  <c r="C2259" i="21"/>
  <c r="D2259" i="21"/>
  <c r="F2259" i="21"/>
  <c r="H2259" i="21"/>
  <c r="I2259" i="21" s="1"/>
  <c r="J2259" i="21"/>
  <c r="Q2259" i="21"/>
  <c r="V2259" i="21"/>
  <c r="Y2259" i="21" s="1"/>
  <c r="W2259" i="21"/>
  <c r="AA2259" i="21" s="1"/>
  <c r="X2259" i="21"/>
  <c r="AC2259" i="21" s="1"/>
  <c r="Z2259" i="21"/>
  <c r="AL2259" i="21"/>
  <c r="AN2259" i="21"/>
  <c r="AR2259" i="21"/>
  <c r="AX2259" i="21"/>
  <c r="AZ2259" i="21"/>
  <c r="BA2259" i="21"/>
  <c r="BC2259" i="21"/>
  <c r="BE2259" i="21"/>
  <c r="BG2259" i="21" s="1"/>
  <c r="BF2259" i="21"/>
  <c r="C2260" i="21"/>
  <c r="D2260" i="21"/>
  <c r="F2260" i="21"/>
  <c r="H2260" i="21"/>
  <c r="I2260" i="21"/>
  <c r="J2260" i="21"/>
  <c r="Q2260" i="21"/>
  <c r="V2260" i="21"/>
  <c r="W2260" i="21"/>
  <c r="AA2260" i="21" s="1"/>
  <c r="AD2260" i="21" s="1"/>
  <c r="X2260" i="21"/>
  <c r="AC2260" i="21" s="1"/>
  <c r="Y2260" i="21"/>
  <c r="Z2260" i="21"/>
  <c r="AL2260" i="21"/>
  <c r="AN2260" i="21"/>
  <c r="AR2260" i="21"/>
  <c r="AX2260" i="21"/>
  <c r="AZ2260" i="21"/>
  <c r="BA2260" i="21"/>
  <c r="BC2260" i="21"/>
  <c r="BE2260" i="21"/>
  <c r="BF2260" i="21"/>
  <c r="BG2260" i="21"/>
  <c r="C2261" i="21"/>
  <c r="D2261" i="21"/>
  <c r="F2261" i="21"/>
  <c r="H2261" i="21"/>
  <c r="Q2261" i="21"/>
  <c r="V2261" i="21"/>
  <c r="Y2261" i="21" s="1"/>
  <c r="W2261" i="21"/>
  <c r="AA2261" i="21" s="1"/>
  <c r="AB2261" i="21" s="1"/>
  <c r="X2261" i="21"/>
  <c r="AC2261" i="21" s="1"/>
  <c r="Z2261" i="21"/>
  <c r="AL2261" i="21"/>
  <c r="AN2261" i="21"/>
  <c r="AR2261" i="21"/>
  <c r="AX2261" i="21"/>
  <c r="AZ2261" i="21"/>
  <c r="BA2261" i="21"/>
  <c r="BC2261" i="21"/>
  <c r="BE2261" i="21"/>
  <c r="BG2261" i="21" s="1"/>
  <c r="BF2261" i="21"/>
  <c r="C2262" i="21"/>
  <c r="D2262" i="21"/>
  <c r="F2262" i="21"/>
  <c r="H2262" i="21"/>
  <c r="I2262" i="21"/>
  <c r="J2262" i="21"/>
  <c r="Q2262" i="21"/>
  <c r="V2262" i="21"/>
  <c r="Z2262" i="21" s="1"/>
  <c r="W2262" i="21"/>
  <c r="X2262" i="21"/>
  <c r="Y2262" i="21"/>
  <c r="AA2262" i="21"/>
  <c r="AD2262" i="21" s="1"/>
  <c r="AF2262" i="21" s="1"/>
  <c r="AC2262" i="21"/>
  <c r="AL2262" i="21"/>
  <c r="AN2262" i="21"/>
  <c r="AR2262" i="21"/>
  <c r="AX2262" i="21"/>
  <c r="AZ2262" i="21"/>
  <c r="BA2262" i="21"/>
  <c r="BC2262" i="21"/>
  <c r="BE2262" i="21"/>
  <c r="BF2262" i="21" s="1"/>
  <c r="BG2262" i="21"/>
  <c r="C2263" i="21"/>
  <c r="D2263" i="21"/>
  <c r="F2263" i="21"/>
  <c r="H2263" i="21"/>
  <c r="J2263" i="21" s="1"/>
  <c r="I2263" i="21"/>
  <c r="Q2263" i="21"/>
  <c r="V2263" i="21"/>
  <c r="Y2263" i="21" s="1"/>
  <c r="W2263" i="21"/>
  <c r="X2263" i="21"/>
  <c r="AC2263" i="21" s="1"/>
  <c r="Z2263" i="21"/>
  <c r="AA2263" i="21"/>
  <c r="AL2263" i="21"/>
  <c r="AN2263" i="21"/>
  <c r="AR2263" i="21"/>
  <c r="AX2263" i="21"/>
  <c r="AZ2263" i="21"/>
  <c r="BA2263" i="21"/>
  <c r="BC2263" i="21"/>
  <c r="BE2263" i="21"/>
  <c r="BG2263" i="21" s="1"/>
  <c r="C2264" i="21"/>
  <c r="D2264" i="21"/>
  <c r="F2264" i="21"/>
  <c r="H2264" i="21"/>
  <c r="I2264" i="21"/>
  <c r="J2264" i="21"/>
  <c r="Q2264" i="21"/>
  <c r="V2264" i="21"/>
  <c r="Z2264" i="21" s="1"/>
  <c r="W2264" i="21"/>
  <c r="AA2264" i="21" s="1"/>
  <c r="X2264" i="21"/>
  <c r="AC2264" i="21" s="1"/>
  <c r="AD2264" i="21" s="1"/>
  <c r="Y2264" i="21"/>
  <c r="AL2264" i="21"/>
  <c r="AN2264" i="21"/>
  <c r="AR2264" i="21"/>
  <c r="AX2264" i="21"/>
  <c r="AZ2264" i="21"/>
  <c r="BA2264" i="21"/>
  <c r="BC2264" i="21"/>
  <c r="BE2264" i="21"/>
  <c r="BF2264" i="21"/>
  <c r="BG2264" i="21"/>
  <c r="C2265" i="21"/>
  <c r="D2265" i="21"/>
  <c r="F2265" i="21"/>
  <c r="H2265" i="21"/>
  <c r="J2265" i="21" s="1"/>
  <c r="Q2265" i="21"/>
  <c r="V2265" i="21"/>
  <c r="Y2265" i="21" s="1"/>
  <c r="W2265" i="21"/>
  <c r="X2265" i="21"/>
  <c r="Z2265" i="21"/>
  <c r="AA2265" i="21"/>
  <c r="AD2265" i="21" s="1"/>
  <c r="AC2265" i="21"/>
  <c r="AL2265" i="21"/>
  <c r="AN2265" i="21"/>
  <c r="AR2265" i="21"/>
  <c r="AX2265" i="21"/>
  <c r="AZ2265" i="21"/>
  <c r="BA2265" i="21"/>
  <c r="BC2265" i="21"/>
  <c r="BE2265" i="21"/>
  <c r="BF2265" i="21"/>
  <c r="BG2265" i="21"/>
  <c r="C2266" i="21"/>
  <c r="D2266" i="21"/>
  <c r="F2266" i="21"/>
  <c r="H2266" i="21"/>
  <c r="J2266" i="21" s="1"/>
  <c r="I2266" i="21"/>
  <c r="Q2266" i="21"/>
  <c r="V2266" i="21"/>
  <c r="Y2266" i="21" s="1"/>
  <c r="W2266" i="21"/>
  <c r="AA2266" i="21" s="1"/>
  <c r="X2266" i="21"/>
  <c r="AC2266" i="21"/>
  <c r="AD2266" i="21"/>
  <c r="AF2266" i="21" s="1"/>
  <c r="AL2266" i="21"/>
  <c r="AN2266" i="21"/>
  <c r="AR2266" i="21"/>
  <c r="AX2266" i="21"/>
  <c r="AZ2266" i="21"/>
  <c r="BA2266" i="21"/>
  <c r="BC2266" i="21"/>
  <c r="BE2266" i="21"/>
  <c r="C2267" i="21"/>
  <c r="D2267" i="21"/>
  <c r="F2267" i="21"/>
  <c r="H2267" i="21"/>
  <c r="J2267" i="21" s="1"/>
  <c r="I2267" i="21"/>
  <c r="Q2267" i="21"/>
  <c r="V2267" i="21"/>
  <c r="Y2267" i="21" s="1"/>
  <c r="W2267" i="21"/>
  <c r="AA2267" i="21" s="1"/>
  <c r="X2267" i="21"/>
  <c r="Z2267" i="21"/>
  <c r="AL2267" i="21"/>
  <c r="AN2267" i="21"/>
  <c r="AR2267" i="21"/>
  <c r="AX2267" i="21"/>
  <c r="AZ2267" i="21"/>
  <c r="BA2267" i="21"/>
  <c r="BC2267" i="21"/>
  <c r="BE2267" i="21"/>
  <c r="BG2267" i="21" s="1"/>
  <c r="BF2267" i="21"/>
  <c r="C2268" i="21"/>
  <c r="D2268" i="21"/>
  <c r="F2268" i="21"/>
  <c r="H2268" i="21"/>
  <c r="J2268" i="21" s="1"/>
  <c r="Q2268" i="21"/>
  <c r="V2268" i="21"/>
  <c r="W2268" i="21"/>
  <c r="X2268" i="21"/>
  <c r="AC2268" i="21" s="1"/>
  <c r="Y2268" i="21"/>
  <c r="Z2268" i="21"/>
  <c r="AA2268" i="21"/>
  <c r="AL2268" i="21"/>
  <c r="AN2268" i="21"/>
  <c r="AR2268" i="21"/>
  <c r="AX2268" i="21"/>
  <c r="AZ2268" i="21"/>
  <c r="BA2268" i="21"/>
  <c r="BC2268" i="21"/>
  <c r="BE2268" i="21"/>
  <c r="BG2268" i="21" s="1"/>
  <c r="BF2268" i="21"/>
  <c r="C2269" i="21"/>
  <c r="D2269" i="21"/>
  <c r="F2269" i="21"/>
  <c r="H2269" i="21"/>
  <c r="I2269" i="21" s="1"/>
  <c r="Q2269" i="21"/>
  <c r="V2269" i="21"/>
  <c r="Y2269" i="21" s="1"/>
  <c r="W2269" i="21"/>
  <c r="X2269" i="21"/>
  <c r="AA2269" i="21"/>
  <c r="AC2269" i="21"/>
  <c r="AD2269" i="21" s="1"/>
  <c r="AL2269" i="21"/>
  <c r="AN2269" i="21"/>
  <c r="AR2269" i="21"/>
  <c r="AX2269" i="21"/>
  <c r="AZ2269" i="21"/>
  <c r="BA2269" i="21"/>
  <c r="BC2269" i="21"/>
  <c r="BE2269" i="21"/>
  <c r="BF2269" i="21"/>
  <c r="BG2269" i="21"/>
  <c r="C2270" i="21"/>
  <c r="D2270" i="21"/>
  <c r="F2270" i="21"/>
  <c r="H2270" i="21"/>
  <c r="J2270" i="21" s="1"/>
  <c r="I2270" i="21"/>
  <c r="Q2270" i="21"/>
  <c r="V2270" i="21"/>
  <c r="Y2270" i="21" s="1"/>
  <c r="W2270" i="21"/>
  <c r="X2270" i="21"/>
  <c r="AA2270" i="21"/>
  <c r="AC2270" i="21"/>
  <c r="AD2270" i="21"/>
  <c r="AF2270" i="21" s="1"/>
  <c r="AL2270" i="21"/>
  <c r="AN2270" i="21"/>
  <c r="AR2270" i="21"/>
  <c r="AX2270" i="21"/>
  <c r="AZ2270" i="21"/>
  <c r="BA2270" i="21"/>
  <c r="BC2270" i="21"/>
  <c r="BE2270" i="21"/>
  <c r="C2271" i="21"/>
  <c r="D2271" i="21"/>
  <c r="F2271" i="21"/>
  <c r="H2271" i="21"/>
  <c r="J2271" i="21" s="1"/>
  <c r="I2271" i="21"/>
  <c r="Q2271" i="21"/>
  <c r="V2271" i="21"/>
  <c r="W2271" i="21"/>
  <c r="AA2271" i="21" s="1"/>
  <c r="AD2271" i="21" s="1"/>
  <c r="AF2271" i="21" s="1"/>
  <c r="X2271" i="21"/>
  <c r="AC2271" i="21" s="1"/>
  <c r="Y2271" i="21"/>
  <c r="Z2271" i="21"/>
  <c r="AL2271" i="21"/>
  <c r="AN2271" i="21"/>
  <c r="AR2271" i="21"/>
  <c r="AX2271" i="21"/>
  <c r="AZ2271" i="21"/>
  <c r="BA2271" i="21"/>
  <c r="BC2271" i="21"/>
  <c r="BE2271" i="21"/>
  <c r="BG2271" i="21" s="1"/>
  <c r="C2272" i="21"/>
  <c r="D2272" i="21"/>
  <c r="F2272" i="21"/>
  <c r="H2272" i="21"/>
  <c r="I2272" i="21" s="1"/>
  <c r="J2272" i="21"/>
  <c r="Q2272" i="21"/>
  <c r="V2272" i="21"/>
  <c r="W2272" i="21"/>
  <c r="AA2272" i="21" s="1"/>
  <c r="X2272" i="21"/>
  <c r="Y2272" i="21"/>
  <c r="Z2272" i="21"/>
  <c r="AL2272" i="21"/>
  <c r="AN2272" i="21"/>
  <c r="AR2272" i="21"/>
  <c r="AX2272" i="21"/>
  <c r="AZ2272" i="21"/>
  <c r="BA2272" i="21"/>
  <c r="BC2272" i="21"/>
  <c r="BE2272" i="21"/>
  <c r="BF2272" i="21"/>
  <c r="BG2272" i="21"/>
  <c r="C2273" i="21"/>
  <c r="D2273" i="21"/>
  <c r="F2273" i="21"/>
  <c r="H2273" i="21"/>
  <c r="I2273" i="21" s="1"/>
  <c r="J2273" i="21"/>
  <c r="Q2273" i="21"/>
  <c r="V2273" i="21"/>
  <c r="Y2273" i="21" s="1"/>
  <c r="W2273" i="21"/>
  <c r="AA2273" i="21" s="1"/>
  <c r="AB2273" i="21" s="1"/>
  <c r="X2273" i="21"/>
  <c r="AC2273" i="21"/>
  <c r="AL2273" i="21"/>
  <c r="AN2273" i="21"/>
  <c r="AR2273" i="21"/>
  <c r="AX2273" i="21"/>
  <c r="AZ2273" i="21"/>
  <c r="BA2273" i="21"/>
  <c r="BC2273" i="21"/>
  <c r="BE2273" i="21"/>
  <c r="BF2273" i="21" s="1"/>
  <c r="BG2273" i="21"/>
  <c r="C2274" i="21"/>
  <c r="D2274" i="21"/>
  <c r="F2274" i="21"/>
  <c r="H2274" i="21"/>
  <c r="J2274" i="21" s="1"/>
  <c r="Q2274" i="21"/>
  <c r="V2274" i="21"/>
  <c r="W2274" i="21"/>
  <c r="AA2274" i="21" s="1"/>
  <c r="X2274" i="21"/>
  <c r="AC2274" i="21" s="1"/>
  <c r="Y2274" i="21"/>
  <c r="Z2274" i="21"/>
  <c r="AL2274" i="21"/>
  <c r="AN2274" i="21"/>
  <c r="AR2274" i="21"/>
  <c r="AX2274" i="21"/>
  <c r="AZ2274" i="21"/>
  <c r="BA2274" i="21"/>
  <c r="BC2274" i="21"/>
  <c r="BE2274" i="21"/>
  <c r="BF2274" i="21" s="1"/>
  <c r="C2275" i="21"/>
  <c r="D2275" i="21"/>
  <c r="F2275" i="21"/>
  <c r="H2275" i="21"/>
  <c r="I2275" i="21"/>
  <c r="J2275" i="21"/>
  <c r="Q2275" i="21"/>
  <c r="V2275" i="21"/>
  <c r="W2275" i="21"/>
  <c r="AA2275" i="21" s="1"/>
  <c r="AD2275" i="21" s="1"/>
  <c r="X2275" i="21"/>
  <c r="AC2275" i="21" s="1"/>
  <c r="AL2275" i="21"/>
  <c r="AN2275" i="21"/>
  <c r="AR2275" i="21"/>
  <c r="AX2275" i="21"/>
  <c r="AZ2275" i="21"/>
  <c r="BA2275" i="21"/>
  <c r="BC2275" i="21"/>
  <c r="BE2275" i="21"/>
  <c r="BG2275" i="21" s="1"/>
  <c r="BF2275" i="21"/>
  <c r="C2276" i="21"/>
  <c r="D2276" i="21"/>
  <c r="F2276" i="21"/>
  <c r="H2276" i="21"/>
  <c r="I2276" i="21"/>
  <c r="J2276" i="21"/>
  <c r="Q2276" i="21"/>
  <c r="V2276" i="21"/>
  <c r="Z2276" i="21" s="1"/>
  <c r="W2276" i="21"/>
  <c r="X2276" i="21"/>
  <c r="Y2276" i="21"/>
  <c r="AA2276" i="21"/>
  <c r="AL2276" i="21"/>
  <c r="AN2276" i="21"/>
  <c r="AR2276" i="21"/>
  <c r="AX2276" i="21"/>
  <c r="AZ2276" i="21"/>
  <c r="BA2276" i="21"/>
  <c r="BC2276" i="21"/>
  <c r="BE2276" i="21"/>
  <c r="BF2276" i="21"/>
  <c r="BG2276" i="21"/>
  <c r="C2277" i="21"/>
  <c r="D2277" i="21"/>
  <c r="F2277" i="21"/>
  <c r="H2277" i="21"/>
  <c r="Q2277" i="21"/>
  <c r="V2277" i="21"/>
  <c r="Y2277" i="21" s="1"/>
  <c r="W2277" i="21"/>
  <c r="X2277" i="21"/>
  <c r="Z2277" i="21"/>
  <c r="AA2277" i="21"/>
  <c r="AL2277" i="21"/>
  <c r="AN2277" i="21"/>
  <c r="AR2277" i="21"/>
  <c r="AX2277" i="21"/>
  <c r="AZ2277" i="21"/>
  <c r="BA2277" i="21"/>
  <c r="BC2277" i="21"/>
  <c r="BE2277" i="21"/>
  <c r="BF2277" i="21"/>
  <c r="BG2277" i="21"/>
  <c r="C2278" i="21"/>
  <c r="D2278" i="21"/>
  <c r="F2278" i="21"/>
  <c r="H2278" i="21"/>
  <c r="J2278" i="21" s="1"/>
  <c r="I2278" i="21"/>
  <c r="Q2278" i="21"/>
  <c r="V2278" i="21"/>
  <c r="Y2278" i="21" s="1"/>
  <c r="W2278" i="21"/>
  <c r="X2278" i="21"/>
  <c r="AA2278" i="21"/>
  <c r="AD2278" i="21" s="1"/>
  <c r="AF2278" i="21" s="1"/>
  <c r="AC2278" i="21"/>
  <c r="AL2278" i="21"/>
  <c r="AN2278" i="21"/>
  <c r="AR2278" i="21"/>
  <c r="AX2278" i="21"/>
  <c r="AZ2278" i="21"/>
  <c r="BA2278" i="21"/>
  <c r="BC2278" i="21"/>
  <c r="BE2278" i="21"/>
  <c r="C2279" i="21"/>
  <c r="D2279" i="21"/>
  <c r="F2279" i="21"/>
  <c r="H2279" i="21"/>
  <c r="I2279" i="21"/>
  <c r="J2279" i="21"/>
  <c r="Q2279" i="21"/>
  <c r="V2279" i="21"/>
  <c r="W2279" i="21"/>
  <c r="X2279" i="21"/>
  <c r="AC2279" i="21" s="1"/>
  <c r="Y2279" i="21"/>
  <c r="Z2279" i="21"/>
  <c r="AA2279" i="21"/>
  <c r="AD2279" i="21" s="1"/>
  <c r="AF2279" i="21" s="1"/>
  <c r="AL2279" i="21"/>
  <c r="AN2279" i="21"/>
  <c r="AR2279" i="21"/>
  <c r="AX2279" i="21"/>
  <c r="AZ2279" i="21"/>
  <c r="BA2279" i="21"/>
  <c r="BC2279" i="21"/>
  <c r="BE2279" i="21"/>
  <c r="BG2279" i="21" s="1"/>
  <c r="C2280" i="21"/>
  <c r="D2280" i="21"/>
  <c r="F2280" i="21"/>
  <c r="H2280" i="21"/>
  <c r="I2280" i="21" s="1"/>
  <c r="J2280" i="21"/>
  <c r="Q2280" i="21"/>
  <c r="V2280" i="21"/>
  <c r="W2280" i="21"/>
  <c r="AA2280" i="21" s="1"/>
  <c r="X2280" i="21"/>
  <c r="AB2280" i="21" s="1"/>
  <c r="Y2280" i="21"/>
  <c r="Z2280" i="21"/>
  <c r="AC2280" i="21"/>
  <c r="AL2280" i="21"/>
  <c r="AN2280" i="21"/>
  <c r="AR2280" i="21"/>
  <c r="AX2280" i="21"/>
  <c r="AZ2280" i="21"/>
  <c r="BA2280" i="21"/>
  <c r="BC2280" i="21"/>
  <c r="BE2280" i="21"/>
  <c r="BG2280" i="21" s="1"/>
  <c r="BF2280" i="21"/>
  <c r="C2281" i="21"/>
  <c r="D2281" i="21"/>
  <c r="F2281" i="21"/>
  <c r="H2281" i="21"/>
  <c r="I2281" i="21" s="1"/>
  <c r="J2281" i="21"/>
  <c r="Q2281" i="21"/>
  <c r="V2281" i="21"/>
  <c r="Y2281" i="21" s="1"/>
  <c r="W2281" i="21"/>
  <c r="AA2281" i="21" s="1"/>
  <c r="AB2281" i="21" s="1"/>
  <c r="X2281" i="21"/>
  <c r="AC2281" i="21"/>
  <c r="AD2281" i="21" s="1"/>
  <c r="AF2281" i="21" s="1"/>
  <c r="AL2281" i="21"/>
  <c r="AN2281" i="21"/>
  <c r="AR2281" i="21"/>
  <c r="AX2281" i="21"/>
  <c r="AZ2281" i="21"/>
  <c r="BA2281" i="21"/>
  <c r="BC2281" i="21"/>
  <c r="BE2281" i="21"/>
  <c r="BF2281" i="21" s="1"/>
  <c r="BG2281" i="21"/>
  <c r="C2282" i="21"/>
  <c r="D2282" i="21"/>
  <c r="F2282" i="21"/>
  <c r="H2282" i="21"/>
  <c r="J2282" i="21" s="1"/>
  <c r="Q2282" i="21"/>
  <c r="V2282" i="21"/>
  <c r="Z2282" i="21" s="1"/>
  <c r="W2282" i="21"/>
  <c r="X2282" i="21"/>
  <c r="AC2282" i="21" s="1"/>
  <c r="Y2282" i="21"/>
  <c r="AA2282" i="21"/>
  <c r="AB2282" i="21" s="1"/>
  <c r="AL2282" i="21"/>
  <c r="AN2282" i="21"/>
  <c r="AR2282" i="21"/>
  <c r="AX2282" i="21"/>
  <c r="AZ2282" i="21"/>
  <c r="BA2282" i="21"/>
  <c r="BC2282" i="21"/>
  <c r="BE2282" i="21"/>
  <c r="BF2282" i="21" s="1"/>
  <c r="C2283" i="21"/>
  <c r="D2283" i="21"/>
  <c r="F2283" i="21"/>
  <c r="H2283" i="21"/>
  <c r="I2283" i="21"/>
  <c r="J2283" i="21"/>
  <c r="Q2283" i="21"/>
  <c r="V2283" i="21"/>
  <c r="W2283" i="21"/>
  <c r="AA2283" i="21" s="1"/>
  <c r="X2283" i="21"/>
  <c r="AC2283" i="21" s="1"/>
  <c r="AL2283" i="21"/>
  <c r="AN2283" i="21"/>
  <c r="AR2283" i="21"/>
  <c r="AX2283" i="21"/>
  <c r="AZ2283" i="21"/>
  <c r="BA2283" i="21"/>
  <c r="BC2283" i="21"/>
  <c r="BE2283" i="21"/>
  <c r="BG2283" i="21" s="1"/>
  <c r="BF2283" i="21"/>
  <c r="C2284" i="21"/>
  <c r="D2284" i="21"/>
  <c r="F2284" i="21"/>
  <c r="H2284" i="21"/>
  <c r="I2284" i="21"/>
  <c r="J2284" i="21"/>
  <c r="Q2284" i="21"/>
  <c r="V2284" i="21"/>
  <c r="Z2284" i="21" s="1"/>
  <c r="W2284" i="21"/>
  <c r="X2284" i="21"/>
  <c r="AB2284" i="21" s="1"/>
  <c r="Y2284" i="21"/>
  <c r="AA2284" i="21"/>
  <c r="AC2284" i="21"/>
  <c r="AL2284" i="21"/>
  <c r="AN2284" i="21"/>
  <c r="AR2284" i="21"/>
  <c r="AX2284" i="21"/>
  <c r="AZ2284" i="21"/>
  <c r="BA2284" i="21"/>
  <c r="BC2284" i="21"/>
  <c r="BE2284" i="21"/>
  <c r="BF2284" i="21"/>
  <c r="BG2284" i="21"/>
  <c r="C2285" i="21"/>
  <c r="D2285" i="21"/>
  <c r="F2285" i="21"/>
  <c r="H2285" i="21"/>
  <c r="Q2285" i="21"/>
  <c r="V2285" i="21"/>
  <c r="Z2285" i="21" s="1"/>
  <c r="W2285" i="21"/>
  <c r="X2285" i="21"/>
  <c r="AA2285" i="21"/>
  <c r="AL2285" i="21"/>
  <c r="AN2285" i="21"/>
  <c r="AR2285" i="21"/>
  <c r="AX2285" i="21"/>
  <c r="AZ2285" i="21"/>
  <c r="BA2285" i="21"/>
  <c r="BC2285" i="21"/>
  <c r="BE2285" i="21"/>
  <c r="BF2285" i="21"/>
  <c r="BG2285" i="21"/>
  <c r="C2286" i="21"/>
  <c r="D2286" i="21"/>
  <c r="F2286" i="21"/>
  <c r="H2286" i="21"/>
  <c r="J2286" i="21" s="1"/>
  <c r="I2286" i="21"/>
  <c r="Q2286" i="21"/>
  <c r="V2286" i="21"/>
  <c r="Y2286" i="21" s="1"/>
  <c r="W2286" i="21"/>
  <c r="X2286" i="21"/>
  <c r="AB2286" i="21" s="1"/>
  <c r="AA2286" i="21"/>
  <c r="AD2286" i="21" s="1"/>
  <c r="AF2286" i="21" s="1"/>
  <c r="AC2286" i="21"/>
  <c r="AL2286" i="21"/>
  <c r="AN2286" i="21"/>
  <c r="AR2286" i="21"/>
  <c r="AX2286" i="21"/>
  <c r="AZ2286" i="21"/>
  <c r="BA2286" i="21"/>
  <c r="BC2286" i="21"/>
  <c r="BE2286" i="21"/>
  <c r="C2287" i="21"/>
  <c r="D2287" i="21"/>
  <c r="F2287" i="21"/>
  <c r="H2287" i="21"/>
  <c r="J2287" i="21" s="1"/>
  <c r="I2287" i="21"/>
  <c r="Q2287" i="21"/>
  <c r="V2287" i="21"/>
  <c r="W2287" i="21"/>
  <c r="AA2287" i="21" s="1"/>
  <c r="X2287" i="21"/>
  <c r="AC2287" i="21" s="1"/>
  <c r="Y2287" i="21"/>
  <c r="Z2287" i="21"/>
  <c r="AL2287" i="21"/>
  <c r="AN2287" i="21"/>
  <c r="AR2287" i="21"/>
  <c r="AX2287" i="21"/>
  <c r="AZ2287" i="21"/>
  <c r="BA2287" i="21"/>
  <c r="BC2287" i="21"/>
  <c r="BE2287" i="21"/>
  <c r="BG2287" i="21" s="1"/>
  <c r="C2288" i="21"/>
  <c r="D2288" i="21"/>
  <c r="F2288" i="21"/>
  <c r="H2288" i="21"/>
  <c r="I2288" i="21" s="1"/>
  <c r="J2288" i="21"/>
  <c r="Q2288" i="21"/>
  <c r="V2288" i="21"/>
  <c r="W2288" i="21"/>
  <c r="AA2288" i="21" s="1"/>
  <c r="X2288" i="21"/>
  <c r="AC2288" i="21" s="1"/>
  <c r="Y2288" i="21"/>
  <c r="Z2288" i="21"/>
  <c r="AL2288" i="21"/>
  <c r="AN2288" i="21"/>
  <c r="AR2288" i="21"/>
  <c r="AX2288" i="21"/>
  <c r="AZ2288" i="21"/>
  <c r="BA2288" i="21"/>
  <c r="BC2288" i="21"/>
  <c r="BE2288" i="21"/>
  <c r="BF2288" i="21"/>
  <c r="BG2288" i="21"/>
  <c r="C2289" i="21"/>
  <c r="D2289" i="21"/>
  <c r="F2289" i="21"/>
  <c r="H2289" i="21"/>
  <c r="I2289" i="21" s="1"/>
  <c r="J2289" i="21"/>
  <c r="Q2289" i="21"/>
  <c r="V2289" i="21"/>
  <c r="Y2289" i="21" s="1"/>
  <c r="W2289" i="21"/>
  <c r="AA2289" i="21" s="1"/>
  <c r="AD2289" i="21" s="1"/>
  <c r="AF2289" i="21" s="1"/>
  <c r="X2289" i="21"/>
  <c r="Z2289" i="21"/>
  <c r="AC2289" i="21"/>
  <c r="AB2289" i="21" s="1"/>
  <c r="AL2289" i="21"/>
  <c r="AN2289" i="21"/>
  <c r="AR2289" i="21"/>
  <c r="AX2289" i="21"/>
  <c r="AZ2289" i="21"/>
  <c r="BA2289" i="21"/>
  <c r="BC2289" i="21"/>
  <c r="BE2289" i="21"/>
  <c r="BF2289" i="21" s="1"/>
  <c r="BG2289" i="21"/>
  <c r="C2290" i="21"/>
  <c r="D2290" i="21"/>
  <c r="F2290" i="21"/>
  <c r="H2290" i="21"/>
  <c r="J2290" i="21" s="1"/>
  <c r="Q2290" i="21"/>
  <c r="V2290" i="21"/>
  <c r="Z2290" i="21" s="1"/>
  <c r="W2290" i="21"/>
  <c r="X2290" i="21"/>
  <c r="AC2290" i="21" s="1"/>
  <c r="Y2290" i="21"/>
  <c r="AA2290" i="21"/>
  <c r="AB2290" i="21" s="1"/>
  <c r="AL2290" i="21"/>
  <c r="AN2290" i="21"/>
  <c r="AR2290" i="21"/>
  <c r="AX2290" i="21"/>
  <c r="AZ2290" i="21"/>
  <c r="BA2290" i="21"/>
  <c r="BC2290" i="21"/>
  <c r="BE2290" i="21"/>
  <c r="BF2290" i="21" s="1"/>
  <c r="C2291" i="21"/>
  <c r="D2291" i="21"/>
  <c r="F2291" i="21"/>
  <c r="H2291" i="21"/>
  <c r="I2291" i="21"/>
  <c r="J2291" i="21"/>
  <c r="Q2291" i="21"/>
  <c r="V2291" i="21"/>
  <c r="W2291" i="21"/>
  <c r="X2291" i="21"/>
  <c r="AC2291" i="21" s="1"/>
  <c r="AA2291" i="21"/>
  <c r="AD2291" i="21"/>
  <c r="AF2291" i="21" s="1"/>
  <c r="AL2291" i="21"/>
  <c r="AN2291" i="21"/>
  <c r="AR2291" i="21"/>
  <c r="AX2291" i="21"/>
  <c r="AZ2291" i="21"/>
  <c r="BA2291" i="21"/>
  <c r="BC2291" i="21"/>
  <c r="BE2291" i="21"/>
  <c r="BG2291" i="21" s="1"/>
  <c r="BF2291" i="21"/>
  <c r="C2292" i="21"/>
  <c r="D2292" i="21"/>
  <c r="F2292" i="21"/>
  <c r="H2292" i="21"/>
  <c r="I2292" i="21"/>
  <c r="J2292" i="21"/>
  <c r="Q2292" i="21"/>
  <c r="V2292" i="21"/>
  <c r="Z2292" i="21" s="1"/>
  <c r="W2292" i="21"/>
  <c r="X2292" i="21"/>
  <c r="AB2292" i="21" s="1"/>
  <c r="Y2292" i="21"/>
  <c r="AA2292" i="21"/>
  <c r="AC2292" i="21"/>
  <c r="AL2292" i="21"/>
  <c r="AN2292" i="21"/>
  <c r="AR2292" i="21"/>
  <c r="AX2292" i="21"/>
  <c r="AZ2292" i="21"/>
  <c r="BA2292" i="21"/>
  <c r="BC2292" i="21"/>
  <c r="BE2292" i="21"/>
  <c r="BF2292" i="21"/>
  <c r="BG2292" i="21"/>
  <c r="C2293" i="21"/>
  <c r="D2293" i="21"/>
  <c r="F2293" i="21"/>
  <c r="H2293" i="21"/>
  <c r="Q2293" i="21"/>
  <c r="V2293" i="21"/>
  <c r="Y2293" i="21" s="1"/>
  <c r="W2293" i="21"/>
  <c r="X2293" i="21"/>
  <c r="AC2293" i="21" s="1"/>
  <c r="AD2293" i="21" s="1"/>
  <c r="AA2293" i="21"/>
  <c r="AL2293" i="21"/>
  <c r="AN2293" i="21"/>
  <c r="AR2293" i="21"/>
  <c r="AX2293" i="21"/>
  <c r="AZ2293" i="21"/>
  <c r="BA2293" i="21"/>
  <c r="BC2293" i="21"/>
  <c r="BE2293" i="21"/>
  <c r="BF2293" i="21"/>
  <c r="BG2293" i="21"/>
  <c r="C2294" i="21"/>
  <c r="D2294" i="21"/>
  <c r="F2294" i="21"/>
  <c r="H2294" i="21"/>
  <c r="J2294" i="21" s="1"/>
  <c r="I2294" i="21"/>
  <c r="Q2294" i="21"/>
  <c r="V2294" i="21"/>
  <c r="Y2294" i="21" s="1"/>
  <c r="W2294" i="21"/>
  <c r="AA2294" i="21" s="1"/>
  <c r="AD2294" i="21" s="1"/>
  <c r="AF2294" i="21" s="1"/>
  <c r="X2294" i="21"/>
  <c r="AC2294" i="21"/>
  <c r="AL2294" i="21"/>
  <c r="AN2294" i="21"/>
  <c r="AR2294" i="21"/>
  <c r="AX2294" i="21"/>
  <c r="AZ2294" i="21"/>
  <c r="BA2294" i="21"/>
  <c r="BC2294" i="21"/>
  <c r="BE2294" i="21"/>
  <c r="C2295" i="21"/>
  <c r="D2295" i="21"/>
  <c r="F2295" i="21"/>
  <c r="H2295" i="21"/>
  <c r="I2295" i="21"/>
  <c r="J2295" i="21"/>
  <c r="Q2295" i="21"/>
  <c r="V2295" i="21"/>
  <c r="W2295" i="21"/>
  <c r="AA2295" i="21" s="1"/>
  <c r="AD2295" i="21" s="1"/>
  <c r="AF2295" i="21" s="1"/>
  <c r="X2295" i="21"/>
  <c r="AC2295" i="21" s="1"/>
  <c r="Y2295" i="21"/>
  <c r="Z2295" i="21"/>
  <c r="AL2295" i="21"/>
  <c r="AN2295" i="21"/>
  <c r="AR2295" i="21"/>
  <c r="AX2295" i="21"/>
  <c r="AZ2295" i="21"/>
  <c r="BA2295" i="21"/>
  <c r="BC2295" i="21"/>
  <c r="BE2295" i="21"/>
  <c r="BG2295" i="21" s="1"/>
  <c r="C2296" i="21"/>
  <c r="D2296" i="21"/>
  <c r="F2296" i="21"/>
  <c r="H2296" i="21"/>
  <c r="I2296" i="21" s="1"/>
  <c r="J2296" i="21"/>
  <c r="Q2296" i="21"/>
  <c r="V2296" i="21"/>
  <c r="W2296" i="21"/>
  <c r="AA2296" i="21" s="1"/>
  <c r="X2296" i="21"/>
  <c r="Y2296" i="21"/>
  <c r="Z2296" i="21"/>
  <c r="AL2296" i="21"/>
  <c r="AN2296" i="21"/>
  <c r="AR2296" i="21"/>
  <c r="AX2296" i="21"/>
  <c r="AZ2296" i="21"/>
  <c r="BA2296" i="21"/>
  <c r="BC2296" i="21"/>
  <c r="BE2296" i="21"/>
  <c r="BG2296" i="21" s="1"/>
  <c r="BF2296" i="21"/>
  <c r="C2297" i="21"/>
  <c r="D2297" i="21"/>
  <c r="F2297" i="21"/>
  <c r="H2297" i="21"/>
  <c r="I2297" i="21" s="1"/>
  <c r="J2297" i="21"/>
  <c r="Q2297" i="21"/>
  <c r="V2297" i="21"/>
  <c r="Z2297" i="21" s="1"/>
  <c r="W2297" i="21"/>
  <c r="AA2297" i="21" s="1"/>
  <c r="X2297" i="21"/>
  <c r="AC2297" i="21"/>
  <c r="AB2297" i="21" s="1"/>
  <c r="AL2297" i="21"/>
  <c r="AN2297" i="21"/>
  <c r="AR2297" i="21"/>
  <c r="AX2297" i="21"/>
  <c r="AZ2297" i="21"/>
  <c r="BA2297" i="21"/>
  <c r="BC2297" i="21"/>
  <c r="BE2297" i="21"/>
  <c r="BF2297" i="21" s="1"/>
  <c r="BG2297" i="21"/>
  <c r="C2298" i="21"/>
  <c r="D2298" i="21"/>
  <c r="F2298" i="21"/>
  <c r="H2298" i="21"/>
  <c r="J2298" i="21" s="1"/>
  <c r="Q2298" i="21"/>
  <c r="V2298" i="21"/>
  <c r="W2298" i="21"/>
  <c r="AA2298" i="21" s="1"/>
  <c r="X2298" i="21"/>
  <c r="AC2298" i="21" s="1"/>
  <c r="Y2298" i="21"/>
  <c r="Z2298" i="21"/>
  <c r="AL2298" i="21"/>
  <c r="AN2298" i="21"/>
  <c r="AR2298" i="21"/>
  <c r="AX2298" i="21"/>
  <c r="AZ2298" i="21"/>
  <c r="BA2298" i="21"/>
  <c r="BC2298" i="21"/>
  <c r="BE2298" i="21"/>
  <c r="BF2298" i="21" s="1"/>
  <c r="C2299" i="21"/>
  <c r="D2299" i="21"/>
  <c r="F2299" i="21"/>
  <c r="H2299" i="21"/>
  <c r="I2299" i="21"/>
  <c r="J2299" i="21"/>
  <c r="Q2299" i="21"/>
  <c r="V2299" i="21"/>
  <c r="W2299" i="21"/>
  <c r="X2299" i="21"/>
  <c r="AC2299" i="21" s="1"/>
  <c r="AA2299" i="21"/>
  <c r="AD2299" i="21" s="1"/>
  <c r="AF2299" i="21" s="1"/>
  <c r="AL2299" i="21"/>
  <c r="AN2299" i="21"/>
  <c r="AR2299" i="21"/>
  <c r="AX2299" i="21"/>
  <c r="AZ2299" i="21"/>
  <c r="BA2299" i="21"/>
  <c r="BC2299" i="21"/>
  <c r="BE2299" i="21"/>
  <c r="BG2299" i="21" s="1"/>
  <c r="BF2299" i="21"/>
  <c r="C2300" i="21"/>
  <c r="D2300" i="21"/>
  <c r="F2300" i="21"/>
  <c r="H2300" i="21"/>
  <c r="I2300" i="21"/>
  <c r="J2300" i="21"/>
  <c r="Q2300" i="21"/>
  <c r="V2300" i="21"/>
  <c r="Z2300" i="21" s="1"/>
  <c r="W2300" i="21"/>
  <c r="X2300" i="21"/>
  <c r="AB2300" i="21" s="1"/>
  <c r="Y2300" i="21"/>
  <c r="AA2300" i="21"/>
  <c r="AD2300" i="21" s="1"/>
  <c r="AC2300" i="21"/>
  <c r="AL2300" i="21"/>
  <c r="AN2300" i="21"/>
  <c r="AR2300" i="21"/>
  <c r="AX2300" i="21"/>
  <c r="AZ2300" i="21"/>
  <c r="BA2300" i="21"/>
  <c r="BC2300" i="21"/>
  <c r="BE2300" i="21"/>
  <c r="BF2300" i="21"/>
  <c r="BG2300" i="21"/>
  <c r="C2301" i="21"/>
  <c r="D2301" i="21"/>
  <c r="F2301" i="21"/>
  <c r="H2301" i="21"/>
  <c r="Q2301" i="21"/>
  <c r="V2301" i="21"/>
  <c r="Y2301" i="21" s="1"/>
  <c r="W2301" i="21"/>
  <c r="X2301" i="21"/>
  <c r="AA2301" i="21"/>
  <c r="AC2301" i="21"/>
  <c r="AD2301" i="21" s="1"/>
  <c r="AL2301" i="21"/>
  <c r="AN2301" i="21"/>
  <c r="AR2301" i="21"/>
  <c r="AX2301" i="21"/>
  <c r="AZ2301" i="21"/>
  <c r="BA2301" i="21"/>
  <c r="BC2301" i="21"/>
  <c r="BE2301" i="21"/>
  <c r="BF2301" i="21"/>
  <c r="BG2301" i="21"/>
  <c r="C2302" i="21"/>
  <c r="D2302" i="21"/>
  <c r="F2302" i="21"/>
  <c r="H2302" i="21"/>
  <c r="J2302" i="21" s="1"/>
  <c r="I2302" i="21"/>
  <c r="Q2302" i="21"/>
  <c r="V2302" i="21"/>
  <c r="Y2302" i="21" s="1"/>
  <c r="W2302" i="21"/>
  <c r="X2302" i="21"/>
  <c r="AA2302" i="21"/>
  <c r="AC2302" i="21"/>
  <c r="AD2302" i="21"/>
  <c r="AF2302" i="21" s="1"/>
  <c r="AL2302" i="21"/>
  <c r="AN2302" i="21"/>
  <c r="AR2302" i="21"/>
  <c r="AX2302" i="21"/>
  <c r="AZ2302" i="21"/>
  <c r="BA2302" i="21"/>
  <c r="BC2302" i="21"/>
  <c r="BE2302" i="21"/>
  <c r="C2303" i="21"/>
  <c r="D2303" i="21"/>
  <c r="F2303" i="21"/>
  <c r="H2303" i="21"/>
  <c r="J2303" i="21" s="1"/>
  <c r="I2303" i="21"/>
  <c r="Q2303" i="21"/>
  <c r="V2303" i="21"/>
  <c r="W2303" i="21"/>
  <c r="AA2303" i="21" s="1"/>
  <c r="AD2303" i="21" s="1"/>
  <c r="AF2303" i="21" s="1"/>
  <c r="X2303" i="21"/>
  <c r="AC2303" i="21" s="1"/>
  <c r="Y2303" i="21"/>
  <c r="Z2303" i="21"/>
  <c r="AL2303" i="21"/>
  <c r="AN2303" i="21"/>
  <c r="AR2303" i="21"/>
  <c r="AX2303" i="21"/>
  <c r="AZ2303" i="21"/>
  <c r="BA2303" i="21"/>
  <c r="BC2303" i="21"/>
  <c r="BE2303" i="21"/>
  <c r="BG2303" i="21" s="1"/>
  <c r="C2304" i="21"/>
  <c r="D2304" i="21"/>
  <c r="F2304" i="21"/>
  <c r="H2304" i="21"/>
  <c r="I2304" i="21" s="1"/>
  <c r="J2304" i="21"/>
  <c r="Q2304" i="21"/>
  <c r="V2304" i="21"/>
  <c r="W2304" i="21"/>
  <c r="AA2304" i="21" s="1"/>
  <c r="X2304" i="21"/>
  <c r="Y2304" i="21"/>
  <c r="Z2304" i="21"/>
  <c r="AL2304" i="21"/>
  <c r="AN2304" i="21"/>
  <c r="AR2304" i="21"/>
  <c r="AX2304" i="21"/>
  <c r="AZ2304" i="21"/>
  <c r="BA2304" i="21"/>
  <c r="BC2304" i="21"/>
  <c r="BE2304" i="21"/>
  <c r="BF2304" i="21"/>
  <c r="BG2304" i="21"/>
  <c r="C2305" i="21"/>
  <c r="D2305" i="21"/>
  <c r="F2305" i="21"/>
  <c r="H2305" i="21"/>
  <c r="I2305" i="21" s="1"/>
  <c r="J2305" i="21"/>
  <c r="Q2305" i="21"/>
  <c r="V2305" i="21"/>
  <c r="Y2305" i="21" s="1"/>
  <c r="W2305" i="21"/>
  <c r="AA2305" i="21" s="1"/>
  <c r="AB2305" i="21" s="1"/>
  <c r="X2305" i="21"/>
  <c r="AC2305" i="21"/>
  <c r="AL2305" i="21"/>
  <c r="AN2305" i="21"/>
  <c r="AR2305" i="21"/>
  <c r="AX2305" i="21"/>
  <c r="AZ2305" i="21"/>
  <c r="BA2305" i="21"/>
  <c r="BC2305" i="21"/>
  <c r="BE2305" i="21"/>
  <c r="BF2305" i="21" s="1"/>
  <c r="BG2305" i="21"/>
  <c r="C2306" i="21"/>
  <c r="D2306" i="21"/>
  <c r="F2306" i="21"/>
  <c r="H2306" i="21"/>
  <c r="J2306" i="21" s="1"/>
  <c r="Q2306" i="21"/>
  <c r="V2306" i="21"/>
  <c r="W2306" i="21"/>
  <c r="AA2306" i="21" s="1"/>
  <c r="X2306" i="21"/>
  <c r="AC2306" i="21" s="1"/>
  <c r="Y2306" i="21"/>
  <c r="Z2306" i="21"/>
  <c r="AL2306" i="21"/>
  <c r="AN2306" i="21"/>
  <c r="AR2306" i="21"/>
  <c r="AX2306" i="21"/>
  <c r="AZ2306" i="21"/>
  <c r="BA2306" i="21"/>
  <c r="BC2306" i="21"/>
  <c r="BE2306" i="21"/>
  <c r="BF2306" i="21" s="1"/>
  <c r="C2307" i="21"/>
  <c r="D2307" i="21"/>
  <c r="F2307" i="21"/>
  <c r="H2307" i="21"/>
  <c r="I2307" i="21"/>
  <c r="J2307" i="21"/>
  <c r="Q2307" i="21"/>
  <c r="V2307" i="21"/>
  <c r="W2307" i="21"/>
  <c r="AA2307" i="21" s="1"/>
  <c r="AD2307" i="21" s="1"/>
  <c r="X2307" i="21"/>
  <c r="AC2307" i="21" s="1"/>
  <c r="AL2307" i="21"/>
  <c r="AN2307" i="21"/>
  <c r="AR2307" i="21"/>
  <c r="AX2307" i="21"/>
  <c r="AZ2307" i="21"/>
  <c r="BA2307" i="21"/>
  <c r="BC2307" i="21"/>
  <c r="BE2307" i="21"/>
  <c r="BG2307" i="21" s="1"/>
  <c r="BF2307" i="21"/>
  <c r="C2308" i="21"/>
  <c r="D2308" i="21"/>
  <c r="F2308" i="21"/>
  <c r="H2308" i="21"/>
  <c r="I2308" i="21"/>
  <c r="J2308" i="21"/>
  <c r="Q2308" i="21"/>
  <c r="V2308" i="21"/>
  <c r="Z2308" i="21" s="1"/>
  <c r="W2308" i="21"/>
  <c r="X2308" i="21"/>
  <c r="Y2308" i="21"/>
  <c r="AA2308" i="21"/>
  <c r="AL2308" i="21"/>
  <c r="AN2308" i="21"/>
  <c r="AR2308" i="21"/>
  <c r="AX2308" i="21"/>
  <c r="AZ2308" i="21"/>
  <c r="BA2308" i="21"/>
  <c r="BC2308" i="21"/>
  <c r="BE2308" i="21"/>
  <c r="BF2308" i="21"/>
  <c r="BG2308" i="21"/>
  <c r="C2309" i="21"/>
  <c r="D2309" i="21"/>
  <c r="F2309" i="21"/>
  <c r="H2309" i="21"/>
  <c r="Q2309" i="21"/>
  <c r="V2309" i="21"/>
  <c r="Y2309" i="21" s="1"/>
  <c r="W2309" i="21"/>
  <c r="X2309" i="21"/>
  <c r="Z2309" i="21"/>
  <c r="AA2309" i="21"/>
  <c r="AL2309" i="21"/>
  <c r="AN2309" i="21"/>
  <c r="AR2309" i="21"/>
  <c r="AX2309" i="21"/>
  <c r="AZ2309" i="21"/>
  <c r="BA2309" i="21"/>
  <c r="BC2309" i="21"/>
  <c r="BE2309" i="21"/>
  <c r="BF2309" i="21"/>
  <c r="BG2309" i="21"/>
  <c r="C2310" i="21"/>
  <c r="D2310" i="21"/>
  <c r="F2310" i="21"/>
  <c r="H2310" i="21"/>
  <c r="J2310" i="21" s="1"/>
  <c r="I2310" i="21"/>
  <c r="Q2310" i="21"/>
  <c r="V2310" i="21"/>
  <c r="Y2310" i="21" s="1"/>
  <c r="W2310" i="21"/>
  <c r="X2310" i="21"/>
  <c r="AC2310" i="21" s="1"/>
  <c r="AA2310" i="21"/>
  <c r="AL2310" i="21"/>
  <c r="AN2310" i="21"/>
  <c r="AR2310" i="21"/>
  <c r="AX2310" i="21"/>
  <c r="AZ2310" i="21"/>
  <c r="BA2310" i="21"/>
  <c r="BC2310" i="21"/>
  <c r="BE2310" i="21"/>
  <c r="BG2310" i="21" s="1"/>
  <c r="BF2310" i="21"/>
  <c r="C2311" i="21"/>
  <c r="D2311" i="21"/>
  <c r="F2311" i="21"/>
  <c r="H2311" i="21"/>
  <c r="J2311" i="21" s="1"/>
  <c r="Q2311" i="21"/>
  <c r="V2311" i="21"/>
  <c r="W2311" i="21"/>
  <c r="X2311" i="21"/>
  <c r="Y2311" i="21"/>
  <c r="Z2311" i="21"/>
  <c r="AA2311" i="21"/>
  <c r="AL2311" i="21"/>
  <c r="AN2311" i="21"/>
  <c r="AR2311" i="21"/>
  <c r="AX2311" i="21"/>
  <c r="AZ2311" i="21"/>
  <c r="BA2311" i="21"/>
  <c r="BC2311" i="21"/>
  <c r="BE2311" i="21"/>
  <c r="BG2311" i="21" s="1"/>
  <c r="C2312" i="21"/>
  <c r="D2312" i="21"/>
  <c r="F2312" i="21"/>
  <c r="H2312" i="21"/>
  <c r="I2312" i="21" s="1"/>
  <c r="J2312" i="21"/>
  <c r="Q2312" i="21"/>
  <c r="V2312" i="21"/>
  <c r="W2312" i="21"/>
  <c r="AA2312" i="21" s="1"/>
  <c r="X2312" i="21"/>
  <c r="AC2312" i="21" s="1"/>
  <c r="Y2312" i="21"/>
  <c r="Z2312" i="21"/>
  <c r="AL2312" i="21"/>
  <c r="AN2312" i="21"/>
  <c r="AR2312" i="21"/>
  <c r="AX2312" i="21"/>
  <c r="AZ2312" i="21"/>
  <c r="BA2312" i="21"/>
  <c r="BC2312" i="21"/>
  <c r="BE2312" i="21"/>
  <c r="BF2312" i="21"/>
  <c r="BG2312" i="21"/>
  <c r="C2313" i="21"/>
  <c r="D2313" i="21"/>
  <c r="F2313" i="21"/>
  <c r="H2313" i="21"/>
  <c r="I2313" i="21" s="1"/>
  <c r="J2313" i="21"/>
  <c r="Q2313" i="21"/>
  <c r="V2313" i="21"/>
  <c r="Y2313" i="21" s="1"/>
  <c r="W2313" i="21"/>
  <c r="AA2313" i="21" s="1"/>
  <c r="AD2313" i="21" s="1"/>
  <c r="AF2313" i="21" s="1"/>
  <c r="X2313" i="21"/>
  <c r="Z2313" i="21"/>
  <c r="AC2313" i="21"/>
  <c r="AB2313" i="21" s="1"/>
  <c r="AL2313" i="21"/>
  <c r="AN2313" i="21"/>
  <c r="AR2313" i="21"/>
  <c r="AX2313" i="21"/>
  <c r="AZ2313" i="21"/>
  <c r="BA2313" i="21"/>
  <c r="BC2313" i="21"/>
  <c r="BE2313" i="21"/>
  <c r="BF2313" i="21" s="1"/>
  <c r="C2314" i="21"/>
  <c r="D2314" i="21"/>
  <c r="F2314" i="21"/>
  <c r="H2314" i="21"/>
  <c r="J2314" i="21" s="1"/>
  <c r="I2314" i="21"/>
  <c r="Q2314" i="21"/>
  <c r="V2314" i="21"/>
  <c r="W2314" i="21"/>
  <c r="AA2314" i="21" s="1"/>
  <c r="X2314" i="21"/>
  <c r="AC2314" i="21" s="1"/>
  <c r="Y2314" i="21"/>
  <c r="Z2314" i="21"/>
  <c r="AL2314" i="21"/>
  <c r="AN2314" i="21"/>
  <c r="AR2314" i="21"/>
  <c r="AX2314" i="21"/>
  <c r="AZ2314" i="21"/>
  <c r="BA2314" i="21"/>
  <c r="BC2314" i="21"/>
  <c r="BE2314" i="21"/>
  <c r="BF2314" i="21" s="1"/>
  <c r="BG2314" i="21"/>
  <c r="C2315" i="21"/>
  <c r="D2315" i="21"/>
  <c r="F2315" i="21"/>
  <c r="H2315" i="21"/>
  <c r="I2315" i="21"/>
  <c r="J2315" i="21"/>
  <c r="Q2315" i="21"/>
  <c r="V2315" i="21"/>
  <c r="Z2315" i="21" s="1"/>
  <c r="W2315" i="21"/>
  <c r="X2315" i="21"/>
  <c r="AC2315" i="21" s="1"/>
  <c r="AA2315" i="21"/>
  <c r="AD2315" i="21" s="1"/>
  <c r="AL2315" i="21"/>
  <c r="AN2315" i="21"/>
  <c r="AR2315" i="21"/>
  <c r="AX2315" i="21"/>
  <c r="AZ2315" i="21"/>
  <c r="BA2315" i="21"/>
  <c r="BC2315" i="21"/>
  <c r="BE2315" i="21"/>
  <c r="BG2315" i="21" s="1"/>
  <c r="BF2315" i="21"/>
  <c r="C2316" i="21"/>
  <c r="D2316" i="21"/>
  <c r="F2316" i="21"/>
  <c r="H2316" i="21"/>
  <c r="I2316" i="21"/>
  <c r="J2316" i="21"/>
  <c r="Q2316" i="21"/>
  <c r="V2316" i="21"/>
  <c r="Z2316" i="21" s="1"/>
  <c r="W2316" i="21"/>
  <c r="X2316" i="21"/>
  <c r="Y2316" i="21"/>
  <c r="AA2316" i="21"/>
  <c r="AL2316" i="21"/>
  <c r="AN2316" i="21"/>
  <c r="AR2316" i="21"/>
  <c r="AX2316" i="21"/>
  <c r="AZ2316" i="21"/>
  <c r="BA2316" i="21"/>
  <c r="BC2316" i="21"/>
  <c r="BE2316" i="21"/>
  <c r="BF2316" i="21"/>
  <c r="BG2316" i="21"/>
  <c r="C2317" i="21"/>
  <c r="D2317" i="21"/>
  <c r="F2317" i="21"/>
  <c r="H2317" i="21"/>
  <c r="J2317" i="21" s="1"/>
  <c r="Q2317" i="21"/>
  <c r="V2317" i="21"/>
  <c r="W2317" i="21"/>
  <c r="X2317" i="21"/>
  <c r="Y2317" i="21"/>
  <c r="Z2317" i="21"/>
  <c r="AA2317" i="21"/>
  <c r="AL2317" i="21"/>
  <c r="AN2317" i="21"/>
  <c r="AR2317" i="21"/>
  <c r="AX2317" i="21"/>
  <c r="AZ2317" i="21"/>
  <c r="BA2317" i="21"/>
  <c r="BC2317" i="21"/>
  <c r="BE2317" i="21"/>
  <c r="BF2317" i="21"/>
  <c r="BG2317" i="21"/>
  <c r="C2318" i="21"/>
  <c r="D2318" i="21"/>
  <c r="F2318" i="21"/>
  <c r="H2318" i="21"/>
  <c r="J2318" i="21" s="1"/>
  <c r="Q2318" i="21"/>
  <c r="V2318" i="21"/>
  <c r="Y2318" i="21" s="1"/>
  <c r="W2318" i="21"/>
  <c r="AA2318" i="21" s="1"/>
  <c r="AD2318" i="21" s="1"/>
  <c r="AF2318" i="21" s="1"/>
  <c r="X2318" i="21"/>
  <c r="Z2318" i="21"/>
  <c r="AC2318" i="21"/>
  <c r="AL2318" i="21"/>
  <c r="AN2318" i="21"/>
  <c r="AR2318" i="21"/>
  <c r="AX2318" i="21"/>
  <c r="AZ2318" i="21"/>
  <c r="BA2318" i="21"/>
  <c r="BC2318" i="21"/>
  <c r="BE2318" i="21"/>
  <c r="BG2318" i="21" s="1"/>
  <c r="C2319" i="21"/>
  <c r="D2319" i="21"/>
  <c r="F2319" i="21"/>
  <c r="H2319" i="21"/>
  <c r="I2319" i="21"/>
  <c r="J2319" i="21"/>
  <c r="Q2319" i="21"/>
  <c r="V2319" i="21"/>
  <c r="W2319" i="21"/>
  <c r="X2319" i="21"/>
  <c r="AB2319" i="21" s="1"/>
  <c r="Y2319" i="21"/>
  <c r="Z2319" i="21"/>
  <c r="AA2319" i="21"/>
  <c r="AD2319" i="21" s="1"/>
  <c r="AC2319" i="21"/>
  <c r="AL2319" i="21"/>
  <c r="AN2319" i="21"/>
  <c r="AR2319" i="21"/>
  <c r="AX2319" i="21"/>
  <c r="AZ2319" i="21"/>
  <c r="BA2319" i="21"/>
  <c r="BC2319" i="21"/>
  <c r="BE2319" i="21"/>
  <c r="BG2319" i="21" s="1"/>
  <c r="BF2319" i="21"/>
  <c r="C2320" i="21"/>
  <c r="D2320" i="21"/>
  <c r="F2320" i="21"/>
  <c r="H2320" i="21"/>
  <c r="I2320" i="21" s="1"/>
  <c r="Q2320" i="21"/>
  <c r="V2320" i="21"/>
  <c r="W2320" i="21"/>
  <c r="AA2320" i="21" s="1"/>
  <c r="X2320" i="21"/>
  <c r="AC2320" i="21" s="1"/>
  <c r="AB2320" i="21" s="1"/>
  <c r="Y2320" i="21"/>
  <c r="Z2320" i="21"/>
  <c r="AL2320" i="21"/>
  <c r="AN2320" i="21"/>
  <c r="AR2320" i="21"/>
  <c r="AX2320" i="21"/>
  <c r="AZ2320" i="21"/>
  <c r="BA2320" i="21"/>
  <c r="BC2320" i="21"/>
  <c r="BE2320" i="21"/>
  <c r="BF2320" i="21" s="1"/>
  <c r="BG2320" i="21"/>
  <c r="C2321" i="21"/>
  <c r="D2321" i="21"/>
  <c r="F2321" i="21"/>
  <c r="H2321" i="21"/>
  <c r="I2321" i="21" s="1"/>
  <c r="Q2321" i="21"/>
  <c r="V2321" i="21"/>
  <c r="W2321" i="21"/>
  <c r="AA2321" i="21" s="1"/>
  <c r="AD2321" i="21" s="1"/>
  <c r="AF2321" i="21" s="1"/>
  <c r="X2321" i="21"/>
  <c r="Y2321" i="21"/>
  <c r="Z2321" i="21"/>
  <c r="AB2321" i="21"/>
  <c r="AC2321" i="21"/>
  <c r="AL2321" i="21"/>
  <c r="AN2321" i="21"/>
  <c r="AR2321" i="21"/>
  <c r="AX2321" i="21"/>
  <c r="AZ2321" i="21"/>
  <c r="BA2321" i="21"/>
  <c r="BC2321" i="21"/>
  <c r="BE2321" i="21"/>
  <c r="BF2321" i="21" s="1"/>
  <c r="BG2321" i="21"/>
  <c r="C2322" i="21"/>
  <c r="D2322" i="21"/>
  <c r="F2322" i="21"/>
  <c r="H2322" i="21"/>
  <c r="I2322" i="21" s="1"/>
  <c r="Q2322" i="21"/>
  <c r="V2322" i="21"/>
  <c r="Y2322" i="21" s="1"/>
  <c r="W2322" i="21"/>
  <c r="AA2322" i="21" s="1"/>
  <c r="X2322" i="21"/>
  <c r="AC2322" i="21" s="1"/>
  <c r="Z2322" i="21"/>
  <c r="AL2322" i="21"/>
  <c r="AN2322" i="21"/>
  <c r="AR2322" i="21"/>
  <c r="AX2322" i="21"/>
  <c r="AZ2322" i="21"/>
  <c r="BA2322" i="21"/>
  <c r="BC2322" i="21"/>
  <c r="BE2322" i="21"/>
  <c r="BF2322" i="21" s="1"/>
  <c r="C2323" i="21"/>
  <c r="D2323" i="21"/>
  <c r="F2323" i="21"/>
  <c r="H2323" i="21"/>
  <c r="I2323" i="21"/>
  <c r="J2323" i="21"/>
  <c r="Q2323" i="21"/>
  <c r="V2323" i="21"/>
  <c r="Z2323" i="21" s="1"/>
  <c r="W2323" i="21"/>
  <c r="AA2323" i="21" s="1"/>
  <c r="X2323" i="21"/>
  <c r="AC2323" i="21" s="1"/>
  <c r="Y2323" i="21"/>
  <c r="AL2323" i="21"/>
  <c r="AN2323" i="21"/>
  <c r="AR2323" i="21"/>
  <c r="AX2323" i="21"/>
  <c r="AZ2323" i="21"/>
  <c r="BA2323" i="21"/>
  <c r="BC2323" i="21"/>
  <c r="BE2323" i="21"/>
  <c r="BG2323" i="21" s="1"/>
  <c r="C2324" i="21"/>
  <c r="D2324" i="21"/>
  <c r="F2324" i="21"/>
  <c r="H2324" i="21"/>
  <c r="I2324" i="21"/>
  <c r="J2324" i="21"/>
  <c r="Q2324" i="21"/>
  <c r="V2324" i="21"/>
  <c r="Z2324" i="21" s="1"/>
  <c r="W2324" i="21"/>
  <c r="X2324" i="21"/>
  <c r="AB2324" i="21" s="1"/>
  <c r="AA2324" i="21"/>
  <c r="AD2324" i="21" s="1"/>
  <c r="AC2324" i="21"/>
  <c r="AL2324" i="21"/>
  <c r="AN2324" i="21"/>
  <c r="AR2324" i="21"/>
  <c r="AX2324" i="21"/>
  <c r="AZ2324" i="21"/>
  <c r="BA2324" i="21"/>
  <c r="BC2324" i="21"/>
  <c r="BE2324" i="21"/>
  <c r="BF2324" i="21"/>
  <c r="BG2324" i="21"/>
  <c r="C2325" i="21"/>
  <c r="D2325" i="21"/>
  <c r="F2325" i="21"/>
  <c r="H2325" i="21"/>
  <c r="J2325" i="21" s="1"/>
  <c r="I2325" i="21"/>
  <c r="Q2325" i="21"/>
  <c r="V2325" i="21"/>
  <c r="Y2325" i="21" s="1"/>
  <c r="W2325" i="21"/>
  <c r="X2325" i="21"/>
  <c r="Z2325" i="21"/>
  <c r="AA2325" i="21"/>
  <c r="AC2325" i="21"/>
  <c r="AD2325" i="21" s="1"/>
  <c r="AL2325" i="21"/>
  <c r="AN2325" i="21"/>
  <c r="AR2325" i="21"/>
  <c r="AX2325" i="21"/>
  <c r="AZ2325" i="21"/>
  <c r="BA2325" i="21"/>
  <c r="BC2325" i="21"/>
  <c r="BE2325" i="21"/>
  <c r="BF2325" i="21"/>
  <c r="BG2325" i="21"/>
  <c r="C2326" i="21"/>
  <c r="D2326" i="21"/>
  <c r="F2326" i="21"/>
  <c r="H2326" i="21"/>
  <c r="J2326" i="21" s="1"/>
  <c r="I2326" i="21"/>
  <c r="Q2326" i="21"/>
  <c r="V2326" i="21"/>
  <c r="Y2326" i="21" s="1"/>
  <c r="W2326" i="21"/>
  <c r="X2326" i="21"/>
  <c r="AA2326" i="21"/>
  <c r="AD2326" i="21" s="1"/>
  <c r="AC2326" i="21"/>
  <c r="AL2326" i="21"/>
  <c r="AN2326" i="21"/>
  <c r="AR2326" i="21"/>
  <c r="AX2326" i="21"/>
  <c r="AZ2326" i="21"/>
  <c r="BA2326" i="21"/>
  <c r="BC2326" i="21"/>
  <c r="BE2326" i="21"/>
  <c r="BG2326" i="21" s="1"/>
  <c r="C2327" i="21"/>
  <c r="D2327" i="21"/>
  <c r="F2327" i="21"/>
  <c r="H2327" i="21"/>
  <c r="I2327" i="21"/>
  <c r="J2327" i="21"/>
  <c r="Q2327" i="21"/>
  <c r="V2327" i="21"/>
  <c r="W2327" i="21"/>
  <c r="X2327" i="21"/>
  <c r="AF2327" i="21" s="1"/>
  <c r="Y2327" i="21"/>
  <c r="Z2327" i="21"/>
  <c r="AA2327" i="21"/>
  <c r="AD2327" i="21" s="1"/>
  <c r="AC2327" i="21"/>
  <c r="AL2327" i="21"/>
  <c r="AN2327" i="21"/>
  <c r="AR2327" i="21"/>
  <c r="AX2327" i="21"/>
  <c r="AZ2327" i="21"/>
  <c r="BA2327" i="21"/>
  <c r="BC2327" i="21"/>
  <c r="BE2327" i="21"/>
  <c r="BF2327" i="21"/>
  <c r="BG2327" i="21"/>
  <c r="C2328" i="21"/>
  <c r="D2328" i="21"/>
  <c r="F2328" i="21"/>
  <c r="H2328" i="21"/>
  <c r="J2328" i="21" s="1"/>
  <c r="I2328" i="21"/>
  <c r="Q2328" i="21"/>
  <c r="V2328" i="21"/>
  <c r="W2328" i="21"/>
  <c r="AA2328" i="21" s="1"/>
  <c r="X2328" i="21"/>
  <c r="Y2328" i="21"/>
  <c r="Z2328" i="21"/>
  <c r="AC2328" i="21"/>
  <c r="AL2328" i="21"/>
  <c r="AN2328" i="21"/>
  <c r="AR2328" i="21"/>
  <c r="AX2328" i="21"/>
  <c r="AZ2328" i="21"/>
  <c r="BA2328" i="21"/>
  <c r="BC2328" i="21"/>
  <c r="BE2328" i="21"/>
  <c r="BF2328" i="21" s="1"/>
  <c r="BG2328" i="21"/>
  <c r="C2329" i="21"/>
  <c r="D2329" i="21"/>
  <c r="F2329" i="21"/>
  <c r="H2329" i="21"/>
  <c r="I2329" i="21" s="1"/>
  <c r="Q2329" i="21"/>
  <c r="V2329" i="21"/>
  <c r="Y2329" i="21" s="1"/>
  <c r="W2329" i="21"/>
  <c r="AA2329" i="21" s="1"/>
  <c r="X2329" i="21"/>
  <c r="AC2329" i="21" s="1"/>
  <c r="AL2329" i="21"/>
  <c r="AN2329" i="21"/>
  <c r="AR2329" i="21"/>
  <c r="AX2329" i="21"/>
  <c r="AZ2329" i="21"/>
  <c r="BA2329" i="21"/>
  <c r="BC2329" i="21"/>
  <c r="BE2329" i="21"/>
  <c r="BG2329" i="21" s="1"/>
  <c r="BF2329" i="21"/>
  <c r="C2330" i="21"/>
  <c r="D2330" i="21"/>
  <c r="F2330" i="21"/>
  <c r="H2330" i="21"/>
  <c r="I2330" i="21"/>
  <c r="J2330" i="21"/>
  <c r="Q2330" i="21"/>
  <c r="V2330" i="21"/>
  <c r="Z2330" i="21" s="1"/>
  <c r="W2330" i="21"/>
  <c r="X2330" i="21"/>
  <c r="Y2330" i="21"/>
  <c r="AA2330" i="21"/>
  <c r="AD2330" i="21" s="1"/>
  <c r="AF2330" i="21" s="1"/>
  <c r="AC2330" i="21"/>
  <c r="AL2330" i="21"/>
  <c r="AN2330" i="21"/>
  <c r="AR2330" i="21"/>
  <c r="AX2330" i="21"/>
  <c r="AZ2330" i="21"/>
  <c r="BA2330" i="21"/>
  <c r="BC2330" i="21"/>
  <c r="BE2330" i="21"/>
  <c r="BF2330" i="21" s="1"/>
  <c r="C2331" i="21"/>
  <c r="D2331" i="21"/>
  <c r="F2331" i="21"/>
  <c r="H2331" i="21"/>
  <c r="I2331" i="21" s="1"/>
  <c r="J2331" i="21"/>
  <c r="Q2331" i="21"/>
  <c r="V2331" i="21"/>
  <c r="Y2331" i="21" s="1"/>
  <c r="W2331" i="21"/>
  <c r="X2331" i="21"/>
  <c r="Z2331" i="21"/>
  <c r="AA2331" i="21"/>
  <c r="AL2331" i="21"/>
  <c r="AN2331" i="21"/>
  <c r="AR2331" i="21"/>
  <c r="AX2331" i="21"/>
  <c r="AZ2331" i="21"/>
  <c r="BA2331" i="21"/>
  <c r="BC2331" i="21"/>
  <c r="BE2331" i="21"/>
  <c r="BF2331" i="21"/>
  <c r="BG2331" i="21"/>
  <c r="C2332" i="21"/>
  <c r="D2332" i="21"/>
  <c r="F2332" i="21"/>
  <c r="H2332" i="21"/>
  <c r="J2332" i="21" s="1"/>
  <c r="I2332" i="21"/>
  <c r="Q2332" i="21"/>
  <c r="V2332" i="21"/>
  <c r="Z2332" i="21" s="1"/>
  <c r="W2332" i="21"/>
  <c r="X2332" i="21"/>
  <c r="AB2332" i="21" s="1"/>
  <c r="Y2332" i="21"/>
  <c r="AA2332" i="21"/>
  <c r="AD2332" i="21" s="1"/>
  <c r="AF2332" i="21" s="1"/>
  <c r="AC2332" i="21"/>
  <c r="AL2332" i="21"/>
  <c r="AN2332" i="21"/>
  <c r="AR2332" i="21"/>
  <c r="AX2332" i="21"/>
  <c r="AZ2332" i="21"/>
  <c r="BA2332" i="21"/>
  <c r="BC2332" i="21"/>
  <c r="BE2332" i="21"/>
  <c r="BF2332" i="21" s="1"/>
  <c r="BG2332" i="21"/>
  <c r="C2333" i="21"/>
  <c r="D2333" i="21"/>
  <c r="F2333" i="21"/>
  <c r="H2333" i="21"/>
  <c r="J2333" i="21" s="1"/>
  <c r="Q2333" i="21"/>
  <c r="V2333" i="21"/>
  <c r="Y2333" i="21" s="1"/>
  <c r="W2333" i="21"/>
  <c r="X2333" i="21"/>
  <c r="Z2333" i="21"/>
  <c r="AA2333" i="21"/>
  <c r="AL2333" i="21"/>
  <c r="AN2333" i="21"/>
  <c r="AR2333" i="21"/>
  <c r="AX2333" i="21"/>
  <c r="AZ2333" i="21"/>
  <c r="BA2333" i="21"/>
  <c r="BC2333" i="21"/>
  <c r="BE2333" i="21"/>
  <c r="BG2333" i="21" s="1"/>
  <c r="BF2333" i="21"/>
  <c r="C2334" i="21"/>
  <c r="D2334" i="21"/>
  <c r="F2334" i="21"/>
  <c r="H2334" i="21"/>
  <c r="I2334" i="21"/>
  <c r="J2334" i="21"/>
  <c r="Q2334" i="21"/>
  <c r="V2334" i="21"/>
  <c r="W2334" i="21"/>
  <c r="AA2334" i="21" s="1"/>
  <c r="AD2334" i="21" s="1"/>
  <c r="AF2334" i="21" s="1"/>
  <c r="X2334" i="21"/>
  <c r="Y2334" i="21"/>
  <c r="Z2334" i="21"/>
  <c r="AC2334" i="21"/>
  <c r="AL2334" i="21"/>
  <c r="AN2334" i="21"/>
  <c r="AR2334" i="21"/>
  <c r="AX2334" i="21"/>
  <c r="AZ2334" i="21"/>
  <c r="BA2334" i="21"/>
  <c r="BC2334" i="21"/>
  <c r="BE2334" i="21"/>
  <c r="BG2334" i="21" s="1"/>
  <c r="C2335" i="21"/>
  <c r="D2335" i="21"/>
  <c r="F2335" i="21"/>
  <c r="H2335" i="21"/>
  <c r="I2335" i="21" s="1"/>
  <c r="J2335" i="21"/>
  <c r="Q2335" i="21"/>
  <c r="V2335" i="21"/>
  <c r="Y2335" i="21" s="1"/>
  <c r="W2335" i="21"/>
  <c r="AA2335" i="21" s="1"/>
  <c r="X2335" i="21"/>
  <c r="Z2335" i="21"/>
  <c r="AL2335" i="21"/>
  <c r="AN2335" i="21"/>
  <c r="AR2335" i="21"/>
  <c r="AX2335" i="21"/>
  <c r="AZ2335" i="21"/>
  <c r="BA2335" i="21"/>
  <c r="BC2335" i="21"/>
  <c r="BE2335" i="21"/>
  <c r="BF2335" i="21"/>
  <c r="BG2335" i="21"/>
  <c r="C2336" i="21"/>
  <c r="D2336" i="21"/>
  <c r="F2336" i="21"/>
  <c r="H2336" i="21"/>
  <c r="J2336" i="21" s="1"/>
  <c r="I2336" i="21"/>
  <c r="Q2336" i="21"/>
  <c r="V2336" i="21"/>
  <c r="W2336" i="21"/>
  <c r="AA2336" i="21" s="1"/>
  <c r="X2336" i="21"/>
  <c r="Y2336" i="21"/>
  <c r="Z2336" i="21"/>
  <c r="AC2336" i="21"/>
  <c r="AL2336" i="21"/>
  <c r="AN2336" i="21"/>
  <c r="AR2336" i="21"/>
  <c r="AX2336" i="21"/>
  <c r="AZ2336" i="21"/>
  <c r="BA2336" i="21"/>
  <c r="BC2336" i="21"/>
  <c r="BE2336" i="21"/>
  <c r="BF2336" i="21" s="1"/>
  <c r="BG2336" i="21"/>
  <c r="C2337" i="21"/>
  <c r="D2337" i="21"/>
  <c r="F2337" i="21"/>
  <c r="H2337" i="21"/>
  <c r="I2337" i="21" s="1"/>
  <c r="Q2337" i="21"/>
  <c r="V2337" i="21"/>
  <c r="Y2337" i="21" s="1"/>
  <c r="W2337" i="21"/>
  <c r="AA2337" i="21" s="1"/>
  <c r="X2337" i="21"/>
  <c r="AC2337" i="21" s="1"/>
  <c r="AL2337" i="21"/>
  <c r="AN2337" i="21"/>
  <c r="AR2337" i="21"/>
  <c r="AX2337" i="21"/>
  <c r="AZ2337" i="21"/>
  <c r="BA2337" i="21"/>
  <c r="BC2337" i="21"/>
  <c r="BE2337" i="21"/>
  <c r="BG2337" i="21" s="1"/>
  <c r="BF2337" i="21"/>
  <c r="C2338" i="21"/>
  <c r="D2338" i="21"/>
  <c r="F2338" i="21"/>
  <c r="H2338" i="21"/>
  <c r="I2338" i="21"/>
  <c r="J2338" i="21"/>
  <c r="Q2338" i="21"/>
  <c r="V2338" i="21"/>
  <c r="Z2338" i="21" s="1"/>
  <c r="W2338" i="21"/>
  <c r="X2338" i="21"/>
  <c r="Y2338" i="21"/>
  <c r="AA2338" i="21"/>
  <c r="AD2338" i="21" s="1"/>
  <c r="AF2338" i="21" s="1"/>
  <c r="AC2338" i="21"/>
  <c r="AL2338" i="21"/>
  <c r="AN2338" i="21"/>
  <c r="AR2338" i="21"/>
  <c r="AX2338" i="21"/>
  <c r="AZ2338" i="21"/>
  <c r="BA2338" i="21"/>
  <c r="BC2338" i="21"/>
  <c r="BE2338" i="21"/>
  <c r="BF2338" i="21" s="1"/>
  <c r="C2339" i="21"/>
  <c r="D2339" i="21"/>
  <c r="F2339" i="21"/>
  <c r="H2339" i="21"/>
  <c r="I2339" i="21" s="1"/>
  <c r="J2339" i="21"/>
  <c r="Q2339" i="21"/>
  <c r="V2339" i="21"/>
  <c r="Y2339" i="21" s="1"/>
  <c r="W2339" i="21"/>
  <c r="X2339" i="21"/>
  <c r="Z2339" i="21"/>
  <c r="AA2339" i="21"/>
  <c r="AL2339" i="21"/>
  <c r="AN2339" i="21"/>
  <c r="AR2339" i="21"/>
  <c r="AX2339" i="21"/>
  <c r="AZ2339" i="21"/>
  <c r="BA2339" i="21"/>
  <c r="BC2339" i="21"/>
  <c r="BE2339" i="21"/>
  <c r="BF2339" i="21"/>
  <c r="BG2339" i="21"/>
  <c r="C2340" i="21"/>
  <c r="D2340" i="21"/>
  <c r="F2340" i="21"/>
  <c r="H2340" i="21"/>
  <c r="J2340" i="21" s="1"/>
  <c r="I2340" i="21"/>
  <c r="Q2340" i="21"/>
  <c r="V2340" i="21"/>
  <c r="Z2340" i="21" s="1"/>
  <c r="W2340" i="21"/>
  <c r="X2340" i="21"/>
  <c r="AB2340" i="21" s="1"/>
  <c r="Y2340" i="21"/>
  <c r="AA2340" i="21"/>
  <c r="AD2340" i="21" s="1"/>
  <c r="AF2340" i="21" s="1"/>
  <c r="AC2340" i="21"/>
  <c r="AL2340" i="21"/>
  <c r="AN2340" i="21"/>
  <c r="AR2340" i="21"/>
  <c r="AX2340" i="21"/>
  <c r="AZ2340" i="21"/>
  <c r="BA2340" i="21"/>
  <c r="BC2340" i="21"/>
  <c r="BE2340" i="21"/>
  <c r="BF2340" i="21" s="1"/>
  <c r="BG2340" i="21"/>
  <c r="C2341" i="21"/>
  <c r="D2341" i="21"/>
  <c r="F2341" i="21"/>
  <c r="H2341" i="21"/>
  <c r="J2341" i="21" s="1"/>
  <c r="Q2341" i="21"/>
  <c r="V2341" i="21"/>
  <c r="Y2341" i="21" s="1"/>
  <c r="W2341" i="21"/>
  <c r="X2341" i="21"/>
  <c r="Z2341" i="21"/>
  <c r="AA2341" i="21"/>
  <c r="AL2341" i="21"/>
  <c r="AN2341" i="21"/>
  <c r="AR2341" i="21"/>
  <c r="AX2341" i="21"/>
  <c r="AZ2341" i="21"/>
  <c r="BA2341" i="21"/>
  <c r="BC2341" i="21"/>
  <c r="BE2341" i="21"/>
  <c r="BG2341" i="21" s="1"/>
  <c r="BF2341" i="21"/>
  <c r="C2342" i="21"/>
  <c r="D2342" i="21"/>
  <c r="F2342" i="21"/>
  <c r="H2342" i="21"/>
  <c r="I2342" i="21"/>
  <c r="J2342" i="21"/>
  <c r="Q2342" i="21"/>
  <c r="V2342" i="21"/>
  <c r="W2342" i="21"/>
  <c r="AA2342" i="21" s="1"/>
  <c r="AD2342" i="21" s="1"/>
  <c r="AF2342" i="21" s="1"/>
  <c r="X2342" i="21"/>
  <c r="Y2342" i="21"/>
  <c r="Z2342" i="21"/>
  <c r="AC2342" i="21"/>
  <c r="AL2342" i="21"/>
  <c r="AN2342" i="21"/>
  <c r="AR2342" i="21"/>
  <c r="AX2342" i="21"/>
  <c r="AZ2342" i="21"/>
  <c r="BA2342" i="21"/>
  <c r="BC2342" i="21"/>
  <c r="BE2342" i="21"/>
  <c r="BG2342" i="21" s="1"/>
  <c r="C2343" i="21"/>
  <c r="D2343" i="21"/>
  <c r="F2343" i="21"/>
  <c r="H2343" i="21"/>
  <c r="I2343" i="21" s="1"/>
  <c r="J2343" i="21"/>
  <c r="Q2343" i="21"/>
  <c r="V2343" i="21"/>
  <c r="Y2343" i="21" s="1"/>
  <c r="W2343" i="21"/>
  <c r="AA2343" i="21" s="1"/>
  <c r="X2343" i="21"/>
  <c r="Z2343" i="21"/>
  <c r="AL2343" i="21"/>
  <c r="AN2343" i="21"/>
  <c r="AR2343" i="21"/>
  <c r="AX2343" i="21"/>
  <c r="AZ2343" i="21"/>
  <c r="BA2343" i="21"/>
  <c r="BC2343" i="21"/>
  <c r="BE2343" i="21"/>
  <c r="BF2343" i="21"/>
  <c r="BG2343" i="21"/>
  <c r="C2344" i="21"/>
  <c r="D2344" i="21"/>
  <c r="F2344" i="21"/>
  <c r="H2344" i="21"/>
  <c r="J2344" i="21" s="1"/>
  <c r="I2344" i="21"/>
  <c r="Q2344" i="21"/>
  <c r="V2344" i="21"/>
  <c r="W2344" i="21"/>
  <c r="AA2344" i="21" s="1"/>
  <c r="X2344" i="21"/>
  <c r="Y2344" i="21"/>
  <c r="Z2344" i="21"/>
  <c r="AC2344" i="21"/>
  <c r="AL2344" i="21"/>
  <c r="AN2344" i="21"/>
  <c r="AR2344" i="21"/>
  <c r="AX2344" i="21"/>
  <c r="AZ2344" i="21"/>
  <c r="BA2344" i="21"/>
  <c r="BC2344" i="21"/>
  <c r="BE2344" i="21"/>
  <c r="BF2344" i="21" s="1"/>
  <c r="BG2344" i="21"/>
  <c r="C2345" i="21"/>
  <c r="D2345" i="21"/>
  <c r="F2345" i="21"/>
  <c r="H2345" i="21"/>
  <c r="I2345" i="21" s="1"/>
  <c r="Q2345" i="21"/>
  <c r="V2345" i="21"/>
  <c r="Y2345" i="21" s="1"/>
  <c r="W2345" i="21"/>
  <c r="AA2345" i="21" s="1"/>
  <c r="X2345" i="21"/>
  <c r="AC2345" i="21" s="1"/>
  <c r="AL2345" i="21"/>
  <c r="AN2345" i="21"/>
  <c r="AR2345" i="21"/>
  <c r="AX2345" i="21"/>
  <c r="AZ2345" i="21"/>
  <c r="BA2345" i="21"/>
  <c r="BC2345" i="21"/>
  <c r="BE2345" i="21"/>
  <c r="BG2345" i="21" s="1"/>
  <c r="BF2345" i="21"/>
  <c r="C2346" i="21"/>
  <c r="D2346" i="21"/>
  <c r="F2346" i="21"/>
  <c r="H2346" i="21"/>
  <c r="I2346" i="21"/>
  <c r="J2346" i="21"/>
  <c r="Q2346" i="21"/>
  <c r="V2346" i="21"/>
  <c r="Z2346" i="21" s="1"/>
  <c r="W2346" i="21"/>
  <c r="X2346" i="21"/>
  <c r="Y2346" i="21"/>
  <c r="AA2346" i="21"/>
  <c r="AD2346" i="21" s="1"/>
  <c r="AF2346" i="21" s="1"/>
  <c r="AC2346" i="21"/>
  <c r="AL2346" i="21"/>
  <c r="AN2346" i="21"/>
  <c r="AR2346" i="21"/>
  <c r="AX2346" i="21"/>
  <c r="AZ2346" i="21"/>
  <c r="BA2346" i="21"/>
  <c r="BC2346" i="21"/>
  <c r="BE2346" i="21"/>
  <c r="BF2346" i="21" s="1"/>
  <c r="C2347" i="21"/>
  <c r="D2347" i="21"/>
  <c r="F2347" i="21"/>
  <c r="H2347" i="21"/>
  <c r="I2347" i="21" s="1"/>
  <c r="J2347" i="21"/>
  <c r="Q2347" i="21"/>
  <c r="V2347" i="21"/>
  <c r="Z2347" i="21" s="1"/>
  <c r="W2347" i="21"/>
  <c r="X2347" i="21"/>
  <c r="AA2347" i="21"/>
  <c r="AL2347" i="21"/>
  <c r="AN2347" i="21"/>
  <c r="AR2347" i="21"/>
  <c r="AX2347" i="21"/>
  <c r="AZ2347" i="21"/>
  <c r="BA2347" i="21"/>
  <c r="BC2347" i="21"/>
  <c r="BE2347" i="21"/>
  <c r="BF2347" i="21"/>
  <c r="BG2347" i="21"/>
  <c r="C2348" i="21"/>
  <c r="D2348" i="21"/>
  <c r="F2348" i="21"/>
  <c r="H2348" i="21"/>
  <c r="J2348" i="21" s="1"/>
  <c r="I2348" i="21"/>
  <c r="Q2348" i="21"/>
  <c r="V2348" i="21"/>
  <c r="Z2348" i="21" s="1"/>
  <c r="W2348" i="21"/>
  <c r="X2348" i="21"/>
  <c r="AB2348" i="21" s="1"/>
  <c r="Y2348" i="21"/>
  <c r="AA2348" i="21"/>
  <c r="AD2348" i="21" s="1"/>
  <c r="AF2348" i="21" s="1"/>
  <c r="AC2348" i="21"/>
  <c r="AL2348" i="21"/>
  <c r="AN2348" i="21"/>
  <c r="AR2348" i="21"/>
  <c r="AX2348" i="21"/>
  <c r="AZ2348" i="21"/>
  <c r="BA2348" i="21"/>
  <c r="BC2348" i="21"/>
  <c r="BE2348" i="21"/>
  <c r="BF2348" i="21" s="1"/>
  <c r="BG2348" i="21"/>
  <c r="C2349" i="21"/>
  <c r="D2349" i="21"/>
  <c r="F2349" i="21"/>
  <c r="H2349" i="21"/>
  <c r="J2349" i="21" s="1"/>
  <c r="Q2349" i="21"/>
  <c r="V2349" i="21"/>
  <c r="Y2349" i="21" s="1"/>
  <c r="W2349" i="21"/>
  <c r="X2349" i="21"/>
  <c r="Z2349" i="21"/>
  <c r="AA2349" i="21"/>
  <c r="AL2349" i="21"/>
  <c r="AN2349" i="21"/>
  <c r="AR2349" i="21"/>
  <c r="AX2349" i="21"/>
  <c r="AZ2349" i="21"/>
  <c r="BA2349" i="21"/>
  <c r="BC2349" i="21"/>
  <c r="BE2349" i="21"/>
  <c r="BG2349" i="21" s="1"/>
  <c r="BF2349" i="21"/>
  <c r="C2350" i="21"/>
  <c r="D2350" i="21"/>
  <c r="F2350" i="21"/>
  <c r="H2350" i="21"/>
  <c r="I2350" i="21"/>
  <c r="J2350" i="21"/>
  <c r="Q2350" i="21"/>
  <c r="V2350" i="21"/>
  <c r="W2350" i="21"/>
  <c r="AA2350" i="21" s="1"/>
  <c r="AD2350" i="21" s="1"/>
  <c r="AF2350" i="21" s="1"/>
  <c r="X2350" i="21"/>
  <c r="Y2350" i="21"/>
  <c r="Z2350" i="21"/>
  <c r="AC2350" i="21"/>
  <c r="AL2350" i="21"/>
  <c r="AN2350" i="21"/>
  <c r="AR2350" i="21"/>
  <c r="AX2350" i="21"/>
  <c r="AZ2350" i="21"/>
  <c r="BA2350" i="21"/>
  <c r="BC2350" i="21"/>
  <c r="BE2350" i="21"/>
  <c r="BG2350" i="21" s="1"/>
  <c r="C2351" i="21"/>
  <c r="D2351" i="21"/>
  <c r="F2351" i="21"/>
  <c r="H2351" i="21"/>
  <c r="I2351" i="21" s="1"/>
  <c r="J2351" i="21"/>
  <c r="Q2351" i="21"/>
  <c r="V2351" i="21"/>
  <c r="Y2351" i="21" s="1"/>
  <c r="W2351" i="21"/>
  <c r="AA2351" i="21" s="1"/>
  <c r="X2351" i="21"/>
  <c r="Z2351" i="21"/>
  <c r="AL2351" i="21"/>
  <c r="AN2351" i="21"/>
  <c r="AR2351" i="21"/>
  <c r="AX2351" i="21"/>
  <c r="AZ2351" i="21"/>
  <c r="BA2351" i="21"/>
  <c r="BC2351" i="21"/>
  <c r="BE2351" i="21"/>
  <c r="BF2351" i="21"/>
  <c r="BG2351" i="21"/>
  <c r="C2352" i="21"/>
  <c r="D2352" i="21"/>
  <c r="F2352" i="21"/>
  <c r="H2352" i="21"/>
  <c r="J2352" i="21" s="1"/>
  <c r="I2352" i="21"/>
  <c r="Q2352" i="21"/>
  <c r="V2352" i="21"/>
  <c r="W2352" i="21"/>
  <c r="AA2352" i="21" s="1"/>
  <c r="X2352" i="21"/>
  <c r="Y2352" i="21"/>
  <c r="Z2352" i="21"/>
  <c r="AC2352" i="21"/>
  <c r="AL2352" i="21"/>
  <c r="AN2352" i="21"/>
  <c r="AR2352" i="21"/>
  <c r="AX2352" i="21"/>
  <c r="AZ2352" i="21"/>
  <c r="BA2352" i="21"/>
  <c r="BC2352" i="21"/>
  <c r="BE2352" i="21"/>
  <c r="BF2352" i="21" s="1"/>
  <c r="BG2352" i="21"/>
  <c r="C2353" i="21"/>
  <c r="D2353" i="21"/>
  <c r="F2353" i="21"/>
  <c r="H2353" i="21"/>
  <c r="I2353" i="21" s="1"/>
  <c r="Q2353" i="21"/>
  <c r="V2353" i="21"/>
  <c r="Y2353" i="21" s="1"/>
  <c r="W2353" i="21"/>
  <c r="AA2353" i="21" s="1"/>
  <c r="X2353" i="21"/>
  <c r="AC2353" i="21" s="1"/>
  <c r="AL2353" i="21"/>
  <c r="AN2353" i="21"/>
  <c r="AR2353" i="21"/>
  <c r="AX2353" i="21"/>
  <c r="AZ2353" i="21"/>
  <c r="BA2353" i="21"/>
  <c r="BC2353" i="21"/>
  <c r="BE2353" i="21"/>
  <c r="BG2353" i="21" s="1"/>
  <c r="BF2353" i="21"/>
  <c r="C2354" i="21"/>
  <c r="D2354" i="21"/>
  <c r="F2354" i="21"/>
  <c r="H2354" i="21"/>
  <c r="I2354" i="21"/>
  <c r="J2354" i="21"/>
  <c r="Q2354" i="21"/>
  <c r="V2354" i="21"/>
  <c r="Z2354" i="21" s="1"/>
  <c r="W2354" i="21"/>
  <c r="X2354" i="21"/>
  <c r="Y2354" i="21"/>
  <c r="AA2354" i="21"/>
  <c r="AD2354" i="21" s="1"/>
  <c r="AF2354" i="21" s="1"/>
  <c r="AC2354" i="21"/>
  <c r="AL2354" i="21"/>
  <c r="AN2354" i="21"/>
  <c r="AR2354" i="21"/>
  <c r="AX2354" i="21"/>
  <c r="AZ2354" i="21"/>
  <c r="BA2354" i="21"/>
  <c r="BC2354" i="21"/>
  <c r="BE2354" i="21"/>
  <c r="BF2354" i="21" s="1"/>
  <c r="C2355" i="21"/>
  <c r="D2355" i="21"/>
  <c r="F2355" i="21"/>
  <c r="H2355" i="21"/>
  <c r="I2355" i="21" s="1"/>
  <c r="J2355" i="21"/>
  <c r="Q2355" i="21"/>
  <c r="V2355" i="21"/>
  <c r="Z2355" i="21" s="1"/>
  <c r="W2355" i="21"/>
  <c r="X2355" i="21"/>
  <c r="AA2355" i="21"/>
  <c r="AL2355" i="21"/>
  <c r="AN2355" i="21"/>
  <c r="AR2355" i="21"/>
  <c r="AX2355" i="21"/>
  <c r="AZ2355" i="21"/>
  <c r="BA2355" i="21"/>
  <c r="BC2355" i="21"/>
  <c r="BE2355" i="21"/>
  <c r="BF2355" i="21"/>
  <c r="BG2355" i="21"/>
  <c r="C2356" i="21"/>
  <c r="D2356" i="21"/>
  <c r="F2356" i="21"/>
  <c r="H2356" i="21"/>
  <c r="J2356" i="21" s="1"/>
  <c r="I2356" i="21"/>
  <c r="Q2356" i="21"/>
  <c r="V2356" i="21"/>
  <c r="Z2356" i="21" s="1"/>
  <c r="W2356" i="21"/>
  <c r="X2356" i="21"/>
  <c r="AB2356" i="21" s="1"/>
  <c r="Y2356" i="21"/>
  <c r="AA2356" i="21"/>
  <c r="AD2356" i="21" s="1"/>
  <c r="AF2356" i="21" s="1"/>
  <c r="AC2356" i="21"/>
  <c r="AL2356" i="21"/>
  <c r="AN2356" i="21"/>
  <c r="AR2356" i="21"/>
  <c r="AX2356" i="21"/>
  <c r="AZ2356" i="21"/>
  <c r="BA2356" i="21"/>
  <c r="BC2356" i="21"/>
  <c r="BE2356" i="21"/>
  <c r="BF2356" i="21" s="1"/>
  <c r="BG2356" i="21"/>
  <c r="C2357" i="21"/>
  <c r="D2357" i="21"/>
  <c r="F2357" i="21"/>
  <c r="H2357" i="21"/>
  <c r="J2357" i="21" s="1"/>
  <c r="Q2357" i="21"/>
  <c r="V2357" i="21"/>
  <c r="Y2357" i="21" s="1"/>
  <c r="W2357" i="21"/>
  <c r="X2357" i="21"/>
  <c r="Z2357" i="21"/>
  <c r="AA2357" i="21"/>
  <c r="AL2357" i="21"/>
  <c r="AN2357" i="21"/>
  <c r="AR2357" i="21"/>
  <c r="AX2357" i="21"/>
  <c r="AZ2357" i="21"/>
  <c r="BA2357" i="21"/>
  <c r="BC2357" i="21"/>
  <c r="BE2357" i="21"/>
  <c r="BG2357" i="21" s="1"/>
  <c r="BF2357" i="21"/>
  <c r="C2358" i="21"/>
  <c r="D2358" i="21"/>
  <c r="F2358" i="21"/>
  <c r="H2358" i="21"/>
  <c r="I2358" i="21"/>
  <c r="J2358" i="21"/>
  <c r="Q2358" i="21"/>
  <c r="V2358" i="21"/>
  <c r="W2358" i="21"/>
  <c r="AA2358" i="21" s="1"/>
  <c r="AD2358" i="21" s="1"/>
  <c r="AF2358" i="21" s="1"/>
  <c r="X2358" i="21"/>
  <c r="Y2358" i="21"/>
  <c r="Z2358" i="21"/>
  <c r="AC2358" i="21"/>
  <c r="AL2358" i="21"/>
  <c r="AN2358" i="21"/>
  <c r="AR2358" i="21"/>
  <c r="AX2358" i="21"/>
  <c r="AZ2358" i="21"/>
  <c r="BA2358" i="21"/>
  <c r="BC2358" i="21"/>
  <c r="BE2358" i="21"/>
  <c r="BG2358" i="21" s="1"/>
  <c r="C2359" i="21"/>
  <c r="D2359" i="21"/>
  <c r="F2359" i="21"/>
  <c r="H2359" i="21"/>
  <c r="I2359" i="21" s="1"/>
  <c r="J2359" i="21"/>
  <c r="Q2359" i="21"/>
  <c r="V2359" i="21"/>
  <c r="Y2359" i="21" s="1"/>
  <c r="W2359" i="21"/>
  <c r="AA2359" i="21" s="1"/>
  <c r="X2359" i="21"/>
  <c r="Z2359" i="21"/>
  <c r="AL2359" i="21"/>
  <c r="AN2359" i="21"/>
  <c r="AR2359" i="21"/>
  <c r="AX2359" i="21"/>
  <c r="AZ2359" i="21"/>
  <c r="BA2359" i="21"/>
  <c r="BC2359" i="21"/>
  <c r="BE2359" i="21"/>
  <c r="BF2359" i="21"/>
  <c r="BG2359" i="21"/>
  <c r="C2360" i="21"/>
  <c r="D2360" i="21"/>
  <c r="F2360" i="21"/>
  <c r="H2360" i="21"/>
  <c r="J2360" i="21" s="1"/>
  <c r="I2360" i="21"/>
  <c r="Q2360" i="21"/>
  <c r="V2360" i="21"/>
  <c r="W2360" i="21"/>
  <c r="AA2360" i="21" s="1"/>
  <c r="X2360" i="21"/>
  <c r="Y2360" i="21"/>
  <c r="Z2360" i="21"/>
  <c r="AC2360" i="21"/>
  <c r="AL2360" i="21"/>
  <c r="AN2360" i="21"/>
  <c r="AR2360" i="21"/>
  <c r="AX2360" i="21"/>
  <c r="AZ2360" i="21"/>
  <c r="BA2360" i="21"/>
  <c r="BC2360" i="21"/>
  <c r="BE2360" i="21"/>
  <c r="BF2360" i="21" s="1"/>
  <c r="BG2360" i="21"/>
  <c r="C2361" i="21"/>
  <c r="D2361" i="21"/>
  <c r="F2361" i="21"/>
  <c r="H2361" i="21"/>
  <c r="I2361" i="21" s="1"/>
  <c r="Q2361" i="21"/>
  <c r="V2361" i="21"/>
  <c r="Y2361" i="21" s="1"/>
  <c r="W2361" i="21"/>
  <c r="AA2361" i="21" s="1"/>
  <c r="X2361" i="21"/>
  <c r="AC2361" i="21" s="1"/>
  <c r="Z2361" i="21"/>
  <c r="AL2361" i="21"/>
  <c r="AN2361" i="21"/>
  <c r="AR2361" i="21"/>
  <c r="AX2361" i="21"/>
  <c r="AZ2361" i="21"/>
  <c r="BA2361" i="21"/>
  <c r="BC2361" i="21"/>
  <c r="BE2361" i="21"/>
  <c r="BG2361" i="21" s="1"/>
  <c r="BF2361" i="21"/>
  <c r="C2362" i="21"/>
  <c r="D2362" i="21"/>
  <c r="F2362" i="21"/>
  <c r="H2362" i="21"/>
  <c r="I2362" i="21"/>
  <c r="J2362" i="21"/>
  <c r="Q2362" i="21"/>
  <c r="V2362" i="21"/>
  <c r="Z2362" i="21" s="1"/>
  <c r="W2362" i="21"/>
  <c r="X2362" i="21"/>
  <c r="Y2362" i="21"/>
  <c r="AA2362" i="21"/>
  <c r="AD2362" i="21" s="1"/>
  <c r="AF2362" i="21" s="1"/>
  <c r="AC2362" i="21"/>
  <c r="AL2362" i="21"/>
  <c r="AN2362" i="21"/>
  <c r="AR2362" i="21"/>
  <c r="AX2362" i="21"/>
  <c r="AZ2362" i="21"/>
  <c r="BA2362" i="21"/>
  <c r="BC2362" i="21"/>
  <c r="BE2362" i="21"/>
  <c r="BF2362" i="21" s="1"/>
  <c r="C2363" i="21"/>
  <c r="D2363" i="21"/>
  <c r="F2363" i="21"/>
  <c r="H2363" i="21"/>
  <c r="I2363" i="21" s="1"/>
  <c r="J2363" i="21"/>
  <c r="Q2363" i="21"/>
  <c r="V2363" i="21"/>
  <c r="Z2363" i="21" s="1"/>
  <c r="W2363" i="21"/>
  <c r="X2363" i="21"/>
  <c r="AC2363" i="21" s="1"/>
  <c r="AA2363" i="21"/>
  <c r="AL2363" i="21"/>
  <c r="AN2363" i="21"/>
  <c r="AR2363" i="21"/>
  <c r="AX2363" i="21"/>
  <c r="AZ2363" i="21"/>
  <c r="BA2363" i="21"/>
  <c r="BC2363" i="21"/>
  <c r="BE2363" i="21"/>
  <c r="BF2363" i="21"/>
  <c r="BG2363" i="21"/>
  <c r="C2364" i="21"/>
  <c r="D2364" i="21"/>
  <c r="F2364" i="21"/>
  <c r="H2364" i="21"/>
  <c r="J2364" i="21" s="1"/>
  <c r="I2364" i="21"/>
  <c r="Q2364" i="21"/>
  <c r="V2364" i="21"/>
  <c r="Z2364" i="21" s="1"/>
  <c r="W2364" i="21"/>
  <c r="X2364" i="21"/>
  <c r="AB2364" i="21" s="1"/>
  <c r="Y2364" i="21"/>
  <c r="AA2364" i="21"/>
  <c r="AD2364" i="21" s="1"/>
  <c r="AF2364" i="21" s="1"/>
  <c r="AC2364" i="21"/>
  <c r="AL2364" i="21"/>
  <c r="AN2364" i="21"/>
  <c r="AR2364" i="21"/>
  <c r="AX2364" i="21"/>
  <c r="AZ2364" i="21"/>
  <c r="BA2364" i="21"/>
  <c r="BC2364" i="21"/>
  <c r="BE2364" i="21"/>
  <c r="BF2364" i="21" s="1"/>
  <c r="BG2364" i="21"/>
  <c r="C2365" i="21"/>
  <c r="D2365" i="21"/>
  <c r="F2365" i="21"/>
  <c r="H2365" i="21"/>
  <c r="J2365" i="21" s="1"/>
  <c r="Q2365" i="21"/>
  <c r="V2365" i="21"/>
  <c r="Y2365" i="21" s="1"/>
  <c r="W2365" i="21"/>
  <c r="X2365" i="21"/>
  <c r="AA2365" i="21"/>
  <c r="AL2365" i="21"/>
  <c r="AN2365" i="21"/>
  <c r="AR2365" i="21"/>
  <c r="AX2365" i="21"/>
  <c r="AZ2365" i="21"/>
  <c r="BA2365" i="21"/>
  <c r="BC2365" i="21"/>
  <c r="BE2365" i="21"/>
  <c r="BG2365" i="21" s="1"/>
  <c r="BF2365" i="21"/>
  <c r="C2366" i="21"/>
  <c r="D2366" i="21"/>
  <c r="F2366" i="21"/>
  <c r="H2366" i="21"/>
  <c r="I2366" i="21"/>
  <c r="J2366" i="21"/>
  <c r="Q2366" i="21"/>
  <c r="V2366" i="21"/>
  <c r="W2366" i="21"/>
  <c r="X2366" i="21"/>
  <c r="AB2366" i="21" s="1"/>
  <c r="Y2366" i="21"/>
  <c r="Z2366" i="21"/>
  <c r="AA2366" i="21"/>
  <c r="AD2366" i="21" s="1"/>
  <c r="AF2366" i="21" s="1"/>
  <c r="AC2366" i="21"/>
  <c r="AL2366" i="21"/>
  <c r="AN2366" i="21"/>
  <c r="AR2366" i="21"/>
  <c r="AX2366" i="21"/>
  <c r="AZ2366" i="21"/>
  <c r="BA2366" i="21"/>
  <c r="BC2366" i="21"/>
  <c r="BE2366" i="21"/>
  <c r="BG2366" i="21" s="1"/>
  <c r="C2367" i="21"/>
  <c r="D2367" i="21"/>
  <c r="F2367" i="21"/>
  <c r="H2367" i="21"/>
  <c r="I2367" i="21" s="1"/>
  <c r="J2367" i="21"/>
  <c r="Q2367" i="21"/>
  <c r="V2367" i="21"/>
  <c r="Y2367" i="21" s="1"/>
  <c r="W2367" i="21"/>
  <c r="AA2367" i="21" s="1"/>
  <c r="X2367" i="21"/>
  <c r="Z2367" i="21"/>
  <c r="AL2367" i="21"/>
  <c r="AN2367" i="21"/>
  <c r="AR2367" i="21"/>
  <c r="AX2367" i="21"/>
  <c r="AZ2367" i="21"/>
  <c r="BA2367" i="21"/>
  <c r="BC2367" i="21"/>
  <c r="BE2367" i="21"/>
  <c r="BF2367" i="21"/>
  <c r="BG2367" i="21"/>
  <c r="C2368" i="21"/>
  <c r="D2368" i="21"/>
  <c r="F2368" i="21"/>
  <c r="H2368" i="21"/>
  <c r="J2368" i="21" s="1"/>
  <c r="I2368" i="21"/>
  <c r="Q2368" i="21"/>
  <c r="V2368" i="21"/>
  <c r="W2368" i="21"/>
  <c r="AA2368" i="21" s="1"/>
  <c r="X2368" i="21"/>
  <c r="Y2368" i="21"/>
  <c r="Z2368" i="21"/>
  <c r="AC2368" i="21"/>
  <c r="AL2368" i="21"/>
  <c r="AN2368" i="21"/>
  <c r="AR2368" i="21"/>
  <c r="AX2368" i="21"/>
  <c r="AZ2368" i="21"/>
  <c r="BA2368" i="21"/>
  <c r="BC2368" i="21"/>
  <c r="BE2368" i="21"/>
  <c r="BF2368" i="21" s="1"/>
  <c r="BG2368" i="21"/>
  <c r="C2369" i="21"/>
  <c r="D2369" i="21"/>
  <c r="F2369" i="21"/>
  <c r="H2369" i="21"/>
  <c r="I2369" i="21" s="1"/>
  <c r="Q2369" i="21"/>
  <c r="V2369" i="21"/>
  <c r="Y2369" i="21" s="1"/>
  <c r="W2369" i="21"/>
  <c r="AA2369" i="21" s="1"/>
  <c r="X2369" i="21"/>
  <c r="AC2369" i="21" s="1"/>
  <c r="Z2369" i="21"/>
  <c r="AL2369" i="21"/>
  <c r="AN2369" i="21"/>
  <c r="AR2369" i="21"/>
  <c r="AX2369" i="21"/>
  <c r="AZ2369" i="21"/>
  <c r="BA2369" i="21"/>
  <c r="BC2369" i="21"/>
  <c r="BE2369" i="21"/>
  <c r="BG2369" i="21" s="1"/>
  <c r="BF2369" i="21"/>
  <c r="C2370" i="21"/>
  <c r="D2370" i="21"/>
  <c r="F2370" i="21"/>
  <c r="H2370" i="21"/>
  <c r="I2370" i="21"/>
  <c r="J2370" i="21"/>
  <c r="Q2370" i="21"/>
  <c r="V2370" i="21"/>
  <c r="Z2370" i="21" s="1"/>
  <c r="W2370" i="21"/>
  <c r="AA2370" i="21" s="1"/>
  <c r="X2370" i="21"/>
  <c r="Y2370" i="21"/>
  <c r="AC2370" i="21"/>
  <c r="AL2370" i="21"/>
  <c r="AN2370" i="21"/>
  <c r="AR2370" i="21"/>
  <c r="AX2370" i="21"/>
  <c r="AZ2370" i="21"/>
  <c r="BA2370" i="21"/>
  <c r="BC2370" i="21"/>
  <c r="BE2370" i="21"/>
  <c r="BF2370" i="21" s="1"/>
  <c r="C2371" i="21"/>
  <c r="D2371" i="21"/>
  <c r="F2371" i="21"/>
  <c r="H2371" i="21"/>
  <c r="I2371" i="21" s="1"/>
  <c r="J2371" i="21"/>
  <c r="Q2371" i="21"/>
  <c r="V2371" i="21"/>
  <c r="Z2371" i="21" s="1"/>
  <c r="W2371" i="21"/>
  <c r="X2371" i="21"/>
  <c r="AC2371" i="21" s="1"/>
  <c r="AA2371" i="21"/>
  <c r="AL2371" i="21"/>
  <c r="AN2371" i="21"/>
  <c r="AR2371" i="21"/>
  <c r="AX2371" i="21"/>
  <c r="AZ2371" i="21"/>
  <c r="BA2371" i="21"/>
  <c r="BC2371" i="21"/>
  <c r="BE2371" i="21"/>
  <c r="BF2371" i="21"/>
  <c r="BG2371" i="21"/>
  <c r="C2372" i="21"/>
  <c r="D2372" i="21"/>
  <c r="F2372" i="21"/>
  <c r="H2372" i="21"/>
  <c r="J2372" i="21" s="1"/>
  <c r="I2372" i="21"/>
  <c r="Q2372" i="21"/>
  <c r="V2372" i="21"/>
  <c r="Z2372" i="21" s="1"/>
  <c r="W2372" i="21"/>
  <c r="X2372" i="21"/>
  <c r="AB2372" i="21" s="1"/>
  <c r="Y2372" i="21"/>
  <c r="AA2372" i="21"/>
  <c r="AD2372" i="21" s="1"/>
  <c r="AF2372" i="21" s="1"/>
  <c r="AC2372" i="21"/>
  <c r="AL2372" i="21"/>
  <c r="AN2372" i="21"/>
  <c r="AR2372" i="21"/>
  <c r="AX2372" i="21"/>
  <c r="AZ2372" i="21"/>
  <c r="BA2372" i="21"/>
  <c r="BC2372" i="21"/>
  <c r="BE2372" i="21"/>
  <c r="BF2372" i="21" s="1"/>
  <c r="BG2372" i="21"/>
  <c r="C2373" i="21"/>
  <c r="D2373" i="21"/>
  <c r="F2373" i="21"/>
  <c r="H2373" i="21"/>
  <c r="J2373" i="21" s="1"/>
  <c r="Q2373" i="21"/>
  <c r="V2373" i="21"/>
  <c r="Y2373" i="21" s="1"/>
  <c r="W2373" i="21"/>
  <c r="X2373" i="21"/>
  <c r="AA2373" i="21"/>
  <c r="AL2373" i="21"/>
  <c r="AN2373" i="21"/>
  <c r="AR2373" i="21"/>
  <c r="AX2373" i="21"/>
  <c r="AZ2373" i="21"/>
  <c r="BA2373" i="21"/>
  <c r="BC2373" i="21"/>
  <c r="BE2373" i="21"/>
  <c r="BG2373" i="21" s="1"/>
  <c r="BF2373" i="21"/>
  <c r="C2374" i="21"/>
  <c r="D2374" i="21"/>
  <c r="F2374" i="21"/>
  <c r="H2374" i="21"/>
  <c r="I2374" i="21"/>
  <c r="J2374" i="21"/>
  <c r="Q2374" i="21"/>
  <c r="V2374" i="21"/>
  <c r="W2374" i="21"/>
  <c r="X2374" i="21"/>
  <c r="AB2374" i="21" s="1"/>
  <c r="Y2374" i="21"/>
  <c r="Z2374" i="21"/>
  <c r="AA2374" i="21"/>
  <c r="AD2374" i="21" s="1"/>
  <c r="AF2374" i="21" s="1"/>
  <c r="AC2374" i="21"/>
  <c r="AL2374" i="21"/>
  <c r="AN2374" i="21"/>
  <c r="AR2374" i="21"/>
  <c r="AX2374" i="21"/>
  <c r="AZ2374" i="21"/>
  <c r="BA2374" i="21"/>
  <c r="BC2374" i="21"/>
  <c r="BE2374" i="21"/>
  <c r="BG2374" i="21" s="1"/>
  <c r="C2375" i="21"/>
  <c r="D2375" i="21"/>
  <c r="F2375" i="21"/>
  <c r="H2375" i="21"/>
  <c r="I2375" i="21" s="1"/>
  <c r="J2375" i="21"/>
  <c r="Q2375" i="21"/>
  <c r="V2375" i="21"/>
  <c r="Y2375" i="21" s="1"/>
  <c r="W2375" i="21"/>
  <c r="AA2375" i="21" s="1"/>
  <c r="X2375" i="21"/>
  <c r="Z2375" i="21"/>
  <c r="AL2375" i="21"/>
  <c r="AN2375" i="21"/>
  <c r="AR2375" i="21"/>
  <c r="AX2375" i="21"/>
  <c r="AZ2375" i="21"/>
  <c r="BA2375" i="21"/>
  <c r="BC2375" i="21"/>
  <c r="BE2375" i="21"/>
  <c r="BF2375" i="21"/>
  <c r="BG2375" i="21"/>
  <c r="C2376" i="21"/>
  <c r="D2376" i="21"/>
  <c r="F2376" i="21"/>
  <c r="H2376" i="21"/>
  <c r="J2376" i="21" s="1"/>
  <c r="I2376" i="21"/>
  <c r="Q2376" i="21"/>
  <c r="V2376" i="21"/>
  <c r="W2376" i="21"/>
  <c r="AA2376" i="21" s="1"/>
  <c r="X2376" i="21"/>
  <c r="Y2376" i="21"/>
  <c r="Z2376" i="21"/>
  <c r="AC2376" i="21"/>
  <c r="AL2376" i="21"/>
  <c r="AN2376" i="21"/>
  <c r="AR2376" i="21"/>
  <c r="AX2376" i="21"/>
  <c r="AZ2376" i="21"/>
  <c r="BA2376" i="21"/>
  <c r="BC2376" i="21"/>
  <c r="BE2376" i="21"/>
  <c r="BF2376" i="21" s="1"/>
  <c r="BG2376" i="21"/>
  <c r="C2377" i="21"/>
  <c r="D2377" i="21"/>
  <c r="F2377" i="21"/>
  <c r="H2377" i="21"/>
  <c r="I2377" i="21" s="1"/>
  <c r="Q2377" i="21"/>
  <c r="V2377" i="21"/>
  <c r="Y2377" i="21" s="1"/>
  <c r="W2377" i="21"/>
  <c r="AA2377" i="21" s="1"/>
  <c r="X2377" i="21"/>
  <c r="AC2377" i="21" s="1"/>
  <c r="Z2377" i="21"/>
  <c r="AL2377" i="21"/>
  <c r="AN2377" i="21"/>
  <c r="AR2377" i="21"/>
  <c r="AX2377" i="21"/>
  <c r="AZ2377" i="21"/>
  <c r="BA2377" i="21"/>
  <c r="BC2377" i="21"/>
  <c r="BE2377" i="21"/>
  <c r="BG2377" i="21" s="1"/>
  <c r="BF2377" i="21"/>
  <c r="C2378" i="21"/>
  <c r="D2378" i="21"/>
  <c r="F2378" i="21"/>
  <c r="H2378" i="21"/>
  <c r="I2378" i="21"/>
  <c r="J2378" i="21"/>
  <c r="Q2378" i="21"/>
  <c r="V2378" i="21"/>
  <c r="Z2378" i="21" s="1"/>
  <c r="W2378" i="21"/>
  <c r="AA2378" i="21" s="1"/>
  <c r="X2378" i="21"/>
  <c r="Y2378" i="21"/>
  <c r="AC2378" i="21"/>
  <c r="AL2378" i="21"/>
  <c r="AN2378" i="21"/>
  <c r="AR2378" i="21"/>
  <c r="AX2378" i="21"/>
  <c r="AZ2378" i="21"/>
  <c r="BA2378" i="21"/>
  <c r="BC2378" i="21"/>
  <c r="BE2378" i="21"/>
  <c r="BF2378" i="21" s="1"/>
  <c r="C2379" i="21"/>
  <c r="D2379" i="21"/>
  <c r="F2379" i="21"/>
  <c r="H2379" i="21"/>
  <c r="I2379" i="21" s="1"/>
  <c r="J2379" i="21"/>
  <c r="Q2379" i="21"/>
  <c r="V2379" i="21"/>
  <c r="Z2379" i="21" s="1"/>
  <c r="W2379" i="21"/>
  <c r="X2379" i="21"/>
  <c r="AC2379" i="21" s="1"/>
  <c r="AA2379" i="21"/>
  <c r="AL2379" i="21"/>
  <c r="AN2379" i="21"/>
  <c r="AR2379" i="21"/>
  <c r="AX2379" i="21"/>
  <c r="AZ2379" i="21"/>
  <c r="BA2379" i="21"/>
  <c r="BC2379" i="21"/>
  <c r="BE2379" i="21"/>
  <c r="BF2379" i="21"/>
  <c r="BG2379" i="21"/>
  <c r="C2380" i="21"/>
  <c r="D2380" i="21"/>
  <c r="F2380" i="21"/>
  <c r="H2380" i="21"/>
  <c r="J2380" i="21" s="1"/>
  <c r="I2380" i="21"/>
  <c r="Q2380" i="21"/>
  <c r="V2380" i="21"/>
  <c r="Z2380" i="21" s="1"/>
  <c r="W2380" i="21"/>
  <c r="X2380" i="21"/>
  <c r="AB2380" i="21" s="1"/>
  <c r="Y2380" i="21"/>
  <c r="AA2380" i="21"/>
  <c r="AD2380" i="21" s="1"/>
  <c r="AF2380" i="21" s="1"/>
  <c r="AC2380" i="21"/>
  <c r="AL2380" i="21"/>
  <c r="AN2380" i="21"/>
  <c r="AR2380" i="21"/>
  <c r="AX2380" i="21"/>
  <c r="AZ2380" i="21"/>
  <c r="BA2380" i="21"/>
  <c r="BC2380" i="21"/>
  <c r="BE2380" i="21"/>
  <c r="BF2380" i="21" s="1"/>
  <c r="BG2380" i="21"/>
  <c r="C2381" i="21"/>
  <c r="D2381" i="21"/>
  <c r="F2381" i="21"/>
  <c r="H2381" i="21"/>
  <c r="J2381" i="21" s="1"/>
  <c r="Q2381" i="21"/>
  <c r="V2381" i="21"/>
  <c r="Y2381" i="21" s="1"/>
  <c r="W2381" i="21"/>
  <c r="X2381" i="21"/>
  <c r="AA2381" i="21"/>
  <c r="AL2381" i="21"/>
  <c r="AN2381" i="21"/>
  <c r="AR2381" i="21"/>
  <c r="AX2381" i="21"/>
  <c r="AZ2381" i="21"/>
  <c r="BA2381" i="21"/>
  <c r="BC2381" i="21"/>
  <c r="BE2381" i="21"/>
  <c r="BG2381" i="21" s="1"/>
  <c r="BF2381" i="21"/>
  <c r="C2382" i="21"/>
  <c r="D2382" i="21"/>
  <c r="F2382" i="21"/>
  <c r="H2382" i="21"/>
  <c r="I2382" i="21"/>
  <c r="J2382" i="21"/>
  <c r="Q2382" i="21"/>
  <c r="V2382" i="21"/>
  <c r="W2382" i="21"/>
  <c r="X2382" i="21"/>
  <c r="AB2382" i="21" s="1"/>
  <c r="Y2382" i="21"/>
  <c r="Z2382" i="21"/>
  <c r="AA2382" i="21"/>
  <c r="AD2382" i="21" s="1"/>
  <c r="AF2382" i="21" s="1"/>
  <c r="AC2382" i="21"/>
  <c r="AL2382" i="21"/>
  <c r="AN2382" i="21"/>
  <c r="AR2382" i="21"/>
  <c r="AX2382" i="21"/>
  <c r="AZ2382" i="21"/>
  <c r="BA2382" i="21"/>
  <c r="BC2382" i="21"/>
  <c r="BE2382" i="21"/>
  <c r="BG2382" i="21" s="1"/>
  <c r="C2383" i="21"/>
  <c r="D2383" i="21"/>
  <c r="F2383" i="21"/>
  <c r="H2383" i="21"/>
  <c r="I2383" i="21" s="1"/>
  <c r="J2383" i="21"/>
  <c r="Q2383" i="21"/>
  <c r="V2383" i="21"/>
  <c r="Y2383" i="21" s="1"/>
  <c r="W2383" i="21"/>
  <c r="AA2383" i="21" s="1"/>
  <c r="X2383" i="21"/>
  <c r="Z2383" i="21"/>
  <c r="AL2383" i="21"/>
  <c r="AN2383" i="21"/>
  <c r="AR2383" i="21"/>
  <c r="AX2383" i="21"/>
  <c r="AZ2383" i="21"/>
  <c r="BA2383" i="21"/>
  <c r="BC2383" i="21"/>
  <c r="BE2383" i="21"/>
  <c r="BF2383" i="21"/>
  <c r="BG2383" i="21"/>
  <c r="C2384" i="21"/>
  <c r="D2384" i="21"/>
  <c r="F2384" i="21"/>
  <c r="H2384" i="21"/>
  <c r="J2384" i="21" s="1"/>
  <c r="I2384" i="21"/>
  <c r="Q2384" i="21"/>
  <c r="V2384" i="21"/>
  <c r="W2384" i="21"/>
  <c r="AA2384" i="21" s="1"/>
  <c r="X2384" i="21"/>
  <c r="Y2384" i="21"/>
  <c r="Z2384" i="21"/>
  <c r="AC2384" i="21"/>
  <c r="AL2384" i="21"/>
  <c r="AN2384" i="21"/>
  <c r="AR2384" i="21"/>
  <c r="AX2384" i="21"/>
  <c r="AZ2384" i="21"/>
  <c r="BA2384" i="21"/>
  <c r="BC2384" i="21"/>
  <c r="BE2384" i="21"/>
  <c r="BF2384" i="21" s="1"/>
  <c r="BG2384" i="21"/>
  <c r="C2385" i="21"/>
  <c r="D2385" i="21"/>
  <c r="F2385" i="21"/>
  <c r="H2385" i="21"/>
  <c r="I2385" i="21" s="1"/>
  <c r="Q2385" i="21"/>
  <c r="V2385" i="21"/>
  <c r="Y2385" i="21" s="1"/>
  <c r="W2385" i="21"/>
  <c r="AA2385" i="21" s="1"/>
  <c r="X2385" i="21"/>
  <c r="AC2385" i="21" s="1"/>
  <c r="Z2385" i="21"/>
  <c r="AL2385" i="21"/>
  <c r="AN2385" i="21"/>
  <c r="AR2385" i="21"/>
  <c r="AX2385" i="21"/>
  <c r="AZ2385" i="21"/>
  <c r="BA2385" i="21"/>
  <c r="BC2385" i="21"/>
  <c r="BE2385" i="21"/>
  <c r="BG2385" i="21" s="1"/>
  <c r="BF2385" i="21"/>
  <c r="C2386" i="21"/>
  <c r="D2386" i="21"/>
  <c r="F2386" i="21"/>
  <c r="H2386" i="21"/>
  <c r="I2386" i="21"/>
  <c r="J2386" i="21"/>
  <c r="Q2386" i="21"/>
  <c r="V2386" i="21"/>
  <c r="Z2386" i="21" s="1"/>
  <c r="W2386" i="21"/>
  <c r="AA2386" i="21" s="1"/>
  <c r="X2386" i="21"/>
  <c r="Y2386" i="21"/>
  <c r="AC2386" i="21"/>
  <c r="AL2386" i="21"/>
  <c r="AN2386" i="21"/>
  <c r="AR2386" i="21"/>
  <c r="AX2386" i="21"/>
  <c r="AZ2386" i="21"/>
  <c r="BA2386" i="21"/>
  <c r="BC2386" i="21"/>
  <c r="BE2386" i="21"/>
  <c r="BF2386" i="21" s="1"/>
  <c r="C2387" i="21"/>
  <c r="D2387" i="21"/>
  <c r="F2387" i="21"/>
  <c r="H2387" i="21"/>
  <c r="I2387" i="21" s="1"/>
  <c r="J2387" i="21"/>
  <c r="Q2387" i="21"/>
  <c r="V2387" i="21"/>
  <c r="Z2387" i="21" s="1"/>
  <c r="W2387" i="21"/>
  <c r="X2387" i="21"/>
  <c r="AC2387" i="21" s="1"/>
  <c r="AA2387" i="21"/>
  <c r="AL2387" i="21"/>
  <c r="AN2387" i="21"/>
  <c r="AR2387" i="21"/>
  <c r="AX2387" i="21"/>
  <c r="AZ2387" i="21"/>
  <c r="BA2387" i="21"/>
  <c r="BC2387" i="21"/>
  <c r="BE2387" i="21"/>
  <c r="BF2387" i="21"/>
  <c r="BG2387" i="21"/>
  <c r="C2388" i="21"/>
  <c r="D2388" i="21"/>
  <c r="F2388" i="21"/>
  <c r="H2388" i="21"/>
  <c r="J2388" i="21" s="1"/>
  <c r="I2388" i="21"/>
  <c r="Q2388" i="21"/>
  <c r="V2388" i="21"/>
  <c r="Z2388" i="21" s="1"/>
  <c r="W2388" i="21"/>
  <c r="X2388" i="21"/>
  <c r="AB2388" i="21" s="1"/>
  <c r="Y2388" i="21"/>
  <c r="AA2388" i="21"/>
  <c r="AD2388" i="21" s="1"/>
  <c r="AF2388" i="21" s="1"/>
  <c r="AC2388" i="21"/>
  <c r="AL2388" i="21"/>
  <c r="AN2388" i="21"/>
  <c r="AR2388" i="21"/>
  <c r="AX2388" i="21"/>
  <c r="AZ2388" i="21"/>
  <c r="BA2388" i="21"/>
  <c r="BC2388" i="21"/>
  <c r="BE2388" i="21"/>
  <c r="BF2388" i="21" s="1"/>
  <c r="BG2388" i="21"/>
  <c r="C2389" i="21"/>
  <c r="D2389" i="21"/>
  <c r="F2389" i="21"/>
  <c r="H2389" i="21"/>
  <c r="J2389" i="21" s="1"/>
  <c r="Q2389" i="21"/>
  <c r="V2389" i="21"/>
  <c r="Y2389" i="21" s="1"/>
  <c r="W2389" i="21"/>
  <c r="X2389" i="21"/>
  <c r="AA2389" i="21"/>
  <c r="AL2389" i="21"/>
  <c r="AN2389" i="21"/>
  <c r="AR2389" i="21"/>
  <c r="AX2389" i="21"/>
  <c r="AZ2389" i="21"/>
  <c r="BA2389" i="21"/>
  <c r="BC2389" i="21"/>
  <c r="BE2389" i="21"/>
  <c r="BG2389" i="21" s="1"/>
  <c r="BF2389" i="21"/>
  <c r="C2390" i="21"/>
  <c r="D2390" i="21"/>
  <c r="F2390" i="21"/>
  <c r="H2390" i="21"/>
  <c r="I2390" i="21"/>
  <c r="J2390" i="21"/>
  <c r="Q2390" i="21"/>
  <c r="V2390" i="21"/>
  <c r="W2390" i="21"/>
  <c r="X2390" i="21"/>
  <c r="AB2390" i="21" s="1"/>
  <c r="Y2390" i="21"/>
  <c r="Z2390" i="21"/>
  <c r="AA2390" i="21"/>
  <c r="AD2390" i="21" s="1"/>
  <c r="AF2390" i="21" s="1"/>
  <c r="AC2390" i="21"/>
  <c r="AL2390" i="21"/>
  <c r="AN2390" i="21"/>
  <c r="AR2390" i="21"/>
  <c r="AX2390" i="21"/>
  <c r="AZ2390" i="21"/>
  <c r="BA2390" i="21"/>
  <c r="BC2390" i="21"/>
  <c r="BE2390" i="21"/>
  <c r="BG2390" i="21" s="1"/>
  <c r="C2391" i="21"/>
  <c r="D2391" i="21"/>
  <c r="F2391" i="21"/>
  <c r="H2391" i="21"/>
  <c r="I2391" i="21" s="1"/>
  <c r="J2391" i="21"/>
  <c r="Q2391" i="21"/>
  <c r="V2391" i="21"/>
  <c r="Y2391" i="21" s="1"/>
  <c r="W2391" i="21"/>
  <c r="AA2391" i="21" s="1"/>
  <c r="X2391" i="21"/>
  <c r="Z2391" i="21"/>
  <c r="AL2391" i="21"/>
  <c r="AN2391" i="21"/>
  <c r="AR2391" i="21"/>
  <c r="AX2391" i="21"/>
  <c r="AZ2391" i="21"/>
  <c r="BA2391" i="21"/>
  <c r="BC2391" i="21"/>
  <c r="BE2391" i="21"/>
  <c r="BF2391" i="21"/>
  <c r="BG2391" i="21"/>
  <c r="C2392" i="21"/>
  <c r="D2392" i="21"/>
  <c r="F2392" i="21"/>
  <c r="H2392" i="21"/>
  <c r="J2392" i="21" s="1"/>
  <c r="I2392" i="21"/>
  <c r="Q2392" i="21"/>
  <c r="V2392" i="21"/>
  <c r="W2392" i="21"/>
  <c r="AA2392" i="21" s="1"/>
  <c r="X2392" i="21"/>
  <c r="Y2392" i="21"/>
  <c r="Z2392" i="21"/>
  <c r="AC2392" i="21"/>
  <c r="AL2392" i="21"/>
  <c r="AN2392" i="21"/>
  <c r="AR2392" i="21"/>
  <c r="AX2392" i="21"/>
  <c r="AZ2392" i="21"/>
  <c r="BA2392" i="21"/>
  <c r="BC2392" i="21"/>
  <c r="BE2392" i="21"/>
  <c r="BF2392" i="21" s="1"/>
  <c r="BG2392" i="21"/>
  <c r="C2393" i="21"/>
  <c r="D2393" i="21"/>
  <c r="F2393" i="21"/>
  <c r="H2393" i="21"/>
  <c r="I2393" i="21" s="1"/>
  <c r="Q2393" i="21"/>
  <c r="V2393" i="21"/>
  <c r="Y2393" i="21" s="1"/>
  <c r="W2393" i="21"/>
  <c r="AA2393" i="21" s="1"/>
  <c r="X2393" i="21"/>
  <c r="AC2393" i="21" s="1"/>
  <c r="Z2393" i="21"/>
  <c r="AL2393" i="21"/>
  <c r="AN2393" i="21"/>
  <c r="AR2393" i="21"/>
  <c r="AX2393" i="21"/>
  <c r="AZ2393" i="21"/>
  <c r="BA2393" i="21"/>
  <c r="BC2393" i="21"/>
  <c r="BE2393" i="21"/>
  <c r="BG2393" i="21" s="1"/>
  <c r="BF2393" i="21"/>
  <c r="C2394" i="21"/>
  <c r="D2394" i="21"/>
  <c r="F2394" i="21"/>
  <c r="H2394" i="21"/>
  <c r="I2394" i="21"/>
  <c r="J2394" i="21"/>
  <c r="Q2394" i="21"/>
  <c r="V2394" i="21"/>
  <c r="Z2394" i="21" s="1"/>
  <c r="W2394" i="21"/>
  <c r="AA2394" i="21" s="1"/>
  <c r="X2394" i="21"/>
  <c r="Y2394" i="21"/>
  <c r="AC2394" i="21"/>
  <c r="AL2394" i="21"/>
  <c r="AN2394" i="21"/>
  <c r="AR2394" i="21"/>
  <c r="AX2394" i="21"/>
  <c r="AZ2394" i="21"/>
  <c r="BA2394" i="21"/>
  <c r="BC2394" i="21"/>
  <c r="BE2394" i="21"/>
  <c r="BF2394" i="21" s="1"/>
  <c r="C2395" i="21"/>
  <c r="D2395" i="21"/>
  <c r="F2395" i="21"/>
  <c r="H2395" i="21"/>
  <c r="I2395" i="21" s="1"/>
  <c r="J2395" i="21"/>
  <c r="Q2395" i="21"/>
  <c r="V2395" i="21"/>
  <c r="Z2395" i="21" s="1"/>
  <c r="W2395" i="21"/>
  <c r="X2395" i="21"/>
  <c r="AC2395" i="21" s="1"/>
  <c r="AA2395" i="21"/>
  <c r="AL2395" i="21"/>
  <c r="AN2395" i="21"/>
  <c r="AR2395" i="21"/>
  <c r="AX2395" i="21"/>
  <c r="AZ2395" i="21"/>
  <c r="BA2395" i="21"/>
  <c r="BC2395" i="21"/>
  <c r="BE2395" i="21"/>
  <c r="BF2395" i="21"/>
  <c r="BG2395" i="21"/>
  <c r="C2396" i="21"/>
  <c r="D2396" i="21"/>
  <c r="F2396" i="21"/>
  <c r="H2396" i="21"/>
  <c r="J2396" i="21" s="1"/>
  <c r="I2396" i="21"/>
  <c r="Q2396" i="21"/>
  <c r="V2396" i="21"/>
  <c r="Z2396" i="21" s="1"/>
  <c r="W2396" i="21"/>
  <c r="X2396" i="21"/>
  <c r="AB2396" i="21" s="1"/>
  <c r="Y2396" i="21"/>
  <c r="AA2396" i="21"/>
  <c r="AD2396" i="21" s="1"/>
  <c r="AF2396" i="21" s="1"/>
  <c r="AC2396" i="21"/>
  <c r="AL2396" i="21"/>
  <c r="AN2396" i="21"/>
  <c r="AR2396" i="21"/>
  <c r="AX2396" i="21"/>
  <c r="AZ2396" i="21"/>
  <c r="BA2396" i="21"/>
  <c r="BC2396" i="21"/>
  <c r="BE2396" i="21"/>
  <c r="BF2396" i="21" s="1"/>
  <c r="BG2396" i="21"/>
  <c r="C2397" i="21"/>
  <c r="D2397" i="21"/>
  <c r="F2397" i="21"/>
  <c r="H2397" i="21"/>
  <c r="J2397" i="21" s="1"/>
  <c r="Q2397" i="21"/>
  <c r="V2397" i="21"/>
  <c r="Y2397" i="21" s="1"/>
  <c r="W2397" i="21"/>
  <c r="X2397" i="21"/>
  <c r="AA2397" i="21"/>
  <c r="AL2397" i="21"/>
  <c r="AN2397" i="21"/>
  <c r="AR2397" i="21"/>
  <c r="AX2397" i="21"/>
  <c r="AZ2397" i="21"/>
  <c r="BA2397" i="21"/>
  <c r="BC2397" i="21"/>
  <c r="BE2397" i="21"/>
  <c r="BG2397" i="21" s="1"/>
  <c r="BF2397" i="21"/>
  <c r="C2398" i="21"/>
  <c r="D2398" i="21"/>
  <c r="F2398" i="21"/>
  <c r="H2398" i="21"/>
  <c r="I2398" i="21"/>
  <c r="J2398" i="21"/>
  <c r="Q2398" i="21"/>
  <c r="V2398" i="21"/>
  <c r="W2398" i="21"/>
  <c r="X2398" i="21"/>
  <c r="AB2398" i="21" s="1"/>
  <c r="Y2398" i="21"/>
  <c r="Z2398" i="21"/>
  <c r="AA2398" i="21"/>
  <c r="AD2398" i="21" s="1"/>
  <c r="AF2398" i="21" s="1"/>
  <c r="AC2398" i="21"/>
  <c r="AL2398" i="21"/>
  <c r="AN2398" i="21"/>
  <c r="AR2398" i="21"/>
  <c r="AX2398" i="21"/>
  <c r="AZ2398" i="21"/>
  <c r="BA2398" i="21"/>
  <c r="BC2398" i="21"/>
  <c r="BE2398" i="21"/>
  <c r="BG2398" i="21" s="1"/>
  <c r="C2399" i="21"/>
  <c r="D2399" i="21"/>
  <c r="F2399" i="21"/>
  <c r="H2399" i="21"/>
  <c r="I2399" i="21" s="1"/>
  <c r="J2399" i="21"/>
  <c r="Q2399" i="21"/>
  <c r="V2399" i="21"/>
  <c r="Y2399" i="21" s="1"/>
  <c r="W2399" i="21"/>
  <c r="AA2399" i="21" s="1"/>
  <c r="X2399" i="21"/>
  <c r="Z2399" i="21"/>
  <c r="AL2399" i="21"/>
  <c r="AN2399" i="21"/>
  <c r="AR2399" i="21"/>
  <c r="AX2399" i="21"/>
  <c r="AZ2399" i="21"/>
  <c r="BA2399" i="21"/>
  <c r="BC2399" i="21"/>
  <c r="BE2399" i="21"/>
  <c r="BF2399" i="21"/>
  <c r="BG2399" i="21"/>
  <c r="C2400" i="21"/>
  <c r="D2400" i="21"/>
  <c r="F2400" i="21"/>
  <c r="H2400" i="21"/>
  <c r="J2400" i="21" s="1"/>
  <c r="I2400" i="21"/>
  <c r="Q2400" i="21"/>
  <c r="V2400" i="21"/>
  <c r="W2400" i="21"/>
  <c r="AA2400" i="21" s="1"/>
  <c r="X2400" i="21"/>
  <c r="Y2400" i="21"/>
  <c r="Z2400" i="21"/>
  <c r="AC2400" i="21"/>
  <c r="AL2400" i="21"/>
  <c r="AN2400" i="21"/>
  <c r="AR2400" i="21"/>
  <c r="AX2400" i="21"/>
  <c r="AZ2400" i="21"/>
  <c r="BA2400" i="21"/>
  <c r="BC2400" i="21"/>
  <c r="BE2400" i="21"/>
  <c r="BF2400" i="21" s="1"/>
  <c r="BG2400" i="21"/>
  <c r="C2401" i="21"/>
  <c r="D2401" i="21"/>
  <c r="F2401" i="21"/>
  <c r="H2401" i="21"/>
  <c r="I2401" i="21" s="1"/>
  <c r="Q2401" i="21"/>
  <c r="V2401" i="21"/>
  <c r="Y2401" i="21" s="1"/>
  <c r="W2401" i="21"/>
  <c r="AA2401" i="21" s="1"/>
  <c r="X2401" i="21"/>
  <c r="AC2401" i="21" s="1"/>
  <c r="Z2401" i="21"/>
  <c r="AL2401" i="21"/>
  <c r="AN2401" i="21"/>
  <c r="AR2401" i="21"/>
  <c r="AX2401" i="21"/>
  <c r="AZ2401" i="21"/>
  <c r="BA2401" i="21"/>
  <c r="BC2401" i="21"/>
  <c r="BE2401" i="21"/>
  <c r="BG2401" i="21" s="1"/>
  <c r="BF2401" i="21"/>
  <c r="C2402" i="21"/>
  <c r="D2402" i="21"/>
  <c r="F2402" i="21"/>
  <c r="H2402" i="21"/>
  <c r="I2402" i="21"/>
  <c r="J2402" i="21"/>
  <c r="Q2402" i="21"/>
  <c r="V2402" i="21"/>
  <c r="Z2402" i="21" s="1"/>
  <c r="W2402" i="21"/>
  <c r="AA2402" i="21" s="1"/>
  <c r="X2402" i="21"/>
  <c r="Y2402" i="21"/>
  <c r="AC2402" i="21"/>
  <c r="AL2402" i="21"/>
  <c r="AN2402" i="21"/>
  <c r="AR2402" i="21"/>
  <c r="AX2402" i="21"/>
  <c r="AZ2402" i="21"/>
  <c r="BA2402" i="21"/>
  <c r="BC2402" i="21"/>
  <c r="BE2402" i="21"/>
  <c r="BF2402" i="21" s="1"/>
  <c r="C2403" i="21"/>
  <c r="D2403" i="21"/>
  <c r="F2403" i="21"/>
  <c r="H2403" i="21"/>
  <c r="I2403" i="21" s="1"/>
  <c r="J2403" i="21"/>
  <c r="Q2403" i="21"/>
  <c r="V2403" i="21"/>
  <c r="Z2403" i="21" s="1"/>
  <c r="W2403" i="21"/>
  <c r="X2403" i="21"/>
  <c r="AC2403" i="21" s="1"/>
  <c r="AA2403" i="21"/>
  <c r="AL2403" i="21"/>
  <c r="AN2403" i="21"/>
  <c r="AR2403" i="21"/>
  <c r="AX2403" i="21"/>
  <c r="AZ2403" i="21"/>
  <c r="BA2403" i="21"/>
  <c r="BC2403" i="21"/>
  <c r="BE2403" i="21"/>
  <c r="BF2403" i="21"/>
  <c r="BG2403" i="21"/>
  <c r="C2404" i="21"/>
  <c r="D2404" i="21"/>
  <c r="F2404" i="21"/>
  <c r="H2404" i="21"/>
  <c r="J2404" i="21" s="1"/>
  <c r="I2404" i="21"/>
  <c r="Q2404" i="21"/>
  <c r="V2404" i="21"/>
  <c r="Z2404" i="21" s="1"/>
  <c r="W2404" i="21"/>
  <c r="X2404" i="21"/>
  <c r="AB2404" i="21" s="1"/>
  <c r="Y2404" i="21"/>
  <c r="AA2404" i="21"/>
  <c r="AD2404" i="21" s="1"/>
  <c r="AF2404" i="21" s="1"/>
  <c r="AC2404" i="21"/>
  <c r="AL2404" i="21"/>
  <c r="AN2404" i="21"/>
  <c r="AR2404" i="21"/>
  <c r="AX2404" i="21"/>
  <c r="AZ2404" i="21"/>
  <c r="BA2404" i="21"/>
  <c r="BC2404" i="21"/>
  <c r="BE2404" i="21"/>
  <c r="BF2404" i="21" s="1"/>
  <c r="BG2404" i="21"/>
  <c r="C2405" i="21"/>
  <c r="D2405" i="21"/>
  <c r="F2405" i="21"/>
  <c r="H2405" i="21"/>
  <c r="J2405" i="21" s="1"/>
  <c r="Q2405" i="21"/>
  <c r="V2405" i="21"/>
  <c r="Y2405" i="21" s="1"/>
  <c r="W2405" i="21"/>
  <c r="X2405" i="21"/>
  <c r="AA2405" i="21"/>
  <c r="AL2405" i="21"/>
  <c r="AN2405" i="21"/>
  <c r="AR2405" i="21"/>
  <c r="AX2405" i="21"/>
  <c r="AZ2405" i="21"/>
  <c r="BA2405" i="21"/>
  <c r="BC2405" i="21"/>
  <c r="BE2405" i="21"/>
  <c r="BG2405" i="21" s="1"/>
  <c r="BF2405" i="21"/>
  <c r="C2406" i="21"/>
  <c r="D2406" i="21"/>
  <c r="F2406" i="21"/>
  <c r="H2406" i="21"/>
  <c r="I2406" i="21"/>
  <c r="J2406" i="21"/>
  <c r="Q2406" i="21"/>
  <c r="V2406" i="21"/>
  <c r="W2406" i="21"/>
  <c r="X2406" i="21"/>
  <c r="AB2406" i="21" s="1"/>
  <c r="Y2406" i="21"/>
  <c r="Z2406" i="21"/>
  <c r="AA2406" i="21"/>
  <c r="AD2406" i="21" s="1"/>
  <c r="AF2406" i="21" s="1"/>
  <c r="AC2406" i="21"/>
  <c r="AL2406" i="21"/>
  <c r="AN2406" i="21"/>
  <c r="AR2406" i="21"/>
  <c r="AX2406" i="21"/>
  <c r="AZ2406" i="21"/>
  <c r="BA2406" i="21"/>
  <c r="BC2406" i="21"/>
  <c r="BE2406" i="21"/>
  <c r="BG2406" i="21" s="1"/>
  <c r="C2407" i="21"/>
  <c r="D2407" i="21"/>
  <c r="F2407" i="21"/>
  <c r="H2407" i="21"/>
  <c r="I2407" i="21" s="1"/>
  <c r="J2407" i="21"/>
  <c r="Q2407" i="21"/>
  <c r="V2407" i="21"/>
  <c r="Y2407" i="21" s="1"/>
  <c r="W2407" i="21"/>
  <c r="AA2407" i="21" s="1"/>
  <c r="X2407" i="21"/>
  <c r="Z2407" i="21"/>
  <c r="AL2407" i="21"/>
  <c r="AN2407" i="21"/>
  <c r="AR2407" i="21"/>
  <c r="AX2407" i="21"/>
  <c r="AZ2407" i="21"/>
  <c r="BA2407" i="21"/>
  <c r="BC2407" i="21"/>
  <c r="BE2407" i="21"/>
  <c r="BF2407" i="21"/>
  <c r="BG2407" i="21"/>
  <c r="C2408" i="21"/>
  <c r="D2408" i="21"/>
  <c r="F2408" i="21"/>
  <c r="H2408" i="21"/>
  <c r="J2408" i="21" s="1"/>
  <c r="I2408" i="21"/>
  <c r="Q2408" i="21"/>
  <c r="V2408" i="21"/>
  <c r="W2408" i="21"/>
  <c r="AA2408" i="21" s="1"/>
  <c r="X2408" i="21"/>
  <c r="Y2408" i="21"/>
  <c r="Z2408" i="21"/>
  <c r="AC2408" i="21"/>
  <c r="AL2408" i="21"/>
  <c r="AN2408" i="21"/>
  <c r="AR2408" i="21"/>
  <c r="AX2408" i="21"/>
  <c r="AZ2408" i="21"/>
  <c r="BA2408" i="21"/>
  <c r="BC2408" i="21"/>
  <c r="BE2408" i="21"/>
  <c r="BF2408" i="21" s="1"/>
  <c r="BG2408" i="21"/>
  <c r="C2409" i="21"/>
  <c r="D2409" i="21"/>
  <c r="F2409" i="21"/>
  <c r="H2409" i="21"/>
  <c r="I2409" i="21" s="1"/>
  <c r="Q2409" i="21"/>
  <c r="V2409" i="21"/>
  <c r="Y2409" i="21" s="1"/>
  <c r="W2409" i="21"/>
  <c r="AA2409" i="21" s="1"/>
  <c r="X2409" i="21"/>
  <c r="AC2409" i="21" s="1"/>
  <c r="Z2409" i="21"/>
  <c r="AL2409" i="21"/>
  <c r="AN2409" i="21"/>
  <c r="AR2409" i="21"/>
  <c r="AX2409" i="21"/>
  <c r="AZ2409" i="21"/>
  <c r="BA2409" i="21"/>
  <c r="BC2409" i="21"/>
  <c r="BE2409" i="21"/>
  <c r="BG2409" i="21" s="1"/>
  <c r="BF2409" i="21"/>
  <c r="C2410" i="21"/>
  <c r="D2410" i="21"/>
  <c r="F2410" i="21"/>
  <c r="H2410" i="21"/>
  <c r="I2410" i="21"/>
  <c r="J2410" i="21"/>
  <c r="Q2410" i="21"/>
  <c r="V2410" i="21"/>
  <c r="Z2410" i="21" s="1"/>
  <c r="W2410" i="21"/>
  <c r="AA2410" i="21" s="1"/>
  <c r="X2410" i="21"/>
  <c r="Y2410" i="21"/>
  <c r="AC2410" i="21"/>
  <c r="AL2410" i="21"/>
  <c r="AN2410" i="21"/>
  <c r="AR2410" i="21"/>
  <c r="AX2410" i="21"/>
  <c r="AZ2410" i="21"/>
  <c r="BA2410" i="21"/>
  <c r="BC2410" i="21"/>
  <c r="BE2410" i="21"/>
  <c r="BF2410" i="21" s="1"/>
  <c r="C2411" i="21"/>
  <c r="D2411" i="21"/>
  <c r="F2411" i="21"/>
  <c r="H2411" i="21"/>
  <c r="I2411" i="21" s="1"/>
  <c r="J2411" i="21"/>
  <c r="Q2411" i="21"/>
  <c r="V2411" i="21"/>
  <c r="Z2411" i="21" s="1"/>
  <c r="W2411" i="21"/>
  <c r="X2411" i="21"/>
  <c r="AC2411" i="21" s="1"/>
  <c r="AA2411" i="21"/>
  <c r="AL2411" i="21"/>
  <c r="AN2411" i="21"/>
  <c r="AR2411" i="21"/>
  <c r="AX2411" i="21"/>
  <c r="AZ2411" i="21"/>
  <c r="BA2411" i="21"/>
  <c r="BC2411" i="21"/>
  <c r="BE2411" i="21"/>
  <c r="BF2411" i="21"/>
  <c r="BG2411" i="21"/>
  <c r="C2412" i="21"/>
  <c r="D2412" i="21"/>
  <c r="F2412" i="21"/>
  <c r="H2412" i="21"/>
  <c r="J2412" i="21" s="1"/>
  <c r="I2412" i="21"/>
  <c r="Q2412" i="21"/>
  <c r="V2412" i="21"/>
  <c r="Z2412" i="21" s="1"/>
  <c r="W2412" i="21"/>
  <c r="X2412" i="21"/>
  <c r="AB2412" i="21" s="1"/>
  <c r="Y2412" i="21"/>
  <c r="AA2412" i="21"/>
  <c r="AD2412" i="21" s="1"/>
  <c r="AF2412" i="21" s="1"/>
  <c r="AC2412" i="21"/>
  <c r="AL2412" i="21"/>
  <c r="AN2412" i="21"/>
  <c r="AR2412" i="21"/>
  <c r="AX2412" i="21"/>
  <c r="AZ2412" i="21"/>
  <c r="BA2412" i="21"/>
  <c r="BC2412" i="21"/>
  <c r="BE2412" i="21"/>
  <c r="BF2412" i="21" s="1"/>
  <c r="BG2412" i="21"/>
  <c r="C2413" i="21"/>
  <c r="D2413" i="21"/>
  <c r="F2413" i="21"/>
  <c r="H2413" i="21"/>
  <c r="J2413" i="21" s="1"/>
  <c r="Q2413" i="21"/>
  <c r="V2413" i="21"/>
  <c r="Y2413" i="21" s="1"/>
  <c r="W2413" i="21"/>
  <c r="X2413" i="21"/>
  <c r="AA2413" i="21"/>
  <c r="AL2413" i="21"/>
  <c r="AN2413" i="21"/>
  <c r="AR2413" i="21"/>
  <c r="AX2413" i="21"/>
  <c r="AZ2413" i="21"/>
  <c r="BA2413" i="21"/>
  <c r="BC2413" i="21"/>
  <c r="BE2413" i="21"/>
  <c r="BG2413" i="21" s="1"/>
  <c r="BF2413" i="21"/>
  <c r="C2414" i="21"/>
  <c r="D2414" i="21"/>
  <c r="F2414" i="21"/>
  <c r="H2414" i="21"/>
  <c r="I2414" i="21"/>
  <c r="J2414" i="21"/>
  <c r="Q2414" i="21"/>
  <c r="V2414" i="21"/>
  <c r="W2414" i="21"/>
  <c r="X2414" i="21"/>
  <c r="AB2414" i="21" s="1"/>
  <c r="Y2414" i="21"/>
  <c r="Z2414" i="21"/>
  <c r="AA2414" i="21"/>
  <c r="AD2414" i="21" s="1"/>
  <c r="AF2414" i="21" s="1"/>
  <c r="AC2414" i="21"/>
  <c r="AL2414" i="21"/>
  <c r="AN2414" i="21"/>
  <c r="AR2414" i="21"/>
  <c r="AX2414" i="21"/>
  <c r="AZ2414" i="21"/>
  <c r="BA2414" i="21"/>
  <c r="BC2414" i="21"/>
  <c r="BE2414" i="21"/>
  <c r="BG2414" i="21" s="1"/>
  <c r="C2415" i="21"/>
  <c r="D2415" i="21"/>
  <c r="F2415" i="21"/>
  <c r="H2415" i="21"/>
  <c r="I2415" i="21" s="1"/>
  <c r="J2415" i="21"/>
  <c r="Q2415" i="21"/>
  <c r="V2415" i="21"/>
  <c r="Y2415" i="21" s="1"/>
  <c r="W2415" i="21"/>
  <c r="AA2415" i="21" s="1"/>
  <c r="X2415" i="21"/>
  <c r="Z2415" i="21"/>
  <c r="AL2415" i="21"/>
  <c r="AN2415" i="21"/>
  <c r="AR2415" i="21"/>
  <c r="AX2415" i="21"/>
  <c r="AZ2415" i="21"/>
  <c r="BA2415" i="21"/>
  <c r="BC2415" i="21"/>
  <c r="BE2415" i="21"/>
  <c r="BF2415" i="21"/>
  <c r="BG2415" i="21"/>
  <c r="C2416" i="21"/>
  <c r="D2416" i="21"/>
  <c r="F2416" i="21"/>
  <c r="H2416" i="21"/>
  <c r="J2416" i="21" s="1"/>
  <c r="I2416" i="21"/>
  <c r="Q2416" i="21"/>
  <c r="V2416" i="21"/>
  <c r="W2416" i="21"/>
  <c r="AA2416" i="21" s="1"/>
  <c r="X2416" i="21"/>
  <c r="Y2416" i="21"/>
  <c r="Z2416" i="21"/>
  <c r="AC2416" i="21"/>
  <c r="AL2416" i="21"/>
  <c r="AN2416" i="21"/>
  <c r="AR2416" i="21"/>
  <c r="AX2416" i="21"/>
  <c r="AZ2416" i="21"/>
  <c r="BA2416" i="21"/>
  <c r="BC2416" i="21"/>
  <c r="BE2416" i="21"/>
  <c r="BF2416" i="21" s="1"/>
  <c r="BG2416" i="21"/>
  <c r="C2417" i="21"/>
  <c r="D2417" i="21"/>
  <c r="F2417" i="21"/>
  <c r="H2417" i="21"/>
  <c r="I2417" i="21" s="1"/>
  <c r="Q2417" i="21"/>
  <c r="V2417" i="21"/>
  <c r="Y2417" i="21" s="1"/>
  <c r="W2417" i="21"/>
  <c r="AA2417" i="21" s="1"/>
  <c r="X2417" i="21"/>
  <c r="AC2417" i="21" s="1"/>
  <c r="Z2417" i="21"/>
  <c r="AL2417" i="21"/>
  <c r="AN2417" i="21"/>
  <c r="AR2417" i="21"/>
  <c r="AX2417" i="21"/>
  <c r="AZ2417" i="21"/>
  <c r="BA2417" i="21"/>
  <c r="BC2417" i="21"/>
  <c r="BE2417" i="21"/>
  <c r="BG2417" i="21" s="1"/>
  <c r="BF2417" i="21"/>
  <c r="C2418" i="21"/>
  <c r="D2418" i="21"/>
  <c r="F2418" i="21"/>
  <c r="H2418" i="21"/>
  <c r="I2418" i="21"/>
  <c r="J2418" i="21"/>
  <c r="Q2418" i="21"/>
  <c r="V2418" i="21"/>
  <c r="Z2418" i="21" s="1"/>
  <c r="W2418" i="21"/>
  <c r="AA2418" i="21" s="1"/>
  <c r="X2418" i="21"/>
  <c r="Y2418" i="21"/>
  <c r="AC2418" i="21"/>
  <c r="AL2418" i="21"/>
  <c r="AN2418" i="21"/>
  <c r="AR2418" i="21"/>
  <c r="AX2418" i="21"/>
  <c r="AZ2418" i="21"/>
  <c r="BA2418" i="21"/>
  <c r="BC2418" i="21"/>
  <c r="BE2418" i="21"/>
  <c r="BF2418" i="21" s="1"/>
  <c r="C2419" i="21"/>
  <c r="D2419" i="21"/>
  <c r="F2419" i="21"/>
  <c r="H2419" i="21"/>
  <c r="I2419" i="21" s="1"/>
  <c r="J2419" i="21"/>
  <c r="Q2419" i="21"/>
  <c r="V2419" i="21"/>
  <c r="Z2419" i="21" s="1"/>
  <c r="W2419" i="21"/>
  <c r="X2419" i="21"/>
  <c r="AC2419" i="21" s="1"/>
  <c r="AA2419" i="21"/>
  <c r="AL2419" i="21"/>
  <c r="AN2419" i="21"/>
  <c r="AR2419" i="21"/>
  <c r="AX2419" i="21"/>
  <c r="AZ2419" i="21"/>
  <c r="BA2419" i="21"/>
  <c r="BC2419" i="21"/>
  <c r="BE2419" i="21"/>
  <c r="BF2419" i="21"/>
  <c r="BG2419" i="21"/>
  <c r="C2420" i="21"/>
  <c r="D2420" i="21"/>
  <c r="F2420" i="21"/>
  <c r="H2420" i="21"/>
  <c r="J2420" i="21" s="1"/>
  <c r="I2420" i="21"/>
  <c r="Q2420" i="21"/>
  <c r="V2420" i="21"/>
  <c r="Z2420" i="21" s="1"/>
  <c r="W2420" i="21"/>
  <c r="X2420" i="21"/>
  <c r="AB2420" i="21" s="1"/>
  <c r="Y2420" i="21"/>
  <c r="AA2420" i="21"/>
  <c r="AD2420" i="21" s="1"/>
  <c r="AF2420" i="21" s="1"/>
  <c r="AC2420" i="21"/>
  <c r="AL2420" i="21"/>
  <c r="AN2420" i="21"/>
  <c r="AR2420" i="21"/>
  <c r="AX2420" i="21"/>
  <c r="AZ2420" i="21"/>
  <c r="BA2420" i="21"/>
  <c r="BC2420" i="21"/>
  <c r="BE2420" i="21"/>
  <c r="BF2420" i="21" s="1"/>
  <c r="BG2420" i="21"/>
  <c r="C2421" i="21"/>
  <c r="D2421" i="21"/>
  <c r="F2421" i="21"/>
  <c r="H2421" i="21"/>
  <c r="J2421" i="21" s="1"/>
  <c r="Q2421" i="21"/>
  <c r="V2421" i="21"/>
  <c r="Y2421" i="21" s="1"/>
  <c r="W2421" i="21"/>
  <c r="X2421" i="21"/>
  <c r="AA2421" i="21"/>
  <c r="AL2421" i="21"/>
  <c r="AN2421" i="21"/>
  <c r="AR2421" i="21"/>
  <c r="AX2421" i="21"/>
  <c r="AZ2421" i="21"/>
  <c r="BA2421" i="21"/>
  <c r="BC2421" i="21"/>
  <c r="BE2421" i="21"/>
  <c r="BG2421" i="21" s="1"/>
  <c r="BF2421" i="21"/>
  <c r="C2422" i="21"/>
  <c r="D2422" i="21"/>
  <c r="F2422" i="21"/>
  <c r="H2422" i="21"/>
  <c r="I2422" i="21"/>
  <c r="J2422" i="21"/>
  <c r="Q2422" i="21"/>
  <c r="V2422" i="21"/>
  <c r="W2422" i="21"/>
  <c r="X2422" i="21"/>
  <c r="AB2422" i="21" s="1"/>
  <c r="Y2422" i="21"/>
  <c r="Z2422" i="21"/>
  <c r="AA2422" i="21"/>
  <c r="AD2422" i="21" s="1"/>
  <c r="AF2422" i="21" s="1"/>
  <c r="AC2422" i="21"/>
  <c r="AL2422" i="21"/>
  <c r="AN2422" i="21"/>
  <c r="AR2422" i="21"/>
  <c r="AX2422" i="21"/>
  <c r="AZ2422" i="21"/>
  <c r="BA2422" i="21"/>
  <c r="BC2422" i="21"/>
  <c r="BE2422" i="21"/>
  <c r="BG2422" i="21" s="1"/>
  <c r="C2423" i="21"/>
  <c r="D2423" i="21"/>
  <c r="F2423" i="21"/>
  <c r="H2423" i="21"/>
  <c r="I2423" i="21" s="1"/>
  <c r="J2423" i="21"/>
  <c r="Q2423" i="21"/>
  <c r="V2423" i="21"/>
  <c r="Y2423" i="21" s="1"/>
  <c r="W2423" i="21"/>
  <c r="AA2423" i="21" s="1"/>
  <c r="X2423" i="21"/>
  <c r="Z2423" i="21"/>
  <c r="AL2423" i="21"/>
  <c r="AN2423" i="21"/>
  <c r="AR2423" i="21"/>
  <c r="AX2423" i="21"/>
  <c r="AZ2423" i="21"/>
  <c r="BA2423" i="21"/>
  <c r="BC2423" i="21"/>
  <c r="BE2423" i="21"/>
  <c r="BF2423" i="21"/>
  <c r="BG2423" i="21"/>
  <c r="C2424" i="21"/>
  <c r="D2424" i="21"/>
  <c r="F2424" i="21"/>
  <c r="H2424" i="21"/>
  <c r="J2424" i="21" s="1"/>
  <c r="I2424" i="21"/>
  <c r="Q2424" i="21"/>
  <c r="V2424" i="21"/>
  <c r="W2424" i="21"/>
  <c r="AA2424" i="21" s="1"/>
  <c r="X2424" i="21"/>
  <c r="Y2424" i="21"/>
  <c r="Z2424" i="21"/>
  <c r="AC2424" i="21"/>
  <c r="AL2424" i="21"/>
  <c r="AN2424" i="21"/>
  <c r="AR2424" i="21"/>
  <c r="AX2424" i="21"/>
  <c r="AZ2424" i="21"/>
  <c r="BA2424" i="21"/>
  <c r="BC2424" i="21"/>
  <c r="BE2424" i="21"/>
  <c r="BF2424" i="21" s="1"/>
  <c r="BG2424" i="21"/>
  <c r="C2425" i="21"/>
  <c r="D2425" i="21"/>
  <c r="F2425" i="21"/>
  <c r="H2425" i="21"/>
  <c r="I2425" i="21" s="1"/>
  <c r="Q2425" i="21"/>
  <c r="V2425" i="21"/>
  <c r="Y2425" i="21" s="1"/>
  <c r="W2425" i="21"/>
  <c r="AA2425" i="21" s="1"/>
  <c r="X2425" i="21"/>
  <c r="AC2425" i="21" s="1"/>
  <c r="Z2425" i="21"/>
  <c r="AL2425" i="21"/>
  <c r="AN2425" i="21"/>
  <c r="AR2425" i="21"/>
  <c r="AX2425" i="21"/>
  <c r="AZ2425" i="21"/>
  <c r="BA2425" i="21"/>
  <c r="BC2425" i="21"/>
  <c r="BE2425" i="21"/>
  <c r="BG2425" i="21" s="1"/>
  <c r="BF2425" i="21"/>
  <c r="C2426" i="21"/>
  <c r="D2426" i="21"/>
  <c r="F2426" i="21"/>
  <c r="H2426" i="21"/>
  <c r="I2426" i="21"/>
  <c r="J2426" i="21"/>
  <c r="Q2426" i="21"/>
  <c r="V2426" i="21"/>
  <c r="Z2426" i="21" s="1"/>
  <c r="W2426" i="21"/>
  <c r="AA2426" i="21" s="1"/>
  <c r="X2426" i="21"/>
  <c r="Y2426" i="21"/>
  <c r="AC2426" i="21"/>
  <c r="AL2426" i="21"/>
  <c r="AN2426" i="21"/>
  <c r="AR2426" i="21"/>
  <c r="AX2426" i="21"/>
  <c r="AZ2426" i="21"/>
  <c r="BA2426" i="21"/>
  <c r="BC2426" i="21"/>
  <c r="BE2426" i="21"/>
  <c r="BF2426" i="21" s="1"/>
  <c r="C2427" i="21"/>
  <c r="D2427" i="21"/>
  <c r="F2427" i="21"/>
  <c r="H2427" i="21"/>
  <c r="I2427" i="21" s="1"/>
  <c r="J2427" i="21"/>
  <c r="Q2427" i="21"/>
  <c r="V2427" i="21"/>
  <c r="Z2427" i="21" s="1"/>
  <c r="W2427" i="21"/>
  <c r="X2427" i="21"/>
  <c r="AC2427" i="21" s="1"/>
  <c r="AA2427" i="21"/>
  <c r="AL2427" i="21"/>
  <c r="AN2427" i="21"/>
  <c r="AR2427" i="21"/>
  <c r="AX2427" i="21"/>
  <c r="AZ2427" i="21"/>
  <c r="BA2427" i="21"/>
  <c r="BC2427" i="21"/>
  <c r="BE2427" i="21"/>
  <c r="BF2427" i="21"/>
  <c r="BG2427" i="21"/>
  <c r="C2428" i="21"/>
  <c r="D2428" i="21"/>
  <c r="F2428" i="21"/>
  <c r="H2428" i="21"/>
  <c r="J2428" i="21" s="1"/>
  <c r="I2428" i="21"/>
  <c r="Q2428" i="21"/>
  <c r="V2428" i="21"/>
  <c r="Z2428" i="21" s="1"/>
  <c r="W2428" i="21"/>
  <c r="X2428" i="21"/>
  <c r="AB2428" i="21" s="1"/>
  <c r="Y2428" i="21"/>
  <c r="AA2428" i="21"/>
  <c r="AD2428" i="21" s="1"/>
  <c r="AF2428" i="21" s="1"/>
  <c r="AC2428" i="21"/>
  <c r="AL2428" i="21"/>
  <c r="AN2428" i="21"/>
  <c r="AR2428" i="21"/>
  <c r="AX2428" i="21"/>
  <c r="AZ2428" i="21"/>
  <c r="BA2428" i="21"/>
  <c r="BC2428" i="21"/>
  <c r="BE2428" i="21"/>
  <c r="BF2428" i="21" s="1"/>
  <c r="BG2428" i="21"/>
  <c r="C2429" i="21"/>
  <c r="D2429" i="21"/>
  <c r="F2429" i="21"/>
  <c r="H2429" i="21"/>
  <c r="J2429" i="21" s="1"/>
  <c r="Q2429" i="21"/>
  <c r="V2429" i="21"/>
  <c r="Y2429" i="21" s="1"/>
  <c r="W2429" i="21"/>
  <c r="X2429" i="21"/>
  <c r="AA2429" i="21"/>
  <c r="AL2429" i="21"/>
  <c r="AN2429" i="21"/>
  <c r="AR2429" i="21"/>
  <c r="AX2429" i="21"/>
  <c r="AZ2429" i="21"/>
  <c r="BA2429" i="21"/>
  <c r="BC2429" i="21"/>
  <c r="BE2429" i="21"/>
  <c r="BG2429" i="21" s="1"/>
  <c r="BF2429" i="21"/>
  <c r="C2430" i="21"/>
  <c r="D2430" i="21"/>
  <c r="F2430" i="21"/>
  <c r="H2430" i="21"/>
  <c r="I2430" i="21"/>
  <c r="J2430" i="21"/>
  <c r="Q2430" i="21"/>
  <c r="V2430" i="21"/>
  <c r="W2430" i="21"/>
  <c r="X2430" i="21"/>
  <c r="AB2430" i="21" s="1"/>
  <c r="Y2430" i="21"/>
  <c r="Z2430" i="21"/>
  <c r="AA2430" i="21"/>
  <c r="AD2430" i="21" s="1"/>
  <c r="AF2430" i="21" s="1"/>
  <c r="AC2430" i="21"/>
  <c r="AL2430" i="21"/>
  <c r="AN2430" i="21"/>
  <c r="AR2430" i="21"/>
  <c r="AX2430" i="21"/>
  <c r="AZ2430" i="21"/>
  <c r="BA2430" i="21"/>
  <c r="BC2430" i="21"/>
  <c r="BE2430" i="21"/>
  <c r="BG2430" i="21" s="1"/>
  <c r="C2431" i="21"/>
  <c r="D2431" i="21"/>
  <c r="F2431" i="21"/>
  <c r="H2431" i="21"/>
  <c r="I2431" i="21" s="1"/>
  <c r="J2431" i="21"/>
  <c r="Q2431" i="21"/>
  <c r="V2431" i="21"/>
  <c r="Y2431" i="21" s="1"/>
  <c r="W2431" i="21"/>
  <c r="AA2431" i="21" s="1"/>
  <c r="X2431" i="21"/>
  <c r="Z2431" i="21"/>
  <c r="AL2431" i="21"/>
  <c r="AN2431" i="21"/>
  <c r="AR2431" i="21"/>
  <c r="AX2431" i="21"/>
  <c r="AZ2431" i="21"/>
  <c r="BA2431" i="21"/>
  <c r="BC2431" i="21"/>
  <c r="BE2431" i="21"/>
  <c r="BF2431" i="21"/>
  <c r="BG2431" i="21"/>
  <c r="C2432" i="21"/>
  <c r="D2432" i="21"/>
  <c r="F2432" i="21"/>
  <c r="H2432" i="21"/>
  <c r="J2432" i="21" s="1"/>
  <c r="I2432" i="21"/>
  <c r="Q2432" i="21"/>
  <c r="V2432" i="21"/>
  <c r="W2432" i="21"/>
  <c r="AA2432" i="21" s="1"/>
  <c r="X2432" i="21"/>
  <c r="Y2432" i="21"/>
  <c r="Z2432" i="21"/>
  <c r="AC2432" i="21"/>
  <c r="AL2432" i="21"/>
  <c r="AN2432" i="21"/>
  <c r="AR2432" i="21"/>
  <c r="AX2432" i="21"/>
  <c r="AZ2432" i="21"/>
  <c r="BA2432" i="21"/>
  <c r="BC2432" i="21"/>
  <c r="BE2432" i="21"/>
  <c r="BF2432" i="21" s="1"/>
  <c r="BG2432" i="21"/>
  <c r="C2433" i="21"/>
  <c r="D2433" i="21"/>
  <c r="F2433" i="21"/>
  <c r="H2433" i="21"/>
  <c r="I2433" i="21" s="1"/>
  <c r="Q2433" i="21"/>
  <c r="V2433" i="21"/>
  <c r="Y2433" i="21" s="1"/>
  <c r="W2433" i="21"/>
  <c r="AA2433" i="21" s="1"/>
  <c r="X2433" i="21"/>
  <c r="AC2433" i="21" s="1"/>
  <c r="Z2433" i="21"/>
  <c r="AL2433" i="21"/>
  <c r="AN2433" i="21"/>
  <c r="AR2433" i="21"/>
  <c r="AX2433" i="21"/>
  <c r="AZ2433" i="21"/>
  <c r="BA2433" i="21"/>
  <c r="BC2433" i="21"/>
  <c r="BE2433" i="21"/>
  <c r="BG2433" i="21" s="1"/>
  <c r="BF2433" i="21"/>
  <c r="C2434" i="21"/>
  <c r="D2434" i="21"/>
  <c r="F2434" i="21"/>
  <c r="H2434" i="21"/>
  <c r="I2434" i="21"/>
  <c r="J2434" i="21"/>
  <c r="Q2434" i="21"/>
  <c r="V2434" i="21"/>
  <c r="Z2434" i="21" s="1"/>
  <c r="W2434" i="21"/>
  <c r="AA2434" i="21" s="1"/>
  <c r="X2434" i="21"/>
  <c r="Y2434" i="21"/>
  <c r="AC2434" i="21"/>
  <c r="AL2434" i="21"/>
  <c r="AN2434" i="21"/>
  <c r="AR2434" i="21"/>
  <c r="AX2434" i="21"/>
  <c r="AZ2434" i="21"/>
  <c r="BA2434" i="21"/>
  <c r="BC2434" i="21"/>
  <c r="BE2434" i="21"/>
  <c r="BF2434" i="21" s="1"/>
  <c r="C2435" i="21"/>
  <c r="D2435" i="21"/>
  <c r="F2435" i="21"/>
  <c r="H2435" i="21"/>
  <c r="I2435" i="21" s="1"/>
  <c r="J2435" i="21"/>
  <c r="Q2435" i="21"/>
  <c r="V2435" i="21"/>
  <c r="Z2435" i="21" s="1"/>
  <c r="W2435" i="21"/>
  <c r="X2435" i="21"/>
  <c r="AC2435" i="21" s="1"/>
  <c r="AA2435" i="21"/>
  <c r="AL2435" i="21"/>
  <c r="AN2435" i="21"/>
  <c r="AR2435" i="21"/>
  <c r="AX2435" i="21"/>
  <c r="AZ2435" i="21"/>
  <c r="BA2435" i="21"/>
  <c r="BC2435" i="21"/>
  <c r="BE2435" i="21"/>
  <c r="BF2435" i="21"/>
  <c r="BG2435" i="21"/>
  <c r="C2436" i="21"/>
  <c r="D2436" i="21"/>
  <c r="F2436" i="21"/>
  <c r="H2436" i="21"/>
  <c r="J2436" i="21" s="1"/>
  <c r="I2436" i="21"/>
  <c r="Q2436" i="21"/>
  <c r="V2436" i="21"/>
  <c r="Z2436" i="21" s="1"/>
  <c r="W2436" i="21"/>
  <c r="X2436" i="21"/>
  <c r="AB2436" i="21" s="1"/>
  <c r="Y2436" i="21"/>
  <c r="AA2436" i="21"/>
  <c r="AD2436" i="21" s="1"/>
  <c r="AF2436" i="21" s="1"/>
  <c r="AC2436" i="21"/>
  <c r="AL2436" i="21"/>
  <c r="AN2436" i="21"/>
  <c r="AR2436" i="21"/>
  <c r="AX2436" i="21"/>
  <c r="AZ2436" i="21"/>
  <c r="BA2436" i="21"/>
  <c r="BC2436" i="21"/>
  <c r="BE2436" i="21"/>
  <c r="BF2436" i="21" s="1"/>
  <c r="BG2436" i="21"/>
  <c r="C2437" i="21"/>
  <c r="D2437" i="21"/>
  <c r="F2437" i="21"/>
  <c r="H2437" i="21"/>
  <c r="J2437" i="21" s="1"/>
  <c r="Q2437" i="21"/>
  <c r="V2437" i="21"/>
  <c r="Y2437" i="21" s="1"/>
  <c r="W2437" i="21"/>
  <c r="X2437" i="21"/>
  <c r="AA2437" i="21"/>
  <c r="AL2437" i="21"/>
  <c r="AN2437" i="21"/>
  <c r="AR2437" i="21"/>
  <c r="AX2437" i="21"/>
  <c r="AZ2437" i="21"/>
  <c r="BA2437" i="21"/>
  <c r="BC2437" i="21"/>
  <c r="BE2437" i="21"/>
  <c r="BG2437" i="21" s="1"/>
  <c r="BF2437" i="21"/>
  <c r="C2438" i="21"/>
  <c r="D2438" i="21"/>
  <c r="F2438" i="21"/>
  <c r="H2438" i="21"/>
  <c r="I2438" i="21"/>
  <c r="J2438" i="21"/>
  <c r="Q2438" i="21"/>
  <c r="V2438" i="21"/>
  <c r="W2438" i="21"/>
  <c r="X2438" i="21"/>
  <c r="AB2438" i="21" s="1"/>
  <c r="Y2438" i="21"/>
  <c r="Z2438" i="21"/>
  <c r="AA2438" i="21"/>
  <c r="AD2438" i="21" s="1"/>
  <c r="AF2438" i="21" s="1"/>
  <c r="AC2438" i="21"/>
  <c r="AL2438" i="21"/>
  <c r="AN2438" i="21"/>
  <c r="AR2438" i="21"/>
  <c r="AX2438" i="21"/>
  <c r="AZ2438" i="21"/>
  <c r="BA2438" i="21"/>
  <c r="BC2438" i="21"/>
  <c r="BE2438" i="21"/>
  <c r="BG2438" i="21" s="1"/>
  <c r="C2439" i="21"/>
  <c r="D2439" i="21"/>
  <c r="F2439" i="21"/>
  <c r="H2439" i="21"/>
  <c r="I2439" i="21" s="1"/>
  <c r="J2439" i="21"/>
  <c r="Q2439" i="21"/>
  <c r="V2439" i="21"/>
  <c r="Y2439" i="21" s="1"/>
  <c r="W2439" i="21"/>
  <c r="AA2439" i="21" s="1"/>
  <c r="X2439" i="21"/>
  <c r="Z2439" i="21"/>
  <c r="AL2439" i="21"/>
  <c r="AN2439" i="21"/>
  <c r="AR2439" i="21"/>
  <c r="AX2439" i="21"/>
  <c r="AZ2439" i="21"/>
  <c r="BA2439" i="21"/>
  <c r="BC2439" i="21"/>
  <c r="BE2439" i="21"/>
  <c r="BF2439" i="21"/>
  <c r="BG2439" i="21"/>
  <c r="C2440" i="21"/>
  <c r="D2440" i="21"/>
  <c r="F2440" i="21"/>
  <c r="H2440" i="21"/>
  <c r="J2440" i="21" s="1"/>
  <c r="I2440" i="21"/>
  <c r="Q2440" i="21"/>
  <c r="V2440" i="21"/>
  <c r="W2440" i="21"/>
  <c r="AA2440" i="21" s="1"/>
  <c r="X2440" i="21"/>
  <c r="Y2440" i="21"/>
  <c r="Z2440" i="21"/>
  <c r="AC2440" i="21"/>
  <c r="AL2440" i="21"/>
  <c r="AN2440" i="21"/>
  <c r="AR2440" i="21"/>
  <c r="AX2440" i="21"/>
  <c r="AZ2440" i="21"/>
  <c r="BA2440" i="21"/>
  <c r="BC2440" i="21"/>
  <c r="BE2440" i="21"/>
  <c r="BF2440" i="21" s="1"/>
  <c r="BG2440" i="21"/>
  <c r="C2441" i="21"/>
  <c r="D2441" i="21"/>
  <c r="F2441" i="21"/>
  <c r="H2441" i="21"/>
  <c r="I2441" i="21" s="1"/>
  <c r="Q2441" i="21"/>
  <c r="V2441" i="21"/>
  <c r="Y2441" i="21" s="1"/>
  <c r="W2441" i="21"/>
  <c r="AA2441" i="21" s="1"/>
  <c r="X2441" i="21"/>
  <c r="AC2441" i="21" s="1"/>
  <c r="Z2441" i="21"/>
  <c r="AL2441" i="21"/>
  <c r="AN2441" i="21"/>
  <c r="AR2441" i="21"/>
  <c r="AX2441" i="21"/>
  <c r="AZ2441" i="21"/>
  <c r="BA2441" i="21"/>
  <c r="BC2441" i="21"/>
  <c r="BE2441" i="21"/>
  <c r="BG2441" i="21" s="1"/>
  <c r="BF2441" i="21"/>
  <c r="C2442" i="21"/>
  <c r="D2442" i="21"/>
  <c r="F2442" i="21"/>
  <c r="H2442" i="21"/>
  <c r="I2442" i="21"/>
  <c r="J2442" i="21"/>
  <c r="Q2442" i="21"/>
  <c r="V2442" i="21"/>
  <c r="Z2442" i="21" s="1"/>
  <c r="W2442" i="21"/>
  <c r="AA2442" i="21" s="1"/>
  <c r="X2442" i="21"/>
  <c r="Y2442" i="21"/>
  <c r="AC2442" i="21"/>
  <c r="AL2442" i="21"/>
  <c r="AN2442" i="21"/>
  <c r="AR2442" i="21"/>
  <c r="AX2442" i="21"/>
  <c r="AZ2442" i="21"/>
  <c r="BA2442" i="21"/>
  <c r="BC2442" i="21"/>
  <c r="BE2442" i="21"/>
  <c r="BF2442" i="21" s="1"/>
  <c r="C2443" i="21"/>
  <c r="D2443" i="21"/>
  <c r="F2443" i="21"/>
  <c r="H2443" i="21"/>
  <c r="I2443" i="21" s="1"/>
  <c r="J2443" i="21"/>
  <c r="Q2443" i="21"/>
  <c r="V2443" i="21"/>
  <c r="Z2443" i="21" s="1"/>
  <c r="W2443" i="21"/>
  <c r="X2443" i="21"/>
  <c r="AC2443" i="21" s="1"/>
  <c r="AA2443" i="21"/>
  <c r="AL2443" i="21"/>
  <c r="AN2443" i="21"/>
  <c r="AR2443" i="21"/>
  <c r="AX2443" i="21"/>
  <c r="AZ2443" i="21"/>
  <c r="BA2443" i="21"/>
  <c r="BC2443" i="21"/>
  <c r="BE2443" i="21"/>
  <c r="BF2443" i="21"/>
  <c r="BG2443" i="21"/>
  <c r="C2444" i="21"/>
  <c r="D2444" i="21"/>
  <c r="F2444" i="21"/>
  <c r="H2444" i="21"/>
  <c r="J2444" i="21" s="1"/>
  <c r="I2444" i="21"/>
  <c r="Q2444" i="21"/>
  <c r="V2444" i="21"/>
  <c r="Z2444" i="21" s="1"/>
  <c r="W2444" i="21"/>
  <c r="X2444" i="21"/>
  <c r="AB2444" i="21" s="1"/>
  <c r="Y2444" i="21"/>
  <c r="AA2444" i="21"/>
  <c r="AD2444" i="21" s="1"/>
  <c r="AF2444" i="21" s="1"/>
  <c r="AC2444" i="21"/>
  <c r="AL2444" i="21"/>
  <c r="AN2444" i="21"/>
  <c r="AR2444" i="21"/>
  <c r="AX2444" i="21"/>
  <c r="AZ2444" i="21"/>
  <c r="BA2444" i="21"/>
  <c r="BC2444" i="21"/>
  <c r="BE2444" i="21"/>
  <c r="BF2444" i="21" s="1"/>
  <c r="BG2444" i="21"/>
  <c r="C2445" i="21"/>
  <c r="D2445" i="21"/>
  <c r="F2445" i="21"/>
  <c r="H2445" i="21"/>
  <c r="J2445" i="21" s="1"/>
  <c r="Q2445" i="21"/>
  <c r="V2445" i="21"/>
  <c r="Y2445" i="21" s="1"/>
  <c r="W2445" i="21"/>
  <c r="X2445" i="21"/>
  <c r="AA2445" i="21"/>
  <c r="AL2445" i="21"/>
  <c r="AN2445" i="21"/>
  <c r="AR2445" i="21"/>
  <c r="AX2445" i="21"/>
  <c r="AZ2445" i="21"/>
  <c r="BA2445" i="21"/>
  <c r="BC2445" i="21"/>
  <c r="BE2445" i="21"/>
  <c r="BG2445" i="21" s="1"/>
  <c r="BF2445" i="21"/>
  <c r="C2446" i="21"/>
  <c r="D2446" i="21"/>
  <c r="F2446" i="21"/>
  <c r="H2446" i="21"/>
  <c r="I2446" i="21"/>
  <c r="J2446" i="21"/>
  <c r="Q2446" i="21"/>
  <c r="V2446" i="21"/>
  <c r="W2446" i="21"/>
  <c r="X2446" i="21"/>
  <c r="AB2446" i="21" s="1"/>
  <c r="Y2446" i="21"/>
  <c r="Z2446" i="21"/>
  <c r="AA2446" i="21"/>
  <c r="AD2446" i="21" s="1"/>
  <c r="AF2446" i="21" s="1"/>
  <c r="AC2446" i="21"/>
  <c r="AL2446" i="21"/>
  <c r="AN2446" i="21"/>
  <c r="AR2446" i="21"/>
  <c r="AX2446" i="21"/>
  <c r="AZ2446" i="21"/>
  <c r="BA2446" i="21"/>
  <c r="BC2446" i="21"/>
  <c r="BE2446" i="21"/>
  <c r="BG2446" i="21" s="1"/>
  <c r="C2447" i="21"/>
  <c r="D2447" i="21"/>
  <c r="F2447" i="21"/>
  <c r="H2447" i="21"/>
  <c r="I2447" i="21" s="1"/>
  <c r="Q2447" i="21"/>
  <c r="V2447" i="21"/>
  <c r="Y2447" i="21" s="1"/>
  <c r="W2447" i="21"/>
  <c r="AA2447" i="21" s="1"/>
  <c r="X2447" i="21"/>
  <c r="Z2447" i="21"/>
  <c r="AL2447" i="21"/>
  <c r="AN2447" i="21"/>
  <c r="AR2447" i="21"/>
  <c r="AX2447" i="21"/>
  <c r="AZ2447" i="21"/>
  <c r="BA2447" i="21"/>
  <c r="BC2447" i="21"/>
  <c r="BE2447" i="21"/>
  <c r="BF2447" i="21"/>
  <c r="BG2447" i="21"/>
  <c r="C2448" i="21"/>
  <c r="D2448" i="21"/>
  <c r="F2448" i="21"/>
  <c r="H2448" i="21"/>
  <c r="J2448" i="21" s="1"/>
  <c r="I2448" i="21"/>
  <c r="Q2448" i="21"/>
  <c r="V2448" i="21"/>
  <c r="W2448" i="21"/>
  <c r="AA2448" i="21" s="1"/>
  <c r="X2448" i="21"/>
  <c r="Y2448" i="21"/>
  <c r="Z2448" i="21"/>
  <c r="AC2448" i="21"/>
  <c r="AL2448" i="21"/>
  <c r="AN2448" i="21"/>
  <c r="AR2448" i="21"/>
  <c r="AX2448" i="21"/>
  <c r="AZ2448" i="21"/>
  <c r="BA2448" i="21"/>
  <c r="BC2448" i="21"/>
  <c r="BE2448" i="21"/>
  <c r="BF2448" i="21" s="1"/>
  <c r="C2449" i="21"/>
  <c r="D2449" i="21"/>
  <c r="F2449" i="21"/>
  <c r="H2449" i="21"/>
  <c r="I2449" i="21" s="1"/>
  <c r="Q2449" i="21"/>
  <c r="V2449" i="21"/>
  <c r="Y2449" i="21" s="1"/>
  <c r="W2449" i="21"/>
  <c r="AA2449" i="21" s="1"/>
  <c r="X2449" i="21"/>
  <c r="AC2449" i="21" s="1"/>
  <c r="Z2449" i="21"/>
  <c r="AL2449" i="21"/>
  <c r="AN2449" i="21"/>
  <c r="AR2449" i="21"/>
  <c r="AX2449" i="21"/>
  <c r="AZ2449" i="21"/>
  <c r="BA2449" i="21"/>
  <c r="BC2449" i="21"/>
  <c r="BE2449" i="21"/>
  <c r="BG2449" i="21" s="1"/>
  <c r="BF2449" i="21"/>
  <c r="C2450" i="21"/>
  <c r="D2450" i="21"/>
  <c r="F2450" i="21"/>
  <c r="H2450" i="21"/>
  <c r="I2450" i="21"/>
  <c r="J2450" i="21"/>
  <c r="Q2450" i="21"/>
  <c r="V2450" i="21"/>
  <c r="Z2450" i="21" s="1"/>
  <c r="W2450" i="21"/>
  <c r="AA2450" i="21" s="1"/>
  <c r="X2450" i="21"/>
  <c r="Y2450" i="21"/>
  <c r="AC2450" i="21"/>
  <c r="AL2450" i="21"/>
  <c r="AN2450" i="21"/>
  <c r="AR2450" i="21"/>
  <c r="AX2450" i="21"/>
  <c r="AZ2450" i="21"/>
  <c r="BA2450" i="21"/>
  <c r="BC2450" i="21"/>
  <c r="BE2450" i="21"/>
  <c r="BF2450" i="21" s="1"/>
  <c r="C2451" i="21"/>
  <c r="D2451" i="21"/>
  <c r="F2451" i="21"/>
  <c r="H2451" i="21"/>
  <c r="I2451" i="21" s="1"/>
  <c r="J2451" i="21"/>
  <c r="Q2451" i="21"/>
  <c r="V2451" i="21"/>
  <c r="Z2451" i="21" s="1"/>
  <c r="W2451" i="21"/>
  <c r="X2451" i="21"/>
  <c r="AC2451" i="21" s="1"/>
  <c r="AA2451" i="21"/>
  <c r="AL2451" i="21"/>
  <c r="AN2451" i="21"/>
  <c r="AR2451" i="21"/>
  <c r="AX2451" i="21"/>
  <c r="AZ2451" i="21"/>
  <c r="BA2451" i="21"/>
  <c r="BC2451" i="21"/>
  <c r="BE2451" i="21"/>
  <c r="BF2451" i="21"/>
  <c r="BG2451" i="21"/>
  <c r="C2452" i="21"/>
  <c r="D2452" i="21"/>
  <c r="F2452" i="21"/>
  <c r="H2452" i="21"/>
  <c r="J2452" i="21" s="1"/>
  <c r="I2452" i="21"/>
  <c r="Q2452" i="21"/>
  <c r="V2452" i="21"/>
  <c r="Z2452" i="21" s="1"/>
  <c r="W2452" i="21"/>
  <c r="X2452" i="21"/>
  <c r="AB2452" i="21" s="1"/>
  <c r="Y2452" i="21"/>
  <c r="AA2452" i="21"/>
  <c r="AD2452" i="21" s="1"/>
  <c r="AF2452" i="21" s="1"/>
  <c r="AC2452" i="21"/>
  <c r="AL2452" i="21"/>
  <c r="AN2452" i="21"/>
  <c r="AR2452" i="21"/>
  <c r="AX2452" i="21"/>
  <c r="AZ2452" i="21"/>
  <c r="BA2452" i="21"/>
  <c r="BC2452" i="21"/>
  <c r="BE2452" i="21"/>
  <c r="BF2452" i="21" s="1"/>
  <c r="BG2452" i="21"/>
  <c r="C2453" i="21"/>
  <c r="D2453" i="21"/>
  <c r="F2453" i="21"/>
  <c r="H2453" i="21"/>
  <c r="J2453" i="21" s="1"/>
  <c r="Q2453" i="21"/>
  <c r="V2453" i="21"/>
  <c r="Y2453" i="21" s="1"/>
  <c r="W2453" i="21"/>
  <c r="X2453" i="21"/>
  <c r="AA2453" i="21"/>
  <c r="AL2453" i="21"/>
  <c r="AN2453" i="21"/>
  <c r="AR2453" i="21"/>
  <c r="AX2453" i="21"/>
  <c r="AZ2453" i="21"/>
  <c r="BA2453" i="21"/>
  <c r="BC2453" i="21"/>
  <c r="BE2453" i="21"/>
  <c r="BG2453" i="21" s="1"/>
  <c r="BF2453" i="21"/>
  <c r="C2454" i="21"/>
  <c r="D2454" i="21"/>
  <c r="F2454" i="21"/>
  <c r="H2454" i="21"/>
  <c r="I2454" i="21"/>
  <c r="J2454" i="21"/>
  <c r="Q2454" i="21"/>
  <c r="V2454" i="21"/>
  <c r="W2454" i="21"/>
  <c r="X2454" i="21"/>
  <c r="AB2454" i="21" s="1"/>
  <c r="Y2454" i="21"/>
  <c r="Z2454" i="21"/>
  <c r="AA2454" i="21"/>
  <c r="AD2454" i="21" s="1"/>
  <c r="AF2454" i="21" s="1"/>
  <c r="AC2454" i="21"/>
  <c r="AL2454" i="21"/>
  <c r="AN2454" i="21"/>
  <c r="AR2454" i="21"/>
  <c r="AX2454" i="21"/>
  <c r="AZ2454" i="21"/>
  <c r="BA2454" i="21"/>
  <c r="BC2454" i="21"/>
  <c r="BE2454" i="21"/>
  <c r="BG2454" i="21" s="1"/>
  <c r="C2455" i="21"/>
  <c r="D2455" i="21"/>
  <c r="F2455" i="21"/>
  <c r="H2455" i="21"/>
  <c r="I2455" i="21" s="1"/>
  <c r="Q2455" i="21"/>
  <c r="V2455" i="21"/>
  <c r="Y2455" i="21" s="1"/>
  <c r="W2455" i="21"/>
  <c r="AA2455" i="21" s="1"/>
  <c r="X2455" i="21"/>
  <c r="Z2455" i="21"/>
  <c r="AL2455" i="21"/>
  <c r="AN2455" i="21"/>
  <c r="AR2455" i="21"/>
  <c r="AX2455" i="21"/>
  <c r="AZ2455" i="21"/>
  <c r="BA2455" i="21"/>
  <c r="BC2455" i="21"/>
  <c r="BE2455" i="21"/>
  <c r="BF2455" i="21"/>
  <c r="BG2455" i="21"/>
  <c r="C2456" i="21"/>
  <c r="D2456" i="21"/>
  <c r="F2456" i="21"/>
  <c r="H2456" i="21"/>
  <c r="J2456" i="21" s="1"/>
  <c r="I2456" i="21"/>
  <c r="Q2456" i="21"/>
  <c r="V2456" i="21"/>
  <c r="W2456" i="21"/>
  <c r="AA2456" i="21" s="1"/>
  <c r="X2456" i="21"/>
  <c r="Y2456" i="21"/>
  <c r="Z2456" i="21"/>
  <c r="AC2456" i="21"/>
  <c r="AL2456" i="21"/>
  <c r="AN2456" i="21"/>
  <c r="AR2456" i="21"/>
  <c r="AX2456" i="21"/>
  <c r="AZ2456" i="21"/>
  <c r="BA2456" i="21"/>
  <c r="BC2456" i="21"/>
  <c r="BE2456" i="21"/>
  <c r="BF2456" i="21" s="1"/>
  <c r="C2457" i="21"/>
  <c r="D2457" i="21"/>
  <c r="F2457" i="21"/>
  <c r="H2457" i="21"/>
  <c r="I2457" i="21" s="1"/>
  <c r="Q2457" i="21"/>
  <c r="V2457" i="21"/>
  <c r="Y2457" i="21" s="1"/>
  <c r="W2457" i="21"/>
  <c r="AA2457" i="21" s="1"/>
  <c r="X2457" i="21"/>
  <c r="AC2457" i="21" s="1"/>
  <c r="Z2457" i="21"/>
  <c r="AL2457" i="21"/>
  <c r="AN2457" i="21"/>
  <c r="AR2457" i="21"/>
  <c r="AX2457" i="21"/>
  <c r="AZ2457" i="21"/>
  <c r="BA2457" i="21"/>
  <c r="BC2457" i="21"/>
  <c r="BE2457" i="21"/>
  <c r="BG2457" i="21" s="1"/>
  <c r="BF2457" i="21"/>
  <c r="C2458" i="21"/>
  <c r="D2458" i="21"/>
  <c r="F2458" i="21"/>
  <c r="H2458" i="21"/>
  <c r="I2458" i="21"/>
  <c r="J2458" i="21"/>
  <c r="Q2458" i="21"/>
  <c r="V2458" i="21"/>
  <c r="Z2458" i="21" s="1"/>
  <c r="W2458" i="21"/>
  <c r="AA2458" i="21" s="1"/>
  <c r="X2458" i="21"/>
  <c r="Y2458" i="21"/>
  <c r="AC2458" i="21"/>
  <c r="AL2458" i="21"/>
  <c r="AN2458" i="21"/>
  <c r="AR2458" i="21"/>
  <c r="AX2458" i="21"/>
  <c r="AZ2458" i="21"/>
  <c r="BA2458" i="21"/>
  <c r="BC2458" i="21"/>
  <c r="BE2458" i="21"/>
  <c r="BF2458" i="21" s="1"/>
  <c r="C2459" i="21"/>
  <c r="D2459" i="21"/>
  <c r="F2459" i="21"/>
  <c r="H2459" i="21"/>
  <c r="I2459" i="21" s="1"/>
  <c r="J2459" i="21"/>
  <c r="Q2459" i="21"/>
  <c r="V2459" i="21"/>
  <c r="Z2459" i="21" s="1"/>
  <c r="W2459" i="21"/>
  <c r="X2459" i="21"/>
  <c r="AC2459" i="21" s="1"/>
  <c r="AA2459" i="21"/>
  <c r="AL2459" i="21"/>
  <c r="AN2459" i="21"/>
  <c r="AR2459" i="21"/>
  <c r="AX2459" i="21"/>
  <c r="AZ2459" i="21"/>
  <c r="BA2459" i="21"/>
  <c r="BC2459" i="21"/>
  <c r="BE2459" i="21"/>
  <c r="BF2459" i="21"/>
  <c r="BG2459" i="21"/>
  <c r="C2460" i="21"/>
  <c r="D2460" i="21"/>
  <c r="F2460" i="21"/>
  <c r="H2460" i="21"/>
  <c r="J2460" i="21" s="1"/>
  <c r="I2460" i="21"/>
  <c r="Q2460" i="21"/>
  <c r="V2460" i="21"/>
  <c r="Z2460" i="21" s="1"/>
  <c r="W2460" i="21"/>
  <c r="X2460" i="21"/>
  <c r="AB2460" i="21" s="1"/>
  <c r="Y2460" i="21"/>
  <c r="AA2460" i="21"/>
  <c r="AD2460" i="21" s="1"/>
  <c r="AF2460" i="21" s="1"/>
  <c r="AC2460" i="21"/>
  <c r="AL2460" i="21"/>
  <c r="AN2460" i="21"/>
  <c r="AR2460" i="21"/>
  <c r="AX2460" i="21"/>
  <c r="AZ2460" i="21"/>
  <c r="BA2460" i="21"/>
  <c r="BC2460" i="21"/>
  <c r="BE2460" i="21"/>
  <c r="BF2460" i="21" s="1"/>
  <c r="BG2460" i="21"/>
  <c r="C2461" i="21"/>
  <c r="D2461" i="21"/>
  <c r="F2461" i="21"/>
  <c r="H2461" i="21"/>
  <c r="I2461" i="21" s="1"/>
  <c r="J2461" i="21"/>
  <c r="Q2461" i="21"/>
  <c r="V2461" i="21"/>
  <c r="Y2461" i="21" s="1"/>
  <c r="W2461" i="21"/>
  <c r="X2461" i="21"/>
  <c r="AA2461" i="21"/>
  <c r="AL2461" i="21"/>
  <c r="AN2461" i="21"/>
  <c r="AR2461" i="21"/>
  <c r="AX2461" i="21"/>
  <c r="AZ2461" i="21"/>
  <c r="BA2461" i="21"/>
  <c r="BC2461" i="21"/>
  <c r="BE2461" i="21"/>
  <c r="BG2461" i="21" s="1"/>
  <c r="BF2461" i="21"/>
  <c r="C2462" i="21"/>
  <c r="D2462" i="21"/>
  <c r="F2462" i="21"/>
  <c r="H2462" i="21"/>
  <c r="I2462" i="21"/>
  <c r="J2462" i="21"/>
  <c r="Q2462" i="21"/>
  <c r="V2462" i="21"/>
  <c r="W2462" i="21"/>
  <c r="X2462" i="21"/>
  <c r="Y2462" i="21"/>
  <c r="Z2462" i="21"/>
  <c r="AA2462" i="21"/>
  <c r="AD2462" i="21" s="1"/>
  <c r="AF2462" i="21" s="1"/>
  <c r="AC2462" i="21"/>
  <c r="AL2462" i="21"/>
  <c r="AN2462" i="21"/>
  <c r="AR2462" i="21"/>
  <c r="AX2462" i="21"/>
  <c r="AZ2462" i="21"/>
  <c r="BA2462" i="21"/>
  <c r="BC2462" i="21"/>
  <c r="BE2462" i="21"/>
  <c r="BF2462" i="21" s="1"/>
  <c r="BG2462" i="21"/>
  <c r="C2463" i="21"/>
  <c r="D2463" i="21"/>
  <c r="F2463" i="21"/>
  <c r="H2463" i="21"/>
  <c r="I2463" i="21" s="1"/>
  <c r="Q2463" i="21"/>
  <c r="V2463" i="21"/>
  <c r="Y2463" i="21" s="1"/>
  <c r="W2463" i="21"/>
  <c r="AA2463" i="21" s="1"/>
  <c r="X2463" i="21"/>
  <c r="Z2463" i="21"/>
  <c r="AL2463" i="21"/>
  <c r="AN2463" i="21"/>
  <c r="AR2463" i="21"/>
  <c r="AX2463" i="21"/>
  <c r="AZ2463" i="21"/>
  <c r="BA2463" i="21"/>
  <c r="BC2463" i="21"/>
  <c r="BE2463" i="21"/>
  <c r="BF2463" i="21"/>
  <c r="BG2463" i="21"/>
  <c r="C2464" i="21"/>
  <c r="D2464" i="21"/>
  <c r="F2464" i="21"/>
  <c r="H2464" i="21"/>
  <c r="J2464" i="21" s="1"/>
  <c r="I2464" i="21"/>
  <c r="Q2464" i="21"/>
  <c r="V2464" i="21"/>
  <c r="W2464" i="21"/>
  <c r="AA2464" i="21" s="1"/>
  <c r="X2464" i="21"/>
  <c r="Y2464" i="21"/>
  <c r="Z2464" i="21"/>
  <c r="AC2464" i="21"/>
  <c r="AL2464" i="21"/>
  <c r="AN2464" i="21"/>
  <c r="AR2464" i="21"/>
  <c r="AX2464" i="21"/>
  <c r="AZ2464" i="21"/>
  <c r="BA2464" i="21"/>
  <c r="BC2464" i="21"/>
  <c r="BE2464" i="21"/>
  <c r="C2465" i="21"/>
  <c r="D2465" i="21"/>
  <c r="F2465" i="21"/>
  <c r="H2465" i="21"/>
  <c r="I2465" i="21" s="1"/>
  <c r="J2465" i="21"/>
  <c r="Q2465" i="21"/>
  <c r="V2465" i="21"/>
  <c r="Y2465" i="21" s="1"/>
  <c r="W2465" i="21"/>
  <c r="AA2465" i="21" s="1"/>
  <c r="X2465" i="21"/>
  <c r="AC2465" i="21" s="1"/>
  <c r="AB2465" i="21" s="1"/>
  <c r="Z2465" i="21"/>
  <c r="AL2465" i="21"/>
  <c r="AN2465" i="21"/>
  <c r="AR2465" i="21"/>
  <c r="AX2465" i="21"/>
  <c r="AZ2465" i="21"/>
  <c r="BA2465" i="21"/>
  <c r="BC2465" i="21"/>
  <c r="BE2465" i="21"/>
  <c r="BG2465" i="21" s="1"/>
  <c r="BF2465" i="21"/>
  <c r="C2466" i="21"/>
  <c r="D2466" i="21"/>
  <c r="F2466" i="21"/>
  <c r="H2466" i="21"/>
  <c r="I2466" i="21"/>
  <c r="J2466" i="21"/>
  <c r="Q2466" i="21"/>
  <c r="V2466" i="21"/>
  <c r="Z2466" i="21" s="1"/>
  <c r="W2466" i="21"/>
  <c r="AA2466" i="21" s="1"/>
  <c r="X2466" i="21"/>
  <c r="Y2466" i="21"/>
  <c r="AC2466" i="21"/>
  <c r="AL2466" i="21"/>
  <c r="AN2466" i="21"/>
  <c r="AR2466" i="21"/>
  <c r="AX2466" i="21"/>
  <c r="AZ2466" i="21"/>
  <c r="BA2466" i="21"/>
  <c r="BC2466" i="21"/>
  <c r="BE2466" i="21"/>
  <c r="BF2466" i="21" s="1"/>
  <c r="BG2466" i="21"/>
  <c r="C2467" i="21"/>
  <c r="D2467" i="21"/>
  <c r="F2467" i="21"/>
  <c r="H2467" i="21"/>
  <c r="I2467" i="21" s="1"/>
  <c r="Q2467" i="21"/>
  <c r="V2467" i="21"/>
  <c r="Y2467" i="21" s="1"/>
  <c r="W2467" i="21"/>
  <c r="X2467" i="21"/>
  <c r="AC2467" i="21" s="1"/>
  <c r="AA2467" i="21"/>
  <c r="AB2467" i="21"/>
  <c r="AD2467" i="21"/>
  <c r="AL2467" i="21"/>
  <c r="AN2467" i="21"/>
  <c r="AR2467" i="21"/>
  <c r="AX2467" i="21"/>
  <c r="AZ2467" i="21"/>
  <c r="BA2467" i="21"/>
  <c r="BC2467" i="21"/>
  <c r="BE2467" i="21"/>
  <c r="BF2467" i="21"/>
  <c r="BG2467" i="21"/>
  <c r="C2468" i="21"/>
  <c r="D2468" i="21"/>
  <c r="F2468" i="21"/>
  <c r="H2468" i="21"/>
  <c r="J2468" i="21" s="1"/>
  <c r="I2468" i="21"/>
  <c r="Q2468" i="21"/>
  <c r="V2468" i="21"/>
  <c r="Z2468" i="21" s="1"/>
  <c r="W2468" i="21"/>
  <c r="AA2468" i="21" s="1"/>
  <c r="AD2468" i="21" s="1"/>
  <c r="AF2468" i="21" s="1"/>
  <c r="X2468" i="21"/>
  <c r="Y2468" i="21"/>
  <c r="AC2468" i="21"/>
  <c r="AL2468" i="21"/>
  <c r="AN2468" i="21"/>
  <c r="AR2468" i="21"/>
  <c r="AX2468" i="21"/>
  <c r="AZ2468" i="21"/>
  <c r="BA2468" i="21"/>
  <c r="BC2468" i="21"/>
  <c r="BE2468" i="21"/>
  <c r="BF2468" i="21" s="1"/>
  <c r="C2469" i="21"/>
  <c r="D2469" i="21"/>
  <c r="F2469" i="21"/>
  <c r="H2469" i="21"/>
  <c r="I2469" i="21" s="1"/>
  <c r="J2469" i="21"/>
  <c r="Q2469" i="21"/>
  <c r="V2469" i="21"/>
  <c r="W2469" i="21"/>
  <c r="X2469" i="21"/>
  <c r="AA2469" i="21"/>
  <c r="AL2469" i="21"/>
  <c r="AN2469" i="21"/>
  <c r="AR2469" i="21"/>
  <c r="AX2469" i="21"/>
  <c r="AZ2469" i="21"/>
  <c r="BA2469" i="21"/>
  <c r="BC2469" i="21"/>
  <c r="BE2469" i="21"/>
  <c r="BG2469" i="21" s="1"/>
  <c r="BF2469" i="21"/>
  <c r="C2470" i="21"/>
  <c r="D2470" i="21"/>
  <c r="F2470" i="21"/>
  <c r="H2470" i="21"/>
  <c r="I2470" i="21"/>
  <c r="J2470" i="21"/>
  <c r="Q2470" i="21"/>
  <c r="V2470" i="21"/>
  <c r="W2470" i="21"/>
  <c r="X2470" i="21"/>
  <c r="Y2470" i="21"/>
  <c r="Z2470" i="21"/>
  <c r="AA2470" i="21"/>
  <c r="AC2470" i="21"/>
  <c r="AL2470" i="21"/>
  <c r="AN2470" i="21"/>
  <c r="AR2470" i="21"/>
  <c r="AX2470" i="21"/>
  <c r="AZ2470" i="21"/>
  <c r="BA2470" i="21"/>
  <c r="BC2470" i="21"/>
  <c r="BE2470" i="21"/>
  <c r="BF2470" i="21" s="1"/>
  <c r="BG2470" i="21"/>
  <c r="C2471" i="21"/>
  <c r="D2471" i="21"/>
  <c r="F2471" i="21"/>
  <c r="H2471" i="21"/>
  <c r="Q2471" i="21"/>
  <c r="V2471" i="21"/>
  <c r="Y2471" i="21" s="1"/>
  <c r="W2471" i="21"/>
  <c r="AA2471" i="21" s="1"/>
  <c r="X2471" i="21"/>
  <c r="AL2471" i="21"/>
  <c r="AN2471" i="21"/>
  <c r="AR2471" i="21"/>
  <c r="AX2471" i="21"/>
  <c r="AZ2471" i="21"/>
  <c r="BA2471" i="21"/>
  <c r="BC2471" i="21"/>
  <c r="BE2471" i="21"/>
  <c r="BF2471" i="21"/>
  <c r="BG2471" i="21"/>
  <c r="C2472" i="21"/>
  <c r="D2472" i="21"/>
  <c r="F2472" i="21"/>
  <c r="H2472" i="21"/>
  <c r="J2472" i="21" s="1"/>
  <c r="I2472" i="21"/>
  <c r="Q2472" i="21"/>
  <c r="V2472" i="21"/>
  <c r="W2472" i="21"/>
  <c r="X2472" i="21"/>
  <c r="Y2472" i="21"/>
  <c r="Z2472" i="21"/>
  <c r="AA2472" i="21"/>
  <c r="AC2472" i="21"/>
  <c r="AL2472" i="21"/>
  <c r="AN2472" i="21"/>
  <c r="AR2472" i="21"/>
  <c r="AX2472" i="21"/>
  <c r="AZ2472" i="21"/>
  <c r="BA2472" i="21"/>
  <c r="BC2472" i="21"/>
  <c r="BE2472" i="21"/>
  <c r="C2473" i="21"/>
  <c r="D2473" i="21"/>
  <c r="F2473" i="21"/>
  <c r="H2473" i="21"/>
  <c r="I2473" i="21" s="1"/>
  <c r="J2473" i="21"/>
  <c r="Q2473" i="21"/>
  <c r="V2473" i="21"/>
  <c r="Y2473" i="21" s="1"/>
  <c r="W2473" i="21"/>
  <c r="AA2473" i="21" s="1"/>
  <c r="X2473" i="21"/>
  <c r="Z2473" i="21"/>
  <c r="AL2473" i="21"/>
  <c r="AN2473" i="21"/>
  <c r="AR2473" i="21"/>
  <c r="AX2473" i="21"/>
  <c r="AZ2473" i="21"/>
  <c r="BA2473" i="21"/>
  <c r="BC2473" i="21"/>
  <c r="BE2473" i="21"/>
  <c r="BG2473" i="21" s="1"/>
  <c r="BF2473" i="21"/>
  <c r="C2474" i="21"/>
  <c r="D2474" i="21"/>
  <c r="F2474" i="21"/>
  <c r="H2474" i="21"/>
  <c r="I2474" i="21"/>
  <c r="J2474" i="21"/>
  <c r="Q2474" i="21"/>
  <c r="V2474" i="21"/>
  <c r="Z2474" i="21" s="1"/>
  <c r="W2474" i="21"/>
  <c r="AA2474" i="21" s="1"/>
  <c r="X2474" i="21"/>
  <c r="Y2474" i="21"/>
  <c r="AC2474" i="21"/>
  <c r="AL2474" i="21"/>
  <c r="AN2474" i="21"/>
  <c r="AR2474" i="21"/>
  <c r="AX2474" i="21"/>
  <c r="AZ2474" i="21"/>
  <c r="BA2474" i="21"/>
  <c r="BC2474" i="21"/>
  <c r="BE2474" i="21"/>
  <c r="BF2474" i="21" s="1"/>
  <c r="C2475" i="21"/>
  <c r="D2475" i="21"/>
  <c r="F2475" i="21"/>
  <c r="H2475" i="21"/>
  <c r="I2475" i="21" s="1"/>
  <c r="Q2475" i="21"/>
  <c r="V2475" i="21"/>
  <c r="Y2475" i="21" s="1"/>
  <c r="W2475" i="21"/>
  <c r="X2475" i="21"/>
  <c r="AC2475" i="21" s="1"/>
  <c r="Z2475" i="21"/>
  <c r="AA2475" i="21"/>
  <c r="AB2475" i="21"/>
  <c r="AD2475" i="21"/>
  <c r="AL2475" i="21"/>
  <c r="AN2475" i="21"/>
  <c r="AR2475" i="21"/>
  <c r="AX2475" i="21"/>
  <c r="AZ2475" i="21"/>
  <c r="BA2475" i="21"/>
  <c r="BC2475" i="21"/>
  <c r="BE2475" i="21"/>
  <c r="BF2475" i="21"/>
  <c r="BG2475" i="21"/>
  <c r="C2476" i="21"/>
  <c r="D2476" i="21"/>
  <c r="F2476" i="21"/>
  <c r="H2476" i="21"/>
  <c r="J2476" i="21" s="1"/>
  <c r="I2476" i="21"/>
  <c r="Q2476" i="21"/>
  <c r="V2476" i="21"/>
  <c r="Z2476" i="21" s="1"/>
  <c r="W2476" i="21"/>
  <c r="X2476" i="21"/>
  <c r="Y2476" i="21"/>
  <c r="AA2476" i="21"/>
  <c r="AD2476" i="21" s="1"/>
  <c r="AF2476" i="21" s="1"/>
  <c r="AC2476" i="21"/>
  <c r="AL2476" i="21"/>
  <c r="AN2476" i="21"/>
  <c r="AR2476" i="21"/>
  <c r="AX2476" i="21"/>
  <c r="AZ2476" i="21"/>
  <c r="BA2476" i="21"/>
  <c r="BC2476" i="21"/>
  <c r="BE2476" i="21"/>
  <c r="BF2476" i="21" s="1"/>
  <c r="C2477" i="21"/>
  <c r="D2477" i="21"/>
  <c r="F2477" i="21"/>
  <c r="H2477" i="21"/>
  <c r="I2477" i="21" s="1"/>
  <c r="J2477" i="21"/>
  <c r="Q2477" i="21"/>
  <c r="V2477" i="21"/>
  <c r="W2477" i="21"/>
  <c r="X2477" i="21"/>
  <c r="AA2477" i="21"/>
  <c r="AL2477" i="21"/>
  <c r="AN2477" i="21"/>
  <c r="AR2477" i="21"/>
  <c r="AX2477" i="21"/>
  <c r="AZ2477" i="21"/>
  <c r="BA2477" i="21"/>
  <c r="BC2477" i="21"/>
  <c r="BE2477" i="21"/>
  <c r="BG2477" i="21" s="1"/>
  <c r="BF2477" i="21"/>
  <c r="C2478" i="21"/>
  <c r="D2478" i="21"/>
  <c r="F2478" i="21"/>
  <c r="H2478" i="21"/>
  <c r="I2478" i="21"/>
  <c r="J2478" i="21"/>
  <c r="Q2478" i="21"/>
  <c r="V2478" i="21"/>
  <c r="W2478" i="21"/>
  <c r="X2478" i="21"/>
  <c r="Y2478" i="21"/>
  <c r="Z2478" i="21"/>
  <c r="AA2478" i="21"/>
  <c r="AD2478" i="21" s="1"/>
  <c r="AF2478" i="21" s="1"/>
  <c r="AC2478" i="21"/>
  <c r="AL2478" i="21"/>
  <c r="AN2478" i="21"/>
  <c r="AR2478" i="21"/>
  <c r="AX2478" i="21"/>
  <c r="AZ2478" i="21"/>
  <c r="BA2478" i="21"/>
  <c r="BC2478" i="21"/>
  <c r="BE2478" i="21"/>
  <c r="BF2478" i="21" s="1"/>
  <c r="BG2478" i="21"/>
  <c r="C2479" i="21"/>
  <c r="D2479" i="21"/>
  <c r="F2479" i="21"/>
  <c r="H2479" i="21"/>
  <c r="Q2479" i="21"/>
  <c r="V2479" i="21"/>
  <c r="Y2479" i="21" s="1"/>
  <c r="W2479" i="21"/>
  <c r="AA2479" i="21" s="1"/>
  <c r="X2479" i="21"/>
  <c r="Z2479" i="21"/>
  <c r="AL2479" i="21"/>
  <c r="AN2479" i="21"/>
  <c r="AR2479" i="21"/>
  <c r="AX2479" i="21"/>
  <c r="AZ2479" i="21"/>
  <c r="BA2479" i="21"/>
  <c r="BC2479" i="21"/>
  <c r="BE2479" i="21"/>
  <c r="BF2479" i="21"/>
  <c r="BG2479" i="21"/>
  <c r="C2480" i="21"/>
  <c r="D2480" i="21"/>
  <c r="F2480" i="21"/>
  <c r="H2480" i="21"/>
  <c r="J2480" i="21" s="1"/>
  <c r="I2480" i="21"/>
  <c r="Q2480" i="21"/>
  <c r="V2480" i="21"/>
  <c r="W2480" i="21"/>
  <c r="AA2480" i="21" s="1"/>
  <c r="X2480" i="21"/>
  <c r="Y2480" i="21"/>
  <c r="Z2480" i="21"/>
  <c r="AC2480" i="21"/>
  <c r="AL2480" i="21"/>
  <c r="AN2480" i="21"/>
  <c r="AR2480" i="21"/>
  <c r="AX2480" i="21"/>
  <c r="AZ2480" i="21"/>
  <c r="BA2480" i="21"/>
  <c r="BC2480" i="21"/>
  <c r="BE2480" i="21"/>
  <c r="C2481" i="21"/>
  <c r="D2481" i="21"/>
  <c r="F2481" i="21"/>
  <c r="H2481" i="21"/>
  <c r="I2481" i="21" s="1"/>
  <c r="Q2481" i="21"/>
  <c r="V2481" i="21"/>
  <c r="Y2481" i="21" s="1"/>
  <c r="W2481" i="21"/>
  <c r="AA2481" i="21" s="1"/>
  <c r="X2481" i="21"/>
  <c r="AL2481" i="21"/>
  <c r="AN2481" i="21"/>
  <c r="AR2481" i="21"/>
  <c r="AX2481" i="21"/>
  <c r="AZ2481" i="21"/>
  <c r="BA2481" i="21"/>
  <c r="BC2481" i="21"/>
  <c r="BE2481" i="21"/>
  <c r="BG2481" i="21" s="1"/>
  <c r="BF2481" i="21"/>
  <c r="C2482" i="21"/>
  <c r="D2482" i="21"/>
  <c r="F2482" i="21"/>
  <c r="H2482" i="21"/>
  <c r="I2482" i="21"/>
  <c r="J2482" i="21"/>
  <c r="Q2482" i="21"/>
  <c r="V2482" i="21"/>
  <c r="Z2482" i="21" s="1"/>
  <c r="W2482" i="21"/>
  <c r="X2482" i="21"/>
  <c r="Y2482" i="21"/>
  <c r="AA2482" i="21"/>
  <c r="AC2482" i="21"/>
  <c r="AL2482" i="21"/>
  <c r="AN2482" i="21"/>
  <c r="AR2482" i="21"/>
  <c r="AX2482" i="21"/>
  <c r="AZ2482" i="21"/>
  <c r="BA2482" i="21"/>
  <c r="BC2482" i="21"/>
  <c r="BE2482" i="21"/>
  <c r="BF2482" i="21" s="1"/>
  <c r="BG2482" i="21"/>
  <c r="C2483" i="21"/>
  <c r="D2483" i="21"/>
  <c r="F2483" i="21"/>
  <c r="H2483" i="21"/>
  <c r="I2483" i="21" s="1"/>
  <c r="Q2483" i="21"/>
  <c r="V2483" i="21"/>
  <c r="Y2483" i="21" s="1"/>
  <c r="W2483" i="21"/>
  <c r="X2483" i="21"/>
  <c r="AA2483" i="21"/>
  <c r="AL2483" i="21"/>
  <c r="AN2483" i="21"/>
  <c r="AR2483" i="21"/>
  <c r="AX2483" i="21"/>
  <c r="AZ2483" i="21"/>
  <c r="BA2483" i="21"/>
  <c r="BC2483" i="21"/>
  <c r="BE2483" i="21"/>
  <c r="BF2483" i="21"/>
  <c r="BG2483" i="21"/>
  <c r="C2484" i="21"/>
  <c r="D2484" i="21"/>
  <c r="F2484" i="21"/>
  <c r="H2484" i="21"/>
  <c r="J2484" i="21" s="1"/>
  <c r="I2484" i="21"/>
  <c r="Q2484" i="21"/>
  <c r="V2484" i="21"/>
  <c r="Z2484" i="21" s="1"/>
  <c r="W2484" i="21"/>
  <c r="AA2484" i="21" s="1"/>
  <c r="AD2484" i="21" s="1"/>
  <c r="AF2484" i="21" s="1"/>
  <c r="X2484" i="21"/>
  <c r="Y2484" i="21"/>
  <c r="AC2484" i="21"/>
  <c r="AL2484" i="21"/>
  <c r="AN2484" i="21"/>
  <c r="AR2484" i="21"/>
  <c r="AX2484" i="21"/>
  <c r="AZ2484" i="21"/>
  <c r="BA2484" i="21"/>
  <c r="BC2484" i="21"/>
  <c r="BE2484" i="21"/>
  <c r="BF2484" i="21" s="1"/>
  <c r="C2485" i="21"/>
  <c r="D2485" i="21"/>
  <c r="F2485" i="21"/>
  <c r="H2485" i="21"/>
  <c r="I2485" i="21" s="1"/>
  <c r="J2485" i="21"/>
  <c r="Q2485" i="21"/>
  <c r="V2485" i="21"/>
  <c r="Y2485" i="21" s="1"/>
  <c r="W2485" i="21"/>
  <c r="X2485" i="21"/>
  <c r="Z2485" i="21"/>
  <c r="AA2485" i="21"/>
  <c r="AL2485" i="21"/>
  <c r="AN2485" i="21"/>
  <c r="AR2485" i="21"/>
  <c r="AX2485" i="21"/>
  <c r="AZ2485" i="21"/>
  <c r="BA2485" i="21"/>
  <c r="BC2485" i="21"/>
  <c r="BE2485" i="21"/>
  <c r="BG2485" i="21" s="1"/>
  <c r="BF2485" i="21"/>
  <c r="C2486" i="21"/>
  <c r="D2486" i="21"/>
  <c r="F2486" i="21"/>
  <c r="H2486" i="21"/>
  <c r="I2486" i="21"/>
  <c r="J2486" i="21"/>
  <c r="Q2486" i="21"/>
  <c r="V2486" i="21"/>
  <c r="W2486" i="21"/>
  <c r="AA2486" i="21" s="1"/>
  <c r="AD2486" i="21" s="1"/>
  <c r="AF2486" i="21" s="1"/>
  <c r="X2486" i="21"/>
  <c r="AC2486" i="21" s="1"/>
  <c r="Y2486" i="21"/>
  <c r="Z2486" i="21"/>
  <c r="AL2486" i="21"/>
  <c r="AN2486" i="21"/>
  <c r="AR2486" i="21"/>
  <c r="AX2486" i="21"/>
  <c r="AZ2486" i="21"/>
  <c r="BA2486" i="21"/>
  <c r="BC2486" i="21"/>
  <c r="BE2486" i="21"/>
  <c r="BG2486" i="21" s="1"/>
  <c r="BF2486" i="21"/>
  <c r="C2487" i="21"/>
  <c r="D2487" i="21"/>
  <c r="F2487" i="21"/>
  <c r="H2487" i="21"/>
  <c r="I2487" i="21" s="1"/>
  <c r="Q2487" i="21"/>
  <c r="V2487" i="21"/>
  <c r="Y2487" i="21" s="1"/>
  <c r="W2487" i="21"/>
  <c r="AA2487" i="21" s="1"/>
  <c r="AD2487" i="21" s="1"/>
  <c r="X2487" i="21"/>
  <c r="AB2487" i="21"/>
  <c r="AC2487" i="21"/>
  <c r="AL2487" i="21"/>
  <c r="AN2487" i="21"/>
  <c r="AR2487" i="21"/>
  <c r="AX2487" i="21"/>
  <c r="AZ2487" i="21"/>
  <c r="BA2487" i="21"/>
  <c r="BC2487" i="21"/>
  <c r="BE2487" i="21"/>
  <c r="BF2487" i="21"/>
  <c r="BG2487" i="21"/>
  <c r="C2488" i="21"/>
  <c r="D2488" i="21"/>
  <c r="F2488" i="21"/>
  <c r="H2488" i="21"/>
  <c r="J2488" i="21" s="1"/>
  <c r="Q2488" i="21"/>
  <c r="V2488" i="21"/>
  <c r="W2488" i="21"/>
  <c r="AA2488" i="21" s="1"/>
  <c r="X2488" i="21"/>
  <c r="Y2488" i="21"/>
  <c r="Z2488" i="21"/>
  <c r="AC2488" i="21"/>
  <c r="AL2488" i="21"/>
  <c r="AN2488" i="21"/>
  <c r="AR2488" i="21"/>
  <c r="AX2488" i="21"/>
  <c r="AZ2488" i="21"/>
  <c r="BA2488" i="21"/>
  <c r="BC2488" i="21"/>
  <c r="BE2488" i="21"/>
  <c r="BF2488" i="21" s="1"/>
  <c r="BG2488" i="21"/>
  <c r="C2489" i="21"/>
  <c r="D2489" i="21"/>
  <c r="F2489" i="21"/>
  <c r="H2489" i="21"/>
  <c r="I2489" i="21" s="1"/>
  <c r="J2489" i="21"/>
  <c r="Q2489" i="21"/>
  <c r="V2489" i="21"/>
  <c r="Y2489" i="21" s="1"/>
  <c r="W2489" i="21"/>
  <c r="AA2489" i="21" s="1"/>
  <c r="AD2489" i="21" s="1"/>
  <c r="X2489" i="21"/>
  <c r="AC2489" i="21" s="1"/>
  <c r="Z2489" i="21"/>
  <c r="AL2489" i="21"/>
  <c r="AN2489" i="21"/>
  <c r="AR2489" i="21"/>
  <c r="AX2489" i="21"/>
  <c r="AZ2489" i="21"/>
  <c r="BA2489" i="21"/>
  <c r="BC2489" i="21"/>
  <c r="BE2489" i="21"/>
  <c r="BG2489" i="21" s="1"/>
  <c r="C2490" i="21"/>
  <c r="D2490" i="21"/>
  <c r="F2490" i="21"/>
  <c r="H2490" i="21"/>
  <c r="I2490" i="21"/>
  <c r="J2490" i="21"/>
  <c r="Q2490" i="21"/>
  <c r="V2490" i="21"/>
  <c r="Z2490" i="21" s="1"/>
  <c r="W2490" i="21"/>
  <c r="X2490" i="21"/>
  <c r="Y2490" i="21"/>
  <c r="AA2490" i="21"/>
  <c r="AD2490" i="21" s="1"/>
  <c r="AC2490" i="21"/>
  <c r="AF2490" i="21"/>
  <c r="AL2490" i="21"/>
  <c r="AN2490" i="21"/>
  <c r="AR2490" i="21"/>
  <c r="AX2490" i="21"/>
  <c r="AZ2490" i="21"/>
  <c r="BA2490" i="21"/>
  <c r="BC2490" i="21"/>
  <c r="BE2490" i="21"/>
  <c r="BF2490" i="21" s="1"/>
  <c r="C2491" i="21"/>
  <c r="D2491" i="21"/>
  <c r="F2491" i="21"/>
  <c r="H2491" i="21"/>
  <c r="I2491" i="21" s="1"/>
  <c r="Q2491" i="21"/>
  <c r="V2491" i="21"/>
  <c r="W2491" i="21"/>
  <c r="X2491" i="21"/>
  <c r="Y2491" i="21"/>
  <c r="Z2491" i="21"/>
  <c r="AA2491" i="21"/>
  <c r="AL2491" i="21"/>
  <c r="AN2491" i="21"/>
  <c r="AR2491" i="21"/>
  <c r="AX2491" i="21"/>
  <c r="AZ2491" i="21"/>
  <c r="BA2491" i="21"/>
  <c r="BC2491" i="21"/>
  <c r="BE2491" i="21"/>
  <c r="BF2491" i="21"/>
  <c r="BG2491" i="21"/>
  <c r="C2492" i="21"/>
  <c r="D2492" i="21"/>
  <c r="F2492" i="21"/>
  <c r="H2492" i="21"/>
  <c r="J2492" i="21" s="1"/>
  <c r="I2492" i="21"/>
  <c r="Q2492" i="21"/>
  <c r="V2492" i="21"/>
  <c r="Z2492" i="21" s="1"/>
  <c r="W2492" i="21"/>
  <c r="X2492" i="21"/>
  <c r="Y2492" i="21"/>
  <c r="AA2492" i="21"/>
  <c r="AD2492" i="21" s="1"/>
  <c r="AF2492" i="21" s="1"/>
  <c r="AC2492" i="21"/>
  <c r="AL2492" i="21"/>
  <c r="AN2492" i="21"/>
  <c r="AR2492" i="21"/>
  <c r="AX2492" i="21"/>
  <c r="AZ2492" i="21"/>
  <c r="BA2492" i="21"/>
  <c r="BC2492" i="21"/>
  <c r="BE2492" i="21"/>
  <c r="BF2492" i="21" s="1"/>
  <c r="BG2492" i="21"/>
  <c r="C2493" i="21"/>
  <c r="D2493" i="21"/>
  <c r="F2493" i="21"/>
  <c r="H2493" i="21"/>
  <c r="J2493" i="21" s="1"/>
  <c r="Q2493" i="21"/>
  <c r="V2493" i="21"/>
  <c r="Y2493" i="21" s="1"/>
  <c r="W2493" i="21"/>
  <c r="X2493" i="21"/>
  <c r="Z2493" i="21"/>
  <c r="AA2493" i="21"/>
  <c r="AL2493" i="21"/>
  <c r="AN2493" i="21"/>
  <c r="AR2493" i="21"/>
  <c r="AX2493" i="21"/>
  <c r="AZ2493" i="21"/>
  <c r="BA2493" i="21"/>
  <c r="BC2493" i="21"/>
  <c r="BE2493" i="21"/>
  <c r="BG2493" i="21" s="1"/>
  <c r="BF2493" i="21"/>
  <c r="C2494" i="21"/>
  <c r="D2494" i="21"/>
  <c r="F2494" i="21"/>
  <c r="H2494" i="21"/>
  <c r="I2494" i="21"/>
  <c r="J2494" i="21"/>
  <c r="Q2494" i="21"/>
  <c r="V2494" i="21"/>
  <c r="W2494" i="21"/>
  <c r="X2494" i="21"/>
  <c r="Y2494" i="21"/>
  <c r="Z2494" i="21"/>
  <c r="AA2494" i="21"/>
  <c r="AD2494" i="21" s="1"/>
  <c r="AF2494" i="21" s="1"/>
  <c r="AC2494" i="21"/>
  <c r="AL2494" i="21"/>
  <c r="AN2494" i="21"/>
  <c r="AR2494" i="21"/>
  <c r="AX2494" i="21"/>
  <c r="AZ2494" i="21"/>
  <c r="BA2494" i="21"/>
  <c r="BC2494" i="21"/>
  <c r="BE2494" i="21"/>
  <c r="BF2494" i="21"/>
  <c r="BG2494" i="21"/>
  <c r="C2495" i="21"/>
  <c r="D2495" i="21"/>
  <c r="F2495" i="21"/>
  <c r="H2495" i="21"/>
  <c r="I2495" i="21" s="1"/>
  <c r="Q2495" i="21"/>
  <c r="V2495" i="21"/>
  <c r="Y2495" i="21" s="1"/>
  <c r="W2495" i="21"/>
  <c r="AA2495" i="21" s="1"/>
  <c r="AD2495" i="21" s="1"/>
  <c r="X2495" i="21"/>
  <c r="AC2495" i="21"/>
  <c r="AB2495" i="21" s="1"/>
  <c r="AL2495" i="21"/>
  <c r="AN2495" i="21"/>
  <c r="AR2495" i="21"/>
  <c r="AX2495" i="21"/>
  <c r="AZ2495" i="21"/>
  <c r="BA2495" i="21"/>
  <c r="BC2495" i="21"/>
  <c r="BE2495" i="21"/>
  <c r="BF2495" i="21"/>
  <c r="BG2495" i="21"/>
  <c r="C2496" i="21"/>
  <c r="D2496" i="21"/>
  <c r="F2496" i="21"/>
  <c r="H2496" i="21"/>
  <c r="J2496" i="21" s="1"/>
  <c r="I2496" i="21"/>
  <c r="Q2496" i="21"/>
  <c r="V2496" i="21"/>
  <c r="W2496" i="21"/>
  <c r="X2496" i="21"/>
  <c r="Y2496" i="21"/>
  <c r="Z2496" i="21"/>
  <c r="AA2496" i="21"/>
  <c r="AC2496" i="21"/>
  <c r="AL2496" i="21"/>
  <c r="AN2496" i="21"/>
  <c r="AR2496" i="21"/>
  <c r="AX2496" i="21"/>
  <c r="AZ2496" i="21"/>
  <c r="BA2496" i="21"/>
  <c r="BC2496" i="21"/>
  <c r="BE2496" i="21"/>
  <c r="BF2496" i="21" s="1"/>
  <c r="C2497" i="21"/>
  <c r="D2497" i="21"/>
  <c r="F2497" i="21"/>
  <c r="H2497" i="21"/>
  <c r="I2497" i="21" s="1"/>
  <c r="J2497" i="21"/>
  <c r="Q2497" i="21"/>
  <c r="V2497" i="21"/>
  <c r="Y2497" i="21" s="1"/>
  <c r="W2497" i="21"/>
  <c r="AA2497" i="21" s="1"/>
  <c r="AD2497" i="21" s="1"/>
  <c r="AF2497" i="21" s="1"/>
  <c r="X2497" i="21"/>
  <c r="AC2497" i="21" s="1"/>
  <c r="Z2497" i="21"/>
  <c r="AL2497" i="21"/>
  <c r="AN2497" i="21"/>
  <c r="AR2497" i="21"/>
  <c r="AX2497" i="21"/>
  <c r="AZ2497" i="21"/>
  <c r="BA2497" i="21"/>
  <c r="BC2497" i="21"/>
  <c r="BE2497" i="21"/>
  <c r="BG2497" i="21" s="1"/>
  <c r="BF2497" i="21"/>
  <c r="C2498" i="21"/>
  <c r="D2498" i="21"/>
  <c r="F2498" i="21"/>
  <c r="H2498" i="21"/>
  <c r="I2498" i="21"/>
  <c r="J2498" i="21"/>
  <c r="Q2498" i="21"/>
  <c r="V2498" i="21"/>
  <c r="Z2498" i="21" s="1"/>
  <c r="W2498" i="21"/>
  <c r="X2498" i="21"/>
  <c r="Y2498" i="21"/>
  <c r="AA2498" i="21"/>
  <c r="AL2498" i="21"/>
  <c r="AN2498" i="21"/>
  <c r="AR2498" i="21"/>
  <c r="AX2498" i="21"/>
  <c r="AZ2498" i="21"/>
  <c r="BA2498" i="21"/>
  <c r="BC2498" i="21"/>
  <c r="BE2498" i="21"/>
  <c r="BG2498" i="21" s="1"/>
  <c r="BF2498" i="21"/>
  <c r="C2499" i="21"/>
  <c r="D2499" i="21"/>
  <c r="F2499" i="21"/>
  <c r="H2499" i="21"/>
  <c r="I2499" i="21" s="1"/>
  <c r="Q2499" i="21"/>
  <c r="V2499" i="21"/>
  <c r="Y2499" i="21" s="1"/>
  <c r="W2499" i="21"/>
  <c r="X2499" i="21"/>
  <c r="AB2499" i="21" s="1"/>
  <c r="AA2499" i="21"/>
  <c r="AC2499" i="21"/>
  <c r="AD2499" i="21"/>
  <c r="AL2499" i="21"/>
  <c r="AN2499" i="21"/>
  <c r="AR2499" i="21"/>
  <c r="AX2499" i="21"/>
  <c r="AZ2499" i="21"/>
  <c r="BA2499" i="21"/>
  <c r="BC2499" i="21"/>
  <c r="BE2499" i="21"/>
  <c r="BF2499" i="21"/>
  <c r="BG2499" i="21"/>
  <c r="C2500" i="21"/>
  <c r="D2500" i="21"/>
  <c r="F2500" i="21"/>
  <c r="H2500" i="21"/>
  <c r="J2500" i="21" s="1"/>
  <c r="I2500" i="21"/>
  <c r="Q2500" i="21"/>
  <c r="V2500" i="21"/>
  <c r="Z2500" i="21" s="1"/>
  <c r="W2500" i="21"/>
  <c r="AA2500" i="21" s="1"/>
  <c r="AD2500" i="21" s="1"/>
  <c r="AF2500" i="21" s="1"/>
  <c r="X2500" i="21"/>
  <c r="Y2500" i="21"/>
  <c r="AC2500" i="21"/>
  <c r="AL2500" i="21"/>
  <c r="AN2500" i="21"/>
  <c r="AR2500" i="21"/>
  <c r="AX2500" i="21"/>
  <c r="AZ2500" i="21"/>
  <c r="BA2500" i="21"/>
  <c r="BC2500" i="21"/>
  <c r="BE2500" i="21"/>
  <c r="BF2500" i="21" s="1"/>
  <c r="C2501" i="21"/>
  <c r="D2501" i="21"/>
  <c r="F2501" i="21"/>
  <c r="H2501" i="21"/>
  <c r="I2501" i="21"/>
  <c r="J2501" i="21"/>
  <c r="Q2501" i="21"/>
  <c r="V2501" i="21"/>
  <c r="Y2501" i="21" s="1"/>
  <c r="W2501" i="21"/>
  <c r="AA2501" i="21" s="1"/>
  <c r="X2501" i="21"/>
  <c r="AC2501" i="21" s="1"/>
  <c r="AL2501" i="21"/>
  <c r="AN2501" i="21"/>
  <c r="AR2501" i="21"/>
  <c r="AX2501" i="21"/>
  <c r="AZ2501" i="21"/>
  <c r="BA2501" i="21"/>
  <c r="BC2501" i="21"/>
  <c r="BE2501" i="21"/>
  <c r="BG2501" i="21" s="1"/>
  <c r="C2502" i="21"/>
  <c r="D2502" i="21"/>
  <c r="F2502" i="21"/>
  <c r="H2502" i="21"/>
  <c r="I2502" i="21"/>
  <c r="J2502" i="21"/>
  <c r="Q2502" i="21"/>
  <c r="V2502" i="21"/>
  <c r="W2502" i="21"/>
  <c r="X2502" i="21"/>
  <c r="Y2502" i="21"/>
  <c r="Z2502" i="21"/>
  <c r="AA2502" i="21"/>
  <c r="AL2502" i="21"/>
  <c r="AN2502" i="21"/>
  <c r="AR2502" i="21"/>
  <c r="AX2502" i="21"/>
  <c r="AZ2502" i="21"/>
  <c r="BA2502" i="21"/>
  <c r="BC2502" i="21"/>
  <c r="BE2502" i="21"/>
  <c r="BF2502" i="21"/>
  <c r="BG2502" i="21"/>
  <c r="C2503" i="21"/>
  <c r="D2503" i="21"/>
  <c r="F2503" i="21"/>
  <c r="H2503" i="21"/>
  <c r="I2503" i="21" s="1"/>
  <c r="Q2503" i="21"/>
  <c r="V2503" i="21"/>
  <c r="Y2503" i="21" s="1"/>
  <c r="W2503" i="21"/>
  <c r="AA2503" i="21" s="1"/>
  <c r="AD2503" i="21" s="1"/>
  <c r="X2503" i="21"/>
  <c r="Z2503" i="21"/>
  <c r="AB2503" i="21"/>
  <c r="AC2503" i="21"/>
  <c r="AL2503" i="21"/>
  <c r="AN2503" i="21"/>
  <c r="AR2503" i="21"/>
  <c r="AX2503" i="21"/>
  <c r="AZ2503" i="21"/>
  <c r="BA2503" i="21"/>
  <c r="BC2503" i="21"/>
  <c r="BE2503" i="21"/>
  <c r="BF2503" i="21"/>
  <c r="BG2503" i="21"/>
  <c r="C2504" i="21"/>
  <c r="D2504" i="21"/>
  <c r="F2504" i="21"/>
  <c r="H2504" i="21"/>
  <c r="J2504" i="21" s="1"/>
  <c r="Q2504" i="21"/>
  <c r="V2504" i="21"/>
  <c r="Y2504" i="21" s="1"/>
  <c r="W2504" i="21"/>
  <c r="X2504" i="21"/>
  <c r="Z2504" i="21"/>
  <c r="AA2504" i="21"/>
  <c r="AB2504" i="21" s="1"/>
  <c r="AC2504" i="21"/>
  <c r="AL2504" i="21"/>
  <c r="AN2504" i="21"/>
  <c r="AR2504" i="21"/>
  <c r="AX2504" i="21"/>
  <c r="AZ2504" i="21"/>
  <c r="BA2504" i="21"/>
  <c r="BC2504" i="21"/>
  <c r="BE2504" i="21"/>
  <c r="BF2504" i="21" s="1"/>
  <c r="BG2504" i="21"/>
  <c r="BK1" i="21"/>
  <c r="BJ1" i="21"/>
  <c r="AB2488" i="21" l="1"/>
  <c r="AD2488" i="21"/>
  <c r="AF2488" i="21" s="1"/>
  <c r="AD2481" i="21"/>
  <c r="AB2480" i="21"/>
  <c r="AD2480" i="21"/>
  <c r="AF2480" i="21" s="1"/>
  <c r="AB2501" i="21"/>
  <c r="AD2501" i="21"/>
  <c r="AB2496" i="21"/>
  <c r="AD2496" i="21"/>
  <c r="AF2496" i="21" s="1"/>
  <c r="I2504" i="21"/>
  <c r="J2503" i="21"/>
  <c r="AC2502" i="21"/>
  <c r="AB2502" i="21" s="1"/>
  <c r="AF2501" i="21"/>
  <c r="J2495" i="21"/>
  <c r="I2493" i="21"/>
  <c r="BG2484" i="21"/>
  <c r="J2483" i="21"/>
  <c r="AD2482" i="21"/>
  <c r="AF2482" i="21" s="1"/>
  <c r="AB2482" i="21"/>
  <c r="AC2481" i="21"/>
  <c r="AF2481" i="21"/>
  <c r="AB2478" i="21"/>
  <c r="Y2477" i="21"/>
  <c r="Z2477" i="21"/>
  <c r="AB2472" i="21"/>
  <c r="AD2472" i="21"/>
  <c r="AF2472" i="21" s="1"/>
  <c r="AC2471" i="21"/>
  <c r="AD2471" i="21" s="1"/>
  <c r="AF2471" i="21" s="1"/>
  <c r="AB2464" i="21"/>
  <c r="AD2464" i="21"/>
  <c r="AF2464" i="21" s="1"/>
  <c r="AB2462" i="21"/>
  <c r="AB2456" i="21"/>
  <c r="AD2456" i="21"/>
  <c r="AF2456" i="21" s="1"/>
  <c r="AB2328" i="21"/>
  <c r="AD2328" i="21"/>
  <c r="AF2328" i="21" s="1"/>
  <c r="AB2274" i="21"/>
  <c r="AD2274" i="21"/>
  <c r="AF2274" i="21" s="1"/>
  <c r="AD2243" i="21"/>
  <c r="AF2243" i="21" s="1"/>
  <c r="AB2243" i="21"/>
  <c r="AB2468" i="21"/>
  <c r="AD2458" i="21"/>
  <c r="AF2458" i="21" s="1"/>
  <c r="AB2458" i="21"/>
  <c r="AB2443" i="21"/>
  <c r="AD2443" i="21"/>
  <c r="AB2441" i="21"/>
  <c r="AD2441" i="21"/>
  <c r="AB2435" i="21"/>
  <c r="AD2435" i="21"/>
  <c r="AB2433" i="21"/>
  <c r="AD2433" i="21"/>
  <c r="AB2427" i="21"/>
  <c r="AD2427" i="21"/>
  <c r="AB2425" i="21"/>
  <c r="AD2425" i="21"/>
  <c r="AB2419" i="21"/>
  <c r="AD2419" i="21"/>
  <c r="AB2417" i="21"/>
  <c r="AD2417" i="21"/>
  <c r="AB2411" i="21"/>
  <c r="AD2411" i="21"/>
  <c r="AB2409" i="21"/>
  <c r="AD2409" i="21"/>
  <c r="AB2403" i="21"/>
  <c r="AD2403" i="21"/>
  <c r="AB2401" i="21"/>
  <c r="AD2401" i="21"/>
  <c r="AB2395" i="21"/>
  <c r="AD2395" i="21"/>
  <c r="AB2393" i="21"/>
  <c r="AD2393" i="21"/>
  <c r="AB2387" i="21"/>
  <c r="AD2387" i="21"/>
  <c r="AB2385" i="21"/>
  <c r="AD2385" i="21"/>
  <c r="AB2379" i="21"/>
  <c r="AD2379" i="21"/>
  <c r="AB2377" i="21"/>
  <c r="AD2377" i="21"/>
  <c r="AB2371" i="21"/>
  <c r="AD2371" i="21"/>
  <c r="AB2369" i="21"/>
  <c r="AD2369" i="21"/>
  <c r="AB2363" i="21"/>
  <c r="AD2363" i="21"/>
  <c r="AB2323" i="21"/>
  <c r="AD2323" i="21"/>
  <c r="AF2323" i="21" s="1"/>
  <c r="AB2361" i="21"/>
  <c r="AD2361" i="21"/>
  <c r="AB2353" i="21"/>
  <c r="AD2353" i="21"/>
  <c r="AB2345" i="21"/>
  <c r="AD2345" i="21"/>
  <c r="AF2326" i="21"/>
  <c r="AD2259" i="21"/>
  <c r="AD2255" i="21"/>
  <c r="AF2255" i="21" s="1"/>
  <c r="AB2255" i="21"/>
  <c r="J2499" i="21"/>
  <c r="AC2498" i="21"/>
  <c r="AD2498" i="21" s="1"/>
  <c r="AF2498" i="21" s="1"/>
  <c r="Z2495" i="21"/>
  <c r="AC2493" i="21"/>
  <c r="AD2493" i="21" s="1"/>
  <c r="AF2493" i="21" s="1"/>
  <c r="AB2492" i="21"/>
  <c r="AC2491" i="21"/>
  <c r="J2487" i="21"/>
  <c r="Z2483" i="21"/>
  <c r="AC2479" i="21"/>
  <c r="AD2479" i="21" s="1"/>
  <c r="AF2479" i="21" s="1"/>
  <c r="AC2469" i="21"/>
  <c r="AD2465" i="21"/>
  <c r="BF2464" i="21"/>
  <c r="BG2464" i="21"/>
  <c r="AC2463" i="21"/>
  <c r="AB2463" i="21" s="1"/>
  <c r="AB2451" i="21"/>
  <c r="AD2451" i="21"/>
  <c r="AB2449" i="21"/>
  <c r="AD2449" i="21"/>
  <c r="AB2337" i="21"/>
  <c r="AD2337" i="21"/>
  <c r="AD2310" i="21"/>
  <c r="AD2502" i="21"/>
  <c r="AF2502" i="21" s="1"/>
  <c r="AF2503" i="21"/>
  <c r="Z2501" i="21"/>
  <c r="AB2497" i="21"/>
  <c r="AF2495" i="21"/>
  <c r="AB2494" i="21"/>
  <c r="BG2490" i="21"/>
  <c r="BF2489" i="21"/>
  <c r="I2488" i="21"/>
  <c r="AC2483" i="21"/>
  <c r="J2481" i="21"/>
  <c r="AB2476" i="21"/>
  <c r="BG2474" i="21"/>
  <c r="I2471" i="21"/>
  <c r="J2471" i="21"/>
  <c r="BG2468" i="21"/>
  <c r="J2467" i="21"/>
  <c r="AD2455" i="21"/>
  <c r="AF2455" i="21" s="1"/>
  <c r="AB2329" i="21"/>
  <c r="AD2329" i="21"/>
  <c r="AB2322" i="21"/>
  <c r="AD2322" i="21"/>
  <c r="AF2322" i="21" s="1"/>
  <c r="AD2248" i="21"/>
  <c r="AF2248" i="21" s="1"/>
  <c r="AB2248" i="21"/>
  <c r="AD2470" i="21"/>
  <c r="AF2470" i="21" s="1"/>
  <c r="AC2473" i="21"/>
  <c r="AB2473" i="21" s="1"/>
  <c r="AB2470" i="21"/>
  <c r="Y2469" i="21"/>
  <c r="Z2469" i="21"/>
  <c r="AB2459" i="21"/>
  <c r="AD2459" i="21"/>
  <c r="AB2457" i="21"/>
  <c r="AD2457" i="21"/>
  <c r="AD2442" i="21"/>
  <c r="AF2442" i="21" s="1"/>
  <c r="AB2442" i="21"/>
  <c r="AB2440" i="21"/>
  <c r="AD2440" i="21"/>
  <c r="AF2440" i="21" s="1"/>
  <c r="AD2434" i="21"/>
  <c r="AF2434" i="21" s="1"/>
  <c r="AB2434" i="21"/>
  <c r="AB2432" i="21"/>
  <c r="AD2432" i="21"/>
  <c r="AF2432" i="21" s="1"/>
  <c r="AD2426" i="21"/>
  <c r="AF2426" i="21" s="1"/>
  <c r="AB2426" i="21"/>
  <c r="AB2424" i="21"/>
  <c r="AD2424" i="21"/>
  <c r="AF2424" i="21" s="1"/>
  <c r="AD2418" i="21"/>
  <c r="AF2418" i="21" s="1"/>
  <c r="AB2418" i="21"/>
  <c r="AB2416" i="21"/>
  <c r="AD2416" i="21"/>
  <c r="AF2416" i="21" s="1"/>
  <c r="AD2410" i="21"/>
  <c r="AF2410" i="21" s="1"/>
  <c r="AB2410" i="21"/>
  <c r="AB2408" i="21"/>
  <c r="AD2408" i="21"/>
  <c r="AF2408" i="21" s="1"/>
  <c r="AD2402" i="21"/>
  <c r="AF2402" i="21" s="1"/>
  <c r="AB2402" i="21"/>
  <c r="AB2400" i="21"/>
  <c r="AD2400" i="21"/>
  <c r="AF2400" i="21" s="1"/>
  <c r="AD2394" i="21"/>
  <c r="AF2394" i="21" s="1"/>
  <c r="AB2394" i="21"/>
  <c r="AB2392" i="21"/>
  <c r="AD2392" i="21"/>
  <c r="AF2392" i="21" s="1"/>
  <c r="AD2386" i="21"/>
  <c r="AF2386" i="21" s="1"/>
  <c r="AB2386" i="21"/>
  <c r="AB2384" i="21"/>
  <c r="AD2384" i="21"/>
  <c r="AF2384" i="21" s="1"/>
  <c r="AD2378" i="21"/>
  <c r="AF2378" i="21" s="1"/>
  <c r="AB2378" i="21"/>
  <c r="AB2376" i="21"/>
  <c r="AD2376" i="21"/>
  <c r="AF2376" i="21" s="1"/>
  <c r="AD2370" i="21"/>
  <c r="AF2370" i="21" s="1"/>
  <c r="AB2370" i="21"/>
  <c r="AB2368" i="21"/>
  <c r="AD2368" i="21"/>
  <c r="AF2368" i="21" s="1"/>
  <c r="AB2358" i="21"/>
  <c r="AB2350" i="21"/>
  <c r="AB2342" i="21"/>
  <c r="AB2306" i="21"/>
  <c r="AD2306" i="21"/>
  <c r="AF2306" i="21" s="1"/>
  <c r="AB2298" i="21"/>
  <c r="AD2298" i="21"/>
  <c r="AF2298" i="21" s="1"/>
  <c r="AB2283" i="21"/>
  <c r="AD2283" i="21"/>
  <c r="BF2480" i="21"/>
  <c r="BG2480" i="21"/>
  <c r="AD2474" i="21"/>
  <c r="AF2474" i="21" s="1"/>
  <c r="AB2474" i="21"/>
  <c r="Z2499" i="21"/>
  <c r="AB2484" i="21"/>
  <c r="AB2500" i="21"/>
  <c r="Z2487" i="21"/>
  <c r="AC2485" i="21"/>
  <c r="AD2485" i="21" s="1"/>
  <c r="AF2485" i="21"/>
  <c r="AB2481" i="21"/>
  <c r="AC2477" i="21"/>
  <c r="AD2477" i="21" s="1"/>
  <c r="AF2477" i="21"/>
  <c r="AD2473" i="21"/>
  <c r="AF2473" i="21" s="1"/>
  <c r="BF2472" i="21"/>
  <c r="BG2472" i="21"/>
  <c r="AD2466" i="21"/>
  <c r="AF2466" i="21" s="1"/>
  <c r="AB2466" i="21"/>
  <c r="AB2448" i="21"/>
  <c r="AD2448" i="21"/>
  <c r="AF2448" i="21" s="1"/>
  <c r="AB2360" i="21"/>
  <c r="AD2360" i="21"/>
  <c r="AF2360" i="21" s="1"/>
  <c r="AB2352" i="21"/>
  <c r="AD2352" i="21"/>
  <c r="AF2352" i="21" s="1"/>
  <c r="AB2344" i="21"/>
  <c r="AD2344" i="21"/>
  <c r="AF2344" i="21" s="1"/>
  <c r="AB2334" i="21"/>
  <c r="AD2287" i="21"/>
  <c r="AF2287" i="21" s="1"/>
  <c r="AB2287" i="21"/>
  <c r="AB2253" i="21"/>
  <c r="AF2489" i="21"/>
  <c r="AD2504" i="21"/>
  <c r="AF2504" i="21" s="1"/>
  <c r="BF2501" i="21"/>
  <c r="BG2500" i="21"/>
  <c r="AF2499" i="21"/>
  <c r="BG2496" i="21"/>
  <c r="J2491" i="21"/>
  <c r="AB2490" i="21"/>
  <c r="AB2489" i="21"/>
  <c r="AF2487" i="21"/>
  <c r="AB2486" i="21"/>
  <c r="Z2481" i="21"/>
  <c r="I2479" i="21"/>
  <c r="J2479" i="21"/>
  <c r="BG2476" i="21"/>
  <c r="J2475" i="21"/>
  <c r="Z2471" i="21"/>
  <c r="Z2467" i="21"/>
  <c r="AD2450" i="21"/>
  <c r="AF2450" i="21" s="1"/>
  <c r="AB2450" i="21"/>
  <c r="AB2336" i="21"/>
  <c r="AD2336" i="21"/>
  <c r="AF2336" i="21" s="1"/>
  <c r="AB2314" i="21"/>
  <c r="AD2314" i="21"/>
  <c r="AF2314" i="21" s="1"/>
  <c r="AF2465" i="21"/>
  <c r="Y2459" i="21"/>
  <c r="AF2457" i="21"/>
  <c r="AC2455" i="21"/>
  <c r="BF2454" i="21"/>
  <c r="I2453" i="21"/>
  <c r="Y2451" i="21"/>
  <c r="AF2449" i="21"/>
  <c r="AC2447" i="21"/>
  <c r="AD2447" i="21" s="1"/>
  <c r="AF2447" i="21" s="1"/>
  <c r="BF2446" i="21"/>
  <c r="I2445" i="21"/>
  <c r="Y2443" i="21"/>
  <c r="AF2441" i="21"/>
  <c r="AC2439" i="21"/>
  <c r="AD2439" i="21" s="1"/>
  <c r="AF2439" i="21" s="1"/>
  <c r="BF2438" i="21"/>
  <c r="I2437" i="21"/>
  <c r="Y2435" i="21"/>
  <c r="AF2433" i="21"/>
  <c r="AC2431" i="21"/>
  <c r="AD2431" i="21" s="1"/>
  <c r="AF2431" i="21" s="1"/>
  <c r="BF2430" i="21"/>
  <c r="I2429" i="21"/>
  <c r="Y2427" i="21"/>
  <c r="AF2425" i="21"/>
  <c r="AC2423" i="21"/>
  <c r="AD2423" i="21" s="1"/>
  <c r="AF2423" i="21" s="1"/>
  <c r="BF2422" i="21"/>
  <c r="I2421" i="21"/>
  <c r="Y2419" i="21"/>
  <c r="AF2417" i="21"/>
  <c r="AC2415" i="21"/>
  <c r="AD2415" i="21" s="1"/>
  <c r="AF2415" i="21" s="1"/>
  <c r="BF2414" i="21"/>
  <c r="I2413" i="21"/>
  <c r="Y2411" i="21"/>
  <c r="AF2409" i="21"/>
  <c r="AC2407" i="21"/>
  <c r="AD2407" i="21" s="1"/>
  <c r="AF2407" i="21" s="1"/>
  <c r="BF2406" i="21"/>
  <c r="I2405" i="21"/>
  <c r="Y2403" i="21"/>
  <c r="AF2401" i="21"/>
  <c r="AC2399" i="21"/>
  <c r="AD2399" i="21" s="1"/>
  <c r="AF2399" i="21" s="1"/>
  <c r="BF2398" i="21"/>
  <c r="I2397" i="21"/>
  <c r="Y2395" i="21"/>
  <c r="AF2393" i="21"/>
  <c r="AC2391" i="21"/>
  <c r="AD2391" i="21" s="1"/>
  <c r="AF2391" i="21" s="1"/>
  <c r="BF2390" i="21"/>
  <c r="I2389" i="21"/>
  <c r="Y2387" i="21"/>
  <c r="AF2385" i="21"/>
  <c r="AC2383" i="21"/>
  <c r="AD2383" i="21" s="1"/>
  <c r="AF2383" i="21" s="1"/>
  <c r="BF2382" i="21"/>
  <c r="I2381" i="21"/>
  <c r="Y2379" i="21"/>
  <c r="AF2377" i="21"/>
  <c r="AC2375" i="21"/>
  <c r="AD2375" i="21" s="1"/>
  <c r="AF2375" i="21" s="1"/>
  <c r="BF2374" i="21"/>
  <c r="I2373" i="21"/>
  <c r="Y2371" i="21"/>
  <c r="AF2369" i="21"/>
  <c r="AC2367" i="21"/>
  <c r="AD2367" i="21" s="1"/>
  <c r="AF2367" i="21" s="1"/>
  <c r="BF2366" i="21"/>
  <c r="I2365" i="21"/>
  <c r="Y2363" i="21"/>
  <c r="AB2362" i="21"/>
  <c r="AF2361" i="21"/>
  <c r="AC2359" i="21"/>
  <c r="AB2359" i="21" s="1"/>
  <c r="BF2358" i="21"/>
  <c r="I2357" i="21"/>
  <c r="Y2355" i="21"/>
  <c r="AB2354" i="21"/>
  <c r="AF2353" i="21"/>
  <c r="AC2351" i="21"/>
  <c r="AD2351" i="21" s="1"/>
  <c r="AF2351" i="21" s="1"/>
  <c r="BF2350" i="21"/>
  <c r="I2349" i="21"/>
  <c r="Y2347" i="21"/>
  <c r="AB2346" i="21"/>
  <c r="AF2345" i="21"/>
  <c r="AC2343" i="21"/>
  <c r="AD2343" i="21" s="1"/>
  <c r="AF2343" i="21" s="1"/>
  <c r="BF2342" i="21"/>
  <c r="I2341" i="21"/>
  <c r="AB2338" i="21"/>
  <c r="AF2337" i="21"/>
  <c r="AC2335" i="21"/>
  <c r="AD2335" i="21" s="1"/>
  <c r="AF2335" i="21" s="1"/>
  <c r="BF2334" i="21"/>
  <c r="I2333" i="21"/>
  <c r="AB2330" i="21"/>
  <c r="AF2329" i="21"/>
  <c r="AB2327" i="21"/>
  <c r="BF2323" i="21"/>
  <c r="BG2322" i="21"/>
  <c r="AB2318" i="21"/>
  <c r="Y2315" i="21"/>
  <c r="AB2312" i="21"/>
  <c r="I2311" i="21"/>
  <c r="BF2303" i="21"/>
  <c r="BF2302" i="21"/>
  <c r="BG2302" i="21"/>
  <c r="AB2299" i="21"/>
  <c r="Y2297" i="21"/>
  <c r="AD2290" i="21"/>
  <c r="AF2290" i="21" s="1"/>
  <c r="I2290" i="21"/>
  <c r="AB2288" i="21"/>
  <c r="Z2286" i="21"/>
  <c r="Y2285" i="21"/>
  <c r="Y2283" i="21"/>
  <c r="Z2283" i="21"/>
  <c r="BG2282" i="21"/>
  <c r="AB2279" i="21"/>
  <c r="BF2271" i="21"/>
  <c r="BF2270" i="21"/>
  <c r="BG2270" i="21"/>
  <c r="AB2263" i="21"/>
  <c r="AD2263" i="21"/>
  <c r="AF2263" i="21" s="1"/>
  <c r="J2258" i="21"/>
  <c r="I2258" i="21"/>
  <c r="Y2256" i="21"/>
  <c r="J2251" i="21"/>
  <c r="I2251" i="21"/>
  <c r="AB2250" i="21"/>
  <c r="AF2250" i="21"/>
  <c r="AF2249" i="21"/>
  <c r="Z2248" i="21"/>
  <c r="Y2248" i="21"/>
  <c r="AD2246" i="21"/>
  <c r="AF2246" i="21" s="1"/>
  <c r="I2246" i="21"/>
  <c r="I2239" i="21"/>
  <c r="J2239" i="21"/>
  <c r="BF2236" i="21"/>
  <c r="BG2236" i="21"/>
  <c r="BF2231" i="21"/>
  <c r="Z2230" i="21"/>
  <c r="AD2122" i="21"/>
  <c r="AB2122" i="21"/>
  <c r="J2463" i="21"/>
  <c r="BG2456" i="21"/>
  <c r="Z2453" i="21"/>
  <c r="BG2448" i="21"/>
  <c r="AB2447" i="21"/>
  <c r="J2447" i="21"/>
  <c r="AB2439" i="21"/>
  <c r="Z2437" i="21"/>
  <c r="AB2423" i="21"/>
  <c r="AB2415" i="21"/>
  <c r="AB2407" i="21"/>
  <c r="AB2399" i="21"/>
  <c r="Z2397" i="21"/>
  <c r="Z2389" i="21"/>
  <c r="AB2375" i="21"/>
  <c r="Z2373" i="21"/>
  <c r="AB2367" i="21"/>
  <c r="AD2320" i="21"/>
  <c r="AF2320" i="21" s="1"/>
  <c r="I2301" i="21"/>
  <c r="J2301" i="21"/>
  <c r="AC2226" i="21"/>
  <c r="AD2226" i="21" s="1"/>
  <c r="AF2226" i="21" s="1"/>
  <c r="AD2218" i="21"/>
  <c r="AF2218" i="21" s="1"/>
  <c r="AB2168" i="21"/>
  <c r="AD2168" i="21"/>
  <c r="AF2168" i="21" s="1"/>
  <c r="AD2142" i="21"/>
  <c r="AB2142" i="21"/>
  <c r="Z2461" i="21"/>
  <c r="AB2455" i="21"/>
  <c r="J2455" i="21"/>
  <c r="Z2445" i="21"/>
  <c r="AB2431" i="21"/>
  <c r="Z2429" i="21"/>
  <c r="Z2421" i="21"/>
  <c r="Z2413" i="21"/>
  <c r="Z2405" i="21"/>
  <c r="AB2391" i="21"/>
  <c r="AB2383" i="21"/>
  <c r="Z2381" i="21"/>
  <c r="Z2365" i="21"/>
  <c r="AF2475" i="21"/>
  <c r="AF2467" i="21"/>
  <c r="AF2459" i="21"/>
  <c r="AF2451" i="21"/>
  <c r="AF2443" i="21"/>
  <c r="AF2435" i="21"/>
  <c r="AF2427" i="21"/>
  <c r="AF2419" i="21"/>
  <c r="AF2411" i="21"/>
  <c r="AF2403" i="21"/>
  <c r="AF2395" i="21"/>
  <c r="AF2387" i="21"/>
  <c r="AF2379" i="21"/>
  <c r="AF2371" i="21"/>
  <c r="AF2363" i="21"/>
  <c r="AB2326" i="21"/>
  <c r="AF2319" i="21"/>
  <c r="BF2318" i="21"/>
  <c r="Z2310" i="21"/>
  <c r="Y2307" i="21"/>
  <c r="Z2307" i="21"/>
  <c r="BG2306" i="21"/>
  <c r="AD2305" i="21"/>
  <c r="AF2305" i="21" s="1"/>
  <c r="AB2303" i="21"/>
  <c r="BF2295" i="21"/>
  <c r="BF2294" i="21"/>
  <c r="BG2294" i="21"/>
  <c r="AB2291" i="21"/>
  <c r="AF2283" i="21"/>
  <c r="AD2282" i="21"/>
  <c r="AF2282" i="21" s="1"/>
  <c r="I2282" i="21"/>
  <c r="Z2278" i="21"/>
  <c r="Y2275" i="21"/>
  <c r="Z2275" i="21"/>
  <c r="BG2274" i="21"/>
  <c r="AD2273" i="21"/>
  <c r="AF2273" i="21" s="1"/>
  <c r="AB2271" i="21"/>
  <c r="BF2266" i="21"/>
  <c r="BG2266" i="21"/>
  <c r="I2265" i="21"/>
  <c r="AF2260" i="21"/>
  <c r="AC2257" i="21"/>
  <c r="AB2257" i="21" s="1"/>
  <c r="Y2255" i="21"/>
  <c r="Z2255" i="21"/>
  <c r="J2253" i="21"/>
  <c r="AD2252" i="21"/>
  <c r="Z2239" i="21"/>
  <c r="AB2208" i="21"/>
  <c r="AD2208" i="21"/>
  <c r="AF2208" i="21" s="1"/>
  <c r="AB2192" i="21"/>
  <c r="AD2192" i="21"/>
  <c r="AF2192" i="21" s="1"/>
  <c r="BG2458" i="21"/>
  <c r="J2457" i="21"/>
  <c r="BG2450" i="21"/>
  <c r="J2449" i="21"/>
  <c r="BG2442" i="21"/>
  <c r="J2441" i="21"/>
  <c r="BG2434" i="21"/>
  <c r="J2433" i="21"/>
  <c r="BG2426" i="21"/>
  <c r="J2425" i="21"/>
  <c r="BG2418" i="21"/>
  <c r="J2417" i="21"/>
  <c r="BG2410" i="21"/>
  <c r="J2409" i="21"/>
  <c r="BG2402" i="21"/>
  <c r="J2401" i="21"/>
  <c r="BG2394" i="21"/>
  <c r="J2393" i="21"/>
  <c r="BG2386" i="21"/>
  <c r="J2385" i="21"/>
  <c r="BG2378" i="21"/>
  <c r="J2377" i="21"/>
  <c r="BG2370" i="21"/>
  <c r="J2369" i="21"/>
  <c r="BG2362" i="21"/>
  <c r="J2361" i="21"/>
  <c r="BG2354" i="21"/>
  <c r="J2353" i="21"/>
  <c r="BG2346" i="21"/>
  <c r="J2345" i="21"/>
  <c r="BG2338" i="21"/>
  <c r="J2337" i="21"/>
  <c r="BG2330" i="21"/>
  <c r="J2329" i="21"/>
  <c r="J2322" i="21"/>
  <c r="AB2310" i="21"/>
  <c r="AC2304" i="21"/>
  <c r="AD2304" i="21" s="1"/>
  <c r="AF2304" i="21" s="1"/>
  <c r="Z2301" i="21"/>
  <c r="AF2300" i="21"/>
  <c r="I2293" i="21"/>
  <c r="J2293" i="21"/>
  <c r="AD2292" i="21"/>
  <c r="Z2281" i="21"/>
  <c r="AB2278" i="21"/>
  <c r="AC2272" i="21"/>
  <c r="AD2272" i="21" s="1"/>
  <c r="AF2272" i="21" s="1"/>
  <c r="Z2269" i="21"/>
  <c r="AB2260" i="21"/>
  <c r="Z2251" i="21"/>
  <c r="Z2246" i="21"/>
  <c r="AB2245" i="21"/>
  <c r="AF2245" i="21"/>
  <c r="BG2232" i="21"/>
  <c r="BF2232" i="21"/>
  <c r="AB2224" i="21"/>
  <c r="AD2224" i="21"/>
  <c r="AF2224" i="21" s="1"/>
  <c r="AB2179" i="21"/>
  <c r="AD2179" i="21"/>
  <c r="AF2179" i="21" s="1"/>
  <c r="AD2132" i="21"/>
  <c r="AB2132" i="21"/>
  <c r="AD2127" i="21"/>
  <c r="AB2127" i="21"/>
  <c r="AC2355" i="21"/>
  <c r="AD2355" i="21" s="1"/>
  <c r="AF2355" i="21" s="1"/>
  <c r="AC2347" i="21"/>
  <c r="AD2347" i="21" s="1"/>
  <c r="AF2347" i="21" s="1"/>
  <c r="AC2339" i="21"/>
  <c r="AD2339" i="21" s="1"/>
  <c r="AF2339" i="21" s="1"/>
  <c r="AC2331" i="21"/>
  <c r="AD2331" i="21" s="1"/>
  <c r="AF2331" i="21" s="1"/>
  <c r="Z2326" i="21"/>
  <c r="Y2324" i="21"/>
  <c r="J2321" i="21"/>
  <c r="J2320" i="21"/>
  <c r="I2318" i="21"/>
  <c r="AC2317" i="21"/>
  <c r="AD2317" i="21" s="1"/>
  <c r="AF2317" i="21" s="1"/>
  <c r="I2317" i="21"/>
  <c r="AC2316" i="21"/>
  <c r="AF2315" i="21"/>
  <c r="BG2313" i="21"/>
  <c r="AD2312" i="21"/>
  <c r="BF2311" i="21"/>
  <c r="AF2307" i="21"/>
  <c r="I2306" i="21"/>
  <c r="Z2302" i="21"/>
  <c r="Y2299" i="21"/>
  <c r="Z2299" i="21"/>
  <c r="BG2298" i="21"/>
  <c r="AD2297" i="21"/>
  <c r="AF2297" i="21" s="1"/>
  <c r="AB2295" i="21"/>
  <c r="AD2288" i="21"/>
  <c r="BF2287" i="21"/>
  <c r="BF2286" i="21"/>
  <c r="BG2286" i="21"/>
  <c r="AF2275" i="21"/>
  <c r="I2274" i="21"/>
  <c r="Z2270" i="21"/>
  <c r="AC2267" i="21"/>
  <c r="AD2267" i="21" s="1"/>
  <c r="AF2267" i="21" s="1"/>
  <c r="AB2264" i="21"/>
  <c r="AF2264" i="21"/>
  <c r="I2261" i="21"/>
  <c r="J2261" i="21"/>
  <c r="BF2256" i="21"/>
  <c r="BG2256" i="21"/>
  <c r="I2254" i="21"/>
  <c r="J2254" i="21"/>
  <c r="I2250" i="21"/>
  <c r="AB2249" i="21"/>
  <c r="BG2244" i="21"/>
  <c r="BF2244" i="21"/>
  <c r="BF2237" i="21"/>
  <c r="BG2237" i="21"/>
  <c r="AB2227" i="21"/>
  <c r="AB2125" i="21"/>
  <c r="AD2125" i="21"/>
  <c r="AF2125" i="21" s="1"/>
  <c r="Z2353" i="21"/>
  <c r="Z2345" i="21"/>
  <c r="Z2337" i="21"/>
  <c r="Z2329" i="21"/>
  <c r="AB2325" i="21"/>
  <c r="AF2325" i="21"/>
  <c r="AF2324" i="21"/>
  <c r="AC2308" i="21"/>
  <c r="Z2305" i="21"/>
  <c r="AB2302" i="21"/>
  <c r="AB2301" i="21"/>
  <c r="AF2301" i="21"/>
  <c r="AC2296" i="21"/>
  <c r="AB2296" i="21" s="1"/>
  <c r="Z2293" i="21"/>
  <c r="AF2292" i="21"/>
  <c r="AC2285" i="21"/>
  <c r="AD2285" i="21" s="1"/>
  <c r="AF2285" i="21" s="1"/>
  <c r="I2285" i="21"/>
  <c r="J2285" i="21"/>
  <c r="AD2284" i="21"/>
  <c r="AC2276" i="21"/>
  <c r="Z2273" i="21"/>
  <c r="AB2270" i="21"/>
  <c r="AB2269" i="21"/>
  <c r="AF2269" i="21"/>
  <c r="Z2266" i="21"/>
  <c r="AD2261" i="21"/>
  <c r="AF2261" i="21" s="1"/>
  <c r="AB2259" i="21"/>
  <c r="AF2259" i="21"/>
  <c r="AD2256" i="21"/>
  <c r="AF2256" i="21" s="1"/>
  <c r="AF2252" i="21"/>
  <c r="AC2247" i="21"/>
  <c r="I2244" i="21"/>
  <c r="J2244" i="21"/>
  <c r="AF2240" i="21"/>
  <c r="AB2240" i="21"/>
  <c r="BF2234" i="21"/>
  <c r="AD2230" i="21"/>
  <c r="AF2230" i="21" s="1"/>
  <c r="J2230" i="21"/>
  <c r="I2230" i="21"/>
  <c r="AB2229" i="21"/>
  <c r="AD2229" i="21"/>
  <c r="AF2229" i="21" s="1"/>
  <c r="I2226" i="21"/>
  <c r="J2226" i="21"/>
  <c r="AC2461" i="21"/>
  <c r="AD2461" i="21" s="1"/>
  <c r="AF2461" i="21" s="1"/>
  <c r="AC2453" i="21"/>
  <c r="AD2453" i="21" s="1"/>
  <c r="AF2453" i="21" s="1"/>
  <c r="AC2445" i="21"/>
  <c r="AD2445" i="21" s="1"/>
  <c r="AF2445" i="21" s="1"/>
  <c r="AC2437" i="21"/>
  <c r="AD2437" i="21" s="1"/>
  <c r="AF2437" i="21" s="1"/>
  <c r="AC2429" i="21"/>
  <c r="AD2429" i="21" s="1"/>
  <c r="AF2429" i="21" s="1"/>
  <c r="AC2421" i="21"/>
  <c r="AD2421" i="21" s="1"/>
  <c r="AF2421" i="21" s="1"/>
  <c r="AC2413" i="21"/>
  <c r="AD2413" i="21" s="1"/>
  <c r="AF2413" i="21" s="1"/>
  <c r="AC2405" i="21"/>
  <c r="AD2405" i="21" s="1"/>
  <c r="AF2405" i="21" s="1"/>
  <c r="AC2397" i="21"/>
  <c r="AD2397" i="21" s="1"/>
  <c r="AF2397" i="21" s="1"/>
  <c r="AC2389" i="21"/>
  <c r="AD2389" i="21" s="1"/>
  <c r="AF2389" i="21" s="1"/>
  <c r="AC2381" i="21"/>
  <c r="AD2381" i="21" s="1"/>
  <c r="AF2381" i="21" s="1"/>
  <c r="AC2373" i="21"/>
  <c r="AD2373" i="21" s="1"/>
  <c r="AF2373" i="21" s="1"/>
  <c r="AC2365" i="21"/>
  <c r="AD2365" i="21" s="1"/>
  <c r="AF2365" i="21" s="1"/>
  <c r="AC2357" i="21"/>
  <c r="AD2357" i="21" s="1"/>
  <c r="AF2357" i="21" s="1"/>
  <c r="AC2349" i="21"/>
  <c r="AD2349" i="21" s="1"/>
  <c r="AF2349" i="21" s="1"/>
  <c r="AC2341" i="21"/>
  <c r="AD2341" i="21" s="1"/>
  <c r="AF2341" i="21" s="1"/>
  <c r="AC2333" i="21"/>
  <c r="AD2333" i="21" s="1"/>
  <c r="AF2333" i="21" s="1"/>
  <c r="BF2326" i="21"/>
  <c r="AB2315" i="21"/>
  <c r="AF2312" i="21"/>
  <c r="AC2311" i="21"/>
  <c r="AB2311" i="21" s="1"/>
  <c r="AF2310" i="21"/>
  <c r="AB2308" i="21"/>
  <c r="AB2307" i="21"/>
  <c r="I2298" i="21"/>
  <c r="Z2294" i="21"/>
  <c r="Y2291" i="21"/>
  <c r="Z2291" i="21"/>
  <c r="BG2290" i="21"/>
  <c r="AF2288" i="21"/>
  <c r="AD2280" i="21"/>
  <c r="AF2280" i="21" s="1"/>
  <c r="BF2279" i="21"/>
  <c r="BF2278" i="21"/>
  <c r="BG2278" i="21"/>
  <c r="AB2276" i="21"/>
  <c r="AB2275" i="21"/>
  <c r="I2268" i="21"/>
  <c r="AB2265" i="21"/>
  <c r="BF2263" i="21"/>
  <c r="AB2262" i="21"/>
  <c r="BF2258" i="21"/>
  <c r="AD2241" i="21"/>
  <c r="J2241" i="21"/>
  <c r="I2241" i="21"/>
  <c r="AD2240" i="21"/>
  <c r="AB2238" i="21"/>
  <c r="AB2219" i="21"/>
  <c r="AD2219" i="21"/>
  <c r="AF2219" i="21" s="1"/>
  <c r="AB2211" i="21"/>
  <c r="AD2211" i="21"/>
  <c r="AF2211" i="21" s="1"/>
  <c r="AD2195" i="21"/>
  <c r="AF2195" i="21" s="1"/>
  <c r="AB2195" i="21"/>
  <c r="AB2176" i="21"/>
  <c r="AD2176" i="21"/>
  <c r="AF2176" i="21" s="1"/>
  <c r="AC2309" i="21"/>
  <c r="AD2309" i="21" s="1"/>
  <c r="AF2309" i="21" s="1"/>
  <c r="I2309" i="21"/>
  <c r="J2309" i="21"/>
  <c r="AD2308" i="21"/>
  <c r="AF2308" i="21" s="1"/>
  <c r="AB2294" i="21"/>
  <c r="AB2293" i="21"/>
  <c r="AF2293" i="21"/>
  <c r="AF2284" i="21"/>
  <c r="AC2277" i="21"/>
  <c r="AD2277" i="21" s="1"/>
  <c r="AF2277" i="21" s="1"/>
  <c r="I2277" i="21"/>
  <c r="J2277" i="21"/>
  <c r="AD2276" i="21"/>
  <c r="AF2276" i="21" s="1"/>
  <c r="AD2268" i="21"/>
  <c r="AF2268" i="21" s="1"/>
  <c r="AB2268" i="21"/>
  <c r="AD2257" i="21"/>
  <c r="AF2257" i="21" s="1"/>
  <c r="AD2253" i="21"/>
  <c r="AF2253" i="21" s="1"/>
  <c r="BG2251" i="21"/>
  <c r="BF2251" i="21"/>
  <c r="BF2246" i="21"/>
  <c r="BG2246" i="21"/>
  <c r="BG2239" i="21"/>
  <c r="BF2239" i="21"/>
  <c r="AB2221" i="21"/>
  <c r="AB2258" i="21"/>
  <c r="AB2237" i="21"/>
  <c r="AB2232" i="21"/>
  <c r="AB2228" i="21"/>
  <c r="BF2221" i="21"/>
  <c r="BF2220" i="21"/>
  <c r="BF2219" i="21"/>
  <c r="BG2219" i="21"/>
  <c r="BF2216" i="21"/>
  <c r="Y2216" i="21"/>
  <c r="Z2216" i="21"/>
  <c r="AB2200" i="21"/>
  <c r="I2198" i="21"/>
  <c r="AD2197" i="21"/>
  <c r="AF2197" i="21" s="1"/>
  <c r="AB2196" i="21"/>
  <c r="AF2194" i="21"/>
  <c r="BF2189" i="21"/>
  <c r="BF2188" i="21"/>
  <c r="BF2187" i="21"/>
  <c r="BG2187" i="21"/>
  <c r="BF2184" i="21"/>
  <c r="Y2184" i="21"/>
  <c r="Z2184" i="21"/>
  <c r="AC2167" i="21"/>
  <c r="AD2167" i="21" s="1"/>
  <c r="AF2167" i="21" s="1"/>
  <c r="BF2165" i="21"/>
  <c r="I2164" i="21"/>
  <c r="AC2161" i="21"/>
  <c r="AB2161" i="21" s="1"/>
  <c r="AF2151" i="21"/>
  <c r="BG2149" i="21"/>
  <c r="AB2144" i="21"/>
  <c r="AB2141" i="21"/>
  <c r="AC2134" i="21"/>
  <c r="AD2134" i="21" s="1"/>
  <c r="AF2134" i="21" s="1"/>
  <c r="J2132" i="21"/>
  <c r="AF2127" i="21"/>
  <c r="BF2125" i="21"/>
  <c r="BG2125" i="21"/>
  <c r="I2122" i="21"/>
  <c r="AF2108" i="21"/>
  <c r="J2098" i="21"/>
  <c r="I2098" i="21"/>
  <c r="AB2085" i="21"/>
  <c r="AD2085" i="21"/>
  <c r="AF2085" i="21" s="1"/>
  <c r="AF2063" i="21"/>
  <c r="AB2207" i="21"/>
  <c r="AC2207" i="21"/>
  <c r="AD2207" i="21" s="1"/>
  <c r="I2194" i="21"/>
  <c r="J2194" i="21"/>
  <c r="AC2175" i="21"/>
  <c r="AD2175" i="21" s="1"/>
  <c r="AC2169" i="21"/>
  <c r="Y2160" i="21"/>
  <c r="Z2160" i="21"/>
  <c r="Y2154" i="21"/>
  <c r="Z2154" i="21"/>
  <c r="AC2138" i="21"/>
  <c r="AD2138" i="21" s="1"/>
  <c r="AF2138" i="21" s="1"/>
  <c r="BG2116" i="21"/>
  <c r="BF2116" i="21"/>
  <c r="BF2113" i="21"/>
  <c r="BG2113" i="21"/>
  <c r="AB2242" i="21"/>
  <c r="AB2220" i="21"/>
  <c r="BF2211" i="21"/>
  <c r="BG2211" i="21"/>
  <c r="Y2208" i="21"/>
  <c r="Z2208" i="21"/>
  <c r="AB2188" i="21"/>
  <c r="BF2179" i="21"/>
  <c r="BG2179" i="21"/>
  <c r="BG2178" i="21"/>
  <c r="Y2176" i="21"/>
  <c r="Z2176" i="21"/>
  <c r="BG2175" i="21"/>
  <c r="Y2168" i="21"/>
  <c r="Z2168" i="21"/>
  <c r="BG2167" i="21"/>
  <c r="J2166" i="21"/>
  <c r="AB2162" i="21"/>
  <c r="BG2160" i="21"/>
  <c r="BF2160" i="21"/>
  <c r="AC2157" i="21"/>
  <c r="AD2157" i="21" s="1"/>
  <c r="AF2157" i="21" s="1"/>
  <c r="BG2150" i="21"/>
  <c r="BF2150" i="21"/>
  <c r="AD2149" i="21"/>
  <c r="AF2149" i="21" s="1"/>
  <c r="AC2148" i="21"/>
  <c r="AD2148" i="21" s="1"/>
  <c r="AF2148" i="21" s="1"/>
  <c r="AB2148" i="21"/>
  <c r="AD2146" i="21"/>
  <c r="Z2145" i="21"/>
  <c r="Y2140" i="21"/>
  <c r="Z2140" i="21"/>
  <c r="Y2130" i="21"/>
  <c r="Z2130" i="21"/>
  <c r="AF2128" i="21"/>
  <c r="AB2128" i="21"/>
  <c r="Y2105" i="21"/>
  <c r="Z2105" i="21"/>
  <c r="AD2098" i="21"/>
  <c r="AF2098" i="21" s="1"/>
  <c r="AD2084" i="21"/>
  <c r="AF2084" i="21" s="1"/>
  <c r="AF2082" i="21"/>
  <c r="AB2061" i="21"/>
  <c r="AD2061" i="21"/>
  <c r="AF2061" i="21" s="1"/>
  <c r="J2269" i="21"/>
  <c r="AB2266" i="21"/>
  <c r="Z2250" i="21"/>
  <c r="AF2241" i="21"/>
  <c r="AB2239" i="21"/>
  <c r="AB2234" i="21"/>
  <c r="AC2231" i="21"/>
  <c r="AB2231" i="21" s="1"/>
  <c r="Y2229" i="21"/>
  <c r="Z2227" i="21"/>
  <c r="Z2226" i="21"/>
  <c r="Z2223" i="21"/>
  <c r="Z2222" i="21"/>
  <c r="AC2221" i="21"/>
  <c r="AD2221" i="21" s="1"/>
  <c r="AF2221" i="21" s="1"/>
  <c r="I2218" i="21"/>
  <c r="J2218" i="21"/>
  <c r="AD2217" i="21"/>
  <c r="AC2216" i="21"/>
  <c r="AB2216" i="21" s="1"/>
  <c r="I2215" i="21"/>
  <c r="J2214" i="21"/>
  <c r="AF2212" i="21"/>
  <c r="AC2209" i="21"/>
  <c r="AB2209" i="21" s="1"/>
  <c r="BG2205" i="21"/>
  <c r="BG2204" i="21"/>
  <c r="AB2202" i="21"/>
  <c r="AB2199" i="21"/>
  <c r="AC2199" i="21"/>
  <c r="AD2199" i="21" s="1"/>
  <c r="AF2199" i="21" s="1"/>
  <c r="Y2197" i="21"/>
  <c r="Z2195" i="21"/>
  <c r="Z2194" i="21"/>
  <c r="AC2189" i="21"/>
  <c r="AD2189" i="21" s="1"/>
  <c r="AF2189" i="21" s="1"/>
  <c r="I2186" i="21"/>
  <c r="J2186" i="21"/>
  <c r="AD2185" i="21"/>
  <c r="AC2184" i="21"/>
  <c r="AD2184" i="21" s="1"/>
  <c r="AF2184" i="21" s="1"/>
  <c r="I2183" i="21"/>
  <c r="J2182" i="21"/>
  <c r="AF2180" i="21"/>
  <c r="AC2177" i="21"/>
  <c r="AB2177" i="21" s="1"/>
  <c r="BG2173" i="21"/>
  <c r="BG2172" i="21"/>
  <c r="AB2170" i="21"/>
  <c r="BG2168" i="21"/>
  <c r="BF2168" i="21"/>
  <c r="AD2166" i="21"/>
  <c r="AF2166" i="21" s="1"/>
  <c r="AC2165" i="21"/>
  <c r="AB2165" i="21" s="1"/>
  <c r="J2159" i="21"/>
  <c r="I2159" i="21"/>
  <c r="AC2156" i="21"/>
  <c r="AB2156" i="21" s="1"/>
  <c r="AB2152" i="21"/>
  <c r="AC2152" i="21"/>
  <c r="AD2152" i="21" s="1"/>
  <c r="AF2152" i="21" s="1"/>
  <c r="J2150" i="21"/>
  <c r="I2147" i="21"/>
  <c r="Y2144" i="21"/>
  <c r="Z2144" i="21"/>
  <c r="J2137" i="21"/>
  <c r="I2137" i="21"/>
  <c r="J2133" i="21"/>
  <c r="I2133" i="21"/>
  <c r="AB2129" i="21"/>
  <c r="AF2129" i="21"/>
  <c r="AB2124" i="21"/>
  <c r="AC2124" i="21"/>
  <c r="AD2124" i="21" s="1"/>
  <c r="AF2124" i="21"/>
  <c r="BF2123" i="21"/>
  <c r="BG2123" i="21"/>
  <c r="J2123" i="21"/>
  <c r="I2123" i="21"/>
  <c r="AB2119" i="21"/>
  <c r="AF2119" i="21"/>
  <c r="AB2117" i="21"/>
  <c r="Z2113" i="21"/>
  <c r="AD2111" i="21"/>
  <c r="AF2111" i="21" s="1"/>
  <c r="AB2109" i="21"/>
  <c r="AD2109" i="21"/>
  <c r="AF2109" i="21" s="1"/>
  <c r="AB2095" i="21"/>
  <c r="AD2095" i="21"/>
  <c r="AF2095" i="21" s="1"/>
  <c r="AF2087" i="21"/>
  <c r="AB2083" i="21"/>
  <c r="AF2265" i="21"/>
  <c r="AD2244" i="21"/>
  <c r="AF2244" i="21" s="1"/>
  <c r="AF2242" i="21"/>
  <c r="Y2240" i="21"/>
  <c r="BF2235" i="21"/>
  <c r="BG2235" i="21"/>
  <c r="Y2232" i="21"/>
  <c r="Z2232" i="21"/>
  <c r="AF2225" i="21"/>
  <c r="AD2213" i="21"/>
  <c r="AF2213" i="21" s="1"/>
  <c r="AB2212" i="21"/>
  <c r="AF2207" i="21"/>
  <c r="BF2203" i="21"/>
  <c r="BG2203" i="21"/>
  <c r="BF2200" i="21"/>
  <c r="Y2200" i="21"/>
  <c r="Z2200" i="21"/>
  <c r="AF2193" i="21"/>
  <c r="AD2181" i="21"/>
  <c r="AF2181" i="21" s="1"/>
  <c r="AB2180" i="21"/>
  <c r="AF2175" i="21"/>
  <c r="BF2171" i="21"/>
  <c r="BG2171" i="21"/>
  <c r="J2167" i="21"/>
  <c r="I2167" i="21"/>
  <c r="AC2164" i="21"/>
  <c r="AD2164" i="21" s="1"/>
  <c r="AF2164" i="21" s="1"/>
  <c r="AB2164" i="21"/>
  <c r="AD2155" i="21"/>
  <c r="AF2155" i="21" s="1"/>
  <c r="AD2147" i="21"/>
  <c r="AF2146" i="21"/>
  <c r="I2140" i="21"/>
  <c r="J2140" i="21"/>
  <c r="AF2132" i="21"/>
  <c r="BG2130" i="21"/>
  <c r="BF2130" i="21"/>
  <c r="I2130" i="21"/>
  <c r="J2130" i="21"/>
  <c r="AF2122" i="21"/>
  <c r="AD2120" i="21"/>
  <c r="I2120" i="21"/>
  <c r="J2120" i="21"/>
  <c r="Z2116" i="21"/>
  <c r="AB2115" i="21"/>
  <c r="I2108" i="21"/>
  <c r="J2108" i="21"/>
  <c r="J2105" i="21"/>
  <c r="I2105" i="21"/>
  <c r="AF2104" i="21"/>
  <c r="AC2104" i="21"/>
  <c r="AD2104" i="21" s="1"/>
  <c r="Y2101" i="21"/>
  <c r="Z2101" i="21"/>
  <c r="AB2100" i="21"/>
  <c r="AC2100" i="21"/>
  <c r="AF2100" i="21"/>
  <c r="AD2072" i="21"/>
  <c r="AD2039" i="21"/>
  <c r="AF2039" i="21" s="1"/>
  <c r="AB2039" i="21"/>
  <c r="AB2223" i="21"/>
  <c r="AC2223" i="21"/>
  <c r="AD2223" i="21" s="1"/>
  <c r="AF2223" i="21" s="1"/>
  <c r="I2210" i="21"/>
  <c r="J2210" i="21"/>
  <c r="AD2209" i="21"/>
  <c r="AF2209" i="21" s="1"/>
  <c r="AB2194" i="21"/>
  <c r="AB2191" i="21"/>
  <c r="AC2191" i="21"/>
  <c r="AD2191" i="21" s="1"/>
  <c r="AF2191" i="21" s="1"/>
  <c r="I2178" i="21"/>
  <c r="J2178" i="21"/>
  <c r="AD2177" i="21"/>
  <c r="AF2177" i="21" s="1"/>
  <c r="AB2169" i="21"/>
  <c r="AD2161" i="21"/>
  <c r="AF2161" i="21" s="1"/>
  <c r="Z2159" i="21"/>
  <c r="AB2153" i="21"/>
  <c r="AC2153" i="21"/>
  <c r="AD2153" i="21" s="1"/>
  <c r="AF2153" i="21" s="1"/>
  <c r="AC2139" i="21"/>
  <c r="AB2139" i="21" s="1"/>
  <c r="AC2136" i="21"/>
  <c r="AB2136" i="21" s="1"/>
  <c r="Z2135" i="21"/>
  <c r="Y2135" i="21"/>
  <c r="Z2133" i="21"/>
  <c r="BF2118" i="21"/>
  <c r="BG2118" i="21"/>
  <c r="J2118" i="21"/>
  <c r="I2118" i="21"/>
  <c r="AC2107" i="21"/>
  <c r="AD2107" i="21" s="1"/>
  <c r="AF2107" i="21" s="1"/>
  <c r="AD2100" i="21"/>
  <c r="AD2091" i="21"/>
  <c r="AF2091" i="21" s="1"/>
  <c r="AB2091" i="21"/>
  <c r="AD2034" i="21"/>
  <c r="AF2034" i="21" s="1"/>
  <c r="AB2034" i="21"/>
  <c r="BF2227" i="21"/>
  <c r="BG2227" i="21"/>
  <c r="Y2224" i="21"/>
  <c r="Z2224" i="21"/>
  <c r="AF2217" i="21"/>
  <c r="AC2210" i="21"/>
  <c r="AD2210" i="21" s="1"/>
  <c r="AF2210" i="21" s="1"/>
  <c r="BF2195" i="21"/>
  <c r="BG2195" i="21"/>
  <c r="Y2192" i="21"/>
  <c r="Z2192" i="21"/>
  <c r="AF2185" i="21"/>
  <c r="AC2178" i="21"/>
  <c r="AD2178" i="21" s="1"/>
  <c r="AF2178" i="21" s="1"/>
  <c r="AD2169" i="21"/>
  <c r="AF2169" i="21" s="1"/>
  <c r="Z2157" i="21"/>
  <c r="Y2157" i="21"/>
  <c r="Z2150" i="21"/>
  <c r="BG2145" i="21"/>
  <c r="BF2145" i="21"/>
  <c r="AD2139" i="21"/>
  <c r="AF2139" i="21" s="1"/>
  <c r="Y2125" i="21"/>
  <c r="Z2125" i="21"/>
  <c r="Y2110" i="21"/>
  <c r="Z2110" i="21"/>
  <c r="AD2097" i="21"/>
  <c r="AB2090" i="21"/>
  <c r="AD2090" i="21"/>
  <c r="AF2090" i="21" s="1"/>
  <c r="AB2086" i="21"/>
  <c r="AD2086" i="21"/>
  <c r="AF2086" i="21" s="1"/>
  <c r="Z2243" i="21"/>
  <c r="AD2236" i="21"/>
  <c r="AF2236" i="21" s="1"/>
  <c r="I2234" i="21"/>
  <c r="J2234" i="21"/>
  <c r="AD2233" i="21"/>
  <c r="AF2233" i="21" s="1"/>
  <c r="AB2218" i="21"/>
  <c r="AB2215" i="21"/>
  <c r="AC2215" i="21"/>
  <c r="AD2215" i="21" s="1"/>
  <c r="AF2215" i="21" s="1"/>
  <c r="Y2213" i="21"/>
  <c r="Z2211" i="21"/>
  <c r="I2202" i="21"/>
  <c r="J2202" i="21"/>
  <c r="AD2201" i="21"/>
  <c r="AF2201" i="21" s="1"/>
  <c r="AB2186" i="21"/>
  <c r="AB2183" i="21"/>
  <c r="AC2183" i="21"/>
  <c r="AD2183" i="21" s="1"/>
  <c r="AF2183" i="21" s="1"/>
  <c r="I2170" i="21"/>
  <c r="J2170" i="21"/>
  <c r="Z2165" i="21"/>
  <c r="Y2165" i="21"/>
  <c r="AB2159" i="21"/>
  <c r="AC2159" i="21"/>
  <c r="AD2159" i="21" s="1"/>
  <c r="AF2159" i="21" s="1"/>
  <c r="J2152" i="21"/>
  <c r="I2152" i="21"/>
  <c r="Z2149" i="21"/>
  <c r="Y2149" i="21"/>
  <c r="AC2143" i="21"/>
  <c r="AD2143" i="21" s="1"/>
  <c r="AF2143" i="21"/>
  <c r="AB2140" i="21"/>
  <c r="BG2135" i="21"/>
  <c r="BF2135" i="21"/>
  <c r="AB2134" i="21"/>
  <c r="AC2114" i="21"/>
  <c r="AB2114" i="21" s="1"/>
  <c r="AD2106" i="21"/>
  <c r="AF2106" i="21" s="1"/>
  <c r="AF2058" i="21"/>
  <c r="AB2147" i="21"/>
  <c r="AF2144" i="21"/>
  <c r="Y2134" i="21"/>
  <c r="Y2129" i="21"/>
  <c r="Y2119" i="21"/>
  <c r="Z2114" i="21"/>
  <c r="Y2104" i="21"/>
  <c r="AB2103" i="21"/>
  <c r="Y2100" i="21"/>
  <c r="AB2098" i="21"/>
  <c r="AB2093" i="21"/>
  <c r="BF2091" i="21"/>
  <c r="I2088" i="21"/>
  <c r="BF2086" i="21"/>
  <c r="Y2085" i="21"/>
  <c r="AB2084" i="21"/>
  <c r="BF2081" i="21"/>
  <c r="AF2080" i="21"/>
  <c r="AB2078" i="21"/>
  <c r="I2073" i="21"/>
  <c r="BF2071" i="21"/>
  <c r="I2069" i="21"/>
  <c r="AD2068" i="21"/>
  <c r="AF2068" i="21" s="1"/>
  <c r="BF2066" i="21"/>
  <c r="BG2061" i="21"/>
  <c r="I2059" i="21"/>
  <c r="I2054" i="21"/>
  <c r="BF2052" i="21"/>
  <c r="AB2044" i="21"/>
  <c r="I2040" i="21"/>
  <c r="AF2038" i="21"/>
  <c r="AB2035" i="21"/>
  <c r="I2033" i="21"/>
  <c r="J2032" i="21"/>
  <c r="AD2030" i="21"/>
  <c r="I2030" i="21"/>
  <c r="AB2029" i="21"/>
  <c r="I2029" i="21"/>
  <c r="Z2026" i="21"/>
  <c r="AB2021" i="21"/>
  <c r="AD2021" i="21"/>
  <c r="AF2021" i="21" s="1"/>
  <c r="J2016" i="21"/>
  <c r="Z2014" i="21"/>
  <c r="AB2009" i="21"/>
  <c r="I2005" i="21"/>
  <c r="AB1998" i="21"/>
  <c r="AB1994" i="21"/>
  <c r="AB1989" i="21"/>
  <c r="J1985" i="21"/>
  <c r="I1985" i="21"/>
  <c r="AB1973" i="21"/>
  <c r="AD1973" i="21"/>
  <c r="AF1973" i="21" s="1"/>
  <c r="Z1967" i="21"/>
  <c r="Y1967" i="21"/>
  <c r="BG1966" i="21"/>
  <c r="J1965" i="21"/>
  <c r="BG1962" i="21"/>
  <c r="BF1962" i="21"/>
  <c r="AB1947" i="21"/>
  <c r="AB1930" i="21"/>
  <c r="AB1893" i="21"/>
  <c r="AD1893" i="21"/>
  <c r="AF1893" i="21" s="1"/>
  <c r="AD2083" i="21"/>
  <c r="AD2031" i="21"/>
  <c r="AD2005" i="21"/>
  <c r="AF2005" i="21" s="1"/>
  <c r="AB2005" i="21"/>
  <c r="AD1994" i="21"/>
  <c r="AF1968" i="21"/>
  <c r="AC1968" i="21"/>
  <c r="AD1968" i="21" s="1"/>
  <c r="AB1948" i="21"/>
  <c r="AC1948" i="21"/>
  <c r="AB1869" i="21"/>
  <c r="AD1869" i="21"/>
  <c r="AF1869" i="21" s="1"/>
  <c r="AB2087" i="21"/>
  <c r="AB2082" i="21"/>
  <c r="AF2064" i="21"/>
  <c r="I2052" i="21"/>
  <c r="J2052" i="21"/>
  <c r="AD2051" i="21"/>
  <c r="AF2051" i="21" s="1"/>
  <c r="Z2042" i="21"/>
  <c r="AB2038" i="21"/>
  <c r="I2036" i="21"/>
  <c r="J2036" i="21"/>
  <c r="Y2031" i="21"/>
  <c r="J2017" i="21"/>
  <c r="I2017" i="21"/>
  <c r="AD2011" i="21"/>
  <c r="J2001" i="21"/>
  <c r="I2001" i="21"/>
  <c r="AD1995" i="21"/>
  <c r="AF1995" i="21" s="1"/>
  <c r="AB1995" i="21"/>
  <c r="AC1984" i="21"/>
  <c r="AD1984" i="21" s="1"/>
  <c r="AF1984" i="21" s="1"/>
  <c r="AD1962" i="21"/>
  <c r="AF1962" i="21" s="1"/>
  <c r="AF1951" i="21"/>
  <c r="AB1951" i="21"/>
  <c r="AD1948" i="21"/>
  <c r="AD1946" i="21"/>
  <c r="J1937" i="21"/>
  <c r="I1937" i="21"/>
  <c r="BF1933" i="21"/>
  <c r="BG1933" i="21"/>
  <c r="AB1932" i="21"/>
  <c r="AD1932" i="21"/>
  <c r="AF1932" i="21" s="1"/>
  <c r="Y1926" i="21"/>
  <c r="Z1926" i="21"/>
  <c r="BF1923" i="21"/>
  <c r="BG1923" i="21"/>
  <c r="AB1917" i="21"/>
  <c r="AD1917" i="21"/>
  <c r="AF1917" i="21" s="1"/>
  <c r="AD2131" i="21"/>
  <c r="AF2131" i="21" s="1"/>
  <c r="BG2103" i="21"/>
  <c r="J2101" i="21"/>
  <c r="J2091" i="21"/>
  <c r="J2086" i="21"/>
  <c r="BG2084" i="21"/>
  <c r="AD2076" i="21"/>
  <c r="AF2076" i="21" s="1"/>
  <c r="AF2070" i="21"/>
  <c r="AD2067" i="21"/>
  <c r="AF2067" i="21" s="1"/>
  <c r="J2066" i="21"/>
  <c r="BG2059" i="21"/>
  <c r="J2056" i="21"/>
  <c r="BG2054" i="21"/>
  <c r="AF2046" i="21"/>
  <c r="BG2044" i="21"/>
  <c r="BG2043" i="21"/>
  <c r="AB2042" i="21"/>
  <c r="AB2037" i="21"/>
  <c r="AB2031" i="21"/>
  <c r="AB2028" i="21"/>
  <c r="Z1983" i="21"/>
  <c r="Y1983" i="21"/>
  <c r="BG1982" i="21"/>
  <c r="AB1978" i="21"/>
  <c r="AB1962" i="21"/>
  <c r="AB1955" i="21"/>
  <c r="I1952" i="21"/>
  <c r="J1952" i="21"/>
  <c r="AF1946" i="21"/>
  <c r="AB1946" i="21"/>
  <c r="AB1943" i="21"/>
  <c r="AD1943" i="21"/>
  <c r="AF1943" i="21" s="1"/>
  <c r="AD1941" i="21"/>
  <c r="AF1941" i="21" s="1"/>
  <c r="AB1941" i="21"/>
  <c r="AB1938" i="21"/>
  <c r="Y1924" i="21"/>
  <c r="Z1924" i="21"/>
  <c r="AB2137" i="21"/>
  <c r="AB2110" i="21"/>
  <c r="AC2105" i="21"/>
  <c r="AB2105" i="21" s="1"/>
  <c r="AF2099" i="21"/>
  <c r="BF2098" i="21"/>
  <c r="AF2094" i="21"/>
  <c r="BG2093" i="21"/>
  <c r="AB2080" i="21"/>
  <c r="J2076" i="21"/>
  <c r="AC2075" i="21"/>
  <c r="AB2075" i="21" s="1"/>
  <c r="AB2073" i="21"/>
  <c r="AB2046" i="21"/>
  <c r="AF2032" i="21"/>
  <c r="BF2026" i="21"/>
  <c r="AC2025" i="21"/>
  <c r="AB2025" i="21" s="1"/>
  <c r="AD2024" i="21"/>
  <c r="AB2024" i="21"/>
  <c r="AB2019" i="21"/>
  <c r="AC2016" i="21"/>
  <c r="BG2014" i="21"/>
  <c r="AD2013" i="21"/>
  <c r="AF2013" i="21" s="1"/>
  <c r="J2013" i="21"/>
  <c r="I2009" i="21"/>
  <c r="AB2008" i="21"/>
  <c r="Y1994" i="21"/>
  <c r="Z1994" i="21"/>
  <c r="BG1993" i="21"/>
  <c r="AF1987" i="21"/>
  <c r="J1987" i="21"/>
  <c r="BG1983" i="21"/>
  <c r="J1982" i="21"/>
  <c r="J1981" i="21"/>
  <c r="AB1980" i="21"/>
  <c r="AC1976" i="21"/>
  <c r="AB1976" i="21" s="1"/>
  <c r="Z1966" i="21"/>
  <c r="BG1961" i="21"/>
  <c r="AD1956" i="21"/>
  <c r="AF1956" i="21" s="1"/>
  <c r="BF1950" i="21"/>
  <c r="BG1950" i="21"/>
  <c r="J1950" i="21"/>
  <c r="BF1945" i="21"/>
  <c r="BG1945" i="21"/>
  <c r="AB1944" i="21"/>
  <c r="AD1939" i="21"/>
  <c r="AF1939" i="21" s="1"/>
  <c r="AB1939" i="21"/>
  <c r="AB1920" i="21"/>
  <c r="AB1909" i="21"/>
  <c r="AD1909" i="21"/>
  <c r="AF1909" i="21" s="1"/>
  <c r="AD1907" i="21"/>
  <c r="AF1907" i="21" s="1"/>
  <c r="AB1907" i="21"/>
  <c r="AB2097" i="21"/>
  <c r="Z2086" i="21"/>
  <c r="Z2081" i="21"/>
  <c r="AF2072" i="21"/>
  <c r="AB2070" i="21"/>
  <c r="AC2065" i="21"/>
  <c r="AD2065" i="21" s="1"/>
  <c r="AF2065" i="21" s="1"/>
  <c r="Z2056" i="21"/>
  <c r="AC2055" i="21"/>
  <c r="AB2055" i="21" s="1"/>
  <c r="AF2050" i="21"/>
  <c r="AD2025" i="21"/>
  <c r="AF2025" i="21" s="1"/>
  <c r="AB2011" i="21"/>
  <c r="AF2011" i="21"/>
  <c r="AC2003" i="21"/>
  <c r="AD2003" i="21" s="1"/>
  <c r="AF2003" i="21" s="1"/>
  <c r="AC2000" i="21"/>
  <c r="Z1999" i="21"/>
  <c r="Y1999" i="21"/>
  <c r="AD1997" i="21"/>
  <c r="AF1997" i="21" s="1"/>
  <c r="Z1996" i="21"/>
  <c r="AB1987" i="21"/>
  <c r="AC1986" i="21"/>
  <c r="AD1986" i="21" s="1"/>
  <c r="AF1986" i="21" s="1"/>
  <c r="AF1982" i="21"/>
  <c r="Z1980" i="21"/>
  <c r="Y1978" i="21"/>
  <c r="Z1978" i="21"/>
  <c r="AD1976" i="21"/>
  <c r="AF1976" i="21" s="1"/>
  <c r="AD1972" i="21"/>
  <c r="I1972" i="21"/>
  <c r="J1972" i="21"/>
  <c r="Y1962" i="21"/>
  <c r="Z1962" i="21"/>
  <c r="AD1960" i="21"/>
  <c r="AB1960" i="21"/>
  <c r="BF1957" i="21"/>
  <c r="BG1957" i="21"/>
  <c r="I1956" i="21"/>
  <c r="J1956" i="21"/>
  <c r="BG2163" i="21"/>
  <c r="J2162" i="21"/>
  <c r="BG2155" i="21"/>
  <c r="I2153" i="21"/>
  <c r="AF2147" i="21"/>
  <c r="BF2146" i="21"/>
  <c r="AF2142" i="21"/>
  <c r="BG2141" i="21"/>
  <c r="J2138" i="21"/>
  <c r="AF2137" i="21"/>
  <c r="BG2131" i="21"/>
  <c r="J2128" i="21"/>
  <c r="BG2126" i="21"/>
  <c r="J2124" i="21"/>
  <c r="AC2123" i="21"/>
  <c r="AD2123" i="21" s="1"/>
  <c r="AF2123" i="21" s="1"/>
  <c r="BG2121" i="21"/>
  <c r="AB2121" i="21"/>
  <c r="BG2111" i="21"/>
  <c r="J2109" i="21"/>
  <c r="J2099" i="21"/>
  <c r="AF2096" i="21"/>
  <c r="AB2094" i="21"/>
  <c r="J2094" i="21"/>
  <c r="BG2092" i="21"/>
  <c r="AC2089" i="21"/>
  <c r="AB2089" i="21" s="1"/>
  <c r="I2089" i="21"/>
  <c r="AC2088" i="21"/>
  <c r="AD2088" i="21" s="1"/>
  <c r="AF2088" i="21" s="1"/>
  <c r="AF2083" i="21"/>
  <c r="BF2082" i="21"/>
  <c r="Z2080" i="21"/>
  <c r="AC2079" i="21"/>
  <c r="AB2079" i="21" s="1"/>
  <c r="AF2078" i="21"/>
  <c r="BG2077" i="21"/>
  <c r="Z2076" i="21"/>
  <c r="AC2074" i="21"/>
  <c r="AD2074" i="21" s="1"/>
  <c r="AF2074" i="21" s="1"/>
  <c r="J2074" i="21"/>
  <c r="AF2073" i="21"/>
  <c r="Y2071" i="21"/>
  <c r="BG2067" i="21"/>
  <c r="Z2066" i="21"/>
  <c r="AB2064" i="21"/>
  <c r="J2064" i="21"/>
  <c r="BG2062" i="21"/>
  <c r="Z2061" i="21"/>
  <c r="AC2060" i="21"/>
  <c r="AD2060" i="21" s="1"/>
  <c r="AF2060" i="21" s="1"/>
  <c r="J2060" i="21"/>
  <c r="AC2059" i="21"/>
  <c r="AD2059" i="21" s="1"/>
  <c r="AF2059" i="21" s="1"/>
  <c r="BG2057" i="21"/>
  <c r="AB2057" i="21"/>
  <c r="BG2051" i="21"/>
  <c r="AF2048" i="21"/>
  <c r="Y2047" i="21"/>
  <c r="Z2046" i="21"/>
  <c r="J2044" i="21"/>
  <c r="AC2043" i="21"/>
  <c r="AB2043" i="21" s="1"/>
  <c r="AF2042" i="21"/>
  <c r="AC2040" i="21"/>
  <c r="AD2040" i="21" s="1"/>
  <c r="AF2040" i="21" s="1"/>
  <c r="BG2038" i="21"/>
  <c r="AF2036" i="21"/>
  <c r="BG2035" i="21"/>
  <c r="BF2033" i="21"/>
  <c r="AF2030" i="21"/>
  <c r="AC2026" i="21"/>
  <c r="AB2026" i="21" s="1"/>
  <c r="Z2025" i="21"/>
  <c r="I2020" i="21"/>
  <c r="J2020" i="21"/>
  <c r="AB2014" i="21"/>
  <c r="AB2012" i="21"/>
  <c r="BG2010" i="21"/>
  <c r="BF2010" i="21"/>
  <c r="J2010" i="21"/>
  <c r="AD2009" i="21"/>
  <c r="AF2009" i="21" s="1"/>
  <c r="AC2006" i="21"/>
  <c r="AD2006" i="21" s="1"/>
  <c r="AF2006" i="21"/>
  <c r="J2004" i="21"/>
  <c r="Z2002" i="21"/>
  <c r="AB2001" i="21"/>
  <c r="AC2001" i="21"/>
  <c r="AD2001" i="21" s="1"/>
  <c r="AF2001" i="21" s="1"/>
  <c r="BG1999" i="21"/>
  <c r="AF1998" i="21"/>
  <c r="J1998" i="21"/>
  <c r="BG1994" i="21"/>
  <c r="BF1994" i="21"/>
  <c r="AF1994" i="21"/>
  <c r="J1994" i="21"/>
  <c r="AC1991" i="21"/>
  <c r="AD1991" i="21" s="1"/>
  <c r="AF1991" i="21"/>
  <c r="BF1989" i="21"/>
  <c r="BG1989" i="21"/>
  <c r="I1988" i="21"/>
  <c r="J1988" i="21"/>
  <c r="J1984" i="21"/>
  <c r="AB1982" i="21"/>
  <c r="Z1981" i="21"/>
  <c r="BF1973" i="21"/>
  <c r="BG1973" i="21"/>
  <c r="AB1968" i="21"/>
  <c r="AB1967" i="21"/>
  <c r="AC1961" i="21"/>
  <c r="AB1961" i="21" s="1"/>
  <c r="Z1952" i="21"/>
  <c r="BG1948" i="21"/>
  <c r="AD1945" i="21"/>
  <c r="AF1945" i="21" s="1"/>
  <c r="BF1940" i="21"/>
  <c r="BG1940" i="21"/>
  <c r="I1940" i="21"/>
  <c r="J1940" i="21"/>
  <c r="I1938" i="21"/>
  <c r="J1938" i="21"/>
  <c r="AD1931" i="21"/>
  <c r="AF1931" i="21" s="1"/>
  <c r="AB1931" i="21"/>
  <c r="AB1901" i="21"/>
  <c r="AD1901" i="21"/>
  <c r="AF1901" i="21" s="1"/>
  <c r="AD1899" i="21"/>
  <c r="AF1899" i="21" s="1"/>
  <c r="AB1899" i="21"/>
  <c r="J2148" i="21"/>
  <c r="AB2145" i="21"/>
  <c r="AF2120" i="21"/>
  <c r="AB2118" i="21"/>
  <c r="AC2113" i="21"/>
  <c r="AB2113" i="21" s="1"/>
  <c r="I2113" i="21"/>
  <c r="AC2112" i="21"/>
  <c r="AB2112" i="21" s="1"/>
  <c r="BF2106" i="21"/>
  <c r="AF2102" i="21"/>
  <c r="BG2101" i="21"/>
  <c r="AF2097" i="21"/>
  <c r="Y2095" i="21"/>
  <c r="Z2090" i="21"/>
  <c r="AB2088" i="21"/>
  <c r="J2084" i="21"/>
  <c r="AB2081" i="21"/>
  <c r="AF2056" i="21"/>
  <c r="AB2054" i="21"/>
  <c r="BF2049" i="21"/>
  <c r="AB2047" i="21"/>
  <c r="J2042" i="21"/>
  <c r="AC2041" i="21"/>
  <c r="AB2041" i="21" s="1"/>
  <c r="I2041" i="21"/>
  <c r="AB2040" i="21"/>
  <c r="BG2037" i="21"/>
  <c r="AF2035" i="21"/>
  <c r="AF2031" i="21"/>
  <c r="AB2030" i="21"/>
  <c r="AF2028" i="21"/>
  <c r="AC2027" i="21"/>
  <c r="AD2027" i="21" s="1"/>
  <c r="AF2027" i="21" s="1"/>
  <c r="BF2022" i="21"/>
  <c r="AC2015" i="21"/>
  <c r="AD2015" i="21" s="1"/>
  <c r="AF2015" i="21" s="1"/>
  <c r="AD2014" i="21"/>
  <c r="AF2014" i="21" s="1"/>
  <c r="Z2013" i="21"/>
  <c r="AD2012" i="21"/>
  <c r="AF2012" i="21" s="1"/>
  <c r="AC2010" i="21"/>
  <c r="AB2010" i="21" s="1"/>
  <c r="Z2009" i="21"/>
  <c r="BF2005" i="21"/>
  <c r="BG2005" i="21"/>
  <c r="AB1996" i="21"/>
  <c r="AC1993" i="21"/>
  <c r="AD1993" i="21" s="1"/>
  <c r="AF1993" i="21" s="1"/>
  <c r="Y1992" i="21"/>
  <c r="AB1984" i="21"/>
  <c r="AC1983" i="21"/>
  <c r="AB1983" i="21" s="1"/>
  <c r="Z1982" i="21"/>
  <c r="BG1978" i="21"/>
  <c r="BF1978" i="21"/>
  <c r="AF1978" i="21"/>
  <c r="J1978" i="21"/>
  <c r="AC1977" i="21"/>
  <c r="AD1977" i="21" s="1"/>
  <c r="AF1977" i="21" s="1"/>
  <c r="J1969" i="21"/>
  <c r="I1969" i="21"/>
  <c r="AC1964" i="21"/>
  <c r="AD1964" i="21" s="1"/>
  <c r="AF1964" i="21" s="1"/>
  <c r="AB1963" i="21"/>
  <c r="J1962" i="21"/>
  <c r="AD1961" i="21"/>
  <c r="AF1961" i="21" s="1"/>
  <c r="AB1957" i="21"/>
  <c r="AD1957" i="21"/>
  <c r="AF1957" i="21" s="1"/>
  <c r="AC1952" i="21"/>
  <c r="AD1952" i="21" s="1"/>
  <c r="AF1952" i="21" s="1"/>
  <c r="Z1950" i="21"/>
  <c r="Y1949" i="21"/>
  <c r="Z1949" i="21"/>
  <c r="AF1948" i="21"/>
  <c r="J1946" i="21"/>
  <c r="Z1945" i="21"/>
  <c r="Z1933" i="21"/>
  <c r="Y1933" i="21"/>
  <c r="Z1925" i="21"/>
  <c r="Y1925" i="21"/>
  <c r="AD1923" i="21"/>
  <c r="AF1923" i="21" s="1"/>
  <c r="AB1923" i="21"/>
  <c r="AD1914" i="21"/>
  <c r="AB1877" i="21"/>
  <c r="AD1877" i="21"/>
  <c r="AF1877" i="21" s="1"/>
  <c r="AD1875" i="21"/>
  <c r="AF1875" i="21" s="1"/>
  <c r="AB1875" i="21"/>
  <c r="AF1992" i="21"/>
  <c r="AD1971" i="21"/>
  <c r="AF1971" i="21" s="1"/>
  <c r="AD1944" i="21"/>
  <c r="AD1938" i="21"/>
  <c r="AF1938" i="21" s="1"/>
  <c r="AF1935" i="21"/>
  <c r="AB1929" i="21"/>
  <c r="AC1914" i="21"/>
  <c r="AF1914" i="21"/>
  <c r="J1910" i="21"/>
  <c r="Z1908" i="21"/>
  <c r="J1904" i="21"/>
  <c r="BG1899" i="21"/>
  <c r="J1898" i="21"/>
  <c r="AD1897" i="21"/>
  <c r="AF1897" i="21" s="1"/>
  <c r="AB1895" i="21"/>
  <c r="AC1894" i="21"/>
  <c r="AC1888" i="21"/>
  <c r="AC1882" i="21"/>
  <c r="AD1882" i="21" s="1"/>
  <c r="AF1882" i="21" s="1"/>
  <c r="J1878" i="21"/>
  <c r="Z1876" i="21"/>
  <c r="AD1873" i="21"/>
  <c r="AF1873" i="21" s="1"/>
  <c r="Z1872" i="21"/>
  <c r="AB1797" i="21"/>
  <c r="AD1797" i="21"/>
  <c r="AF1797" i="21" s="1"/>
  <c r="AD1765" i="21"/>
  <c r="AB1765" i="21"/>
  <c r="AB1763" i="21"/>
  <c r="AD1763" i="21"/>
  <c r="AC1908" i="21"/>
  <c r="AD1908" i="21" s="1"/>
  <c r="AF1908" i="21" s="1"/>
  <c r="AD1891" i="21"/>
  <c r="AF1891" i="21" s="1"/>
  <c r="AB1891" i="21"/>
  <c r="AB1889" i="21"/>
  <c r="AC1876" i="21"/>
  <c r="AD1876" i="21" s="1"/>
  <c r="AF1876" i="21" s="1"/>
  <c r="AC1872" i="21"/>
  <c r="AD1872" i="21" s="1"/>
  <c r="AF1872" i="21" s="1"/>
  <c r="BF1867" i="21"/>
  <c r="BG1867" i="21"/>
  <c r="AB1866" i="21"/>
  <c r="AC1866" i="21"/>
  <c r="BF1859" i="21"/>
  <c r="BG1859" i="21"/>
  <c r="AC1858" i="21"/>
  <c r="AD1858" i="21" s="1"/>
  <c r="AF1858" i="21" s="1"/>
  <c r="BF1851" i="21"/>
  <c r="BG1851" i="21"/>
  <c r="AB1850" i="21"/>
  <c r="AC1850" i="21"/>
  <c r="BF1843" i="21"/>
  <c r="BG1843" i="21"/>
  <c r="AB1842" i="21"/>
  <c r="AC1842" i="21"/>
  <c r="AD1842" i="21" s="1"/>
  <c r="AF1842" i="21" s="1"/>
  <c r="BF1835" i="21"/>
  <c r="BG1835" i="21"/>
  <c r="AC1834" i="21"/>
  <c r="AB1834" i="21" s="1"/>
  <c r="AF1834" i="21"/>
  <c r="BF1827" i="21"/>
  <c r="BG1827" i="21"/>
  <c r="AB1826" i="21"/>
  <c r="AC1826" i="21"/>
  <c r="AB1821" i="21"/>
  <c r="AD1821" i="21"/>
  <c r="AF1821" i="21" s="1"/>
  <c r="AB1812" i="21"/>
  <c r="AD1812" i="21"/>
  <c r="AD1806" i="21"/>
  <c r="AB1806" i="21"/>
  <c r="AD1795" i="21"/>
  <c r="AF1795" i="21" s="1"/>
  <c r="AB1795" i="21"/>
  <c r="AB1780" i="21"/>
  <c r="AD1780" i="21"/>
  <c r="AD1774" i="21"/>
  <c r="AB1774" i="21"/>
  <c r="AD1772" i="21"/>
  <c r="AF1772" i="21" s="1"/>
  <c r="AB1772" i="21"/>
  <c r="AB1752" i="21"/>
  <c r="AD1752" i="21"/>
  <c r="AF1752" i="21" s="1"/>
  <c r="AB1712" i="21"/>
  <c r="AD1712" i="21"/>
  <c r="AF1712" i="21" s="1"/>
  <c r="AD1955" i="21"/>
  <c r="AF1955" i="21" s="1"/>
  <c r="Y1951" i="21"/>
  <c r="Z1946" i="21"/>
  <c r="Y1941" i="21"/>
  <c r="AD1933" i="21"/>
  <c r="AF1933" i="21" s="1"/>
  <c r="BF1930" i="21"/>
  <c r="J1922" i="21"/>
  <c r="AD1921" i="21"/>
  <c r="AF1921" i="21" s="1"/>
  <c r="Z1916" i="21"/>
  <c r="J1912" i="21"/>
  <c r="BG1907" i="21"/>
  <c r="J1906" i="21"/>
  <c r="AD1905" i="21"/>
  <c r="AF1905" i="21" s="1"/>
  <c r="AB1903" i="21"/>
  <c r="AC1902" i="21"/>
  <c r="AC1896" i="21"/>
  <c r="AC1890" i="21"/>
  <c r="AD1890" i="21" s="1"/>
  <c r="AF1890" i="21"/>
  <c r="J1886" i="21"/>
  <c r="AB1885" i="21"/>
  <c r="AD1885" i="21"/>
  <c r="AF1885" i="21" s="1"/>
  <c r="J1880" i="21"/>
  <c r="AD1879" i="21"/>
  <c r="AF1879" i="21" s="1"/>
  <c r="BG1875" i="21"/>
  <c r="AD1866" i="21"/>
  <c r="AF1866" i="21" s="1"/>
  <c r="AD1865" i="21"/>
  <c r="AF1865" i="21" s="1"/>
  <c r="AF1864" i="21"/>
  <c r="AB1864" i="21"/>
  <c r="AC1864" i="21"/>
  <c r="AD1864" i="21" s="1"/>
  <c r="AD1857" i="21"/>
  <c r="AF1857" i="21" s="1"/>
  <c r="AC1856" i="21"/>
  <c r="AD1856" i="21" s="1"/>
  <c r="AF1856" i="21" s="1"/>
  <c r="AD1850" i="21"/>
  <c r="AF1850" i="21" s="1"/>
  <c r="AD1849" i="21"/>
  <c r="AF1849" i="21" s="1"/>
  <c r="AC1848" i="21"/>
  <c r="AD1848" i="21" s="1"/>
  <c r="AF1848" i="21" s="1"/>
  <c r="AD1841" i="21"/>
  <c r="AF1841" i="21" s="1"/>
  <c r="AF1840" i="21"/>
  <c r="AB1840" i="21"/>
  <c r="AC1840" i="21"/>
  <c r="AD1840" i="21" s="1"/>
  <c r="AD1834" i="21"/>
  <c r="AD1833" i="21"/>
  <c r="AF1833" i="21" s="1"/>
  <c r="AC1832" i="21"/>
  <c r="AD1832" i="21" s="1"/>
  <c r="AF1832" i="21" s="1"/>
  <c r="AD1826" i="21"/>
  <c r="AF1826" i="21" s="1"/>
  <c r="AD1825" i="21"/>
  <c r="AF1825" i="21" s="1"/>
  <c r="AF1824" i="21"/>
  <c r="AB1824" i="21"/>
  <c r="AC1824" i="21"/>
  <c r="AD1824" i="21" s="1"/>
  <c r="AD1822" i="21"/>
  <c r="AB1789" i="21"/>
  <c r="AD1789" i="21"/>
  <c r="AF1789" i="21" s="1"/>
  <c r="AB1768" i="21"/>
  <c r="AD1768" i="21"/>
  <c r="AF1768" i="21" s="1"/>
  <c r="AB1747" i="21"/>
  <c r="AD1747" i="21"/>
  <c r="AF1747" i="21" s="1"/>
  <c r="AD1642" i="21"/>
  <c r="AB1600" i="21"/>
  <c r="AD1600" i="21"/>
  <c r="AF1600" i="21" s="1"/>
  <c r="AC1916" i="21"/>
  <c r="AB1897" i="21"/>
  <c r="AC1884" i="21"/>
  <c r="AB1873" i="21"/>
  <c r="AB1861" i="21"/>
  <c r="AD1861" i="21"/>
  <c r="AF1861" i="21" s="1"/>
  <c r="AB1853" i="21"/>
  <c r="AD1853" i="21"/>
  <c r="AF1853" i="21" s="1"/>
  <c r="AB1845" i="21"/>
  <c r="AD1845" i="21"/>
  <c r="AF1845" i="21" s="1"/>
  <c r="AB1837" i="21"/>
  <c r="AD1837" i="21"/>
  <c r="AF1837" i="21" s="1"/>
  <c r="AB1829" i="21"/>
  <c r="AD1829" i="21"/>
  <c r="AF1829" i="21" s="1"/>
  <c r="AD1819" i="21"/>
  <c r="AF1819" i="21" s="1"/>
  <c r="AB1819" i="21"/>
  <c r="AB1804" i="21"/>
  <c r="AD1804" i="21"/>
  <c r="AD1798" i="21"/>
  <c r="AB1798" i="21"/>
  <c r="AD1787" i="21"/>
  <c r="AF1787" i="21" s="1"/>
  <c r="AB1787" i="21"/>
  <c r="AB1592" i="21"/>
  <c r="AD1592" i="21"/>
  <c r="AF1592" i="21" s="1"/>
  <c r="AB2049" i="21"/>
  <c r="AF2024" i="21"/>
  <c r="AB2022" i="21"/>
  <c r="AC2017" i="21"/>
  <c r="AD2017" i="21" s="1"/>
  <c r="AF2017" i="21" s="1"/>
  <c r="AB1992" i="21"/>
  <c r="AB1985" i="21"/>
  <c r="AF1972" i="21"/>
  <c r="AF1960" i="21"/>
  <c r="AB1958" i="21"/>
  <c r="AC1953" i="21"/>
  <c r="AD1953" i="21" s="1"/>
  <c r="AF1953" i="21" s="1"/>
  <c r="I1953" i="21"/>
  <c r="AF1947" i="21"/>
  <c r="BF1946" i="21"/>
  <c r="AF1942" i="21"/>
  <c r="BG1941" i="21"/>
  <c r="AB1937" i="21"/>
  <c r="AF1936" i="21"/>
  <c r="Y1935" i="21"/>
  <c r="J1932" i="21"/>
  <c r="J1930" i="21"/>
  <c r="I1929" i="21"/>
  <c r="AC1928" i="21"/>
  <c r="J1928" i="21"/>
  <c r="AB1922" i="21"/>
  <c r="Z1920" i="21"/>
  <c r="AB1919" i="21"/>
  <c r="AC1918" i="21"/>
  <c r="AB1918" i="21" s="1"/>
  <c r="BG1915" i="21"/>
  <c r="J1914" i="21"/>
  <c r="AB1911" i="21"/>
  <c r="AC1910" i="21"/>
  <c r="AC1904" i="21"/>
  <c r="AC1898" i="21"/>
  <c r="AD1898" i="21" s="1"/>
  <c r="AF1898" i="21"/>
  <c r="J1894" i="21"/>
  <c r="Z1892" i="21"/>
  <c r="J1888" i="21"/>
  <c r="BG1883" i="21"/>
  <c r="J1882" i="21"/>
  <c r="AB1879" i="21"/>
  <c r="AC1878" i="21"/>
  <c r="AC1870" i="21"/>
  <c r="J1868" i="21"/>
  <c r="Y1864" i="21"/>
  <c r="Z1864" i="21"/>
  <c r="J1860" i="21"/>
  <c r="Y1856" i="21"/>
  <c r="Z1856" i="21"/>
  <c r="J1852" i="21"/>
  <c r="Y1848" i="21"/>
  <c r="Z1848" i="21"/>
  <c r="J1844" i="21"/>
  <c r="Y1840" i="21"/>
  <c r="Z1840" i="21"/>
  <c r="J1836" i="21"/>
  <c r="Y1832" i="21"/>
  <c r="Z1832" i="21"/>
  <c r="J1828" i="21"/>
  <c r="Y1824" i="21"/>
  <c r="Z1824" i="21"/>
  <c r="AB1820" i="21"/>
  <c r="AB1813" i="21"/>
  <c r="AD1813" i="21"/>
  <c r="AF1813" i="21" s="1"/>
  <c r="AB1781" i="21"/>
  <c r="AD1781" i="21"/>
  <c r="AF1781" i="21" s="1"/>
  <c r="AB1709" i="21"/>
  <c r="AB1680" i="21"/>
  <c r="AD1680" i="21"/>
  <c r="AF1680" i="21" s="1"/>
  <c r="AB1945" i="21"/>
  <c r="BG1937" i="21"/>
  <c r="AB1935" i="21"/>
  <c r="AD1927" i="21"/>
  <c r="AF1927" i="21" s="1"/>
  <c r="AB1921" i="21"/>
  <c r="AF1920" i="21"/>
  <c r="AB1905" i="21"/>
  <c r="AC1892" i="21"/>
  <c r="AC1874" i="21"/>
  <c r="AB1874" i="21" s="1"/>
  <c r="I1872" i="21"/>
  <c r="J1872" i="21"/>
  <c r="AB1871" i="21"/>
  <c r="I1866" i="21"/>
  <c r="J1866" i="21"/>
  <c r="AB1865" i="21"/>
  <c r="I1858" i="21"/>
  <c r="J1858" i="21"/>
  <c r="AB1857" i="21"/>
  <c r="I1850" i="21"/>
  <c r="J1850" i="21"/>
  <c r="AB1849" i="21"/>
  <c r="I1842" i="21"/>
  <c r="J1842" i="21"/>
  <c r="AB1841" i="21"/>
  <c r="I1834" i="21"/>
  <c r="J1834" i="21"/>
  <c r="AB1833" i="21"/>
  <c r="I1826" i="21"/>
  <c r="J1826" i="21"/>
  <c r="AB1825" i="21"/>
  <c r="AD1811" i="21"/>
  <c r="AF1811" i="21" s="1"/>
  <c r="AB1811" i="21"/>
  <c r="AB1796" i="21"/>
  <c r="AD1796" i="21"/>
  <c r="AD1790" i="21"/>
  <c r="AB1790" i="21"/>
  <c r="AD1779" i="21"/>
  <c r="AF1779" i="21" s="1"/>
  <c r="AB1779" i="21"/>
  <c r="AD1681" i="21"/>
  <c r="AB1616" i="21"/>
  <c r="AD1616" i="21"/>
  <c r="AF1616" i="21" s="1"/>
  <c r="AB2033" i="21"/>
  <c r="AF2008" i="21"/>
  <c r="AB1969" i="21"/>
  <c r="AF1944" i="21"/>
  <c r="AB1942" i="21"/>
  <c r="BF1938" i="21"/>
  <c r="AC1934" i="21"/>
  <c r="AD1934" i="21" s="1"/>
  <c r="AF1934" i="21"/>
  <c r="BG1917" i="21"/>
  <c r="AB1914" i="21"/>
  <c r="AC1912" i="21"/>
  <c r="AC1906" i="21"/>
  <c r="AD1906" i="21" s="1"/>
  <c r="AF1906" i="21" s="1"/>
  <c r="J1902" i="21"/>
  <c r="Z1900" i="21"/>
  <c r="J1896" i="21"/>
  <c r="BG1891" i="21"/>
  <c r="J1890" i="21"/>
  <c r="AB1887" i="21"/>
  <c r="AC1886" i="21"/>
  <c r="AB1882" i="21"/>
  <c r="AC1880" i="21"/>
  <c r="AD1874" i="21"/>
  <c r="AF1874" i="21" s="1"/>
  <c r="BF1873" i="21"/>
  <c r="BG1873" i="21"/>
  <c r="Y1870" i="21"/>
  <c r="Z1870" i="21"/>
  <c r="AB1868" i="21"/>
  <c r="AD1867" i="21"/>
  <c r="AF1867" i="21" s="1"/>
  <c r="AB1867" i="21"/>
  <c r="BG1861" i="21"/>
  <c r="AB1860" i="21"/>
  <c r="AD1859" i="21"/>
  <c r="AF1859" i="21" s="1"/>
  <c r="AB1859" i="21"/>
  <c r="BG1853" i="21"/>
  <c r="AB1852" i="21"/>
  <c r="AD1851" i="21"/>
  <c r="AF1851" i="21" s="1"/>
  <c r="AB1851" i="21"/>
  <c r="BG1845" i="21"/>
  <c r="AB1844" i="21"/>
  <c r="AD1843" i="21"/>
  <c r="AF1843" i="21" s="1"/>
  <c r="AB1843" i="21"/>
  <c r="BG1837" i="21"/>
  <c r="AB1836" i="21"/>
  <c r="AD1835" i="21"/>
  <c r="AF1835" i="21" s="1"/>
  <c r="AB1835" i="21"/>
  <c r="BG1829" i="21"/>
  <c r="AB1828" i="21"/>
  <c r="AD1827" i="21"/>
  <c r="AF1827" i="21" s="1"/>
  <c r="AB1827" i="21"/>
  <c r="AB1823" i="21"/>
  <c r="Y1822" i="21"/>
  <c r="Z1822" i="21"/>
  <c r="AF1816" i="21"/>
  <c r="AB1805" i="21"/>
  <c r="AD1805" i="21"/>
  <c r="AF1805" i="21" s="1"/>
  <c r="AB1767" i="21"/>
  <c r="AD1767" i="21"/>
  <c r="AF1767" i="21" s="1"/>
  <c r="AB1742" i="21"/>
  <c r="AD1742" i="21"/>
  <c r="AF1742" i="21" s="1"/>
  <c r="AB1696" i="21"/>
  <c r="AD1696" i="21"/>
  <c r="AF1696" i="21" s="1"/>
  <c r="AD1664" i="21"/>
  <c r="AF1664" i="21" s="1"/>
  <c r="AB1664" i="21"/>
  <c r="AB1632" i="21"/>
  <c r="AD1632" i="21"/>
  <c r="AF1632" i="21" s="1"/>
  <c r="AB1927" i="21"/>
  <c r="AC1926" i="21"/>
  <c r="AD1926" i="21" s="1"/>
  <c r="AF1926" i="21"/>
  <c r="AC1924" i="21"/>
  <c r="AD1924" i="21" s="1"/>
  <c r="AF1924" i="21" s="1"/>
  <c r="AD1915" i="21"/>
  <c r="AF1915" i="21" s="1"/>
  <c r="AB1915" i="21"/>
  <c r="AB1913" i="21"/>
  <c r="AB1908" i="21"/>
  <c r="AC1900" i="21"/>
  <c r="AD1900" i="21" s="1"/>
  <c r="AF1900" i="21" s="1"/>
  <c r="AD1883" i="21"/>
  <c r="AF1883" i="21" s="1"/>
  <c r="AB1883" i="21"/>
  <c r="AB1881" i="21"/>
  <c r="AB1876" i="21"/>
  <c r="Y1862" i="21"/>
  <c r="Z1862" i="21"/>
  <c r="Y1854" i="21"/>
  <c r="Z1854" i="21"/>
  <c r="Y1846" i="21"/>
  <c r="Z1846" i="21"/>
  <c r="Y1838" i="21"/>
  <c r="Z1838" i="21"/>
  <c r="Y1830" i="21"/>
  <c r="Z1830" i="21"/>
  <c r="AD1814" i="21"/>
  <c r="AB1814" i="21"/>
  <c r="AD1803" i="21"/>
  <c r="AF1803" i="21" s="1"/>
  <c r="AB1803" i="21"/>
  <c r="AB1788" i="21"/>
  <c r="AD1788" i="21"/>
  <c r="AD1782" i="21"/>
  <c r="AB1782" i="21"/>
  <c r="AF1763" i="21"/>
  <c r="AD1728" i="21"/>
  <c r="AF1728" i="21" s="1"/>
  <c r="AB1728" i="21"/>
  <c r="AB1648" i="21"/>
  <c r="AD1648" i="21"/>
  <c r="AF1648" i="21" s="1"/>
  <c r="AD1749" i="21"/>
  <c r="AF1749" i="21" s="1"/>
  <c r="AF1743" i="21"/>
  <c r="AD1740" i="21"/>
  <c r="AC1701" i="21"/>
  <c r="AF1681" i="21"/>
  <c r="AC1681" i="21"/>
  <c r="AC1617" i="21"/>
  <c r="AD1617" i="21" s="1"/>
  <c r="AF1617" i="21" s="1"/>
  <c r="Y1569" i="21"/>
  <c r="Z1569" i="21"/>
  <c r="BF1558" i="21"/>
  <c r="BG1558" i="21"/>
  <c r="AB1557" i="21"/>
  <c r="AC1557" i="21"/>
  <c r="AC1555" i="21"/>
  <c r="AD1555" i="21" s="1"/>
  <c r="AF1555" i="21"/>
  <c r="J1547" i="21"/>
  <c r="I1547" i="21"/>
  <c r="Y1540" i="21"/>
  <c r="Z1540" i="21"/>
  <c r="AD1519" i="21"/>
  <c r="AF1519" i="21" s="1"/>
  <c r="AB1519" i="21"/>
  <c r="AB1452" i="21"/>
  <c r="AD1452" i="21"/>
  <c r="AC1816" i="21"/>
  <c r="AD1816" i="21" s="1"/>
  <c r="AC1808" i="21"/>
  <c r="AD1808" i="21" s="1"/>
  <c r="AF1808" i="21" s="1"/>
  <c r="AC1800" i="21"/>
  <c r="AD1800" i="21" s="1"/>
  <c r="AF1800" i="21" s="1"/>
  <c r="AC1792" i="21"/>
  <c r="AD1792" i="21" s="1"/>
  <c r="AF1792" i="21" s="1"/>
  <c r="AC1784" i="21"/>
  <c r="AD1784" i="21" s="1"/>
  <c r="AF1784" i="21" s="1"/>
  <c r="AC1776" i="21"/>
  <c r="AD1776" i="21" s="1"/>
  <c r="AF1776" i="21" s="1"/>
  <c r="BF1771" i="21"/>
  <c r="BG1766" i="21"/>
  <c r="AD1764" i="21"/>
  <c r="AF1764" i="21" s="1"/>
  <c r="Y1760" i="21"/>
  <c r="Z1755" i="21"/>
  <c r="AB1753" i="21"/>
  <c r="J1749" i="21"/>
  <c r="AC1748" i="21"/>
  <c r="AB1748" i="21" s="1"/>
  <c r="Y1737" i="21"/>
  <c r="Y1736" i="21"/>
  <c r="BF1732" i="21"/>
  <c r="I1731" i="21"/>
  <c r="AD1711" i="21"/>
  <c r="AF1711" i="21" s="1"/>
  <c r="J1711" i="21"/>
  <c r="J1702" i="21"/>
  <c r="AB1701" i="21"/>
  <c r="AB1699" i="21"/>
  <c r="AF1699" i="21"/>
  <c r="BG1696" i="21"/>
  <c r="BG1695" i="21"/>
  <c r="AC1693" i="21"/>
  <c r="AB1693" i="21" s="1"/>
  <c r="AB1691" i="21"/>
  <c r="AF1691" i="21"/>
  <c r="BG1688" i="21"/>
  <c r="BG1686" i="21"/>
  <c r="J1685" i="21"/>
  <c r="AD1684" i="21"/>
  <c r="Z1683" i="21"/>
  <c r="AB1682" i="21"/>
  <c r="AF1682" i="21"/>
  <c r="AD1678" i="21"/>
  <c r="AF1678" i="21" s="1"/>
  <c r="BF1677" i="21"/>
  <c r="I1676" i="21"/>
  <c r="Y1674" i="21"/>
  <c r="AC1673" i="21"/>
  <c r="Y1672" i="21"/>
  <c r="Y1665" i="21"/>
  <c r="BF1660" i="21"/>
  <c r="I1659" i="21"/>
  <c r="AB1656" i="21"/>
  <c r="AD1647" i="21"/>
  <c r="AF1647" i="21" s="1"/>
  <c r="J1647" i="21"/>
  <c r="AD1640" i="21"/>
  <c r="AF1640" i="21" s="1"/>
  <c r="J1638" i="21"/>
  <c r="AB1637" i="21"/>
  <c r="BG1631" i="21"/>
  <c r="AC1629" i="21"/>
  <c r="AB1629" i="21" s="1"/>
  <c r="AB1627" i="21"/>
  <c r="AF1627" i="21"/>
  <c r="BG1624" i="21"/>
  <c r="BG1622" i="21"/>
  <c r="J1621" i="21"/>
  <c r="AD1620" i="21"/>
  <c r="Z1619" i="21"/>
  <c r="AB1618" i="21"/>
  <c r="AF1618" i="21"/>
  <c r="AD1614" i="21"/>
  <c r="AF1614" i="21" s="1"/>
  <c r="Y1610" i="21"/>
  <c r="AC1609" i="21"/>
  <c r="Y1608" i="21"/>
  <c r="AC1601" i="21"/>
  <c r="AD1601" i="21" s="1"/>
  <c r="AF1601" i="21" s="1"/>
  <c r="AD1588" i="21"/>
  <c r="AF1588" i="21" s="1"/>
  <c r="Z1587" i="21"/>
  <c r="AD1584" i="21"/>
  <c r="AF1584" i="21" s="1"/>
  <c r="AD1581" i="21"/>
  <c r="BF1580" i="21"/>
  <c r="BG1580" i="21"/>
  <c r="I1580" i="21"/>
  <c r="Y1576" i="21"/>
  <c r="AD1575" i="21"/>
  <c r="AF1575" i="21" s="1"/>
  <c r="BF1574" i="21"/>
  <c r="BG1574" i="21"/>
  <c r="AD1557" i="21"/>
  <c r="AF1557" i="21" s="1"/>
  <c r="AD1553" i="21"/>
  <c r="AB1553" i="21"/>
  <c r="AB1550" i="21"/>
  <c r="AD1550" i="21"/>
  <c r="AF1550" i="21" s="1"/>
  <c r="I1543" i="21"/>
  <c r="J1543" i="21"/>
  <c r="I1533" i="21"/>
  <c r="J1533" i="21"/>
  <c r="AD1487" i="21"/>
  <c r="AF1487" i="21" s="1"/>
  <c r="AB1487" i="21"/>
  <c r="AB1465" i="21"/>
  <c r="AD1465" i="21"/>
  <c r="AF1465" i="21" s="1"/>
  <c r="BG1865" i="21"/>
  <c r="J1864" i="21"/>
  <c r="BG1857" i="21"/>
  <c r="J1856" i="21"/>
  <c r="BG1849" i="21"/>
  <c r="J1848" i="21"/>
  <c r="BG1841" i="21"/>
  <c r="J1840" i="21"/>
  <c r="BG1833" i="21"/>
  <c r="J1832" i="21"/>
  <c r="BG1825" i="21"/>
  <c r="J1824" i="21"/>
  <c r="BG1817" i="21"/>
  <c r="AB1816" i="21"/>
  <c r="J1816" i="21"/>
  <c r="Z1814" i="21"/>
  <c r="BG1809" i="21"/>
  <c r="J1808" i="21"/>
  <c r="Z1806" i="21"/>
  <c r="BG1801" i="21"/>
  <c r="AB1800" i="21"/>
  <c r="J1800" i="21"/>
  <c r="Z1798" i="21"/>
  <c r="BG1793" i="21"/>
  <c r="AB1792" i="21"/>
  <c r="J1792" i="21"/>
  <c r="Z1790" i="21"/>
  <c r="BG1785" i="21"/>
  <c r="AB1784" i="21"/>
  <c r="J1784" i="21"/>
  <c r="Z1782" i="21"/>
  <c r="BG1777" i="21"/>
  <c r="J1776" i="21"/>
  <c r="Z1774" i="21"/>
  <c r="AC1773" i="21"/>
  <c r="AD1773" i="21" s="1"/>
  <c r="AF1773" i="21" s="1"/>
  <c r="BG1770" i="21"/>
  <c r="AB1770" i="21"/>
  <c r="BG1760" i="21"/>
  <c r="Z1759" i="21"/>
  <c r="J1758" i="21"/>
  <c r="Z1754" i="21"/>
  <c r="J1748" i="21"/>
  <c r="AB1743" i="21"/>
  <c r="J1743" i="21"/>
  <c r="BG1741" i="21"/>
  <c r="AF1737" i="21"/>
  <c r="AC1737" i="21"/>
  <c r="AD1737" i="21" s="1"/>
  <c r="AD1725" i="21"/>
  <c r="AF1725" i="21" s="1"/>
  <c r="Z1719" i="21"/>
  <c r="AB1708" i="21"/>
  <c r="AD1704" i="21"/>
  <c r="AF1704" i="21" s="1"/>
  <c r="AD1703" i="21"/>
  <c r="AF1703" i="21" s="1"/>
  <c r="AB1702" i="21"/>
  <c r="AC1665" i="21"/>
  <c r="AD1665" i="21" s="1"/>
  <c r="AF1665" i="21" s="1"/>
  <c r="Z1655" i="21"/>
  <c r="AD1653" i="21"/>
  <c r="AD1639" i="21"/>
  <c r="AF1639" i="21" s="1"/>
  <c r="AB1638" i="21"/>
  <c r="AB1636" i="21"/>
  <c r="AB1596" i="21"/>
  <c r="AB1579" i="21"/>
  <c r="AF1579" i="21"/>
  <c r="BF1566" i="21"/>
  <c r="BG1566" i="21"/>
  <c r="AB1565" i="21"/>
  <c r="AC1565" i="21"/>
  <c r="AC1563" i="21"/>
  <c r="AD1563" i="21" s="1"/>
  <c r="AF1563" i="21" s="1"/>
  <c r="AB1560" i="21"/>
  <c r="AD1560" i="21"/>
  <c r="AF1560" i="21" s="1"/>
  <c r="Y1555" i="21"/>
  <c r="Z1555" i="21"/>
  <c r="BF1545" i="21"/>
  <c r="BG1545" i="21"/>
  <c r="AC1544" i="21"/>
  <c r="AB1544" i="21"/>
  <c r="AB1539" i="21"/>
  <c r="AC1539" i="21"/>
  <c r="AF1539" i="21"/>
  <c r="AD1534" i="21"/>
  <c r="AB1534" i="21"/>
  <c r="AD1531" i="21"/>
  <c r="AB1468" i="21"/>
  <c r="AD1468" i="21"/>
  <c r="AF1868" i="21"/>
  <c r="AF1860" i="21"/>
  <c r="AF1852" i="21"/>
  <c r="AF1844" i="21"/>
  <c r="AF1836" i="21"/>
  <c r="AF1828" i="21"/>
  <c r="AF1820" i="21"/>
  <c r="AC1818" i="21"/>
  <c r="AD1818" i="21" s="1"/>
  <c r="AF1818" i="21" s="1"/>
  <c r="AF1812" i="21"/>
  <c r="AC1810" i="21"/>
  <c r="AD1810" i="21" s="1"/>
  <c r="AF1810" i="21" s="1"/>
  <c r="AF1804" i="21"/>
  <c r="AC1802" i="21"/>
  <c r="AD1802" i="21" s="1"/>
  <c r="AF1802" i="21" s="1"/>
  <c r="AF1796" i="21"/>
  <c r="AC1794" i="21"/>
  <c r="AD1794" i="21" s="1"/>
  <c r="AF1794" i="21" s="1"/>
  <c r="AF1788" i="21"/>
  <c r="AC1786" i="21"/>
  <c r="AB1786" i="21" s="1"/>
  <c r="AF1780" i="21"/>
  <c r="AC1778" i="21"/>
  <c r="AD1778" i="21" s="1"/>
  <c r="AF1778" i="21" s="1"/>
  <c r="AF1769" i="21"/>
  <c r="AD1766" i="21"/>
  <c r="AF1766" i="21" s="1"/>
  <c r="I1762" i="21"/>
  <c r="AC1761" i="21"/>
  <c r="AD1761" i="21" s="1"/>
  <c r="AF1761" i="21" s="1"/>
  <c r="AF1756" i="21"/>
  <c r="BF1755" i="21"/>
  <c r="AF1751" i="21"/>
  <c r="BG1750" i="21"/>
  <c r="AD1748" i="21"/>
  <c r="AF1748" i="21" s="1"/>
  <c r="Y1744" i="21"/>
  <c r="AB1739" i="21"/>
  <c r="BG1734" i="21"/>
  <c r="I1732" i="21"/>
  <c r="Y1730" i="21"/>
  <c r="AC1729" i="21"/>
  <c r="AB1729" i="21" s="1"/>
  <c r="AD1726" i="21"/>
  <c r="AF1726" i="21" s="1"/>
  <c r="BF1725" i="21"/>
  <c r="Y1721" i="21"/>
  <c r="Y1720" i="21"/>
  <c r="AD1717" i="21"/>
  <c r="BF1716" i="21"/>
  <c r="I1715" i="21"/>
  <c r="AD1695" i="21"/>
  <c r="AF1695" i="21" s="1"/>
  <c r="J1695" i="21"/>
  <c r="AD1688" i="21"/>
  <c r="AF1688" i="21" s="1"/>
  <c r="J1686" i="21"/>
  <c r="BG1679" i="21"/>
  <c r="AC1677" i="21"/>
  <c r="AB1677" i="21" s="1"/>
  <c r="AB1675" i="21"/>
  <c r="AF1675" i="21"/>
  <c r="BG1672" i="21"/>
  <c r="BG1670" i="21"/>
  <c r="J1669" i="21"/>
  <c r="AD1668" i="21"/>
  <c r="AF1668" i="21" s="1"/>
  <c r="Z1667" i="21"/>
  <c r="AB1666" i="21"/>
  <c r="AF1666" i="21"/>
  <c r="AD1662" i="21"/>
  <c r="AF1662" i="21" s="1"/>
  <c r="BF1661" i="21"/>
  <c r="I1660" i="21"/>
  <c r="Y1658" i="21"/>
  <c r="AC1657" i="21"/>
  <c r="AB1657" i="21" s="1"/>
  <c r="Y1656" i="21"/>
  <c r="Y1649" i="21"/>
  <c r="AD1645" i="21"/>
  <c r="AF1645" i="21" s="1"/>
  <c r="BF1644" i="21"/>
  <c r="I1643" i="21"/>
  <c r="J1631" i="21"/>
  <c r="AD1624" i="21"/>
  <c r="AF1624" i="21" s="1"/>
  <c r="J1622" i="21"/>
  <c r="BG1615" i="21"/>
  <c r="AC1613" i="21"/>
  <c r="AB1613" i="21" s="1"/>
  <c r="AB1611" i="21"/>
  <c r="AF1611" i="21"/>
  <c r="BG1608" i="21"/>
  <c r="BG1606" i="21"/>
  <c r="J1605" i="21"/>
  <c r="AD1604" i="21"/>
  <c r="AF1604" i="21" s="1"/>
  <c r="Z1603" i="21"/>
  <c r="AB1602" i="21"/>
  <c r="AF1602" i="21"/>
  <c r="Y1601" i="21"/>
  <c r="Z1601" i="21"/>
  <c r="BG1600" i="21"/>
  <c r="AD1594" i="21"/>
  <c r="AF1593" i="21"/>
  <c r="AC1593" i="21"/>
  <c r="AD1593" i="21" s="1"/>
  <c r="BG1590" i="21"/>
  <c r="Y1584" i="21"/>
  <c r="AD1582" i="21"/>
  <c r="AF1582" i="21" s="1"/>
  <c r="BF1581" i="21"/>
  <c r="AB1576" i="21"/>
  <c r="AB1573" i="21"/>
  <c r="AC1573" i="21"/>
  <c r="I1572" i="21"/>
  <c r="AD1565" i="21"/>
  <c r="AF1565" i="21" s="1"/>
  <c r="AD1564" i="21"/>
  <c r="AF1564" i="21" s="1"/>
  <c r="J1559" i="21"/>
  <c r="AD1544" i="21"/>
  <c r="AF1544" i="21" s="1"/>
  <c r="AD1539" i="21"/>
  <c r="BF1535" i="21"/>
  <c r="BG1535" i="21"/>
  <c r="AB1529" i="21"/>
  <c r="AD1529" i="21"/>
  <c r="AF1529" i="21" s="1"/>
  <c r="BG1819" i="21"/>
  <c r="J1818" i="21"/>
  <c r="Z1816" i="21"/>
  <c r="BG1811" i="21"/>
  <c r="J1810" i="21"/>
  <c r="Z1808" i="21"/>
  <c r="BG1803" i="21"/>
  <c r="J1802" i="21"/>
  <c r="Z1800" i="21"/>
  <c r="BG1795" i="21"/>
  <c r="J1794" i="21"/>
  <c r="Z1792" i="21"/>
  <c r="BG1787" i="21"/>
  <c r="J1786" i="21"/>
  <c r="Z1784" i="21"/>
  <c r="BG1779" i="21"/>
  <c r="J1778" i="21"/>
  <c r="Z1776" i="21"/>
  <c r="Z1773" i="21"/>
  <c r="AC1771" i="21"/>
  <c r="AB1771" i="21" s="1"/>
  <c r="J1771" i="21"/>
  <c r="BG1764" i="21"/>
  <c r="AB1761" i="21"/>
  <c r="J1761" i="21"/>
  <c r="BG1759" i="21"/>
  <c r="Z1758" i="21"/>
  <c r="AC1757" i="21"/>
  <c r="AD1757" i="21" s="1"/>
  <c r="AF1757" i="21" s="1"/>
  <c r="BG1754" i="21"/>
  <c r="AB1754" i="21"/>
  <c r="BG1744" i="21"/>
  <c r="Z1743" i="21"/>
  <c r="J1742" i="21"/>
  <c r="AC1733" i="21"/>
  <c r="AB1733" i="21" s="1"/>
  <c r="AB1730" i="21"/>
  <c r="AF1730" i="21"/>
  <c r="AC1724" i="21"/>
  <c r="AB1724" i="21" s="1"/>
  <c r="AC1721" i="21"/>
  <c r="AD1721" i="21" s="1"/>
  <c r="AF1721" i="21" s="1"/>
  <c r="AD1709" i="21"/>
  <c r="AF1709" i="21" s="1"/>
  <c r="AB1686" i="21"/>
  <c r="AB1684" i="21"/>
  <c r="AB1667" i="21"/>
  <c r="AF1667" i="21"/>
  <c r="AB1658" i="21"/>
  <c r="AF1658" i="21"/>
  <c r="AC1652" i="21"/>
  <c r="AD1652" i="21" s="1"/>
  <c r="AF1652" i="21" s="1"/>
  <c r="AF1649" i="21"/>
  <c r="AC1649" i="21"/>
  <c r="AD1649" i="21" s="1"/>
  <c r="AB1622" i="21"/>
  <c r="AB1620" i="21"/>
  <c r="AB1603" i="21"/>
  <c r="AF1603" i="21"/>
  <c r="AD1599" i="21"/>
  <c r="AF1599" i="21" s="1"/>
  <c r="AB1598" i="21"/>
  <c r="I1595" i="21"/>
  <c r="J1595" i="21"/>
  <c r="AB1589" i="21"/>
  <c r="AB1588" i="21"/>
  <c r="AF1581" i="21"/>
  <c r="Y1579" i="21"/>
  <c r="Z1579" i="21"/>
  <c r="AD1573" i="21"/>
  <c r="AF1573" i="21" s="1"/>
  <c r="AB1571" i="21"/>
  <c r="AF1571" i="21"/>
  <c r="AB1568" i="21"/>
  <c r="AD1568" i="21"/>
  <c r="AF1568" i="21" s="1"/>
  <c r="Y1563" i="21"/>
  <c r="Z1563" i="21"/>
  <c r="AB1559" i="21"/>
  <c r="I1557" i="21"/>
  <c r="J1557" i="21"/>
  <c r="AB1556" i="21"/>
  <c r="AB1549" i="21"/>
  <c r="AC1549" i="21"/>
  <c r="AF1549" i="21"/>
  <c r="AD1541" i="21"/>
  <c r="AF1541" i="21" s="1"/>
  <c r="AB1541" i="21"/>
  <c r="BG1540" i="21"/>
  <c r="BF1540" i="21"/>
  <c r="AB1497" i="21"/>
  <c r="AD1497" i="21"/>
  <c r="AF1497" i="21" s="1"/>
  <c r="AB1441" i="21"/>
  <c r="AD1441" i="21"/>
  <c r="AF1441" i="21" s="1"/>
  <c r="AB1401" i="21"/>
  <c r="AD1401" i="21"/>
  <c r="AF1401" i="21" s="1"/>
  <c r="AF1862" i="21"/>
  <c r="AF1854" i="21"/>
  <c r="AF1846" i="21"/>
  <c r="AF1838" i="21"/>
  <c r="AF1830" i="21"/>
  <c r="AF1822" i="21"/>
  <c r="AF1814" i="21"/>
  <c r="AF1806" i="21"/>
  <c r="AF1798" i="21"/>
  <c r="AF1790" i="21"/>
  <c r="AF1782" i="21"/>
  <c r="AF1774" i="21"/>
  <c r="AF1765" i="21"/>
  <c r="AF1753" i="21"/>
  <c r="AB1751" i="21"/>
  <c r="AD1750" i="21"/>
  <c r="AF1750" i="21" s="1"/>
  <c r="AC1746" i="21"/>
  <c r="AB1746" i="21" s="1"/>
  <c r="I1746" i="21"/>
  <c r="AC1745" i="21"/>
  <c r="AF1740" i="21"/>
  <c r="BF1739" i="21"/>
  <c r="J1734" i="21"/>
  <c r="AB1731" i="21"/>
  <c r="AF1731" i="21"/>
  <c r="BG1728" i="21"/>
  <c r="BG1727" i="21"/>
  <c r="J1725" i="21"/>
  <c r="Z1723" i="21"/>
  <c r="AB1722" i="21"/>
  <c r="AF1722" i="21"/>
  <c r="BG1718" i="21"/>
  <c r="AF1717" i="21"/>
  <c r="AC1716" i="21"/>
  <c r="AB1716" i="21" s="1"/>
  <c r="I1716" i="21"/>
  <c r="Y1714" i="21"/>
  <c r="AC1713" i="21"/>
  <c r="AD1710" i="21"/>
  <c r="AF1710" i="21" s="1"/>
  <c r="BF1709" i="21"/>
  <c r="AF1708" i="21"/>
  <c r="AC1707" i="21"/>
  <c r="AB1707" i="21" s="1"/>
  <c r="Y1705" i="21"/>
  <c r="Y1704" i="21"/>
  <c r="AD1701" i="21"/>
  <c r="AF1701" i="21" s="1"/>
  <c r="BF1700" i="21"/>
  <c r="I1699" i="21"/>
  <c r="AC1698" i="21"/>
  <c r="AD1698" i="21" s="1"/>
  <c r="AF1698" i="21" s="1"/>
  <c r="AD1693" i="21"/>
  <c r="AF1693" i="21" s="1"/>
  <c r="BF1692" i="21"/>
  <c r="I1691" i="21"/>
  <c r="AC1690" i="21"/>
  <c r="AD1690" i="21" s="1"/>
  <c r="AF1690" i="21" s="1"/>
  <c r="AB1681" i="21"/>
  <c r="J1679" i="21"/>
  <c r="AB1678" i="21"/>
  <c r="AB1676" i="21"/>
  <c r="AD1672" i="21"/>
  <c r="AF1672" i="21" s="1"/>
  <c r="J1670" i="21"/>
  <c r="AB1669" i="21"/>
  <c r="BG1663" i="21"/>
  <c r="AC1661" i="21"/>
  <c r="AB1661" i="21" s="1"/>
  <c r="AB1659" i="21"/>
  <c r="AF1659" i="21"/>
  <c r="BG1656" i="21"/>
  <c r="BG1654" i="21"/>
  <c r="AF1653" i="21"/>
  <c r="J1653" i="21"/>
  <c r="Z1651" i="21"/>
  <c r="AB1650" i="21"/>
  <c r="AF1650" i="21"/>
  <c r="AD1646" i="21"/>
  <c r="AF1646" i="21" s="1"/>
  <c r="BF1645" i="21"/>
  <c r="AC1644" i="21"/>
  <c r="AB1644" i="21" s="1"/>
  <c r="I1644" i="21"/>
  <c r="Y1642" i="21"/>
  <c r="AC1641" i="21"/>
  <c r="Y1640" i="21"/>
  <c r="AF1636" i="21"/>
  <c r="AC1635" i="21"/>
  <c r="AD1635" i="21" s="1"/>
  <c r="AF1635" i="21" s="1"/>
  <c r="Y1633" i="21"/>
  <c r="AD1629" i="21"/>
  <c r="AF1629" i="21" s="1"/>
  <c r="BF1628" i="21"/>
  <c r="I1627" i="21"/>
  <c r="AC1626" i="21"/>
  <c r="AD1626" i="21" s="1"/>
  <c r="AF1626" i="21" s="1"/>
  <c r="AB1617" i="21"/>
  <c r="J1615" i="21"/>
  <c r="AB1614" i="21"/>
  <c r="AB1612" i="21"/>
  <c r="AD1608" i="21"/>
  <c r="AF1608" i="21" s="1"/>
  <c r="J1606" i="21"/>
  <c r="AB1605" i="21"/>
  <c r="AD1597" i="21"/>
  <c r="AF1597" i="21" s="1"/>
  <c r="BF1596" i="21"/>
  <c r="BG1596" i="21"/>
  <c r="AC1595" i="21"/>
  <c r="AD1595" i="21" s="1"/>
  <c r="AF1595" i="21" s="1"/>
  <c r="AB1594" i="21"/>
  <c r="AF1594" i="21"/>
  <c r="Y1593" i="21"/>
  <c r="Z1593" i="21"/>
  <c r="BG1592" i="21"/>
  <c r="AD1586" i="21"/>
  <c r="AF1586" i="21" s="1"/>
  <c r="AC1585" i="21"/>
  <c r="AD1585" i="21" s="1"/>
  <c r="AF1585" i="21" s="1"/>
  <c r="AB1581" i="21"/>
  <c r="AB1580" i="21"/>
  <c r="AB1575" i="21"/>
  <c r="J1567" i="21"/>
  <c r="AB1558" i="21"/>
  <c r="AD1558" i="21"/>
  <c r="AF1558" i="21" s="1"/>
  <c r="AB1551" i="21"/>
  <c r="AD1551" i="21"/>
  <c r="AF1551" i="21" s="1"/>
  <c r="AD1549" i="21"/>
  <c r="AB1542" i="21"/>
  <c r="AD1542" i="21"/>
  <c r="AF1542" i="21" s="1"/>
  <c r="AB1433" i="21"/>
  <c r="AD1433" i="21"/>
  <c r="AF1433" i="21" s="1"/>
  <c r="AB1723" i="21"/>
  <c r="AF1723" i="21"/>
  <c r="AD1716" i="21"/>
  <c r="AF1716" i="21" s="1"/>
  <c r="AB1714" i="21"/>
  <c r="AF1714" i="21"/>
  <c r="AC1705" i="21"/>
  <c r="AB1705" i="21" s="1"/>
  <c r="AB1668" i="21"/>
  <c r="AB1651" i="21"/>
  <c r="AF1651" i="21"/>
  <c r="AD1644" i="21"/>
  <c r="AF1644" i="21" s="1"/>
  <c r="AB1642" i="21"/>
  <c r="AF1642" i="21"/>
  <c r="AC1633" i="21"/>
  <c r="AD1633" i="21" s="1"/>
  <c r="AF1633" i="21" s="1"/>
  <c r="AB1604" i="21"/>
  <c r="I1587" i="21"/>
  <c r="J1587" i="21"/>
  <c r="AC1578" i="21"/>
  <c r="AB1578" i="21" s="1"/>
  <c r="Y1577" i="21"/>
  <c r="Z1577" i="21"/>
  <c r="Y1571" i="21"/>
  <c r="Z1571" i="21"/>
  <c r="I1565" i="21"/>
  <c r="J1565" i="21"/>
  <c r="Y1561" i="21"/>
  <c r="Z1561" i="21"/>
  <c r="AD1548" i="21"/>
  <c r="AB1548" i="21"/>
  <c r="Z1545" i="21"/>
  <c r="Y1545" i="21"/>
  <c r="AD1543" i="21"/>
  <c r="AF1543" i="21" s="1"/>
  <c r="AB1543" i="21"/>
  <c r="AD1533" i="21"/>
  <c r="AF1533" i="21" s="1"/>
  <c r="AB1533" i="21"/>
  <c r="AB1521" i="21"/>
  <c r="AD1521" i="21"/>
  <c r="AF1521" i="21" s="1"/>
  <c r="AD1511" i="21"/>
  <c r="AF1511" i="21" s="1"/>
  <c r="AB1511" i="21"/>
  <c r="Z1771" i="21"/>
  <c r="AB1769" i="21"/>
  <c r="J1765" i="21"/>
  <c r="AB1762" i="21"/>
  <c r="I1739" i="21"/>
  <c r="AC1738" i="21"/>
  <c r="AD1738" i="21" s="1"/>
  <c r="AF1738" i="21" s="1"/>
  <c r="I1738" i="21"/>
  <c r="AB1737" i="21"/>
  <c r="AB1732" i="21"/>
  <c r="J1727" i="21"/>
  <c r="AB1726" i="21"/>
  <c r="J1718" i="21"/>
  <c r="AB1715" i="21"/>
  <c r="AF1715" i="21"/>
  <c r="BG1712" i="21"/>
  <c r="BG1711" i="21"/>
  <c r="J1709" i="21"/>
  <c r="Z1707" i="21"/>
  <c r="AB1706" i="21"/>
  <c r="AF1706" i="21"/>
  <c r="BG1702" i="21"/>
  <c r="AC1700" i="21"/>
  <c r="AD1700" i="21" s="1"/>
  <c r="AF1700" i="21" s="1"/>
  <c r="I1700" i="21"/>
  <c r="Y1698" i="21"/>
  <c r="AC1697" i="21"/>
  <c r="AD1694" i="21"/>
  <c r="AF1694" i="21" s="1"/>
  <c r="BF1693" i="21"/>
  <c r="AC1692" i="21"/>
  <c r="AB1692" i="21" s="1"/>
  <c r="I1692" i="21"/>
  <c r="Y1690" i="21"/>
  <c r="AC1689" i="21"/>
  <c r="AB1689" i="21" s="1"/>
  <c r="Y1688" i="21"/>
  <c r="AF1684" i="21"/>
  <c r="AC1683" i="21"/>
  <c r="AD1683" i="21" s="1"/>
  <c r="AF1683" i="21" s="1"/>
  <c r="Y1681" i="21"/>
  <c r="AD1677" i="21"/>
  <c r="AF1677" i="21" s="1"/>
  <c r="BF1676" i="21"/>
  <c r="I1675" i="21"/>
  <c r="AC1674" i="21"/>
  <c r="AD1674" i="21" s="1"/>
  <c r="AF1674" i="21" s="1"/>
  <c r="AB1665" i="21"/>
  <c r="J1663" i="21"/>
  <c r="AB1662" i="21"/>
  <c r="AB1660" i="21"/>
  <c r="J1654" i="21"/>
  <c r="BG1647" i="21"/>
  <c r="AB1643" i="21"/>
  <c r="AF1643" i="21"/>
  <c r="BG1640" i="21"/>
  <c r="BG1638" i="21"/>
  <c r="J1637" i="21"/>
  <c r="Z1635" i="21"/>
  <c r="AB1634" i="21"/>
  <c r="AF1634" i="21"/>
  <c r="AD1630" i="21"/>
  <c r="AF1630" i="21" s="1"/>
  <c r="BF1629" i="21"/>
  <c r="AC1628" i="21"/>
  <c r="AB1628" i="21" s="1"/>
  <c r="I1628" i="21"/>
  <c r="Y1626" i="21"/>
  <c r="AC1625" i="21"/>
  <c r="AB1625" i="21" s="1"/>
  <c r="Y1624" i="21"/>
  <c r="AF1620" i="21"/>
  <c r="AC1619" i="21"/>
  <c r="AD1619" i="21" s="1"/>
  <c r="AF1619" i="21" s="1"/>
  <c r="Y1617" i="21"/>
  <c r="AD1613" i="21"/>
  <c r="AF1613" i="21" s="1"/>
  <c r="BF1612" i="21"/>
  <c r="I1611" i="21"/>
  <c r="AC1610" i="21"/>
  <c r="AD1610" i="21" s="1"/>
  <c r="AF1610" i="21" s="1"/>
  <c r="AB1601" i="21"/>
  <c r="Z1595" i="21"/>
  <c r="AD1589" i="21"/>
  <c r="AF1589" i="21" s="1"/>
  <c r="BF1588" i="21"/>
  <c r="BG1588" i="21"/>
  <c r="AC1587" i="21"/>
  <c r="AD1587" i="21" s="1"/>
  <c r="AF1587" i="21" s="1"/>
  <c r="AB1586" i="21"/>
  <c r="Y1585" i="21"/>
  <c r="Z1585" i="21"/>
  <c r="BG1584" i="21"/>
  <c r="J1583" i="21"/>
  <c r="AB1582" i="21"/>
  <c r="AD1574" i="21"/>
  <c r="AF1574" i="21" s="1"/>
  <c r="BF1573" i="21"/>
  <c r="I1573" i="21"/>
  <c r="J1573" i="21"/>
  <c r="AB1572" i="21"/>
  <c r="AB1566" i="21"/>
  <c r="AD1566" i="21"/>
  <c r="AF1566" i="21" s="1"/>
  <c r="AD1536" i="21"/>
  <c r="AF1536" i="21" s="1"/>
  <c r="AB1535" i="21"/>
  <c r="AD1535" i="21"/>
  <c r="AF1535" i="21" s="1"/>
  <c r="AB1500" i="21"/>
  <c r="AD1500" i="21"/>
  <c r="AB1489" i="21"/>
  <c r="AD1489" i="21"/>
  <c r="AF1489" i="21" s="1"/>
  <c r="AD1479" i="21"/>
  <c r="AF1479" i="21" s="1"/>
  <c r="AB1479" i="21"/>
  <c r="AB1417" i="21"/>
  <c r="AD1417" i="21"/>
  <c r="AF1417" i="21" s="1"/>
  <c r="AB1523" i="21"/>
  <c r="AF1522" i="21"/>
  <c r="AC1522" i="21"/>
  <c r="AD1522" i="21" s="1"/>
  <c r="AB1518" i="21"/>
  <c r="J1511" i="21"/>
  <c r="J1506" i="21"/>
  <c r="AF1490" i="21"/>
  <c r="AC1490" i="21"/>
  <c r="AD1490" i="21" s="1"/>
  <c r="AB1486" i="21"/>
  <c r="J1479" i="21"/>
  <c r="J1474" i="21"/>
  <c r="AB1461" i="21"/>
  <c r="AC1458" i="21"/>
  <c r="AD1458" i="21" s="1"/>
  <c r="AF1458" i="21" s="1"/>
  <c r="AC1456" i="21"/>
  <c r="AD1456" i="21" s="1"/>
  <c r="AF1456" i="21" s="1"/>
  <c r="AB1446" i="21"/>
  <c r="AC1428" i="21"/>
  <c r="AD1428" i="21" s="1"/>
  <c r="AF1428" i="21" s="1"/>
  <c r="BF1413" i="21"/>
  <c r="BG1413" i="21"/>
  <c r="AB1409" i="21"/>
  <c r="AD1409" i="21"/>
  <c r="AF1409" i="21" s="1"/>
  <c r="AB1407" i="21"/>
  <c r="AD1407" i="21"/>
  <c r="AF1407" i="21" s="1"/>
  <c r="AB1380" i="21"/>
  <c r="AD1380" i="21"/>
  <c r="AF1380" i="21" s="1"/>
  <c r="AB1341" i="21"/>
  <c r="AD1341" i="21"/>
  <c r="AF1341" i="21" s="1"/>
  <c r="AD1281" i="21"/>
  <c r="AC1577" i="21"/>
  <c r="AC1569" i="21"/>
  <c r="AC1561" i="21"/>
  <c r="AB1552" i="21"/>
  <c r="AC1537" i="21"/>
  <c r="AB1537" i="21" s="1"/>
  <c r="AC1532" i="21"/>
  <c r="AB1532" i="21" s="1"/>
  <c r="AF1531" i="21"/>
  <c r="BG1527" i="21"/>
  <c r="AF1516" i="21"/>
  <c r="AF1504" i="21"/>
  <c r="AF1502" i="21"/>
  <c r="BG1495" i="21"/>
  <c r="AF1484" i="21"/>
  <c r="AF1472" i="21"/>
  <c r="AF1470" i="21"/>
  <c r="BG1463" i="21"/>
  <c r="BG1455" i="21"/>
  <c r="J1452" i="21"/>
  <c r="AB1449" i="21"/>
  <c r="AB1445" i="21"/>
  <c r="AF1438" i="21"/>
  <c r="J1438" i="21"/>
  <c r="AC1434" i="21"/>
  <c r="BG1427" i="21"/>
  <c r="J1426" i="21"/>
  <c r="AB1425" i="21"/>
  <c r="AD1425" i="21"/>
  <c r="AF1425" i="21" s="1"/>
  <c r="AB1419" i="21"/>
  <c r="Y1418" i="21"/>
  <c r="Z1418" i="21"/>
  <c r="AD1416" i="21"/>
  <c r="AD1403" i="21"/>
  <c r="AF1403" i="21" s="1"/>
  <c r="AF1402" i="21"/>
  <c r="AC1402" i="21"/>
  <c r="AD1402" i="21" s="1"/>
  <c r="AC1398" i="21"/>
  <c r="AD1398" i="21" s="1"/>
  <c r="AF1398" i="21" s="1"/>
  <c r="J1397" i="21"/>
  <c r="AB1374" i="21"/>
  <c r="AD1374" i="21"/>
  <c r="AF1374" i="21" s="1"/>
  <c r="AB1285" i="21"/>
  <c r="AD1285" i="21"/>
  <c r="AF1285" i="21" s="1"/>
  <c r="AF1514" i="21"/>
  <c r="AC1514" i="21"/>
  <c r="AD1514" i="21" s="1"/>
  <c r="AF1482" i="21"/>
  <c r="AC1482" i="21"/>
  <c r="AD1482" i="21" s="1"/>
  <c r="AB1431" i="21"/>
  <c r="AD1431" i="21"/>
  <c r="AF1431" i="21" s="1"/>
  <c r="AB1429" i="21"/>
  <c r="AC1424" i="21"/>
  <c r="AB1424" i="21" s="1"/>
  <c r="AB1412" i="21"/>
  <c r="AC1412" i="21"/>
  <c r="AD1412" i="21" s="1"/>
  <c r="AF1412" i="21"/>
  <c r="AB1405" i="21"/>
  <c r="BF1397" i="21"/>
  <c r="BG1397" i="21"/>
  <c r="BF1392" i="21"/>
  <c r="BG1392" i="21"/>
  <c r="AB1390" i="21"/>
  <c r="AD1390" i="21"/>
  <c r="AF1390" i="21" s="1"/>
  <c r="AF1538" i="21"/>
  <c r="AF1528" i="21"/>
  <c r="AD1501" i="21"/>
  <c r="AF1501" i="21" s="1"/>
  <c r="AF1496" i="21"/>
  <c r="AD1469" i="21"/>
  <c r="AF1469" i="21" s="1"/>
  <c r="AF1464" i="21"/>
  <c r="AD1453" i="21"/>
  <c r="AF1453" i="21" s="1"/>
  <c r="AC1450" i="21"/>
  <c r="AB1450" i="21" s="1"/>
  <c r="AC1448" i="21"/>
  <c r="AC1430" i="21"/>
  <c r="AD1430" i="21" s="1"/>
  <c r="AF1430" i="21"/>
  <c r="AD1421" i="21"/>
  <c r="AF1421" i="21" s="1"/>
  <c r="Z1420" i="21"/>
  <c r="Z1416" i="21"/>
  <c r="AB1415" i="21"/>
  <c r="AD1415" i="21"/>
  <c r="AF1415" i="21" s="1"/>
  <c r="I1404" i="21"/>
  <c r="J1404" i="21"/>
  <c r="AB1403" i="21"/>
  <c r="Y1402" i="21"/>
  <c r="Z1402" i="21"/>
  <c r="AB1397" i="21"/>
  <c r="AB1387" i="21"/>
  <c r="AD1387" i="21"/>
  <c r="AF1387" i="21" s="1"/>
  <c r="AB1385" i="21"/>
  <c r="AD1385" i="21"/>
  <c r="AF1385" i="21" s="1"/>
  <c r="J1384" i="21"/>
  <c r="I1384" i="21"/>
  <c r="AD1237" i="21"/>
  <c r="AF1237" i="21" s="1"/>
  <c r="AB1237" i="21"/>
  <c r="J1579" i="21"/>
  <c r="BG1572" i="21"/>
  <c r="J1571" i="21"/>
  <c r="BG1564" i="21"/>
  <c r="J1563" i="21"/>
  <c r="BG1556" i="21"/>
  <c r="I1555" i="21"/>
  <c r="AC1554" i="21"/>
  <c r="AD1554" i="21" s="1"/>
  <c r="AF1554" i="21" s="1"/>
  <c r="BF1548" i="21"/>
  <c r="Z1546" i="21"/>
  <c r="AC1545" i="21"/>
  <c r="AD1545" i="21" s="1"/>
  <c r="AF1545" i="21" s="1"/>
  <c r="BG1543" i="21"/>
  <c r="Z1542" i="21"/>
  <c r="AC1540" i="21"/>
  <c r="AB1540" i="21" s="1"/>
  <c r="J1540" i="21"/>
  <c r="Y1537" i="21"/>
  <c r="BG1533" i="21"/>
  <c r="Z1532" i="21"/>
  <c r="Z1530" i="21"/>
  <c r="J1528" i="21"/>
  <c r="J1527" i="21"/>
  <c r="J1526" i="21"/>
  <c r="AC1525" i="21"/>
  <c r="AB1525" i="21" s="1"/>
  <c r="I1525" i="21"/>
  <c r="AB1522" i="21"/>
  <c r="J1522" i="21"/>
  <c r="BF1518" i="21"/>
  <c r="BG1513" i="21"/>
  <c r="AB1509" i="21"/>
  <c r="AB1507" i="21"/>
  <c r="AC1506" i="21"/>
  <c r="AB1506" i="21" s="1"/>
  <c r="Y1505" i="21"/>
  <c r="Z1504" i="21"/>
  <c r="Z1500" i="21"/>
  <c r="Z1498" i="21"/>
  <c r="J1496" i="21"/>
  <c r="J1495" i="21"/>
  <c r="J1494" i="21"/>
  <c r="AC1493" i="21"/>
  <c r="AB1493" i="21" s="1"/>
  <c r="I1493" i="21"/>
  <c r="AB1490" i="21"/>
  <c r="J1490" i="21"/>
  <c r="BF1486" i="21"/>
  <c r="BG1481" i="21"/>
  <c r="AB1477" i="21"/>
  <c r="AB1475" i="21"/>
  <c r="AC1474" i="21"/>
  <c r="AB1474" i="21" s="1"/>
  <c r="Z1472" i="21"/>
  <c r="Z1466" i="21"/>
  <c r="J1464" i="21"/>
  <c r="J1463" i="21"/>
  <c r="J1462" i="21"/>
  <c r="AC1461" i="21"/>
  <c r="I1461" i="21"/>
  <c r="AB1458" i="21"/>
  <c r="J1458" i="21"/>
  <c r="AD1457" i="21"/>
  <c r="AF1457" i="21" s="1"/>
  <c r="J1456" i="21"/>
  <c r="AD1454" i="21"/>
  <c r="AF1454" i="21" s="1"/>
  <c r="Z1452" i="21"/>
  <c r="AB1451" i="21"/>
  <c r="BG1447" i="21"/>
  <c r="AC1444" i="21"/>
  <c r="AD1444" i="21" s="1"/>
  <c r="AF1444" i="21" s="1"/>
  <c r="J1444" i="21"/>
  <c r="Z1440" i="21"/>
  <c r="Z1438" i="21"/>
  <c r="AB1437" i="21"/>
  <c r="BG1435" i="21"/>
  <c r="BG1429" i="21"/>
  <c r="J1428" i="21"/>
  <c r="Z1426" i="21"/>
  <c r="AC1420" i="21"/>
  <c r="AD1411" i="21"/>
  <c r="AF1411" i="21" s="1"/>
  <c r="AC1410" i="21"/>
  <c r="AC1406" i="21"/>
  <c r="AD1406" i="21" s="1"/>
  <c r="AF1406" i="21" s="1"/>
  <c r="Z1397" i="21"/>
  <c r="BG1395" i="21"/>
  <c r="AB1370" i="21"/>
  <c r="AB1366" i="21"/>
  <c r="AD1366" i="21"/>
  <c r="AF1366" i="21" s="1"/>
  <c r="AF1553" i="21"/>
  <c r="J1550" i="21"/>
  <c r="AF1548" i="21"/>
  <c r="AB1547" i="21"/>
  <c r="AF1534" i="21"/>
  <c r="Y1531" i="21"/>
  <c r="AB1528" i="21"/>
  <c r="AD1527" i="21"/>
  <c r="AF1527" i="21" s="1"/>
  <c r="AC1526" i="21"/>
  <c r="AD1526" i="21" s="1"/>
  <c r="AF1526" i="21" s="1"/>
  <c r="AD1525" i="21"/>
  <c r="AF1525" i="21" s="1"/>
  <c r="AC1523" i="21"/>
  <c r="AD1523" i="21" s="1"/>
  <c r="AF1523" i="21" s="1"/>
  <c r="AF1520" i="21"/>
  <c r="AF1518" i="21"/>
  <c r="BG1511" i="21"/>
  <c r="Z1502" i="21"/>
  <c r="AF1500" i="21"/>
  <c r="Y1499" i="21"/>
  <c r="AB1496" i="21"/>
  <c r="AD1495" i="21"/>
  <c r="AF1495" i="21" s="1"/>
  <c r="AC1494" i="21"/>
  <c r="AB1494" i="21" s="1"/>
  <c r="AD1493" i="21"/>
  <c r="AF1493" i="21" s="1"/>
  <c r="AC1491" i="21"/>
  <c r="AB1491" i="21" s="1"/>
  <c r="AF1488" i="21"/>
  <c r="AF1486" i="21"/>
  <c r="BG1479" i="21"/>
  <c r="Z1470" i="21"/>
  <c r="AF1468" i="21"/>
  <c r="Y1467" i="21"/>
  <c r="AB1464" i="21"/>
  <c r="AD1463" i="21"/>
  <c r="AF1463" i="21" s="1"/>
  <c r="AC1462" i="21"/>
  <c r="AD1462" i="21" s="1"/>
  <c r="AF1462" i="21" s="1"/>
  <c r="AD1461" i="21"/>
  <c r="AF1461" i="21" s="1"/>
  <c r="AC1459" i="21"/>
  <c r="AB1459" i="21" s="1"/>
  <c r="AB1456" i="21"/>
  <c r="AD1455" i="21"/>
  <c r="AF1455" i="21" s="1"/>
  <c r="AF1452" i="21"/>
  <c r="BG1449" i="21"/>
  <c r="BF1446" i="21"/>
  <c r="I1445" i="21"/>
  <c r="Z1442" i="21"/>
  <c r="Y1441" i="21"/>
  <c r="J1434" i="21"/>
  <c r="Z1432" i="21"/>
  <c r="AB1428" i="21"/>
  <c r="AC1426" i="21"/>
  <c r="AB1413" i="21"/>
  <c r="BF1405" i="21"/>
  <c r="BG1405" i="21"/>
  <c r="AB1399" i="21"/>
  <c r="AD1399" i="21"/>
  <c r="AF1399" i="21" s="1"/>
  <c r="Y1396" i="21"/>
  <c r="Z1396" i="21"/>
  <c r="AB1394" i="21"/>
  <c r="Z1392" i="21"/>
  <c r="AD1372" i="21"/>
  <c r="AF1372" i="21" s="1"/>
  <c r="AB1372" i="21"/>
  <c r="AD1262" i="21"/>
  <c r="AD1253" i="21"/>
  <c r="AF1253" i="21" s="1"/>
  <c r="AB1253" i="21"/>
  <c r="AC1570" i="21"/>
  <c r="AB1570" i="21" s="1"/>
  <c r="AC1562" i="21"/>
  <c r="AD1562" i="21" s="1"/>
  <c r="AF1562" i="21" s="1"/>
  <c r="J1549" i="21"/>
  <c r="AF1546" i="21"/>
  <c r="J1544" i="21"/>
  <c r="BG1542" i="21"/>
  <c r="AB1531" i="21"/>
  <c r="AC1530" i="21"/>
  <c r="AB1530" i="21" s="1"/>
  <c r="Z1528" i="21"/>
  <c r="Z1522" i="21"/>
  <c r="J1519" i="21"/>
  <c r="AC1517" i="21"/>
  <c r="AD1517" i="21" s="1"/>
  <c r="AF1517" i="21" s="1"/>
  <c r="AB1514" i="21"/>
  <c r="J1514" i="21"/>
  <c r="AB1501" i="21"/>
  <c r="AB1499" i="21"/>
  <c r="AC1498" i="21"/>
  <c r="AB1498" i="21" s="1"/>
  <c r="Z1496" i="21"/>
  <c r="Z1490" i="21"/>
  <c r="J1487" i="21"/>
  <c r="AC1485" i="21"/>
  <c r="AD1485" i="21" s="1"/>
  <c r="AF1485" i="21" s="1"/>
  <c r="AB1482" i="21"/>
  <c r="J1482" i="21"/>
  <c r="AB1469" i="21"/>
  <c r="AB1467" i="21"/>
  <c r="AC1466" i="21"/>
  <c r="AB1466" i="21" s="1"/>
  <c r="Z1464" i="21"/>
  <c r="Z1458" i="21"/>
  <c r="Z1456" i="21"/>
  <c r="AB1453" i="21"/>
  <c r="BG1451" i="21"/>
  <c r="AF1446" i="21"/>
  <c r="AC1442" i="21"/>
  <c r="AD1442" i="21" s="1"/>
  <c r="AF1442" i="21" s="1"/>
  <c r="AC1440" i="21"/>
  <c r="AD1440" i="21" s="1"/>
  <c r="AF1440" i="21"/>
  <c r="AC1432" i="21"/>
  <c r="AD1432" i="21" s="1"/>
  <c r="AF1432" i="21" s="1"/>
  <c r="AB1427" i="21"/>
  <c r="AB1423" i="21"/>
  <c r="AD1423" i="21"/>
  <c r="AF1423" i="21" s="1"/>
  <c r="I1412" i="21"/>
  <c r="J1412" i="21"/>
  <c r="Y1410" i="21"/>
  <c r="Z1410" i="21"/>
  <c r="AD1408" i="21"/>
  <c r="Z1395" i="21"/>
  <c r="AC1386" i="21"/>
  <c r="AB1386" i="21" s="1"/>
  <c r="AD1367" i="21"/>
  <c r="AD1269" i="21"/>
  <c r="AF1269" i="21" s="1"/>
  <c r="AB1269" i="21"/>
  <c r="AF1552" i="21"/>
  <c r="BG1551" i="21"/>
  <c r="AF1547" i="21"/>
  <c r="AB1538" i="21"/>
  <c r="J1534" i="21"/>
  <c r="Z1526" i="21"/>
  <c r="AF1524" i="21"/>
  <c r="Y1523" i="21"/>
  <c r="AB1520" i="21"/>
  <c r="AC1515" i="21"/>
  <c r="AD1515" i="21" s="1"/>
  <c r="AF1515" i="21" s="1"/>
  <c r="AC1508" i="21"/>
  <c r="BG1503" i="21"/>
  <c r="Z1494" i="21"/>
  <c r="AF1492" i="21"/>
  <c r="Y1491" i="21"/>
  <c r="AB1488" i="21"/>
  <c r="AC1483" i="21"/>
  <c r="AB1483" i="21" s="1"/>
  <c r="AF1480" i="21"/>
  <c r="AF1477" i="21"/>
  <c r="AC1476" i="21"/>
  <c r="AF1475" i="21"/>
  <c r="BG1471" i="21"/>
  <c r="Z1462" i="21"/>
  <c r="AF1460" i="21"/>
  <c r="Y1459" i="21"/>
  <c r="Y1457" i="21"/>
  <c r="AD1449" i="21"/>
  <c r="AF1449" i="21" s="1"/>
  <c r="J1448" i="21"/>
  <c r="AB1447" i="21"/>
  <c r="Z1444" i="21"/>
  <c r="AB1443" i="21"/>
  <c r="BG1439" i="21"/>
  <c r="AC1436" i="21"/>
  <c r="J1436" i="21"/>
  <c r="AC1435" i="21"/>
  <c r="AD1435" i="21" s="1"/>
  <c r="AF1435" i="21" s="1"/>
  <c r="BG1431" i="21"/>
  <c r="J1430" i="21"/>
  <c r="Z1428" i="21"/>
  <c r="AC1422" i="21"/>
  <c r="AB1422" i="21" s="1"/>
  <c r="AD1419" i="21"/>
  <c r="AF1419" i="21" s="1"/>
  <c r="AC1418" i="21"/>
  <c r="AC1414" i="21"/>
  <c r="AD1414" i="21" s="1"/>
  <c r="AF1414" i="21" s="1"/>
  <c r="AB1404" i="21"/>
  <c r="AC1404" i="21"/>
  <c r="AD1404" i="21" s="1"/>
  <c r="AF1404" i="21" s="1"/>
  <c r="AB1402" i="21"/>
  <c r="AB1398" i="21"/>
  <c r="AC1393" i="21"/>
  <c r="AD1393" i="21" s="1"/>
  <c r="AF1393" i="21" s="1"/>
  <c r="AB1365" i="21"/>
  <c r="AD1365" i="21"/>
  <c r="AF1365" i="21" s="1"/>
  <c r="AB1317" i="21"/>
  <c r="AD1317" i="21"/>
  <c r="AF1317" i="21" s="1"/>
  <c r="AB1301" i="21"/>
  <c r="AD1301" i="21"/>
  <c r="AF1301" i="21" s="1"/>
  <c r="AF1381" i="21"/>
  <c r="AD1378" i="21"/>
  <c r="J1377" i="21"/>
  <c r="AF1376" i="21"/>
  <c r="AF1370" i="21"/>
  <c r="AD1349" i="21"/>
  <c r="AF1349" i="21" s="1"/>
  <c r="AD1348" i="21"/>
  <c r="AF1348" i="21" s="1"/>
  <c r="AD1325" i="21"/>
  <c r="AF1325" i="21" s="1"/>
  <c r="AC1294" i="21"/>
  <c r="AD1294" i="21" s="1"/>
  <c r="AF1294" i="21" s="1"/>
  <c r="AD1290" i="21"/>
  <c r="AF1290" i="21" s="1"/>
  <c r="AD1261" i="21"/>
  <c r="AF1261" i="21" s="1"/>
  <c r="BF1245" i="21"/>
  <c r="BG1245" i="21"/>
  <c r="AD1238" i="21"/>
  <c r="AF1238" i="21" s="1"/>
  <c r="BF1229" i="21"/>
  <c r="BG1229" i="21"/>
  <c r="AB1181" i="21"/>
  <c r="AD1181" i="21"/>
  <c r="AF1181" i="21" s="1"/>
  <c r="AB1179" i="21"/>
  <c r="AD1179" i="21"/>
  <c r="AF1179" i="21" s="1"/>
  <c r="AB1175" i="21"/>
  <c r="AD1175" i="21"/>
  <c r="AF1175" i="21" s="1"/>
  <c r="AD1153" i="21"/>
  <c r="AB1151" i="21"/>
  <c r="AD1151" i="21"/>
  <c r="AF1151" i="21" s="1"/>
  <c r="AD1149" i="21"/>
  <c r="AF1149" i="21" s="1"/>
  <c r="AB1149" i="21"/>
  <c r="Z1393" i="21"/>
  <c r="AB1391" i="21"/>
  <c r="J1387" i="21"/>
  <c r="AD1375" i="21"/>
  <c r="AC1370" i="21"/>
  <c r="AF1369" i="21"/>
  <c r="BG1365" i="21"/>
  <c r="AB1361" i="21"/>
  <c r="AB1360" i="21"/>
  <c r="Y1358" i="21"/>
  <c r="AB1355" i="21"/>
  <c r="AD1354" i="21"/>
  <c r="AF1354" i="21" s="1"/>
  <c r="J1348" i="21"/>
  <c r="AB1345" i="21"/>
  <c r="BG1341" i="21"/>
  <c r="BG1340" i="21"/>
  <c r="BG1339" i="21"/>
  <c r="Y1335" i="21"/>
  <c r="Y1334" i="21"/>
  <c r="Y1333" i="21"/>
  <c r="J1324" i="21"/>
  <c r="AB1321" i="21"/>
  <c r="J1315" i="21"/>
  <c r="AB1314" i="21"/>
  <c r="J1306" i="21"/>
  <c r="AB1304" i="21"/>
  <c r="AF1304" i="21"/>
  <c r="BG1301" i="21"/>
  <c r="BG1300" i="21"/>
  <c r="BG1299" i="21"/>
  <c r="Z1296" i="21"/>
  <c r="AB1295" i="21"/>
  <c r="AF1295" i="21"/>
  <c r="AD1291" i="21"/>
  <c r="AF1291" i="21" s="1"/>
  <c r="BF1290" i="21"/>
  <c r="I1289" i="21"/>
  <c r="Y1287" i="21"/>
  <c r="AC1286" i="21"/>
  <c r="AB1286" i="21" s="1"/>
  <c r="BF1281" i="21"/>
  <c r="Y1278" i="21"/>
  <c r="Y1277" i="21"/>
  <c r="I1272" i="21"/>
  <c r="J1260" i="21"/>
  <c r="AB1257" i="21"/>
  <c r="AB1248" i="21"/>
  <c r="AB1245" i="21"/>
  <c r="I1243" i="21"/>
  <c r="J1243" i="21"/>
  <c r="I1240" i="21"/>
  <c r="BF1236" i="21"/>
  <c r="BG1236" i="21"/>
  <c r="I1236" i="21"/>
  <c r="J1236" i="21"/>
  <c r="AB1232" i="21"/>
  <c r="AB1229" i="21"/>
  <c r="I1227" i="21"/>
  <c r="J1227" i="21"/>
  <c r="Y1223" i="21"/>
  <c r="I1219" i="21"/>
  <c r="J1219" i="21"/>
  <c r="AB1218" i="21"/>
  <c r="AF1218" i="21"/>
  <c r="AB1213" i="21"/>
  <c r="AD1213" i="21"/>
  <c r="AF1213" i="21" s="1"/>
  <c r="AB1211" i="21"/>
  <c r="AD1211" i="21"/>
  <c r="AF1211" i="21" s="1"/>
  <c r="AD1196" i="21"/>
  <c r="AF1196" i="21" s="1"/>
  <c r="AB1196" i="21"/>
  <c r="AB1381" i="21"/>
  <c r="AC1371" i="21"/>
  <c r="AD1371" i="21" s="1"/>
  <c r="AF1371" i="21" s="1"/>
  <c r="AC1367" i="21"/>
  <c r="AB1367" i="21" s="1"/>
  <c r="AD1363" i="21"/>
  <c r="AF1363" i="21" s="1"/>
  <c r="Z1356" i="21"/>
  <c r="Z1352" i="21"/>
  <c r="AC1338" i="21"/>
  <c r="AB1338" i="21" s="1"/>
  <c r="AD1337" i="21"/>
  <c r="AF1337" i="21" s="1"/>
  <c r="AF1334" i="21"/>
  <c r="AC1334" i="21"/>
  <c r="AD1334" i="21" s="1"/>
  <c r="AD1330" i="21"/>
  <c r="AF1330" i="21" s="1"/>
  <c r="AB1315" i="21"/>
  <c r="AC1298" i="21"/>
  <c r="AB1298" i="21" s="1"/>
  <c r="AD1297" i="21"/>
  <c r="AF1297" i="21" s="1"/>
  <c r="AF1281" i="21"/>
  <c r="AC1278" i="21"/>
  <c r="AD1278" i="21" s="1"/>
  <c r="AF1278" i="21" s="1"/>
  <c r="AD1274" i="21"/>
  <c r="AC1238" i="21"/>
  <c r="AB1235" i="21"/>
  <c r="AD1235" i="21"/>
  <c r="AF1235" i="21" s="1"/>
  <c r="BF1221" i="21"/>
  <c r="BG1221" i="21"/>
  <c r="AD1220" i="21"/>
  <c r="AF1220" i="21" s="1"/>
  <c r="AB1220" i="21"/>
  <c r="AD1218" i="21"/>
  <c r="AB1170" i="21"/>
  <c r="AD1170" i="21"/>
  <c r="BF1393" i="21"/>
  <c r="BG1388" i="21"/>
  <c r="AD1386" i="21"/>
  <c r="AF1386" i="21" s="1"/>
  <c r="Y1382" i="21"/>
  <c r="Z1377" i="21"/>
  <c r="AD1370" i="21"/>
  <c r="BF1361" i="21"/>
  <c r="Z1353" i="21"/>
  <c r="Y1351" i="21"/>
  <c r="Y1350" i="21"/>
  <c r="Y1349" i="21"/>
  <c r="J1339" i="21"/>
  <c r="AB1336" i="21"/>
  <c r="AF1336" i="21"/>
  <c r="AD1331" i="21"/>
  <c r="AF1331" i="21" s="1"/>
  <c r="BF1330" i="21"/>
  <c r="I1329" i="21"/>
  <c r="Y1326" i="21"/>
  <c r="Y1325" i="21"/>
  <c r="I1320" i="21"/>
  <c r="J1308" i="21"/>
  <c r="AB1305" i="21"/>
  <c r="J1299" i="21"/>
  <c r="J1290" i="21"/>
  <c r="AB1288" i="21"/>
  <c r="AF1288" i="21"/>
  <c r="BG1285" i="21"/>
  <c r="BG1284" i="21"/>
  <c r="BG1283" i="21"/>
  <c r="Z1280" i="21"/>
  <c r="AB1279" i="21"/>
  <c r="AF1279" i="21"/>
  <c r="AD1275" i="21"/>
  <c r="AF1275" i="21" s="1"/>
  <c r="Y1271" i="21"/>
  <c r="AC1270" i="21"/>
  <c r="Y1262" i="21"/>
  <c r="Y1261" i="21"/>
  <c r="AB1249" i="21"/>
  <c r="AC1249" i="21"/>
  <c r="AD1249" i="21" s="1"/>
  <c r="AF1249" i="21" s="1"/>
  <c r="AD1242" i="21"/>
  <c r="AF1242" i="21" s="1"/>
  <c r="BF1241" i="21"/>
  <c r="Y1239" i="21"/>
  <c r="AC1233" i="21"/>
  <c r="AD1233" i="21" s="1"/>
  <c r="AF1233" i="21" s="1"/>
  <c r="AB1224" i="21"/>
  <c r="AB1210" i="21"/>
  <c r="AB1205" i="21"/>
  <c r="AD1205" i="21"/>
  <c r="AF1205" i="21" s="1"/>
  <c r="AB1203" i="21"/>
  <c r="AD1203" i="21"/>
  <c r="AF1203" i="21" s="1"/>
  <c r="AD1188" i="21"/>
  <c r="AF1188" i="21" s="1"/>
  <c r="AB1188" i="21"/>
  <c r="AC1395" i="21"/>
  <c r="AD1395" i="21" s="1"/>
  <c r="AF1395" i="21" s="1"/>
  <c r="AB1392" i="21"/>
  <c r="BG1382" i="21"/>
  <c r="Z1381" i="21"/>
  <c r="J1380" i="21"/>
  <c r="AF1379" i="21"/>
  <c r="Z1376" i="21"/>
  <c r="Z1368" i="21"/>
  <c r="J1365" i="21"/>
  <c r="AB1353" i="21"/>
  <c r="AB1352" i="21"/>
  <c r="AF1352" i="21"/>
  <c r="AF1351" i="21"/>
  <c r="AC1350" i="21"/>
  <c r="AD1350" i="21" s="1"/>
  <c r="AF1350" i="21" s="1"/>
  <c r="AD1346" i="21"/>
  <c r="AF1346" i="21" s="1"/>
  <c r="AB1339" i="21"/>
  <c r="AB1337" i="21"/>
  <c r="AF1326" i="21"/>
  <c r="AC1326" i="21"/>
  <c r="AD1326" i="21" s="1"/>
  <c r="AD1322" i="21"/>
  <c r="AF1322" i="21" s="1"/>
  <c r="Z1316" i="21"/>
  <c r="AB1299" i="21"/>
  <c r="AB1297" i="21"/>
  <c r="AD1293" i="21"/>
  <c r="AF1293" i="21" s="1"/>
  <c r="AB1290" i="21"/>
  <c r="AC1282" i="21"/>
  <c r="AD1282" i="21" s="1"/>
  <c r="AF1282" i="21" s="1"/>
  <c r="AB1280" i="21"/>
  <c r="AF1280" i="21"/>
  <c r="AF1274" i="21"/>
  <c r="Z1272" i="21"/>
  <c r="AB1271" i="21"/>
  <c r="AF1271" i="21"/>
  <c r="AF1262" i="21"/>
  <c r="AC1262" i="21"/>
  <c r="AB1262" i="21" s="1"/>
  <c r="AD1258" i="21"/>
  <c r="AF1258" i="21" s="1"/>
  <c r="AC1254" i="21"/>
  <c r="AB1254" i="21" s="1"/>
  <c r="Z1253" i="21"/>
  <c r="Y1253" i="21"/>
  <c r="AB1251" i="21"/>
  <c r="BF1237" i="21"/>
  <c r="BG1237" i="21"/>
  <c r="AD1225" i="21"/>
  <c r="AF1225" i="21" s="1"/>
  <c r="Y1216" i="21"/>
  <c r="Z1216" i="21"/>
  <c r="AD1180" i="21"/>
  <c r="AF1180" i="21" s="1"/>
  <c r="AB1180" i="21"/>
  <c r="AB1152" i="21"/>
  <c r="AF1416" i="21"/>
  <c r="AF1408" i="21"/>
  <c r="AF1400" i="21"/>
  <c r="AF1391" i="21"/>
  <c r="AB1389" i="21"/>
  <c r="AD1388" i="21"/>
  <c r="AF1388" i="21" s="1"/>
  <c r="AC1384" i="21"/>
  <c r="AD1384" i="21" s="1"/>
  <c r="AF1384" i="21" s="1"/>
  <c r="AC1383" i="21"/>
  <c r="AF1378" i="21"/>
  <c r="BF1377" i="21"/>
  <c r="AF1373" i="21"/>
  <c r="BG1372" i="21"/>
  <c r="Z1369" i="21"/>
  <c r="Y1367" i="21"/>
  <c r="J1364" i="21"/>
  <c r="J1363" i="21"/>
  <c r="I1361" i="21"/>
  <c r="AC1360" i="21"/>
  <c r="AD1360" i="21" s="1"/>
  <c r="AF1360" i="21" s="1"/>
  <c r="I1360" i="21"/>
  <c r="AC1359" i="21"/>
  <c r="AF1358" i="21"/>
  <c r="BG1356" i="21"/>
  <c r="AD1355" i="21"/>
  <c r="AF1355" i="21" s="1"/>
  <c r="BF1354" i="21"/>
  <c r="AD1347" i="21"/>
  <c r="AF1347" i="21" s="1"/>
  <c r="BF1346" i="21"/>
  <c r="I1345" i="21"/>
  <c r="AC1344" i="21"/>
  <c r="AB1344" i="21" s="1"/>
  <c r="J1330" i="21"/>
  <c r="Z1328" i="21"/>
  <c r="AB1327" i="21"/>
  <c r="AF1327" i="21"/>
  <c r="AD1323" i="21"/>
  <c r="AF1323" i="21" s="1"/>
  <c r="BF1322" i="21"/>
  <c r="I1321" i="21"/>
  <c r="Y1319" i="21"/>
  <c r="AC1318" i="21"/>
  <c r="AB1318" i="21" s="1"/>
  <c r="AD1314" i="21"/>
  <c r="AF1314" i="21" s="1"/>
  <c r="BF1313" i="21"/>
  <c r="AC1312" i="21"/>
  <c r="AD1312" i="21" s="1"/>
  <c r="AF1312" i="21" s="1"/>
  <c r="Y1310" i="21"/>
  <c r="Y1309" i="21"/>
  <c r="I1304" i="21"/>
  <c r="AC1303" i="21"/>
  <c r="AB1303" i="21" s="1"/>
  <c r="AB1294" i="21"/>
  <c r="J1292" i="21"/>
  <c r="AB1289" i="21"/>
  <c r="J1283" i="21"/>
  <c r="J1274" i="21"/>
  <c r="AB1272" i="21"/>
  <c r="AF1272" i="21"/>
  <c r="BG1269" i="21"/>
  <c r="BG1268" i="21"/>
  <c r="BG1267" i="21"/>
  <c r="AC1265" i="21"/>
  <c r="AB1265" i="21" s="1"/>
  <c r="Z1264" i="21"/>
  <c r="AB1263" i="21"/>
  <c r="AF1263" i="21"/>
  <c r="AD1259" i="21"/>
  <c r="AF1259" i="21" s="1"/>
  <c r="BF1258" i="21"/>
  <c r="I1257" i="21"/>
  <c r="Y1255" i="21"/>
  <c r="I1248" i="21"/>
  <c r="AC1247" i="21"/>
  <c r="AD1247" i="21" s="1"/>
  <c r="AF1247" i="21" s="1"/>
  <c r="BF1244" i="21"/>
  <c r="BG1244" i="21"/>
  <c r="I1244" i="21"/>
  <c r="J1244" i="21"/>
  <c r="AB1240" i="21"/>
  <c r="I1235" i="21"/>
  <c r="J1235" i="21"/>
  <c r="I1232" i="21"/>
  <c r="BF1228" i="21"/>
  <c r="BG1228" i="21"/>
  <c r="I1228" i="21"/>
  <c r="J1228" i="21"/>
  <c r="Y1224" i="21"/>
  <c r="Z1224" i="21"/>
  <c r="AD1221" i="21"/>
  <c r="AF1221" i="21" s="1"/>
  <c r="I1220" i="21"/>
  <c r="J1220" i="21"/>
  <c r="AB1217" i="21"/>
  <c r="AC1217" i="21"/>
  <c r="AD1217" i="21" s="1"/>
  <c r="AF1217" i="21" s="1"/>
  <c r="AD1212" i="21"/>
  <c r="AF1212" i="21" s="1"/>
  <c r="AB1212" i="21"/>
  <c r="AD1209" i="21"/>
  <c r="AB1197" i="21"/>
  <c r="AD1197" i="21"/>
  <c r="AF1197" i="21" s="1"/>
  <c r="AB1195" i="21"/>
  <c r="AD1195" i="21"/>
  <c r="AF1195" i="21" s="1"/>
  <c r="AB1167" i="21"/>
  <c r="AD1167" i="21"/>
  <c r="AF1167" i="21" s="1"/>
  <c r="AB1159" i="21"/>
  <c r="AD1159" i="21"/>
  <c r="AF1159" i="21" s="1"/>
  <c r="AB1376" i="21"/>
  <c r="AB1369" i="21"/>
  <c r="AB1368" i="21"/>
  <c r="AF1368" i="21"/>
  <c r="AF1367" i="21"/>
  <c r="AB1330" i="21"/>
  <c r="AB1328" i="21"/>
  <c r="AF1328" i="21"/>
  <c r="AB1319" i="21"/>
  <c r="AF1319" i="21"/>
  <c r="AF1310" i="21"/>
  <c r="AC1310" i="21"/>
  <c r="AD1310" i="21" s="1"/>
  <c r="AD1306" i="21"/>
  <c r="AF1306" i="21" s="1"/>
  <c r="AB1281" i="21"/>
  <c r="AC1266" i="21"/>
  <c r="AD1266" i="21" s="1"/>
  <c r="AF1266" i="21" s="1"/>
  <c r="AB1264" i="21"/>
  <c r="AF1264" i="21"/>
  <c r="AB1255" i="21"/>
  <c r="AF1255" i="21"/>
  <c r="BF1253" i="21"/>
  <c r="BG1253" i="21"/>
  <c r="I1252" i="21"/>
  <c r="J1252" i="21"/>
  <c r="AC1246" i="21"/>
  <c r="AB1246" i="21" s="1"/>
  <c r="AD1244" i="21"/>
  <c r="AF1244" i="21" s="1"/>
  <c r="AB1243" i="21"/>
  <c r="AD1243" i="21"/>
  <c r="AF1243" i="21" s="1"/>
  <c r="AC1242" i="21"/>
  <c r="AC1230" i="21"/>
  <c r="AD1230" i="21" s="1"/>
  <c r="AF1230" i="21" s="1"/>
  <c r="AD1228" i="21"/>
  <c r="AF1228" i="21" s="1"/>
  <c r="AB1227" i="21"/>
  <c r="AD1227" i="21"/>
  <c r="AF1227" i="21" s="1"/>
  <c r="AC1226" i="21"/>
  <c r="AD1226" i="21" s="1"/>
  <c r="AF1226" i="21" s="1"/>
  <c r="AB1225" i="21"/>
  <c r="AC1225" i="21"/>
  <c r="AD1222" i="21"/>
  <c r="AF1222" i="21" s="1"/>
  <c r="BF1220" i="21"/>
  <c r="BG1220" i="21"/>
  <c r="AB1219" i="21"/>
  <c r="AD1219" i="21"/>
  <c r="AF1219" i="21" s="1"/>
  <c r="AB1173" i="21"/>
  <c r="AF1375" i="21"/>
  <c r="AB1373" i="21"/>
  <c r="BF1370" i="21"/>
  <c r="AB1358" i="21"/>
  <c r="AF1353" i="21"/>
  <c r="J1346" i="21"/>
  <c r="Z1344" i="21"/>
  <c r="AB1343" i="21"/>
  <c r="AF1343" i="21"/>
  <c r="AC1342" i="21"/>
  <c r="AD1338" i="21"/>
  <c r="AF1338" i="21" s="1"/>
  <c r="BF1337" i="21"/>
  <c r="I1336" i="21"/>
  <c r="AC1335" i="21"/>
  <c r="AD1335" i="21" s="1"/>
  <c r="AF1335" i="21" s="1"/>
  <c r="AB1334" i="21"/>
  <c r="J1332" i="21"/>
  <c r="AB1331" i="21"/>
  <c r="AB1329" i="21"/>
  <c r="J1322" i="21"/>
  <c r="AB1320" i="21"/>
  <c r="AF1320" i="21"/>
  <c r="BG1317" i="21"/>
  <c r="BG1316" i="21"/>
  <c r="BG1315" i="21"/>
  <c r="AC1313" i="21"/>
  <c r="AB1313" i="21" s="1"/>
  <c r="Z1312" i="21"/>
  <c r="AB1311" i="21"/>
  <c r="AF1311" i="21"/>
  <c r="AD1307" i="21"/>
  <c r="AF1307" i="21" s="1"/>
  <c r="BF1306" i="21"/>
  <c r="AF1305" i="21"/>
  <c r="I1305" i="21"/>
  <c r="Y1303" i="21"/>
  <c r="AC1302" i="21"/>
  <c r="BF1297" i="21"/>
  <c r="AC1296" i="21"/>
  <c r="AD1296" i="21" s="1"/>
  <c r="AF1296" i="21" s="1"/>
  <c r="Y1294" i="21"/>
  <c r="Y1293" i="21"/>
  <c r="I1288" i="21"/>
  <c r="AC1287" i="21"/>
  <c r="AD1287" i="21" s="1"/>
  <c r="AF1287" i="21" s="1"/>
  <c r="J1276" i="21"/>
  <c r="AB1275" i="21"/>
  <c r="AB1273" i="21"/>
  <c r="J1267" i="21"/>
  <c r="J1258" i="21"/>
  <c r="AB1256" i="21"/>
  <c r="AF1256" i="21"/>
  <c r="AD1250" i="21"/>
  <c r="AF1250" i="21" s="1"/>
  <c r="BF1249" i="21"/>
  <c r="I1249" i="21"/>
  <c r="Y1247" i="21"/>
  <c r="AB1242" i="21"/>
  <c r="AB1241" i="21"/>
  <c r="AC1241" i="21"/>
  <c r="AD1241" i="21" s="1"/>
  <c r="AF1241" i="21" s="1"/>
  <c r="AB1238" i="21"/>
  <c r="AD1234" i="21"/>
  <c r="AF1234" i="21" s="1"/>
  <c r="BF1233" i="21"/>
  <c r="Y1231" i="21"/>
  <c r="AB1226" i="21"/>
  <c r="AF1209" i="21"/>
  <c r="AD1204" i="21"/>
  <c r="AF1204" i="21" s="1"/>
  <c r="AB1204" i="21"/>
  <c r="AD1201" i="21"/>
  <c r="AF1201" i="21" s="1"/>
  <c r="AB1189" i="21"/>
  <c r="AD1189" i="21"/>
  <c r="AF1189" i="21" s="1"/>
  <c r="AB1187" i="21"/>
  <c r="AD1187" i="21"/>
  <c r="AF1187" i="21" s="1"/>
  <c r="AD1173" i="21"/>
  <c r="AB1141" i="21"/>
  <c r="AD1141" i="21"/>
  <c r="AF1141" i="21" s="1"/>
  <c r="Y1245" i="21"/>
  <c r="Y1237" i="21"/>
  <c r="Y1229" i="21"/>
  <c r="Y1221" i="21"/>
  <c r="BG1213" i="21"/>
  <c r="Y1213" i="21"/>
  <c r="J1212" i="21"/>
  <c r="AC1209" i="21"/>
  <c r="BG1205" i="21"/>
  <c r="Y1205" i="21"/>
  <c r="J1204" i="21"/>
  <c r="AC1201" i="21"/>
  <c r="BG1197" i="21"/>
  <c r="Y1197" i="21"/>
  <c r="J1196" i="21"/>
  <c r="AC1193" i="21"/>
  <c r="AD1193" i="21" s="1"/>
  <c r="AF1193" i="21" s="1"/>
  <c r="BG1189" i="21"/>
  <c r="Y1189" i="21"/>
  <c r="J1188" i="21"/>
  <c r="AC1185" i="21"/>
  <c r="AB1185" i="21" s="1"/>
  <c r="BG1181" i="21"/>
  <c r="Y1181" i="21"/>
  <c r="J1180" i="21"/>
  <c r="Y1178" i="21"/>
  <c r="AB1177" i="21"/>
  <c r="Y1174" i="21"/>
  <c r="AB1172" i="21"/>
  <c r="BG1165" i="21"/>
  <c r="Y1163" i="21"/>
  <c r="AC1158" i="21"/>
  <c r="AB1158" i="21" s="1"/>
  <c r="Z1146" i="21"/>
  <c r="I1128" i="21"/>
  <c r="J1128" i="21"/>
  <c r="AB1122" i="21"/>
  <c r="AD1008" i="21"/>
  <c r="AB1008" i="21"/>
  <c r="AF1248" i="21"/>
  <c r="AF1240" i="21"/>
  <c r="AF1232" i="21"/>
  <c r="AF1224" i="21"/>
  <c r="AC1222" i="21"/>
  <c r="AB1222" i="21" s="1"/>
  <c r="AF1216" i="21"/>
  <c r="AC1214" i="21"/>
  <c r="AB1214" i="21" s="1"/>
  <c r="AB1209" i="21"/>
  <c r="AF1208" i="21"/>
  <c r="AC1206" i="21"/>
  <c r="AB1206" i="21" s="1"/>
  <c r="AB1201" i="21"/>
  <c r="AF1200" i="21"/>
  <c r="AC1198" i="21"/>
  <c r="AB1198" i="21" s="1"/>
  <c r="AB1193" i="21"/>
  <c r="AF1192" i="21"/>
  <c r="AC1190" i="21"/>
  <c r="AB1190" i="21" s="1"/>
  <c r="AF1184" i="21"/>
  <c r="AC1182" i="21"/>
  <c r="AB1182" i="21" s="1"/>
  <c r="AB1176" i="21"/>
  <c r="I1171" i="21"/>
  <c r="AF1168" i="21"/>
  <c r="AB1163" i="21"/>
  <c r="AC1160" i="21"/>
  <c r="BG1157" i="21"/>
  <c r="AF1153" i="21"/>
  <c r="AB1148" i="21"/>
  <c r="AC1146" i="21"/>
  <c r="J1139" i="21"/>
  <c r="BG1132" i="21"/>
  <c r="I1120" i="21"/>
  <c r="J1120" i="21"/>
  <c r="AB1117" i="21"/>
  <c r="AD1117" i="21"/>
  <c r="AF1117" i="21" s="1"/>
  <c r="AB1010" i="21"/>
  <c r="AD1010" i="21"/>
  <c r="AF1010" i="21" s="1"/>
  <c r="AF1162" i="21"/>
  <c r="Z1150" i="21"/>
  <c r="Z1148" i="21"/>
  <c r="AB1147" i="21"/>
  <c r="Z1142" i="21"/>
  <c r="AB1139" i="21"/>
  <c r="AF1138" i="21"/>
  <c r="AF1132" i="21"/>
  <c r="BF1129" i="21"/>
  <c r="BG1129" i="21"/>
  <c r="BG1126" i="21"/>
  <c r="BF1126" i="21"/>
  <c r="AD1123" i="21"/>
  <c r="AB1123" i="21"/>
  <c r="AD1111" i="21"/>
  <c r="AF1111" i="21" s="1"/>
  <c r="AB1111" i="21"/>
  <c r="AB1026" i="21"/>
  <c r="AD1026" i="21"/>
  <c r="AF1026" i="21" s="1"/>
  <c r="BG1212" i="21"/>
  <c r="J1211" i="21"/>
  <c r="BG1204" i="21"/>
  <c r="J1203" i="21"/>
  <c r="BG1196" i="21"/>
  <c r="J1195" i="21"/>
  <c r="BG1188" i="21"/>
  <c r="J1187" i="21"/>
  <c r="BG1180" i="21"/>
  <c r="J1179" i="21"/>
  <c r="BG1177" i="21"/>
  <c r="J1175" i="21"/>
  <c r="BG1161" i="21"/>
  <c r="AD1155" i="21"/>
  <c r="AF1155" i="21" s="1"/>
  <c r="AC1142" i="21"/>
  <c r="AB1135" i="21"/>
  <c r="AB1131" i="21"/>
  <c r="AB1126" i="21"/>
  <c r="BF1121" i="21"/>
  <c r="BG1121" i="21"/>
  <c r="AB1034" i="21"/>
  <c r="AD1034" i="21"/>
  <c r="AF1034" i="21" s="1"/>
  <c r="AB1018" i="21"/>
  <c r="AD1018" i="21"/>
  <c r="AF1018" i="21" s="1"/>
  <c r="AF1239" i="21"/>
  <c r="AF1231" i="21"/>
  <c r="AF1223" i="21"/>
  <c r="AF1215" i="21"/>
  <c r="AF1207" i="21"/>
  <c r="AF1199" i="21"/>
  <c r="AF1191" i="21"/>
  <c r="AF1183" i="21"/>
  <c r="AC1178" i="21"/>
  <c r="AB1178" i="21" s="1"/>
  <c r="AD1174" i="21"/>
  <c r="AF1174" i="21" s="1"/>
  <c r="AF1173" i="21"/>
  <c r="BF1172" i="21"/>
  <c r="AD1169" i="21"/>
  <c r="AF1169" i="21" s="1"/>
  <c r="J1158" i="21"/>
  <c r="AB1157" i="21"/>
  <c r="AD1156" i="21"/>
  <c r="AF1156" i="21" s="1"/>
  <c r="Z1152" i="21"/>
  <c r="Y1151" i="21"/>
  <c r="AC1150" i="21"/>
  <c r="AB1150" i="21" s="1"/>
  <c r="BG1147" i="21"/>
  <c r="AB1143" i="21"/>
  <c r="BG1141" i="21"/>
  <c r="J1137" i="21"/>
  <c r="I1137" i="21"/>
  <c r="J1133" i="21"/>
  <c r="Z1132" i="21"/>
  <c r="Z1129" i="21"/>
  <c r="BG1127" i="21"/>
  <c r="BG1114" i="21"/>
  <c r="BF1114" i="21"/>
  <c r="AC1210" i="21"/>
  <c r="AD1210" i="21" s="1"/>
  <c r="AF1210" i="21" s="1"/>
  <c r="AC1202" i="21"/>
  <c r="AB1202" i="21" s="1"/>
  <c r="AC1194" i="21"/>
  <c r="AD1194" i="21" s="1"/>
  <c r="AF1194" i="21" s="1"/>
  <c r="AC1186" i="21"/>
  <c r="AD1186" i="21" s="1"/>
  <c r="AF1186" i="21" s="1"/>
  <c r="AC1173" i="21"/>
  <c r="AB1171" i="21"/>
  <c r="AB1153" i="21"/>
  <c r="AF1152" i="21"/>
  <c r="AC1152" i="21"/>
  <c r="AD1152" i="21" s="1"/>
  <c r="Z1135" i="21"/>
  <c r="Y1135" i="21"/>
  <c r="AB1132" i="21"/>
  <c r="BG1130" i="21"/>
  <c r="BF1130" i="21"/>
  <c r="AF1123" i="21"/>
  <c r="AD1110" i="21"/>
  <c r="AF1110" i="21" s="1"/>
  <c r="AB1110" i="21"/>
  <c r="AB986" i="21"/>
  <c r="AD986" i="21"/>
  <c r="AF986" i="21" s="1"/>
  <c r="AD970" i="21"/>
  <c r="AF970" i="21" s="1"/>
  <c r="AB970" i="21"/>
  <c r="Z1208" i="21"/>
  <c r="Z1200" i="21"/>
  <c r="Z1192" i="21"/>
  <c r="Z1184" i="21"/>
  <c r="AF1170" i="21"/>
  <c r="AB1162" i="21"/>
  <c r="AC1161" i="21"/>
  <c r="AD1161" i="21" s="1"/>
  <c r="AF1161" i="21" s="1"/>
  <c r="Z1158" i="21"/>
  <c r="AB1155" i="21"/>
  <c r="AF1154" i="21"/>
  <c r="AC1144" i="21"/>
  <c r="AD1144" i="21" s="1"/>
  <c r="AF1144" i="21" s="1"/>
  <c r="AD1139" i="21"/>
  <c r="AF1139" i="21" s="1"/>
  <c r="AF1136" i="21"/>
  <c r="AC1136" i="21"/>
  <c r="AD1136" i="21" s="1"/>
  <c r="AB1130" i="21"/>
  <c r="AB1124" i="21"/>
  <c r="AB994" i="21"/>
  <c r="AD994" i="21"/>
  <c r="AF994" i="21" s="1"/>
  <c r="AF1176" i="21"/>
  <c r="BG1175" i="21"/>
  <c r="AF1171" i="21"/>
  <c r="AF1166" i="21"/>
  <c r="Z1164" i="21"/>
  <c r="BG1151" i="21"/>
  <c r="AF1148" i="21"/>
  <c r="J1148" i="21"/>
  <c r="AB1145" i="21"/>
  <c r="BG1143" i="21"/>
  <c r="AC1140" i="21"/>
  <c r="AB1140" i="21" s="1"/>
  <c r="AB1134" i="21"/>
  <c r="Z1133" i="21"/>
  <c r="AD1124" i="21"/>
  <c r="AF1124" i="21" s="1"/>
  <c r="BG1122" i="21"/>
  <c r="BF1122" i="21"/>
  <c r="AB1119" i="21"/>
  <c r="AB1114" i="21"/>
  <c r="AD1114" i="21"/>
  <c r="AF1114" i="21" s="1"/>
  <c r="AB1002" i="21"/>
  <c r="AD1002" i="21"/>
  <c r="AF1002" i="21" s="1"/>
  <c r="AB978" i="21"/>
  <c r="AD978" i="21"/>
  <c r="AF978" i="21" s="1"/>
  <c r="AF1116" i="21"/>
  <c r="Z1113" i="21"/>
  <c r="Z1105" i="21"/>
  <c r="I1097" i="21"/>
  <c r="J1097" i="21"/>
  <c r="AD1095" i="21"/>
  <c r="AF1095" i="21" s="1"/>
  <c r="AC1087" i="21"/>
  <c r="AD1087" i="21" s="1"/>
  <c r="AF1087" i="21" s="1"/>
  <c r="Z1085" i="21"/>
  <c r="Z1073" i="21"/>
  <c r="I1065" i="21"/>
  <c r="J1065" i="21"/>
  <c r="AC1055" i="21"/>
  <c r="Z1053" i="21"/>
  <c r="Z1041" i="21"/>
  <c r="BG1030" i="21"/>
  <c r="BF1030" i="21"/>
  <c r="BG998" i="21"/>
  <c r="BF998" i="21"/>
  <c r="Z978" i="21"/>
  <c r="Y973" i="21"/>
  <c r="AB967" i="21"/>
  <c r="AC967" i="21"/>
  <c r="AB956" i="21"/>
  <c r="AD956" i="21"/>
  <c r="AD929" i="21"/>
  <c r="AF929" i="21" s="1"/>
  <c r="AB929" i="21"/>
  <c r="AB889" i="21"/>
  <c r="AD889" i="21"/>
  <c r="AD848" i="21"/>
  <c r="AF848" i="21" s="1"/>
  <c r="AB848" i="21"/>
  <c r="AC1138" i="21"/>
  <c r="AD1138" i="21" s="1"/>
  <c r="AB1125" i="21"/>
  <c r="AD1120" i="21"/>
  <c r="BF1118" i="21"/>
  <c r="BG1117" i="21"/>
  <c r="AB1109" i="21"/>
  <c r="Z1106" i="21"/>
  <c r="AF1104" i="21"/>
  <c r="AD1100" i="21"/>
  <c r="AB1099" i="21"/>
  <c r="AC1094" i="21"/>
  <c r="AB1094" i="21" s="1"/>
  <c r="BF1090" i="21"/>
  <c r="BG1090" i="21"/>
  <c r="AB1088" i="21"/>
  <c r="J1088" i="21"/>
  <c r="AF1084" i="21"/>
  <c r="AF1079" i="21"/>
  <c r="I1078" i="21"/>
  <c r="AB1077" i="21"/>
  <c r="Z1074" i="21"/>
  <c r="AF1072" i="21"/>
  <c r="AD1068" i="21"/>
  <c r="AB1067" i="21"/>
  <c r="AB1062" i="21"/>
  <c r="AC1062" i="21"/>
  <c r="AD1062" i="21" s="1"/>
  <c r="AF1062" i="21" s="1"/>
  <c r="BF1058" i="21"/>
  <c r="BG1058" i="21"/>
  <c r="AB1056" i="21"/>
  <c r="J1056" i="21"/>
  <c r="AB1055" i="21"/>
  <c r="AF1052" i="21"/>
  <c r="AF1047" i="21"/>
  <c r="I1046" i="21"/>
  <c r="AB1045" i="21"/>
  <c r="Z1042" i="21"/>
  <c r="AF1040" i="21"/>
  <c r="AD1036" i="21"/>
  <c r="AB1035" i="21"/>
  <c r="AB1033" i="21"/>
  <c r="BF1031" i="21"/>
  <c r="BF1027" i="21"/>
  <c r="BF1026" i="21"/>
  <c r="BG1026" i="21"/>
  <c r="I1026" i="21"/>
  <c r="J1021" i="21"/>
  <c r="I1021" i="21"/>
  <c r="I1017" i="21"/>
  <c r="J1017" i="21"/>
  <c r="AC1012" i="21"/>
  <c r="AD1012" i="21" s="1"/>
  <c r="AF1012" i="21" s="1"/>
  <c r="AB1007" i="21"/>
  <c r="Z1006" i="21"/>
  <c r="AB1003" i="21"/>
  <c r="AB1001" i="21"/>
  <c r="BF999" i="21"/>
  <c r="BF995" i="21"/>
  <c r="BF994" i="21"/>
  <c r="BG994" i="21"/>
  <c r="I994" i="21"/>
  <c r="J989" i="21"/>
  <c r="I989" i="21"/>
  <c r="I985" i="21"/>
  <c r="J985" i="21"/>
  <c r="AC980" i="21"/>
  <c r="AB980" i="21" s="1"/>
  <c r="AB975" i="21"/>
  <c r="Z974" i="21"/>
  <c r="AB971" i="21"/>
  <c r="AD955" i="21"/>
  <c r="AB941" i="21"/>
  <c r="AD941" i="21"/>
  <c r="AF941" i="21" s="1"/>
  <c r="AB921" i="21"/>
  <c r="AD921" i="21"/>
  <c r="AB1113" i="21"/>
  <c r="AD1090" i="21"/>
  <c r="AF1090" i="21" s="1"/>
  <c r="J1090" i="21"/>
  <c r="I1089" i="21"/>
  <c r="J1089" i="21"/>
  <c r="BG1083" i="21"/>
  <c r="AD1058" i="21"/>
  <c r="AF1058" i="21" s="1"/>
  <c r="J1058" i="21"/>
  <c r="I1057" i="21"/>
  <c r="J1057" i="21"/>
  <c r="AD1055" i="21"/>
  <c r="AF1055" i="21" s="1"/>
  <c r="BG1051" i="21"/>
  <c r="AF1031" i="21"/>
  <c r="BG1022" i="21"/>
  <c r="BF1022" i="21"/>
  <c r="AD1007" i="21"/>
  <c r="AF1007" i="21" s="1"/>
  <c r="AF999" i="21"/>
  <c r="BG990" i="21"/>
  <c r="BF990" i="21"/>
  <c r="AB989" i="21"/>
  <c r="AD975" i="21"/>
  <c r="AF975" i="21" s="1"/>
  <c r="I969" i="21"/>
  <c r="J969" i="21"/>
  <c r="Y965" i="21"/>
  <c r="Z965" i="21"/>
  <c r="AD948" i="21"/>
  <c r="AD869" i="21"/>
  <c r="AF869" i="21" s="1"/>
  <c r="AB869" i="21"/>
  <c r="AF1128" i="21"/>
  <c r="BG1113" i="21"/>
  <c r="AF1112" i="21"/>
  <c r="AF1108" i="21"/>
  <c r="I1102" i="21"/>
  <c r="AB1101" i="21"/>
  <c r="Z1098" i="21"/>
  <c r="AF1096" i="21"/>
  <c r="AB1091" i="21"/>
  <c r="AC1086" i="21"/>
  <c r="AB1086" i="21" s="1"/>
  <c r="BF1082" i="21"/>
  <c r="BG1082" i="21"/>
  <c r="AB1080" i="21"/>
  <c r="J1080" i="21"/>
  <c r="AF1076" i="21"/>
  <c r="I1070" i="21"/>
  <c r="AB1069" i="21"/>
  <c r="Z1066" i="21"/>
  <c r="AF1064" i="21"/>
  <c r="AB1059" i="21"/>
  <c r="AB1054" i="21"/>
  <c r="AC1054" i="21"/>
  <c r="AD1054" i="21" s="1"/>
  <c r="AF1054" i="21" s="1"/>
  <c r="BF1050" i="21"/>
  <c r="BG1050" i="21"/>
  <c r="AB1048" i="21"/>
  <c r="J1048" i="21"/>
  <c r="AF1044" i="21"/>
  <c r="I1038" i="21"/>
  <c r="AB1037" i="21"/>
  <c r="AC1032" i="21"/>
  <c r="AB1031" i="21"/>
  <c r="Z1030" i="21"/>
  <c r="AB1027" i="21"/>
  <c r="AB1025" i="21"/>
  <c r="BF1023" i="21"/>
  <c r="BF1019" i="21"/>
  <c r="BF1018" i="21"/>
  <c r="BG1018" i="21"/>
  <c r="I1018" i="21"/>
  <c r="J1013" i="21"/>
  <c r="I1013" i="21"/>
  <c r="I1009" i="21"/>
  <c r="J1009" i="21"/>
  <c r="AC1000" i="21"/>
  <c r="AB999" i="21"/>
  <c r="Z998" i="21"/>
  <c r="AB995" i="21"/>
  <c r="AB993" i="21"/>
  <c r="BF991" i="21"/>
  <c r="BF987" i="21"/>
  <c r="BF986" i="21"/>
  <c r="BG986" i="21"/>
  <c r="I986" i="21"/>
  <c r="J981" i="21"/>
  <c r="I981" i="21"/>
  <c r="I977" i="21"/>
  <c r="J977" i="21"/>
  <c r="BF962" i="21"/>
  <c r="BG962" i="21"/>
  <c r="AB959" i="21"/>
  <c r="AC959" i="21"/>
  <c r="AD959" i="21" s="1"/>
  <c r="AF959" i="21" s="1"/>
  <c r="AB952" i="21"/>
  <c r="AD952" i="21"/>
  <c r="AF952" i="21" s="1"/>
  <c r="AD926" i="21"/>
  <c r="AB926" i="21"/>
  <c r="I1081" i="21"/>
  <c r="J1081" i="21"/>
  <c r="I1049" i="21"/>
  <c r="J1049" i="21"/>
  <c r="AD1047" i="21"/>
  <c r="AB1030" i="21"/>
  <c r="BG1014" i="21"/>
  <c r="BF1014" i="21"/>
  <c r="BG982" i="21"/>
  <c r="BF982" i="21"/>
  <c r="AF964" i="21"/>
  <c r="AD908" i="21"/>
  <c r="BG1125" i="21"/>
  <c r="AB1116" i="21"/>
  <c r="BF1110" i="21"/>
  <c r="BG1109" i="21"/>
  <c r="BF1106" i="21"/>
  <c r="BG1106" i="21"/>
  <c r="AB1104" i="21"/>
  <c r="J1104" i="21"/>
  <c r="AF1100" i="21"/>
  <c r="I1094" i="21"/>
  <c r="AB1093" i="21"/>
  <c r="Z1090" i="21"/>
  <c r="AF1088" i="21"/>
  <c r="AB1083" i="21"/>
  <c r="AC1078" i="21"/>
  <c r="AD1078" i="21" s="1"/>
  <c r="AF1078" i="21" s="1"/>
  <c r="BF1074" i="21"/>
  <c r="BG1074" i="21"/>
  <c r="AB1072" i="21"/>
  <c r="J1072" i="21"/>
  <c r="AF1068" i="21"/>
  <c r="I1062" i="21"/>
  <c r="AB1061" i="21"/>
  <c r="Z1058" i="21"/>
  <c r="AF1056" i="21"/>
  <c r="AB1051" i="21"/>
  <c r="AC1046" i="21"/>
  <c r="AB1046" i="21" s="1"/>
  <c r="BF1042" i="21"/>
  <c r="BG1042" i="21"/>
  <c r="AB1040" i="21"/>
  <c r="J1040" i="21"/>
  <c r="AF1036" i="21"/>
  <c r="I1033" i="21"/>
  <c r="J1033" i="21"/>
  <c r="AC1028" i="21"/>
  <c r="AB1028" i="21" s="1"/>
  <c r="AC1024" i="21"/>
  <c r="AB1023" i="21"/>
  <c r="Z1022" i="21"/>
  <c r="AB1019" i="21"/>
  <c r="AB1017" i="21"/>
  <c r="BF1015" i="21"/>
  <c r="BF1011" i="21"/>
  <c r="BF1010" i="21"/>
  <c r="BG1010" i="21"/>
  <c r="I1010" i="21"/>
  <c r="J1005" i="21"/>
  <c r="I1005" i="21"/>
  <c r="I1001" i="21"/>
  <c r="J1001" i="21"/>
  <c r="AC996" i="21"/>
  <c r="AB996" i="21" s="1"/>
  <c r="AC992" i="21"/>
  <c r="AB991" i="21"/>
  <c r="Z990" i="21"/>
  <c r="AB987" i="21"/>
  <c r="AB985" i="21"/>
  <c r="BF983" i="21"/>
  <c r="Z981" i="21"/>
  <c r="AD980" i="21"/>
  <c r="AF980" i="21" s="1"/>
  <c r="BF979" i="21"/>
  <c r="BF978" i="21"/>
  <c r="BG978" i="21"/>
  <c r="I978" i="21"/>
  <c r="Z977" i="21"/>
  <c r="J973" i="21"/>
  <c r="I973" i="21"/>
  <c r="AD971" i="21"/>
  <c r="AF971" i="21" s="1"/>
  <c r="Z969" i="21"/>
  <c r="AB964" i="21"/>
  <c r="AD964" i="21"/>
  <c r="I961" i="21"/>
  <c r="J961" i="21"/>
  <c r="AB946" i="21"/>
  <c r="AD946" i="21"/>
  <c r="AF946" i="21" s="1"/>
  <c r="AD932" i="21"/>
  <c r="AF932" i="21" s="1"/>
  <c r="AB856" i="21"/>
  <c r="AD856" i="21"/>
  <c r="AF856" i="21" s="1"/>
  <c r="AB1121" i="21"/>
  <c r="Z1117" i="21"/>
  <c r="Z1116" i="21"/>
  <c r="AD1115" i="21"/>
  <c r="AF1115" i="21" s="1"/>
  <c r="AD1106" i="21"/>
  <c r="AF1106" i="21" s="1"/>
  <c r="J1106" i="21"/>
  <c r="I1105" i="21"/>
  <c r="J1105" i="21"/>
  <c r="AD1103" i="21"/>
  <c r="AF1103" i="21" s="1"/>
  <c r="BG1099" i="21"/>
  <c r="AC1095" i="21"/>
  <c r="AB1095" i="21" s="1"/>
  <c r="Z1093" i="21"/>
  <c r="Z1081" i="21"/>
  <c r="AD1074" i="21"/>
  <c r="AF1074" i="21" s="1"/>
  <c r="J1074" i="21"/>
  <c r="I1073" i="21"/>
  <c r="J1073" i="21"/>
  <c r="AD1071" i="21"/>
  <c r="AF1071" i="21" s="1"/>
  <c r="BG1067" i="21"/>
  <c r="AC1063" i="21"/>
  <c r="AB1063" i="21" s="1"/>
  <c r="Z1061" i="21"/>
  <c r="Z1049" i="21"/>
  <c r="AD1042" i="21"/>
  <c r="AF1042" i="21" s="1"/>
  <c r="J1042" i="21"/>
  <c r="I1041" i="21"/>
  <c r="J1041" i="21"/>
  <c r="AD1039" i="21"/>
  <c r="AF1039" i="21" s="1"/>
  <c r="BG1035" i="21"/>
  <c r="AD1023" i="21"/>
  <c r="AF1023" i="21" s="1"/>
  <c r="AF1015" i="21"/>
  <c r="AF1008" i="21"/>
  <c r="BG1006" i="21"/>
  <c r="BF1006" i="21"/>
  <c r="AD991" i="21"/>
  <c r="AF991" i="21" s="1"/>
  <c r="AD987" i="21"/>
  <c r="AF987" i="21" s="1"/>
  <c r="Z986" i="21"/>
  <c r="AF983" i="21"/>
  <c r="AF979" i="21"/>
  <c r="AF976" i="21"/>
  <c r="BG974" i="21"/>
  <c r="BF974" i="21"/>
  <c r="BF970" i="21"/>
  <c r="BG970" i="21"/>
  <c r="AB969" i="21"/>
  <c r="AD967" i="21"/>
  <c r="AF967" i="21" s="1"/>
  <c r="AB963" i="21"/>
  <c r="AD962" i="21"/>
  <c r="AF962" i="21" s="1"/>
  <c r="AB962" i="21"/>
  <c r="AB936" i="21"/>
  <c r="AD936" i="21"/>
  <c r="AF936" i="21" s="1"/>
  <c r="AB925" i="21"/>
  <c r="AD852" i="21"/>
  <c r="AF852" i="21" s="1"/>
  <c r="AB1137" i="21"/>
  <c r="AB1128" i="21"/>
  <c r="AD1125" i="21"/>
  <c r="AF1125" i="21" s="1"/>
  <c r="AF1120" i="21"/>
  <c r="AB1112" i="21"/>
  <c r="J1112" i="21"/>
  <c r="AD1109" i="21"/>
  <c r="AF1109" i="21" s="1"/>
  <c r="AB1107" i="21"/>
  <c r="AB1102" i="21"/>
  <c r="AC1102" i="21"/>
  <c r="AD1102" i="21" s="1"/>
  <c r="AF1102" i="21" s="1"/>
  <c r="BF1098" i="21"/>
  <c r="BG1098" i="21"/>
  <c r="AB1096" i="21"/>
  <c r="J1096" i="21"/>
  <c r="AF1092" i="21"/>
  <c r="I1086" i="21"/>
  <c r="AB1085" i="21"/>
  <c r="AB1084" i="21"/>
  <c r="Z1082" i="21"/>
  <c r="AF1080" i="21"/>
  <c r="AD1077" i="21"/>
  <c r="AF1077" i="21" s="1"/>
  <c r="AB1075" i="21"/>
  <c r="AC1070" i="21"/>
  <c r="AD1070" i="21" s="1"/>
  <c r="AF1070" i="21" s="1"/>
  <c r="BF1066" i="21"/>
  <c r="BG1066" i="21"/>
  <c r="AB1064" i="21"/>
  <c r="J1064" i="21"/>
  <c r="AF1060" i="21"/>
  <c r="I1054" i="21"/>
  <c r="AB1053" i="21"/>
  <c r="AB1052" i="21"/>
  <c r="Z1050" i="21"/>
  <c r="AF1048" i="21"/>
  <c r="AD1045" i="21"/>
  <c r="AF1045" i="21" s="1"/>
  <c r="AB1043" i="21"/>
  <c r="AB1038" i="21"/>
  <c r="AC1038" i="21"/>
  <c r="AD1038" i="21" s="1"/>
  <c r="AF1038" i="21" s="1"/>
  <c r="BF1034" i="21"/>
  <c r="BG1034" i="21"/>
  <c r="I1034" i="21"/>
  <c r="J1029" i="21"/>
  <c r="I1029" i="21"/>
  <c r="I1025" i="21"/>
  <c r="J1025" i="21"/>
  <c r="AC1020" i="21"/>
  <c r="AB1020" i="21" s="1"/>
  <c r="AC1016" i="21"/>
  <c r="AB1015" i="21"/>
  <c r="Z1014" i="21"/>
  <c r="AB1011" i="21"/>
  <c r="AB1009" i="21"/>
  <c r="BF1007" i="21"/>
  <c r="AD1004" i="21"/>
  <c r="AF1004" i="21" s="1"/>
  <c r="BF1003" i="21"/>
  <c r="BF1002" i="21"/>
  <c r="BG1002" i="21"/>
  <c r="I1002" i="21"/>
  <c r="J997" i="21"/>
  <c r="I997" i="21"/>
  <c r="I993" i="21"/>
  <c r="J993" i="21"/>
  <c r="AC988" i="21"/>
  <c r="AB988" i="21" s="1"/>
  <c r="AC984" i="21"/>
  <c r="AB983" i="21"/>
  <c r="Z982" i="21"/>
  <c r="AB979" i="21"/>
  <c r="AB977" i="21"/>
  <c r="BF975" i="21"/>
  <c r="AD972" i="21"/>
  <c r="AF972" i="21" s="1"/>
  <c r="BF971" i="21"/>
  <c r="AB960" i="21"/>
  <c r="AF956" i="21"/>
  <c r="AD944" i="21"/>
  <c r="AF944" i="21" s="1"/>
  <c r="AB944" i="21"/>
  <c r="AD938" i="21"/>
  <c r="AF938" i="21" s="1"/>
  <c r="AD934" i="21"/>
  <c r="AF934" i="21" s="1"/>
  <c r="AB934" i="21"/>
  <c r="AD901" i="21"/>
  <c r="AB901" i="21"/>
  <c r="AB865" i="21"/>
  <c r="BF966" i="21"/>
  <c r="I965" i="21"/>
  <c r="BF958" i="21"/>
  <c r="I957" i="21"/>
  <c r="AB954" i="21"/>
  <c r="AB949" i="21"/>
  <c r="I949" i="21"/>
  <c r="AD947" i="21"/>
  <c r="AF947" i="21" s="1"/>
  <c r="AF943" i="21"/>
  <c r="BF942" i="21"/>
  <c r="I939" i="21"/>
  <c r="BF937" i="21"/>
  <c r="BF932" i="21"/>
  <c r="AD928" i="21"/>
  <c r="AF928" i="21" s="1"/>
  <c r="I924" i="21"/>
  <c r="BF922" i="21"/>
  <c r="I920" i="21"/>
  <c r="BF917" i="21"/>
  <c r="AB913" i="21"/>
  <c r="BF910" i="21"/>
  <c r="AF908" i="21"/>
  <c r="AB900" i="21"/>
  <c r="AB890" i="21"/>
  <c r="BG887" i="21"/>
  <c r="BF885" i="21"/>
  <c r="BF884" i="21"/>
  <c r="AB872" i="21"/>
  <c r="AD871" i="21"/>
  <c r="AF871" i="21" s="1"/>
  <c r="AF859" i="21"/>
  <c r="AB859" i="21"/>
  <c r="BF844" i="21"/>
  <c r="BG844" i="21"/>
  <c r="J828" i="21"/>
  <c r="I828" i="21"/>
  <c r="Z957" i="21"/>
  <c r="AB953" i="21"/>
  <c r="Z939" i="21"/>
  <c r="AC938" i="21"/>
  <c r="Z935" i="21"/>
  <c r="AC933" i="21"/>
  <c r="AD933" i="21" s="1"/>
  <c r="AF933" i="21" s="1"/>
  <c r="Z920" i="21"/>
  <c r="AC919" i="21"/>
  <c r="AD919" i="21" s="1"/>
  <c r="AF919" i="21" s="1"/>
  <c r="AB916" i="21"/>
  <c r="AC909" i="21"/>
  <c r="AD909" i="21" s="1"/>
  <c r="AF909" i="21" s="1"/>
  <c r="AC906" i="21"/>
  <c r="AD906" i="21" s="1"/>
  <c r="AF906" i="21" s="1"/>
  <c r="Z896" i="21"/>
  <c r="AB875" i="21"/>
  <c r="AB861" i="21"/>
  <c r="AD854" i="21"/>
  <c r="AF854" i="21" s="1"/>
  <c r="Y850" i="21"/>
  <c r="Y849" i="21"/>
  <c r="J836" i="21"/>
  <c r="I836" i="21"/>
  <c r="AB830" i="21"/>
  <c r="AD829" i="21"/>
  <c r="AF829" i="21" s="1"/>
  <c r="BF828" i="21"/>
  <c r="BG828" i="21"/>
  <c r="Y819" i="21"/>
  <c r="Z819" i="21"/>
  <c r="AF963" i="21"/>
  <c r="AF955" i="21"/>
  <c r="Y954" i="21"/>
  <c r="Z949" i="21"/>
  <c r="AB938" i="21"/>
  <c r="AB933" i="21"/>
  <c r="AD922" i="21"/>
  <c r="AF922" i="21" s="1"/>
  <c r="AB919" i="21"/>
  <c r="AD917" i="21"/>
  <c r="AF917" i="21" s="1"/>
  <c r="AF915" i="21"/>
  <c r="AF914" i="21"/>
  <c r="Y913" i="21"/>
  <c r="AD904" i="21"/>
  <c r="AF904" i="21" s="1"/>
  <c r="AD902" i="21"/>
  <c r="BG897" i="21"/>
  <c r="Z895" i="21"/>
  <c r="Z892" i="21"/>
  <c r="Y890" i="21"/>
  <c r="AD887" i="21"/>
  <c r="AF887" i="21" s="1"/>
  <c r="AC885" i="21"/>
  <c r="AD885" i="21" s="1"/>
  <c r="AF885" i="21" s="1"/>
  <c r="AC882" i="21"/>
  <c r="AD882" i="21" s="1"/>
  <c r="Z851" i="21"/>
  <c r="AB850" i="21"/>
  <c r="AF850" i="21"/>
  <c r="AC849" i="21"/>
  <c r="AB849" i="21" s="1"/>
  <c r="Y848" i="21"/>
  <c r="Z843" i="21"/>
  <c r="AD837" i="21"/>
  <c r="AF837" i="21" s="1"/>
  <c r="BF836" i="21"/>
  <c r="BG836" i="21"/>
  <c r="AC822" i="21"/>
  <c r="AD822" i="21" s="1"/>
  <c r="AF822" i="21" s="1"/>
  <c r="AD804" i="21"/>
  <c r="AF804" i="21" s="1"/>
  <c r="AB804" i="21"/>
  <c r="AC1030" i="21"/>
  <c r="AD1030" i="21" s="1"/>
  <c r="AF1030" i="21" s="1"/>
  <c r="AC1022" i="21"/>
  <c r="AD1022" i="21" s="1"/>
  <c r="AF1022" i="21" s="1"/>
  <c r="AC1014" i="21"/>
  <c r="AD1014" i="21" s="1"/>
  <c r="AF1014" i="21" s="1"/>
  <c r="AC1006" i="21"/>
  <c r="AB1006" i="21" s="1"/>
  <c r="AC998" i="21"/>
  <c r="AB998" i="21" s="1"/>
  <c r="AC990" i="21"/>
  <c r="AB990" i="21" s="1"/>
  <c r="AC982" i="21"/>
  <c r="AD982" i="21" s="1"/>
  <c r="AF982" i="21" s="1"/>
  <c r="AC974" i="21"/>
  <c r="AB974" i="21" s="1"/>
  <c r="AF968" i="21"/>
  <c r="AC966" i="21"/>
  <c r="AB966" i="21" s="1"/>
  <c r="AF960" i="21"/>
  <c r="AC958" i="21"/>
  <c r="AD958" i="21" s="1"/>
  <c r="AF958" i="21" s="1"/>
  <c r="BG954" i="21"/>
  <c r="J952" i="21"/>
  <c r="AF951" i="21"/>
  <c r="J942" i="21"/>
  <c r="AF939" i="21"/>
  <c r="AB937" i="21"/>
  <c r="J937" i="21"/>
  <c r="BG935" i="21"/>
  <c r="I932" i="21"/>
  <c r="AC931" i="21"/>
  <c r="AD931" i="21" s="1"/>
  <c r="AF931" i="21" s="1"/>
  <c r="AF926" i="21"/>
  <c r="BF925" i="21"/>
  <c r="AF921" i="21"/>
  <c r="BG920" i="21"/>
  <c r="AD918" i="21"/>
  <c r="AF918" i="21" s="1"/>
  <c r="J917" i="21"/>
  <c r="AF916" i="21"/>
  <c r="AB905" i="21"/>
  <c r="AF901" i="21"/>
  <c r="AF900" i="21"/>
  <c r="BG896" i="21"/>
  <c r="AB892" i="21"/>
  <c r="AF891" i="21"/>
  <c r="AB891" i="21"/>
  <c r="AF890" i="21"/>
  <c r="Y889" i="21"/>
  <c r="J887" i="21"/>
  <c r="J886" i="21"/>
  <c r="AD881" i="21"/>
  <c r="AF881" i="21" s="1"/>
  <c r="BG879" i="21"/>
  <c r="BG878" i="21"/>
  <c r="AD878" i="21"/>
  <c r="AF878" i="21" s="1"/>
  <c r="BF877" i="21"/>
  <c r="BF876" i="21"/>
  <c r="BG873" i="21"/>
  <c r="Z868" i="21"/>
  <c r="AF851" i="21"/>
  <c r="AB851" i="21"/>
  <c r="BF845" i="21"/>
  <c r="J845" i="21"/>
  <c r="AF843" i="21"/>
  <c r="Y832" i="21"/>
  <c r="Z832" i="21"/>
  <c r="AC825" i="21"/>
  <c r="AB825" i="21" s="1"/>
  <c r="J821" i="21"/>
  <c r="I821" i="21"/>
  <c r="AB782" i="21"/>
  <c r="AD782" i="21"/>
  <c r="AF782" i="21" s="1"/>
  <c r="AB766" i="21"/>
  <c r="AD766" i="21"/>
  <c r="AF766" i="21" s="1"/>
  <c r="AF950" i="21"/>
  <c r="BF949" i="21"/>
  <c r="AF945" i="21"/>
  <c r="BG944" i="21"/>
  <c r="AF930" i="21"/>
  <c r="J927" i="21"/>
  <c r="AF925" i="21"/>
  <c r="AB924" i="21"/>
  <c r="AF902" i="21"/>
  <c r="I900" i="21"/>
  <c r="AC899" i="21"/>
  <c r="AD899" i="21" s="1"/>
  <c r="AF899" i="21" s="1"/>
  <c r="I899" i="21"/>
  <c r="AC898" i="21"/>
  <c r="AB898" i="21" s="1"/>
  <c r="AF897" i="21"/>
  <c r="AB886" i="21"/>
  <c r="BG872" i="21"/>
  <c r="AB868" i="21"/>
  <c r="AF867" i="21"/>
  <c r="AB867" i="21"/>
  <c r="AF866" i="21"/>
  <c r="AC865" i="21"/>
  <c r="AD865" i="21" s="1"/>
  <c r="AF865" i="21"/>
  <c r="BF860" i="21"/>
  <c r="AB852" i="21"/>
  <c r="AB844" i="21"/>
  <c r="AD841" i="21"/>
  <c r="AF841" i="21" s="1"/>
  <c r="Y840" i="21"/>
  <c r="Z840" i="21"/>
  <c r="AC833" i="21"/>
  <c r="AD833" i="21" s="1"/>
  <c r="AF833" i="21" s="1"/>
  <c r="AD831" i="21"/>
  <c r="AF831" i="21" s="1"/>
  <c r="AB828" i="21"/>
  <c r="AD826" i="21"/>
  <c r="AF826" i="21" s="1"/>
  <c r="BG819" i="21"/>
  <c r="BF819" i="21"/>
  <c r="AD818" i="21"/>
  <c r="AB818" i="21"/>
  <c r="AD796" i="21"/>
  <c r="AF796" i="21" s="1"/>
  <c r="AB796" i="21"/>
  <c r="AD741" i="21"/>
  <c r="AB948" i="21"/>
  <c r="AF923" i="21"/>
  <c r="AB908" i="21"/>
  <c r="AF907" i="21"/>
  <c r="AB907" i="21"/>
  <c r="AD896" i="21"/>
  <c r="AF896" i="21" s="1"/>
  <c r="AD894" i="21"/>
  <c r="AF894" i="21" s="1"/>
  <c r="Z887" i="21"/>
  <c r="Z884" i="21"/>
  <c r="AC877" i="21"/>
  <c r="AD877" i="21" s="1"/>
  <c r="AF877" i="21" s="1"/>
  <c r="AC875" i="21"/>
  <c r="AD875" i="21" s="1"/>
  <c r="AF875" i="21" s="1"/>
  <c r="AC874" i="21"/>
  <c r="AD874" i="21" s="1"/>
  <c r="AF874" i="21" s="1"/>
  <c r="AB845" i="21"/>
  <c r="AC842" i="21"/>
  <c r="AD842" i="21" s="1"/>
  <c r="AF842" i="21" s="1"/>
  <c r="AC841" i="21"/>
  <c r="AB841" i="21" s="1"/>
  <c r="AD839" i="21"/>
  <c r="AF839" i="21" s="1"/>
  <c r="BG829" i="21"/>
  <c r="BF829" i="21"/>
  <c r="I827" i="21"/>
  <c r="J827" i="21"/>
  <c r="Z966" i="21"/>
  <c r="Z958" i="21"/>
  <c r="AB945" i="21"/>
  <c r="AC940" i="21"/>
  <c r="AD940" i="21" s="1"/>
  <c r="AF940" i="21" s="1"/>
  <c r="Z931" i="21"/>
  <c r="AC930" i="21"/>
  <c r="AD930" i="21" s="1"/>
  <c r="Z927" i="21"/>
  <c r="AC925" i="21"/>
  <c r="AD925" i="21" s="1"/>
  <c r="J925" i="21"/>
  <c r="Y922" i="21"/>
  <c r="BG918" i="21"/>
  <c r="Z917" i="21"/>
  <c r="AB915" i="21"/>
  <c r="AC914" i="21"/>
  <c r="AD914" i="21" s="1"/>
  <c r="AB897" i="21"/>
  <c r="AB884" i="21"/>
  <c r="AF883" i="21"/>
  <c r="AB883" i="21"/>
  <c r="AF882" i="21"/>
  <c r="Y881" i="21"/>
  <c r="AC876" i="21"/>
  <c r="AB876" i="21" s="1"/>
  <c r="AB874" i="21"/>
  <c r="BG870" i="21"/>
  <c r="AD870" i="21"/>
  <c r="AF870" i="21" s="1"/>
  <c r="AD862" i="21"/>
  <c r="AF862" i="21" s="1"/>
  <c r="AC860" i="21"/>
  <c r="AB860" i="21" s="1"/>
  <c r="Y858" i="21"/>
  <c r="Y857" i="21"/>
  <c r="AD849" i="21"/>
  <c r="AF849" i="21" s="1"/>
  <c r="BG837" i="21"/>
  <c r="BF837" i="21"/>
  <c r="I835" i="21"/>
  <c r="J835" i="21"/>
  <c r="AD832" i="21"/>
  <c r="AF832" i="21" s="1"/>
  <c r="Y831" i="21"/>
  <c r="AB829" i="21"/>
  <c r="AB826" i="21"/>
  <c r="AD767" i="21"/>
  <c r="AF767" i="21" s="1"/>
  <c r="AF953" i="21"/>
  <c r="BG952" i="21"/>
  <c r="AD950" i="21"/>
  <c r="AF948" i="21"/>
  <c r="Y946" i="21"/>
  <c r="Z941" i="21"/>
  <c r="J935" i="21"/>
  <c r="AB932" i="21"/>
  <c r="AB914" i="21"/>
  <c r="BG911" i="21"/>
  <c r="AD910" i="21"/>
  <c r="AF910" i="21" s="1"/>
  <c r="BF909" i="21"/>
  <c r="BF908" i="21"/>
  <c r="Z900" i="21"/>
  <c r="Y898" i="21"/>
  <c r="I892" i="21"/>
  <c r="I891" i="21"/>
  <c r="AF889" i="21"/>
  <c r="AB873" i="21"/>
  <c r="AF868" i="21"/>
  <c r="BG863" i="21"/>
  <c r="BG862" i="21"/>
  <c r="J861" i="21"/>
  <c r="Z859" i="21"/>
  <c r="AB858" i="21"/>
  <c r="AF858" i="21"/>
  <c r="AC857" i="21"/>
  <c r="AB857" i="21" s="1"/>
  <c r="Y856" i="21"/>
  <c r="AD853" i="21"/>
  <c r="AF853" i="21" s="1"/>
  <c r="BF852" i="21"/>
  <c r="I851" i="21"/>
  <c r="J847" i="21"/>
  <c r="AB846" i="21"/>
  <c r="I843" i="21"/>
  <c r="J843" i="21"/>
  <c r="AD840" i="21"/>
  <c r="AF840" i="21" s="1"/>
  <c r="Y839" i="21"/>
  <c r="AB837" i="21"/>
  <c r="AB834" i="21"/>
  <c r="AF834" i="21"/>
  <c r="Y823" i="21"/>
  <c r="Z823" i="21"/>
  <c r="AB813" i="21"/>
  <c r="AD813" i="21"/>
  <c r="AB749" i="21"/>
  <c r="AD749" i="21"/>
  <c r="AF749" i="21" s="1"/>
  <c r="AF809" i="21"/>
  <c r="AB805" i="21"/>
  <c r="I804" i="21"/>
  <c r="I799" i="21"/>
  <c r="BG788" i="21"/>
  <c r="Y781" i="21"/>
  <c r="Z779" i="21"/>
  <c r="BG773" i="21"/>
  <c r="AC771" i="21"/>
  <c r="AB771" i="21" s="1"/>
  <c r="BG766" i="21"/>
  <c r="BG764" i="21"/>
  <c r="J763" i="21"/>
  <c r="AF757" i="21"/>
  <c r="I756" i="21"/>
  <c r="BG752" i="21"/>
  <c r="BF752" i="21"/>
  <c r="AF752" i="21"/>
  <c r="BG739" i="21"/>
  <c r="AD737" i="21"/>
  <c r="AF737" i="21" s="1"/>
  <c r="AB737" i="21"/>
  <c r="AD729" i="21"/>
  <c r="AB729" i="21"/>
  <c r="AB708" i="21"/>
  <c r="AD708" i="21"/>
  <c r="AF708" i="21" s="1"/>
  <c r="AB694" i="21"/>
  <c r="AD694" i="21"/>
  <c r="AD668" i="21"/>
  <c r="AF668" i="21" s="1"/>
  <c r="AB668" i="21"/>
  <c r="AC807" i="21"/>
  <c r="AD807" i="21" s="1"/>
  <c r="AF807" i="21"/>
  <c r="AB778" i="21"/>
  <c r="AF750" i="21"/>
  <c r="AC750" i="21"/>
  <c r="AD750" i="21" s="1"/>
  <c r="AC741" i="21"/>
  <c r="AB741" i="21" s="1"/>
  <c r="AC733" i="21"/>
  <c r="AD733" i="21" s="1"/>
  <c r="AF733" i="21" s="1"/>
  <c r="AB713" i="21"/>
  <c r="AB701" i="21"/>
  <c r="AD701" i="21"/>
  <c r="AF701" i="21" s="1"/>
  <c r="AB843" i="21"/>
  <c r="Z841" i="21"/>
  <c r="AB835" i="21"/>
  <c r="Z833" i="21"/>
  <c r="AB827" i="21"/>
  <c r="Z825" i="21"/>
  <c r="I824" i="21"/>
  <c r="AF818" i="21"/>
  <c r="BF817" i="21"/>
  <c r="Z815" i="21"/>
  <c r="AC814" i="21"/>
  <c r="AD814" i="21" s="1"/>
  <c r="AF814" i="21" s="1"/>
  <c r="AF813" i="21"/>
  <c r="BG812" i="21"/>
  <c r="BG810" i="21"/>
  <c r="BG808" i="21"/>
  <c r="AF801" i="21"/>
  <c r="J785" i="21"/>
  <c r="BG781" i="21"/>
  <c r="BG780" i="21"/>
  <c r="BG778" i="21"/>
  <c r="AD773" i="21"/>
  <c r="AF773" i="21" s="1"/>
  <c r="J773" i="21"/>
  <c r="AB770" i="21"/>
  <c r="J764" i="21"/>
  <c r="AB762" i="21"/>
  <c r="BG760" i="21"/>
  <c r="BF760" i="21"/>
  <c r="J759" i="21"/>
  <c r="I759" i="21"/>
  <c r="AB757" i="21"/>
  <c r="AB752" i="21"/>
  <c r="BF748" i="21"/>
  <c r="BG748" i="21"/>
  <c r="I748" i="21"/>
  <c r="AB738" i="21"/>
  <c r="AB724" i="21"/>
  <c r="AB717" i="21"/>
  <c r="AD717" i="21"/>
  <c r="AF717" i="21" s="1"/>
  <c r="AD702" i="21"/>
  <c r="AD660" i="21"/>
  <c r="AF660" i="21" s="1"/>
  <c r="AB660" i="21"/>
  <c r="J819" i="21"/>
  <c r="AB816" i="21"/>
  <c r="BF811" i="21"/>
  <c r="BG806" i="21"/>
  <c r="AB800" i="21"/>
  <c r="AC799" i="21"/>
  <c r="AD799" i="21" s="1"/>
  <c r="AF799" i="21" s="1"/>
  <c r="J789" i="21"/>
  <c r="AB788" i="21"/>
  <c r="J787" i="21"/>
  <c r="I786" i="21"/>
  <c r="BF779" i="21"/>
  <c r="I777" i="21"/>
  <c r="J765" i="21"/>
  <c r="Y757" i="21"/>
  <c r="AD755" i="21"/>
  <c r="AF755" i="21" s="1"/>
  <c r="BF754" i="21"/>
  <c r="J753" i="21"/>
  <c r="Z752" i="21"/>
  <c r="AC751" i="21"/>
  <c r="AD751" i="21" s="1"/>
  <c r="AF751" i="21" s="1"/>
  <c r="BG749" i="21"/>
  <c r="AD748" i="21"/>
  <c r="AF748" i="21" s="1"/>
  <c r="AD746" i="21"/>
  <c r="AF746" i="21" s="1"/>
  <c r="I744" i="21"/>
  <c r="BF740" i="21"/>
  <c r="BG740" i="21"/>
  <c r="Z739" i="21"/>
  <c r="BF737" i="21"/>
  <c r="I737" i="21"/>
  <c r="J737" i="21"/>
  <c r="J729" i="21"/>
  <c r="I729" i="21"/>
  <c r="BG722" i="21"/>
  <c r="BF722" i="21"/>
  <c r="AB721" i="21"/>
  <c r="AF810" i="21"/>
  <c r="AF793" i="21"/>
  <c r="AF781" i="21"/>
  <c r="AD771" i="21"/>
  <c r="AF771" i="21" s="1"/>
  <c r="AC756" i="21"/>
  <c r="AD756" i="21" s="1"/>
  <c r="AF756" i="21" s="1"/>
  <c r="AB756" i="21"/>
  <c r="AF821" i="21"/>
  <c r="BG820" i="21"/>
  <c r="AC817" i="21"/>
  <c r="AB817" i="21" s="1"/>
  <c r="Y814" i="21"/>
  <c r="J811" i="21"/>
  <c r="AC810" i="21"/>
  <c r="AB810" i="21" s="1"/>
  <c r="I810" i="21"/>
  <c r="AB809" i="21"/>
  <c r="AB807" i="21"/>
  <c r="AD806" i="21"/>
  <c r="AF806" i="21" s="1"/>
  <c r="BF803" i="21"/>
  <c r="BG798" i="21"/>
  <c r="AB794" i="21"/>
  <c r="AB792" i="21"/>
  <c r="AC791" i="21"/>
  <c r="Y790" i="21"/>
  <c r="Z789" i="21"/>
  <c r="Z785" i="21"/>
  <c r="Z783" i="21"/>
  <c r="J781" i="21"/>
  <c r="J779" i="21"/>
  <c r="AC778" i="21"/>
  <c r="I778" i="21"/>
  <c r="Y776" i="21"/>
  <c r="AC775" i="21"/>
  <c r="AD775" i="21" s="1"/>
  <c r="AF775" i="21" s="1"/>
  <c r="Y774" i="21"/>
  <c r="AC769" i="21"/>
  <c r="AD769" i="21" s="1"/>
  <c r="AF769" i="21" s="1"/>
  <c r="Y767" i="21"/>
  <c r="Z765" i="21"/>
  <c r="AD763" i="21"/>
  <c r="AF763" i="21" s="1"/>
  <c r="BF762" i="21"/>
  <c r="AC761" i="21"/>
  <c r="AD761" i="21" s="1"/>
  <c r="AF761" i="21" s="1"/>
  <c r="I761" i="21"/>
  <c r="Z759" i="21"/>
  <c r="BF755" i="21"/>
  <c r="BG755" i="21"/>
  <c r="Z748" i="21"/>
  <c r="AB745" i="21"/>
  <c r="AB739" i="21"/>
  <c r="AD739" i="21"/>
  <c r="AF739" i="21" s="1"/>
  <c r="AB700" i="21"/>
  <c r="AD700" i="21"/>
  <c r="AF700" i="21" s="1"/>
  <c r="BG840" i="21"/>
  <c r="J839" i="21"/>
  <c r="BG832" i="21"/>
  <c r="J831" i="21"/>
  <c r="BG824" i="21"/>
  <c r="AB824" i="21"/>
  <c r="BG814" i="21"/>
  <c r="AD812" i="21"/>
  <c r="AF812" i="21" s="1"/>
  <c r="AC811" i="21"/>
  <c r="AD811" i="21" s="1"/>
  <c r="AF811" i="21" s="1"/>
  <c r="AD810" i="21"/>
  <c r="AC808" i="21"/>
  <c r="AB808" i="21" s="1"/>
  <c r="AF805" i="21"/>
  <c r="J801" i="21"/>
  <c r="AF800" i="21"/>
  <c r="BG797" i="21"/>
  <c r="BG794" i="21"/>
  <c r="BG792" i="21"/>
  <c r="Z787" i="21"/>
  <c r="AF785" i="21"/>
  <c r="Y784" i="21"/>
  <c r="AB781" i="21"/>
  <c r="AD780" i="21"/>
  <c r="AF780" i="21" s="1"/>
  <c r="AC779" i="21"/>
  <c r="AB779" i="21" s="1"/>
  <c r="AD778" i="21"/>
  <c r="AF778" i="21" s="1"/>
  <c r="Z777" i="21"/>
  <c r="AB776" i="21"/>
  <c r="AF776" i="21"/>
  <c r="AD772" i="21"/>
  <c r="AF772" i="21" s="1"/>
  <c r="Y768" i="21"/>
  <c r="AC767" i="21"/>
  <c r="AB767" i="21" s="1"/>
  <c r="Y766" i="21"/>
  <c r="Z760" i="21"/>
  <c r="AC759" i="21"/>
  <c r="AB759" i="21" s="1"/>
  <c r="AB754" i="21"/>
  <c r="AB750" i="21"/>
  <c r="BG741" i="21"/>
  <c r="BF741" i="21"/>
  <c r="AF741" i="21"/>
  <c r="Y740" i="21"/>
  <c r="BF730" i="21"/>
  <c r="BG730" i="21"/>
  <c r="AD726" i="21"/>
  <c r="AB722" i="21"/>
  <c r="AB716" i="21"/>
  <c r="AD716" i="21"/>
  <c r="AF716" i="21" s="1"/>
  <c r="AF823" i="21"/>
  <c r="AB821" i="21"/>
  <c r="AC816" i="21"/>
  <c r="AD816" i="21" s="1"/>
  <c r="AF816" i="21" s="1"/>
  <c r="I816" i="21"/>
  <c r="AC815" i="21"/>
  <c r="AD815" i="21" s="1"/>
  <c r="AF815" i="21" s="1"/>
  <c r="Z809" i="21"/>
  <c r="J805" i="21"/>
  <c r="J803" i="21"/>
  <c r="AC802" i="21"/>
  <c r="AD802" i="21" s="1"/>
  <c r="AF802" i="21" s="1"/>
  <c r="I802" i="21"/>
  <c r="AB801" i="21"/>
  <c r="BF795" i="21"/>
  <c r="BG790" i="21"/>
  <c r="AB786" i="21"/>
  <c r="AB784" i="21"/>
  <c r="AC783" i="21"/>
  <c r="AB783" i="21" s="1"/>
  <c r="Y782" i="21"/>
  <c r="AF777" i="21"/>
  <c r="AB777" i="21"/>
  <c r="BG774" i="21"/>
  <c r="BG772" i="21"/>
  <c r="J771" i="21"/>
  <c r="Z769" i="21"/>
  <c r="AB768" i="21"/>
  <c r="AF768" i="21"/>
  <c r="BF763" i="21"/>
  <c r="BG757" i="21"/>
  <c r="AB755" i="21"/>
  <c r="Y754" i="21"/>
  <c r="AF753" i="21"/>
  <c r="J751" i="21"/>
  <c r="I751" i="21"/>
  <c r="J747" i="21"/>
  <c r="AB746" i="21"/>
  <c r="AB733" i="21"/>
  <c r="AF729" i="21"/>
  <c r="BG728" i="21"/>
  <c r="BF728" i="21"/>
  <c r="AD703" i="21"/>
  <c r="AF703" i="21" s="1"/>
  <c r="AD652" i="21"/>
  <c r="AF652" i="21" s="1"/>
  <c r="AB652" i="21"/>
  <c r="AB735" i="21"/>
  <c r="AF735" i="21"/>
  <c r="AF734" i="21"/>
  <c r="AB730" i="21"/>
  <c r="AF721" i="21"/>
  <c r="BF720" i="21"/>
  <c r="I708" i="21"/>
  <c r="J707" i="21"/>
  <c r="AC706" i="21"/>
  <c r="AB706" i="21" s="1"/>
  <c r="J706" i="21"/>
  <c r="AB705" i="21"/>
  <c r="I704" i="21"/>
  <c r="I703" i="21"/>
  <c r="BG699" i="21"/>
  <c r="AD698" i="21"/>
  <c r="AF698" i="21" s="1"/>
  <c r="BF697" i="21"/>
  <c r="AB685" i="21"/>
  <c r="AB684" i="21"/>
  <c r="AD678" i="21"/>
  <c r="BF677" i="21"/>
  <c r="BG676" i="21"/>
  <c r="AF672" i="21"/>
  <c r="AB670" i="21"/>
  <c r="I668" i="21"/>
  <c r="Y664" i="21"/>
  <c r="Z664" i="21"/>
  <c r="AD662" i="21"/>
  <c r="BF661" i="21"/>
  <c r="J659" i="21"/>
  <c r="AB656" i="21"/>
  <c r="BF651" i="21"/>
  <c r="BG651" i="21"/>
  <c r="AB643" i="21"/>
  <c r="AD643" i="21"/>
  <c r="AF643" i="21" s="1"/>
  <c r="Y639" i="21"/>
  <c r="Z639" i="21"/>
  <c r="AB632" i="21"/>
  <c r="AC632" i="21"/>
  <c r="AB626" i="21"/>
  <c r="AB621" i="21"/>
  <c r="AD621" i="21"/>
  <c r="I618" i="21"/>
  <c r="J618" i="21"/>
  <c r="AD558" i="21"/>
  <c r="AF558" i="21" s="1"/>
  <c r="AB558" i="21"/>
  <c r="AB552" i="21"/>
  <c r="AD552" i="21"/>
  <c r="AF552" i="21" s="1"/>
  <c r="AB512" i="21"/>
  <c r="AD512" i="21"/>
  <c r="AF512" i="21" s="1"/>
  <c r="AD705" i="21"/>
  <c r="AF705" i="21" s="1"/>
  <c r="AF657" i="21"/>
  <c r="AD651" i="21"/>
  <c r="AF651" i="21" s="1"/>
  <c r="AD648" i="21"/>
  <c r="Y647" i="21"/>
  <c r="Z647" i="21"/>
  <c r="AB640" i="21"/>
  <c r="AC640" i="21"/>
  <c r="AD640" i="21" s="1"/>
  <c r="AF640" i="21" s="1"/>
  <c r="AB634" i="21"/>
  <c r="I627" i="21"/>
  <c r="J627" i="21"/>
  <c r="AF617" i="21"/>
  <c r="AB586" i="21"/>
  <c r="AB573" i="21"/>
  <c r="AD573" i="21"/>
  <c r="AF573" i="21" s="1"/>
  <c r="AC722" i="21"/>
  <c r="AC718" i="21"/>
  <c r="AD718" i="21" s="1"/>
  <c r="AF718" i="21" s="1"/>
  <c r="BG714" i="21"/>
  <c r="AD714" i="21"/>
  <c r="AF714" i="21" s="1"/>
  <c r="Z707" i="21"/>
  <c r="Z703" i="21"/>
  <c r="J700" i="21"/>
  <c r="AD666" i="21"/>
  <c r="AF664" i="21"/>
  <c r="Y656" i="21"/>
  <c r="Z656" i="21"/>
  <c r="AB650" i="21"/>
  <c r="AB648" i="21"/>
  <c r="AF648" i="21"/>
  <c r="AD646" i="21"/>
  <c r="AF646" i="21" s="1"/>
  <c r="AB642" i="21"/>
  <c r="AD636" i="21"/>
  <c r="AF636" i="21" s="1"/>
  <c r="I635" i="21"/>
  <c r="J635" i="21"/>
  <c r="AD634" i="21"/>
  <c r="AF634" i="21" s="1"/>
  <c r="BF627" i="21"/>
  <c r="BG627" i="21"/>
  <c r="AD625" i="21"/>
  <c r="AB619" i="21"/>
  <c r="AD619" i="21"/>
  <c r="AF619" i="21" s="1"/>
  <c r="AF609" i="21"/>
  <c r="AD526" i="21"/>
  <c r="AF526" i="21" s="1"/>
  <c r="AB526" i="21"/>
  <c r="AF738" i="21"/>
  <c r="BG732" i="21"/>
  <c r="AB728" i="21"/>
  <c r="AB727" i="21"/>
  <c r="AF727" i="21"/>
  <c r="AF726" i="21"/>
  <c r="Y725" i="21"/>
  <c r="AF713" i="21"/>
  <c r="BF712" i="21"/>
  <c r="Z704" i="21"/>
  <c r="Y702" i="21"/>
  <c r="J699" i="21"/>
  <c r="J698" i="21"/>
  <c r="I696" i="21"/>
  <c r="I695" i="21"/>
  <c r="AF693" i="21"/>
  <c r="BG691" i="21"/>
  <c r="AD690" i="21"/>
  <c r="AF690" i="21" s="1"/>
  <c r="BF689" i="21"/>
  <c r="AB677" i="21"/>
  <c r="AD675" i="21"/>
  <c r="AF675" i="21" s="1"/>
  <c r="I674" i="21"/>
  <c r="J674" i="21"/>
  <c r="AB671" i="21"/>
  <c r="AC671" i="21"/>
  <c r="AD671" i="21" s="1"/>
  <c r="AF671" i="21" s="1"/>
  <c r="AF670" i="21"/>
  <c r="AB661" i="21"/>
  <c r="Z659" i="21"/>
  <c r="AB658" i="21"/>
  <c r="BF656" i="21"/>
  <c r="I655" i="21"/>
  <c r="AD650" i="21"/>
  <c r="AF650" i="21" s="1"/>
  <c r="I649" i="21"/>
  <c r="J649" i="21"/>
  <c r="AD644" i="21"/>
  <c r="AF644" i="21" s="1"/>
  <c r="I643" i="21"/>
  <c r="J643" i="21"/>
  <c r="AD642" i="21"/>
  <c r="AF642" i="21" s="1"/>
  <c r="BF635" i="21"/>
  <c r="BG635" i="21"/>
  <c r="AD633" i="21"/>
  <c r="AF633" i="21" s="1"/>
  <c r="Y630" i="21"/>
  <c r="AD629" i="21"/>
  <c r="AB613" i="21"/>
  <c r="AD613" i="21"/>
  <c r="AB611" i="21"/>
  <c r="AD611" i="21"/>
  <c r="AF611" i="21" s="1"/>
  <c r="AD590" i="21"/>
  <c r="AF590" i="21" s="1"/>
  <c r="AB590" i="21"/>
  <c r="AB584" i="21"/>
  <c r="AD584" i="21"/>
  <c r="AF584" i="21" s="1"/>
  <c r="AB557" i="21"/>
  <c r="AD557" i="21"/>
  <c r="AF557" i="21" s="1"/>
  <c r="AD511" i="21"/>
  <c r="J716" i="21"/>
  <c r="AC713" i="21"/>
  <c r="AB704" i="21"/>
  <c r="AB703" i="21"/>
  <c r="AF702" i="21"/>
  <c r="AD697" i="21"/>
  <c r="AF697" i="21" s="1"/>
  <c r="AD692" i="21"/>
  <c r="AF692" i="21" s="1"/>
  <c r="BG685" i="21"/>
  <c r="AB672" i="21"/>
  <c r="AD665" i="21"/>
  <c r="AF665" i="21" s="1"/>
  <c r="AD649" i="21"/>
  <c r="BF643" i="21"/>
  <c r="BG643" i="21"/>
  <c r="AD641" i="21"/>
  <c r="BF628" i="21"/>
  <c r="BG628" i="21"/>
  <c r="I626" i="21"/>
  <c r="J626" i="21"/>
  <c r="Y622" i="21"/>
  <c r="Z622" i="21"/>
  <c r="AB605" i="21"/>
  <c r="AD605" i="21"/>
  <c r="AF605" i="21" s="1"/>
  <c r="AB600" i="21"/>
  <c r="AD600" i="21"/>
  <c r="AF600" i="21" s="1"/>
  <c r="AF758" i="21"/>
  <c r="AB744" i="21"/>
  <c r="AB743" i="21"/>
  <c r="AF743" i="21"/>
  <c r="AF742" i="21"/>
  <c r="Y741" i="21"/>
  <c r="AC736" i="21"/>
  <c r="AD736" i="21" s="1"/>
  <c r="AF736" i="21" s="1"/>
  <c r="AB734" i="21"/>
  <c r="Z720" i="21"/>
  <c r="Y718" i="21"/>
  <c r="J715" i="21"/>
  <c r="AC714" i="21"/>
  <c r="AB714" i="21" s="1"/>
  <c r="J714" i="21"/>
  <c r="I712" i="21"/>
  <c r="AC711" i="21"/>
  <c r="AB711" i="21" s="1"/>
  <c r="I711" i="21"/>
  <c r="AC710" i="21"/>
  <c r="AD710" i="21" s="1"/>
  <c r="AF710" i="21" s="1"/>
  <c r="AF709" i="21"/>
  <c r="BG707" i="21"/>
  <c r="BF705" i="21"/>
  <c r="Z699" i="21"/>
  <c r="Z695" i="21"/>
  <c r="AB693" i="21"/>
  <c r="AD691" i="21"/>
  <c r="AF691" i="21" s="1"/>
  <c r="BG684" i="21"/>
  <c r="AB680" i="21"/>
  <c r="AB679" i="21"/>
  <c r="AF679" i="21"/>
  <c r="AF678" i="21"/>
  <c r="Y677" i="21"/>
  <c r="Z676" i="21"/>
  <c r="AF673" i="21"/>
  <c r="BG668" i="21"/>
  <c r="BF667" i="21"/>
  <c r="BG667" i="21"/>
  <c r="AF666" i="21"/>
  <c r="I666" i="21"/>
  <c r="J666" i="21"/>
  <c r="AB663" i="21"/>
  <c r="AC663" i="21"/>
  <c r="AD663" i="21" s="1"/>
  <c r="AF663" i="21" s="1"/>
  <c r="AF662" i="21"/>
  <c r="AB657" i="21"/>
  <c r="Y653" i="21"/>
  <c r="Y646" i="21"/>
  <c r="AD645" i="21"/>
  <c r="AF638" i="21"/>
  <c r="BF636" i="21"/>
  <c r="BG636" i="21"/>
  <c r="I634" i="21"/>
  <c r="J634" i="21"/>
  <c r="AB628" i="21"/>
  <c r="AF625" i="21"/>
  <c r="AB625" i="21"/>
  <c r="AD620" i="21"/>
  <c r="AF620" i="21" s="1"/>
  <c r="AB610" i="21"/>
  <c r="AD604" i="21"/>
  <c r="AF604" i="21" s="1"/>
  <c r="AD542" i="21"/>
  <c r="AF542" i="21" s="1"/>
  <c r="AB542" i="21"/>
  <c r="AB720" i="21"/>
  <c r="AB719" i="21"/>
  <c r="AF719" i="21"/>
  <c r="Y717" i="21"/>
  <c r="AD713" i="21"/>
  <c r="AC712" i="21"/>
  <c r="AB712" i="21" s="1"/>
  <c r="Z696" i="21"/>
  <c r="Y694" i="21"/>
  <c r="AC687" i="21"/>
  <c r="AD687" i="21" s="1"/>
  <c r="AF687" i="21" s="1"/>
  <c r="AC686" i="21"/>
  <c r="AD686" i="21" s="1"/>
  <c r="AF686" i="21" s="1"/>
  <c r="AD682" i="21"/>
  <c r="AF682" i="21" s="1"/>
  <c r="Y672" i="21"/>
  <c r="Z672" i="21"/>
  <c r="AC666" i="21"/>
  <c r="AB666" i="21" s="1"/>
  <c r="AB664" i="21"/>
  <c r="AC653" i="21"/>
  <c r="AD653" i="21" s="1"/>
  <c r="AF653" i="21" s="1"/>
  <c r="BF650" i="21"/>
  <c r="BG650" i="21"/>
  <c r="I650" i="21"/>
  <c r="J650" i="21"/>
  <c r="BF644" i="21"/>
  <c r="BG644" i="21"/>
  <c r="I642" i="21"/>
  <c r="J642" i="21"/>
  <c r="AB639" i="21"/>
  <c r="AB633" i="21"/>
  <c r="AB627" i="21"/>
  <c r="AD627" i="21"/>
  <c r="AF627" i="21" s="1"/>
  <c r="Y623" i="21"/>
  <c r="Z623" i="21"/>
  <c r="BF619" i="21"/>
  <c r="BG619" i="21"/>
  <c r="AB589" i="21"/>
  <c r="AD589" i="21"/>
  <c r="AF589" i="21" s="1"/>
  <c r="AD574" i="21"/>
  <c r="AF574" i="21" s="1"/>
  <c r="AB574" i="21"/>
  <c r="AB568" i="21"/>
  <c r="AD568" i="21"/>
  <c r="AF568" i="21" s="1"/>
  <c r="AB554" i="21"/>
  <c r="Z736" i="21"/>
  <c r="Y734" i="21"/>
  <c r="AF725" i="21"/>
  <c r="AD722" i="21"/>
  <c r="AF722" i="21" s="1"/>
  <c r="AB709" i="21"/>
  <c r="AF704" i="21"/>
  <c r="AB696" i="21"/>
  <c r="AB695" i="21"/>
  <c r="AF695" i="21"/>
  <c r="AF694" i="21"/>
  <c r="Y693" i="21"/>
  <c r="AD689" i="21"/>
  <c r="AF689" i="21" s="1"/>
  <c r="AC688" i="21"/>
  <c r="AD688" i="21" s="1"/>
  <c r="AF688" i="21" s="1"/>
  <c r="AB686" i="21"/>
  <c r="BF680" i="21"/>
  <c r="AB674" i="21"/>
  <c r="BF672" i="21"/>
  <c r="I671" i="21"/>
  <c r="BG660" i="21"/>
  <c r="BF659" i="21"/>
  <c r="BG659" i="21"/>
  <c r="I658" i="21"/>
  <c r="J658" i="21"/>
  <c r="AB655" i="21"/>
  <c r="AC655" i="21"/>
  <c r="AD655" i="21" s="1"/>
  <c r="AF655" i="21" s="1"/>
  <c r="AF654" i="21"/>
  <c r="AF649" i="21"/>
  <c r="AB649" i="21"/>
  <c r="AC647" i="21"/>
  <c r="AB647" i="21" s="1"/>
  <c r="AF641" i="21"/>
  <c r="AB641" i="21"/>
  <c r="AB635" i="21"/>
  <c r="AD635" i="21"/>
  <c r="AF635" i="21" s="1"/>
  <c r="AD632" i="21"/>
  <c r="AF632" i="21" s="1"/>
  <c r="Y631" i="21"/>
  <c r="Z631" i="21"/>
  <c r="AB624" i="21"/>
  <c r="AC624" i="21"/>
  <c r="AD624" i="21" s="1"/>
  <c r="AF624" i="21" s="1"/>
  <c r="AB615" i="21"/>
  <c r="AD612" i="21"/>
  <c r="AF612" i="21" s="1"/>
  <c r="AB612" i="21"/>
  <c r="AB536" i="21"/>
  <c r="AD536" i="21"/>
  <c r="AF536" i="21" s="1"/>
  <c r="AD582" i="21"/>
  <c r="AF582" i="21" s="1"/>
  <c r="AB524" i="21"/>
  <c r="AB520" i="21"/>
  <c r="AD520" i="21"/>
  <c r="AF520" i="21" s="1"/>
  <c r="AB519" i="21"/>
  <c r="I511" i="21"/>
  <c r="J511" i="21"/>
  <c r="AC509" i="21"/>
  <c r="AD509" i="21" s="1"/>
  <c r="AF509" i="21"/>
  <c r="AB496" i="21"/>
  <c r="AD496" i="21"/>
  <c r="AF496" i="21" s="1"/>
  <c r="AC494" i="21"/>
  <c r="AB494" i="21" s="1"/>
  <c r="AD490" i="21"/>
  <c r="AF490" i="21" s="1"/>
  <c r="AB490" i="21"/>
  <c r="AB482" i="21"/>
  <c r="AD482" i="21"/>
  <c r="AF482" i="21" s="1"/>
  <c r="AD471" i="21"/>
  <c r="AB471" i="21"/>
  <c r="AB464" i="21"/>
  <c r="AD464" i="21"/>
  <c r="BG642" i="21"/>
  <c r="J641" i="21"/>
  <c r="BG634" i="21"/>
  <c r="J633" i="21"/>
  <c r="BG626" i="21"/>
  <c r="J625" i="21"/>
  <c r="BG618" i="21"/>
  <c r="AB617" i="21"/>
  <c r="J617" i="21"/>
  <c r="Z615" i="21"/>
  <c r="BG610" i="21"/>
  <c r="AB609" i="21"/>
  <c r="J609" i="21"/>
  <c r="Z607" i="21"/>
  <c r="Z604" i="21"/>
  <c r="AB599" i="21"/>
  <c r="AB598" i="21"/>
  <c r="J598" i="21"/>
  <c r="AB593" i="21"/>
  <c r="J593" i="21"/>
  <c r="AD592" i="21"/>
  <c r="AF592" i="21" s="1"/>
  <c r="AC578" i="21"/>
  <c r="AB578" i="21" s="1"/>
  <c r="J577" i="21"/>
  <c r="AD576" i="21"/>
  <c r="AF576" i="21" s="1"/>
  <c r="AC562" i="21"/>
  <c r="AB562" i="21" s="1"/>
  <c r="J561" i="21"/>
  <c r="AD560" i="21"/>
  <c r="AF560" i="21" s="1"/>
  <c r="AC546" i="21"/>
  <c r="AB546" i="21" s="1"/>
  <c r="AC530" i="21"/>
  <c r="AB530" i="21" s="1"/>
  <c r="I497" i="21"/>
  <c r="J497" i="21"/>
  <c r="AD479" i="21"/>
  <c r="AB479" i="21"/>
  <c r="AD462" i="21"/>
  <c r="AF462" i="21" s="1"/>
  <c r="AB462" i="21"/>
  <c r="AB458" i="21"/>
  <c r="AD458" i="21"/>
  <c r="AF458" i="21" s="1"/>
  <c r="AF645" i="21"/>
  <c r="AF637" i="21"/>
  <c r="AF629" i="21"/>
  <c r="AF621" i="21"/>
  <c r="AF613" i="21"/>
  <c r="AF601" i="21"/>
  <c r="BG600" i="21"/>
  <c r="AD598" i="21"/>
  <c r="AF598" i="21" s="1"/>
  <c r="Y594" i="21"/>
  <c r="I592" i="21"/>
  <c r="J591" i="21"/>
  <c r="AF583" i="21"/>
  <c r="Z581" i="21"/>
  <c r="AB577" i="21"/>
  <c r="I576" i="21"/>
  <c r="J575" i="21"/>
  <c r="Z565" i="21"/>
  <c r="AB561" i="21"/>
  <c r="I560" i="21"/>
  <c r="J559" i="21"/>
  <c r="Z549" i="21"/>
  <c r="AB545" i="21"/>
  <c r="I544" i="21"/>
  <c r="J543" i="21"/>
  <c r="Z533" i="21"/>
  <c r="AB529" i="21"/>
  <c r="I528" i="21"/>
  <c r="J527" i="21"/>
  <c r="AF525" i="21"/>
  <c r="BG522" i="21"/>
  <c r="AD513" i="21"/>
  <c r="AF513" i="21" s="1"/>
  <c r="BF512" i="21"/>
  <c r="BG512" i="21"/>
  <c r="I512" i="21"/>
  <c r="AB510" i="21"/>
  <c r="Y509" i="21"/>
  <c r="Z509" i="21"/>
  <c r="J504" i="21"/>
  <c r="I504" i="21"/>
  <c r="AF503" i="21"/>
  <c r="AB503" i="21"/>
  <c r="AD481" i="21"/>
  <c r="AF481" i="21" s="1"/>
  <c r="AB481" i="21"/>
  <c r="AD467" i="21"/>
  <c r="AF467" i="21" s="1"/>
  <c r="AB467" i="21"/>
  <c r="BG620" i="21"/>
  <c r="J619" i="21"/>
  <c r="AC616" i="21"/>
  <c r="AD616" i="21" s="1"/>
  <c r="AF616" i="21" s="1"/>
  <c r="BG612" i="21"/>
  <c r="J611" i="21"/>
  <c r="AC608" i="21"/>
  <c r="AD608" i="21" s="1"/>
  <c r="AF608" i="21" s="1"/>
  <c r="BG604" i="21"/>
  <c r="BG594" i="21"/>
  <c r="J589" i="21"/>
  <c r="BG582" i="21"/>
  <c r="AD578" i="21"/>
  <c r="AF578" i="21" s="1"/>
  <c r="J573" i="21"/>
  <c r="BG566" i="21"/>
  <c r="AD562" i="21"/>
  <c r="AF562" i="21" s="1"/>
  <c r="J557" i="21"/>
  <c r="BG550" i="21"/>
  <c r="AD546" i="21"/>
  <c r="AF546" i="21" s="1"/>
  <c r="J541" i="21"/>
  <c r="BG534" i="21"/>
  <c r="AD530" i="21"/>
  <c r="AF530" i="21" s="1"/>
  <c r="J525" i="21"/>
  <c r="AB521" i="21"/>
  <c r="Z515" i="21"/>
  <c r="BF504" i="21"/>
  <c r="BG504" i="21"/>
  <c r="AD503" i="21"/>
  <c r="Y500" i="21"/>
  <c r="BG497" i="21"/>
  <c r="BF497" i="21"/>
  <c r="J496" i="21"/>
  <c r="I496" i="21"/>
  <c r="AF495" i="21"/>
  <c r="AB495" i="21"/>
  <c r="AB489" i="21"/>
  <c r="AD489" i="21"/>
  <c r="AF489" i="21" s="1"/>
  <c r="AB478" i="21"/>
  <c r="AD478" i="21"/>
  <c r="AD472" i="21"/>
  <c r="AF472" i="21" s="1"/>
  <c r="AD445" i="21"/>
  <c r="AB442" i="21"/>
  <c r="AD442" i="21"/>
  <c r="AF442" i="21" s="1"/>
  <c r="AB434" i="21"/>
  <c r="AF639" i="21"/>
  <c r="Z614" i="21"/>
  <c r="Z606" i="21"/>
  <c r="AB601" i="21"/>
  <c r="AC596" i="21"/>
  <c r="AD596" i="21" s="1"/>
  <c r="AF596" i="21" s="1"/>
  <c r="I596" i="21"/>
  <c r="AC595" i="21"/>
  <c r="Z592" i="21"/>
  <c r="Z591" i="21"/>
  <c r="I588" i="21"/>
  <c r="AC587" i="21"/>
  <c r="AF586" i="21"/>
  <c r="AF585" i="21"/>
  <c r="AB580" i="21"/>
  <c r="Z576" i="21"/>
  <c r="Z575" i="21"/>
  <c r="I572" i="21"/>
  <c r="AC571" i="21"/>
  <c r="AF570" i="21"/>
  <c r="AF569" i="21"/>
  <c r="AB564" i="21"/>
  <c r="Z560" i="21"/>
  <c r="Z559" i="21"/>
  <c r="I556" i="21"/>
  <c r="AC555" i="21"/>
  <c r="AF554" i="21"/>
  <c r="AF553" i="21"/>
  <c r="AB548" i="21"/>
  <c r="Z544" i="21"/>
  <c r="Z543" i="21"/>
  <c r="AB541" i="21"/>
  <c r="I540" i="21"/>
  <c r="AC539" i="21"/>
  <c r="AF537" i="21"/>
  <c r="AB532" i="21"/>
  <c r="Z529" i="21"/>
  <c r="Z528" i="21"/>
  <c r="AB525" i="21"/>
  <c r="I524" i="21"/>
  <c r="I519" i="21"/>
  <c r="J519" i="21"/>
  <c r="AC517" i="21"/>
  <c r="AD517" i="21" s="1"/>
  <c r="AF517" i="21" s="1"/>
  <c r="AB516" i="21"/>
  <c r="AD514" i="21"/>
  <c r="AF514" i="21" s="1"/>
  <c r="AF511" i="21"/>
  <c r="AB511" i="21"/>
  <c r="AC502" i="21"/>
  <c r="AB502" i="21" s="1"/>
  <c r="AD495" i="21"/>
  <c r="AB486" i="21"/>
  <c r="AB483" i="21"/>
  <c r="AD483" i="21"/>
  <c r="AB474" i="21"/>
  <c r="AD474" i="21"/>
  <c r="AB449" i="21"/>
  <c r="AD449" i="21"/>
  <c r="AF449" i="21" s="1"/>
  <c r="AD438" i="21"/>
  <c r="AF438" i="21" s="1"/>
  <c r="Y602" i="21"/>
  <c r="Z597" i="21"/>
  <c r="AF579" i="21"/>
  <c r="AF563" i="21"/>
  <c r="AF547" i="21"/>
  <c r="AF531" i="21"/>
  <c r="AB522" i="21"/>
  <c r="AD502" i="21"/>
  <c r="AF502" i="21" s="1"/>
  <c r="AC501" i="21"/>
  <c r="AB501" i="21" s="1"/>
  <c r="BF498" i="21"/>
  <c r="BG498" i="21"/>
  <c r="AB488" i="21"/>
  <c r="AD488" i="21"/>
  <c r="AF488" i="21" s="1"/>
  <c r="AD454" i="21"/>
  <c r="AF454" i="21" s="1"/>
  <c r="AB454" i="21"/>
  <c r="Z648" i="21"/>
  <c r="Z640" i="21"/>
  <c r="AC639" i="21"/>
  <c r="AD639" i="21" s="1"/>
  <c r="Z632" i="21"/>
  <c r="AC631" i="21"/>
  <c r="AD631" i="21" s="1"/>
  <c r="AF631" i="21" s="1"/>
  <c r="Z624" i="21"/>
  <c r="AC623" i="21"/>
  <c r="AD623" i="21" s="1"/>
  <c r="AF623" i="21" s="1"/>
  <c r="Z616" i="21"/>
  <c r="AC615" i="21"/>
  <c r="AD615" i="21" s="1"/>
  <c r="AF615" i="21" s="1"/>
  <c r="BG611" i="21"/>
  <c r="J610" i="21"/>
  <c r="Z608" i="21"/>
  <c r="AC607" i="21"/>
  <c r="AD607" i="21" s="1"/>
  <c r="AF607" i="21" s="1"/>
  <c r="BG602" i="21"/>
  <c r="Z601" i="21"/>
  <c r="J600" i="21"/>
  <c r="Z596" i="21"/>
  <c r="AF591" i="21"/>
  <c r="Z589" i="21"/>
  <c r="Z588" i="21"/>
  <c r="AB585" i="21"/>
  <c r="I584" i="21"/>
  <c r="AC583" i="21"/>
  <c r="AD583" i="21" s="1"/>
  <c r="AC582" i="21"/>
  <c r="AB582" i="21" s="1"/>
  <c r="AF581" i="21"/>
  <c r="BG578" i="21"/>
  <c r="AF575" i="21"/>
  <c r="Z573" i="21"/>
  <c r="Z572" i="21"/>
  <c r="AB569" i="21"/>
  <c r="I568" i="21"/>
  <c r="AC567" i="21"/>
  <c r="AD567" i="21" s="1"/>
  <c r="AF567" i="21" s="1"/>
  <c r="J567" i="21"/>
  <c r="AC566" i="21"/>
  <c r="AD566" i="21" s="1"/>
  <c r="AF566" i="21" s="1"/>
  <c r="AF565" i="21"/>
  <c r="BG562" i="21"/>
  <c r="AF559" i="21"/>
  <c r="Z557" i="21"/>
  <c r="Z556" i="21"/>
  <c r="AB553" i="21"/>
  <c r="I552" i="21"/>
  <c r="AC551" i="21"/>
  <c r="AD551" i="21" s="1"/>
  <c r="AF551" i="21" s="1"/>
  <c r="J551" i="21"/>
  <c r="AC550" i="21"/>
  <c r="AD550" i="21" s="1"/>
  <c r="AF550" i="21" s="1"/>
  <c r="AF549" i="21"/>
  <c r="BG546" i="21"/>
  <c r="AF543" i="21"/>
  <c r="Z541" i="21"/>
  <c r="Z540" i="21"/>
  <c r="AB537" i="21"/>
  <c r="I536" i="21"/>
  <c r="AC535" i="21"/>
  <c r="AD535" i="21" s="1"/>
  <c r="AF535" i="21" s="1"/>
  <c r="J535" i="21"/>
  <c r="AC534" i="21"/>
  <c r="AB534" i="21" s="1"/>
  <c r="AF533" i="21"/>
  <c r="BG530" i="21"/>
  <c r="AF527" i="21"/>
  <c r="Z525" i="21"/>
  <c r="AD521" i="21"/>
  <c r="AF521" i="21" s="1"/>
  <c r="BF520" i="21"/>
  <c r="BG520" i="21"/>
  <c r="I520" i="21"/>
  <c r="AC519" i="21"/>
  <c r="AD519" i="21" s="1"/>
  <c r="AF519" i="21" s="1"/>
  <c r="AB518" i="21"/>
  <c r="AF518" i="21"/>
  <c r="Y517" i="21"/>
  <c r="Z517" i="21"/>
  <c r="BG516" i="21"/>
  <c r="BG514" i="21"/>
  <c r="AC510" i="21"/>
  <c r="AB509" i="21"/>
  <c r="Y508" i="21"/>
  <c r="Y507" i="21"/>
  <c r="J505" i="21"/>
  <c r="I503" i="21"/>
  <c r="J503" i="21"/>
  <c r="AB497" i="21"/>
  <c r="AD497" i="21"/>
  <c r="AF497" i="21" s="1"/>
  <c r="AB457" i="21"/>
  <c r="AD457" i="21"/>
  <c r="AF457" i="21" s="1"/>
  <c r="AC604" i="21"/>
  <c r="AB604" i="21" s="1"/>
  <c r="I604" i="21"/>
  <c r="AC603" i="21"/>
  <c r="AB603" i="21" s="1"/>
  <c r="BF597" i="21"/>
  <c r="AF593" i="21"/>
  <c r="BG592" i="21"/>
  <c r="AB583" i="21"/>
  <c r="BF577" i="21"/>
  <c r="BG576" i="21"/>
  <c r="AB567" i="21"/>
  <c r="BF561" i="21"/>
  <c r="BG560" i="21"/>
  <c r="BF545" i="21"/>
  <c r="BG544" i="21"/>
  <c r="AD538" i="21"/>
  <c r="AF538" i="21" s="1"/>
  <c r="BF529" i="21"/>
  <c r="BG528" i="21"/>
  <c r="AD510" i="21"/>
  <c r="AF510" i="21" s="1"/>
  <c r="AB508" i="21"/>
  <c r="BG505" i="21"/>
  <c r="BF505" i="21"/>
  <c r="AB504" i="21"/>
  <c r="AD504" i="21"/>
  <c r="AF504" i="21" s="1"/>
  <c r="Y501" i="21"/>
  <c r="Z501" i="21"/>
  <c r="Y493" i="21"/>
  <c r="Z493" i="21"/>
  <c r="AF471" i="21"/>
  <c r="AB466" i="21"/>
  <c r="AD466" i="21"/>
  <c r="AD427" i="21"/>
  <c r="AF427" i="21" s="1"/>
  <c r="AB493" i="21"/>
  <c r="BF489" i="21"/>
  <c r="I488" i="21"/>
  <c r="AB485" i="21"/>
  <c r="I482" i="21"/>
  <c r="BF480" i="21"/>
  <c r="J472" i="21"/>
  <c r="AB469" i="21"/>
  <c r="I462" i="21"/>
  <c r="I457" i="21"/>
  <c r="J456" i="21"/>
  <c r="AC455" i="21"/>
  <c r="J455" i="21"/>
  <c r="I454" i="21"/>
  <c r="AB451" i="21"/>
  <c r="BG448" i="21"/>
  <c r="AD447" i="21"/>
  <c r="AF447" i="21" s="1"/>
  <c r="BF446" i="21"/>
  <c r="BF445" i="21"/>
  <c r="Z440" i="21"/>
  <c r="BG432" i="21"/>
  <c r="AD429" i="21"/>
  <c r="AF429" i="21" s="1"/>
  <c r="I428" i="21"/>
  <c r="AB417" i="21"/>
  <c r="AB405" i="21"/>
  <c r="AD405" i="21"/>
  <c r="AF405" i="21" s="1"/>
  <c r="AD404" i="21"/>
  <c r="AF404" i="21" s="1"/>
  <c r="AB404" i="21"/>
  <c r="AF387" i="21"/>
  <c r="AB358" i="21"/>
  <c r="AD358" i="21"/>
  <c r="AF358" i="21" s="1"/>
  <c r="AC487" i="21"/>
  <c r="AD487" i="21" s="1"/>
  <c r="AF487" i="21" s="1"/>
  <c r="AF468" i="21"/>
  <c r="AD465" i="21"/>
  <c r="AF465" i="21" s="1"/>
  <c r="AC460" i="21"/>
  <c r="AD460" i="21" s="1"/>
  <c r="AB455" i="21"/>
  <c r="AB450" i="21"/>
  <c r="AF445" i="21"/>
  <c r="AC426" i="21"/>
  <c r="AD426" i="21" s="1"/>
  <c r="AF426" i="21"/>
  <c r="AB426" i="21"/>
  <c r="BG422" i="21"/>
  <c r="BF422" i="21"/>
  <c r="AD410" i="21"/>
  <c r="AF410" i="21" s="1"/>
  <c r="AD406" i="21"/>
  <c r="AF406" i="21" s="1"/>
  <c r="AB406" i="21"/>
  <c r="AD366" i="21"/>
  <c r="AF366" i="21" s="1"/>
  <c r="AB366" i="21"/>
  <c r="AD363" i="21"/>
  <c r="AF363" i="21" s="1"/>
  <c r="AB363" i="21"/>
  <c r="BG496" i="21"/>
  <c r="J495" i="21"/>
  <c r="BG488" i="21"/>
  <c r="AB487" i="21"/>
  <c r="J487" i="21"/>
  <c r="Z485" i="21"/>
  <c r="AF479" i="21"/>
  <c r="Z476" i="21"/>
  <c r="AC475" i="21"/>
  <c r="AD475" i="21" s="1"/>
  <c r="AF475" i="21" s="1"/>
  <c r="AF474" i="21"/>
  <c r="Z472" i="21"/>
  <c r="AC470" i="21"/>
  <c r="AD470" i="21" s="1"/>
  <c r="AF470" i="21" s="1"/>
  <c r="J470" i="21"/>
  <c r="AF469" i="21"/>
  <c r="Y467" i="21"/>
  <c r="BG463" i="21"/>
  <c r="Z462" i="21"/>
  <c r="J460" i="21"/>
  <c r="AF459" i="21"/>
  <c r="BG458" i="21"/>
  <c r="Z456" i="21"/>
  <c r="J449" i="21"/>
  <c r="AC446" i="21"/>
  <c r="AB446" i="21" s="1"/>
  <c r="J446" i="21"/>
  <c r="AC443" i="21"/>
  <c r="AB443" i="21" s="1"/>
  <c r="AB431" i="21"/>
  <c r="AD428" i="21"/>
  <c r="AF428" i="21" s="1"/>
  <c r="AB427" i="21"/>
  <c r="AB421" i="21"/>
  <c r="Y416" i="21"/>
  <c r="Z416" i="21"/>
  <c r="I415" i="21"/>
  <c r="J415" i="21"/>
  <c r="AD414" i="21"/>
  <c r="AF414" i="21" s="1"/>
  <c r="AD384" i="21"/>
  <c r="AF483" i="21"/>
  <c r="J480" i="21"/>
  <c r="AF478" i="21"/>
  <c r="AB477" i="21"/>
  <c r="AF464" i="21"/>
  <c r="BG457" i="21"/>
  <c r="AB453" i="21"/>
  <c r="AF452" i="21"/>
  <c r="AB452" i="21"/>
  <c r="AF451" i="21"/>
  <c r="Y450" i="21"/>
  <c r="J448" i="21"/>
  <c r="J447" i="21"/>
  <c r="AD441" i="21"/>
  <c r="AF441" i="21" s="1"/>
  <c r="BG440" i="21"/>
  <c r="AD439" i="21"/>
  <c r="BF438" i="21"/>
  <c r="BF437" i="21"/>
  <c r="I436" i="21"/>
  <c r="AD430" i="21"/>
  <c r="AF430" i="21" s="1"/>
  <c r="BF429" i="21"/>
  <c r="J429" i="21"/>
  <c r="I429" i="21"/>
  <c r="BG424" i="21"/>
  <c r="AB422" i="21"/>
  <c r="AD421" i="21"/>
  <c r="AF421" i="21" s="1"/>
  <c r="I420" i="21"/>
  <c r="Y418" i="21"/>
  <c r="AB412" i="21"/>
  <c r="AF412" i="21"/>
  <c r="BG411" i="21"/>
  <c r="BF411" i="21"/>
  <c r="AB410" i="21"/>
  <c r="AC410" i="21"/>
  <c r="BF408" i="21"/>
  <c r="BG408" i="21"/>
  <c r="I404" i="21"/>
  <c r="J404" i="21"/>
  <c r="AB399" i="21"/>
  <c r="AD399" i="21"/>
  <c r="AF399" i="21" s="1"/>
  <c r="BG490" i="21"/>
  <c r="J489" i="21"/>
  <c r="AC486" i="21"/>
  <c r="AD486" i="21" s="1"/>
  <c r="AF486" i="21" s="1"/>
  <c r="J479" i="21"/>
  <c r="J474" i="21"/>
  <c r="BG472" i="21"/>
  <c r="AD446" i="21"/>
  <c r="AF446" i="21" s="1"/>
  <c r="AB428" i="21"/>
  <c r="Z427" i="21"/>
  <c r="Y427" i="21"/>
  <c r="AC418" i="21"/>
  <c r="AD418" i="21" s="1"/>
  <c r="AF418" i="21" s="1"/>
  <c r="AC407" i="21"/>
  <c r="AD407" i="21" s="1"/>
  <c r="AF407" i="21" s="1"/>
  <c r="BF406" i="21"/>
  <c r="BG406" i="21"/>
  <c r="I406" i="21"/>
  <c r="J406" i="21"/>
  <c r="AF493" i="21"/>
  <c r="AF485" i="21"/>
  <c r="BG481" i="21"/>
  <c r="Y475" i="21"/>
  <c r="Z470" i="21"/>
  <c r="AB468" i="21"/>
  <c r="J464" i="21"/>
  <c r="AB461" i="21"/>
  <c r="BG456" i="21"/>
  <c r="AD455" i="21"/>
  <c r="AF455" i="21" s="1"/>
  <c r="BF454" i="21"/>
  <c r="BF453" i="21"/>
  <c r="Z448" i="21"/>
  <c r="Z445" i="21"/>
  <c r="Y443" i="21"/>
  <c r="AD440" i="21"/>
  <c r="AF440" i="21" s="1"/>
  <c r="AF439" i="21"/>
  <c r="AC438" i="21"/>
  <c r="AB438" i="21" s="1"/>
  <c r="AC437" i="21"/>
  <c r="AD437" i="21" s="1"/>
  <c r="AF437" i="21" s="1"/>
  <c r="Y435" i="21"/>
  <c r="Y434" i="21"/>
  <c r="Y433" i="21"/>
  <c r="Y432" i="21"/>
  <c r="AD424" i="21"/>
  <c r="AF424" i="21" s="1"/>
  <c r="AB423" i="21"/>
  <c r="AD420" i="21"/>
  <c r="AB419" i="21"/>
  <c r="AF419" i="21"/>
  <c r="BF416" i="21"/>
  <c r="BG416" i="21"/>
  <c r="J414" i="21"/>
  <c r="AB413" i="21"/>
  <c r="Z411" i="21"/>
  <c r="Y401" i="21"/>
  <c r="Z401" i="21"/>
  <c r="AD400" i="21"/>
  <c r="AF400" i="21" s="1"/>
  <c r="AD395" i="21"/>
  <c r="AB395" i="21"/>
  <c r="AB374" i="21"/>
  <c r="AD374" i="21"/>
  <c r="AF374" i="21" s="1"/>
  <c r="AF460" i="21"/>
  <c r="AB445" i="21"/>
  <c r="AF444" i="21"/>
  <c r="AB444" i="21"/>
  <c r="Z436" i="21"/>
  <c r="AB435" i="21"/>
  <c r="AF435" i="21"/>
  <c r="AC434" i="21"/>
  <c r="AD434" i="21" s="1"/>
  <c r="AF434" i="21" s="1"/>
  <c r="BG430" i="21"/>
  <c r="BF430" i="21"/>
  <c r="J421" i="21"/>
  <c r="I421" i="21"/>
  <c r="AD416" i="21"/>
  <c r="AF416" i="21" s="1"/>
  <c r="AD413" i="21"/>
  <c r="AF413" i="21" s="1"/>
  <c r="AC411" i="21"/>
  <c r="AD411" i="21" s="1"/>
  <c r="AF411" i="21" s="1"/>
  <c r="AB400" i="21"/>
  <c r="AC400" i="21"/>
  <c r="AB398" i="21"/>
  <c r="AD398" i="21"/>
  <c r="AF398" i="21" s="1"/>
  <c r="AD379" i="21"/>
  <c r="AF379" i="21" s="1"/>
  <c r="AB379" i="21"/>
  <c r="I477" i="21"/>
  <c r="AC476" i="21"/>
  <c r="AD476" i="21" s="1"/>
  <c r="AF476" i="21" s="1"/>
  <c r="BF470" i="21"/>
  <c r="AF466" i="21"/>
  <c r="BG465" i="21"/>
  <c r="AD463" i="21"/>
  <c r="AF463" i="21" s="1"/>
  <c r="AF461" i="21"/>
  <c r="Y459" i="21"/>
  <c r="I453" i="21"/>
  <c r="I452" i="21"/>
  <c r="AF450" i="21"/>
  <c r="AF436" i="21"/>
  <c r="AB436" i="21"/>
  <c r="BG431" i="21"/>
  <c r="AB429" i="21"/>
  <c r="AF420" i="21"/>
  <c r="AB420" i="21"/>
  <c r="Z419" i="21"/>
  <c r="Y419" i="21"/>
  <c r="AD415" i="21"/>
  <c r="AF415" i="21" s="1"/>
  <c r="AB415" i="21"/>
  <c r="AB414" i="21"/>
  <c r="Y413" i="21"/>
  <c r="Z413" i="21"/>
  <c r="J410" i="21"/>
  <c r="I410" i="21"/>
  <c r="Z408" i="21"/>
  <c r="Y408" i="21"/>
  <c r="AB403" i="21"/>
  <c r="AB371" i="21"/>
  <c r="BF414" i="21"/>
  <c r="I412" i="21"/>
  <c r="I407" i="21"/>
  <c r="BF405" i="21"/>
  <c r="Z403" i="21"/>
  <c r="Y398" i="21"/>
  <c r="Z397" i="21"/>
  <c r="Z394" i="21"/>
  <c r="Y393" i="21"/>
  <c r="Y392" i="21"/>
  <c r="AD389" i="21"/>
  <c r="AF389" i="21" s="1"/>
  <c r="AC387" i="21"/>
  <c r="I386" i="21"/>
  <c r="I385" i="21"/>
  <c r="AC384" i="21"/>
  <c r="AB384" i="21" s="1"/>
  <c r="Z374" i="21"/>
  <c r="AB372" i="21"/>
  <c r="AB367" i="21"/>
  <c r="BF364" i="21"/>
  <c r="AD360" i="21"/>
  <c r="BF359" i="21"/>
  <c r="BG358" i="21"/>
  <c r="Y357" i="21"/>
  <c r="Y346" i="21"/>
  <c r="Z346" i="21"/>
  <c r="Z344" i="21"/>
  <c r="AC340" i="21"/>
  <c r="AB338" i="21"/>
  <c r="AB394" i="21"/>
  <c r="AB393" i="21"/>
  <c r="AB387" i="21"/>
  <c r="AD383" i="21"/>
  <c r="AF383" i="21" s="1"/>
  <c r="BG380" i="21"/>
  <c r="AD380" i="21"/>
  <c r="AF380" i="21" s="1"/>
  <c r="BG375" i="21"/>
  <c r="J366" i="21"/>
  <c r="J363" i="21"/>
  <c r="AF359" i="21"/>
  <c r="AC345" i="21"/>
  <c r="AB345" i="21" s="1"/>
  <c r="AB344" i="21"/>
  <c r="AC344" i="21"/>
  <c r="AD344" i="21" s="1"/>
  <c r="AF344" i="21" s="1"/>
  <c r="BF339" i="21"/>
  <c r="BG339" i="21"/>
  <c r="I339" i="21"/>
  <c r="J339" i="21"/>
  <c r="AD338" i="21"/>
  <c r="AF338" i="21" s="1"/>
  <c r="AD300" i="21"/>
  <c r="AF300" i="21" s="1"/>
  <c r="AB300" i="21"/>
  <c r="BF403" i="21"/>
  <c r="Z390" i="21"/>
  <c r="AB388" i="21"/>
  <c r="AD387" i="21"/>
  <c r="AD376" i="21"/>
  <c r="BG374" i="21"/>
  <c r="AB369" i="21"/>
  <c r="AF369" i="21"/>
  <c r="AF368" i="21"/>
  <c r="J365" i="21"/>
  <c r="AC364" i="21"/>
  <c r="AB364" i="21" s="1"/>
  <c r="J364" i="21"/>
  <c r="BG357" i="21"/>
  <c r="AD356" i="21"/>
  <c r="AF356" i="21" s="1"/>
  <c r="BF355" i="21"/>
  <c r="BF354" i="21"/>
  <c r="AF349" i="21"/>
  <c r="AD347" i="21"/>
  <c r="AF347" i="21" s="1"/>
  <c r="BF346" i="21"/>
  <c r="J346" i="21"/>
  <c r="AD339" i="21"/>
  <c r="AF339" i="21" s="1"/>
  <c r="I337" i="21"/>
  <c r="J337" i="21"/>
  <c r="BF331" i="21"/>
  <c r="BG331" i="21"/>
  <c r="AB299" i="21"/>
  <c r="AD299" i="21"/>
  <c r="AF299" i="21" s="1"/>
  <c r="AB291" i="21"/>
  <c r="AD291" i="21"/>
  <c r="AF291" i="21" s="1"/>
  <c r="AD396" i="21"/>
  <c r="Z386" i="21"/>
  <c r="J343" i="21"/>
  <c r="I343" i="21"/>
  <c r="Z341" i="21"/>
  <c r="Y341" i="21"/>
  <c r="Y336" i="21"/>
  <c r="Z336" i="21"/>
  <c r="AB331" i="21"/>
  <c r="AD331" i="21"/>
  <c r="AF331" i="21" s="1"/>
  <c r="AD329" i="21"/>
  <c r="AF329" i="21" s="1"/>
  <c r="AB329" i="21"/>
  <c r="AF325" i="21"/>
  <c r="AF395" i="21"/>
  <c r="AF394" i="21"/>
  <c r="AB386" i="21"/>
  <c r="AB385" i="21"/>
  <c r="AF385" i="21"/>
  <c r="AF384" i="21"/>
  <c r="BG372" i="21"/>
  <c r="AD372" i="21"/>
  <c r="AF372" i="21" s="1"/>
  <c r="BG367" i="21"/>
  <c r="J358" i="21"/>
  <c r="J355" i="21"/>
  <c r="AB349" i="21"/>
  <c r="AC348" i="21"/>
  <c r="AD348" i="21" s="1"/>
  <c r="AF348" i="21" s="1"/>
  <c r="AB348" i="21"/>
  <c r="AC342" i="21"/>
  <c r="AD342" i="21" s="1"/>
  <c r="AF342" i="21" s="1"/>
  <c r="AB328" i="21"/>
  <c r="AD328" i="21"/>
  <c r="AB309" i="21"/>
  <c r="AD309" i="21"/>
  <c r="AF309" i="21" s="1"/>
  <c r="Y400" i="21"/>
  <c r="AD397" i="21"/>
  <c r="AF397" i="21" s="1"/>
  <c r="AF396" i="21"/>
  <c r="I394" i="21"/>
  <c r="AC393" i="21"/>
  <c r="AD393" i="21" s="1"/>
  <c r="AF393" i="21" s="1"/>
  <c r="I393" i="21"/>
  <c r="AC392" i="21"/>
  <c r="AF391" i="21"/>
  <c r="AB375" i="21"/>
  <c r="AF371" i="21"/>
  <c r="BG366" i="21"/>
  <c r="AB362" i="21"/>
  <c r="AB361" i="21"/>
  <c r="AF361" i="21"/>
  <c r="AF360" i="21"/>
  <c r="Y359" i="21"/>
  <c r="J357" i="21"/>
  <c r="J356" i="21"/>
  <c r="AC354" i="21"/>
  <c r="AD354" i="21" s="1"/>
  <c r="AF354" i="21" s="1"/>
  <c r="Y352" i="21"/>
  <c r="J347" i="21"/>
  <c r="I336" i="21"/>
  <c r="AB322" i="21"/>
  <c r="AD322" i="21"/>
  <c r="AF322" i="21" s="1"/>
  <c r="AF352" i="21"/>
  <c r="AB352" i="21"/>
  <c r="AC351" i="21"/>
  <c r="AB351" i="21" s="1"/>
  <c r="AD345" i="21"/>
  <c r="AF345" i="21" s="1"/>
  <c r="BG344" i="21"/>
  <c r="BF344" i="21"/>
  <c r="BF341" i="21"/>
  <c r="BG341" i="21"/>
  <c r="BG336" i="21"/>
  <c r="BF336" i="21"/>
  <c r="AB324" i="21"/>
  <c r="AD324" i="21"/>
  <c r="AF324" i="21" s="1"/>
  <c r="AF409" i="21"/>
  <c r="AC402" i="21"/>
  <c r="AD402" i="21" s="1"/>
  <c r="AF402" i="21" s="1"/>
  <c r="I402" i="21"/>
  <c r="AC401" i="21"/>
  <c r="AD401" i="21" s="1"/>
  <c r="AF401" i="21" s="1"/>
  <c r="AB391" i="21"/>
  <c r="AF386" i="21"/>
  <c r="BG382" i="21"/>
  <c r="AB378" i="21"/>
  <c r="AB377" i="21"/>
  <c r="AF377" i="21"/>
  <c r="AF376" i="21"/>
  <c r="Y375" i="21"/>
  <c r="J373" i="21"/>
  <c r="J372" i="21"/>
  <c r="AC370" i="21"/>
  <c r="AD370" i="21" s="1"/>
  <c r="AF370" i="21" s="1"/>
  <c r="AB368" i="21"/>
  <c r="BG365" i="21"/>
  <c r="AD364" i="21"/>
  <c r="AF364" i="21" s="1"/>
  <c r="BF363" i="21"/>
  <c r="BF362" i="21"/>
  <c r="Z354" i="21"/>
  <c r="AB353" i="21"/>
  <c r="AF353" i="21"/>
  <c r="AD346" i="21"/>
  <c r="AF346" i="21" s="1"/>
  <c r="AC343" i="21"/>
  <c r="AD343" i="21" s="1"/>
  <c r="AF343" i="21" s="1"/>
  <c r="AD337" i="21"/>
  <c r="AF337" i="21" s="1"/>
  <c r="AB337" i="21"/>
  <c r="AB335" i="21"/>
  <c r="AF335" i="21"/>
  <c r="AB283" i="21"/>
  <c r="AD283" i="21"/>
  <c r="AF283" i="21" s="1"/>
  <c r="Z307" i="21"/>
  <c r="BF299" i="21"/>
  <c r="BG299" i="21"/>
  <c r="Z287" i="21"/>
  <c r="AB285" i="21"/>
  <c r="AC273" i="21"/>
  <c r="AD273" i="21" s="1"/>
  <c r="AF273" i="21" s="1"/>
  <c r="AF272" i="21"/>
  <c r="I266" i="21"/>
  <c r="J266" i="21"/>
  <c r="AF257" i="21"/>
  <c r="AF250" i="21"/>
  <c r="AD221" i="21"/>
  <c r="AF221" i="21" s="1"/>
  <c r="AB221" i="21"/>
  <c r="BG347" i="21"/>
  <c r="AF333" i="21"/>
  <c r="Z331" i="21"/>
  <c r="AC330" i="21"/>
  <c r="AD330" i="21" s="1"/>
  <c r="AF330" i="21" s="1"/>
  <c r="J330" i="21"/>
  <c r="AF328" i="21"/>
  <c r="AB327" i="21"/>
  <c r="AB325" i="21"/>
  <c r="AB320" i="21"/>
  <c r="Z316" i="21"/>
  <c r="AF314" i="21"/>
  <c r="Z311" i="21"/>
  <c r="Z306" i="21"/>
  <c r="Z303" i="21"/>
  <c r="AF296" i="21"/>
  <c r="AD294" i="21"/>
  <c r="AF292" i="21"/>
  <c r="Z290" i="21"/>
  <c r="Z286" i="21"/>
  <c r="AF280" i="21"/>
  <c r="Z278" i="21"/>
  <c r="AD277" i="21"/>
  <c r="AF277" i="21" s="1"/>
  <c r="AB272" i="21"/>
  <c r="J329" i="21"/>
  <c r="AF326" i="21"/>
  <c r="J324" i="21"/>
  <c r="BG322" i="21"/>
  <c r="AC318" i="21"/>
  <c r="AB318" i="21" s="1"/>
  <c r="AF313" i="21"/>
  <c r="AF308" i="21"/>
  <c r="AF305" i="21"/>
  <c r="AC301" i="21"/>
  <c r="AD301" i="21" s="1"/>
  <c r="AF301" i="21" s="1"/>
  <c r="J300" i="21"/>
  <c r="J299" i="21"/>
  <c r="AF298" i="21"/>
  <c r="J297" i="21"/>
  <c r="AB292" i="21"/>
  <c r="AB287" i="21"/>
  <c r="AB280" i="21"/>
  <c r="Z279" i="21"/>
  <c r="BF275" i="21"/>
  <c r="BG275" i="21"/>
  <c r="I274" i="21"/>
  <c r="J274" i="21"/>
  <c r="AC268" i="21"/>
  <c r="AF268" i="21"/>
  <c r="AB255" i="21"/>
  <c r="AD255" i="21"/>
  <c r="AF236" i="21"/>
  <c r="AD220" i="21"/>
  <c r="AF220" i="21" s="1"/>
  <c r="AB220" i="21"/>
  <c r="AF332" i="21"/>
  <c r="AF327" i="21"/>
  <c r="Y325" i="21"/>
  <c r="Z320" i="21"/>
  <c r="AF317" i="21"/>
  <c r="Z315" i="21"/>
  <c r="J314" i="21"/>
  <c r="AF312" i="21"/>
  <c r="AB311" i="21"/>
  <c r="AB306" i="21"/>
  <c r="AB303" i="21"/>
  <c r="AC303" i="21"/>
  <c r="AD303" i="21" s="1"/>
  <c r="AF303" i="21" s="1"/>
  <c r="I298" i="21"/>
  <c r="J298" i="21"/>
  <c r="AD297" i="21"/>
  <c r="AF297" i="21" s="1"/>
  <c r="AB296" i="21"/>
  <c r="J294" i="21"/>
  <c r="Z291" i="21"/>
  <c r="AB290" i="21"/>
  <c r="AF290" i="21"/>
  <c r="Y288" i="21"/>
  <c r="Z288" i="21"/>
  <c r="BG287" i="21"/>
  <c r="AF286" i="21"/>
  <c r="AD285" i="21"/>
  <c r="AF285" i="21" s="1"/>
  <c r="BF283" i="21"/>
  <c r="BG283" i="21"/>
  <c r="I282" i="21"/>
  <c r="J282" i="21"/>
  <c r="AD281" i="21"/>
  <c r="AF281" i="21" s="1"/>
  <c r="AB279" i="21"/>
  <c r="AF278" i="21"/>
  <c r="AF276" i="21"/>
  <c r="AD275" i="21"/>
  <c r="AF275" i="21" s="1"/>
  <c r="I275" i="21"/>
  <c r="AD270" i="21"/>
  <c r="J270" i="21"/>
  <c r="I270" i="21"/>
  <c r="AF269" i="21"/>
  <c r="AD236" i="21"/>
  <c r="Z324" i="21"/>
  <c r="AF310" i="21"/>
  <c r="AD307" i="21"/>
  <c r="AF307" i="21" s="1"/>
  <c r="Y304" i="21"/>
  <c r="Z304" i="21"/>
  <c r="AF302" i="21"/>
  <c r="Y301" i="21"/>
  <c r="AB276" i="21"/>
  <c r="I271" i="21"/>
  <c r="BF267" i="21"/>
  <c r="BG267" i="21"/>
  <c r="AB266" i="21"/>
  <c r="AF261" i="21"/>
  <c r="AD251" i="21"/>
  <c r="AF251" i="21" s="1"/>
  <c r="AB251" i="21"/>
  <c r="AF334" i="21"/>
  <c r="J332" i="21"/>
  <c r="BG330" i="21"/>
  <c r="AD313" i="21"/>
  <c r="J312" i="21"/>
  <c r="Y309" i="21"/>
  <c r="Z299" i="21"/>
  <c r="J284" i="21"/>
  <c r="BG271" i="21"/>
  <c r="BF271" i="21"/>
  <c r="AD264" i="21"/>
  <c r="AD256" i="21"/>
  <c r="AF256" i="21" s="1"/>
  <c r="AB256" i="21"/>
  <c r="AB244" i="21"/>
  <c r="AB219" i="21"/>
  <c r="AD219" i="21"/>
  <c r="AF219" i="21" s="1"/>
  <c r="Y333" i="21"/>
  <c r="BG329" i="21"/>
  <c r="Z328" i="21"/>
  <c r="AB326" i="21"/>
  <c r="J326" i="21"/>
  <c r="BG324" i="21"/>
  <c r="J322" i="21"/>
  <c r="BG319" i="21"/>
  <c r="AB319" i="21"/>
  <c r="AB305" i="21"/>
  <c r="AB295" i="21"/>
  <c r="AB289" i="21"/>
  <c r="I287" i="21"/>
  <c r="AB284" i="21"/>
  <c r="BG279" i="21"/>
  <c r="BF279" i="21"/>
  <c r="AD278" i="21"/>
  <c r="AB274" i="21"/>
  <c r="AD271" i="21"/>
  <c r="AF271" i="21" s="1"/>
  <c r="AB268" i="21"/>
  <c r="AD267" i="21"/>
  <c r="AF267" i="21" s="1"/>
  <c r="AB267" i="21"/>
  <c r="AF264" i="21"/>
  <c r="AD259" i="21"/>
  <c r="AF259" i="21" s="1"/>
  <c r="AB259" i="21"/>
  <c r="AB235" i="21"/>
  <c r="AB230" i="21"/>
  <c r="AD230" i="21"/>
  <c r="AF230" i="21" s="1"/>
  <c r="AB321" i="21"/>
  <c r="I306" i="21"/>
  <c r="J306" i="21"/>
  <c r="AB298" i="21"/>
  <c r="Y296" i="21"/>
  <c r="Z296" i="21"/>
  <c r="AF294" i="21"/>
  <c r="AD293" i="21"/>
  <c r="AF293" i="21" s="1"/>
  <c r="BF291" i="21"/>
  <c r="BG291" i="21"/>
  <c r="I290" i="21"/>
  <c r="J290" i="21"/>
  <c r="AD289" i="21"/>
  <c r="AF289" i="21" s="1"/>
  <c r="AB282" i="21"/>
  <c r="AF282" i="21"/>
  <c r="J278" i="21"/>
  <c r="I278" i="21"/>
  <c r="AF270" i="21"/>
  <c r="AD268" i="21"/>
  <c r="AD260" i="21"/>
  <c r="AB211" i="21"/>
  <c r="AD211" i="21"/>
  <c r="AF211" i="21" s="1"/>
  <c r="AF274" i="21"/>
  <c r="AF266" i="21"/>
  <c r="AC264" i="21"/>
  <c r="BF263" i="21"/>
  <c r="I262" i="21"/>
  <c r="AF258" i="21"/>
  <c r="AF255" i="21"/>
  <c r="BG254" i="21"/>
  <c r="AD252" i="21"/>
  <c r="AF252" i="21" s="1"/>
  <c r="I252" i="21"/>
  <c r="I247" i="21"/>
  <c r="BF245" i="21"/>
  <c r="AB241" i="21"/>
  <c r="J237" i="21"/>
  <c r="AC236" i="21"/>
  <c r="AB232" i="21"/>
  <c r="J225" i="21"/>
  <c r="I224" i="21"/>
  <c r="J218" i="21"/>
  <c r="AB215" i="21"/>
  <c r="AB212" i="21"/>
  <c r="AD212" i="21"/>
  <c r="AF212" i="21" s="1"/>
  <c r="AB210" i="21"/>
  <c r="I204" i="21"/>
  <c r="J204" i="21"/>
  <c r="AB181" i="21"/>
  <c r="AD181" i="21"/>
  <c r="AF181" i="21" s="1"/>
  <c r="AB264" i="21"/>
  <c r="Z262" i="21"/>
  <c r="Z247" i="21"/>
  <c r="Z242" i="21"/>
  <c r="AB237" i="21"/>
  <c r="AB236" i="21"/>
  <c r="AB231" i="21"/>
  <c r="AC216" i="21"/>
  <c r="AD216" i="21" s="1"/>
  <c r="AF216" i="21" s="1"/>
  <c r="J211" i="21"/>
  <c r="I211" i="21"/>
  <c r="AC208" i="21"/>
  <c r="AB208" i="21"/>
  <c r="AF208" i="21"/>
  <c r="AB269" i="21"/>
  <c r="Z267" i="21"/>
  <c r="AB261" i="21"/>
  <c r="AF260" i="21"/>
  <c r="Z259" i="21"/>
  <c r="AD254" i="21"/>
  <c r="AF254" i="21" s="1"/>
  <c r="Z241" i="21"/>
  <c r="AC240" i="21"/>
  <c r="AB240" i="21" s="1"/>
  <c r="Z237" i="21"/>
  <c r="AC235" i="21"/>
  <c r="AD235" i="21" s="1"/>
  <c r="AF235" i="21" s="1"/>
  <c r="Y232" i="21"/>
  <c r="Z225" i="21"/>
  <c r="AD213" i="21"/>
  <c r="AF213" i="21" s="1"/>
  <c r="AB213" i="21"/>
  <c r="AD208" i="21"/>
  <c r="AB204" i="21"/>
  <c r="AD204" i="21"/>
  <c r="AF204" i="21" s="1"/>
  <c r="Z280" i="21"/>
  <c r="Z272" i="21"/>
  <c r="AC271" i="21"/>
  <c r="AB271" i="21" s="1"/>
  <c r="Z264" i="21"/>
  <c r="AC263" i="21"/>
  <c r="AD263" i="21" s="1"/>
  <c r="AF263" i="21" s="1"/>
  <c r="BG259" i="21"/>
  <c r="J258" i="21"/>
  <c r="Y256" i="21"/>
  <c r="BG252" i="21"/>
  <c r="Z251" i="21"/>
  <c r="J249" i="21"/>
  <c r="AF248" i="21"/>
  <c r="BG247" i="21"/>
  <c r="Z246" i="21"/>
  <c r="AC245" i="21"/>
  <c r="AD245" i="21" s="1"/>
  <c r="AF245" i="21" s="1"/>
  <c r="AC244" i="21"/>
  <c r="AD244" i="21" s="1"/>
  <c r="AF244" i="21" s="1"/>
  <c r="AF243" i="21"/>
  <c r="BG242" i="21"/>
  <c r="AB242" i="21"/>
  <c r="BG232" i="21"/>
  <c r="Z231" i="21"/>
  <c r="J230" i="21"/>
  <c r="AF229" i="21"/>
  <c r="AB226" i="21"/>
  <c r="AB223" i="21"/>
  <c r="AB222" i="21"/>
  <c r="BG221" i="21"/>
  <c r="BF220" i="21"/>
  <c r="Z218" i="21"/>
  <c r="AD214" i="21"/>
  <c r="I214" i="21"/>
  <c r="J214" i="21"/>
  <c r="Y212" i="21"/>
  <c r="Z212" i="21"/>
  <c r="AF253" i="21"/>
  <c r="AF241" i="21"/>
  <c r="AB239" i="21"/>
  <c r="AC234" i="21"/>
  <c r="AD234" i="21" s="1"/>
  <c r="AF234" i="21" s="1"/>
  <c r="I234" i="21"/>
  <c r="AC233" i="21"/>
  <c r="AB233" i="21" s="1"/>
  <c r="BF227" i="21"/>
  <c r="BG226" i="21"/>
  <c r="AF225" i="21"/>
  <c r="I220" i="21"/>
  <c r="AF217" i="21"/>
  <c r="J203" i="21"/>
  <c r="I203" i="21"/>
  <c r="AD183" i="21"/>
  <c r="AF183" i="21" s="1"/>
  <c r="AB183" i="21"/>
  <c r="AB173" i="21"/>
  <c r="AD173" i="21"/>
  <c r="AF173" i="21" s="1"/>
  <c r="Y224" i="21"/>
  <c r="Z224" i="21"/>
  <c r="AD218" i="21"/>
  <c r="AF218" i="21" s="1"/>
  <c r="I212" i="21"/>
  <c r="J212" i="21"/>
  <c r="AD205" i="21"/>
  <c r="AF205" i="21" s="1"/>
  <c r="AB205" i="21"/>
  <c r="AB171" i="21"/>
  <c r="Z254" i="21"/>
  <c r="AB250" i="21"/>
  <c r="Z214" i="21"/>
  <c r="AB209" i="21"/>
  <c r="AC209" i="21"/>
  <c r="AD209" i="21" s="1"/>
  <c r="AF209" i="21" s="1"/>
  <c r="AB186" i="21"/>
  <c r="AD186" i="21"/>
  <c r="AF186" i="21" s="1"/>
  <c r="AD182" i="21"/>
  <c r="AF182" i="21" s="1"/>
  <c r="AB182" i="21"/>
  <c r="AF249" i="21"/>
  <c r="AF231" i="21"/>
  <c r="AD228" i="21"/>
  <c r="AF228" i="21" s="1"/>
  <c r="I222" i="21"/>
  <c r="J222" i="21"/>
  <c r="Z220" i="21"/>
  <c r="AB216" i="21"/>
  <c r="AB188" i="21"/>
  <c r="AB184" i="21"/>
  <c r="AD184" i="21"/>
  <c r="BF216" i="21"/>
  <c r="BG215" i="21"/>
  <c r="AF214" i="21"/>
  <c r="Y211" i="21"/>
  <c r="Y210" i="21"/>
  <c r="J206" i="21"/>
  <c r="BF200" i="21"/>
  <c r="BG199" i="21"/>
  <c r="AF198" i="21"/>
  <c r="Y195" i="21"/>
  <c r="Y194" i="21"/>
  <c r="AB193" i="21"/>
  <c r="AC190" i="21"/>
  <c r="AB190" i="21" s="1"/>
  <c r="BG187" i="21"/>
  <c r="BF182" i="21"/>
  <c r="Z180" i="21"/>
  <c r="AD175" i="21"/>
  <c r="AF175" i="21" s="1"/>
  <c r="Y174" i="21"/>
  <c r="Z174" i="21"/>
  <c r="AC170" i="21"/>
  <c r="AB170" i="21" s="1"/>
  <c r="AF210" i="21"/>
  <c r="J202" i="21"/>
  <c r="AF200" i="21"/>
  <c r="AB195" i="21"/>
  <c r="AF194" i="21"/>
  <c r="BF191" i="21"/>
  <c r="I186" i="21"/>
  <c r="I185" i="21"/>
  <c r="I182" i="21"/>
  <c r="BF177" i="21"/>
  <c r="BG177" i="21"/>
  <c r="I176" i="21"/>
  <c r="J176" i="21"/>
  <c r="AD167" i="21"/>
  <c r="AF167" i="21" s="1"/>
  <c r="AB167" i="21"/>
  <c r="AB165" i="21"/>
  <c r="AD165" i="21"/>
  <c r="AF165" i="21" s="1"/>
  <c r="BF189" i="21"/>
  <c r="BG189" i="21"/>
  <c r="Z181" i="21"/>
  <c r="AD180" i="21"/>
  <c r="AF180" i="21" s="1"/>
  <c r="I174" i="21"/>
  <c r="J174" i="21"/>
  <c r="AB156" i="21"/>
  <c r="AB207" i="21"/>
  <c r="AD201" i="21"/>
  <c r="AF201" i="21" s="1"/>
  <c r="AD191" i="21"/>
  <c r="AF191" i="21" s="1"/>
  <c r="BG178" i="21"/>
  <c r="BF178" i="21"/>
  <c r="AF178" i="21"/>
  <c r="I172" i="21"/>
  <c r="J172" i="21"/>
  <c r="I166" i="21"/>
  <c r="J166" i="21"/>
  <c r="AF222" i="21"/>
  <c r="BF208" i="21"/>
  <c r="BG207" i="21"/>
  <c r="AF206" i="21"/>
  <c r="J198" i="21"/>
  <c r="AD196" i="21"/>
  <c r="AF196" i="21" s="1"/>
  <c r="J196" i="21"/>
  <c r="AD194" i="21"/>
  <c r="I193" i="21"/>
  <c r="I189" i="21"/>
  <c r="AC188" i="21"/>
  <c r="AD188" i="21" s="1"/>
  <c r="AF188" i="21" s="1"/>
  <c r="Z186" i="21"/>
  <c r="Z182" i="21"/>
  <c r="AC179" i="21"/>
  <c r="AD179" i="21" s="1"/>
  <c r="AF179" i="21" s="1"/>
  <c r="Z176" i="21"/>
  <c r="J210" i="21"/>
  <c r="AB203" i="21"/>
  <c r="AF202" i="21"/>
  <c r="AB197" i="21"/>
  <c r="I195" i="21"/>
  <c r="J194" i="21"/>
  <c r="AD192" i="21"/>
  <c r="AB185" i="21"/>
  <c r="AF185" i="21"/>
  <c r="J180" i="21"/>
  <c r="AB174" i="21"/>
  <c r="AD174" i="21"/>
  <c r="AF174" i="21" s="1"/>
  <c r="AC171" i="21"/>
  <c r="AF171" i="21"/>
  <c r="Z198" i="21"/>
  <c r="AD193" i="21"/>
  <c r="AF193" i="21" s="1"/>
  <c r="Z189" i="21"/>
  <c r="AF184" i="21"/>
  <c r="J173" i="21"/>
  <c r="I173" i="21"/>
  <c r="AB166" i="21"/>
  <c r="AD166" i="21"/>
  <c r="AF166" i="21" s="1"/>
  <c r="J165" i="21"/>
  <c r="I165" i="21"/>
  <c r="AB199" i="21"/>
  <c r="Z196" i="21"/>
  <c r="Z193" i="21"/>
  <c r="AF192" i="21"/>
  <c r="AD187" i="21"/>
  <c r="AF187" i="21" s="1"/>
  <c r="AB180" i="21"/>
  <c r="AB157" i="21"/>
  <c r="AD157" i="21"/>
  <c r="AF157" i="21" s="1"/>
  <c r="AF147" i="21"/>
  <c r="BF170" i="21"/>
  <c r="BG169" i="21"/>
  <c r="AF168" i="21"/>
  <c r="Y165" i="21"/>
  <c r="Y164" i="21"/>
  <c r="J160" i="21"/>
  <c r="AD158" i="21"/>
  <c r="AF158" i="21" s="1"/>
  <c r="J158" i="21"/>
  <c r="AD156" i="21"/>
  <c r="BF154" i="21"/>
  <c r="BG153" i="21"/>
  <c r="AF152" i="21"/>
  <c r="Y149" i="21"/>
  <c r="Y148" i="21"/>
  <c r="AB141" i="21"/>
  <c r="AD141" i="21"/>
  <c r="AF141" i="21" s="1"/>
  <c r="AB140" i="21"/>
  <c r="AF140" i="21"/>
  <c r="AF164" i="21"/>
  <c r="I157" i="21"/>
  <c r="J156" i="21"/>
  <c r="AC155" i="21"/>
  <c r="AB155" i="21" s="1"/>
  <c r="AF154" i="21"/>
  <c r="AF148" i="21"/>
  <c r="AC146" i="21"/>
  <c r="AB145" i="21"/>
  <c r="AB127" i="21"/>
  <c r="Z160" i="21"/>
  <c r="AD159" i="21"/>
  <c r="AF159" i="21" s="1"/>
  <c r="AF142" i="21"/>
  <c r="AB135" i="21"/>
  <c r="AD134" i="21"/>
  <c r="AF134" i="21" s="1"/>
  <c r="BF133" i="21"/>
  <c r="BG133" i="21"/>
  <c r="AB129" i="21"/>
  <c r="AD129" i="21"/>
  <c r="AF129" i="21" s="1"/>
  <c r="AB177" i="21"/>
  <c r="AD171" i="21"/>
  <c r="AB161" i="21"/>
  <c r="Z158" i="21"/>
  <c r="AB154" i="21"/>
  <c r="AB142" i="21"/>
  <c r="AD139" i="21"/>
  <c r="AB138" i="21"/>
  <c r="AC138" i="21"/>
  <c r="AD138" i="21" s="1"/>
  <c r="AF138" i="21"/>
  <c r="Y137" i="21"/>
  <c r="Z137" i="21"/>
  <c r="AD126" i="21"/>
  <c r="AF126" i="21" s="1"/>
  <c r="AB126" i="21"/>
  <c r="AF176" i="21"/>
  <c r="J168" i="21"/>
  <c r="BF162" i="21"/>
  <c r="BG161" i="21"/>
  <c r="AF160" i="21"/>
  <c r="J152" i="21"/>
  <c r="AD150" i="21"/>
  <c r="AF150" i="21" s="1"/>
  <c r="J150" i="21"/>
  <c r="AD149" i="21"/>
  <c r="AF149" i="21" s="1"/>
  <c r="I140" i="21"/>
  <c r="J140" i="21"/>
  <c r="AD110" i="21"/>
  <c r="AF110" i="21" s="1"/>
  <c r="AB110" i="21"/>
  <c r="AF172" i="21"/>
  <c r="J164" i="21"/>
  <c r="AF162" i="21"/>
  <c r="AF156" i="21"/>
  <c r="AB151" i="21"/>
  <c r="I149" i="21"/>
  <c r="J148" i="21"/>
  <c r="J144" i="21"/>
  <c r="Y138" i="21"/>
  <c r="Z138" i="21"/>
  <c r="AB95" i="21"/>
  <c r="BF141" i="21"/>
  <c r="BG141" i="21"/>
  <c r="AF139" i="21"/>
  <c r="AB139" i="21"/>
  <c r="BF134" i="21"/>
  <c r="BG134" i="21"/>
  <c r="AB133" i="21"/>
  <c r="AD133" i="21"/>
  <c r="AF133" i="21" s="1"/>
  <c r="AD131" i="21"/>
  <c r="AF131" i="21" s="1"/>
  <c r="AB131" i="21"/>
  <c r="AD121" i="21"/>
  <c r="AF121" i="21" s="1"/>
  <c r="AB121" i="21"/>
  <c r="AB169" i="21"/>
  <c r="Z166" i="21"/>
  <c r="AD163" i="21"/>
  <c r="AF163" i="21" s="1"/>
  <c r="AB162" i="21"/>
  <c r="AB153" i="21"/>
  <c r="Z150" i="21"/>
  <c r="AD147" i="21"/>
  <c r="Z140" i="21"/>
  <c r="AB134" i="21"/>
  <c r="AD116" i="21"/>
  <c r="AF116" i="21" s="1"/>
  <c r="AC115" i="21"/>
  <c r="AD115" i="21" s="1"/>
  <c r="AF115" i="21" s="1"/>
  <c r="AF114" i="21"/>
  <c r="AB99" i="21"/>
  <c r="AB90" i="21"/>
  <c r="AC144" i="21"/>
  <c r="AC136" i="21"/>
  <c r="AF132" i="21"/>
  <c r="AB130" i="21"/>
  <c r="I125" i="21"/>
  <c r="J120" i="21"/>
  <c r="J119" i="21"/>
  <c r="AB118" i="21"/>
  <c r="AD113" i="21"/>
  <c r="AF113" i="21" s="1"/>
  <c r="BG112" i="21"/>
  <c r="AD111" i="21"/>
  <c r="AF111" i="21" s="1"/>
  <c r="BF110" i="21"/>
  <c r="BF109" i="21"/>
  <c r="BG104" i="21"/>
  <c r="BG103" i="21"/>
  <c r="J101" i="21"/>
  <c r="Z100" i="21"/>
  <c r="I91" i="21"/>
  <c r="J91" i="21"/>
  <c r="AB74" i="21"/>
  <c r="Y131" i="21"/>
  <c r="BG127" i="21"/>
  <c r="Z126" i="21"/>
  <c r="J124" i="21"/>
  <c r="BG122" i="21"/>
  <c r="AD105" i="21"/>
  <c r="AF105" i="21" s="1"/>
  <c r="AB97" i="21"/>
  <c r="Y96" i="21"/>
  <c r="AC95" i="21"/>
  <c r="AD95" i="21" s="1"/>
  <c r="AF95" i="21"/>
  <c r="BF94" i="21"/>
  <c r="BG94" i="21"/>
  <c r="BF89" i="21"/>
  <c r="BG89" i="21"/>
  <c r="J133" i="21"/>
  <c r="BG131" i="21"/>
  <c r="J129" i="21"/>
  <c r="AF128" i="21"/>
  <c r="AD112" i="21"/>
  <c r="AF112" i="21" s="1"/>
  <c r="I109" i="21"/>
  <c r="I108" i="21"/>
  <c r="J103" i="21"/>
  <c r="AB102" i="21"/>
  <c r="AD100" i="21"/>
  <c r="AF100" i="21" s="1"/>
  <c r="AF79" i="21"/>
  <c r="Z124" i="21"/>
  <c r="AC123" i="21"/>
  <c r="AB123" i="21" s="1"/>
  <c r="AB117" i="21"/>
  <c r="AB116" i="21"/>
  <c r="J104" i="21"/>
  <c r="AF93" i="21"/>
  <c r="AB89" i="21"/>
  <c r="AD89" i="21"/>
  <c r="AF89" i="21" s="1"/>
  <c r="AB87" i="21"/>
  <c r="AB82" i="21"/>
  <c r="AD82" i="21"/>
  <c r="AF82" i="21" s="1"/>
  <c r="AB125" i="21"/>
  <c r="AB101" i="21"/>
  <c r="AF101" i="21"/>
  <c r="Y89" i="21"/>
  <c r="Z89" i="21"/>
  <c r="AB77" i="21"/>
  <c r="AD77" i="21"/>
  <c r="AF77" i="21" s="1"/>
  <c r="J127" i="21"/>
  <c r="AF124" i="21"/>
  <c r="AB122" i="21"/>
  <c r="J122" i="21"/>
  <c r="BG119" i="21"/>
  <c r="AD119" i="21"/>
  <c r="AF119" i="21" s="1"/>
  <c r="BG114" i="21"/>
  <c r="Z112" i="21"/>
  <c r="Z109" i="21"/>
  <c r="AB107" i="21"/>
  <c r="AF107" i="21"/>
  <c r="AC106" i="21"/>
  <c r="AD106" i="21" s="1"/>
  <c r="AF106" i="21"/>
  <c r="Z104" i="21"/>
  <c r="AD99" i="21"/>
  <c r="AF99" i="21" s="1"/>
  <c r="I95" i="21"/>
  <c r="J95" i="21"/>
  <c r="AD68" i="21"/>
  <c r="AF68" i="21" s="1"/>
  <c r="AF130" i="21"/>
  <c r="BG129" i="21"/>
  <c r="AF125" i="21"/>
  <c r="Y123" i="21"/>
  <c r="AF117" i="21"/>
  <c r="BG113" i="21"/>
  <c r="AB109" i="21"/>
  <c r="AF108" i="21"/>
  <c r="AB108" i="21"/>
  <c r="AF98" i="21"/>
  <c r="AD94" i="21"/>
  <c r="AF94" i="21" s="1"/>
  <c r="J93" i="21"/>
  <c r="Y90" i="21"/>
  <c r="BG86" i="21"/>
  <c r="Z85" i="21"/>
  <c r="J83" i="21"/>
  <c r="BG81" i="21"/>
  <c r="AC78" i="21"/>
  <c r="BG76" i="21"/>
  <c r="Y71" i="21"/>
  <c r="Z67" i="21"/>
  <c r="AF66" i="21"/>
  <c r="J58" i="21"/>
  <c r="I58" i="21"/>
  <c r="AB100" i="21"/>
  <c r="AB98" i="21"/>
  <c r="AB93" i="21"/>
  <c r="AB88" i="21"/>
  <c r="Z84" i="21"/>
  <c r="AB79" i="21"/>
  <c r="AB78" i="21"/>
  <c r="AF75" i="21"/>
  <c r="AB73" i="21"/>
  <c r="J73" i="21"/>
  <c r="BG71" i="21"/>
  <c r="Z68" i="21"/>
  <c r="AD78" i="21"/>
  <c r="AF78" i="21" s="1"/>
  <c r="Y74" i="21"/>
  <c r="AB68" i="21"/>
  <c r="AF67" i="21"/>
  <c r="BF65" i="21"/>
  <c r="BG65" i="21"/>
  <c r="AD63" i="21"/>
  <c r="AF63" i="21" s="1"/>
  <c r="AB63" i="21"/>
  <c r="Z60" i="21"/>
  <c r="AD53" i="21"/>
  <c r="Z88" i="21"/>
  <c r="AC87" i="21"/>
  <c r="AD87" i="21" s="1"/>
  <c r="AF87" i="21" s="1"/>
  <c r="BG84" i="21"/>
  <c r="AB84" i="21"/>
  <c r="BG74" i="21"/>
  <c r="J72" i="21"/>
  <c r="AB86" i="21"/>
  <c r="AF83" i="21"/>
  <c r="AB81" i="21"/>
  <c r="AD80" i="21"/>
  <c r="AF80" i="21" s="1"/>
  <c r="AC76" i="21"/>
  <c r="AB76" i="21" s="1"/>
  <c r="I76" i="21"/>
  <c r="AF70" i="21"/>
  <c r="BF69" i="21"/>
  <c r="BF68" i="21"/>
  <c r="BG63" i="21"/>
  <c r="AD64" i="21"/>
  <c r="AF64" i="21" s="1"/>
  <c r="AB64" i="21"/>
  <c r="J63" i="21"/>
  <c r="I63" i="21"/>
  <c r="Y62" i="21"/>
  <c r="Z62" i="21"/>
  <c r="Z101" i="21"/>
  <c r="AB92" i="21"/>
  <c r="Z81" i="21"/>
  <c r="AC69" i="21"/>
  <c r="AB69" i="21" s="1"/>
  <c r="I68" i="21"/>
  <c r="AC67" i="21"/>
  <c r="AD67" i="21" s="1"/>
  <c r="I67" i="21"/>
  <c r="J67" i="21"/>
  <c r="AD66" i="21"/>
  <c r="Y65" i="21"/>
  <c r="AF91" i="21"/>
  <c r="AF73" i="21"/>
  <c r="AC68" i="21"/>
  <c r="AC62" i="21"/>
  <c r="AB62" i="21" s="1"/>
  <c r="AF56" i="21"/>
  <c r="J55" i="21"/>
  <c r="AB54" i="21"/>
  <c r="BG48" i="21"/>
  <c r="AC46" i="21"/>
  <c r="AD46" i="21" s="1"/>
  <c r="AF46" i="21" s="1"/>
  <c r="AB44" i="21"/>
  <c r="AF44" i="21"/>
  <c r="BG41" i="21"/>
  <c r="BG39" i="21"/>
  <c r="AF38" i="21"/>
  <c r="J38" i="21"/>
  <c r="Z36" i="21"/>
  <c r="AF35" i="21"/>
  <c r="AB35" i="21"/>
  <c r="J31" i="21"/>
  <c r="AB30" i="21"/>
  <c r="AF21" i="21"/>
  <c r="AB21" i="21"/>
  <c r="AC21" i="21"/>
  <c r="AF36" i="21"/>
  <c r="Y26" i="21"/>
  <c r="AD20" i="21"/>
  <c r="AF20" i="21" s="1"/>
  <c r="AD8" i="21"/>
  <c r="AF8" i="21" s="1"/>
  <c r="AB8" i="21"/>
  <c r="Y59" i="21"/>
  <c r="AB56" i="21"/>
  <c r="J48" i="21"/>
  <c r="AD42" i="21"/>
  <c r="AF42" i="21" s="1"/>
  <c r="J39" i="21"/>
  <c r="J32" i="21"/>
  <c r="AD29" i="21"/>
  <c r="BF24" i="21"/>
  <c r="BG24" i="21"/>
  <c r="AB20" i="21"/>
  <c r="AB59" i="21"/>
  <c r="AC58" i="21"/>
  <c r="AD58" i="21" s="1"/>
  <c r="AF58" i="21"/>
  <c r="AD54" i="21"/>
  <c r="AF54" i="21" s="1"/>
  <c r="BF53" i="21"/>
  <c r="I52" i="21"/>
  <c r="J40" i="21"/>
  <c r="AB23" i="21"/>
  <c r="AD23" i="21"/>
  <c r="AF23" i="21" s="1"/>
  <c r="AB15" i="21"/>
  <c r="AD15" i="21"/>
  <c r="AF15" i="21" s="1"/>
  <c r="AB10" i="21"/>
  <c r="AF53" i="21"/>
  <c r="J30" i="21"/>
  <c r="I30" i="21"/>
  <c r="AB14" i="21"/>
  <c r="AC53" i="21"/>
  <c r="AB53" i="21" s="1"/>
  <c r="AC50" i="21"/>
  <c r="AD50" i="21" s="1"/>
  <c r="AF50" i="21" s="1"/>
  <c r="Z40" i="21"/>
  <c r="BF30" i="21"/>
  <c r="BG30" i="21"/>
  <c r="AF29" i="21"/>
  <c r="AB29" i="21"/>
  <c r="AD21" i="21"/>
  <c r="AD13" i="21"/>
  <c r="AF13" i="21" s="1"/>
  <c r="AB7" i="21"/>
  <c r="AD7" i="21"/>
  <c r="AF7" i="21" s="1"/>
  <c r="AB6" i="21"/>
  <c r="AC60" i="21"/>
  <c r="AD60" i="21" s="1"/>
  <c r="AF60" i="21" s="1"/>
  <c r="AF59" i="21"/>
  <c r="Z52" i="21"/>
  <c r="AF51" i="21"/>
  <c r="AB51" i="21"/>
  <c r="AD47" i="21"/>
  <c r="AF47" i="21" s="1"/>
  <c r="AC45" i="21"/>
  <c r="AD45" i="21" s="1"/>
  <c r="AF45" i="21" s="1"/>
  <c r="Y43" i="21"/>
  <c r="AC42" i="21"/>
  <c r="AB42" i="21" s="1"/>
  <c r="Y41" i="21"/>
  <c r="AC36" i="21"/>
  <c r="AD36" i="21" s="1"/>
  <c r="Y34" i="21"/>
  <c r="Y33" i="21"/>
  <c r="AD28" i="21"/>
  <c r="Y27" i="21"/>
  <c r="Z27" i="21"/>
  <c r="I23" i="21"/>
  <c r="J23" i="21"/>
  <c r="J64" i="21"/>
  <c r="J62" i="21"/>
  <c r="AC61" i="21"/>
  <c r="AD61" i="21" s="1"/>
  <c r="AF61" i="21" s="1"/>
  <c r="I61" i="21"/>
  <c r="AB58" i="21"/>
  <c r="AB52" i="21"/>
  <c r="AF52" i="21"/>
  <c r="BG49" i="21"/>
  <c r="BG47" i="21"/>
  <c r="J46" i="21"/>
  <c r="Z44" i="21"/>
  <c r="AF43" i="21"/>
  <c r="AB43" i="21"/>
  <c r="AD39" i="21"/>
  <c r="AF39" i="21" s="1"/>
  <c r="BF38" i="21"/>
  <c r="AC37" i="21"/>
  <c r="AD37" i="21" s="1"/>
  <c r="AF37" i="21" s="1"/>
  <c r="I37" i="21"/>
  <c r="Y35" i="21"/>
  <c r="AC34" i="21"/>
  <c r="AB34" i="21" s="1"/>
  <c r="AD32" i="21"/>
  <c r="AF32" i="21" s="1"/>
  <c r="BG31" i="21"/>
  <c r="BF31" i="21"/>
  <c r="AB28" i="21"/>
  <c r="AC28" i="21"/>
  <c r="AF28" i="21"/>
  <c r="AD24" i="21"/>
  <c r="AF24" i="21" s="1"/>
  <c r="AD16" i="21"/>
  <c r="AF16" i="21" s="1"/>
  <c r="AB16" i="21"/>
  <c r="Y28" i="21"/>
  <c r="AB27" i="21"/>
  <c r="AF26" i="21"/>
  <c r="BF23" i="21"/>
  <c r="I22" i="21"/>
  <c r="Y20" i="21"/>
  <c r="AB19" i="21"/>
  <c r="AF18" i="21"/>
  <c r="BF15" i="21"/>
  <c r="I14" i="21"/>
  <c r="Y12" i="21"/>
  <c r="AB11" i="21"/>
  <c r="AF10" i="21"/>
  <c r="BF7" i="21"/>
  <c r="I6" i="21"/>
  <c r="AC13" i="21"/>
  <c r="Z6" i="21"/>
  <c r="AC5" i="21"/>
  <c r="AD5" i="21" s="1"/>
  <c r="AF5" i="21" s="1"/>
  <c r="J29" i="21"/>
  <c r="BG22" i="21"/>
  <c r="J21" i="21"/>
  <c r="Z19" i="21"/>
  <c r="BG14" i="21"/>
  <c r="AB13" i="21"/>
  <c r="J13" i="21"/>
  <c r="Z11" i="21"/>
  <c r="BG6" i="21"/>
  <c r="AB5" i="21"/>
  <c r="J5" i="21"/>
  <c r="AC20" i="21"/>
  <c r="BG16" i="21"/>
  <c r="J15" i="21"/>
  <c r="AC12" i="21"/>
  <c r="AD12" i="21" s="1"/>
  <c r="AF12" i="21" s="1"/>
  <c r="BG8" i="21"/>
  <c r="J7" i="21"/>
  <c r="AF27" i="21"/>
  <c r="AF19" i="21"/>
  <c r="AD240" i="21" l="1"/>
  <c r="AF240" i="21" s="1"/>
  <c r="AB245" i="21"/>
  <c r="AD318" i="21"/>
  <c r="AF318" i="21" s="1"/>
  <c r="AB587" i="21"/>
  <c r="AD587" i="21"/>
  <c r="AF587" i="21" s="1"/>
  <c r="AD501" i="21"/>
  <c r="AF501" i="21" s="1"/>
  <c r="AB736" i="21"/>
  <c r="AD759" i="21"/>
  <c r="AF759" i="21" s="1"/>
  <c r="AD1032" i="21"/>
  <c r="AF1032" i="21" s="1"/>
  <c r="AB1032" i="21"/>
  <c r="AD860" i="21"/>
  <c r="AF860" i="21" s="1"/>
  <c r="AD996" i="21"/>
  <c r="AF996" i="21" s="1"/>
  <c r="AB909" i="21"/>
  <c r="AD974" i="21"/>
  <c r="AF974" i="21" s="1"/>
  <c r="AD990" i="21"/>
  <c r="AF990" i="21" s="1"/>
  <c r="AB1160" i="21"/>
  <c r="AD1160" i="21"/>
  <c r="AF1160" i="21" s="1"/>
  <c r="AD1185" i="21"/>
  <c r="AF1185" i="21" s="1"/>
  <c r="AB1138" i="21"/>
  <c r="AB1247" i="21"/>
  <c r="AB1266" i="21"/>
  <c r="AD1286" i="21"/>
  <c r="AF1286" i="21" s="1"/>
  <c r="AD1448" i="21"/>
  <c r="AF1448" i="21" s="1"/>
  <c r="AB1448" i="21"/>
  <c r="AB1310" i="21"/>
  <c r="AB1485" i="21"/>
  <c r="AD1318" i="21"/>
  <c r="AF1318" i="21" s="1"/>
  <c r="AD1424" i="21"/>
  <c r="AF1424" i="21" s="1"/>
  <c r="AD1570" i="21"/>
  <c r="AF1570" i="21" s="1"/>
  <c r="AB1713" i="21"/>
  <c r="AD1713" i="21"/>
  <c r="AF1713" i="21" s="1"/>
  <c r="AB1554" i="21"/>
  <c r="AB1587" i="21"/>
  <c r="AB1673" i="21"/>
  <c r="AD1673" i="21"/>
  <c r="AF1673" i="21" s="1"/>
  <c r="AB1462" i="21"/>
  <c r="AB1626" i="21"/>
  <c r="AB1690" i="21"/>
  <c r="AD1746" i="21"/>
  <c r="AF1746" i="21" s="1"/>
  <c r="AB1910" i="21"/>
  <c r="AD1910" i="21"/>
  <c r="AF1910" i="21" s="1"/>
  <c r="AB1773" i="21"/>
  <c r="AB1856" i="21"/>
  <c r="AB1810" i="21"/>
  <c r="AB1952" i="21"/>
  <c r="AB2027" i="21"/>
  <c r="AB1964" i="21"/>
  <c r="AD2041" i="21"/>
  <c r="AF2041" i="21" s="1"/>
  <c r="AD2112" i="21"/>
  <c r="AF2112" i="21" s="1"/>
  <c r="AB1991" i="21"/>
  <c r="AD2026" i="21"/>
  <c r="AF2026" i="21" s="1"/>
  <c r="AD2113" i="21"/>
  <c r="AF2113" i="21" s="1"/>
  <c r="AB2175" i="21"/>
  <c r="AB1986" i="21"/>
  <c r="AD2156" i="21"/>
  <c r="AF2156" i="21" s="1"/>
  <c r="AD2311" i="21"/>
  <c r="AF2311" i="21" s="1"/>
  <c r="AB2304" i="21"/>
  <c r="AB2349" i="21"/>
  <c r="AD2359" i="21"/>
  <c r="AF2359" i="21" s="1"/>
  <c r="AB2381" i="21"/>
  <c r="AB2413" i="21"/>
  <c r="AB2445" i="21"/>
  <c r="AB2485" i="21"/>
  <c r="AB36" i="21"/>
  <c r="AB50" i="21"/>
  <c r="AB46" i="21"/>
  <c r="AD34" i="21"/>
  <c r="AF34" i="21" s="1"/>
  <c r="AD76" i="21"/>
  <c r="AF76" i="21" s="1"/>
  <c r="AB179" i="21"/>
  <c r="AB343" i="21"/>
  <c r="AB354" i="21"/>
  <c r="AB401" i="21"/>
  <c r="AB342" i="21"/>
  <c r="AB437" i="21"/>
  <c r="AD494" i="21"/>
  <c r="AF494" i="21" s="1"/>
  <c r="AD443" i="21"/>
  <c r="AF443" i="21" s="1"/>
  <c r="AB571" i="21"/>
  <c r="AD571" i="21"/>
  <c r="AF571" i="21" s="1"/>
  <c r="AB470" i="21"/>
  <c r="AB596" i="21"/>
  <c r="AD706" i="21"/>
  <c r="AF706" i="21" s="1"/>
  <c r="AB616" i="21"/>
  <c r="AB687" i="21"/>
  <c r="AD603" i="21"/>
  <c r="AF603" i="21" s="1"/>
  <c r="AB799" i="21"/>
  <c r="AB718" i="21"/>
  <c r="AB791" i="21"/>
  <c r="AD791" i="21"/>
  <c r="AF791" i="21" s="1"/>
  <c r="AB751" i="21"/>
  <c r="AB802" i="21"/>
  <c r="AD783" i="21"/>
  <c r="AF783" i="21" s="1"/>
  <c r="AD808" i="21"/>
  <c r="AF808" i="21" s="1"/>
  <c r="AB811" i="21"/>
  <c r="AB931" i="21"/>
  <c r="AD779" i="21"/>
  <c r="AF779" i="21" s="1"/>
  <c r="AD857" i="21"/>
  <c r="AF857" i="21" s="1"/>
  <c r="AB822" i="21"/>
  <c r="AB842" i="21"/>
  <c r="AD898" i="21"/>
  <c r="AF898" i="21" s="1"/>
  <c r="AD1000" i="21"/>
  <c r="AF1000" i="21" s="1"/>
  <c r="AB1000" i="21"/>
  <c r="AD966" i="21"/>
  <c r="AF966" i="21" s="1"/>
  <c r="AB1087" i="21"/>
  <c r="AD998" i="21"/>
  <c r="AF998" i="21" s="1"/>
  <c r="AB1012" i="21"/>
  <c r="AD1202" i="21"/>
  <c r="AF1202" i="21" s="1"/>
  <c r="AD1265" i="21"/>
  <c r="AF1265" i="21" s="1"/>
  <c r="AB1359" i="21"/>
  <c r="AD1359" i="21"/>
  <c r="AF1359" i="21" s="1"/>
  <c r="AB1186" i="21"/>
  <c r="AD1178" i="21"/>
  <c r="AF1178" i="21" s="1"/>
  <c r="AB1312" i="21"/>
  <c r="AD1436" i="21"/>
  <c r="AF1436" i="21" s="1"/>
  <c r="AB1436" i="21"/>
  <c r="AB1282" i="21"/>
  <c r="AB1414" i="21"/>
  <c r="AB1444" i="21"/>
  <c r="AB1420" i="21"/>
  <c r="AD1420" i="21"/>
  <c r="AF1420" i="21" s="1"/>
  <c r="AB1350" i="21"/>
  <c r="AB1440" i="21"/>
  <c r="AD1474" i="21"/>
  <c r="AF1474" i="21" s="1"/>
  <c r="AD1537" i="21"/>
  <c r="AF1537" i="21" s="1"/>
  <c r="AB1641" i="21"/>
  <c r="AD1641" i="21"/>
  <c r="AF1641" i="21" s="1"/>
  <c r="AD1494" i="21"/>
  <c r="AF1494" i="21" s="1"/>
  <c r="AD1466" i="21"/>
  <c r="AF1466" i="21" s="1"/>
  <c r="AB1757" i="21"/>
  <c r="AB1818" i="21"/>
  <c r="AB1880" i="21"/>
  <c r="AD1880" i="21"/>
  <c r="AF1880" i="21" s="1"/>
  <c r="AB1916" i="21"/>
  <c r="AD1916" i="21"/>
  <c r="AF1916" i="21" s="1"/>
  <c r="AB1802" i="21"/>
  <c r="AB1832" i="21"/>
  <c r="AB1896" i="21"/>
  <c r="AD1896" i="21"/>
  <c r="AF1896" i="21" s="1"/>
  <c r="AB1858" i="21"/>
  <c r="AB1953" i="21"/>
  <c r="AB1906" i="21"/>
  <c r="AB2006" i="21"/>
  <c r="AB2000" i="21"/>
  <c r="AD2000" i="21"/>
  <c r="AF2000" i="21" s="1"/>
  <c r="AB2015" i="21"/>
  <c r="AB1926" i="21"/>
  <c r="AD2043" i="21"/>
  <c r="AF2043" i="21" s="1"/>
  <c r="AB2143" i="21"/>
  <c r="AB2003" i="21"/>
  <c r="AD2075" i="21"/>
  <c r="AF2075" i="21" s="1"/>
  <c r="AD2114" i="21"/>
  <c r="AF2114" i="21" s="1"/>
  <c r="AB2178" i="21"/>
  <c r="AD2216" i="21"/>
  <c r="AF2216" i="21" s="1"/>
  <c r="AD2105" i="21"/>
  <c r="AF2105" i="21" s="1"/>
  <c r="AD2296" i="21"/>
  <c r="AF2296" i="21" s="1"/>
  <c r="AB2331" i="21"/>
  <c r="AB2351" i="21"/>
  <c r="AB2493" i="21"/>
  <c r="AB60" i="21"/>
  <c r="AB67" i="21"/>
  <c r="AB106" i="21"/>
  <c r="AD155" i="21"/>
  <c r="AF155" i="21" s="1"/>
  <c r="AB330" i="21"/>
  <c r="AB402" i="21"/>
  <c r="AB411" i="21"/>
  <c r="AD351" i="21"/>
  <c r="AF351" i="21" s="1"/>
  <c r="AB539" i="21"/>
  <c r="AD539" i="21"/>
  <c r="AF539" i="21" s="1"/>
  <c r="AB555" i="21"/>
  <c r="AD555" i="21"/>
  <c r="AF555" i="21" s="1"/>
  <c r="AB476" i="21"/>
  <c r="AB608" i="21"/>
  <c r="AB688" i="21"/>
  <c r="AB517" i="21"/>
  <c r="AB607" i="21"/>
  <c r="AD712" i="21"/>
  <c r="AF712" i="21" s="1"/>
  <c r="AB769" i="21"/>
  <c r="AB815" i="21"/>
  <c r="AD825" i="21"/>
  <c r="AF825" i="21" s="1"/>
  <c r="AD984" i="21"/>
  <c r="AF984" i="21" s="1"/>
  <c r="AB984" i="21"/>
  <c r="AD1016" i="21"/>
  <c r="AF1016" i="21" s="1"/>
  <c r="AB1016" i="21"/>
  <c r="AB1022" i="21"/>
  <c r="AB877" i="21"/>
  <c r="AB930" i="21"/>
  <c r="AD1020" i="21"/>
  <c r="AF1020" i="21" s="1"/>
  <c r="AD876" i="21"/>
  <c r="AF876" i="21" s="1"/>
  <c r="AB1014" i="21"/>
  <c r="AD1063" i="21"/>
  <c r="AF1063" i="21" s="1"/>
  <c r="AD1046" i="21"/>
  <c r="AF1046" i="21" s="1"/>
  <c r="AD1150" i="21"/>
  <c r="AF1150" i="21" s="1"/>
  <c r="AD1298" i="21"/>
  <c r="AF1298" i="21" s="1"/>
  <c r="AD1206" i="21"/>
  <c r="AF1206" i="21" s="1"/>
  <c r="AD1246" i="21"/>
  <c r="AF1246" i="21" s="1"/>
  <c r="AB1287" i="21"/>
  <c r="AD1313" i="21"/>
  <c r="AF1313" i="21" s="1"/>
  <c r="AD1344" i="21"/>
  <c r="AF1344" i="21" s="1"/>
  <c r="AD1303" i="21"/>
  <c r="AF1303" i="21" s="1"/>
  <c r="AB1426" i="21"/>
  <c r="AD1426" i="21"/>
  <c r="AF1426" i="21" s="1"/>
  <c r="AD1422" i="21"/>
  <c r="AF1422" i="21" s="1"/>
  <c r="AB1326" i="21"/>
  <c r="AB1561" i="21"/>
  <c r="AD1561" i="21"/>
  <c r="AF1561" i="21" s="1"/>
  <c r="AB1371" i="21"/>
  <c r="AB1442" i="21"/>
  <c r="AD1483" i="21"/>
  <c r="AF1483" i="21" s="1"/>
  <c r="AD1540" i="21"/>
  <c r="AF1540" i="21" s="1"/>
  <c r="AB1745" i="21"/>
  <c r="AD1745" i="21"/>
  <c r="AF1745" i="21" s="1"/>
  <c r="AB1700" i="21"/>
  <c r="AB1738" i="21"/>
  <c r="AB1683" i="21"/>
  <c r="AB1555" i="21"/>
  <c r="AB1698" i="21"/>
  <c r="AB1593" i="21"/>
  <c r="AB1892" i="21"/>
  <c r="AD1892" i="21"/>
  <c r="AF1892" i="21" s="1"/>
  <c r="AD1625" i="21"/>
  <c r="AF1625" i="21" s="1"/>
  <c r="AB1870" i="21"/>
  <c r="AD1870" i="21"/>
  <c r="AF1870" i="21" s="1"/>
  <c r="AB1928" i="21"/>
  <c r="AD1928" i="21"/>
  <c r="AF1928" i="21" s="1"/>
  <c r="AD1628" i="21"/>
  <c r="AF1628" i="21" s="1"/>
  <c r="AB1872" i="21"/>
  <c r="AB1894" i="21"/>
  <c r="AD1894" i="21"/>
  <c r="AF1894" i="21" s="1"/>
  <c r="AB1934" i="21"/>
  <c r="AB1890" i="21"/>
  <c r="AB2123" i="21"/>
  <c r="AD2079" i="21"/>
  <c r="AF2079" i="21" s="1"/>
  <c r="AD2231" i="21"/>
  <c r="AF2231" i="21" s="1"/>
  <c r="AB2277" i="21"/>
  <c r="AD2165" i="21"/>
  <c r="AF2165" i="21" s="1"/>
  <c r="AB2226" i="21"/>
  <c r="AB2272" i="21"/>
  <c r="AB2333" i="21"/>
  <c r="AB2341" i="21"/>
  <c r="AB2373" i="21"/>
  <c r="AB2405" i="21"/>
  <c r="AB2437" i="21"/>
  <c r="AD69" i="21"/>
  <c r="AF69" i="21" s="1"/>
  <c r="AD170" i="21"/>
  <c r="AF170" i="21" s="1"/>
  <c r="AB234" i="21"/>
  <c r="AB263" i="21"/>
  <c r="AB407" i="21"/>
  <c r="AB653" i="21"/>
  <c r="AD817" i="21"/>
  <c r="AF817" i="21" s="1"/>
  <c r="AB833" i="21"/>
  <c r="AB1070" i="21"/>
  <c r="AB958" i="21"/>
  <c r="AD992" i="21"/>
  <c r="AF992" i="21" s="1"/>
  <c r="AB992" i="21"/>
  <c r="AD1024" i="21"/>
  <c r="AF1024" i="21" s="1"/>
  <c r="AB1024" i="21"/>
  <c r="AB1078" i="21"/>
  <c r="AD988" i="21"/>
  <c r="AF988" i="21" s="1"/>
  <c r="AD1006" i="21"/>
  <c r="AF1006" i="21" s="1"/>
  <c r="AD1094" i="21"/>
  <c r="AF1094" i="21" s="1"/>
  <c r="AB1194" i="21"/>
  <c r="AB1278" i="21"/>
  <c r="AB1302" i="21"/>
  <c r="AD1302" i="21"/>
  <c r="AF1302" i="21" s="1"/>
  <c r="AD1214" i="21"/>
  <c r="AF1214" i="21" s="1"/>
  <c r="AB1161" i="21"/>
  <c r="AB1515" i="21"/>
  <c r="AB1569" i="21"/>
  <c r="AD1569" i="21"/>
  <c r="AF1569" i="21" s="1"/>
  <c r="AD1450" i="21"/>
  <c r="AF1450" i="21" s="1"/>
  <c r="AB1545" i="21"/>
  <c r="AB1610" i="21"/>
  <c r="AB1776" i="21"/>
  <c r="AB1808" i="21"/>
  <c r="AD1733" i="21"/>
  <c r="AF1733" i="21" s="1"/>
  <c r="AB1406" i="21"/>
  <c r="AD1532" i="21"/>
  <c r="AF1532" i="21" s="1"/>
  <c r="AB1635" i="21"/>
  <c r="AD1786" i="21"/>
  <c r="AF1786" i="21" s="1"/>
  <c r="AB1794" i="21"/>
  <c r="AD1689" i="21"/>
  <c r="AF1689" i="21" s="1"/>
  <c r="AB1848" i="21"/>
  <c r="AB1649" i="21"/>
  <c r="AB1585" i="21"/>
  <c r="AB1900" i="21"/>
  <c r="AB1977" i="21"/>
  <c r="AB2065" i="21"/>
  <c r="AD1983" i="21"/>
  <c r="AF1983" i="21" s="1"/>
  <c r="AB2167" i="21"/>
  <c r="AB2157" i="21"/>
  <c r="AB2184" i="21"/>
  <c r="AB2461" i="21"/>
  <c r="AB2335" i="21"/>
  <c r="AB2343" i="21"/>
  <c r="AB2267" i="21"/>
  <c r="AB2471" i="21"/>
  <c r="AB37" i="21"/>
  <c r="AB61" i="21"/>
  <c r="AB146" i="21"/>
  <c r="AD146" i="21"/>
  <c r="AF146" i="21" s="1"/>
  <c r="AD123" i="21"/>
  <c r="AF123" i="21" s="1"/>
  <c r="AD190" i="21"/>
  <c r="AF190" i="21" s="1"/>
  <c r="AB370" i="21"/>
  <c r="AB475" i="21"/>
  <c r="AB595" i="21"/>
  <c r="AD595" i="21"/>
  <c r="AF595" i="21" s="1"/>
  <c r="AB550" i="21"/>
  <c r="AD711" i="21"/>
  <c r="AF711" i="21" s="1"/>
  <c r="AD647" i="21"/>
  <c r="AF647" i="21" s="1"/>
  <c r="AB775" i="21"/>
  <c r="AB882" i="21"/>
  <c r="AB885" i="21"/>
  <c r="AB982" i="21"/>
  <c r="AB1146" i="21"/>
  <c r="AD1146" i="21"/>
  <c r="AF1146" i="21" s="1"/>
  <c r="AB1342" i="21"/>
  <c r="AD1342" i="21"/>
  <c r="AF1342" i="21" s="1"/>
  <c r="AD1254" i="21"/>
  <c r="AF1254" i="21" s="1"/>
  <c r="AB1296" i="21"/>
  <c r="AB1435" i="21"/>
  <c r="AB1517" i="21"/>
  <c r="AB1434" i="21"/>
  <c r="AD1434" i="21"/>
  <c r="AF1434" i="21" s="1"/>
  <c r="AB1577" i="21"/>
  <c r="AD1577" i="21"/>
  <c r="AF1577" i="21" s="1"/>
  <c r="AD1491" i="21"/>
  <c r="AF1491" i="21" s="1"/>
  <c r="AB1562" i="21"/>
  <c r="AD1498" i="21"/>
  <c r="AF1498" i="21" s="1"/>
  <c r="AD1459" i="21"/>
  <c r="AF1459" i="21" s="1"/>
  <c r="AB1526" i="21"/>
  <c r="AB1609" i="21"/>
  <c r="AD1609" i="21"/>
  <c r="AF1609" i="21" s="1"/>
  <c r="AD1661" i="21"/>
  <c r="AF1661" i="21" s="1"/>
  <c r="AB1432" i="21"/>
  <c r="AB1595" i="21"/>
  <c r="AB1652" i="21"/>
  <c r="AB1878" i="21"/>
  <c r="AD1878" i="21"/>
  <c r="AF1878" i="21" s="1"/>
  <c r="AB1902" i="21"/>
  <c r="AD1902" i="21"/>
  <c r="AF1902" i="21" s="1"/>
  <c r="AD1707" i="21"/>
  <c r="AF1707" i="21" s="1"/>
  <c r="AB1778" i="21"/>
  <c r="AB2017" i="21"/>
  <c r="AB1898" i="21"/>
  <c r="AB1924" i="21"/>
  <c r="AB2060" i="21"/>
  <c r="AD2055" i="21"/>
  <c r="AF2055" i="21" s="1"/>
  <c r="AB2309" i="21"/>
  <c r="AB2107" i="21"/>
  <c r="AD2463" i="21"/>
  <c r="AF2463" i="21" s="1"/>
  <c r="AB2453" i="21"/>
  <c r="AB2491" i="21"/>
  <c r="AD2491" i="21"/>
  <c r="AF2491" i="21" s="1"/>
  <c r="AB2365" i="21"/>
  <c r="AB2397" i="21"/>
  <c r="AB2429" i="21"/>
  <c r="AB2477" i="21"/>
  <c r="AB12" i="21"/>
  <c r="AB45" i="21"/>
  <c r="AB136" i="21"/>
  <c r="AD136" i="21"/>
  <c r="AF136" i="21" s="1"/>
  <c r="AB115" i="21"/>
  <c r="AB392" i="21"/>
  <c r="AD392" i="21"/>
  <c r="AF392" i="21" s="1"/>
  <c r="AB273" i="21"/>
  <c r="AB340" i="21"/>
  <c r="AD340" i="21"/>
  <c r="AF340" i="21" s="1"/>
  <c r="AB551" i="21"/>
  <c r="AD534" i="21"/>
  <c r="AF534" i="21" s="1"/>
  <c r="AB710" i="21"/>
  <c r="AB566" i="21"/>
  <c r="AB623" i="21"/>
  <c r="AB535" i="21"/>
  <c r="AB814" i="21"/>
  <c r="AB899" i="21"/>
  <c r="AB906" i="21"/>
  <c r="AD1383" i="21"/>
  <c r="AF1383" i="21" s="1"/>
  <c r="AB1383" i="21"/>
  <c r="AB1144" i="21"/>
  <c r="AD1140" i="21"/>
  <c r="AF1140" i="21" s="1"/>
  <c r="AB1233" i="21"/>
  <c r="AB1335" i="21"/>
  <c r="AB1384" i="21"/>
  <c r="AB1410" i="21"/>
  <c r="AD1410" i="21"/>
  <c r="AF1410" i="21" s="1"/>
  <c r="AB1393" i="21"/>
  <c r="AB1230" i="21"/>
  <c r="AD1506" i="21"/>
  <c r="AF1506" i="21" s="1"/>
  <c r="AD1530" i="21"/>
  <c r="AF1530" i="21" s="1"/>
  <c r="AD1578" i="21"/>
  <c r="AF1578" i="21" s="1"/>
  <c r="AD1724" i="21"/>
  <c r="AF1724" i="21" s="1"/>
  <c r="AB1886" i="21"/>
  <c r="AD1886" i="21"/>
  <c r="AF1886" i="21" s="1"/>
  <c r="AB1904" i="21"/>
  <c r="AD1904" i="21"/>
  <c r="AF1904" i="21" s="1"/>
  <c r="AD1705" i="21"/>
  <c r="AF1705" i="21" s="1"/>
  <c r="AD1771" i="21"/>
  <c r="AF1771" i="21" s="1"/>
  <c r="AB1633" i="21"/>
  <c r="AB2016" i="21"/>
  <c r="AD2016" i="21"/>
  <c r="AF2016" i="21" s="1"/>
  <c r="AB1993" i="21"/>
  <c r="AD2010" i="21"/>
  <c r="AF2010" i="21" s="1"/>
  <c r="AB2074" i="21"/>
  <c r="AD2136" i="21"/>
  <c r="AF2136" i="21" s="1"/>
  <c r="AB2247" i="21"/>
  <c r="AD2247" i="21"/>
  <c r="AF2247" i="21" s="1"/>
  <c r="AB2104" i="21"/>
  <c r="AB2285" i="21"/>
  <c r="AB2317" i="21"/>
  <c r="AB2483" i="21"/>
  <c r="AD2483" i="21"/>
  <c r="AF2483" i="21" s="1"/>
  <c r="AB2469" i="21"/>
  <c r="AD2469" i="21"/>
  <c r="AF2469" i="21" s="1"/>
  <c r="AB2355" i="21"/>
  <c r="AB2498" i="21"/>
  <c r="AD62" i="21"/>
  <c r="AF62" i="21" s="1"/>
  <c r="AB144" i="21"/>
  <c r="AD144" i="21"/>
  <c r="AF144" i="21" s="1"/>
  <c r="AB418" i="21"/>
  <c r="AB631" i="21"/>
  <c r="AB761" i="21"/>
  <c r="AD1142" i="21"/>
  <c r="AF1142" i="21" s="1"/>
  <c r="AB1142" i="21"/>
  <c r="AD1086" i="21"/>
  <c r="AF1086" i="21" s="1"/>
  <c r="AD1270" i="21"/>
  <c r="AF1270" i="21" s="1"/>
  <c r="AB1270" i="21"/>
  <c r="AD1158" i="21"/>
  <c r="AF1158" i="21" s="1"/>
  <c r="AD1476" i="21"/>
  <c r="AF1476" i="21" s="1"/>
  <c r="AB1476" i="21"/>
  <c r="AB1697" i="21"/>
  <c r="AD1697" i="21"/>
  <c r="AF1697" i="21" s="1"/>
  <c r="AB1619" i="21"/>
  <c r="AB1430" i="21"/>
  <c r="AB1912" i="21"/>
  <c r="AD1912" i="21"/>
  <c r="AF1912" i="21" s="1"/>
  <c r="AB1884" i="21"/>
  <c r="AD1884" i="21"/>
  <c r="AF1884" i="21" s="1"/>
  <c r="AD1692" i="21"/>
  <c r="AF1692" i="21" s="1"/>
  <c r="AD2089" i="21"/>
  <c r="AF2089" i="21" s="1"/>
  <c r="AB2059" i="21"/>
  <c r="AB2210" i="21"/>
  <c r="AB2316" i="21"/>
  <c r="AD2316" i="21"/>
  <c r="AF2316" i="21" s="1"/>
  <c r="AB2357" i="21"/>
  <c r="AB2389" i="21"/>
  <c r="AB2421" i="21"/>
  <c r="AD233" i="21"/>
  <c r="AF233" i="21" s="1"/>
  <c r="AB301" i="21"/>
  <c r="AB460" i="21"/>
  <c r="AB940" i="21"/>
  <c r="AD1028" i="21"/>
  <c r="AF1028" i="21" s="1"/>
  <c r="AD1182" i="21"/>
  <c r="AF1182" i="21" s="1"/>
  <c r="AD1190" i="21"/>
  <c r="AF1190" i="21" s="1"/>
  <c r="AB1136" i="21"/>
  <c r="AD1198" i="21"/>
  <c r="AF1198" i="21" s="1"/>
  <c r="AB1395" i="21"/>
  <c r="AB1418" i="21"/>
  <c r="AD1418" i="21"/>
  <c r="AF1418" i="21" s="1"/>
  <c r="AD1508" i="21"/>
  <c r="AF1508" i="21" s="1"/>
  <c r="AB1508" i="21"/>
  <c r="AB1563" i="21"/>
  <c r="AB1674" i="21"/>
  <c r="AD1657" i="21"/>
  <c r="AF1657" i="21" s="1"/>
  <c r="AB1721" i="21"/>
  <c r="AD1729" i="21"/>
  <c r="AF1729" i="21" s="1"/>
  <c r="AB1888" i="21"/>
  <c r="AD1888" i="21"/>
  <c r="AF1888" i="21" s="1"/>
  <c r="AD1918" i="21"/>
  <c r="AF1918" i="21" s="1"/>
  <c r="AB2138" i="21"/>
  <c r="AB2189" i="21"/>
  <c r="AB2339" i="21"/>
  <c r="AB2479" i="21"/>
  <c r="AB2347" i="21"/>
  <c r="BC4" i="21" l="1"/>
  <c r="F4" i="21"/>
  <c r="BA4" i="21"/>
  <c r="D4" i="21"/>
  <c r="AZ4" i="21"/>
  <c r="C4" i="21"/>
  <c r="BH1" i="21"/>
  <c r="BB1" i="21"/>
  <c r="BD1" i="21"/>
  <c r="BL1" i="21"/>
  <c r="AY1" i="21"/>
  <c r="BE4" i="21"/>
  <c r="AX4" i="21"/>
  <c r="BG4" i="21" l="1"/>
  <c r="BF4" i="21"/>
  <c r="AR4" i="21" l="1"/>
  <c r="AN4" i="21"/>
  <c r="AL4" i="21"/>
  <c r="X4" i="21"/>
  <c r="W4" i="21"/>
  <c r="AA4" i="21" s="1"/>
  <c r="V4" i="21"/>
  <c r="Y4" i="21" s="1"/>
  <c r="H4" i="21"/>
  <c r="AQ1" i="21"/>
  <c r="AP1" i="21"/>
  <c r="AO1" i="21"/>
  <c r="AM1" i="21"/>
  <c r="AK1" i="21"/>
  <c r="AJ1" i="21"/>
  <c r="AI1" i="21"/>
  <c r="S1" i="21"/>
  <c r="N1" i="21"/>
  <c r="M1" i="21"/>
  <c r="L1" i="21"/>
  <c r="A1" i="21"/>
  <c r="J4" i="21" l="1"/>
  <c r="Q4" i="21" s="1"/>
  <c r="I4" i="21"/>
  <c r="AT1" i="21"/>
  <c r="AW1" i="21"/>
  <c r="AU1" i="21"/>
  <c r="AV1" i="21"/>
  <c r="AE1" i="21"/>
  <c r="U1" i="21"/>
  <c r="AN1" i="21"/>
  <c r="Z4" i="21"/>
  <c r="C1" i="21"/>
  <c r="K1" i="21"/>
  <c r="B1" i="21"/>
  <c r="T1" i="21"/>
  <c r="AH1" i="21"/>
  <c r="D1" i="21"/>
  <c r="AR1" i="21"/>
  <c r="E1" i="21"/>
  <c r="O1" i="21"/>
  <c r="AS1" i="21"/>
  <c r="G1" i="21"/>
  <c r="P1" i="21"/>
  <c r="AL1" i="21"/>
  <c r="AC4" i="21"/>
  <c r="R1" i="21"/>
  <c r="Q1" i="21" l="1"/>
  <c r="AG1" i="21"/>
  <c r="J1" i="21"/>
  <c r="I1" i="21"/>
  <c r="AB4" i="21"/>
  <c r="AD4" i="21" s="1"/>
  <c r="AF4" i="21" s="1"/>
  <c r="E80" i="15" l="1"/>
  <c r="E81" i="15"/>
  <c r="E82" i="15"/>
  <c r="E83" i="15"/>
  <c r="E84" i="15"/>
  <c r="E85" i="15"/>
  <c r="E86" i="15"/>
  <c r="E87" i="15"/>
  <c r="E88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2" i="11"/>
</calcChain>
</file>

<file path=xl/sharedStrings.xml><?xml version="1.0" encoding="utf-8"?>
<sst xmlns="http://schemas.openxmlformats.org/spreadsheetml/2006/main" count="5795" uniqueCount="1678">
  <si>
    <t>No.</t>
  </si>
  <si>
    <t>State/Region Code</t>
  </si>
  <si>
    <t>State/Region Name</t>
  </si>
  <si>
    <t>Township Code</t>
  </si>
  <si>
    <t>Township Name</t>
  </si>
  <si>
    <t>Rural or Urban</t>
  </si>
  <si>
    <t>Ward</t>
  </si>
  <si>
    <t>Village Tract</t>
  </si>
  <si>
    <t>Village</t>
  </si>
  <si>
    <t>Beneficiaries Reg. No.</t>
  </si>
  <si>
    <t>Beneficiaries ID</t>
  </si>
  <si>
    <t>Benef: Name</t>
  </si>
  <si>
    <t>Benef: Gender</t>
  </si>
  <si>
    <t>Age in Years</t>
  </si>
  <si>
    <t>Age Verification Doc</t>
  </si>
  <si>
    <t>NRC Format</t>
  </si>
  <si>
    <t>NRC old - Text</t>
  </si>
  <si>
    <t>NRC old - Digits</t>
  </si>
  <si>
    <t>NRC Old</t>
  </si>
  <si>
    <t>NRC - Region Code</t>
  </si>
  <si>
    <t>NRC - Township Code</t>
  </si>
  <si>
    <t>NRC - Digits</t>
  </si>
  <si>
    <t>NRC New</t>
  </si>
  <si>
    <t>02</t>
  </si>
  <si>
    <t>05</t>
  </si>
  <si>
    <t>03</t>
  </si>
  <si>
    <t>agedoc</t>
  </si>
  <si>
    <t>program</t>
  </si>
  <si>
    <t>gender</t>
  </si>
  <si>
    <t>01</t>
  </si>
  <si>
    <t>status</t>
  </si>
  <si>
    <t>rural</t>
  </si>
  <si>
    <t>state</t>
  </si>
  <si>
    <t>days</t>
  </si>
  <si>
    <t>months</t>
  </si>
  <si>
    <t>ကချင်ပြည်နယ်</t>
  </si>
  <si>
    <t>ကယားပြည်နယ်</t>
  </si>
  <si>
    <t>ကရင်ပြည်နယ်</t>
  </si>
  <si>
    <t>ချင်းပြည်နယ်</t>
  </si>
  <si>
    <t>စစ်ကိုင်းတိုင်းဒေသကြီး</t>
  </si>
  <si>
    <t>တနင်္သာရီတိုင်းဒေသကြီး</t>
  </si>
  <si>
    <t>ပဲခူးတိုင်းဒေသကြီး</t>
  </si>
  <si>
    <t>မကွေးတိုင်းဒေသကြီး</t>
  </si>
  <si>
    <t>မန္တလေးတိုင်းဒေသကြီး</t>
  </si>
  <si>
    <t>မွန်ပြည်နယ်</t>
  </si>
  <si>
    <t>ရခိုင်ပြည်နယ်</t>
  </si>
  <si>
    <t>ရန်ကုန်တိုင်းဒေသကြီး</t>
  </si>
  <si>
    <t>ဧရာဝတီတိုင်းဒေသကြီး</t>
  </si>
  <si>
    <t>ပူတာအိုခရိုင်</t>
  </si>
  <si>
    <t>ဗန်းမော်ခရိုင်</t>
  </si>
  <si>
    <t>မြစ်ကြီးနားခရိုင်</t>
  </si>
  <si>
    <t>မိုးညှင်းခရိုင်</t>
  </si>
  <si>
    <t>ဘောလခဲခရိုင်</t>
  </si>
  <si>
    <t>လွိုင်ကော်ခရိုင်</t>
  </si>
  <si>
    <t>ကော့ကရိတ်ခရိုင်</t>
  </si>
  <si>
    <t>ဖာပွန်ခရိုင်</t>
  </si>
  <si>
    <t>ဘားအံခရိုင်</t>
  </si>
  <si>
    <t>မြဝတီခရိုင်</t>
  </si>
  <si>
    <t>ဖလမ်းခရိုင်</t>
  </si>
  <si>
    <t>မင်းတပ်ခရိုင်</t>
  </si>
  <si>
    <t>ဟားခါးခရိုင်</t>
  </si>
  <si>
    <t>ကလေးခရိုင်</t>
  </si>
  <si>
    <t>ကသာခရိုင်</t>
  </si>
  <si>
    <t>ခန္တီးခရိုင်</t>
  </si>
  <si>
    <t>စစ်ကိုင်းခရိုင်</t>
  </si>
  <si>
    <t>တမူးခရိုင်</t>
  </si>
  <si>
    <t>မုံရွာခရိုင်</t>
  </si>
  <si>
    <t>မော်လိုက်ခရိုင်</t>
  </si>
  <si>
    <t>ယင်းမာပင်ခရိုင်</t>
  </si>
  <si>
    <t>ရေွှဘိုခရိုင်</t>
  </si>
  <si>
    <t>ကော့သောင်းခရိုင်</t>
  </si>
  <si>
    <t>ထားဝယ်ခရိုင်</t>
  </si>
  <si>
    <t>မြိတ်ခရိုင်</t>
  </si>
  <si>
    <t>ဒက္ခိဏခရိုင်</t>
  </si>
  <si>
    <t>ဥတ္တရခရိုင်</t>
  </si>
  <si>
    <t>တောင်ငူခရိုင်</t>
  </si>
  <si>
    <t>ပြည်ခရိုင်</t>
  </si>
  <si>
    <t>ပဲခူးခရိုင်</t>
  </si>
  <si>
    <t>သာယာဝတီခရိုင်</t>
  </si>
  <si>
    <t>ဂန့်ဂေါခရိုင်</t>
  </si>
  <si>
    <t>ပခုက္ကူခရိုင်</t>
  </si>
  <si>
    <t>မကွေးခရိုင်</t>
  </si>
  <si>
    <t>မင်းဘူးခရိုင်</t>
  </si>
  <si>
    <t>သရက်ခရိုင်</t>
  </si>
  <si>
    <t>ကျောက်ဆည်ခရိုင်</t>
  </si>
  <si>
    <t>ညောင်ဦးခရိုင်</t>
  </si>
  <si>
    <t>ပြင်ဦးလွင်ခရိုင်</t>
  </si>
  <si>
    <t>မန္တလေးခရိုင်</t>
  </si>
  <si>
    <t>မြင်းခြံခရိုင်</t>
  </si>
  <si>
    <t>မိတ္ထီလာခရိုင်</t>
  </si>
  <si>
    <t>ရမည်းသင်းခရိုင်</t>
  </si>
  <si>
    <t>မော်လမြိုင်ခရိုင်</t>
  </si>
  <si>
    <t>သထုံခရိုင်</t>
  </si>
  <si>
    <t>ကျောက်ဖြူခရိုင်</t>
  </si>
  <si>
    <t>စစ်တွေခရိုင်</t>
  </si>
  <si>
    <t>မောင်တောခရိုင်</t>
  </si>
  <si>
    <t>ြေမာက်ဦးခရိုင်</t>
  </si>
  <si>
    <t>သံတွဲခရိုင်</t>
  </si>
  <si>
    <t>တောင်ပိုင်းခရိုင်</t>
  </si>
  <si>
    <t>မြောက်ပိုင်းခရိုင်</t>
  </si>
  <si>
    <t>အနောက်ပိုင်းခရိုင်</t>
  </si>
  <si>
    <t>အရှေ့ပိုင်းခရိုင်</t>
  </si>
  <si>
    <t>တောင်ကြီးခရိုင်</t>
  </si>
  <si>
    <t>လင်းခေးခရိုင်</t>
  </si>
  <si>
    <t>လွိုင်လင်ခရိုင်</t>
  </si>
  <si>
    <t>ကျောက်မဲခရိုင်</t>
  </si>
  <si>
    <t>ကွမ်းလုံခရိုင်</t>
  </si>
  <si>
    <t>မက်မန်းခရိုင်</t>
  </si>
  <si>
    <t>မူဆယ်ခရိုင်</t>
  </si>
  <si>
    <t>လားရှိုးခရိုင်</t>
  </si>
  <si>
    <t>လောက်ကိုင်ခရိုင်</t>
  </si>
  <si>
    <t>ဟိုပန်ခရိုင်</t>
  </si>
  <si>
    <t>ကျိုင်းတုံခရိုင်</t>
  </si>
  <si>
    <t>တာချီလိတ်ခရိုင်</t>
  </si>
  <si>
    <t>မိုင်းဆတ်ခရိုင်</t>
  </si>
  <si>
    <t>မိုင်းဖြတ်ခရိုင်</t>
  </si>
  <si>
    <t>ပုသိမ်ခရိုင်</t>
  </si>
  <si>
    <t>ဖျာပုံခရိုင်</t>
  </si>
  <si>
    <t>မြောင်းမြခရိုင်</t>
  </si>
  <si>
    <t>မအူပင်ခရိုင်</t>
  </si>
  <si>
    <t>လပွတ္တာခရိုင်</t>
  </si>
  <si>
    <t>ဟင်္သာတခရိုင်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</si>
  <si>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</si>
  <si>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</si>
  <si>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</si>
  <si>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</si>
  <si>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</si>
  <si>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</si>
  <si>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</si>
  <si>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</si>
  <si>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</si>
  <si>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</si>
  <si>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</si>
  <si>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</si>
  <si>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</si>
  <si>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</si>
  <si>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ကျိုင်းတုံ</t>
  </si>
  <si>
    <t>မိုင်းခတ်</t>
  </si>
  <si>
    <t>မိုင်းယန်း</t>
  </si>
  <si>
    <t>မိုင်းလား</t>
  </si>
  <si>
    <t>ကျောက်ဆည်မြို့နယ်</t>
  </si>
  <si>
    <t>စဉ့်ကိုင်မြို့နယ်</t>
  </si>
  <si>
    <t>တံတားဦးမြို့နယ်</t>
  </si>
  <si>
    <t>မြစ်သားမြို့နယ်</t>
  </si>
  <si>
    <t>ကျောက်ဖြူမြို့နယ်</t>
  </si>
  <si>
    <t>မာန်အောင်မြို့နယ်</t>
  </si>
  <si>
    <t>ရမ်းဗြဲမြို့နယ်</t>
  </si>
  <si>
    <t>အမ်းမြို့နယ်</t>
  </si>
  <si>
    <t>ကျောက်မဲ</t>
  </si>
  <si>
    <t>နမ္မတူ</t>
  </si>
  <si>
    <t>နမ့်ဆန်</t>
  </si>
  <si>
    <t>နောင်ချို</t>
  </si>
  <si>
    <t>မန်တုံ</t>
  </si>
  <si>
    <t>မဘိမ်း</t>
  </si>
  <si>
    <t>မိုးမိတ်</t>
  </si>
  <si>
    <t>သီပေါ</t>
  </si>
  <si>
    <t>ကလေးမြို့နယ်</t>
  </si>
  <si>
    <t>ကလေးဝမြို့နယ်</t>
  </si>
  <si>
    <t>မင်းကင်းမြို့နယ်</t>
  </si>
  <si>
    <t>ကွမ်းလုံ</t>
  </si>
  <si>
    <t>ကသာမြို့နယ်</t>
  </si>
  <si>
    <t>ကောလင်းမြို့နယ်</t>
  </si>
  <si>
    <t>ထီးချိုင့်မြို့နယ်</t>
  </si>
  <si>
    <t>ပင်လည်ဘူးမြို့နယ်</t>
  </si>
  <si>
    <t>ဗန်းမောက်မြို့နယ်</t>
  </si>
  <si>
    <t>ဝန်းသိုမြို့နယ်</t>
  </si>
  <si>
    <t>အင်းတော်မြို့နယ်</t>
  </si>
  <si>
    <t>ကြာအင်းဆိပ်ကြီးမြို့နယ်</t>
  </si>
  <si>
    <t>ကော့ကရိတ်မြို့နယ်</t>
  </si>
  <si>
    <t>ကော့သောင်းမြို့နယ်</t>
  </si>
  <si>
    <t>ဘုတ်ပြင်းမြို့နယ်</t>
  </si>
  <si>
    <t>ခန္တီးမြို့နယ်</t>
  </si>
  <si>
    <t>နန်းယွန်းမြို့နယ်</t>
  </si>
  <si>
    <t>လဟယ်မြို့နယ်</t>
  </si>
  <si>
    <t>လေရှီးမြို့နယ်</t>
  </si>
  <si>
    <t>ဟုမ္မလင်းမြို့နယ်</t>
  </si>
  <si>
    <t>ဂန့်ဂေါမြို့နယ်</t>
  </si>
  <si>
    <t>ဆောမြို့နယ်</t>
  </si>
  <si>
    <t>ထီးလင်းမြို့နယ်</t>
  </si>
  <si>
    <t>စစ်ကိုင်းမြို့နယ်</t>
  </si>
  <si>
    <t>မြင်းမူမြို့နယ်</t>
  </si>
  <si>
    <t>ြေမာင်မြို့နယ်</t>
  </si>
  <si>
    <t>စစ်တွေမြို့နယ်</t>
  </si>
  <si>
    <t>ပုဏ္ဏားကျွန်းမြို့နယ်</t>
  </si>
  <si>
    <t>ပေါက်တောမြို့နယ်</t>
  </si>
  <si>
    <t>ရသေ့တောင်မြို့နယ်</t>
  </si>
  <si>
    <t>ညောင်ဦးမြို့နယ်</t>
  </si>
  <si>
    <t>တမူးမြို့နယ်</t>
  </si>
  <si>
    <t>တာချီလိတ်</t>
  </si>
  <si>
    <t>ကလော</t>
  </si>
  <si>
    <t>ဆီဆိုင်</t>
  </si>
  <si>
    <t>ညောင်ရွှေ</t>
  </si>
  <si>
    <t>တောင်ကြီး</t>
  </si>
  <si>
    <t>ပင်းတယ</t>
  </si>
  <si>
    <t>ပင်လောင်း</t>
  </si>
  <si>
    <t>ဖယ်ခုံ</t>
  </si>
  <si>
    <t>ရပ်စောက်</t>
  </si>
  <si>
    <t>ရွာငံ</t>
  </si>
  <si>
    <t>ဟိုပုံး</t>
  </si>
  <si>
    <t>ကျောက်ကြီးမြို့နယ်</t>
  </si>
  <si>
    <t>တောင်ငူမြို့နယ်</t>
  </si>
  <si>
    <t>ထန်းတပင်မြို့နယ်</t>
  </si>
  <si>
    <t>ဖြူးမြို့နယ်</t>
  </si>
  <si>
    <t>ရေတာရှည်မြို့နယ်</t>
  </si>
  <si>
    <t>အုတ်တွင်းမြို့နယ်</t>
  </si>
  <si>
    <t>ကျောက်တန်းမြို့နယ်</t>
  </si>
  <si>
    <t>ကွမ်းခြံကုန်းမြို့နယ်</t>
  </si>
  <si>
    <t>ကိုကိုးကျွန်းမြို့နယ်</t>
  </si>
  <si>
    <t>ကော့မှူးမြို့နယ်</t>
  </si>
  <si>
    <t>ခရမ်းမြို့နယ်</t>
  </si>
  <si>
    <t>ဆိပ်ကြီး/ခနောင်တိုမြို့နယ်</t>
  </si>
  <si>
    <t>တွံတေးမြို့နယ်</t>
  </si>
  <si>
    <t>ဒလမြို့နယ်</t>
  </si>
  <si>
    <t>သန်လျင်မြို့နယ်</t>
  </si>
  <si>
    <t>သုံးခွမြို့နယ်</t>
  </si>
  <si>
    <t>ထားဝယ်မြို့နယ်</t>
  </si>
  <si>
    <t>ရေဖြူမြို့နယ်</t>
  </si>
  <si>
    <t>လောင်းလုံးမြို့နယ်</t>
  </si>
  <si>
    <t>သရက်ချောင်းမြို့နယ်</t>
  </si>
  <si>
    <t>ဇမ္ဗူသီရိမြို့နယ်*</t>
  </si>
  <si>
    <t>ဒက္ခိဏသီရိမြို့နယ်</t>
  </si>
  <si>
    <t>ပျဉ်းမနားမြို့နယ်</t>
  </si>
  <si>
    <t>လယ်ဝေးမြို့နယ်</t>
  </si>
  <si>
    <t>ဆိပ်ဖြူမြို့နယ်</t>
  </si>
  <si>
    <t>ပခုက္ကူမြို့နယ်</t>
  </si>
  <si>
    <t>ပေါက်မြို့နယ်</t>
  </si>
  <si>
    <t>မြိုင်မြို့နယ်</t>
  </si>
  <si>
    <t>ရေစကြိုမြို့နယ်</t>
  </si>
  <si>
    <t>စဉ့်ကူးမြို့နယ်</t>
  </si>
  <si>
    <t>ပြင်ဦးလွင်မြို့နယ်</t>
  </si>
  <si>
    <t>မတ္တရာမြို့နယ်</t>
  </si>
  <si>
    <t>မိုးကုတ်မြို့နယ်</t>
  </si>
  <si>
    <t>သပိတ်ကျင်းမြို့နယ်</t>
  </si>
  <si>
    <t>ပန်းတောင်းမြို့နယ်</t>
  </si>
  <si>
    <t>ပြည်မြို့နယ်</t>
  </si>
  <si>
    <t>ပေါက်ခေါင်းမြို့နယ်</t>
  </si>
  <si>
    <t>ပေါင်းတည်မြို့နယ်</t>
  </si>
  <si>
    <t>ရွှေတောင်မြို့နယ်</t>
  </si>
  <si>
    <t>သဲကုန်းမြို့နယ်</t>
  </si>
  <si>
    <t>ကန်ကြီးထောင့်မြို့နယ်</t>
  </si>
  <si>
    <t>ကျုံပျော်မြို့နယ်</t>
  </si>
  <si>
    <t>ကျောင်းကုန်းမြို့နယ်</t>
  </si>
  <si>
    <t>ငပုတောမြို့နယ်</t>
  </si>
  <si>
    <t>ပုသိမ်မြို့နယ်</t>
  </si>
  <si>
    <t>ရေကြည်မြို့နယ်</t>
  </si>
  <si>
    <t>သာပေါင်းမြို့နယ်</t>
  </si>
  <si>
    <t>ခေါင်လန်ဖူးမြို့နယ်</t>
  </si>
  <si>
    <t>ဆွမ်ပရာဘွမ်မြို့နယ်</t>
  </si>
  <si>
    <t>နောင်မွန်းမြို့နယ်</t>
  </si>
  <si>
    <t>ပူတာအိုမြို့နယ်</t>
  </si>
  <si>
    <t>မချမ်းဘောမြို့နယ်</t>
  </si>
  <si>
    <t>ကျောက်တံခါးမြို့နယ်</t>
  </si>
  <si>
    <t>ကဝမြို့နယ်</t>
  </si>
  <si>
    <t>ညောင်လေးပင်မြို့နယ်</t>
  </si>
  <si>
    <t>ဒိုက်ဦးမြို့နယ်</t>
  </si>
  <si>
    <t>ပဲခူးမြို့နယ်</t>
  </si>
  <si>
    <t>ရွှေကျင်မြို့နယ်</t>
  </si>
  <si>
    <t>ဝေါမြို့နယ်</t>
  </si>
  <si>
    <t>သနပ်ပင်မြို့နယ်</t>
  </si>
  <si>
    <t>ကျိုက်လတ်မြို့နယ်</t>
  </si>
  <si>
    <t>ဒေးဒရဲမြို့နယ်</t>
  </si>
  <si>
    <t>ဖျာပုံမြို့နယ်</t>
  </si>
  <si>
    <t>ဘိုကလေးမြို့နယ်</t>
  </si>
  <si>
    <t>တွန်းဇန်မြို့နယ်</t>
  </si>
  <si>
    <t>တီးတိန်မြို့နယ်</t>
  </si>
  <si>
    <t>ဖလမ်းမြို့နယ်</t>
  </si>
  <si>
    <t>ဖာပွန်မြို့နယ်</t>
  </si>
  <si>
    <t>ဗန်းမော်မြို့နယ်</t>
  </si>
  <si>
    <t>မံစီမြို့နယ်</t>
  </si>
  <si>
    <t>မိုးမောက်မြို့နယ်</t>
  </si>
  <si>
    <t>ရွှေကူမြို့နယ်</t>
  </si>
  <si>
    <t>ဘားအံမြို့နယ်</t>
  </si>
  <si>
    <t>လှိုင်းဘွဲ့မြို့နယ်</t>
  </si>
  <si>
    <t>သံတောင်ကြီးမြို့နယ်</t>
  </si>
  <si>
    <t>ဖာဆောင်းမြို့နယ်</t>
  </si>
  <si>
    <t>ဘောလခဲမြို့နယ်</t>
  </si>
  <si>
    <t>မယ်စဲ့မြို့နယ်</t>
  </si>
  <si>
    <t>ချောက်မြို့နယ်</t>
  </si>
  <si>
    <t>တောင်တွင်းကြီးမြို့နယ်</t>
  </si>
  <si>
    <t>နတ်မောက်မြို့နယ်</t>
  </si>
  <si>
    <t>မကွေးမြို့နယ်</t>
  </si>
  <si>
    <t>မြို့သစ်မြို့နယ်</t>
  </si>
  <si>
    <t>ရေနံချောင်းမြို့နယ်</t>
  </si>
  <si>
    <t>နားဖန်း</t>
  </si>
  <si>
    <t>ပန်ဆမ်း(ပန်ခမ်း)</t>
  </si>
  <si>
    <t>မက်မန်း</t>
  </si>
  <si>
    <t>ကန်ပက်လက်မြို့နယ်</t>
  </si>
  <si>
    <t>ပလက်ဝမြို့နယ်</t>
  </si>
  <si>
    <t>မင်းတပ်မြို့နယ်</t>
  </si>
  <si>
    <t>မတူပီမြို့နယ်</t>
  </si>
  <si>
    <t>ငဖဲမြို့နယ်</t>
  </si>
  <si>
    <t>စလင်းမြို့နယ်</t>
  </si>
  <si>
    <t>စေတုတ္တရာမြို့နယ်</t>
  </si>
  <si>
    <t>ပွင့်ဖြူမြို့နယ်</t>
  </si>
  <si>
    <t>မင်းဘူးမြို့နယ်</t>
  </si>
  <si>
    <t>ချမ်းမြသာစည်မြို့နယ်</t>
  </si>
  <si>
    <t>ချမ်းအေးသာဇံမြို့နယ်</t>
  </si>
  <si>
    <t>ပြည်ကြီးတံခွန်မြို့နယ်</t>
  </si>
  <si>
    <t>ပုသိမ်ကြီးမြို့နယ်</t>
  </si>
  <si>
    <t>မဟာအောင်မြေမြို့နယ်</t>
  </si>
  <si>
    <t>အမရပူရမြို့နယ်</t>
  </si>
  <si>
    <t>အောင်မြေသာဇံမြို့နယ်</t>
  </si>
  <si>
    <t>ကျောက်ပန်းတောင်းမြို့နယ်</t>
  </si>
  <si>
    <t>ငါန်းဇွန်မြို့နယ်</t>
  </si>
  <si>
    <t>တောင်သာမြို့နယ်</t>
  </si>
  <si>
    <t>နွားထိုးကြီးမြို့နယ်</t>
  </si>
  <si>
    <t>မြင်းခြံမြို့နယ်</t>
  </si>
  <si>
    <t>ချီဖွေမြို့နယ်</t>
  </si>
  <si>
    <t>ဆော့လော်မြို့နယ်</t>
  </si>
  <si>
    <t>တနိုင်းမြို့နယ်</t>
  </si>
  <si>
    <t>မြစ်ကြီးနားမြို့နယ်</t>
  </si>
  <si>
    <t>ဝိုင်းမော်မြို့နယ်</t>
  </si>
  <si>
    <t>အင်ဂျန်းယန်မြို့နယ်</t>
  </si>
  <si>
    <t>မြဝတီမြို့နယ်</t>
  </si>
  <si>
    <t>ကျွန်းစုမြို့နယ်</t>
  </si>
  <si>
    <t>တနင်္သာရီမြို့နယ်</t>
  </si>
  <si>
    <t>ပုလောမြို့နယ်</t>
  </si>
  <si>
    <t>မြိတ်မြို့နယ်</t>
  </si>
  <si>
    <t>တိုက်ကြီးမြို့နယ်</t>
  </si>
  <si>
    <t>မင်္ဂလာဒုံမြို့နယ်</t>
  </si>
  <si>
    <t>မှော်ဘီမြို့နယ်</t>
  </si>
  <si>
    <t>ရွှေပြည်သာမြို့နယ်</t>
  </si>
  <si>
    <t>လှည်းကူးမြို့နယ်</t>
  </si>
  <si>
    <t>လှိုင်သာယာမြို့နယ်</t>
  </si>
  <si>
    <t>အင်းစိန်မြို့နယ်</t>
  </si>
  <si>
    <t>မြောင်းမြမြို့နယ်</t>
  </si>
  <si>
    <t>ဝါးခယ်မမြို့နယ်</t>
  </si>
  <si>
    <t>အိမ်မဲမြို့နယ်</t>
  </si>
  <si>
    <t>ညောင်တုန်းမြို့နယ်</t>
  </si>
  <si>
    <t>ဓနုဖြူမြို့နယ်</t>
  </si>
  <si>
    <t>ပန်းတနော်မြို့နယ်</t>
  </si>
  <si>
    <t>မအူပင်မြို့နယ်</t>
  </si>
  <si>
    <t>မလှိုင်မြို့နယ်</t>
  </si>
  <si>
    <t>မိတ္ထီလာမြို့နယ်</t>
  </si>
  <si>
    <t>ဝမ်းတွင်းမြို့နယ်</t>
  </si>
  <si>
    <t>သာစည်မြို့နယ်</t>
  </si>
  <si>
    <t>မိုင်းဆတ်</t>
  </si>
  <si>
    <t>မိုင်းတုံ</t>
  </si>
  <si>
    <t>မိုင်းပျဉ်း</t>
  </si>
  <si>
    <t>မိုင်းဖြတ်</t>
  </si>
  <si>
    <t>မိုင်းယောင်း</t>
  </si>
  <si>
    <t>ဖားကန့်မြို့နယ်</t>
  </si>
  <si>
    <t>မိုးကောင်းမြို့နယ်</t>
  </si>
  <si>
    <t>မိုးညှင်းမြို့နယ်</t>
  </si>
  <si>
    <t>ချောင်းဦးမြို့နယ်</t>
  </si>
  <si>
    <t>ဘုတလင်မြို့နယ်</t>
  </si>
  <si>
    <t>မုံရွာမြို့နယ်</t>
  </si>
  <si>
    <t>အရာတော်မြို့နယ်</t>
  </si>
  <si>
    <t>ကွတ်ခိုင်</t>
  </si>
  <si>
    <t>နမ့်ခမ်း</t>
  </si>
  <si>
    <t>မူဆယ်</t>
  </si>
  <si>
    <t>ဘူးသီးတောင်မြို့နယ်</t>
  </si>
  <si>
    <t>မောင်တောမြို့နယ်</t>
  </si>
  <si>
    <t>ကျိုက်မရောမြို့နယ်</t>
  </si>
  <si>
    <t>ချောင်းဆုံမြို့နယ်</t>
  </si>
  <si>
    <t>မုဒုံမြို့နယ်</t>
  </si>
  <si>
    <t>မော်လမြိုင်မြို့နယ်</t>
  </si>
  <si>
    <t>ရေးမြို့နယ်</t>
  </si>
  <si>
    <t>သံဖြူဇရပ်မြို့နယ်</t>
  </si>
  <si>
    <t>ဖောင်းပြင်မြို့နယ်</t>
  </si>
  <si>
    <t>မော်လိုက်မြို့နယ်</t>
  </si>
  <si>
    <t>ကနီမြို့နယ်</t>
  </si>
  <si>
    <t>ဆားလင်းကြီးမြို့နယ်</t>
  </si>
  <si>
    <t>ပုလဲမြို့နယ်</t>
  </si>
  <si>
    <t>ယင်းမာပင်မြို့နယ်</t>
  </si>
  <si>
    <t>ပျော်ဘွယ်မြို့နယ်</t>
  </si>
  <si>
    <t>ရမည်းသင်းမြို့နယ်</t>
  </si>
  <si>
    <t>ကန့်ဘလူမြို့နယ်</t>
  </si>
  <si>
    <t>ကျွန်းလှမြို့နယ်</t>
  </si>
  <si>
    <t>ခင်ဦးမြို့နယ်</t>
  </si>
  <si>
    <t>တန့်ဆည်မြို့နယ်</t>
  </si>
  <si>
    <t>ဒီပဲယင်းမြို့နယ်</t>
  </si>
  <si>
    <t>ရေွှဘိုမြို့နယ်</t>
  </si>
  <si>
    <t>ရေဦးမြို့နယ်</t>
  </si>
  <si>
    <t>ဝက်လက်မြို့နယ်</t>
  </si>
  <si>
    <t>ကျောက်တော်မြို့နယ်</t>
  </si>
  <si>
    <t>မင်းပြားမြို့နယ်</t>
  </si>
  <si>
    <t>မြေပုံမြို့နယ်</t>
  </si>
  <si>
    <t>မြောက်ဦးမြို့နယ်</t>
  </si>
  <si>
    <t>မိုင်းပန်</t>
  </si>
  <si>
    <t>မိုးနဲ</t>
  </si>
  <si>
    <t>မောက်မယ်</t>
  </si>
  <si>
    <t>လင်းခေး</t>
  </si>
  <si>
    <t>မော်လမြိုင်ကျွန်းမြို့နယ်</t>
  </si>
  <si>
    <t>လပွတ္တာမြို့နယ်</t>
  </si>
  <si>
    <t>ဒီမောဆိုမြို့နယ်</t>
  </si>
  <si>
    <t>ဖရူဆိုမြို့နယ်</t>
  </si>
  <si>
    <t>ရှားတောမြို့နယ်</t>
  </si>
  <si>
    <t>လွိုင်ကော်မြို့နယ်</t>
  </si>
  <si>
    <t>ကျေးသီး</t>
  </si>
  <si>
    <t>ကွန်ဟိန်း</t>
  </si>
  <si>
    <t>နမ့်စန်</t>
  </si>
  <si>
    <t>မိုင်းကိုင်</t>
  </si>
  <si>
    <t>မိုင်းရှူး</t>
  </si>
  <si>
    <t>လွိုင်လင်</t>
  </si>
  <si>
    <t>လဲချား</t>
  </si>
  <si>
    <t>တန့်ယန်း</t>
  </si>
  <si>
    <t>မိုင်းရယ်</t>
  </si>
  <si>
    <t>လားရှိုး</t>
  </si>
  <si>
    <t>သိန်းနီ</t>
  </si>
  <si>
    <t>ကုန်းကြမ်း</t>
  </si>
  <si>
    <t>လောက်ကိုင်</t>
  </si>
  <si>
    <t>ဂွမြို့နယ်</t>
  </si>
  <si>
    <t>တောင်ကုတ်မြို့နယ်</t>
  </si>
  <si>
    <t>သံတွဲမြို့နယ်</t>
  </si>
  <si>
    <t>ကျိုက်ထိုမြို့နယ်</t>
  </si>
  <si>
    <t>ပေါင်မြို့နယ်</t>
  </si>
  <si>
    <t>ဘီးလင်းမြို့နယ်</t>
  </si>
  <si>
    <t>သထုံမြို့နယ်</t>
  </si>
  <si>
    <t>ကံမမြို့နယ်</t>
  </si>
  <si>
    <t>ဆင်ပေါင်ဝဲမြို့နယ်</t>
  </si>
  <si>
    <t>မင်းတုန်းမြို့နယ်</t>
  </si>
  <si>
    <t>မင်းလှမြို့နယ်</t>
  </si>
  <si>
    <t>သရက်မြို့နယ်</t>
  </si>
  <si>
    <t>အောင်လံမြို့နယ်</t>
  </si>
  <si>
    <t>ကြို့ပင်ကောက်မြို့နယ်</t>
  </si>
  <si>
    <t>ဇီးကုန်းမြို့နယ်</t>
  </si>
  <si>
    <t>နတ်တလင်းမြို့နယ်</t>
  </si>
  <si>
    <t>မိုးညိုမြို့နယ်</t>
  </si>
  <si>
    <t>လက်ပံတန်းမြို့နယ်</t>
  </si>
  <si>
    <t>သာယာဝတီမြို့နယ်</t>
  </si>
  <si>
    <t>အုတ်ဖိုမြို့နယ်</t>
  </si>
  <si>
    <t>ကြံခင်းမြို့နယ်</t>
  </si>
  <si>
    <t>ဇလွန်မြို့နယ်</t>
  </si>
  <si>
    <t>မြန်အောင်မြို့နယ်</t>
  </si>
  <si>
    <t>လေးမျက်နှာမြို့နယ်</t>
  </si>
  <si>
    <t>ဟင်္သာတမြို့နယ်</t>
  </si>
  <si>
    <t>အင်္ဂပူမြို့နယ်</t>
  </si>
  <si>
    <t>ထန်တလန်မြို့နယ်</t>
  </si>
  <si>
    <t>ဟားခါးမြို့နယ်</t>
  </si>
  <si>
    <t>ပန်ဝိုင်</t>
  </si>
  <si>
    <t>မိုင်းမော</t>
  </si>
  <si>
    <t>ဟိုပန်</t>
  </si>
  <si>
    <t>ကမာရွတ်မြို့နယ်</t>
  </si>
  <si>
    <t>ကျောက်တံတားမြို့နယ်</t>
  </si>
  <si>
    <t>ကြည့်မြင်တိုင်မြို့နယ်</t>
  </si>
  <si>
    <t>စမ်းချောင်းမြို့နယ်</t>
  </si>
  <si>
    <t>ဆိပ်ကမ်းမြို့နယ်</t>
  </si>
  <si>
    <t>ဒဂုံမြို့နယ်</t>
  </si>
  <si>
    <t>ပန်းဘဲတန်းမြို့နယ်</t>
  </si>
  <si>
    <t>ဗဟန်းမြို့နယ်</t>
  </si>
  <si>
    <t>မရမ်းကုန်းမြို့နယ်</t>
  </si>
  <si>
    <t>လမ်းမတော်မြို့နယ်</t>
  </si>
  <si>
    <t>လသာမြို့နယ်</t>
  </si>
  <si>
    <t>လှိုင်မြို့နယ်</t>
  </si>
  <si>
    <t>အလုံမြို့နယ်</t>
  </si>
  <si>
    <t>တာမွေမြို့နယ်</t>
  </si>
  <si>
    <t>တောင်ဥက္ကလာပမြို့နယ်</t>
  </si>
  <si>
    <t>ဒဂုံမြို့သစ်(ဆိပ်ကမ်း)</t>
  </si>
  <si>
    <t>ဒဂုံမြို့သစ်(တောင်ပိုင်း)</t>
  </si>
  <si>
    <t>ဒဂုံမြို့သစ်(မြောက််ပိုင်း)</t>
  </si>
  <si>
    <t>ဒဂုံမြို့သစ်(အရှေ့ပိုင်း)</t>
  </si>
  <si>
    <t>ဒေါပုံမြို့နယ်</t>
  </si>
  <si>
    <t>ပုဇွန်တောင်မြို့နယ်</t>
  </si>
  <si>
    <t>ဗိုလ်တထောင်မြို့နယ်</t>
  </si>
  <si>
    <t>မင်္ဂလာတောင်ညွန့်မြို့နယ်</t>
  </si>
  <si>
    <t>မြောက်ဥက္ကလာပမြို့နယ်</t>
  </si>
  <si>
    <t>ရန်ကင်းမြို့နယ်</t>
  </si>
  <si>
    <t>သင်္ဃန်းကျွန်းမြို့နယ်</t>
  </si>
  <si>
    <t>သာကေတမြို့နယ်</t>
  </si>
  <si>
    <t>ဇေယျာသီရိမြို့နယ်</t>
  </si>
  <si>
    <t>တပ်ကုန်းမြို့နယ်</t>
  </si>
  <si>
    <t>ပုဗ္ဗသီရိမြို့နယ်</t>
  </si>
  <si>
    <t>ဥတ္တရသီရိမြို့နယ်</t>
  </si>
  <si>
    <t>41</t>
  </si>
  <si>
    <t>25</t>
  </si>
  <si>
    <t>33</t>
  </si>
  <si>
    <t>24</t>
  </si>
  <si>
    <t>20</t>
  </si>
  <si>
    <t>38</t>
  </si>
  <si>
    <t>27</t>
  </si>
  <si>
    <t>28</t>
  </si>
  <si>
    <t>29</t>
  </si>
  <si>
    <t>32</t>
  </si>
  <si>
    <t>26</t>
  </si>
  <si>
    <t>23</t>
  </si>
  <si>
    <t>21</t>
  </si>
  <si>
    <t>39</t>
  </si>
  <si>
    <t>45</t>
  </si>
  <si>
    <t>31</t>
  </si>
  <si>
    <t>22</t>
  </si>
  <si>
    <t>30</t>
  </si>
  <si>
    <t>43</t>
  </si>
  <si>
    <t>19</t>
  </si>
  <si>
    <t>37</t>
  </si>
  <si>
    <t>34</t>
  </si>
  <si>
    <t>44</t>
  </si>
  <si>
    <t>42</t>
  </si>
  <si>
    <t>35</t>
  </si>
  <si>
    <t>36</t>
  </si>
  <si>
    <t>40</t>
  </si>
  <si>
    <t>nrc</t>
  </si>
  <si>
    <t>အတန</t>
  </si>
  <si>
    <t>ဟမန</t>
  </si>
  <si>
    <t>ဟပန</t>
  </si>
  <si>
    <t>သပန</t>
  </si>
  <si>
    <t>သနန</t>
  </si>
  <si>
    <t>လလန</t>
  </si>
  <si>
    <t>လရန</t>
  </si>
  <si>
    <t>လခန</t>
  </si>
  <si>
    <t>လကန</t>
  </si>
  <si>
    <t>ရစန</t>
  </si>
  <si>
    <t>ရငန</t>
  </si>
  <si>
    <t>မဟရ</t>
  </si>
  <si>
    <t>ဥကမ</t>
  </si>
  <si>
    <t>မလန</t>
  </si>
  <si>
    <t>ဥကတ</t>
  </si>
  <si>
    <t>မရန</t>
  </si>
  <si>
    <t>အလန</t>
  </si>
  <si>
    <t>အစန</t>
  </si>
  <si>
    <t>မမန</t>
  </si>
  <si>
    <t>သလန</t>
  </si>
  <si>
    <t>မဘန</t>
  </si>
  <si>
    <t>သဃက</t>
  </si>
  <si>
    <t>မဖန</t>
  </si>
  <si>
    <t>သခန</t>
  </si>
  <si>
    <t>မပန</t>
  </si>
  <si>
    <t>သကတ</t>
  </si>
  <si>
    <t>မနန</t>
  </si>
  <si>
    <t>လသယ</t>
  </si>
  <si>
    <t>မတန</t>
  </si>
  <si>
    <t>လသန</t>
  </si>
  <si>
    <t>လမန</t>
  </si>
  <si>
    <t>အရတ</t>
  </si>
  <si>
    <t>မငန</t>
  </si>
  <si>
    <t>လမတ</t>
  </si>
  <si>
    <t>မခန</t>
  </si>
  <si>
    <t>ဟမလ</t>
  </si>
  <si>
    <t>မကန</t>
  </si>
  <si>
    <t>ရပသ</t>
  </si>
  <si>
    <t>ဝသန</t>
  </si>
  <si>
    <t>ဖခန</t>
  </si>
  <si>
    <t>ရကန</t>
  </si>
  <si>
    <t>ဝလန</t>
  </si>
  <si>
    <t>ပဝန</t>
  </si>
  <si>
    <t>မရက</t>
  </si>
  <si>
    <t>လဟန</t>
  </si>
  <si>
    <t>ပလန</t>
  </si>
  <si>
    <t>ပပက</t>
  </si>
  <si>
    <t>မဂဒ</t>
  </si>
  <si>
    <t>အမရ</t>
  </si>
  <si>
    <t>မဂတ</t>
  </si>
  <si>
    <t>အမဇ</t>
  </si>
  <si>
    <t>အဖန</t>
  </si>
  <si>
    <t>ရဘန</t>
  </si>
  <si>
    <t>အမန</t>
  </si>
  <si>
    <t>ပဆန</t>
  </si>
  <si>
    <t>ဗဟန</t>
  </si>
  <si>
    <t>သပက</t>
  </si>
  <si>
    <t>ယမပ</t>
  </si>
  <si>
    <t>အဂပ</t>
  </si>
  <si>
    <t>ဗတထ</t>
  </si>
  <si>
    <t>သစန</t>
  </si>
  <si>
    <t>သရန</t>
  </si>
  <si>
    <t>သဝတ</t>
  </si>
  <si>
    <t>ဟသတ</t>
  </si>
  <si>
    <t>ပဘတ</t>
  </si>
  <si>
    <t>ဝတန</t>
  </si>
  <si>
    <t>ရနခ</t>
  </si>
  <si>
    <t>သနပ</t>
  </si>
  <si>
    <t>နတရ</t>
  </si>
  <si>
    <t>ပဇတ</t>
  </si>
  <si>
    <t>ရမသ</t>
  </si>
  <si>
    <t>ရစက</t>
  </si>
  <si>
    <t>သကန</t>
  </si>
  <si>
    <t>ဝခမ</t>
  </si>
  <si>
    <t>နတန</t>
  </si>
  <si>
    <t>ဒလန</t>
  </si>
  <si>
    <t>မဟမ</t>
  </si>
  <si>
    <t>မသန</t>
  </si>
  <si>
    <t>ဝမန</t>
  </si>
  <si>
    <t>နဆန</t>
  </si>
  <si>
    <t>ဒပန</t>
  </si>
  <si>
    <t>လပတ</t>
  </si>
  <si>
    <t>ဘတလ</t>
  </si>
  <si>
    <t>နစန</t>
  </si>
  <si>
    <t>ဒဂရ</t>
  </si>
  <si>
    <t>ရတရ</t>
  </si>
  <si>
    <t>ဗမန</t>
  </si>
  <si>
    <t>နခန</t>
  </si>
  <si>
    <t>ဒဂမ</t>
  </si>
  <si>
    <t>မထလ</t>
  </si>
  <si>
    <t>ဖပန</t>
  </si>
  <si>
    <t>မအပ</t>
  </si>
  <si>
    <t>တလန</t>
  </si>
  <si>
    <t>ဒဂန</t>
  </si>
  <si>
    <t>မတရ</t>
  </si>
  <si>
    <t>ပလဘ</t>
  </si>
  <si>
    <t>မအန</t>
  </si>
  <si>
    <t>တယန</t>
  </si>
  <si>
    <t>ဒဂတ</t>
  </si>
  <si>
    <t>အဂယ</t>
  </si>
  <si>
    <t>တမည</t>
  </si>
  <si>
    <t>ဒဂဆ</t>
  </si>
  <si>
    <t>ပမန</t>
  </si>
  <si>
    <t>မညန</t>
  </si>
  <si>
    <t>နယန</t>
  </si>
  <si>
    <t>မမက</t>
  </si>
  <si>
    <t>ထတပ</t>
  </si>
  <si>
    <t>သတန</t>
  </si>
  <si>
    <t>ပဥလ</t>
  </si>
  <si>
    <t>ပဖန</t>
  </si>
  <si>
    <t>ဖမန</t>
  </si>
  <si>
    <t>ဒပယ</t>
  </si>
  <si>
    <t>ဘကလ</t>
  </si>
  <si>
    <t>တတန</t>
  </si>
  <si>
    <t>တမန</t>
  </si>
  <si>
    <t>ရသတ</t>
  </si>
  <si>
    <t>ပသက</t>
  </si>
  <si>
    <t>ပခက</t>
  </si>
  <si>
    <t>ထခန</t>
  </si>
  <si>
    <t>ရဗန</t>
  </si>
  <si>
    <t>၁၄</t>
  </si>
  <si>
    <t>ပဘန</t>
  </si>
  <si>
    <t>နမန</t>
  </si>
  <si>
    <t>ပတန</t>
  </si>
  <si>
    <t>ပသန</t>
  </si>
  <si>
    <t>တကန</t>
  </si>
  <si>
    <t>မဥန</t>
  </si>
  <si>
    <t>မစန</t>
  </si>
  <si>
    <t>၁၃</t>
  </si>
  <si>
    <t>ပကခ</t>
  </si>
  <si>
    <t>ထလန</t>
  </si>
  <si>
    <t>ပခန</t>
  </si>
  <si>
    <t>တဆန</t>
  </si>
  <si>
    <t>ညရန</t>
  </si>
  <si>
    <t>ဆကန</t>
  </si>
  <si>
    <t>မခဘ</t>
  </si>
  <si>
    <t>၁၂</t>
  </si>
  <si>
    <t>နထက</t>
  </si>
  <si>
    <t>တတက</t>
  </si>
  <si>
    <t>နတလ</t>
  </si>
  <si>
    <t>ဆလက</t>
  </si>
  <si>
    <t>ဓနဖ</t>
  </si>
  <si>
    <t>ဆဆန</t>
  </si>
  <si>
    <t>ဆကခ</t>
  </si>
  <si>
    <t>သဖရ</t>
  </si>
  <si>
    <t>၁၁</t>
  </si>
  <si>
    <t>တသန</t>
  </si>
  <si>
    <t>ဆမန</t>
  </si>
  <si>
    <t>ဒဥန</t>
  </si>
  <si>
    <t>သရခ</t>
  </si>
  <si>
    <t>စကန</t>
  </si>
  <si>
    <t>ဟခန</t>
  </si>
  <si>
    <t>ဒဒရ</t>
  </si>
  <si>
    <t>ခရဟ</t>
  </si>
  <si>
    <t>စခန</t>
  </si>
  <si>
    <t>သထန</t>
  </si>
  <si>
    <t>၁၀</t>
  </si>
  <si>
    <t>တတဥ</t>
  </si>
  <si>
    <t>ဆပဝ</t>
  </si>
  <si>
    <t>မတပ</t>
  </si>
  <si>
    <t>ညတန</t>
  </si>
  <si>
    <t>ကဟန</t>
  </si>
  <si>
    <t>ခရန</t>
  </si>
  <si>
    <t>ဘသတ</t>
  </si>
  <si>
    <t>ရမန</t>
  </si>
  <si>
    <t>၉</t>
  </si>
  <si>
    <t>ညဥန</t>
  </si>
  <si>
    <t>စလန</t>
  </si>
  <si>
    <t>တငန</t>
  </si>
  <si>
    <t>ရဖန</t>
  </si>
  <si>
    <t>ရသန</t>
  </si>
  <si>
    <t>ဇလန</t>
  </si>
  <si>
    <t>ကသန</t>
  </si>
  <si>
    <t>ကမရ</t>
  </si>
  <si>
    <t>မလမ</t>
  </si>
  <si>
    <t>ပတအ</t>
  </si>
  <si>
    <t>၈</t>
  </si>
  <si>
    <t>ညလပ</t>
  </si>
  <si>
    <t>လဘန</t>
  </si>
  <si>
    <t>ရတန</t>
  </si>
  <si>
    <t>ငပတ</t>
  </si>
  <si>
    <t>ကလန</t>
  </si>
  <si>
    <t>ကမန</t>
  </si>
  <si>
    <t>ပဏက</t>
  </si>
  <si>
    <t>မဒန</t>
  </si>
  <si>
    <t>၇</t>
  </si>
  <si>
    <t>ခအဇ</t>
  </si>
  <si>
    <t>စတရ</t>
  </si>
  <si>
    <t>ဇကန</t>
  </si>
  <si>
    <t>ဘပန</t>
  </si>
  <si>
    <t>ပလဝ</t>
  </si>
  <si>
    <t>မဝတ</t>
  </si>
  <si>
    <t>ကမတ</t>
  </si>
  <si>
    <t>ဘလန</t>
  </si>
  <si>
    <t>တနန</t>
  </si>
  <si>
    <t>၆</t>
  </si>
  <si>
    <t>ခမစ</t>
  </si>
  <si>
    <t>ဂဂန</t>
  </si>
  <si>
    <t>ကဝန</t>
  </si>
  <si>
    <t>ကလဝ</t>
  </si>
  <si>
    <t>ထတလ</t>
  </si>
  <si>
    <t>ဘအန</t>
  </si>
  <si>
    <t>ဘလခ</t>
  </si>
  <si>
    <t>ကပန</t>
  </si>
  <si>
    <t>ကတန</t>
  </si>
  <si>
    <t>စတန</t>
  </si>
  <si>
    <t>ဆလန</t>
  </si>
  <si>
    <t>၅</t>
  </si>
  <si>
    <t>ခမန</t>
  </si>
  <si>
    <t>ကပက</t>
  </si>
  <si>
    <t>ထဝန</t>
  </si>
  <si>
    <t>ဖရဆ</t>
  </si>
  <si>
    <t>ကခန</t>
  </si>
  <si>
    <t>ကတတ</t>
  </si>
  <si>
    <t>ဂမန</t>
  </si>
  <si>
    <t>ခဆန</t>
  </si>
  <si>
    <t>ဆပဘ</t>
  </si>
  <si>
    <t>၄</t>
  </si>
  <si>
    <t>ကပတ</t>
  </si>
  <si>
    <t>ခဖန</t>
  </si>
  <si>
    <t>ကတခ</t>
  </si>
  <si>
    <t>ကဘလ</t>
  </si>
  <si>
    <t>တဇန</t>
  </si>
  <si>
    <t>ကဆက</t>
  </si>
  <si>
    <t>ဖဆန</t>
  </si>
  <si>
    <t>ကကန</t>
  </si>
  <si>
    <t>ကခက</t>
  </si>
  <si>
    <t>ကဖန</t>
  </si>
  <si>
    <t>၃</t>
  </si>
  <si>
    <t>ကဆန</t>
  </si>
  <si>
    <t>ကစန</t>
  </si>
  <si>
    <t>ကနန</t>
  </si>
  <si>
    <t>ကပလ</t>
  </si>
  <si>
    <t>ကကရ</t>
  </si>
  <si>
    <t>ဒမဆ</t>
  </si>
  <si>
    <t>ကကထ</t>
  </si>
  <si>
    <t>ကကက</t>
  </si>
  <si>
    <t>ကထန</t>
  </si>
  <si>
    <t>၂</t>
  </si>
  <si>
    <t>၁</t>
  </si>
  <si>
    <t>statenrc</t>
  </si>
  <si>
    <t>District Name</t>
  </si>
  <si>
    <t>cal_region</t>
  </si>
  <si>
    <t>cal_nrc_region</t>
  </si>
  <si>
    <t>Benef: Father Name</t>
  </si>
  <si>
    <t>စဥ္</t>
  </si>
  <si>
    <t>အစီအစဥ္ ကုဒ္</t>
  </si>
  <si>
    <t>ျပည္နယ္/တိုင္း အမည္</t>
  </si>
  <si>
    <t>ျပည္နယ္/တိုင္း ကုဒ္</t>
  </si>
  <si>
    <t>ခရိုင္အမည္</t>
  </si>
  <si>
    <t>ၿမိဳ႕နယ္အမည္</t>
  </si>
  <si>
    <t>ၿမိဳ႕နယ္ကုဒ္</t>
  </si>
  <si>
    <t>ေက်းလက္ေန (သို) ၿမိဳ႕ျပေန</t>
  </si>
  <si>
    <t>ရပ္ကြက္</t>
  </si>
  <si>
    <t>ေက်းရြာအုပ္စု</t>
  </si>
  <si>
    <t>ေက်းရြာ</t>
  </si>
  <si>
    <t>ဘိုး/ဘြား၏ စာရင္းသြင္း မွတ္ပံုတင္ျခင္းနံပါတ္</t>
  </si>
  <si>
    <t>ဘိုး/ဘြား၏ စာရင္းသြင္း ကိုယ္ပိုင္အမွတ္</t>
  </si>
  <si>
    <t>ဘိုး/ဘြား၏ အမည္</t>
  </si>
  <si>
    <t>ဘိုး/ဘြား - က်ား/မ </t>
  </si>
  <si>
    <t>ဘိုး/ဘြား၏ ေမြးေန႕(ေန႕ရက္)</t>
  </si>
  <si>
    <t>ဘိုး/ဘြား၏ ေမြးေန႕(လ)</t>
  </si>
  <si>
    <t>ဘိုး/ဘြား၏ ေမြးေန႕(ႏွစ္)</t>
  </si>
  <si>
    <t>ဘိုးဘြား ေမြးသကၠရာဇ္</t>
  </si>
  <si>
    <t>အစီအစဥ္တြင္ ေနာက္ဆံုးစာရင္းသြင္းေသာ (ရက္)</t>
  </si>
  <si>
    <t>အစီအစဥ္တြင္ ေနာက္ဆံုးစာရင္းသြင္းေသာ (လ)</t>
  </si>
  <si>
    <t>အစီအစဥ္တြင္ ေနာက္ဆံုးစာရင္းသြင္းေသာ (ႏွစ္)</t>
  </si>
  <si>
    <t>အစီအစဥ္တြင္ ေနာက္ဆံုးစာရင္းသြင္းေသာ ေန ့စဲြ</t>
  </si>
  <si>
    <t>ယေန႕</t>
  </si>
  <si>
    <t>လက္ရွိအသက္ရက္ေပါင္း</t>
  </si>
  <si>
    <t>လက္ရွိအသက္ လေပါင္း</t>
  </si>
  <si>
    <t>လက္ရွိအသက္ ႏွစ္ေပါင္း</t>
  </si>
  <si>
    <t>အသက္ျပည့္ေၾကာင္း ေထာက္ခံမႈျပ စာရြက္စာတမ္း </t>
  </si>
  <si>
    <t>အမ်ဳိးသားမွတ္ပံုတင္ကဒ္ ပံုစံ</t>
  </si>
  <si>
    <t>အမ်ဳိးသား မွတ္ပံုတင္ကဒ္အေဟာင္း (Text/စာသား) </t>
  </si>
  <si>
    <t>အမ်ဳိးသား မွတ္ပံုတင္ကဒ္ အေဟာင္း (Digit/နံပါတ္)</t>
  </si>
  <si>
    <t>အမ်ဳိးသားမွတ္ပံုတင္ကဒ္ (အေဟာင္း)</t>
  </si>
  <si>
    <t>အမ်ဳိးသားမွတ္ပံုတင္ကဒ္-ျပည္နယ္/တိုင္းကဒ္နံပါတ္</t>
  </si>
  <si>
    <t>အမ်ဳိးသားမွတ္ပံုတင္ကဒ္/ ၿမိဳ႕နယ္ကုဒ္ </t>
  </si>
  <si>
    <t>အမ်ဳိးသား မွတ္ပံုတင္ကဒ္ (Digit/နံပါတ္)</t>
  </si>
  <si>
    <t>အမ်ဳိးသားမွတ္ပံုတင္ကဒ္အသစ္ </t>
  </si>
  <si>
    <t>အဖအမည္</t>
  </si>
  <si>
    <t>ဘုိး/ဘြား၏ status /လက္ရွိအေျခအေန</t>
  </si>
  <si>
    <t>လက္ရွိအေျခအေန/ status - ရက္</t>
  </si>
  <si>
    <t>လက္ရွိအေျခအေန/ status - လ</t>
  </si>
  <si>
    <t>လက္ရွိအေျခအေန/ status - ႏွစ္</t>
  </si>
  <si>
    <t>လက္ရွိအေျခအေန/ status ရက္စဲြ</t>
  </si>
  <si>
    <t>ေျပာင္းေရႊ႕ျခင္း/Moved - ျပည္နယ္/တိုင္းအမည္ </t>
  </si>
  <si>
    <t>ေျပာင္းေရႊ႕ျခင္း cal_region</t>
  </si>
  <si>
    <t>ေျပာင္းေရႊ႕ျခင္း - ျပည္နယ္/တိုင္း ကုဒ္ </t>
  </si>
  <si>
    <t>ေျပာင္းေရႊ႕ျခင္း - ခရိုင္အမည္ </t>
  </si>
  <si>
    <t>ေျပာင္းေရႊ႕ျခင္း-ၿမိဳ႕နယ္အမည္</t>
  </si>
  <si>
    <t>ေျပာင္းေရႊ႕ျခင္း-ၿမိဳ႕နယ္ကုဒ္</t>
  </si>
  <si>
    <t>ေျပာင္းေရႊ႕ျခင္း - ေက်းလက္ (သို႕မဟုတ္) ၿမိဳ႕ျပ</t>
  </si>
  <si>
    <t>ေျပာင္းေရႊ႕ျခင္း - ရပ္ကြက္</t>
  </si>
  <si>
    <t>ေျပာင္းေရႊ႕ျခင္း - ေက်းရြာအုပ္စု</t>
  </si>
  <si>
    <t>ေျပာင္းေရႊ႕ျခင္း - ေက်းရြာ</t>
  </si>
  <si>
    <t>စဉ်</t>
  </si>
  <si>
    <t>အစီအစဉ် ကုဒ်</t>
  </si>
  <si>
    <t>ပြည်နယ်/တိုင်း အမည်</t>
  </si>
  <si>
    <t>ပြည်နယ်/တိုင်း ကုဒ်</t>
  </si>
  <si>
    <t>ခရိုင်အမည်</t>
  </si>
  <si>
    <t>မြို့နယ်အမည်</t>
  </si>
  <si>
    <t>မြို့နယ်ကုဒ်</t>
  </si>
  <si>
    <t>ကျေးလက်နေ (သို) မြို့ပြနေ</t>
  </si>
  <si>
    <t>ရပ်ကွက်</t>
  </si>
  <si>
    <t>ကျေးရွာအုပ်စု</t>
  </si>
  <si>
    <t>ကျေးရွာ</t>
  </si>
  <si>
    <t>ဘိုး/ဘွား၏ စာရင်းသွင်း မှတ်ပုံတင်ခြင်းနံပါတ်</t>
  </si>
  <si>
    <t>ဘိုး/ဘွား၏ စာရင်းသွင်း ကိုယ်ပိုင်အမှတ်</t>
  </si>
  <si>
    <t>ဘိုး/ဘွား၏ အမည်</t>
  </si>
  <si>
    <t>ဘိုး/ဘွား - ကျား/မ</t>
  </si>
  <si>
    <t>ဘိုး/ဘွား၏ မွေးနေ့(နေ့ရက်)</t>
  </si>
  <si>
    <t>ဘိုး/ဘွား၏ မွေးနေ့(လ)</t>
  </si>
  <si>
    <t>ဘိုး/ဘွား၏ မွေးနေ့(နှစ်)</t>
  </si>
  <si>
    <t>ဘိုးဘွား မွေးသက္ကရာဇ်</t>
  </si>
  <si>
    <t>အစီအစဉ်တွင် နောက်ဆုံးစာရင်းသွင်းသော (ရက်)</t>
  </si>
  <si>
    <t>အစီအစဉ်တွင် နောက်ဆုံးစာရင်းသွင်းသော (လ)</t>
  </si>
  <si>
    <t>အစီအစဉ်တွင် နောက်ဆုံးစာရင်းသွင်းသော (နှစ်)</t>
  </si>
  <si>
    <t>အစီအစဉ်တွင် နောက်ဆုံးစာရင်းသွင်းသော နေ ့စွဲ</t>
  </si>
  <si>
    <t>ယနေ့</t>
  </si>
  <si>
    <t>လက်ရှိအသက်ရက်ပေါင်း</t>
  </si>
  <si>
    <t>လက်ရှိအသက် လပေါင်း</t>
  </si>
  <si>
    <t>လက်ရှိအသက် နှစ်ပေါင်း</t>
  </si>
  <si>
    <t>အသက်ပြည့်ကြောင်း ထောက်ခံမှုပြ စာရွက်စာတမ်း</t>
  </si>
  <si>
    <t>အမျိုးသားမှတ်ပုံတင်ကဒ် ပုံစံ</t>
  </si>
  <si>
    <t>အမျိုးသား မှတ်ပုံတင်ကဒ်အဟောင်း (Text/စာသား)</t>
  </si>
  <si>
    <t>အမျိုးသား မှတ်ပုံတင်ကဒ် အဟောင်း (Digit/နံပါတ်)</t>
  </si>
  <si>
    <t>အမျိုးသားမှတ်ပုံတင်ကဒ် (အဟောင်း)</t>
  </si>
  <si>
    <t>အမျိုးသားမှတ်ပုံတင်ကဒ်-ပြည်နယ်/တိုင်းကဒ်နံပါတ်</t>
  </si>
  <si>
    <t>အမျိုးသားမှတ်ပုံတင်ကဒ်/ မြို့နယ်ကုဒ်</t>
  </si>
  <si>
    <t>အမျိုးသား မှတ်ပုံတင်ကဒ် (Digit/နံပါတ်)</t>
  </si>
  <si>
    <t>အမျိုးသားမှတ်ပုံတင်ကဒ်အသစ်</t>
  </si>
  <si>
    <t>အဖအမည်</t>
  </si>
  <si>
    <t>ဘိုး/ဘွား၏ status /လက်ရှိအခြေအနေ</t>
  </si>
  <si>
    <t>လက်ရှိအခြေအနေ/ status - ရက်</t>
  </si>
  <si>
    <t>လက်ရှိအခြေအနေ/ status - လ</t>
  </si>
  <si>
    <t>လက်ရှိအခြေအနေ/ status - နှစ်</t>
  </si>
  <si>
    <t>လက်ရှိအခြေအနေ/ status ရက်စွဲ</t>
  </si>
  <si>
    <t>ပြောင်းရွှေ့ခြင်း/Moved - ပြည်နယ်/တိုင်းအမည်</t>
  </si>
  <si>
    <t>ပြောင်းရွှေ့ခြင်း cal_region</t>
  </si>
  <si>
    <t>ပြောင်းရွှေ့ခြင်း - ပြည်နယ်/တိုင်း ကုဒ်</t>
  </si>
  <si>
    <t>ပြောင်းရွှေ့ခြင်း - ခရိုင်အမည်</t>
  </si>
  <si>
    <t>ပြောင်းရွှေ့ခြင်း-မြို့နယ်အမည်</t>
  </si>
  <si>
    <t>ပြောင်းရွှေ့ခြင်း-မြို့နယ်ကုဒ်</t>
  </si>
  <si>
    <t>ပြောင်းရွှေ့ခြင်း - ကျေးလက် (သို့မဟုတ်) မြို့ပြ</t>
  </si>
  <si>
    <t>ပြောင်းရွှေ့ခြင်း - ရပ်ကွက်</t>
  </si>
  <si>
    <t>ပြောင်းရွှေ့ခြင်း - ကျေးရွာအုပ်စု</t>
  </si>
  <si>
    <t>ပြောင်းရွှေ့ခြင်း - ကျေးရွာ</t>
  </si>
  <si>
    <t>State-Region Code 
(Census)</t>
  </si>
  <si>
    <t>District Code 
(Census)</t>
  </si>
  <si>
    <t>Township Code 
(Census)</t>
  </si>
  <si>
    <t>MMR001</t>
  </si>
  <si>
    <t>MMR001D001</t>
  </si>
  <si>
    <t>MMR001001</t>
  </si>
  <si>
    <t>MMR001002</t>
  </si>
  <si>
    <t>MMR001003</t>
  </si>
  <si>
    <t>MMR001004</t>
  </si>
  <si>
    <t>MMR001005</t>
  </si>
  <si>
    <t>MMR001006</t>
  </si>
  <si>
    <t>MMR001D002</t>
  </si>
  <si>
    <t>MMR001007</t>
  </si>
  <si>
    <t>MMR001008</t>
  </si>
  <si>
    <t>MMR001009</t>
  </si>
  <si>
    <t>MMR001D003</t>
  </si>
  <si>
    <t>MMR001010</t>
  </si>
  <si>
    <t>MMR001011</t>
  </si>
  <si>
    <t>MMR001012</t>
  </si>
  <si>
    <t>MMR001013</t>
  </si>
  <si>
    <t>MMR001D004</t>
  </si>
  <si>
    <t>MMR001014</t>
  </si>
  <si>
    <t>MMR001015</t>
  </si>
  <si>
    <t>MMR001016</t>
  </si>
  <si>
    <t>MMR001017</t>
  </si>
  <si>
    <t>MMR001018</t>
  </si>
  <si>
    <t>MMR002</t>
  </si>
  <si>
    <t>MMR002D001</t>
  </si>
  <si>
    <t>MMR002001</t>
  </si>
  <si>
    <t>MMR002002</t>
  </si>
  <si>
    <t>MMR002003</t>
  </si>
  <si>
    <t>MMR002004</t>
  </si>
  <si>
    <t>MMR002D002</t>
  </si>
  <si>
    <t>MMR002005</t>
  </si>
  <si>
    <t>MMR002006</t>
  </si>
  <si>
    <t>MMR002007</t>
  </si>
  <si>
    <t>MMR003</t>
  </si>
  <si>
    <t>MMR003D001</t>
  </si>
  <si>
    <t>MMR003001</t>
  </si>
  <si>
    <t>MMR003002</t>
  </si>
  <si>
    <t>MMR003D004</t>
  </si>
  <si>
    <t>MMR003003</t>
  </si>
  <si>
    <t>MMR003004</t>
  </si>
  <si>
    <t>MMR003D002</t>
  </si>
  <si>
    <t>MMR003005</t>
  </si>
  <si>
    <t>MMR003D003</t>
  </si>
  <si>
    <t>MMR003006</t>
  </si>
  <si>
    <t>MMR003007</t>
  </si>
  <si>
    <t>MMR004</t>
  </si>
  <si>
    <t>MMR004D003</t>
  </si>
  <si>
    <t>MMR004002</t>
  </si>
  <si>
    <t>MMR004003</t>
  </si>
  <si>
    <t>MMR004D001</t>
  </si>
  <si>
    <t>MMR004001</t>
  </si>
  <si>
    <t>MMR004004</t>
  </si>
  <si>
    <t>MMR004005</t>
  </si>
  <si>
    <t>MMR004D002</t>
  </si>
  <si>
    <t>MMR004006</t>
  </si>
  <si>
    <t>MMR004007</t>
  </si>
  <si>
    <t>MMR004008</t>
  </si>
  <si>
    <t>MMR004009</t>
  </si>
  <si>
    <t>MMR005</t>
  </si>
  <si>
    <t>MMR005D001</t>
  </si>
  <si>
    <t>MMR005001</t>
  </si>
  <si>
    <t>MMR005002</t>
  </si>
  <si>
    <t>MMR005003</t>
  </si>
  <si>
    <t>MMR005D002</t>
  </si>
  <si>
    <t>MMR005004</t>
  </si>
  <si>
    <t>MMR005005</t>
  </si>
  <si>
    <t>MMR005006</t>
  </si>
  <si>
    <t>MMR005007</t>
  </si>
  <si>
    <t>MMR005008</t>
  </si>
  <si>
    <t>MMR005009</t>
  </si>
  <si>
    <t>MMR005010</t>
  </si>
  <si>
    <t>MMR005011</t>
  </si>
  <si>
    <t>MMR005D003</t>
  </si>
  <si>
    <t>MMR005012</t>
  </si>
  <si>
    <t>MMR005013</t>
  </si>
  <si>
    <t>MMR005014</t>
  </si>
  <si>
    <t>MMR005015</t>
  </si>
  <si>
    <t>MMR005D009</t>
  </si>
  <si>
    <t>MMR005016</t>
  </si>
  <si>
    <t>MMR005017</t>
  </si>
  <si>
    <t>MMR005018</t>
  </si>
  <si>
    <t>MMR005019</t>
  </si>
  <si>
    <t>MMR005D004</t>
  </si>
  <si>
    <t>MMR005020</t>
  </si>
  <si>
    <t>MMR005021</t>
  </si>
  <si>
    <t>MMR005022</t>
  </si>
  <si>
    <t>MMR005023</t>
  </si>
  <si>
    <t>MMR005024</t>
  </si>
  <si>
    <t>MMR005025</t>
  </si>
  <si>
    <t>MMR005026</t>
  </si>
  <si>
    <t>MMR005D005</t>
  </si>
  <si>
    <t>MMR005027</t>
  </si>
  <si>
    <t>MMR005028</t>
  </si>
  <si>
    <t>MMR005029</t>
  </si>
  <si>
    <t>MMR005D006</t>
  </si>
  <si>
    <t>MMR005030</t>
  </si>
  <si>
    <t>MMR005D007</t>
  </si>
  <si>
    <t>MMR005031</t>
  </si>
  <si>
    <t>MMR005032</t>
  </si>
  <si>
    <t>MMR005D008</t>
  </si>
  <si>
    <t>MMR005033</t>
  </si>
  <si>
    <t>MMR005034</t>
  </si>
  <si>
    <t>MMR005035</t>
  </si>
  <si>
    <t>MMR005036</t>
  </si>
  <si>
    <t>MMR005037</t>
  </si>
  <si>
    <t>MMR006</t>
  </si>
  <si>
    <t>MMR006D001</t>
  </si>
  <si>
    <t>MMR006001</t>
  </si>
  <si>
    <t>MMR006002</t>
  </si>
  <si>
    <t>MMR006003</t>
  </si>
  <si>
    <t>MMR006004</t>
  </si>
  <si>
    <t>MMR006D002</t>
  </si>
  <si>
    <t>MMR006005</t>
  </si>
  <si>
    <t>MMR006006</t>
  </si>
  <si>
    <t>MMR006007</t>
  </si>
  <si>
    <t>MMR006008</t>
  </si>
  <si>
    <t>MMR006D003</t>
  </si>
  <si>
    <t>MMR006009</t>
  </si>
  <si>
    <t>MMR006010</t>
  </si>
  <si>
    <t>MMR111</t>
  </si>
  <si>
    <t>MMR007D001</t>
  </si>
  <si>
    <t>MMR007001</t>
  </si>
  <si>
    <t>MMR007002</t>
  </si>
  <si>
    <t>MMR007003</t>
  </si>
  <si>
    <t>MMR007004</t>
  </si>
  <si>
    <t>MMR007005</t>
  </si>
  <si>
    <t>MMR007006</t>
  </si>
  <si>
    <t>MMR007007</t>
  </si>
  <si>
    <t>MMR007008</t>
  </si>
  <si>
    <t>MMR007D002</t>
  </si>
  <si>
    <t>MMR007009</t>
  </si>
  <si>
    <t>MMR007010</t>
  </si>
  <si>
    <t>MMR007011</t>
  </si>
  <si>
    <t>MMR007012</t>
  </si>
  <si>
    <t>MMR007013</t>
  </si>
  <si>
    <t>MMR007014</t>
  </si>
  <si>
    <t>MMR008D001</t>
  </si>
  <si>
    <t>MMR008001</t>
  </si>
  <si>
    <t>MMR008002</t>
  </si>
  <si>
    <t>MMR008003</t>
  </si>
  <si>
    <t>MMR008004</t>
  </si>
  <si>
    <t>MMR008005</t>
  </si>
  <si>
    <t>MMR008006</t>
  </si>
  <si>
    <t>MMR008D002</t>
  </si>
  <si>
    <t>MMR008007</t>
  </si>
  <si>
    <t>MMR008008</t>
  </si>
  <si>
    <t>MMR008009</t>
  </si>
  <si>
    <t>MMR008010</t>
  </si>
  <si>
    <t>MMR008011</t>
  </si>
  <si>
    <t>MMR008012</t>
  </si>
  <si>
    <t>MMR008013</t>
  </si>
  <si>
    <t>MMR008014</t>
  </si>
  <si>
    <t>MMR009</t>
  </si>
  <si>
    <t>MMR009D001</t>
  </si>
  <si>
    <t>MMR009001</t>
  </si>
  <si>
    <t>MMR009002</t>
  </si>
  <si>
    <t>MMR009003</t>
  </si>
  <si>
    <t>MMR009004</t>
  </si>
  <si>
    <t>MMR009005</t>
  </si>
  <si>
    <t>MMR009006</t>
  </si>
  <si>
    <t>MMR009D002</t>
  </si>
  <si>
    <t>MMR009007</t>
  </si>
  <si>
    <t>MMR009008</t>
  </si>
  <si>
    <t>MMR009009</t>
  </si>
  <si>
    <t>MMR009010</t>
  </si>
  <si>
    <t>MMR009011</t>
  </si>
  <si>
    <t>MMR009D003</t>
  </si>
  <si>
    <t>MMR009012</t>
  </si>
  <si>
    <t>MMR009013</t>
  </si>
  <si>
    <t>MMR009014</t>
  </si>
  <si>
    <t>MMR009015</t>
  </si>
  <si>
    <t>MMR009016</t>
  </si>
  <si>
    <t>MMR009017</t>
  </si>
  <si>
    <t>MMR009D004</t>
  </si>
  <si>
    <t>MMR009018</t>
  </si>
  <si>
    <t>MMR009019</t>
  </si>
  <si>
    <t>MMR009020</t>
  </si>
  <si>
    <t>MMR009021</t>
  </si>
  <si>
    <t>MMR009022</t>
  </si>
  <si>
    <t>MMR009D005</t>
  </si>
  <si>
    <t>MMR009023</t>
  </si>
  <si>
    <t>MMR009024</t>
  </si>
  <si>
    <t>MMR009025</t>
  </si>
  <si>
    <t>MMR010</t>
  </si>
  <si>
    <t>MMR010D001</t>
  </si>
  <si>
    <t>MMR010001</t>
  </si>
  <si>
    <t>MMR010002</t>
  </si>
  <si>
    <t>MMR010003</t>
  </si>
  <si>
    <t>MMR010004</t>
  </si>
  <si>
    <t>MMR010005</t>
  </si>
  <si>
    <t>MMR010006</t>
  </si>
  <si>
    <t>MMR010007</t>
  </si>
  <si>
    <t>MMR010D002</t>
  </si>
  <si>
    <t>MMR010008</t>
  </si>
  <si>
    <t>MMR010009</t>
  </si>
  <si>
    <t>MMR010010</t>
  </si>
  <si>
    <t>MMR010011</t>
  </si>
  <si>
    <t>MMR010012</t>
  </si>
  <si>
    <t>MMR010D003</t>
  </si>
  <si>
    <t>MMR010013</t>
  </si>
  <si>
    <t>MMR010014</t>
  </si>
  <si>
    <t>MMR010015</t>
  </si>
  <si>
    <t>MMR010016</t>
  </si>
  <si>
    <t>MMR010D004</t>
  </si>
  <si>
    <t>MMR010017</t>
  </si>
  <si>
    <t>MMR010018</t>
  </si>
  <si>
    <t>MMR010019</t>
  </si>
  <si>
    <t>MMR010020</t>
  </si>
  <si>
    <t>MMR010021</t>
  </si>
  <si>
    <t>MMR010D005</t>
  </si>
  <si>
    <t>MMR010022</t>
  </si>
  <si>
    <t>MMR010D006</t>
  </si>
  <si>
    <t>MMR010023</t>
  </si>
  <si>
    <t>MMR010024</t>
  </si>
  <si>
    <t>MMR010D007</t>
  </si>
  <si>
    <t>MMR010028</t>
  </si>
  <si>
    <t>MMR010029</t>
  </si>
  <si>
    <t>MMR010030</t>
  </si>
  <si>
    <t>MMR010031</t>
  </si>
  <si>
    <t>MMR011</t>
  </si>
  <si>
    <t>MMR011D001</t>
  </si>
  <si>
    <t>MMR011001</t>
  </si>
  <si>
    <t>MMR011002</t>
  </si>
  <si>
    <t>MMR011003</t>
  </si>
  <si>
    <t>MMR011004</t>
  </si>
  <si>
    <t>MMR011005</t>
  </si>
  <si>
    <t>MMR011006</t>
  </si>
  <si>
    <t>MMR011D002</t>
  </si>
  <si>
    <t>MMR011007</t>
  </si>
  <si>
    <t>MMR011008</t>
  </si>
  <si>
    <t>MMR011009</t>
  </si>
  <si>
    <t>MMR011010</t>
  </si>
  <si>
    <t>MMR012</t>
  </si>
  <si>
    <t>MMR012D001</t>
  </si>
  <si>
    <t>MMR012001</t>
  </si>
  <si>
    <t>MMR012002</t>
  </si>
  <si>
    <t>MMR012007</t>
  </si>
  <si>
    <t>MMR012008</t>
  </si>
  <si>
    <t>MMR012D005</t>
  </si>
  <si>
    <t>MMR012003</t>
  </si>
  <si>
    <t>MMR012004</t>
  </si>
  <si>
    <t>MMR012005</t>
  </si>
  <si>
    <t>MMR012006</t>
  </si>
  <si>
    <t>MMR012D002</t>
  </si>
  <si>
    <t>MMR012009</t>
  </si>
  <si>
    <t>MMR012010</t>
  </si>
  <si>
    <t>MMR012D003</t>
  </si>
  <si>
    <t>MMR012011</t>
  </si>
  <si>
    <t>MMR012012</t>
  </si>
  <si>
    <t>MMR012013</t>
  </si>
  <si>
    <t>MMR012014</t>
  </si>
  <si>
    <t>MMR012D004</t>
  </si>
  <si>
    <t>MMR012015</t>
  </si>
  <si>
    <t>MMR012016</t>
  </si>
  <si>
    <t>MMR012017</t>
  </si>
  <si>
    <t>MMR013</t>
  </si>
  <si>
    <t>MMR013D001</t>
  </si>
  <si>
    <t>MMR013001</t>
  </si>
  <si>
    <t>MMR013002</t>
  </si>
  <si>
    <t>MMR013003</t>
  </si>
  <si>
    <t>MMR013004</t>
  </si>
  <si>
    <t>MMR013005</t>
  </si>
  <si>
    <t>MMR013006</t>
  </si>
  <si>
    <t>MMR013007</t>
  </si>
  <si>
    <t>MMR013008</t>
  </si>
  <si>
    <t>MMR013D002</t>
  </si>
  <si>
    <t>MMR013009</t>
  </si>
  <si>
    <t>MMR013010</t>
  </si>
  <si>
    <t>MMR013011</t>
  </si>
  <si>
    <t>MMR013012</t>
  </si>
  <si>
    <t>MMR013013</t>
  </si>
  <si>
    <t>MMR013014</t>
  </si>
  <si>
    <t>MMR013015</t>
  </si>
  <si>
    <t>MMR013016</t>
  </si>
  <si>
    <t>MMR013017</t>
  </si>
  <si>
    <t>MMR013018</t>
  </si>
  <si>
    <t>MMR013019</t>
  </si>
  <si>
    <t>MMR013020</t>
  </si>
  <si>
    <t>MMR013021</t>
  </si>
  <si>
    <t>MMR013022</t>
  </si>
  <si>
    <t>MMR013D003</t>
  </si>
  <si>
    <t>MMR013023</t>
  </si>
  <si>
    <t>MMR013024</t>
  </si>
  <si>
    <t>MMR013025</t>
  </si>
  <si>
    <t>MMR013026</t>
  </si>
  <si>
    <t>MMR013027</t>
  </si>
  <si>
    <t>MMR013028</t>
  </si>
  <si>
    <t>MMR013029</t>
  </si>
  <si>
    <t>MMR013030</t>
  </si>
  <si>
    <t>MMR013031</t>
  </si>
  <si>
    <t>MMR013032</t>
  </si>
  <si>
    <t>MMR013D004</t>
  </si>
  <si>
    <t>MMR013033</t>
  </si>
  <si>
    <t>MMR013034</t>
  </si>
  <si>
    <t>MMR013035</t>
  </si>
  <si>
    <t>MMR013036</t>
  </si>
  <si>
    <t>MMR013037</t>
  </si>
  <si>
    <t>MMR013038</t>
  </si>
  <si>
    <t>MMR013039</t>
  </si>
  <si>
    <t>MMR013040</t>
  </si>
  <si>
    <t>MMR013041</t>
  </si>
  <si>
    <t>MMR013042</t>
  </si>
  <si>
    <t>MMR013043</t>
  </si>
  <si>
    <t>MMR013044</t>
  </si>
  <si>
    <t>MMR013045</t>
  </si>
  <si>
    <t>MMR022</t>
  </si>
  <si>
    <t>MMR014D001</t>
  </si>
  <si>
    <t>MMR014001</t>
  </si>
  <si>
    <t>MMR014002</t>
  </si>
  <si>
    <t>MMR014003</t>
  </si>
  <si>
    <t>MMR014004</t>
  </si>
  <si>
    <t>MMR014005</t>
  </si>
  <si>
    <t>MMR014006</t>
  </si>
  <si>
    <t>MMR014007</t>
  </si>
  <si>
    <t>MMR014008</t>
  </si>
  <si>
    <t>MMR014009</t>
  </si>
  <si>
    <t>MMR014010</t>
  </si>
  <si>
    <t>MMR014D002</t>
  </si>
  <si>
    <t>MMR014011</t>
  </si>
  <si>
    <t>MMR014012</t>
  </si>
  <si>
    <t>MMR014013</t>
  </si>
  <si>
    <t>MMR014014</t>
  </si>
  <si>
    <t>MMR014015</t>
  </si>
  <si>
    <t>MMR014016</t>
  </si>
  <si>
    <t>MMR014017</t>
  </si>
  <si>
    <t>MMR014D003</t>
  </si>
  <si>
    <t>MMR014018</t>
  </si>
  <si>
    <t>MMR014019</t>
  </si>
  <si>
    <t>MMR014020</t>
  </si>
  <si>
    <t>MMR014021</t>
  </si>
  <si>
    <t>MMR015D001</t>
  </si>
  <si>
    <t>MMR015001</t>
  </si>
  <si>
    <t>MMR015002</t>
  </si>
  <si>
    <t>MMR015003</t>
  </si>
  <si>
    <t>MMR015004</t>
  </si>
  <si>
    <t>MMR015D002</t>
  </si>
  <si>
    <t>MMR015009</t>
  </si>
  <si>
    <t>MMR015010</t>
  </si>
  <si>
    <t>MMR015011</t>
  </si>
  <si>
    <t>MMR015D003</t>
  </si>
  <si>
    <t>MMR015012</t>
  </si>
  <si>
    <t>MMR015013</t>
  </si>
  <si>
    <t>MMR015014</t>
  </si>
  <si>
    <t>MMR015015</t>
  </si>
  <si>
    <t>MMR015016</t>
  </si>
  <si>
    <t>MMR015017</t>
  </si>
  <si>
    <t>MMR015018</t>
  </si>
  <si>
    <t>MMR015019</t>
  </si>
  <si>
    <t>MMR015D004</t>
  </si>
  <si>
    <t>MMR015020</t>
  </si>
  <si>
    <t>MMR015D005</t>
  </si>
  <si>
    <t>MMR015022</t>
  </si>
  <si>
    <t>MMR015023</t>
  </si>
  <si>
    <t>MMR015D006</t>
  </si>
  <si>
    <t>MMR015021</t>
  </si>
  <si>
    <t>MMR015008</t>
  </si>
  <si>
    <t>MMR015007</t>
  </si>
  <si>
    <t>MMR015D007</t>
  </si>
  <si>
    <t>MMR015024</t>
  </si>
  <si>
    <t>MMR015005</t>
  </si>
  <si>
    <t>MMR015006</t>
  </si>
  <si>
    <t>MMR016D001</t>
  </si>
  <si>
    <t>MMR016001</t>
  </si>
  <si>
    <t>MMR016002</t>
  </si>
  <si>
    <t>MMR016003</t>
  </si>
  <si>
    <t>MMR016005</t>
  </si>
  <si>
    <t>MMR016D002</t>
  </si>
  <si>
    <t>MMR016006</t>
  </si>
  <si>
    <t>MMR016007</t>
  </si>
  <si>
    <t>MMR016008</t>
  </si>
  <si>
    <t>MMR016D003</t>
  </si>
  <si>
    <t>MMR016009</t>
  </si>
  <si>
    <t>MMR016D004</t>
  </si>
  <si>
    <t>MMR016010</t>
  </si>
  <si>
    <t>MMR016011</t>
  </si>
  <si>
    <t>MMR017</t>
  </si>
  <si>
    <t>MMR017D001</t>
  </si>
  <si>
    <t>MMR017001</t>
  </si>
  <si>
    <t>MMR017002</t>
  </si>
  <si>
    <t>MMR017003</t>
  </si>
  <si>
    <t>MMR017004</t>
  </si>
  <si>
    <t>MMR017005</t>
  </si>
  <si>
    <t>MMR017006</t>
  </si>
  <si>
    <t>MMR017007</t>
  </si>
  <si>
    <t>MMR017D002</t>
  </si>
  <si>
    <t>MMR017008</t>
  </si>
  <si>
    <t>MMR017009</t>
  </si>
  <si>
    <t>MMR017010</t>
  </si>
  <si>
    <t>MMR017011</t>
  </si>
  <si>
    <t>MMR017012</t>
  </si>
  <si>
    <t>MMR017013</t>
  </si>
  <si>
    <t>MMR017D003</t>
  </si>
  <si>
    <t>MMR017014</t>
  </si>
  <si>
    <t>MMR017015</t>
  </si>
  <si>
    <t>MMR017017</t>
  </si>
  <si>
    <t>MMR017D004</t>
  </si>
  <si>
    <t>MMR017016</t>
  </si>
  <si>
    <t>MMR017018</t>
  </si>
  <si>
    <t>MMR017D005</t>
  </si>
  <si>
    <t>MMR017019</t>
  </si>
  <si>
    <t>MMR017020</t>
  </si>
  <si>
    <t>MMR017021</t>
  </si>
  <si>
    <t>MMR017022</t>
  </si>
  <si>
    <t>MMR017D006</t>
  </si>
  <si>
    <t>MMR017023</t>
  </si>
  <si>
    <t>MMR017024</t>
  </si>
  <si>
    <t>MMR017025</t>
  </si>
  <si>
    <t>MMR017026</t>
  </si>
  <si>
    <t>MMR018</t>
  </si>
  <si>
    <t>MMR018D001</t>
  </si>
  <si>
    <t>MMR018001</t>
  </si>
  <si>
    <t>MMR018003</t>
  </si>
  <si>
    <t>MMR018005</t>
  </si>
  <si>
    <t>MMR018008</t>
  </si>
  <si>
    <t>MMR018D002</t>
  </si>
  <si>
    <t>MMR018002</t>
  </si>
  <si>
    <t>MMR018004</t>
  </si>
  <si>
    <t>MMR018006</t>
  </si>
  <si>
    <t>MMR018007</t>
  </si>
  <si>
    <t>(blank)</t>
  </si>
  <si>
    <t>MMR001_id</t>
  </si>
  <si>
    <t>MMR002_id</t>
  </si>
  <si>
    <t>MMR003_id</t>
  </si>
  <si>
    <t>MMR004_id</t>
  </si>
  <si>
    <t>MMR005_id</t>
  </si>
  <si>
    <t>MMR006_id</t>
  </si>
  <si>
    <t>MMR111_id</t>
  </si>
  <si>
    <t>MMR009_id</t>
  </si>
  <si>
    <t>MMR010_id</t>
  </si>
  <si>
    <t>MMR011_id</t>
  </si>
  <si>
    <t>MMR012_id</t>
  </si>
  <si>
    <t>MMR013_id</t>
  </si>
  <si>
    <t>MMR022_id</t>
  </si>
  <si>
    <t>MMR017_id</t>
  </si>
  <si>
    <t>MMR018_id</t>
  </si>
  <si>
    <t>ရှမ်းပြည်နယ်</t>
  </si>
  <si>
    <t>အမျိုးသားမှတ်ပုံတင်ကတ်</t>
  </si>
  <si>
    <t>အဟောင်း</t>
  </si>
  <si>
    <t>ကျား </t>
  </si>
  <si>
    <t>ကျေးလက် </t>
  </si>
  <si>
    <t>သက်ရှိ</t>
  </si>
  <si>
    <t>အိမ်ထောင်စုစာရင်း</t>
  </si>
  <si>
    <t>အသစ်</t>
  </si>
  <si>
    <t>မ </t>
  </si>
  <si>
    <t>မြို့ပြ</t>
  </si>
  <si>
    <t>ပြောင်းရွှေ့</t>
  </si>
  <si>
    <t>လူမှုဝန်ထမ်း၏ ဖြေလျော့ချက်</t>
  </si>
  <si>
    <t>ကွယ်လွန်</t>
  </si>
  <si>
    <t>အခြားသောဖြေလျော့မှုပေါင်းစု</t>
  </si>
  <si>
    <t>sr_name_dsw</t>
  </si>
  <si>
    <t>master_srcode</t>
  </si>
  <si>
    <t>district_name_master</t>
  </si>
  <si>
    <t>master_towncode</t>
  </si>
  <si>
    <t>ဖားကန့်မြို့နယ်</t>
  </si>
  <si>
    <t>ဖားဆောင်းမြို့နယ်</t>
  </si>
  <si>
    <t>‌ကော့ကရိတ်ခရိုင်</t>
  </si>
  <si>
    <t>မြောင်မြို့နယ်</t>
  </si>
  <si>
    <t>ရွှေဘိုခရိုင်</t>
  </si>
  <si>
    <t>ရွှေဘိုမြို့နယ်</t>
  </si>
  <si>
    <t>ကန့်ဘလူခရိုင်</t>
  </si>
  <si>
    <t>ကန့်ဘလူမြို့နယ်</t>
  </si>
  <si>
    <t>ချောင်းဉီးမြို့နယ်</t>
  </si>
  <si>
    <t>မကေွးမြို့နယ်</t>
  </si>
  <si>
    <t>စဉ့်ကူးမြို့နယ်</t>
  </si>
  <si>
    <t>စဉ့်ကိုင်မြို့နယ်</t>
  </si>
  <si>
    <t>ဘီလင်းမြို့နယ်</t>
  </si>
  <si>
    <t>မြောက်ဦးခရိုင်</t>
  </si>
  <si>
    <t>တောင်ဂုတ်မြို့နယ်</t>
  </si>
  <si>
    <t>ဒဂုံမြို့သစ်(မြောက်ပိုင်း)</t>
  </si>
  <si>
    <t>တောင်ကြီးမြို့နယ်</t>
  </si>
  <si>
    <t>ညောင်ရွှေမြို့နယ်</t>
  </si>
  <si>
    <t>ဟိုပုံးမြို့နယ်</t>
  </si>
  <si>
    <t>ဆီဆိုင်မြို့နယ်</t>
  </si>
  <si>
    <t>ကလောမြို့နယ်</t>
  </si>
  <si>
    <t>ပင်းတယမြို့နယ်</t>
  </si>
  <si>
    <t>ရွာငံမြို့နယ်</t>
  </si>
  <si>
    <t>ရပ်စောက်မြို့နယ်</t>
  </si>
  <si>
    <t>ပင်လောင်းမြို့နယ်</t>
  </si>
  <si>
    <t>ဖယ်ခုံမြို့နယ်</t>
  </si>
  <si>
    <t>လွိုင်လင်မြို့နယ်</t>
  </si>
  <si>
    <t>52</t>
  </si>
  <si>
    <t>လဲချားမြို့နယ်</t>
  </si>
  <si>
    <t>51</t>
  </si>
  <si>
    <t>နမ့်စန်မြို့နယ်</t>
  </si>
  <si>
    <t>48</t>
  </si>
  <si>
    <t>ကွန်ဟိန်းမြို့နယ်</t>
  </si>
  <si>
    <t>47</t>
  </si>
  <si>
    <t>ကျေးသီးမြို့နယ်</t>
  </si>
  <si>
    <t>46</t>
  </si>
  <si>
    <t>မိုင်းကိုင်မြို့နယ်</t>
  </si>
  <si>
    <t>49</t>
  </si>
  <si>
    <t>မိုင်းရှူးမြို့နယ်</t>
  </si>
  <si>
    <t>50</t>
  </si>
  <si>
    <t>လင်းခေးမြို့နယ်</t>
  </si>
  <si>
    <t>မိုးနဲမြို့နယ်</t>
  </si>
  <si>
    <t>မောက်မယ်မြို့နယ်</t>
  </si>
  <si>
    <t>မိုင်းပန်မြို့နယ်</t>
  </si>
  <si>
    <t>လားရှိုးမြို့နယ်</t>
  </si>
  <si>
    <t>သိန်းနီမြို့နယ်</t>
  </si>
  <si>
    <t>မိုင်းရယ်မြို့နယ်</t>
  </si>
  <si>
    <t>တန့်ယန်းမြို့နယ်</t>
  </si>
  <si>
    <t>မူဆယ်မြို့နယ်</t>
  </si>
  <si>
    <t>နမ့်ခမ်းမြို့နယ်</t>
  </si>
  <si>
    <t>ကွတ်ခိုင်မြို့နယ်</t>
  </si>
  <si>
    <t>ကျောက်မဲမြို့နယ်</t>
  </si>
  <si>
    <t>နောင်ချိုမြို့နယ်</t>
  </si>
  <si>
    <t>သီပေါမြို့နယ်</t>
  </si>
  <si>
    <t>နမ္မတူမြို့နယ်</t>
  </si>
  <si>
    <t>နမ့်ဆန်မြို့နယ်</t>
  </si>
  <si>
    <t>မိုးမိတ်ခရိုင်</t>
  </si>
  <si>
    <t>မိုးမိတ်မြို့နယ်</t>
  </si>
  <si>
    <t>မဘိန်းမြို့နယ်</t>
  </si>
  <si>
    <t>မန်တုံမြို့နယ်</t>
  </si>
  <si>
    <t>ကွမ်းလုံမြို့နယ်</t>
  </si>
  <si>
    <t>လောက်ကိုင်မြို့နယ်</t>
  </si>
  <si>
    <t>ကုန်းကြမ်းမြို့နယ်</t>
  </si>
  <si>
    <t>ဟိုပန်မြို့နယ်</t>
  </si>
  <si>
    <t>53</t>
  </si>
  <si>
    <t>မိုင်းမောမြို့နယ်</t>
  </si>
  <si>
    <t>54</t>
  </si>
  <si>
    <t>ပန်ဝိုင်မြို့နယ်</t>
  </si>
  <si>
    <t>55</t>
  </si>
  <si>
    <t>မက်မန်းမြို့နယ်</t>
  </si>
  <si>
    <t>ပန်ဆမ်း(ပန်ခမ်း)မြို့နယ်</t>
  </si>
  <si>
    <t>နားဖန်းမြို့နယ်</t>
  </si>
  <si>
    <t>ကျိုင်းတုံမြို့နယ်</t>
  </si>
  <si>
    <t>မိုင်းခတ်မြို့နယ်</t>
  </si>
  <si>
    <t>မိုင်းယန်းမြို့နယ်</t>
  </si>
  <si>
    <t>မိုင်းလားမြို့နယ်</t>
  </si>
  <si>
    <t>မိုင်းဆတ်မြို့နယ်</t>
  </si>
  <si>
    <t>မိုင်းပျဉ်းမြို့နယ်</t>
  </si>
  <si>
    <t>မိုင်းတုံမြို့နယ်</t>
  </si>
  <si>
    <t>တာချီလိတ်မြို့နယ်</t>
  </si>
  <si>
    <t>မိုင်းဖြတ်မြို့နယ်</t>
  </si>
  <si>
    <t>မိုင်းယောင်းမြို့နယ်</t>
  </si>
  <si>
    <t>ကန်ကြီးထောင့်မြို့နယ်</t>
  </si>
  <si>
    <t>နေပြည်တော်ကောင်စီနယ်မြေ</t>
  </si>
  <si>
    <t>ဇမ္ဗူသီရိမြို့နယ်</t>
  </si>
  <si>
    <t>pyidaungsu</t>
  </si>
  <si>
    <t>Zawgyi</t>
  </si>
  <si>
    <t>(နိုင်)</t>
  </si>
  <si>
    <t>(သီ)</t>
  </si>
  <si>
    <t>(သ)</t>
  </si>
  <si>
    <t>(ပြု)</t>
  </si>
  <si>
    <t>(ဧည့်)</t>
  </si>
  <si>
    <t>nrcstatus</t>
  </si>
  <si>
    <t>မကတ</t>
  </si>
  <si>
    <t>ဒဖယ</t>
  </si>
  <si>
    <t>ခဘဒ</t>
  </si>
  <si>
    <t>ပကန</t>
  </si>
  <si>
    <t>ရရသ</t>
  </si>
  <si>
    <t>သတက</t>
  </si>
  <si>
    <t>ဘဂလ</t>
  </si>
  <si>
    <t>ကဒန</t>
  </si>
  <si>
    <t>ဘသဆ</t>
  </si>
  <si>
    <t>ကမမ</t>
  </si>
  <si>
    <t>စကလ</t>
  </si>
  <si>
    <t>ရဇန</t>
  </si>
  <si>
    <t>ဖလန</t>
  </si>
  <si>
    <t>ခဥတ</t>
  </si>
  <si>
    <t>ကလတ</t>
  </si>
  <si>
    <t>မမတ</t>
  </si>
  <si>
    <t>ကလထ</t>
  </si>
  <si>
    <t>ခတန</t>
  </si>
  <si>
    <t>မအရ</t>
  </si>
  <si>
    <t>တသရ</t>
  </si>
  <si>
    <t>ကလအ</t>
  </si>
  <si>
    <t>ပတတ</t>
  </si>
  <si>
    <t>ပခတ</t>
  </si>
  <si>
    <t>ငဖန</t>
  </si>
  <si>
    <t>ဆဖန</t>
  </si>
  <si>
    <t>ငသရ</t>
  </si>
  <si>
    <t>ငဇန</t>
  </si>
  <si>
    <t>ဇဗသ</t>
  </si>
  <si>
    <t>ဥတသ</t>
  </si>
  <si>
    <t>ဇယသ</t>
  </si>
  <si>
    <t>ပဗသ</t>
  </si>
  <si>
    <t>ဒခသ</t>
  </si>
  <si>
    <t>မပတ</t>
  </si>
  <si>
    <t>ပသရ</t>
  </si>
  <si>
    <t>ငသခ</t>
  </si>
  <si>
    <t>ငဆန</t>
  </si>
  <si>
    <t>ရသယ</t>
  </si>
  <si>
    <t>ငရက</t>
  </si>
  <si>
    <t>ဟကက</t>
  </si>
  <si>
    <t>ပစလ</t>
  </si>
  <si>
    <t>မရတ</t>
  </si>
  <si>
    <t>ဟပတ</t>
  </si>
  <si>
    <t>မယတ</t>
  </si>
  <si>
    <t>နခတ</t>
  </si>
  <si>
    <t>တခလ</t>
  </si>
  <si>
    <t>လခတ</t>
  </si>
  <si>
    <t>ပတယ</t>
  </si>
  <si>
    <t>NRC Status</t>
  </si>
  <si>
    <t>အမျိုးသားမှတ်ပုံတင်ကဒ်/
နိုင်ငံသားအခြအနေ</t>
  </si>
  <si>
    <t>အခြားသောဖြေလျော့မှု - တိုင်းရင်းသားအဖွဲ့အစည်း</t>
  </si>
  <si>
    <t>တိုင်းရင်းသားအဖွဲ့အစည်း အမည်</t>
  </si>
  <si>
    <t>eao_name</t>
  </si>
  <si>
    <t>eao_yesno</t>
  </si>
  <si>
    <t>တိုင်းရင်းသားအဖွဲ့အစည်းမှ ပေးစာစာရင်း</t>
  </si>
  <si>
    <t>eao</t>
  </si>
  <si>
    <t>yes</t>
  </si>
  <si>
    <t>no</t>
  </si>
  <si>
    <t>cal_district</t>
  </si>
  <si>
    <t>cal_town</t>
  </si>
  <si>
    <t>dist_town</t>
  </si>
  <si>
    <t>cal_dist_town</t>
  </si>
  <si>
    <t>မဘိမ်းမြို့နယ်</t>
  </si>
  <si>
    <t>MMR015D008</t>
  </si>
  <si>
    <t>အပိုသတင်းအချက်အလက် (လိပ်စာအသေးစိတ်)</t>
  </si>
  <si>
    <t>မရမ</t>
  </si>
  <si>
    <t>မနတ</t>
  </si>
  <si>
    <t>မနမ</t>
  </si>
  <si>
    <t>ဒဟန</t>
  </si>
  <si>
    <t>ဆမရ</t>
  </si>
  <si>
    <t>၀၁</t>
  </si>
  <si>
    <t>၀</t>
  </si>
  <si>
    <t>၁၅</t>
  </si>
  <si>
    <t>၀၂</t>
  </si>
  <si>
    <t>၀၃</t>
  </si>
  <si>
    <t>၀၄</t>
  </si>
  <si>
    <t>၀၅</t>
  </si>
  <si>
    <t>၀၆</t>
  </si>
  <si>
    <t>၀၇</t>
  </si>
  <si>
    <t>၀၈</t>
  </si>
  <si>
    <t>၀၉</t>
  </si>
  <si>
    <t>၁၆</t>
  </si>
  <si>
    <t>၁၇</t>
  </si>
  <si>
    <t>၁၈</t>
  </si>
  <si>
    <t>၁၉</t>
  </si>
  <si>
    <t>၂၀</t>
  </si>
  <si>
    <t>၂၁</t>
  </si>
  <si>
    <t>၂၂</t>
  </si>
  <si>
    <t>၂၃</t>
  </si>
  <si>
    <t>၂၄</t>
  </si>
  <si>
    <t>၂၅</t>
  </si>
  <si>
    <t>၂၆</t>
  </si>
  <si>
    <t>၂၇</t>
  </si>
  <si>
    <t>၂၈</t>
  </si>
  <si>
    <t>၂၉</t>
  </si>
  <si>
    <t>၃၀</t>
  </si>
  <si>
    <t>၃၁</t>
  </si>
  <si>
    <t>၃၂</t>
  </si>
  <si>
    <t>၃၃</t>
  </si>
  <si>
    <t>၃၄</t>
  </si>
  <si>
    <t>၃၅</t>
  </si>
  <si>
    <t>၃၆</t>
  </si>
  <si>
    <t>၃၇</t>
  </si>
  <si>
    <t>၃၈</t>
  </si>
  <si>
    <t>၃၉</t>
  </si>
  <si>
    <t>၄၀</t>
  </si>
  <si>
    <t>၄၁</t>
  </si>
  <si>
    <t>၄၂</t>
  </si>
  <si>
    <t>၄၃</t>
  </si>
  <si>
    <t>၄၄</t>
  </si>
  <si>
    <t>၄၅</t>
  </si>
  <si>
    <t>၄၆</t>
  </si>
  <si>
    <t>၄၇</t>
  </si>
  <si>
    <t>၄၈</t>
  </si>
  <si>
    <t>၄၉</t>
  </si>
  <si>
    <t>၅၀</t>
  </si>
  <si>
    <t>၅၁</t>
  </si>
  <si>
    <t>၅၂</t>
  </si>
  <si>
    <t>၅၃</t>
  </si>
  <si>
    <t>၅၄</t>
  </si>
  <si>
    <t>၅၅</t>
  </si>
  <si>
    <t>မဆန</t>
  </si>
  <si>
    <t>ထပခ</t>
  </si>
  <si>
    <t>(စ)</t>
  </si>
  <si>
    <t>Address Detail (Put NA, if don't know)</t>
  </si>
  <si>
    <t>MM Year</t>
  </si>
  <si>
    <t>Year Type</t>
  </si>
  <si>
    <t>Year Type No</t>
  </si>
  <si>
    <t>No of Days</t>
  </si>
  <si>
    <t>Year Serial</t>
  </si>
  <si>
    <t>First Late Tagu</t>
  </si>
  <si>
    <t>MM New Year Day</t>
  </si>
  <si>
    <t>Month Serial</t>
  </si>
  <si>
    <t>No. of Days Per Month and Type of Year (Only for Knowledge)</t>
  </si>
  <si>
    <t>Day Replace</t>
  </si>
  <si>
    <t>Month Replace</t>
  </si>
  <si>
    <t>Normal and Leap Years</t>
  </si>
  <si>
    <t>Always 29-Day Months</t>
  </si>
  <si>
    <t>Column1</t>
  </si>
  <si>
    <t>N</t>
  </si>
  <si>
    <t>SN</t>
  </si>
  <si>
    <t>Month</t>
  </si>
  <si>
    <t>L</t>
  </si>
  <si>
    <t>G</t>
  </si>
  <si>
    <t>Months</t>
  </si>
  <si>
    <t>Normal Year</t>
  </si>
  <si>
    <t>Leap Year</t>
  </si>
  <si>
    <t>Great Leap Year</t>
  </si>
  <si>
    <t>Old</t>
  </si>
  <si>
    <t>New</t>
  </si>
  <si>
    <t>Tagu</t>
  </si>
  <si>
    <t>တန်ခူး</t>
  </si>
  <si>
    <t>Wagaung</t>
  </si>
  <si>
    <t>Kason</t>
  </si>
  <si>
    <t>ကဆုန်</t>
  </si>
  <si>
    <t>Thadingyut</t>
  </si>
  <si>
    <t>Nayon</t>
  </si>
  <si>
    <t>နယုန်</t>
  </si>
  <si>
    <t>Nadaw</t>
  </si>
  <si>
    <t>Waso</t>
  </si>
  <si>
    <t>ဝါဆို</t>
  </si>
  <si>
    <t>Tabodwe</t>
  </si>
  <si>
    <t>Second Waso</t>
  </si>
  <si>
    <t>ပဝါဆို</t>
  </si>
  <si>
    <t>ဒုဝါဆို</t>
  </si>
  <si>
    <t>Nayon has 30 days in great leap years and 29 days in other years.</t>
  </si>
  <si>
    <t>Tawthalin</t>
  </si>
  <si>
    <t>ဝါခေါင်</t>
  </si>
  <si>
    <t>တော်သလင်း</t>
  </si>
  <si>
    <t>Tazaungmon</t>
  </si>
  <si>
    <t>သီတင်းကျွတ်</t>
  </si>
  <si>
    <t>တန်ဆောင်မုန်း</t>
  </si>
  <si>
    <t>Pyatho</t>
  </si>
  <si>
    <t>နတ်တော်</t>
  </si>
  <si>
    <t>ပြာသို</t>
  </si>
  <si>
    <t>Tabaung</t>
  </si>
  <si>
    <t>တပို့တွဲ</t>
  </si>
  <si>
    <t>Total Days</t>
  </si>
  <si>
    <t>တပေါင်း</t>
  </si>
  <si>
    <t>ဆန်း၁</t>
  </si>
  <si>
    <t>ဆန်း၂</t>
  </si>
  <si>
    <t>ဆန်း၃</t>
  </si>
  <si>
    <t>ဆန်း၄</t>
  </si>
  <si>
    <t>ဆန်း၅</t>
  </si>
  <si>
    <t>ဆန်း၆</t>
  </si>
  <si>
    <t>ဆန်း၇</t>
  </si>
  <si>
    <t>ဆန်း၈</t>
  </si>
  <si>
    <t>ဆန်း၉</t>
  </si>
  <si>
    <t>ဆန်း၁၀</t>
  </si>
  <si>
    <t>ဆန်း၁၁</t>
  </si>
  <si>
    <t>ဆန်း၁၂</t>
  </si>
  <si>
    <t>ဆန်း၁၃</t>
  </si>
  <si>
    <t>ဆန်း၁၄</t>
  </si>
  <si>
    <t>ဆန်း၁၅</t>
  </si>
  <si>
    <t>ပြည့်</t>
  </si>
  <si>
    <t>ဆုတ်၁</t>
  </si>
  <si>
    <t>ဆုတ်၂</t>
  </si>
  <si>
    <t>ဆုတ်၃</t>
  </si>
  <si>
    <t>ဆုတ်၄</t>
  </si>
  <si>
    <t>ဆုတ်၅</t>
  </si>
  <si>
    <t>ဆုတ်၆</t>
  </si>
  <si>
    <t>ဆုတ်၇</t>
  </si>
  <si>
    <t>ဆုတ်၈</t>
  </si>
  <si>
    <t>ဆုတ်၉</t>
  </si>
  <si>
    <t>ဆုတ်၁၀</t>
  </si>
  <si>
    <t>ဆုတ်၁၁</t>
  </si>
  <si>
    <t>ဆုတ်၁၂</t>
  </si>
  <si>
    <t>ဆုတ်၁၃</t>
  </si>
  <si>
    <t>ဆုတ်၁၄</t>
  </si>
  <si>
    <t>ဆုတ်၁၅</t>
  </si>
  <si>
    <t>ကွယ်</t>
  </si>
  <si>
    <t>Day</t>
  </si>
  <si>
    <t>Year</t>
  </si>
  <si>
    <t>DR</t>
  </si>
  <si>
    <t>DR29S</t>
  </si>
  <si>
    <t>MR</t>
  </si>
  <si>
    <t>MRS</t>
  </si>
  <si>
    <t>YS</t>
  </si>
  <si>
    <t>DOB1TAGU</t>
  </si>
  <si>
    <t>မွေးသက္ကရာဇ်
(မြန်မာပြက္ခဒိန်)</t>
  </si>
  <si>
    <t>မွေးသက္ကရာဇ်
(ခရစ်နှစ်) မြန်မာပြက္ခဒိန်</t>
  </si>
  <si>
    <t>Benef: DOB Myanmar</t>
  </si>
  <si>
    <t>Cal_DOB_MM_ENG</t>
  </si>
  <si>
    <t>မြန်မာပြက္ခဒိန်</t>
  </si>
  <si>
    <t>dobtype</t>
  </si>
  <si>
    <t>ခရစ်နှစ်</t>
  </si>
  <si>
    <t>(ယ)</t>
  </si>
  <si>
    <t>ဆဘတ</t>
  </si>
  <si>
    <t>ဆဒန</t>
  </si>
  <si>
    <t>ရခဒ</t>
  </si>
  <si>
    <t>ရဗယ</t>
  </si>
  <si>
    <t>ဝလမ</t>
  </si>
  <si>
    <t>လဂန</t>
  </si>
  <si>
    <t>ပနဒ</t>
  </si>
  <si>
    <t>လဝန</t>
  </si>
  <si>
    <t>ခဇန</t>
  </si>
  <si>
    <t>တပဝ</t>
  </si>
  <si>
    <t>မထန</t>
  </si>
  <si>
    <t>ပလတ</t>
  </si>
  <si>
    <t>ခမက</t>
  </si>
  <si>
    <t>ပကမ</t>
  </si>
  <si>
    <t>ကရရ</t>
  </si>
  <si>
    <t>မအတ</t>
  </si>
  <si>
    <t>ကတလ</t>
  </si>
  <si>
    <t>ခပန</t>
  </si>
  <si>
    <t>ခုဥန</t>
  </si>
  <si>
    <t>တကတ</t>
  </si>
  <si>
    <t>ရဉန</t>
  </si>
  <si>
    <t>စကတ</t>
  </si>
  <si>
    <t>မပလ</t>
  </si>
  <si>
    <t>တတတ</t>
  </si>
  <si>
    <t>တတထ</t>
  </si>
  <si>
    <t>ခလန</t>
  </si>
  <si>
    <t>ကလဒ</t>
  </si>
  <si>
    <t>မယန</t>
  </si>
  <si>
    <t>မပထ</t>
  </si>
  <si>
    <t>မခတ</t>
  </si>
  <si>
    <t>မယထ</t>
  </si>
  <si>
    <t>ပယန</t>
  </si>
  <si>
    <t>နဖန</t>
  </si>
  <si>
    <t>မဖတ</t>
  </si>
  <si>
    <t>မကထ</t>
  </si>
  <si>
    <t>မဆတ</t>
  </si>
  <si>
    <t>ပဆတ</t>
  </si>
  <si>
    <t>မလတ</t>
  </si>
  <si>
    <t>နမတ</t>
  </si>
  <si>
    <t>မတတ</t>
  </si>
  <si>
    <t>ပလထ</t>
  </si>
  <si>
    <t>မမထ</t>
  </si>
  <si>
    <t>မထတ</t>
  </si>
  <si>
    <t>အမတ</t>
  </si>
  <si>
    <t>Status: Date</t>
  </si>
  <si>
    <t>Status Month</t>
  </si>
  <si>
    <t>Status: Year</t>
  </si>
  <si>
    <t>Status Date</t>
  </si>
  <si>
    <t>ပြောင်းရွှေ့ခြင်း - အပိုသတင်းအချက်အလက် (လိပ်စာအသေးစိတ်)</t>
  </si>
  <si>
    <t>Moved: State/Region Name</t>
  </si>
  <si>
    <t>Moved: cal_region</t>
  </si>
  <si>
    <t>Moved: State/Region Code</t>
  </si>
  <si>
    <t>Moved: District Name</t>
  </si>
  <si>
    <t>Moved: Township Name</t>
  </si>
  <si>
    <t>cal_move_dist_ts</t>
  </si>
  <si>
    <t>Moved: Township Code</t>
  </si>
  <si>
    <t>Moved: Ward</t>
  </si>
  <si>
    <t>Moved: Village Tract</t>
  </si>
  <si>
    <t>Moved: Village</t>
  </si>
  <si>
    <t>Moved: Address  (Put NA, if don't know)</t>
  </si>
  <si>
    <t>Benef: status</t>
  </si>
  <si>
    <t>လူထပ်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</si>
</sst>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10000455]0"/>
    <numFmt numFmtId="165" formatCode="[$-F800]dddd\,\ mmmm\ dd\,\ yyyy"/>
    <numFmt numFmtId="166" formatCode="_(* #,##0_);_(* \(#,##0\);_(* &quot;-&quot;??_);_(@_)"/>
  </numFmts>
  <fonts count="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Pyidaungs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Pyidaungsu"/>
      <family val="2"/>
    </font>
    <font>
      <sz val="11"/>
      <color theme="1"/>
      <name val="Myanmar2"/>
      <family val="2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</borders>
  <cellStyleXfs count="1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43" fontId="8" fillId="0" borderId="0" applyFont="0" applyFill="0" applyBorder="0" applyAlignment="0" applyProtection="0"/>
  </cellStyleXfs>
  <cellXfs count="61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applyFont="1" applyAlignment="1" applyProtection="1">
      <alignment horizontal="center" vertical="center" wrapText="1"/>
      <protection locked="0"/>
    </xf>
    <xf numFmtId="1" fontId="2" fillId="0" borderId="1" xfId="0" applyNumberFormat="1" applyFont="1" applyBorder="1" applyProtection="1">
      <protection locked="0"/>
    </xf>
    <xf numFmtId="49" fontId="2" fillId="3" borderId="1" xfId="0" applyNumberFormat="1" applyFont="1" applyFill="1" applyBorder="1" applyProtection="1">
      <protection locked="0"/>
    </xf>
    <xf numFmtId="49" fontId="2" fillId="2" borderId="1" xfId="0" applyNumberFormat="1" applyFont="1" applyFill="1" applyBorder="1" applyProtection="1">
      <protection locked="0"/>
    </xf>
    <xf numFmtId="0" fontId="2" fillId="0" borderId="0" xfId="0" applyFont="1" applyProtection="1">
      <protection locked="0"/>
    </xf>
    <xf numFmtId="1" fontId="2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0" fontId="2" fillId="0" borderId="0" xfId="0" applyNumberFormat="1" applyFont="1" applyProtection="1">
      <protection locked="0"/>
    </xf>
    <xf numFmtId="0" fontId="2" fillId="0" borderId="1" xfId="0" applyNumberFormat="1" applyFont="1" applyBorder="1" applyAlignment="1" applyProtection="1">
      <alignment horizontal="center" vertical="center" wrapText="1"/>
    </xf>
    <xf numFmtId="0" fontId="2" fillId="4" borderId="1" xfId="0" applyNumberFormat="1" applyFont="1" applyFill="1" applyBorder="1" applyProtection="1"/>
    <xf numFmtId="0" fontId="2" fillId="0" borderId="1" xfId="0" applyFont="1" applyBorder="1" applyAlignment="1" applyProtection="1">
      <alignment horizontal="center" vertical="center" wrapText="1"/>
    </xf>
    <xf numFmtId="0" fontId="2" fillId="4" borderId="1" xfId="0" applyFont="1" applyFill="1" applyBorder="1" applyProtection="1"/>
    <xf numFmtId="14" fontId="2" fillId="4" borderId="1" xfId="0" applyNumberFormat="1" applyFont="1" applyFill="1" applyBorder="1" applyProtection="1"/>
    <xf numFmtId="49" fontId="2" fillId="0" borderId="1" xfId="0" applyNumberFormat="1" applyFont="1" applyBorder="1" applyAlignment="1" applyProtection="1">
      <alignment horizontal="center" vertical="center" wrapText="1"/>
    </xf>
    <xf numFmtId="1" fontId="2" fillId="0" borderId="1" xfId="0" applyNumberFormat="1" applyFont="1" applyBorder="1" applyAlignment="1" applyProtection="1">
      <alignment horizontal="center" vertical="center" wrapText="1"/>
    </xf>
    <xf numFmtId="2" fontId="2" fillId="0" borderId="1" xfId="0" applyNumberFormat="1" applyFont="1" applyBorder="1" applyAlignment="1" applyProtection="1">
      <alignment horizontal="center" vertical="center" wrapText="1"/>
    </xf>
    <xf numFmtId="0" fontId="0" fillId="0" borderId="0" xfId="0" pivotButton="1"/>
    <xf numFmtId="0" fontId="5" fillId="6" borderId="2" xfId="0" applyFont="1" applyFill="1" applyBorder="1" applyAlignment="1">
      <alignment horizontal="left"/>
    </xf>
    <xf numFmtId="0" fontId="0" fillId="0" borderId="2" xfId="0" applyFont="1" applyBorder="1" applyAlignment="1">
      <alignment horizontal="left" indent="1"/>
    </xf>
    <xf numFmtId="0" fontId="0" fillId="0" borderId="3" xfId="0" applyFont="1" applyBorder="1" applyAlignment="1">
      <alignment horizontal="left" indent="1"/>
    </xf>
    <xf numFmtId="0" fontId="6" fillId="6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 indent="1"/>
    </xf>
    <xf numFmtId="0" fontId="5" fillId="6" borderId="0" xfId="0" applyFont="1" applyFill="1" applyBorder="1" applyAlignment="1">
      <alignment horizontal="left"/>
    </xf>
    <xf numFmtId="0" fontId="0" fillId="0" borderId="0" xfId="0" applyFont="1" applyBorder="1" applyAlignment="1">
      <alignment horizontal="left" indent="1"/>
    </xf>
    <xf numFmtId="0" fontId="2" fillId="4" borderId="1" xfId="0" applyNumberFormat="1" applyFont="1" applyFill="1" applyBorder="1" applyProtection="1">
      <protection locked="0"/>
    </xf>
    <xf numFmtId="0" fontId="2" fillId="7" borderId="0" xfId="0" applyFont="1" applyFill="1"/>
    <xf numFmtId="0" fontId="2" fillId="0" borderId="0" xfId="0" applyFont="1" applyFill="1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15" applyProtection="1">
      <protection locked="0"/>
    </xf>
    <xf numFmtId="0" fontId="7" fillId="0" borderId="0" xfId="15" applyFont="1" applyProtection="1">
      <protection locked="0"/>
    </xf>
    <xf numFmtId="0" fontId="7" fillId="8" borderId="0" xfId="15" applyFont="1" applyFill="1" applyProtection="1">
      <protection locked="0"/>
    </xf>
    <xf numFmtId="165" fontId="7" fillId="8" borderId="0" xfId="15" applyNumberFormat="1" applyFont="1" applyFill="1" applyProtection="1">
      <protection locked="0"/>
    </xf>
    <xf numFmtId="164" fontId="7" fillId="0" borderId="0" xfId="15" applyNumberFormat="1" applyFont="1" applyProtection="1">
      <protection locked="0"/>
    </xf>
    <xf numFmtId="0" fontId="7" fillId="9" borderId="0" xfId="15" applyFont="1" applyFill="1" applyProtection="1">
      <protection locked="0"/>
    </xf>
    <xf numFmtId="164" fontId="7" fillId="8" borderId="0" xfId="15" applyNumberFormat="1" applyFont="1" applyFill="1" applyProtection="1">
      <protection locked="0"/>
    </xf>
    <xf numFmtId="49" fontId="7" fillId="8" borderId="0" xfId="15" applyNumberFormat="1" applyFont="1" applyFill="1" applyProtection="1">
      <protection locked="0"/>
    </xf>
    <xf numFmtId="2" fontId="2" fillId="0" borderId="1" xfId="0" applyNumberFormat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Protection="1">
      <protection locked="0"/>
    </xf>
    <xf numFmtId="2" fontId="2" fillId="0" borderId="0" xfId="0" applyNumberFormat="1" applyFont="1" applyFill="1" applyProtection="1">
      <protection locked="0"/>
    </xf>
    <xf numFmtId="0" fontId="2" fillId="0" borderId="1" xfId="0" applyFont="1" applyFill="1" applyBorder="1" applyAlignment="1" applyProtection="1">
      <alignment horizontal="center" vertical="center" wrapText="1"/>
    </xf>
    <xf numFmtId="2" fontId="2" fillId="4" borderId="1" xfId="0" applyNumberFormat="1" applyFont="1" applyFill="1" applyBorder="1" applyProtection="1">
      <protection locked="0"/>
    </xf>
    <xf numFmtId="14" fontId="2" fillId="4" borderId="1" xfId="0" applyNumberFormat="1" applyFont="1" applyFill="1" applyBorder="1" applyProtection="1">
      <protection locked="0"/>
    </xf>
    <xf numFmtId="0" fontId="2" fillId="0" borderId="1" xfId="0" applyNumberFormat="1" applyFont="1" applyBorder="1" applyProtection="1"/>
    <xf numFmtId="0" fontId="2" fillId="5" borderId="1" xfId="0" applyNumberFormat="1" applyFont="1" applyFill="1" applyBorder="1" applyProtection="1"/>
    <xf numFmtId="49" fontId="2" fillId="0" borderId="1" xfId="0" applyNumberFormat="1" applyFont="1" applyBorder="1" applyProtection="1"/>
    <xf numFmtId="2" fontId="2" fillId="0" borderId="1" xfId="0" applyNumberFormat="1" applyFont="1" applyBorder="1" applyProtection="1"/>
    <xf numFmtId="2" fontId="2" fillId="0" borderId="1" xfId="0" applyNumberFormat="1" applyFont="1" applyFill="1" applyBorder="1" applyProtection="1"/>
    <xf numFmtId="166" fontId="2" fillId="0" borderId="1" xfId="16" applyNumberFormat="1" applyFont="1" applyBorder="1" applyAlignment="1" applyProtection="1">
      <alignment horizontal="center" vertical="center" wrapText="1"/>
    </xf>
    <xf numFmtId="1" fontId="2" fillId="3" borderId="1" xfId="0" applyNumberFormat="1" applyFont="1" applyFill="1" applyBorder="1" applyProtection="1">
      <protection locked="0"/>
    </xf>
    <xf numFmtId="166" fontId="2" fillId="2" borderId="1" xfId="16" applyNumberFormat="1" applyFont="1" applyFill="1" applyBorder="1" applyProtection="1">
      <protection locked="0"/>
    </xf>
    <xf numFmtId="0" fontId="2" fillId="0" borderId="0" xfId="0" applyFont="1" applyFill="1" applyProtection="1">
      <protection locked="0"/>
    </xf>
    <xf numFmtId="49" fontId="2" fillId="0" borderId="0" xfId="0" applyNumberFormat="1" applyFont="1" applyFill="1" applyBorder="1" applyProtection="1"/>
    <xf numFmtId="1" fontId="2" fillId="0" borderId="0" xfId="0" applyNumberFormat="1" applyFont="1" applyFill="1" applyBorder="1" applyProtection="1"/>
    <xf numFmtId="49" fontId="2" fillId="5" borderId="0" xfId="0" applyNumberFormat="1" applyFont="1" applyFill="1" applyBorder="1" applyProtection="1"/>
    <xf numFmtId="0" fontId="2" fillId="5" borderId="0" xfId="0" applyNumberFormat="1" applyFont="1" applyFill="1" applyProtection="1"/>
    <xf numFmtId="49" fontId="2" fillId="5" borderId="0" xfId="0" applyNumberFormat="1" applyFont="1" applyFill="1" applyProtection="1"/>
  </cellXfs>
  <cellStyles count="17">
    <cellStyle name="Comma" xfId="16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Normal 2" xfId="15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30" formatCode="@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164" formatCode="[$-10000455]0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ge.ing/Dropbox/SP_MIS_Workshop_POL/00_report_demo/01_raw/03_office/03_officename_mont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%20folder\New%20folder%20(4)\1-Final%20Sgg-%20(Total)%20(%20NP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Pivot"/>
      <sheetName val="Eligible"/>
      <sheetName val="Not Eligible"/>
      <sheetName val="Date"/>
      <sheetName val="SR_Dis_Tsp"/>
      <sheetName val="Duplicate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Entry"/>
      <sheetName val="Date"/>
      <sheetName val="DDMisc"/>
      <sheetName val="DDLoc"/>
      <sheetName val="DDUniLoc"/>
      <sheetName val="Tota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ကချင်</v>
          </cell>
        </row>
        <row r="5">
          <cell r="A5" t="str">
            <v>ကယား</v>
          </cell>
        </row>
        <row r="6">
          <cell r="A6" t="str">
            <v>ကရင်</v>
          </cell>
        </row>
        <row r="7">
          <cell r="A7" t="str">
            <v>ချင်း</v>
          </cell>
        </row>
        <row r="8">
          <cell r="A8" t="str">
            <v>စစ်ကိုင်း</v>
          </cell>
        </row>
        <row r="9">
          <cell r="A9" t="str">
            <v>တနင်္သာရီ</v>
          </cell>
        </row>
        <row r="10">
          <cell r="A10" t="str">
            <v>နေပြည်တော်</v>
          </cell>
        </row>
        <row r="11">
          <cell r="A11" t="str">
            <v>ပဲခူး (အနောက်)</v>
          </cell>
        </row>
        <row r="12">
          <cell r="A12" t="str">
            <v>ပဲခူး (အရှေ့)</v>
          </cell>
        </row>
        <row r="13">
          <cell r="A13" t="str">
            <v>မကွေး</v>
          </cell>
        </row>
        <row r="14">
          <cell r="A14" t="str">
            <v>မန္တလေး</v>
          </cell>
        </row>
        <row r="15">
          <cell r="A15" t="str">
            <v>မွန်</v>
          </cell>
        </row>
        <row r="16">
          <cell r="A16" t="str">
            <v>ရခိုင်</v>
          </cell>
        </row>
        <row r="17">
          <cell r="A17" t="str">
            <v>ရှမ်း (တောင်)</v>
          </cell>
        </row>
        <row r="18">
          <cell r="A18" t="str">
            <v>ရှမ်း (မြောက်)</v>
          </cell>
        </row>
        <row r="19">
          <cell r="A19" t="str">
            <v>ရှမ်း (အရှေ့)</v>
          </cell>
        </row>
        <row r="20">
          <cell r="A20" t="str">
            <v>ဧရာဝတီ</v>
          </cell>
        </row>
        <row r="21">
          <cell r="A21" t="str">
            <v>ရန်ကုန်</v>
          </cell>
        </row>
      </sheetData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e.ing" refreshedDate="43760.920002777777" createdVersion="4" refreshedVersion="4" minRefreshableVersion="3" recordCount="331">
  <cacheSource type="worksheet">
    <worksheetSource ref="A1:I1048576" sheet="vlookup"/>
  </cacheSource>
  <cacheFields count="8">
    <cacheField name="sr_name_dsw" numFmtId="0">
      <sharedItems containsBlank="1"/>
    </cacheField>
    <cacheField name="State-Region Code _x000a_(Census)" numFmtId="0">
      <sharedItems containsBlank="1"/>
    </cacheField>
    <cacheField name="master_srcode" numFmtId="0">
      <sharedItems containsBlank="1"/>
    </cacheField>
    <cacheField name="district_name_master" numFmtId="0">
      <sharedItems containsBlank="1" count="75">
        <s v="မြစ်ကြီးနားခရိုင်"/>
        <s v="မိုးညှင်းခရိုင်"/>
        <s v="ဗန်းမော်ခရိုင်"/>
        <s v="ပူတာအိုခရိုင်"/>
        <s v="လွိုင်ကော်ခရိုင်"/>
        <s v="ဘောလခဲခရိုင်"/>
        <s v="ဘားအံခရိုင်"/>
        <s v="ဖာပွန်ခရိုင်"/>
        <s v="မြဝတီခရိုင်"/>
        <s v="‌ကော့ကရိတ်ခရိုင်"/>
        <s v="ဟားခါးခရိုင်"/>
        <s v="ဖလမ်းခရိုင်"/>
        <s v="မင်းတပ်ခရိုင်"/>
        <s v="စစ်ကိုင်းခရိုင်"/>
        <s v="ရွှေဘိုခရိုင်"/>
        <s v="ကန့်ဘလူခရိုင်"/>
        <s v="မုံရွာခရိုင်"/>
        <s v="ယင်းမာပင်ခရိုင်"/>
        <s v="ကသာခရိုင်"/>
        <s v="ကလေးခရိုင်"/>
        <s v="တမူးခရိုင်"/>
        <s v="မော်လိုက်ခရိုင်"/>
        <s v="ခန္တီးခရိုင်"/>
        <s v="ထားဝယ်ခရိုင်"/>
        <s v="မြိတ်ခရိုင်"/>
        <s v="ကော့သောင်းခရိုင်"/>
        <s v="ပဲခူးခရိုင်"/>
        <s v="တောင်ငူခရိုင်"/>
        <s v="ပြည်ခရိုင်"/>
        <s v="သာယာဝတီခရိုင်"/>
        <s v="မကွေးခရိုင်"/>
        <s v="မင်းဘူးခရိုင်"/>
        <s v="သရက်ခရိုင်"/>
        <s v="ပခုက္ကူခရိုင်"/>
        <s v="ဂန့်ဂေါခရိုင်"/>
        <s v="မန္တလေးခရိုင်"/>
        <s v="ပြင်ဦးလွင်ခရိုင်"/>
        <s v="ကျောက်ဆည်ခရိုင်"/>
        <s v="မြင်းခြံခရိုင်"/>
        <s v="ညောင်ဦးခရိုင်"/>
        <s v="ရမည်းသင်းခရိုင်"/>
        <s v="မိတ္ထီလာခရိုင်"/>
        <s v="မော်လမြိုင်ခရိုင်"/>
        <s v="သထုံခရိုင်"/>
        <s v="စစ်တွေခရိုင်"/>
        <s v="မြောက်ဦးခရိုင်"/>
        <s v="မောင်တောခရိုင်"/>
        <s v="ကျောက်ဖြူခရိုင်"/>
        <s v="သံတွဲခရိုင်"/>
        <s v="မြောက်ပိုင်းခရိုင်"/>
        <s v="အရှေ့ပိုင်းခရိုင်"/>
        <s v="တောင်ပိုင်းခရိုင်"/>
        <s v="အနောက်ပိုင်းခရိုင်"/>
        <s v="တောင်ကြီးခရိုင်"/>
        <s v="လွိုင်လင်ခရိုင်"/>
        <s v="လင်းခေးခရိုင်"/>
        <s v="လားရှိုးခရိုင်"/>
        <s v="မူဆယ်ခရိုင်"/>
        <s v="ကျောက်မဲခရိုင်"/>
        <s v="မိုးမိတ်ခရိုင်"/>
        <s v="လောက်ကိုင်ခရိုင်"/>
        <s v="ဟိုပန်ခရိုင်"/>
        <s v="မက်မန်းခရိုင်"/>
        <s v="ကျိုင်းတုံခရိုင်"/>
        <s v="မိုင်းဆတ်ခရိုင်"/>
        <s v="တာချီလိတ်ခရိုင်"/>
        <s v="ပုသိမ်ခရိုင်"/>
        <s v="ဟင်္သာတခရိုင်"/>
        <s v="မြောင်းမြခရိုင်"/>
        <s v="လပွတ္တာခရိုင်"/>
        <s v="မအူပင်ခရိုင်"/>
        <s v="ဖျာပုံခရိုင်"/>
        <s v="ဥတ္တရခရိုင်"/>
        <s v="ဒက္ခိဏခရိုင်"/>
        <m/>
      </sharedItems>
    </cacheField>
    <cacheField name="District Code _x000a_(Census)" numFmtId="0">
      <sharedItems containsBlank="1" count="75">
        <s v="MMR001D001"/>
        <s v="MMR001D002"/>
        <s v="MMR001D003"/>
        <s v="MMR001D004"/>
        <s v="MMR002D001"/>
        <s v="MMR002D002"/>
        <s v="MMR003D001"/>
        <s v="MMR003D004"/>
        <s v="MMR003D002"/>
        <s v="MMR003D003"/>
        <s v="MMR004D003"/>
        <s v="MMR004D001"/>
        <s v="MMR004D002"/>
        <s v="MMR005D001"/>
        <s v="MMR005D002"/>
        <s v="MMR005D003"/>
        <s v="MMR005D009"/>
        <s v="MMR005D004"/>
        <s v="MMR005D005"/>
        <s v="MMR005D006"/>
        <s v="MMR005D007"/>
        <s v="MMR005D008"/>
        <s v="MMR006D001"/>
        <s v="MMR006D002"/>
        <s v="MMR006D003"/>
        <s v="MMR007D001"/>
        <s v="MMR007D002"/>
        <s v="MMR008D001"/>
        <s v="MMR008D002"/>
        <s v="MMR009D001"/>
        <s v="MMR009D002"/>
        <s v="MMR009D003"/>
        <s v="MMR009D004"/>
        <s v="MMR009D005"/>
        <s v="MMR010D001"/>
        <s v="MMR010D002"/>
        <s v="MMR010D003"/>
        <s v="MMR010D004"/>
        <s v="MMR010D005"/>
        <s v="MMR010D006"/>
        <s v="MMR010D007"/>
        <s v="MMR011D001"/>
        <s v="MMR011D002"/>
        <s v="MMR012D001"/>
        <s v="MMR012D005"/>
        <s v="MMR012D002"/>
        <s v="MMR012D003"/>
        <s v="MMR012D004"/>
        <s v="MMR013D001"/>
        <s v="MMR013D002"/>
        <s v="MMR013D003"/>
        <s v="MMR013D004"/>
        <s v="MMR014D001"/>
        <s v="MMR014D002"/>
        <s v="MMR014D003"/>
        <s v="MMR015D001"/>
        <s v="MMR015D002"/>
        <s v="MMR015D003"/>
        <s v="MMR015D005"/>
        <s v="MMR015D006"/>
        <s v="MMR015D007"/>
        <s v="MMR016D001"/>
        <s v="MMR016D002"/>
        <s v="MMR016D003"/>
        <s v="MMR017D001"/>
        <s v="MMR017D002"/>
        <s v="MMR017D003"/>
        <s v="MMR017D004"/>
        <s v="MMR017D005"/>
        <s v="MMR017D006"/>
        <s v="MMR018D001"/>
        <s v="MMR018D002"/>
        <m/>
        <s v="MMR015D004" u="1"/>
        <s v="MMR016D004" u="1"/>
      </sharedItems>
    </cacheField>
    <cacheField name="Township Name" numFmtId="0">
      <sharedItems containsBlank="1" count="329">
        <s v="မြစ်ကြီးနားမြို့နယ်"/>
        <s v="ဝိုင်းမော်မြို့နယ်"/>
        <s v="အင်ဂျန်းယန်မြို့နယ်"/>
        <s v="တနိုင်းမြို့နယ်"/>
        <s v="ချီဖွေမြို့နယ်"/>
        <s v="ဆော့လော်မြို့နယ်"/>
        <s v="မိုးညှင်းမြို့နယ်"/>
        <s v="မိုးကောင်းမြို့နယ်"/>
        <s v="ဖားကန့်မြို့နယ်"/>
        <s v="ဗန်းမော်မြို့နယ်"/>
        <s v="ရွှေကူမြို့နယ်"/>
        <s v="မိုးမောက်မြို့နယ်"/>
        <s v="မံစီမြို့နယ်"/>
        <s v="ပူတာအိုမြို့နယ်"/>
        <s v="ဆွမ်ပရာဘွမ်မြို့နယ်"/>
        <s v="မချမ်းဘောမြို့နယ်"/>
        <s v="နောင်မွန်းမြို့နယ်"/>
        <s v="ခေါင်လန်ဖူးမြို့နယ်"/>
        <s v="လွိုင်ကော်မြို့နယ်"/>
        <s v="ဒီမောဆိုမြို့နယ်"/>
        <s v="ဖရူဆိုမြို့နယ်"/>
        <s v="ရှားတောမြို့နယ်"/>
        <s v="ဘောလခဲမြို့နယ်"/>
        <s v="ဖားဆောင်းမြို့နယ်"/>
        <s v="မယ်စဲ့မြို့နယ်"/>
        <s v="ဘားအံမြို့နယ်"/>
        <s v="လှိုင်းဘွဲ့မြို့နယ်"/>
        <s v="ဖာပွန်မြို့နယ်"/>
        <s v="သံတောင်ကြီးမြို့နယ်"/>
        <s v="မြဝတီမြို့နယ်"/>
        <s v="ကော့ကရိတ်မြို့နယ်"/>
        <s v="ကြာအင်းဆိပ်ကြီးမြို့နယ်"/>
        <s v="ဟားခါးမြို့နယ်"/>
        <s v="ထန်တလန်မြို့နယ်"/>
        <s v="ဖလမ်းမြို့နယ်"/>
        <s v="တီးတိန်မြို့နယ်"/>
        <s v="တွန်းဇန်မြို့နယ်"/>
        <s v="မင်းတပ်မြို့နယ်"/>
        <s v="မတူပီမြို့နယ်"/>
        <s v="ကန်ပက်လက်မြို့နယ်"/>
        <s v="ပလက်ဝမြို့နယ်"/>
        <s v="စစ်ကိုင်းမြို့နယ်"/>
        <s v="မြင်းမူမြို့နယ်"/>
        <s v="မြောင်မြို့နယ်"/>
        <s v="ရွှေဘိုမြို့နယ်"/>
        <s v="ခင်ဦးမြို့နယ်"/>
        <s v="ဝက်လက်မြို့နယ်"/>
        <s v="ကန့်ဘလူမြို့နယ်"/>
        <s v="ကျွန်းလှမြို့နယ်"/>
        <s v="ရေဦးမြို့နယ်"/>
        <s v="ဒီပဲယင်းမြို့နယ်"/>
        <s v="တန့်ဆည်မြို့နယ်"/>
        <s v="မုံရွာမြို့နယ်"/>
        <s v="ဘုတလင်မြို့နယ်"/>
        <s v="အရာတော်မြို့နယ်"/>
        <s v="ချောင်းဉီးမြို့နယ်"/>
        <s v="ယင်းမာပင်မြို့နယ်"/>
        <s v="ကနီမြို့နယ်"/>
        <s v="ဆားလင်းကြီးမြို့နယ်"/>
        <s v="ပုလဲမြို့နယ်"/>
        <s v="ကသာမြို့နယ်"/>
        <s v="အင်းတော်မြို့နယ်"/>
        <s v="ထီးချိုင့်မြို့နယ်"/>
        <s v="ဗန်းမောက်မြို့နယ်"/>
        <s v="ကောလင်းမြို့နယ်"/>
        <s v="ဝန်းသိုမြို့နယ်"/>
        <s v="ပင်လည်ဘူးမြို့နယ်"/>
        <s v="ကလေးမြို့နယ်"/>
        <s v="ကလေးဝမြို့နယ်"/>
        <s v="မင်းကင်းမြို့နယ်"/>
        <s v="တမူးမြို့နယ်"/>
        <s v="မော်လိုက်မြို့နယ်"/>
        <s v="ဖောင်းပြင်မြို့နယ်"/>
        <s v="ခန္တီးမြို့နယ်"/>
        <s v="ဟုမ္မလင်းမြို့နယ်"/>
        <s v="လေရှီးမြို့နယ်"/>
        <s v="လဟယ်မြို့နယ်"/>
        <s v="နန်းယွန်းမြို့နယ်"/>
        <s v="ထားဝယ်မြို့နယ်"/>
        <s v="လောင်းလုံးမြို့နယ်"/>
        <s v="သရက်ချောင်းမြို့နယ်"/>
        <s v="ရေဖြူမြို့နယ်"/>
        <s v="မြိတ်မြို့နယ်"/>
        <s v="ကျွန်းစုမြို့နယ်"/>
        <s v="ပုလောမြို့နယ်"/>
        <s v="တနင်္သာရီမြို့နယ်"/>
        <s v="ကော့သောင်းမြို့နယ်"/>
        <s v="ဘုတ်ပြင်းမြို့နယ်"/>
        <s v="ပဲခူးမြို့နယ်"/>
        <s v="သနပ်ပင်မြို့နယ်"/>
        <s v="ကဝမြို့နယ်"/>
        <s v="ဝေါမြို့နယ်"/>
        <s v="ညောင်လေးပင်မြို့နယ်"/>
        <s v="ကျောက်တံခါးမြို့နယ်"/>
        <s v="ဒိုက်ဦးမြို့နယ်"/>
        <s v="ရွှေကျင်မြို့နယ်"/>
        <s v="တောင်ငူမြို့နယ်"/>
        <s v="ရေတာရှည်မြို့နယ်"/>
        <s v="ကျောက်ကြီးမြို့နယ်"/>
        <s v="ဖြူးမြို့နယ်"/>
        <s v="အုတ်တွင်းမြို့နယ်"/>
        <s v="ထန်းတပင်မြို့နယ်"/>
        <s v="ပြည်မြို့နယ်"/>
        <s v="ပေါက်ခေါင်းမြို့နယ်"/>
        <s v="ပန်းတောင်းမြို့နယ်"/>
        <s v="ပေါင်းတည်မြို့နယ်"/>
        <s v="သဲကုန်းမြို့နယ်"/>
        <s v="ရွှေတောင်မြို့နယ်"/>
        <s v="သာယာဝတီမြို့နယ်"/>
        <s v="လက်ပံတန်းမြို့နယ်"/>
        <s v="မင်းလှမြို့နယ်"/>
        <s v="အုတ်ဖိုမြို့နယ်"/>
        <s v="ဇီးကုန်းမြို့နယ်"/>
        <s v="နတ်တလင်းမြို့နယ်"/>
        <s v="မိုးညိုမြို့နယ်"/>
        <s v="ကြို့ပင်ကောက်မြို့နယ်"/>
        <s v="မကေွးမြို့နယ်"/>
        <s v="ရေနံချောင်းမြို့နယ်"/>
        <s v="ချောက်မြို့နယ်"/>
        <s v="တောင်တွင်းကြီးမြို့နယ်"/>
        <s v="မြို့သစ်မြို့နယ်"/>
        <s v="နတ်မောက်မြို့နယ်"/>
        <s v="မင်းဘူးမြို့နယ်"/>
        <s v="ပွင့်ဖြူမြို့နယ်"/>
        <s v="ငဖဲမြို့နယ်"/>
        <s v="စလင်းမြို့နယ်"/>
        <s v="စေတုတ္တရာမြို့နယ်"/>
        <s v="သရက်မြို့နယ်"/>
        <s v="မင်းတုန်းမြို့နယ်"/>
        <s v="ကံမမြို့နယ်"/>
        <s v="အောင်လံမြို့နယ်"/>
        <s v="ဆင်ပေါင်ဝဲမြို့နယ်"/>
        <s v="ပခုက္ကူမြို့နယ်"/>
        <s v="ရေစကြိုမြို့နယ်"/>
        <s v="မြိုင်မြို့နယ်"/>
        <s v="ပေါက်မြို့နယ်"/>
        <s v="ဆိပ်ဖြူမြို့နယ်"/>
        <s v="ဂန့်ဂေါမြို့နယ်"/>
        <s v="ထီးလင်းမြို့နယ်"/>
        <s v="ဆောမြို့နယ်"/>
        <s v="အောင်မြေသာဇံမြို့နယ်"/>
        <s v="ချမ်းအေးသာဇံမြို့နယ်"/>
        <s v="မဟာအောင်မြေမြို့နယ်"/>
        <s v="ချမ်းမြသာစည်မြို့နယ်"/>
        <s v="ပြည်ကြီးတံခွန်မြို့နယ်"/>
        <s v="အမရပူရမြို့နယ်"/>
        <s v="ပုသိမ်ကြီးမြို့နယ်"/>
        <s v="ပြင်ဦးလွင်မြို့နယ်"/>
        <s v="မတ္တရာမြို့နယ်"/>
        <s v="စဉ့်ကူးမြို့နယ်"/>
        <s v="မိုးကုတ်မြို့နယ်"/>
        <s v="သပိတ်ကျင်းမြို့နယ်"/>
        <s v="ကျောက်ဆည်မြို့နယ်"/>
        <s v="စဉ့်ကိုင်မြို့နယ်"/>
        <s v="မြစ်သားမြို့နယ်"/>
        <s v="တံတားဦးမြို့နယ်"/>
        <s v="မြင်းခြံမြို့နယ်"/>
        <s v="တောင်သာမြို့နယ်"/>
        <s v="နွားထိုးကြီးမြို့နယ်"/>
        <s v="ကျောက်ပန်းတောင်းမြို့နယ်"/>
        <s v="ငါန်းဇွန်မြို့နယ်"/>
        <s v="ညောင်ဦးမြို့နယ်"/>
        <s v="ရမည်းသင်းမြို့နယ်"/>
        <s v="ပျော်ဘွယ်မြို့နယ်"/>
        <s v="မိတ္ထီလာမြို့နယ်"/>
        <s v="မလှိုင်မြို့နယ်"/>
        <s v="သာစည်မြို့နယ်"/>
        <s v="ဝမ်းတွင်းမြို့နယ်"/>
        <s v="မော်လမြိုင်မြို့နယ်"/>
        <s v="ကျိုက်မရောမြို့နယ်"/>
        <s v="ချောင်းဆုံမြို့နယ်"/>
        <s v="သံဖြူဇရပ်မြို့နယ်"/>
        <s v="မုဒုံမြို့နယ်"/>
        <s v="ရေးမြို့နယ်"/>
        <s v="သထုံမြို့နယ်"/>
        <s v="ပေါင်မြို့နယ်"/>
        <s v="ကျိုက်ထိုမြို့နယ်"/>
        <s v="ဘီလင်းမြို့နယ်"/>
        <s v="စစ်တွေမြို့နယ်"/>
        <s v="ပုဏ္ဏားကျွန်းမြို့နယ်"/>
        <s v="ပေါက်တောမြို့နယ်"/>
        <s v="ရသေ့တောင်မြို့နယ်"/>
        <s v="မြောက်ဦးမြို့နယ်"/>
        <s v="ကျောက်တော်မြို့နယ်"/>
        <s v="မင်းပြားမြို့နယ်"/>
        <s v="မြေပုံမြို့နယ်"/>
        <s v="မောင်တောမြို့နယ်"/>
        <s v="ဘူးသီးတောင်မြို့နယ်"/>
        <s v="ကျောက်ဖြူမြို့နယ်"/>
        <s v="မာန်အောင်မြို့နယ်"/>
        <s v="ရမ်းဗြဲမြို့နယ်"/>
        <s v="အမ်းမြို့နယ်"/>
        <s v="သံတွဲမြို့နယ်"/>
        <s v="တောင်ဂုတ်မြို့နယ်"/>
        <s v="ဂွမြို့နယ်"/>
        <s v="အင်းစိန်မြို့နယ်"/>
        <s v="မင်္ဂလာဒုံမြို့နယ်"/>
        <s v="မှော်ဘီမြို့နယ်"/>
        <s v="လှည်းကူးမြို့နယ်"/>
        <s v="တိုက်ကြီးမြို့နယ်"/>
        <s v="ရွှေပြည်သာမြို့နယ်"/>
        <s v="လှိုင်သာယာမြို့နယ်"/>
        <s v="သင်္ဃန်းကျွန်းမြို့နယ်"/>
        <s v="ရန်ကင်းမြို့နယ်"/>
        <s v="တောင်ဥက္ကလာပမြို့နယ်"/>
        <s v="မြောက်ဥက္ကလာပမြို့နယ်"/>
        <s v="သာကေတမြို့နယ်"/>
        <s v="ဒေါပုံမြို့နယ်"/>
        <s v="တာမွေမြို့နယ်"/>
        <s v="ပုဇွန်တောင်မြို့နယ်"/>
        <s v="ဗိုလ်တထောင်မြို့နယ်"/>
        <s v="ဒဂုံမြို့သစ်(တောင်ပိုင်း)"/>
        <s v="ဒဂုံမြို့သစ်(မြောက်ပိုင်း)"/>
        <s v="ဒဂုံမြို့သစ်(အရှေ့ပိုင်း)"/>
        <s v="ဒဂုံမြို့သစ်(ဆိပ်ကမ်း)"/>
        <s v="မင်္ဂလာတောင်ညွန့်မြို့နယ်"/>
        <s v="သန်လျင်မြို့နယ်"/>
        <s v="ကျောက်တန်းမြို့နယ်"/>
        <s v="သုံးခွမြို့နယ်"/>
        <s v="ခရမ်းမြို့နယ်"/>
        <s v="တွံတေးမြို့နယ်"/>
        <s v="ကော့မှူးမြို့နယ်"/>
        <s v="ကွမ်းခြံကုန်းမြို့နယ်"/>
        <s v="ဒလမြို့နယ်"/>
        <s v="ဆိပ်ကြီး/ခနောင်တိုမြို့နယ်"/>
        <s v="ကိုကိုးကျွန်းမြို့နယ်"/>
        <s v="ကျောက်တံတားမြို့နယ်"/>
        <s v="ပန်းဘဲတန်းမြို့နယ်"/>
        <s v="လမ်းမတော်မြို့နယ်"/>
        <s v="လသာမြို့နယ်"/>
        <s v="အလုံမြို့နယ်"/>
        <s v="ကြည့်မြင်တိုင်မြို့နယ်"/>
        <s v="စမ်းချောင်းမြို့နယ်"/>
        <s v="လှိုင်မြို့နယ်"/>
        <s v="ကမာရွတ်မြို့နယ်"/>
        <s v="မရမ်းကုန်းမြို့နယ်"/>
        <s v="ဒဂုံမြို့နယ်"/>
        <s v="ဗဟန်းမြို့နယ်"/>
        <s v="ဆိပ်ကမ်းမြို့နယ်"/>
        <s v="တောင်ကြီးမြို့နယ်"/>
        <s v="ညောင်ရွှေမြို့နယ်"/>
        <s v="ဟိုပုံးမြို့နယ်"/>
        <s v="ဆီဆိုင်မြို့နယ်"/>
        <s v="ကလောမြို့နယ်"/>
        <s v="ပင်းတယမြို့နယ်"/>
        <s v="ရွာငံမြို့နယ်"/>
        <s v="ရပ်စောက်မြို့နယ်"/>
        <s v="ပင်လောင်းမြို့နယ်"/>
        <s v="ဖယ်ခုံမြို့နယ်"/>
        <s v="လွိုင်လင်မြို့နယ်"/>
        <s v="လဲချားမြို့နယ်"/>
        <s v="နမ့်စန်မြို့နယ်"/>
        <s v="ကွန်ဟိန်းမြို့နယ်"/>
        <s v="ကျေးသီးမြို့နယ်"/>
        <s v="မိုင်းကိုင်မြို့နယ်"/>
        <s v="မိုင်းရှူးမြို့နယ်"/>
        <s v="လင်းခေးမြို့နယ်"/>
        <s v="မိုးနဲမြို့နယ်"/>
        <s v="မောက်မယ်မြို့နယ်"/>
        <s v="မိုင်းပန်မြို့နယ်"/>
        <s v="လားရှိုးမြို့နယ်"/>
        <s v="သိန်းနီမြို့နယ်"/>
        <s v="မိုင်းရယ်မြို့နယ်"/>
        <s v="တန့်ယန်းမြို့နယ်"/>
        <s v="မူဆယ်မြို့နယ်"/>
        <s v="နမ့်ခမ်းမြို့နယ်"/>
        <s v="ကွတ်ခိုင်မြို့နယ်"/>
        <s v="ကျောက်မဲမြို့နယ်"/>
        <s v="နောင်ချိုမြို့နယ်"/>
        <s v="သီပေါမြို့နယ်"/>
        <s v="နမ္မတူမြို့နယ်"/>
        <s v="နမ့်ဆန်မြို့နယ်"/>
        <s v="မိုးမိတ်မြို့နယ်"/>
        <s v="မဘိန်းမြို့နယ်"/>
        <s v="မန်တုံမြို့နယ်"/>
        <s v="ကွမ်းလုံမြို့နယ်"/>
        <s v="လောက်ကိုင်မြို့နယ်"/>
        <s v="ကုန်းကြမ်းမြို့နယ်"/>
        <s v="ဟိုပန်မြို့နယ်"/>
        <s v="မိုင်းမောမြို့နယ်"/>
        <s v="ပန်ဝိုင်မြို့နယ်"/>
        <s v="မက်မန်းမြို့နယ်"/>
        <s v="ပန်ဆမ်း(ပန်ခမ်း)မြို့နယ်"/>
        <s v="နားဖန်းမြို့နယ်"/>
        <s v="ကျိုင်းတုံမြို့နယ်"/>
        <s v="မိုင်းခတ်မြို့နယ်"/>
        <s v="မိုင်းယန်းမြို့နယ်"/>
        <s v="မိုင်းလားမြို့နယ်"/>
        <s v="မိုင်းဆတ်မြို့နယ်"/>
        <s v="မိုင်းပျဉ်းမြို့နယ်"/>
        <s v="မိုင်းတုံမြို့နယ်"/>
        <s v="တာချီလိတ်မြို့နယ်"/>
        <s v="မိုင်းဖြတ်မြို့နယ်"/>
        <s v="မိုင်းယောင်းမြို့နယ်"/>
        <s v="ပုသိမ်မြို့နယ်"/>
        <s v="ကန်ကြီးထောင့်မြို့နယ်"/>
        <s v="သာပေါင်းမြို့နယ်"/>
        <s v="ငပုတောမြို့နယ်"/>
        <s v="ကျုံပျော်မြို့နယ်"/>
        <s v="ရေကြည်မြို့နယ်"/>
        <s v="ကျောင်းကုန်းမြို့နယ်"/>
        <s v="ဟင်္သာတမြို့နယ်"/>
        <s v="ဇလွန်မြို့နယ်"/>
        <s v="လေးမျက်နှာမြို့နယ်"/>
        <s v="မြန်အောင်မြို့နယ်"/>
        <s v="ကြံခင်းမြို့နယ်"/>
        <s v="အင်္ဂပူမြို့နယ်"/>
        <s v="မြောင်းမြမြို့နယ်"/>
        <s v="အိမ်မဲမြို့နယ်"/>
        <s v="ဝါးခယ်မမြို့နယ်"/>
        <s v="လပွတ္တာမြို့နယ်"/>
        <s v="မော်လမြိုင်ကျွန်းမြို့နယ်"/>
        <s v="မအူပင်မြို့နယ်"/>
        <s v="ပန်းတနော်မြို့နယ်"/>
        <s v="ညောင်တုန်းမြို့နယ်"/>
        <s v="ဓနုဖြူမြို့နယ်"/>
        <s v="ဖျာပုံမြို့နယ်"/>
        <s v="ဘိုကလေးမြို့နယ်"/>
        <s v="ကျိုက်လတ်မြို့နယ်"/>
        <s v="ဒေးဒရဲမြို့နယ်"/>
        <s v="ဇေယျာသီရိမြို့နယ်"/>
        <s v="တပ်ကုန်းမြို့နယ်"/>
        <s v="ပုဗ္ဗသီရိမြို့နယ်"/>
        <s v="ဥတ္တရသီရိမြို့နယ်"/>
        <s v="ဇမ္ဗူသီရိမြို့နယ်"/>
        <s v="ဒက္ခိဏသီရိမြို့နယ်"/>
        <s v="ပျဉ်းမနားမြို့နယ်"/>
        <s v="လယ်ဝေးမြို့နယ်"/>
        <m/>
      </sharedItems>
    </cacheField>
    <cacheField name="Township Code _x000a_(Census)" numFmtId="0">
      <sharedItems containsBlank="1" count="331">
        <s v="MMR001001"/>
        <s v="MMR001002"/>
        <s v="MMR001003"/>
        <s v="MMR001004"/>
        <s v="MMR001005"/>
        <s v="MMR001006"/>
        <s v="MMR001007"/>
        <s v="MMR001008"/>
        <s v="MMR001009"/>
        <s v="MMR001010"/>
        <s v="MMR001011"/>
        <s v="MMR001012"/>
        <s v="MMR001013"/>
        <s v="MMR001014"/>
        <s v="MMR001015"/>
        <s v="MMR001016"/>
        <s v="MMR001017"/>
        <s v="MMR001018"/>
        <s v="MMR002001"/>
        <s v="MMR002002"/>
        <s v="MMR002003"/>
        <s v="MMR002004"/>
        <s v="MMR002005"/>
        <s v="MMR002006"/>
        <s v="MMR002007"/>
        <s v="MMR003001"/>
        <s v="MMR003002"/>
        <s v="MMR003003"/>
        <s v="MMR003004"/>
        <s v="MMR003005"/>
        <s v="MMR003006"/>
        <s v="MMR003007"/>
        <s v="MMR004002"/>
        <s v="MMR004003"/>
        <s v="MMR004001"/>
        <s v="MMR004004"/>
        <s v="MMR004005"/>
        <s v="MMR004006"/>
        <s v="MMR004007"/>
        <s v="MMR004008"/>
        <s v="MMR004009"/>
        <s v="MMR005001"/>
        <s v="MMR005002"/>
        <s v="MMR005003"/>
        <s v="MMR005004"/>
        <s v="MMR005005"/>
        <s v="MMR005006"/>
        <s v="MMR005007"/>
        <s v="MMR005008"/>
        <s v="MMR005009"/>
        <s v="MMR005010"/>
        <s v="MMR005011"/>
        <s v="MMR005012"/>
        <s v="MMR005013"/>
        <s v="MMR005014"/>
        <s v="MMR005015"/>
        <s v="MMR005016"/>
        <s v="MMR005017"/>
        <s v="MMR005018"/>
        <s v="MMR005019"/>
        <s v="MMR005020"/>
        <s v="MMR005021"/>
        <s v="MMR005022"/>
        <s v="MMR005023"/>
        <s v="MMR005024"/>
        <s v="MMR005025"/>
        <s v="MMR005026"/>
        <s v="MMR005027"/>
        <s v="MMR005028"/>
        <s v="MMR005029"/>
        <s v="MMR005030"/>
        <s v="MMR005031"/>
        <s v="MMR005032"/>
        <s v="MMR005033"/>
        <s v="MMR005034"/>
        <s v="MMR005035"/>
        <s v="MMR005036"/>
        <s v="MMR005037"/>
        <s v="MMR006001"/>
        <s v="MMR006002"/>
        <s v="MMR006003"/>
        <s v="MMR006004"/>
        <s v="MMR006005"/>
        <s v="MMR006006"/>
        <s v="MMR006007"/>
        <s v="MMR006008"/>
        <s v="MMR006009"/>
        <s v="MMR006010"/>
        <s v="MMR007001"/>
        <s v="MMR007002"/>
        <s v="MMR007003"/>
        <s v="MMR007004"/>
        <s v="MMR007005"/>
        <s v="MMR007006"/>
        <s v="MMR007007"/>
        <s v="MMR007008"/>
        <s v="MMR007009"/>
        <s v="MMR007010"/>
        <s v="MMR007011"/>
        <s v="MMR007012"/>
        <s v="MMR007013"/>
        <s v="MMR007014"/>
        <s v="MMR008001"/>
        <s v="MMR008002"/>
        <s v="MMR008003"/>
        <s v="MMR008004"/>
        <s v="MMR008005"/>
        <s v="MMR008006"/>
        <s v="MMR008007"/>
        <s v="MMR008008"/>
        <s v="MMR008009"/>
        <s v="MMR008010"/>
        <s v="MMR008011"/>
        <s v="MMR008012"/>
        <s v="MMR008013"/>
        <s v="MMR008014"/>
        <s v="MMR009001"/>
        <s v="MMR009002"/>
        <s v="MMR009003"/>
        <s v="MMR009004"/>
        <s v="MMR009005"/>
        <s v="MMR009006"/>
        <s v="MMR009007"/>
        <s v="MMR009008"/>
        <s v="MMR009009"/>
        <s v="MMR009010"/>
        <s v="MMR009011"/>
        <s v="MMR009012"/>
        <s v="MMR009013"/>
        <s v="MMR009014"/>
        <s v="MMR009015"/>
        <s v="MMR009016"/>
        <s v="MMR009017"/>
        <s v="MMR009018"/>
        <s v="MMR009019"/>
        <s v="MMR009020"/>
        <s v="MMR009021"/>
        <s v="MMR009022"/>
        <s v="MMR009023"/>
        <s v="MMR009024"/>
        <s v="MMR009025"/>
        <s v="MMR010001"/>
        <s v="MMR010002"/>
        <s v="MMR010003"/>
        <s v="MMR010004"/>
        <s v="MMR010005"/>
        <s v="MMR010006"/>
        <s v="MMR010007"/>
        <s v="MMR010008"/>
        <s v="MMR010009"/>
        <s v="MMR010010"/>
        <s v="MMR010011"/>
        <s v="MMR010012"/>
        <s v="MMR010013"/>
        <s v="MMR010014"/>
        <s v="MMR010015"/>
        <s v="MMR010016"/>
        <s v="MMR010017"/>
        <s v="MMR010018"/>
        <s v="MMR010019"/>
        <s v="MMR010020"/>
        <s v="MMR010021"/>
        <s v="MMR010022"/>
        <s v="MMR010023"/>
        <s v="MMR010024"/>
        <s v="MMR010028"/>
        <s v="MMR010029"/>
        <s v="MMR010030"/>
        <s v="MMR010031"/>
        <s v="MMR011001"/>
        <s v="MMR011002"/>
        <s v="MMR011003"/>
        <s v="MMR011004"/>
        <s v="MMR011005"/>
        <s v="MMR011006"/>
        <s v="MMR011007"/>
        <s v="MMR011008"/>
        <s v="MMR011009"/>
        <s v="MMR011010"/>
        <s v="MMR012001"/>
        <s v="MMR012002"/>
        <s v="MMR012007"/>
        <s v="MMR012008"/>
        <s v="MMR012003"/>
        <s v="MMR012004"/>
        <s v="MMR012005"/>
        <s v="MMR012006"/>
        <s v="MMR012009"/>
        <s v="MMR012010"/>
        <s v="MMR012011"/>
        <s v="MMR012012"/>
        <s v="MMR012013"/>
        <s v="MMR012014"/>
        <s v="MMR012015"/>
        <s v="MMR012016"/>
        <s v="MMR012017"/>
        <s v="MMR013001"/>
        <s v="MMR013002"/>
        <s v="MMR013003"/>
        <s v="MMR013004"/>
        <s v="MMR013005"/>
        <s v="MMR013006"/>
        <s v="MMR013007"/>
        <s v="MMR013008"/>
        <s v="MMR013009"/>
        <s v="MMR013010"/>
        <s v="MMR013011"/>
        <s v="MMR013012"/>
        <s v="MMR013013"/>
        <s v="MMR013014"/>
        <s v="MMR013015"/>
        <s v="MMR013016"/>
        <s v="MMR013017"/>
        <s v="MMR013018"/>
        <s v="MMR013019"/>
        <s v="MMR013020"/>
        <s v="MMR013021"/>
        <s v="MMR013022"/>
        <s v="MMR013023"/>
        <s v="MMR013024"/>
        <s v="MMR013025"/>
        <s v="MMR013026"/>
        <s v="MMR013027"/>
        <s v="MMR013028"/>
        <s v="MMR013029"/>
        <s v="MMR013030"/>
        <s v="MMR013031"/>
        <s v="MMR013032"/>
        <s v="MMR013033"/>
        <s v="MMR013034"/>
        <s v="MMR013035"/>
        <s v="MMR013036"/>
        <s v="MMR013037"/>
        <s v="MMR013038"/>
        <s v="MMR013039"/>
        <s v="MMR013040"/>
        <s v="MMR013041"/>
        <s v="MMR013042"/>
        <s v="MMR013043"/>
        <s v="MMR013044"/>
        <s v="MMR013045"/>
        <s v="MMR014001"/>
        <s v="MMR014002"/>
        <s v="MMR014003"/>
        <s v="MMR014004"/>
        <s v="MMR014005"/>
        <s v="MMR014006"/>
        <s v="MMR014007"/>
        <s v="MMR014008"/>
        <s v="MMR014009"/>
        <s v="MMR014010"/>
        <s v="MMR014011"/>
        <s v="MMR014012"/>
        <s v="MMR014013"/>
        <s v="MMR014014"/>
        <s v="MMR014015"/>
        <s v="MMR014016"/>
        <s v="MMR014017"/>
        <s v="MMR014018"/>
        <s v="MMR014019"/>
        <s v="MMR014020"/>
        <s v="MMR014021"/>
        <s v="MMR015001"/>
        <s v="MMR015002"/>
        <s v="MMR015003"/>
        <s v="MMR015004"/>
        <s v="MMR015009"/>
        <s v="MMR015010"/>
        <s v="MMR015011"/>
        <s v="MMR015012"/>
        <s v="MMR015013"/>
        <s v="MMR015014"/>
        <s v="MMR015015"/>
        <s v="MMR015016"/>
        <s v="MMR015017"/>
        <s v="MMR015018"/>
        <s v="MMR015019"/>
        <s v="MMR015020"/>
        <s v="MMR015022"/>
        <s v="MMR015023"/>
        <s v="MMR015021"/>
        <s v="MMR015008"/>
        <s v="MMR015007"/>
        <s v="MMR015024"/>
        <s v="MMR015005"/>
        <s v="MMR015006"/>
        <s v="MMR016001"/>
        <s v="MMR016002"/>
        <s v="MMR016003"/>
        <s v="MMR016005"/>
        <s v="MMR016006"/>
        <s v="MMR016007"/>
        <s v="MMR016008"/>
        <s v="MMR016009"/>
        <s v="MMR016010"/>
        <s v="MMR016011"/>
        <s v="MMR017001"/>
        <s v="MMR017002"/>
        <s v="MMR017003"/>
        <s v="MMR017004"/>
        <s v="MMR017005"/>
        <s v="MMR017006"/>
        <s v="MMR017007"/>
        <s v="MMR017008"/>
        <s v="MMR017009"/>
        <s v="MMR017010"/>
        <s v="MMR017011"/>
        <s v="MMR017012"/>
        <s v="MMR017013"/>
        <s v="MMR017014"/>
        <s v="MMR017015"/>
        <s v="MMR017017"/>
        <s v="MMR017016"/>
        <s v="MMR017018"/>
        <s v="MMR017019"/>
        <s v="MMR017020"/>
        <s v="MMR017021"/>
        <s v="MMR017022"/>
        <s v="MMR017023"/>
        <s v="MMR017024"/>
        <s v="MMR017025"/>
        <s v="MMR017026"/>
        <s v="MMR018001"/>
        <s v="MMR018003"/>
        <s v="MMR018005"/>
        <s v="MMR018008"/>
        <s v="MMR018002"/>
        <s v="MMR018004"/>
        <s v="MMR018006"/>
        <s v="MMR018007"/>
        <m/>
      </sharedItems>
    </cacheField>
    <cacheField name="master_townco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1">
  <r>
    <s v="ကချင်ပြည်နယ်"/>
    <s v="MMR001"/>
    <s v="01"/>
    <x v="0"/>
    <x v="0"/>
    <x v="0"/>
    <x v="0"/>
    <s v="16"/>
  </r>
  <r>
    <s v="ကချင်ပြည်နယ်"/>
    <s v="MMR001"/>
    <s v="01"/>
    <x v="0"/>
    <x v="0"/>
    <x v="1"/>
    <x v="1"/>
    <s v="17"/>
  </r>
  <r>
    <s v="ကချင်ပြည်နယ်"/>
    <s v="MMR001"/>
    <s v="01"/>
    <x v="0"/>
    <x v="0"/>
    <x v="2"/>
    <x v="2"/>
    <s v="18"/>
  </r>
  <r>
    <s v="ကချင်ပြည်နယ်"/>
    <s v="MMR001"/>
    <s v="01"/>
    <x v="0"/>
    <x v="0"/>
    <x v="3"/>
    <x v="3"/>
    <s v="15"/>
  </r>
  <r>
    <s v="ကချင်ပြည်နယ်"/>
    <s v="MMR001"/>
    <s v="01"/>
    <x v="0"/>
    <x v="0"/>
    <x v="4"/>
    <x v="4"/>
    <s v="13"/>
  </r>
  <r>
    <s v="ကချင်ပြည်နယ်"/>
    <s v="MMR001"/>
    <s v="01"/>
    <x v="0"/>
    <x v="0"/>
    <x v="5"/>
    <x v="5"/>
    <s v="14"/>
  </r>
  <r>
    <s v="ကချင်ပြည်နယ်"/>
    <s v="MMR001"/>
    <s v="01"/>
    <x v="1"/>
    <x v="1"/>
    <x v="6"/>
    <x v="6"/>
    <s v="12"/>
  </r>
  <r>
    <s v="ကချင်ပြည်နယ်"/>
    <s v="MMR001"/>
    <s v="01"/>
    <x v="1"/>
    <x v="1"/>
    <x v="7"/>
    <x v="7"/>
    <s v="11"/>
  </r>
  <r>
    <s v="ကချင်ပြည်နယ်"/>
    <s v="MMR001"/>
    <s v="01"/>
    <x v="1"/>
    <x v="1"/>
    <x v="8"/>
    <x v="8"/>
    <s v="10"/>
  </r>
  <r>
    <s v="ကချင်ပြည်နယ်"/>
    <s v="MMR001"/>
    <s v="01"/>
    <x v="2"/>
    <x v="2"/>
    <x v="9"/>
    <x v="9"/>
    <s v="06"/>
  </r>
  <r>
    <s v="ကချင်ပြည်နယ်"/>
    <s v="MMR001"/>
    <s v="01"/>
    <x v="2"/>
    <x v="2"/>
    <x v="10"/>
    <x v="10"/>
    <s v="09"/>
  </r>
  <r>
    <s v="ကချင်ပြည်နယ်"/>
    <s v="MMR001"/>
    <s v="01"/>
    <x v="2"/>
    <x v="2"/>
    <x v="11"/>
    <x v="11"/>
    <s v="08"/>
  </r>
  <r>
    <s v="ကချင်ပြည်နယ်"/>
    <s v="MMR001"/>
    <s v="01"/>
    <x v="2"/>
    <x v="2"/>
    <x v="12"/>
    <x v="12"/>
    <s v="07"/>
  </r>
  <r>
    <s v="ကချင်ပြည်နယ်"/>
    <s v="MMR001"/>
    <s v="01"/>
    <x v="3"/>
    <x v="3"/>
    <x v="13"/>
    <x v="13"/>
    <s v="04"/>
  </r>
  <r>
    <s v="ကချင်ပြည်နယ်"/>
    <s v="MMR001"/>
    <s v="01"/>
    <x v="3"/>
    <x v="3"/>
    <x v="14"/>
    <x v="14"/>
    <s v="02"/>
  </r>
  <r>
    <s v="ကချင်ပြည်နယ်"/>
    <s v="MMR001"/>
    <s v="01"/>
    <x v="3"/>
    <x v="3"/>
    <x v="15"/>
    <x v="15"/>
    <s v="05"/>
  </r>
  <r>
    <s v="ကချင်ပြည်နယ်"/>
    <s v="MMR001"/>
    <s v="01"/>
    <x v="3"/>
    <x v="3"/>
    <x v="16"/>
    <x v="16"/>
    <s v="03"/>
  </r>
  <r>
    <s v="ကချင်ပြည်နယ်"/>
    <s v="MMR001"/>
    <s v="01"/>
    <x v="3"/>
    <x v="3"/>
    <x v="17"/>
    <x v="17"/>
    <s v="01"/>
  </r>
  <r>
    <s v="ကယားပြည်နယ်"/>
    <s v="MMR002"/>
    <s v="02"/>
    <x v="4"/>
    <x v="4"/>
    <x v="18"/>
    <x v="18"/>
    <s v="07"/>
  </r>
  <r>
    <s v="ကယားပြည်နယ်"/>
    <s v="MMR002"/>
    <s v="02"/>
    <x v="4"/>
    <x v="4"/>
    <x v="19"/>
    <x v="19"/>
    <s v="04"/>
  </r>
  <r>
    <s v="ကယားပြည်နယ်"/>
    <s v="MMR002"/>
    <s v="02"/>
    <x v="4"/>
    <x v="4"/>
    <x v="20"/>
    <x v="20"/>
    <s v="05"/>
  </r>
  <r>
    <s v="ကယားပြည်နယ်"/>
    <s v="MMR002"/>
    <s v="02"/>
    <x v="4"/>
    <x v="4"/>
    <x v="21"/>
    <x v="21"/>
    <s v="06"/>
  </r>
  <r>
    <s v="ကယားပြည်နယ်"/>
    <s v="MMR002"/>
    <s v="02"/>
    <x v="5"/>
    <x v="5"/>
    <x v="22"/>
    <x v="22"/>
    <s v="02"/>
  </r>
  <r>
    <s v="ကယားပြည်နယ်"/>
    <s v="MMR002"/>
    <s v="02"/>
    <x v="5"/>
    <x v="5"/>
    <x v="23"/>
    <x v="23"/>
    <s v="01"/>
  </r>
  <r>
    <s v="ကယားပြည်နယ်"/>
    <s v="MMR002"/>
    <s v="02"/>
    <x v="5"/>
    <x v="5"/>
    <x v="24"/>
    <x v="24"/>
    <s v="03"/>
  </r>
  <r>
    <s v="ကရင်ပြည်နယ်"/>
    <s v="MMR003"/>
    <s v="03"/>
    <x v="6"/>
    <x v="6"/>
    <x v="25"/>
    <x v="25"/>
    <s v="04"/>
  </r>
  <r>
    <s v="ကရင်ပြည်နယ်"/>
    <s v="MMR003"/>
    <s v="03"/>
    <x v="6"/>
    <x v="6"/>
    <x v="26"/>
    <x v="26"/>
    <s v="05"/>
  </r>
  <r>
    <s v="ကရင်ပြည်နယ်"/>
    <s v="MMR003"/>
    <s v="03"/>
    <x v="7"/>
    <x v="7"/>
    <x v="27"/>
    <x v="27"/>
    <s v="03"/>
  </r>
  <r>
    <s v="ကရင်ပြည်နယ်"/>
    <s v="MMR003"/>
    <s v="03"/>
    <x v="6"/>
    <x v="6"/>
    <x v="28"/>
    <x v="28"/>
    <s v="06"/>
  </r>
  <r>
    <s v="ကရင်ပြည်နယ်"/>
    <s v="MMR003"/>
    <s v="03"/>
    <x v="8"/>
    <x v="8"/>
    <x v="29"/>
    <x v="29"/>
    <s v="07"/>
  </r>
  <r>
    <s v="ကရင်ပြည်နယ်"/>
    <s v="MMR003"/>
    <s v="03"/>
    <x v="9"/>
    <x v="9"/>
    <x v="30"/>
    <x v="30"/>
    <s v="01"/>
  </r>
  <r>
    <s v="ကရင်ပြည်နယ်"/>
    <s v="MMR003"/>
    <s v="03"/>
    <x v="9"/>
    <x v="9"/>
    <x v="31"/>
    <x v="31"/>
    <s v="02"/>
  </r>
  <r>
    <s v="ချင်းပြည်နယ်"/>
    <s v="MMR004"/>
    <s v="04"/>
    <x v="10"/>
    <x v="10"/>
    <x v="32"/>
    <x v="32"/>
    <s v="09"/>
  </r>
  <r>
    <s v="ချင်းပြည်နယ်"/>
    <s v="MMR004"/>
    <s v="04"/>
    <x v="10"/>
    <x v="10"/>
    <x v="33"/>
    <x v="33"/>
    <s v="08"/>
  </r>
  <r>
    <s v="ချင်းပြည်နယ်"/>
    <s v="MMR004"/>
    <s v="04"/>
    <x v="11"/>
    <x v="11"/>
    <x v="34"/>
    <x v="34"/>
    <s v="03"/>
  </r>
  <r>
    <s v="ချင်းပြည်နယ်"/>
    <s v="MMR004"/>
    <s v="04"/>
    <x v="11"/>
    <x v="11"/>
    <x v="35"/>
    <x v="35"/>
    <s v="01"/>
  </r>
  <r>
    <s v="ချင်းပြည်နယ်"/>
    <s v="MMR004"/>
    <s v="04"/>
    <x v="11"/>
    <x v="11"/>
    <x v="36"/>
    <x v="36"/>
    <s v="02"/>
  </r>
  <r>
    <s v="ချင်းပြည်နယ်"/>
    <s v="MMR004"/>
    <s v="04"/>
    <x v="12"/>
    <x v="12"/>
    <x v="37"/>
    <x v="37"/>
    <s v="07"/>
  </r>
  <r>
    <s v="ချင်းပြည်နယ်"/>
    <s v="MMR004"/>
    <s v="04"/>
    <x v="12"/>
    <x v="12"/>
    <x v="38"/>
    <x v="38"/>
    <s v="06"/>
  </r>
  <r>
    <s v="ချင်းပြည်နယ်"/>
    <s v="MMR004"/>
    <s v="04"/>
    <x v="12"/>
    <x v="12"/>
    <x v="39"/>
    <x v="39"/>
    <s v="04"/>
  </r>
  <r>
    <s v="ချင်းပြည်နယ်"/>
    <s v="MMR004"/>
    <s v="04"/>
    <x v="12"/>
    <x v="12"/>
    <x v="40"/>
    <x v="40"/>
    <s v="05"/>
  </r>
  <r>
    <s v="စစ်ကိုင်းတိုင်းဒေသကြီး"/>
    <s v="MMR005"/>
    <s v="05"/>
    <x v="13"/>
    <x v="13"/>
    <x v="41"/>
    <x v="41"/>
    <s v="18"/>
  </r>
  <r>
    <s v="စစ်ကိုင်းတိုင်းဒေသကြီး"/>
    <s v="MMR005"/>
    <s v="05"/>
    <x v="13"/>
    <x v="13"/>
    <x v="42"/>
    <x v="42"/>
    <s v="19"/>
  </r>
  <r>
    <s v="စစ်ကိုင်းတိုင်းဒေသကြီး"/>
    <s v="MMR005"/>
    <s v="05"/>
    <x v="13"/>
    <x v="13"/>
    <x v="43"/>
    <x v="43"/>
    <s v="20"/>
  </r>
  <r>
    <s v="စစ်ကိုင်းတိုင်းဒေသကြီး"/>
    <s v="MMR005"/>
    <s v="05"/>
    <x v="14"/>
    <x v="14"/>
    <x v="44"/>
    <x v="44"/>
    <s v="34"/>
  </r>
  <r>
    <s v="စစ်ကိုင်းတိုင်းဒေသကြီး"/>
    <s v="MMR005"/>
    <s v="05"/>
    <x v="14"/>
    <x v="14"/>
    <x v="45"/>
    <x v="45"/>
    <s v="32"/>
  </r>
  <r>
    <s v="စစ်ကိုင်းတိုင်းဒေသကြီး"/>
    <s v="MMR005"/>
    <s v="05"/>
    <x v="14"/>
    <x v="14"/>
    <x v="46"/>
    <x v="46"/>
    <s v="35"/>
  </r>
  <r>
    <s v="စစ်ကိုင်းတိုင်းဒေသကြီး"/>
    <s v="MMR005"/>
    <s v="05"/>
    <x v="15"/>
    <x v="14"/>
    <x v="47"/>
    <x v="47"/>
    <s v="11"/>
  </r>
  <r>
    <s v="စစ်ကိုင်းတိုင်းဒေသကြီး"/>
    <s v="MMR005"/>
    <s v="05"/>
    <x v="15"/>
    <x v="14"/>
    <x v="48"/>
    <x v="48"/>
    <s v="12"/>
  </r>
  <r>
    <s v="စစ်ကိုင်းတိုင်းဒေသကြီး"/>
    <s v="MMR005"/>
    <s v="05"/>
    <x v="14"/>
    <x v="14"/>
    <x v="49"/>
    <x v="49"/>
    <s v="37"/>
  </r>
  <r>
    <s v="စစ်ကိုင်းတိုင်းဒေသကြီး"/>
    <s v="MMR005"/>
    <s v="05"/>
    <x v="14"/>
    <x v="14"/>
    <x v="50"/>
    <x v="50"/>
    <s v="33"/>
  </r>
  <r>
    <s v="စစ်ကိုင်းတိုင်းဒေသကြီး"/>
    <s v="MMR005"/>
    <s v="05"/>
    <x v="14"/>
    <x v="14"/>
    <x v="51"/>
    <x v="51"/>
    <s v="36"/>
  </r>
  <r>
    <s v="စစ်ကိုင်းတိုင်းဒေသကြီး"/>
    <s v="MMR005"/>
    <s v="05"/>
    <x v="16"/>
    <x v="15"/>
    <x v="52"/>
    <x v="52"/>
    <s v="24"/>
  </r>
  <r>
    <s v="စစ်ကိုင်းတိုင်းဒေသကြီး"/>
    <s v="MMR005"/>
    <s v="05"/>
    <x v="16"/>
    <x v="15"/>
    <x v="53"/>
    <x v="53"/>
    <s v="23"/>
  </r>
  <r>
    <s v="စစ်ကိုင်းတိုင်းဒေသကြီး"/>
    <s v="MMR005"/>
    <s v="05"/>
    <x v="16"/>
    <x v="15"/>
    <x v="54"/>
    <x v="54"/>
    <s v="25"/>
  </r>
  <r>
    <s v="စစ်ကိုင်းတိုင်းဒေသကြီး"/>
    <s v="MMR005"/>
    <s v="05"/>
    <x v="16"/>
    <x v="15"/>
    <x v="55"/>
    <x v="55"/>
    <s v="22"/>
  </r>
  <r>
    <s v="စစ်ကိုင်းတိုင်းဒေသကြီး"/>
    <s v="MMR005"/>
    <s v="05"/>
    <x v="17"/>
    <x v="16"/>
    <x v="56"/>
    <x v="56"/>
    <s v="31"/>
  </r>
  <r>
    <s v="စစ်ကိုင်းတိုင်းဒေသကြီး"/>
    <s v="MMR005"/>
    <s v="05"/>
    <x v="17"/>
    <x v="16"/>
    <x v="57"/>
    <x v="57"/>
    <s v="28"/>
  </r>
  <r>
    <s v="စစ်ကိုင်းတိုင်းဒေသကြီး"/>
    <s v="MMR005"/>
    <s v="05"/>
    <x v="17"/>
    <x v="16"/>
    <x v="58"/>
    <x v="58"/>
    <s v="29"/>
  </r>
  <r>
    <s v="စစ်ကိုင်းတိုင်းဒေသကြီး"/>
    <s v="MMR005"/>
    <s v="05"/>
    <x v="17"/>
    <x v="16"/>
    <x v="59"/>
    <x v="59"/>
    <s v="30"/>
  </r>
  <r>
    <s v="စစ်ကိုင်းတိုင်းဒေသကြီး"/>
    <s v="MMR005"/>
    <s v="05"/>
    <x v="18"/>
    <x v="17"/>
    <x v="60"/>
    <x v="60"/>
    <s v="04"/>
  </r>
  <r>
    <s v="စစ်ကိုင်းတိုင်းဒေသကြီး"/>
    <s v="MMR005"/>
    <s v="05"/>
    <x v="18"/>
    <x v="17"/>
    <x v="61"/>
    <x v="61"/>
    <s v="10"/>
  </r>
  <r>
    <s v="စစ်ကိုင်းတိုင်းဒေသကြီး"/>
    <s v="MMR005"/>
    <s v="05"/>
    <x v="18"/>
    <x v="17"/>
    <x v="62"/>
    <x v="62"/>
    <s v="06"/>
  </r>
  <r>
    <s v="စစ်ကိုင်းတိုင်းဒေသကြီး"/>
    <s v="MMR005"/>
    <s v="05"/>
    <x v="18"/>
    <x v="17"/>
    <x v="63"/>
    <x v="63"/>
    <s v="07"/>
  </r>
  <r>
    <s v="စစ်ကိုင်းတိုင်းဒေသကြီး"/>
    <s v="MMR005"/>
    <s v="05"/>
    <x v="18"/>
    <x v="17"/>
    <x v="64"/>
    <x v="64"/>
    <s v="05"/>
  </r>
  <r>
    <s v="စစ်ကိုင်းတိုင်းဒေသကြီး"/>
    <s v="MMR005"/>
    <s v="05"/>
    <x v="18"/>
    <x v="17"/>
    <x v="65"/>
    <x v="65"/>
    <s v="09"/>
  </r>
  <r>
    <s v="စစ်ကိုင်းတိုင်းဒေသကြီး"/>
    <s v="MMR005"/>
    <s v="05"/>
    <x v="18"/>
    <x v="17"/>
    <x v="66"/>
    <x v="66"/>
    <s v="08"/>
  </r>
  <r>
    <s v="စစ်ကိုင်းတိုင်းဒေသကြီး"/>
    <s v="MMR005"/>
    <s v="05"/>
    <x v="19"/>
    <x v="18"/>
    <x v="67"/>
    <x v="67"/>
    <s v="01"/>
  </r>
  <r>
    <s v="စစ်ကိုင်းတိုင်းဒေသကြီး"/>
    <s v="MMR005"/>
    <s v="05"/>
    <x v="19"/>
    <x v="18"/>
    <x v="68"/>
    <x v="68"/>
    <s v="02"/>
  </r>
  <r>
    <s v="စစ်ကိုင်းတိုင်းဒေသကြီး"/>
    <s v="MMR005"/>
    <s v="05"/>
    <x v="19"/>
    <x v="18"/>
    <x v="69"/>
    <x v="69"/>
    <s v="03"/>
  </r>
  <r>
    <s v="စစ်ကိုင်းတိုင်းဒေသကြီး"/>
    <s v="MMR005"/>
    <s v="05"/>
    <x v="20"/>
    <x v="19"/>
    <x v="70"/>
    <x v="70"/>
    <s v="21"/>
  </r>
  <r>
    <s v="စစ်ကိုင်းတိုင်းဒေသကြီး"/>
    <s v="MMR005"/>
    <s v="05"/>
    <x v="21"/>
    <x v="20"/>
    <x v="71"/>
    <x v="71"/>
    <s v="27"/>
  </r>
  <r>
    <s v="စစ်ကိုင်းတိုင်းဒေသကြီး"/>
    <s v="MMR005"/>
    <s v="05"/>
    <x v="21"/>
    <x v="20"/>
    <x v="72"/>
    <x v="72"/>
    <s v="26"/>
  </r>
  <r>
    <s v="စစ်ကိုင်းတိုင်းဒေသကြီး"/>
    <s v="MMR005"/>
    <s v="05"/>
    <x v="22"/>
    <x v="21"/>
    <x v="73"/>
    <x v="73"/>
    <s v="13"/>
  </r>
  <r>
    <s v="စစ်ကိုင်းတိုင်းဒေသကြီး"/>
    <s v="MMR005"/>
    <s v="05"/>
    <x v="22"/>
    <x v="21"/>
    <x v="74"/>
    <x v="74"/>
    <s v="17"/>
  </r>
  <r>
    <s v="စစ်ကိုင်းတိုင်းဒေသကြီး"/>
    <s v="MMR005"/>
    <s v="05"/>
    <x v="22"/>
    <x v="21"/>
    <x v="75"/>
    <x v="75"/>
    <s v="16"/>
  </r>
  <r>
    <s v="စစ်ကိုင်းတိုင်းဒေသကြီး"/>
    <s v="MMR005"/>
    <s v="05"/>
    <x v="22"/>
    <x v="21"/>
    <x v="76"/>
    <x v="76"/>
    <s v="15"/>
  </r>
  <r>
    <s v="စစ်ကိုင်းတိုင်းဒေသကြီး"/>
    <s v="MMR005"/>
    <s v="05"/>
    <x v="22"/>
    <x v="21"/>
    <x v="77"/>
    <x v="77"/>
    <s v="14"/>
  </r>
  <r>
    <s v="တနင်္သာရီတိုင်းဒေသကြီး"/>
    <s v="MMR006"/>
    <s v="06"/>
    <x v="23"/>
    <x v="22"/>
    <x v="78"/>
    <x v="78"/>
    <s v="03"/>
  </r>
  <r>
    <s v="တနင်္သာရီတိုင်းဒေသကြီး"/>
    <s v="MMR006"/>
    <s v="06"/>
    <x v="23"/>
    <x v="22"/>
    <x v="79"/>
    <x v="79"/>
    <s v="05"/>
  </r>
  <r>
    <s v="တနင်္သာရီတိုင်းဒေသကြီး"/>
    <s v="MMR006"/>
    <s v="06"/>
    <x v="23"/>
    <x v="22"/>
    <x v="80"/>
    <x v="80"/>
    <s v="06"/>
  </r>
  <r>
    <s v="တနင်္သာရီတိုင်းဒေသကြီး"/>
    <s v="MMR006"/>
    <s v="06"/>
    <x v="23"/>
    <x v="22"/>
    <x v="81"/>
    <x v="81"/>
    <s v="04"/>
  </r>
  <r>
    <s v="တနင်္သာရီတိုင်းဒေသကြီး"/>
    <s v="MMR006"/>
    <s v="06"/>
    <x v="24"/>
    <x v="23"/>
    <x v="82"/>
    <x v="82"/>
    <s v="10"/>
  </r>
  <r>
    <s v="တနင်္သာရီတိုင်းဒေသကြီး"/>
    <s v="MMR006"/>
    <s v="06"/>
    <x v="24"/>
    <x v="23"/>
    <x v="83"/>
    <x v="83"/>
    <s v="07"/>
  </r>
  <r>
    <s v="တနင်္သာရီတိုင်းဒေသကြီး"/>
    <s v="MMR006"/>
    <s v="06"/>
    <x v="24"/>
    <x v="23"/>
    <x v="84"/>
    <x v="84"/>
    <s v="09"/>
  </r>
  <r>
    <s v="တနင်္သာရီတိုင်းဒေသကြီး"/>
    <s v="MMR006"/>
    <s v="06"/>
    <x v="24"/>
    <x v="23"/>
    <x v="85"/>
    <x v="85"/>
    <s v="08"/>
  </r>
  <r>
    <s v="တနင်္သာရီတိုင်းဒေသကြီး"/>
    <s v="MMR006"/>
    <s v="06"/>
    <x v="25"/>
    <x v="24"/>
    <x v="86"/>
    <x v="86"/>
    <s v="01"/>
  </r>
  <r>
    <s v="တနင်္သာရီတိုင်းဒေသကြီး"/>
    <s v="MMR006"/>
    <s v="06"/>
    <x v="25"/>
    <x v="24"/>
    <x v="87"/>
    <x v="87"/>
    <s v="02"/>
  </r>
  <r>
    <s v="ပဲခူးတိုင်းဒေသကြီး"/>
    <s v="MMR111"/>
    <s v="07"/>
    <x v="26"/>
    <x v="25"/>
    <x v="88"/>
    <x v="88"/>
    <s v="11"/>
  </r>
  <r>
    <s v="ပဲခူးတိုင်းဒေသကြီး"/>
    <s v="MMR111"/>
    <s v="07"/>
    <x v="26"/>
    <x v="25"/>
    <x v="89"/>
    <x v="89"/>
    <s v="14"/>
  </r>
  <r>
    <s v="ပဲခူးတိုင်းဒေသကြီး"/>
    <s v="MMR111"/>
    <s v="07"/>
    <x v="26"/>
    <x v="25"/>
    <x v="90"/>
    <x v="90"/>
    <s v="07"/>
  </r>
  <r>
    <s v="ပဲခူးတိုင်းဒေသကြီး"/>
    <s v="MMR111"/>
    <s v="07"/>
    <x v="26"/>
    <x v="25"/>
    <x v="91"/>
    <x v="91"/>
    <s v="13"/>
  </r>
  <r>
    <s v="ပဲခူးတိုင်းဒေသကြီး"/>
    <s v="MMR111"/>
    <s v="07"/>
    <x v="26"/>
    <x v="25"/>
    <x v="92"/>
    <x v="92"/>
    <s v="09"/>
  </r>
  <r>
    <s v="ပဲခူးတိုင်းဒေသကြီး"/>
    <s v="MMR111"/>
    <s v="07"/>
    <x v="26"/>
    <x v="25"/>
    <x v="93"/>
    <x v="93"/>
    <s v="08"/>
  </r>
  <r>
    <s v="ပဲခူးတိုင်းဒေသကြီး"/>
    <s v="MMR111"/>
    <s v="07"/>
    <x v="26"/>
    <x v="25"/>
    <x v="94"/>
    <x v="94"/>
    <s v="10"/>
  </r>
  <r>
    <s v="ပဲခူးတိုင်းဒေသကြီး"/>
    <s v="MMR111"/>
    <s v="07"/>
    <x v="26"/>
    <x v="25"/>
    <x v="95"/>
    <x v="95"/>
    <s v="12"/>
  </r>
  <r>
    <s v="ပဲခူးတိုင်းဒေသကြီး"/>
    <s v="MMR111"/>
    <s v="07"/>
    <x v="27"/>
    <x v="26"/>
    <x v="96"/>
    <x v="96"/>
    <s v="02"/>
  </r>
  <r>
    <s v="ပဲခူးတိုင်းဒေသကြီး"/>
    <s v="MMR111"/>
    <s v="07"/>
    <x v="27"/>
    <x v="26"/>
    <x v="97"/>
    <x v="97"/>
    <s v="05"/>
  </r>
  <r>
    <s v="ပဲခူးတိုင်းဒေသကြီး"/>
    <s v="MMR111"/>
    <s v="07"/>
    <x v="27"/>
    <x v="26"/>
    <x v="98"/>
    <x v="98"/>
    <s v="01"/>
  </r>
  <r>
    <s v="ပဲခူးတိုင်းဒေသကြီး"/>
    <s v="MMR111"/>
    <s v="07"/>
    <x v="27"/>
    <x v="26"/>
    <x v="99"/>
    <x v="99"/>
    <s v="04"/>
  </r>
  <r>
    <s v="ပဲခူးတိုင်းဒေသကြီး"/>
    <s v="MMR111"/>
    <s v="07"/>
    <x v="27"/>
    <x v="26"/>
    <x v="100"/>
    <x v="100"/>
    <s v="06"/>
  </r>
  <r>
    <s v="ပဲခူးတိုင်းဒေသကြီး"/>
    <s v="MMR111"/>
    <s v="07"/>
    <x v="27"/>
    <x v="26"/>
    <x v="101"/>
    <x v="101"/>
    <s v="03"/>
  </r>
  <r>
    <s v="ပဲခူးတိုင်းဒေသကြီး"/>
    <s v="MMR111"/>
    <s v="07"/>
    <x v="28"/>
    <x v="27"/>
    <x v="102"/>
    <x v="102"/>
    <s v="18"/>
  </r>
  <r>
    <s v="ပဲခူးတိုင်းဒေသကြီး"/>
    <s v="MMR111"/>
    <s v="07"/>
    <x v="28"/>
    <x v="27"/>
    <x v="103"/>
    <x v="103"/>
    <s v="15"/>
  </r>
  <r>
    <s v="ပဲခူးတိုင်းဒေသကြီး"/>
    <s v="MMR111"/>
    <s v="07"/>
    <x v="28"/>
    <x v="27"/>
    <x v="104"/>
    <x v="104"/>
    <s v="17"/>
  </r>
  <r>
    <s v="ပဲခူးတိုင်းဒေသကြီး"/>
    <s v="MMR111"/>
    <s v="07"/>
    <x v="28"/>
    <x v="27"/>
    <x v="105"/>
    <x v="105"/>
    <s v="16"/>
  </r>
  <r>
    <s v="ပဲခူးတိုင်းဒေသကြီး"/>
    <s v="MMR111"/>
    <s v="07"/>
    <x v="28"/>
    <x v="27"/>
    <x v="106"/>
    <x v="106"/>
    <s v="20"/>
  </r>
  <r>
    <s v="ပဲခူးတိုင်းဒေသကြီး"/>
    <s v="MMR111"/>
    <s v="07"/>
    <x v="28"/>
    <x v="27"/>
    <x v="107"/>
    <x v="107"/>
    <s v="19"/>
  </r>
  <r>
    <s v="ပဲခူးတိုင်းဒေသကြီး"/>
    <s v="MMR111"/>
    <s v="07"/>
    <x v="29"/>
    <x v="28"/>
    <x v="108"/>
    <x v="108"/>
    <s v="27"/>
  </r>
  <r>
    <s v="ပဲခူးတိုင်းဒေသကြီး"/>
    <s v="MMR111"/>
    <s v="07"/>
    <x v="29"/>
    <x v="28"/>
    <x v="109"/>
    <x v="109"/>
    <s v="26"/>
  </r>
  <r>
    <s v="ပဲခူးတိုင်းဒေသကြီး"/>
    <s v="MMR111"/>
    <s v="07"/>
    <x v="29"/>
    <x v="28"/>
    <x v="110"/>
    <x v="110"/>
    <s v="25"/>
  </r>
  <r>
    <s v="ပဲခူးတိုင်းဒေသကြီး"/>
    <s v="MMR111"/>
    <s v="07"/>
    <x v="29"/>
    <x v="28"/>
    <x v="111"/>
    <x v="111"/>
    <s v="28"/>
  </r>
  <r>
    <s v="ပဲခူးတိုင်းဒေသကြီး"/>
    <s v="MMR111"/>
    <s v="07"/>
    <x v="29"/>
    <x v="28"/>
    <x v="112"/>
    <x v="112"/>
    <s v="22"/>
  </r>
  <r>
    <s v="ပဲခူးတိုင်းဒေသကြီး"/>
    <s v="MMR111"/>
    <s v="07"/>
    <x v="29"/>
    <x v="28"/>
    <x v="113"/>
    <x v="113"/>
    <s v="23"/>
  </r>
  <r>
    <s v="ပဲခူးတိုင်းဒေသကြီး"/>
    <s v="MMR111"/>
    <s v="07"/>
    <x v="29"/>
    <x v="28"/>
    <x v="114"/>
    <x v="114"/>
    <s v="24"/>
  </r>
  <r>
    <s v="ပဲခူးတိုင်းဒေသကြီး"/>
    <s v="MMR111"/>
    <s v="07"/>
    <x v="29"/>
    <x v="28"/>
    <x v="115"/>
    <x v="115"/>
    <s v="21"/>
  </r>
  <r>
    <s v="မကွေးတိုင်းဒေသကြီး"/>
    <s v="MMR009"/>
    <s v="08"/>
    <x v="30"/>
    <x v="29"/>
    <x v="116"/>
    <x v="116"/>
    <s v="12"/>
  </r>
  <r>
    <s v="မကွေးတိုင်းဒေသကြီး"/>
    <s v="MMR009"/>
    <s v="08"/>
    <x v="30"/>
    <x v="29"/>
    <x v="117"/>
    <x v="117"/>
    <s v="14"/>
  </r>
  <r>
    <s v="မကွေးတိုင်းဒေသကြီး"/>
    <s v="MMR009"/>
    <s v="08"/>
    <x v="30"/>
    <x v="29"/>
    <x v="118"/>
    <x v="118"/>
    <s v="09"/>
  </r>
  <r>
    <s v="မကွေးတိုင်းဒေသကြီး"/>
    <s v="MMR009"/>
    <s v="08"/>
    <x v="30"/>
    <x v="29"/>
    <x v="119"/>
    <x v="119"/>
    <s v="10"/>
  </r>
  <r>
    <s v="မကွေးတိုင်းဒေသကြီး"/>
    <s v="MMR009"/>
    <s v="08"/>
    <x v="30"/>
    <x v="29"/>
    <x v="120"/>
    <x v="120"/>
    <s v="13"/>
  </r>
  <r>
    <s v="မကွေးတိုင်းဒေသကြီး"/>
    <s v="MMR009"/>
    <s v="08"/>
    <x v="30"/>
    <x v="29"/>
    <x v="121"/>
    <x v="121"/>
    <s v="11"/>
  </r>
  <r>
    <s v="မကွေးတိုင်းဒေသကြီး"/>
    <s v="MMR009"/>
    <s v="08"/>
    <x v="31"/>
    <x v="30"/>
    <x v="122"/>
    <x v="122"/>
    <s v="19"/>
  </r>
  <r>
    <s v="မကွေးတိုင်းဒေသကြီး"/>
    <s v="MMR009"/>
    <s v="08"/>
    <x v="31"/>
    <x v="30"/>
    <x v="123"/>
    <x v="123"/>
    <s v="18"/>
  </r>
  <r>
    <s v="မကွေးတိုင်းဒေသကြီး"/>
    <s v="MMR009"/>
    <s v="08"/>
    <x v="31"/>
    <x v="30"/>
    <x v="124"/>
    <x v="124"/>
    <s v="15"/>
  </r>
  <r>
    <s v="မကွေးတိုင်းဒေသကြီး"/>
    <s v="MMR009"/>
    <s v="08"/>
    <x v="31"/>
    <x v="30"/>
    <x v="125"/>
    <x v="125"/>
    <s v="16"/>
  </r>
  <r>
    <s v="မကွေးတိုင်းဒေသကြီး"/>
    <s v="MMR009"/>
    <s v="08"/>
    <x v="31"/>
    <x v="30"/>
    <x v="126"/>
    <x v="126"/>
    <s v="17"/>
  </r>
  <r>
    <s v="မကွေးတိုင်းဒေသကြီး"/>
    <s v="MMR009"/>
    <s v="08"/>
    <x v="32"/>
    <x v="31"/>
    <x v="127"/>
    <x v="127"/>
    <s v="24"/>
  </r>
  <r>
    <s v="မကွေးတိုင်းဒေသကြီး"/>
    <s v="MMR009"/>
    <s v="08"/>
    <x v="32"/>
    <x v="31"/>
    <x v="110"/>
    <x v="128"/>
    <s v="25"/>
  </r>
  <r>
    <s v="မကွေးတိုင်းဒေသကြီး"/>
    <s v="MMR009"/>
    <s v="08"/>
    <x v="32"/>
    <x v="31"/>
    <x v="128"/>
    <x v="129"/>
    <s v="22"/>
  </r>
  <r>
    <s v="မကွေးတိုင်းဒေသကြီး"/>
    <s v="MMR009"/>
    <s v="08"/>
    <x v="32"/>
    <x v="31"/>
    <x v="129"/>
    <x v="130"/>
    <s v="20"/>
  </r>
  <r>
    <s v="မကွေးတိုင်းဒေသကြီး"/>
    <s v="MMR009"/>
    <s v="08"/>
    <x v="32"/>
    <x v="31"/>
    <x v="130"/>
    <x v="131"/>
    <s v="25"/>
  </r>
  <r>
    <s v="မကွေးတိုင်းဒေသကြီး"/>
    <s v="MMR009"/>
    <s v="08"/>
    <x v="32"/>
    <x v="31"/>
    <x v="131"/>
    <x v="132"/>
    <s v="21"/>
  </r>
  <r>
    <s v="မကွေးတိုင်းဒေသကြီး"/>
    <s v="MMR009"/>
    <s v="08"/>
    <x v="33"/>
    <x v="32"/>
    <x v="132"/>
    <x v="133"/>
    <s v="05"/>
  </r>
  <r>
    <s v="မကွေးတိုင်းဒေသကြီး"/>
    <s v="MMR009"/>
    <s v="08"/>
    <x v="33"/>
    <x v="32"/>
    <x v="133"/>
    <x v="134"/>
    <s v="08"/>
  </r>
  <r>
    <s v="မကွေးတိုင်းဒေသကြီး"/>
    <s v="MMR009"/>
    <s v="08"/>
    <x v="33"/>
    <x v="32"/>
    <x v="134"/>
    <x v="135"/>
    <s v="07"/>
  </r>
  <r>
    <s v="မကွေးတိုင်းဒေသကြီး"/>
    <s v="MMR009"/>
    <s v="08"/>
    <x v="33"/>
    <x v="32"/>
    <x v="135"/>
    <x v="136"/>
    <s v="06"/>
  </r>
  <r>
    <s v="မကွေးတိုင်းဒေသကြီး"/>
    <s v="MMR009"/>
    <s v="08"/>
    <x v="33"/>
    <x v="32"/>
    <x v="136"/>
    <x v="137"/>
    <s v="04"/>
  </r>
  <r>
    <s v="မကွေးတိုင်းဒေသကြီး"/>
    <s v="MMR009"/>
    <s v="08"/>
    <x v="34"/>
    <x v="33"/>
    <x v="137"/>
    <x v="138"/>
    <s v="01"/>
  </r>
  <r>
    <s v="မကွေးတိုင်းဒေသကြီး"/>
    <s v="MMR009"/>
    <s v="08"/>
    <x v="34"/>
    <x v="33"/>
    <x v="138"/>
    <x v="139"/>
    <s v="03"/>
  </r>
  <r>
    <s v="မကွေးတိုင်းဒေသကြီး"/>
    <s v="MMR009"/>
    <s v="08"/>
    <x v="34"/>
    <x v="33"/>
    <x v="139"/>
    <x v="140"/>
    <s v="02"/>
  </r>
  <r>
    <s v="မန္တလေးတိုင်းဒေသကြီး"/>
    <s v="MMR010"/>
    <s v="09"/>
    <x v="35"/>
    <x v="34"/>
    <x v="140"/>
    <x v="141"/>
    <s v="16"/>
  </r>
  <r>
    <s v="မန္တလေးတိုင်းဒေသကြီး"/>
    <s v="MMR010"/>
    <s v="09"/>
    <x v="35"/>
    <x v="34"/>
    <x v="141"/>
    <x v="142"/>
    <s v="13"/>
  </r>
  <r>
    <s v="မန္တလေးတိုင်းဒေသကြီး"/>
    <s v="MMR010"/>
    <s v="09"/>
    <x v="35"/>
    <x v="34"/>
    <x v="142"/>
    <x v="143"/>
    <s v="15"/>
  </r>
  <r>
    <s v="မန္တလေးတိုင်းဒေသကြီး"/>
    <s v="MMR010"/>
    <s v="09"/>
    <x v="35"/>
    <x v="34"/>
    <x v="143"/>
    <x v="144"/>
    <s v="12"/>
  </r>
  <r>
    <s v="မန္တလေးတိုင်းဒေသကြီး"/>
    <s v="MMR010"/>
    <s v="09"/>
    <x v="35"/>
    <x v="34"/>
    <x v="144"/>
    <x v="145"/>
    <s v="14"/>
  </r>
  <r>
    <s v="မန္တလေးတိုင်းဒေသကြီး"/>
    <s v="MMR010"/>
    <s v="09"/>
    <x v="35"/>
    <x v="34"/>
    <x v="145"/>
    <x v="146"/>
    <s v="18"/>
  </r>
  <r>
    <s v="မန္တလေးတိုင်းဒေသကြီး"/>
    <s v="MMR010"/>
    <s v="09"/>
    <x v="35"/>
    <x v="34"/>
    <x v="146"/>
    <x v="147"/>
    <s v="17"/>
  </r>
  <r>
    <s v="မန္တလေးတိုင်းဒေသကြီး"/>
    <s v="MMR010"/>
    <s v="09"/>
    <x v="36"/>
    <x v="35"/>
    <x v="147"/>
    <x v="148"/>
    <s v="08"/>
  </r>
  <r>
    <s v="မန္တလေးတိုင်းဒေသကြီး"/>
    <s v="MMR010"/>
    <s v="09"/>
    <x v="36"/>
    <x v="35"/>
    <x v="148"/>
    <x v="149"/>
    <s v="10"/>
  </r>
  <r>
    <s v="မန္တလေးတိုင်းဒေသကြီး"/>
    <s v="MMR010"/>
    <s v="09"/>
    <x v="36"/>
    <x v="35"/>
    <x v="149"/>
    <x v="150"/>
    <s v="07"/>
  </r>
  <r>
    <s v="မန္တလေးတိုင်းဒေသကြီး"/>
    <s v="MMR010"/>
    <s v="09"/>
    <x v="36"/>
    <x v="35"/>
    <x v="150"/>
    <x v="151"/>
    <s v="09"/>
  </r>
  <r>
    <s v="မန္တလေးတိုင်းဒေသကြီး"/>
    <s v="MMR010"/>
    <s v="09"/>
    <x v="36"/>
    <x v="35"/>
    <x v="151"/>
    <x v="152"/>
    <s v="11"/>
  </r>
  <r>
    <s v="မန္တလေးတိုင်းဒေသကြီး"/>
    <s v="MMR010"/>
    <s v="09"/>
    <x v="37"/>
    <x v="36"/>
    <x v="152"/>
    <x v="153"/>
    <s v="01"/>
  </r>
  <r>
    <s v="မန္တလေးတိုင်းဒေသကြီး"/>
    <s v="MMR010"/>
    <s v="09"/>
    <x v="37"/>
    <x v="36"/>
    <x v="153"/>
    <x v="154"/>
    <s v="02"/>
  </r>
  <r>
    <s v="မန္တလေးတိုင်းဒေသကြီး"/>
    <s v="MMR010"/>
    <s v="09"/>
    <x v="37"/>
    <x v="36"/>
    <x v="154"/>
    <x v="155"/>
    <s v="04"/>
  </r>
  <r>
    <s v="မန္တလေးတိုင်းဒေသကြီး"/>
    <s v="MMR010"/>
    <s v="09"/>
    <x v="37"/>
    <x v="36"/>
    <x v="155"/>
    <x v="156"/>
    <s v="03"/>
  </r>
  <r>
    <s v="မန္တလေးတိုင်းဒေသကြီး"/>
    <s v="MMR010"/>
    <s v="09"/>
    <x v="38"/>
    <x v="37"/>
    <x v="156"/>
    <x v="157"/>
    <s v="26"/>
  </r>
  <r>
    <s v="မန္တလေးတိုင်းဒေသကြီး"/>
    <s v="MMR010"/>
    <s v="09"/>
    <x v="38"/>
    <x v="37"/>
    <x v="157"/>
    <x v="158"/>
    <s v="24"/>
  </r>
  <r>
    <s v="မန္တလေးတိုင်းဒေသကြီး"/>
    <s v="MMR010"/>
    <s v="09"/>
    <x v="38"/>
    <x v="37"/>
    <x v="158"/>
    <x v="159"/>
    <s v="25"/>
  </r>
  <r>
    <s v="မန္တလေးတိုင်းဒေသကြီး"/>
    <s v="MMR010"/>
    <s v="09"/>
    <x v="39"/>
    <x v="38"/>
    <x v="159"/>
    <x v="160"/>
    <s v="05"/>
  </r>
  <r>
    <s v="မန္တလေးတိုင်းဒေသကြီး"/>
    <s v="MMR010"/>
    <s v="09"/>
    <x v="38"/>
    <x v="37"/>
    <x v="160"/>
    <x v="161"/>
    <s v="23"/>
  </r>
  <r>
    <s v="မန္တလေးတိုင်းဒေသကြီး"/>
    <s v="MMR010"/>
    <s v="09"/>
    <x v="39"/>
    <x v="38"/>
    <x v="161"/>
    <x v="162"/>
    <s v="06"/>
  </r>
  <r>
    <s v="မန္တလေးတိုင်းဒေသကြီး"/>
    <s v="MMR010"/>
    <s v="09"/>
    <x v="40"/>
    <x v="39"/>
    <x v="162"/>
    <x v="163"/>
    <s v="28"/>
  </r>
  <r>
    <s v="မန္တလေးတိုင်းဒေသကြီး"/>
    <s v="MMR010"/>
    <s v="09"/>
    <x v="40"/>
    <x v="39"/>
    <x v="163"/>
    <x v="164"/>
    <s v="27"/>
  </r>
  <r>
    <s v="မန္တလေးတိုင်းဒေသကြီး"/>
    <s v="MMR010"/>
    <s v="09"/>
    <x v="41"/>
    <x v="40"/>
    <x v="164"/>
    <x v="165"/>
    <s v="20"/>
  </r>
  <r>
    <s v="မန္တလေးတိုင်းဒေသကြီး"/>
    <s v="MMR010"/>
    <s v="09"/>
    <x v="41"/>
    <x v="40"/>
    <x v="165"/>
    <x v="166"/>
    <s v="19"/>
  </r>
  <r>
    <s v="မန္တလေးတိုင်းဒေသကြီး"/>
    <s v="MMR010"/>
    <s v="09"/>
    <x v="41"/>
    <x v="40"/>
    <x v="166"/>
    <x v="167"/>
    <s v="22"/>
  </r>
  <r>
    <s v="မန္တလေးတိုင်းဒေသကြီး"/>
    <s v="MMR010"/>
    <s v="09"/>
    <x v="41"/>
    <x v="40"/>
    <x v="167"/>
    <x v="168"/>
    <s v="21"/>
  </r>
  <r>
    <s v="မွန်ပြည်နယ်"/>
    <s v="MMR011"/>
    <s v="10"/>
    <x v="42"/>
    <x v="41"/>
    <x v="168"/>
    <x v="169"/>
    <s v="04"/>
  </r>
  <r>
    <s v="မွန်ပြည်နယ်"/>
    <s v="MMR011"/>
    <s v="10"/>
    <x v="42"/>
    <x v="41"/>
    <x v="169"/>
    <x v="170"/>
    <s v="01"/>
  </r>
  <r>
    <s v="မွန်ပြည်နယ်"/>
    <s v="MMR011"/>
    <s v="10"/>
    <x v="42"/>
    <x v="41"/>
    <x v="170"/>
    <x v="171"/>
    <s v="02"/>
  </r>
  <r>
    <s v="မွန်ပြည်နယ်"/>
    <s v="MMR011"/>
    <s v="10"/>
    <x v="42"/>
    <x v="41"/>
    <x v="171"/>
    <x v="172"/>
    <s v="06"/>
  </r>
  <r>
    <s v="မွန်ပြည်နယ်"/>
    <s v="MMR011"/>
    <s v="10"/>
    <x v="42"/>
    <x v="41"/>
    <x v="172"/>
    <x v="173"/>
    <s v="03"/>
  </r>
  <r>
    <s v="မွန်ပြည်နယ်"/>
    <s v="MMR011"/>
    <s v="10"/>
    <x v="42"/>
    <x v="41"/>
    <x v="173"/>
    <x v="174"/>
    <s v="05"/>
  </r>
  <r>
    <s v="မွန်ပြည်နယ်"/>
    <s v="MMR011"/>
    <s v="10"/>
    <x v="43"/>
    <x v="42"/>
    <x v="174"/>
    <x v="175"/>
    <s v="10"/>
  </r>
  <r>
    <s v="မွန်ပြည်နယ်"/>
    <s v="MMR011"/>
    <s v="10"/>
    <x v="43"/>
    <x v="42"/>
    <x v="175"/>
    <x v="176"/>
    <s v="08"/>
  </r>
  <r>
    <s v="မွန်ပြည်နယ်"/>
    <s v="MMR011"/>
    <s v="10"/>
    <x v="43"/>
    <x v="42"/>
    <x v="176"/>
    <x v="177"/>
    <s v="07"/>
  </r>
  <r>
    <s v="မွန်ပြည်နယ်"/>
    <s v="MMR011"/>
    <s v="10"/>
    <x v="43"/>
    <x v="42"/>
    <x v="177"/>
    <x v="178"/>
    <s v="09"/>
  </r>
  <r>
    <s v="ရခိုင်ပြည်နယ်"/>
    <s v="MMR012"/>
    <s v="11"/>
    <x v="44"/>
    <x v="43"/>
    <x v="178"/>
    <x v="179"/>
    <s v="05"/>
  </r>
  <r>
    <s v="ရခိုင်ပြည်နယ်"/>
    <s v="MMR012"/>
    <s v="11"/>
    <x v="44"/>
    <x v="43"/>
    <x v="179"/>
    <x v="180"/>
    <s v="07"/>
  </r>
  <r>
    <s v="ရခိုင်ပြည်နယ်"/>
    <s v="MMR012"/>
    <s v="11"/>
    <x v="44"/>
    <x v="43"/>
    <x v="180"/>
    <x v="181"/>
    <s v="06"/>
  </r>
  <r>
    <s v="ရခိုင်ပြည်နယ်"/>
    <s v="MMR012"/>
    <s v="11"/>
    <x v="44"/>
    <x v="43"/>
    <x v="181"/>
    <x v="182"/>
    <s v="08"/>
  </r>
  <r>
    <s v="ရခိုင်ပြည်နယ်"/>
    <s v="MMR012"/>
    <s v="11"/>
    <x v="45"/>
    <x v="44"/>
    <x v="182"/>
    <x v="183"/>
    <s v="14"/>
  </r>
  <r>
    <s v="ရခိုင်ပြည်နယ်"/>
    <s v="MMR012"/>
    <s v="11"/>
    <x v="45"/>
    <x v="44"/>
    <x v="183"/>
    <x v="184"/>
    <s v="11"/>
  </r>
  <r>
    <s v="ရခိုင်ပြည်နယ်"/>
    <s v="MMR012"/>
    <s v="11"/>
    <x v="45"/>
    <x v="44"/>
    <x v="184"/>
    <x v="185"/>
    <s v="12"/>
  </r>
  <r>
    <s v="ရခိုင်ပြည်နယ်"/>
    <s v="MMR012"/>
    <s v="11"/>
    <x v="45"/>
    <x v="44"/>
    <x v="185"/>
    <x v="186"/>
    <s v="13"/>
  </r>
  <r>
    <s v="ရခိုင်ပြည်နယ်"/>
    <s v="MMR012"/>
    <s v="11"/>
    <x v="46"/>
    <x v="45"/>
    <x v="186"/>
    <x v="187"/>
    <s v="10"/>
  </r>
  <r>
    <s v="ရခိုင်ပြည်နယ်"/>
    <s v="MMR012"/>
    <s v="11"/>
    <x v="46"/>
    <x v="45"/>
    <x v="187"/>
    <x v="188"/>
    <s v="09"/>
  </r>
  <r>
    <s v="ရခိုင်ပြည်နယ်"/>
    <s v="MMR012"/>
    <s v="11"/>
    <x v="47"/>
    <x v="46"/>
    <x v="188"/>
    <x v="189"/>
    <s v="01"/>
  </r>
  <r>
    <s v="ရခိုင်ပြည်နယ်"/>
    <s v="MMR012"/>
    <s v="11"/>
    <x v="47"/>
    <x v="46"/>
    <x v="189"/>
    <x v="190"/>
    <s v="02"/>
  </r>
  <r>
    <s v="ရခိုင်ပြည်နယ်"/>
    <s v="MMR012"/>
    <s v="11"/>
    <x v="47"/>
    <x v="46"/>
    <x v="190"/>
    <x v="191"/>
    <s v="03"/>
  </r>
  <r>
    <s v="ရခိုင်ပြည်နယ်"/>
    <s v="MMR012"/>
    <s v="11"/>
    <x v="47"/>
    <x v="46"/>
    <x v="191"/>
    <x v="192"/>
    <s v="04"/>
  </r>
  <r>
    <s v="ရခိုင်ပြည်နယ်"/>
    <s v="MMR012"/>
    <s v="11"/>
    <x v="48"/>
    <x v="47"/>
    <x v="192"/>
    <x v="193"/>
    <s v="17"/>
  </r>
  <r>
    <s v="ရခိုင်ပြည်နယ်"/>
    <s v="MMR012"/>
    <s v="11"/>
    <x v="48"/>
    <x v="47"/>
    <x v="193"/>
    <x v="194"/>
    <s v="16"/>
  </r>
  <r>
    <s v="ရခိုင်ပြည်နယ်"/>
    <s v="MMR012"/>
    <s v="11"/>
    <x v="48"/>
    <x v="47"/>
    <x v="194"/>
    <x v="195"/>
    <s v="15"/>
  </r>
  <r>
    <s v="ရန်ကုန်တိုင်းဒေသကြီး"/>
    <s v="MMR013"/>
    <s v="12"/>
    <x v="49"/>
    <x v="48"/>
    <x v="195"/>
    <x v="196"/>
    <s v="08"/>
  </r>
  <r>
    <s v="ရန်ကုန်တိုင်းဒေသကြီး"/>
    <s v="MMR013"/>
    <s v="12"/>
    <x v="49"/>
    <x v="48"/>
    <x v="196"/>
    <x v="197"/>
    <s v="03"/>
  </r>
  <r>
    <s v="ရန်ကုန်တိုင်းဒေသကြီး"/>
    <s v="MMR013"/>
    <s v="12"/>
    <x v="49"/>
    <x v="48"/>
    <x v="197"/>
    <x v="198"/>
    <s v="04"/>
  </r>
  <r>
    <s v="ရန်ကုန်တိုင်းဒေသကြီး"/>
    <s v="MMR013"/>
    <s v="12"/>
    <x v="49"/>
    <x v="48"/>
    <x v="198"/>
    <x v="199"/>
    <s v="07"/>
  </r>
  <r>
    <s v="ရန်ကုန်တိုင်းဒေသကြီး"/>
    <s v="MMR013"/>
    <s v="12"/>
    <x v="49"/>
    <x v="48"/>
    <x v="199"/>
    <x v="200"/>
    <s v="01"/>
  </r>
  <r>
    <s v="ရန်ကုန်တိုင်းဒေသကြီး"/>
    <s v="MMR013"/>
    <s v="12"/>
    <x v="49"/>
    <x v="48"/>
    <x v="101"/>
    <x v="201"/>
    <s v="02"/>
  </r>
  <r>
    <s v="ရန်ကုန်တိုင်းဒေသကြီး"/>
    <s v="MMR013"/>
    <s v="12"/>
    <x v="49"/>
    <x v="48"/>
    <x v="200"/>
    <x v="202"/>
    <s v="05"/>
  </r>
  <r>
    <s v="ရန်ကုန်တိုင်းဒေသကြီး"/>
    <s v="MMR013"/>
    <s v="12"/>
    <x v="49"/>
    <x v="48"/>
    <x v="201"/>
    <x v="203"/>
    <s v="06"/>
  </r>
  <r>
    <s v="ရန်ကုန်တိုင်းဒေသကြီး"/>
    <s v="MMR013"/>
    <s v="12"/>
    <x v="50"/>
    <x v="49"/>
    <x v="202"/>
    <x v="204"/>
    <s v="22"/>
  </r>
  <r>
    <s v="ရန်ကုန်တိုင်းဒေသကြီး"/>
    <s v="MMR013"/>
    <s v="12"/>
    <x v="50"/>
    <x v="49"/>
    <x v="203"/>
    <x v="205"/>
    <s v="20"/>
  </r>
  <r>
    <s v="ရန်ကုန်တိုင်းဒေသကြီး"/>
    <s v="MMR013"/>
    <s v="12"/>
    <x v="50"/>
    <x v="49"/>
    <x v="204"/>
    <x v="206"/>
    <s v="10"/>
  </r>
  <r>
    <s v="ရန်ကုန်တိုင်းဒေသကြီး"/>
    <s v="MMR013"/>
    <s v="12"/>
    <x v="50"/>
    <x v="49"/>
    <x v="205"/>
    <x v="207"/>
    <s v="19"/>
  </r>
  <r>
    <s v="ရန်ကုန်တိုင်းဒေသကြီး"/>
    <s v="MMR013"/>
    <s v="12"/>
    <x v="50"/>
    <x v="49"/>
    <x v="206"/>
    <x v="208"/>
    <s v="21"/>
  </r>
  <r>
    <s v="ရန်ကုန်တိုင်းဒေသကြီး"/>
    <s v="MMR013"/>
    <s v="12"/>
    <x v="50"/>
    <x v="49"/>
    <x v="207"/>
    <x v="209"/>
    <s v="15"/>
  </r>
  <r>
    <s v="ရန်ကုန်တိုင်းဒေသကြီး"/>
    <s v="MMR013"/>
    <s v="12"/>
    <x v="50"/>
    <x v="49"/>
    <x v="208"/>
    <x v="210"/>
    <s v="09"/>
  </r>
  <r>
    <s v="ရန်ကုန်တိုင်းဒေသကြီး"/>
    <s v="MMR013"/>
    <s v="12"/>
    <x v="50"/>
    <x v="49"/>
    <x v="209"/>
    <x v="211"/>
    <s v="16"/>
  </r>
  <r>
    <s v="ရန်ကုန်တိုင်းဒေသကြီး"/>
    <s v="MMR013"/>
    <s v="12"/>
    <x v="50"/>
    <x v="49"/>
    <x v="210"/>
    <x v="212"/>
    <s v="17"/>
  </r>
  <r>
    <s v="ရန်ကုန်တိုင်းဒေသကြီး"/>
    <s v="MMR013"/>
    <s v="12"/>
    <x v="50"/>
    <x v="49"/>
    <x v="211"/>
    <x v="213"/>
    <s v="12"/>
  </r>
  <r>
    <s v="ရန်ကုန်တိုင်းဒေသကြီး"/>
    <s v="MMR013"/>
    <s v="12"/>
    <x v="50"/>
    <x v="49"/>
    <x v="212"/>
    <x v="214"/>
    <s v="13"/>
  </r>
  <r>
    <s v="ရန်ကုန်တိုင်းဒေသကြီး"/>
    <s v="MMR013"/>
    <s v="12"/>
    <x v="50"/>
    <x v="49"/>
    <x v="213"/>
    <x v="215"/>
    <s v="14"/>
  </r>
  <r>
    <s v="ရန်ကုန်တိုင်းဒေသကြီး"/>
    <s v="MMR013"/>
    <s v="12"/>
    <x v="50"/>
    <x v="49"/>
    <x v="214"/>
    <x v="216"/>
    <s v="11"/>
  </r>
  <r>
    <s v="ရန်ကုန်တိုင်းဒေသကြီး"/>
    <s v="MMR013"/>
    <s v="12"/>
    <x v="50"/>
    <x v="49"/>
    <x v="215"/>
    <x v="217"/>
    <s v="18"/>
  </r>
  <r>
    <s v="ရန်ကုန်တိုင်းဒေသကြီး"/>
    <s v="MMR013"/>
    <s v="12"/>
    <x v="51"/>
    <x v="50"/>
    <x v="216"/>
    <x v="218"/>
    <s v="31"/>
  </r>
  <r>
    <s v="ရန်ကုန်တိုင်းဒေသကြီး"/>
    <s v="MMR013"/>
    <s v="12"/>
    <x v="51"/>
    <x v="50"/>
    <x v="217"/>
    <x v="219"/>
    <s v="25"/>
  </r>
  <r>
    <s v="ရန်ကုန်တိုင်းဒေသကြီး"/>
    <s v="MMR013"/>
    <s v="12"/>
    <x v="51"/>
    <x v="50"/>
    <x v="218"/>
    <x v="220"/>
    <s v="32"/>
  </r>
  <r>
    <s v="ရန်ကုန်တိုင်းဒေသကြီး"/>
    <s v="MMR013"/>
    <s v="12"/>
    <x v="51"/>
    <x v="50"/>
    <x v="219"/>
    <x v="221"/>
    <s v="27"/>
  </r>
  <r>
    <s v="ရန်ကုန်တိုင်းဒေသကြီး"/>
    <s v="MMR013"/>
    <s v="12"/>
    <x v="51"/>
    <x v="50"/>
    <x v="220"/>
    <x v="222"/>
    <s v="29"/>
  </r>
  <r>
    <s v="ရန်ကုန်တိုင်းဒေသကြီး"/>
    <s v="MMR013"/>
    <s v="12"/>
    <x v="51"/>
    <x v="50"/>
    <x v="221"/>
    <x v="223"/>
    <s v="24"/>
  </r>
  <r>
    <s v="ရန်ကုန်တိုင်းဒေသကြီး"/>
    <s v="MMR013"/>
    <s v="12"/>
    <x v="51"/>
    <x v="50"/>
    <x v="222"/>
    <x v="224"/>
    <s v="26"/>
  </r>
  <r>
    <s v="ရန်ကုန်တိုင်းဒေသကြီး"/>
    <s v="MMR013"/>
    <s v="12"/>
    <x v="51"/>
    <x v="50"/>
    <x v="223"/>
    <x v="225"/>
    <s v="30"/>
  </r>
  <r>
    <s v="ရန်ကုန်တိုင်းဒေသကြီး"/>
    <s v="MMR013"/>
    <s v="12"/>
    <x v="51"/>
    <x v="50"/>
    <x v="224"/>
    <x v="226"/>
    <s v="28"/>
  </r>
  <r>
    <s v="ရန်ကုန်တိုင်းဒေသကြီး"/>
    <s v="MMR013"/>
    <s v="12"/>
    <x v="51"/>
    <x v="50"/>
    <x v="225"/>
    <x v="227"/>
    <s v="23"/>
  </r>
  <r>
    <s v="ရန်ကုန်တိုင်းဒေသကြီး"/>
    <s v="MMR013"/>
    <s v="12"/>
    <x v="52"/>
    <x v="51"/>
    <x v="226"/>
    <x v="228"/>
    <s v="33"/>
  </r>
  <r>
    <s v="ရန်ကုန်တိုင်းဒေသကြီး"/>
    <s v="MMR013"/>
    <s v="12"/>
    <x v="52"/>
    <x v="51"/>
    <x v="227"/>
    <x v="229"/>
    <s v="39"/>
  </r>
  <r>
    <s v="ရန်ကုန်တိုင်းဒေသကြီး"/>
    <s v="MMR013"/>
    <s v="12"/>
    <x v="52"/>
    <x v="51"/>
    <x v="228"/>
    <x v="230"/>
    <s v="43"/>
  </r>
  <r>
    <s v="ရန်ကုန်တိုင်းဒေသကြီး"/>
    <s v="MMR013"/>
    <s v="12"/>
    <x v="52"/>
    <x v="51"/>
    <x v="229"/>
    <x v="231"/>
    <s v="42"/>
  </r>
  <r>
    <s v="ရန်ကုန်တိုင်းဒေသကြီး"/>
    <s v="MMR013"/>
    <s v="12"/>
    <x v="52"/>
    <x v="51"/>
    <x v="230"/>
    <x v="232"/>
    <s v="45"/>
  </r>
  <r>
    <s v="ရန်ကုန်တိုင်းဒေသကြီး"/>
    <s v="MMR013"/>
    <s v="12"/>
    <x v="52"/>
    <x v="51"/>
    <x v="231"/>
    <x v="233"/>
    <s v="35"/>
  </r>
  <r>
    <s v="ရန်ကုန်တိုင်းဒေသကြီး"/>
    <s v="MMR013"/>
    <s v="12"/>
    <x v="52"/>
    <x v="51"/>
    <x v="232"/>
    <x v="234"/>
    <s v="36"/>
  </r>
  <r>
    <s v="ရန်ကုန်တိုင်းဒေသကြီး"/>
    <s v="MMR013"/>
    <s v="12"/>
    <x v="52"/>
    <x v="51"/>
    <x v="233"/>
    <x v="235"/>
    <s v="44"/>
  </r>
  <r>
    <s v="ရန်ကုန်တိုင်းဒေသကြီး"/>
    <s v="MMR013"/>
    <s v="12"/>
    <x v="52"/>
    <x v="51"/>
    <x v="234"/>
    <x v="236"/>
    <s v="34"/>
  </r>
  <r>
    <s v="ရန်ကုန်တိုင်းဒေသကြီး"/>
    <s v="MMR013"/>
    <s v="12"/>
    <x v="52"/>
    <x v="51"/>
    <x v="235"/>
    <x v="237"/>
    <s v="41"/>
  </r>
  <r>
    <s v="ရန်ကုန်တိုင်းဒေသကြီး"/>
    <s v="MMR013"/>
    <s v="12"/>
    <x v="52"/>
    <x v="51"/>
    <x v="236"/>
    <x v="238"/>
    <s v="38"/>
  </r>
  <r>
    <s v="ရန်ကုန်တိုင်းဒေသကြီး"/>
    <s v="MMR013"/>
    <s v="12"/>
    <x v="52"/>
    <x v="51"/>
    <x v="237"/>
    <x v="239"/>
    <s v="40"/>
  </r>
  <r>
    <s v="ရန်ကုန်တိုင်းဒေသကြီး"/>
    <s v="MMR013"/>
    <s v="12"/>
    <x v="52"/>
    <x v="51"/>
    <x v="238"/>
    <x v="240"/>
    <s v="37"/>
  </r>
  <r>
    <s v="ရှမ်းပြည်နယ်"/>
    <s v="MMR022"/>
    <s v="13"/>
    <x v="53"/>
    <x v="52"/>
    <x v="239"/>
    <x v="241"/>
    <s v="18"/>
  </r>
  <r>
    <s v="ရှမ်းပြည်နယ်"/>
    <s v="MMR022"/>
    <s v="13"/>
    <x v="53"/>
    <x v="52"/>
    <x v="240"/>
    <x v="242"/>
    <s v="17"/>
  </r>
  <r>
    <s v="ရှမ်းပြည်နယ်"/>
    <s v="MMR022"/>
    <s v="13"/>
    <x v="53"/>
    <x v="52"/>
    <x v="241"/>
    <x v="243"/>
    <s v="24"/>
  </r>
  <r>
    <s v="ရှမ်းပြည်နယ်"/>
    <s v="MMR022"/>
    <s v="13"/>
    <x v="53"/>
    <x v="52"/>
    <x v="242"/>
    <x v="244"/>
    <s v="16"/>
  </r>
  <r>
    <s v="ရှမ်းပြည်နယ်"/>
    <s v="MMR022"/>
    <s v="13"/>
    <x v="53"/>
    <x v="52"/>
    <x v="243"/>
    <x v="245"/>
    <s v="15"/>
  </r>
  <r>
    <s v="ရှမ်းပြည်နယ်"/>
    <s v="MMR022"/>
    <s v="13"/>
    <x v="53"/>
    <x v="52"/>
    <x v="244"/>
    <x v="246"/>
    <s v="19"/>
  </r>
  <r>
    <s v="ရှမ်းပြည်နယ်"/>
    <s v="MMR022"/>
    <s v="13"/>
    <x v="53"/>
    <x v="52"/>
    <x v="245"/>
    <x v="247"/>
    <s v="22"/>
  </r>
  <r>
    <s v="ရှမ်းပြည်နယ်"/>
    <s v="MMR022"/>
    <s v="13"/>
    <x v="53"/>
    <x v="52"/>
    <x v="246"/>
    <x v="248"/>
    <s v="23"/>
  </r>
  <r>
    <s v="ရှမ်းပြည်နယ်"/>
    <s v="MMR022"/>
    <s v="13"/>
    <x v="53"/>
    <x v="52"/>
    <x v="247"/>
    <x v="249"/>
    <s v="20"/>
  </r>
  <r>
    <s v="ရှမ်းပြည်နယ်"/>
    <s v="MMR022"/>
    <s v="13"/>
    <x v="53"/>
    <x v="52"/>
    <x v="248"/>
    <x v="250"/>
    <s v="21"/>
  </r>
  <r>
    <s v="ရှမ်းပြည်နယ်"/>
    <s v="MMR022"/>
    <s v="13"/>
    <x v="54"/>
    <x v="53"/>
    <x v="249"/>
    <x v="251"/>
    <s v="52"/>
  </r>
  <r>
    <s v="ရှမ်းပြည်နယ်"/>
    <s v="MMR022"/>
    <s v="13"/>
    <x v="54"/>
    <x v="53"/>
    <x v="250"/>
    <x v="252"/>
    <s v="51"/>
  </r>
  <r>
    <s v="ရှမ်းပြည်နယ်"/>
    <s v="MMR022"/>
    <s v="13"/>
    <x v="54"/>
    <x v="53"/>
    <x v="251"/>
    <x v="253"/>
    <s v="48"/>
  </r>
  <r>
    <s v="ရှမ်းပြည်နယ်"/>
    <s v="MMR022"/>
    <s v="13"/>
    <x v="54"/>
    <x v="53"/>
    <x v="252"/>
    <x v="254"/>
    <s v="47"/>
  </r>
  <r>
    <s v="ရှမ်းပြည်နယ်"/>
    <s v="MMR022"/>
    <s v="13"/>
    <x v="54"/>
    <x v="53"/>
    <x v="253"/>
    <x v="255"/>
    <s v="46"/>
  </r>
  <r>
    <s v="ရှမ်းပြည်နယ်"/>
    <s v="MMR022"/>
    <s v="13"/>
    <x v="54"/>
    <x v="53"/>
    <x v="254"/>
    <x v="256"/>
    <s v="49"/>
  </r>
  <r>
    <s v="ရှမ်းပြည်နယ်"/>
    <s v="MMR022"/>
    <s v="13"/>
    <x v="54"/>
    <x v="53"/>
    <x v="255"/>
    <x v="257"/>
    <s v="50"/>
  </r>
  <r>
    <s v="ရှမ်းပြည်နယ်"/>
    <s v="MMR022"/>
    <s v="13"/>
    <x v="55"/>
    <x v="54"/>
    <x v="256"/>
    <x v="258"/>
    <s v="43"/>
  </r>
  <r>
    <s v="ရှမ်းပြည်နယ်"/>
    <s v="MMR022"/>
    <s v="13"/>
    <x v="55"/>
    <x v="54"/>
    <x v="257"/>
    <x v="259"/>
    <s v="40"/>
  </r>
  <r>
    <s v="ရှမ်းပြည်နယ်"/>
    <s v="MMR022"/>
    <s v="13"/>
    <x v="55"/>
    <x v="54"/>
    <x v="258"/>
    <x v="260"/>
    <s v="42"/>
  </r>
  <r>
    <s v="ရှမ်းပြည်နယ်"/>
    <s v="MMR022"/>
    <s v="13"/>
    <x v="55"/>
    <x v="54"/>
    <x v="259"/>
    <x v="261"/>
    <s v="41"/>
  </r>
  <r>
    <s v="ရှမ်းပြည်နယ်"/>
    <s v="MMR022"/>
    <s v="13"/>
    <x v="56"/>
    <x v="55"/>
    <x v="260"/>
    <x v="262"/>
    <s v="37"/>
  </r>
  <r>
    <s v="ရှမ်းပြည်နယ်"/>
    <s v="MMR022"/>
    <s v="13"/>
    <x v="56"/>
    <x v="55"/>
    <x v="261"/>
    <x v="263"/>
    <s v="38"/>
  </r>
  <r>
    <s v="ရှမ်းပြည်နယ်"/>
    <s v="MMR022"/>
    <s v="13"/>
    <x v="56"/>
    <x v="55"/>
    <x v="262"/>
    <x v="264"/>
    <s v="36"/>
  </r>
  <r>
    <s v="ရှမ်းပြည်နယ်"/>
    <s v="MMR022"/>
    <s v="13"/>
    <x v="56"/>
    <x v="55"/>
    <x v="263"/>
    <x v="265"/>
    <s v="35"/>
  </r>
  <r>
    <s v="ရှမ်းပြည်နယ်"/>
    <s v="MMR022"/>
    <s v="13"/>
    <x v="57"/>
    <x v="56"/>
    <x v="264"/>
    <x v="266"/>
    <s v="27"/>
  </r>
  <r>
    <s v="ရှမ်းပြည်နယ်"/>
    <s v="MMR022"/>
    <s v="13"/>
    <x v="57"/>
    <x v="56"/>
    <x v="265"/>
    <x v="267"/>
    <s v="26"/>
  </r>
  <r>
    <s v="ရှမ်းပြည်နယ်"/>
    <s v="MMR022"/>
    <s v="13"/>
    <x v="57"/>
    <x v="56"/>
    <x v="266"/>
    <x v="268"/>
    <s v="25"/>
  </r>
  <r>
    <s v="ရှမ်းပြည်နယ်"/>
    <s v="MMR022"/>
    <s v="13"/>
    <x v="58"/>
    <x v="57"/>
    <x v="267"/>
    <x v="269"/>
    <s v="01"/>
  </r>
  <r>
    <s v="ရှမ်းပြည်နယ်"/>
    <s v="MMR022"/>
    <s v="13"/>
    <x v="58"/>
    <x v="57"/>
    <x v="268"/>
    <x v="270"/>
    <s v="04"/>
  </r>
  <r>
    <s v="ရှမ်းပြည်နယ်"/>
    <s v="MMR022"/>
    <s v="13"/>
    <x v="58"/>
    <x v="57"/>
    <x v="269"/>
    <x v="271"/>
    <s v="06"/>
  </r>
  <r>
    <s v="ရှမ်းပြည်နယ်"/>
    <s v="MMR022"/>
    <s v="13"/>
    <x v="58"/>
    <x v="57"/>
    <x v="270"/>
    <x v="272"/>
    <s v="02"/>
  </r>
  <r>
    <s v="ရှမ်းပြည်နယ်"/>
    <s v="MMR022"/>
    <s v="13"/>
    <x v="58"/>
    <x v="57"/>
    <x v="271"/>
    <x v="273"/>
    <s v="03"/>
  </r>
  <r>
    <s v="ရှမ်းပြည်နယ်"/>
    <s v="MMR022"/>
    <s v="13"/>
    <x v="59"/>
    <x v="57"/>
    <x v="272"/>
    <x v="274"/>
    <s v="29"/>
  </r>
  <r>
    <s v="ရှမ်းပြည်နယ်"/>
    <s v="MMR022"/>
    <s v="13"/>
    <x v="59"/>
    <x v="57"/>
    <x v="273"/>
    <x v="275"/>
    <s v="28"/>
  </r>
  <r>
    <s v="ရှမ်းပြည်နယ်"/>
    <s v="MMR022"/>
    <s v="13"/>
    <x v="58"/>
    <x v="57"/>
    <x v="274"/>
    <x v="276"/>
    <s v="05"/>
  </r>
  <r>
    <s v="ရှမ်းပြည်နယ်"/>
    <s v="MMR022"/>
    <s v="13"/>
    <x v="56"/>
    <x v="55"/>
    <x v="275"/>
    <x v="277"/>
    <s v="39"/>
  </r>
  <r>
    <s v="ရှမ်းပြည်နယ်"/>
    <s v="MMR022"/>
    <s v="13"/>
    <x v="60"/>
    <x v="58"/>
    <x v="276"/>
    <x v="278"/>
    <s v="45"/>
  </r>
  <r>
    <s v="ရှမ်းပြည်နယ်"/>
    <s v="MMR022"/>
    <s v="13"/>
    <x v="60"/>
    <x v="58"/>
    <x v="277"/>
    <x v="279"/>
    <s v="44"/>
  </r>
  <r>
    <s v="ရှမ်းပြည်နယ်"/>
    <s v="MMR022"/>
    <s v="13"/>
    <x v="61"/>
    <x v="59"/>
    <x v="278"/>
    <x v="280"/>
    <s v="53"/>
  </r>
  <r>
    <s v="ရှမ်းပြည်နယ်"/>
    <s v="MMR022"/>
    <s v="13"/>
    <x v="61"/>
    <x v="59"/>
    <x v="279"/>
    <x v="281"/>
    <s v="54"/>
  </r>
  <r>
    <s v="ရှမ်းပြည်နယ်"/>
    <s v="MMR022"/>
    <s v="13"/>
    <x v="61"/>
    <x v="59"/>
    <x v="280"/>
    <x v="282"/>
    <s v="55"/>
  </r>
  <r>
    <s v="ရှမ်းပြည်နယ်"/>
    <s v="MMR022"/>
    <s v="13"/>
    <x v="62"/>
    <x v="60"/>
    <x v="281"/>
    <x v="283"/>
    <s v="30"/>
  </r>
  <r>
    <s v="ရှမ်းပြည်နယ်"/>
    <s v="MMR022"/>
    <s v="13"/>
    <x v="62"/>
    <x v="60"/>
    <x v="282"/>
    <x v="284"/>
    <s v="31"/>
  </r>
  <r>
    <s v="ရှမ်းပြည်နယ်"/>
    <s v="MMR022"/>
    <s v="13"/>
    <x v="62"/>
    <x v="60"/>
    <x v="283"/>
    <x v="285"/>
    <s v="32"/>
  </r>
  <r>
    <s v="ရှမ်းပြည်နယ်"/>
    <s v="MMR022"/>
    <s v="13"/>
    <x v="63"/>
    <x v="61"/>
    <x v="284"/>
    <x v="286"/>
    <s v="07"/>
  </r>
  <r>
    <s v="ရှမ်းပြည်နယ်"/>
    <s v="MMR022"/>
    <s v="13"/>
    <x v="63"/>
    <x v="61"/>
    <x v="285"/>
    <x v="287"/>
    <s v="08"/>
  </r>
  <r>
    <s v="ရှမ်းပြည်နယ်"/>
    <s v="MMR022"/>
    <s v="13"/>
    <x v="63"/>
    <x v="61"/>
    <x v="286"/>
    <x v="288"/>
    <s v="09"/>
  </r>
  <r>
    <s v="ရှမ်းပြည်နယ်"/>
    <s v="MMR022"/>
    <s v="13"/>
    <x v="63"/>
    <x v="61"/>
    <x v="287"/>
    <x v="289"/>
    <s v="10"/>
  </r>
  <r>
    <s v="ရှမ်းပြည်နယ်"/>
    <s v="MMR022"/>
    <s v="13"/>
    <x v="64"/>
    <x v="62"/>
    <x v="288"/>
    <x v="290"/>
    <s v="33"/>
  </r>
  <r>
    <s v="ရှမ်းပြည်နယ်"/>
    <s v="MMR022"/>
    <s v="13"/>
    <x v="63"/>
    <x v="61"/>
    <x v="289"/>
    <x v="291"/>
    <s v="11"/>
  </r>
  <r>
    <s v="ရှမ်းပြည်နယ်"/>
    <s v="MMR022"/>
    <s v="13"/>
    <x v="64"/>
    <x v="62"/>
    <x v="290"/>
    <x v="292"/>
    <s v="34"/>
  </r>
  <r>
    <s v="ရှမ်းပြည်နယ်"/>
    <s v="MMR022"/>
    <s v="13"/>
    <x v="65"/>
    <x v="63"/>
    <x v="291"/>
    <x v="293"/>
    <s v="12"/>
  </r>
  <r>
    <s v="ရှမ်းပြည်နယ်"/>
    <s v="MMR022"/>
    <s v="13"/>
    <x v="65"/>
    <x v="63"/>
    <x v="292"/>
    <x v="294"/>
    <s v="13"/>
  </r>
  <r>
    <s v="ရှမ်းပြည်နယ်"/>
    <s v="MMR022"/>
    <s v="13"/>
    <x v="65"/>
    <x v="63"/>
    <x v="293"/>
    <x v="295"/>
    <s v="14"/>
  </r>
  <r>
    <s v="ဧရာဝတီတိုင်းဒေသကြီး"/>
    <s v="MMR017"/>
    <s v="14"/>
    <x v="66"/>
    <x v="64"/>
    <x v="294"/>
    <x v="296"/>
    <s v="05"/>
  </r>
  <r>
    <s v="ဧရာဝတီတိုင်းဒေသကြီး"/>
    <s v="MMR017"/>
    <s v="14"/>
    <x v="66"/>
    <x v="64"/>
    <x v="295"/>
    <x v="297"/>
    <s v="01"/>
  </r>
  <r>
    <s v="ဧရာဝတီတိုင်းဒေသကြီး"/>
    <s v="MMR017"/>
    <s v="14"/>
    <x v="66"/>
    <x v="64"/>
    <x v="296"/>
    <x v="298"/>
    <s v="07"/>
  </r>
  <r>
    <s v="ဧရာဝတီတိုင်းဒေသကြီး"/>
    <s v="MMR017"/>
    <s v="14"/>
    <x v="66"/>
    <x v="64"/>
    <x v="297"/>
    <x v="299"/>
    <s v="04"/>
  </r>
  <r>
    <s v="ဧရာဝတီတိုင်းဒေသကြီး"/>
    <s v="MMR017"/>
    <s v="14"/>
    <x v="66"/>
    <x v="64"/>
    <x v="298"/>
    <x v="300"/>
    <s v="03"/>
  </r>
  <r>
    <s v="ဧရာဝတီတိုင်းဒေသကြီး"/>
    <s v="MMR017"/>
    <s v="14"/>
    <x v="66"/>
    <x v="64"/>
    <x v="299"/>
    <x v="301"/>
    <s v="06"/>
  </r>
  <r>
    <s v="ဧရာဝတီတိုင်းဒေသကြီး"/>
    <s v="MMR017"/>
    <s v="14"/>
    <x v="66"/>
    <x v="64"/>
    <x v="300"/>
    <x v="302"/>
    <s v="02"/>
  </r>
  <r>
    <s v="ဧရာဝတီတိုင်းဒေသကြီး"/>
    <s v="MMR017"/>
    <s v="14"/>
    <x v="67"/>
    <x v="65"/>
    <x v="301"/>
    <x v="303"/>
    <s v="25"/>
  </r>
  <r>
    <s v="ဧရာဝတီတိုင်းဒေသကြီး"/>
    <s v="MMR017"/>
    <s v="14"/>
    <x v="67"/>
    <x v="65"/>
    <x v="302"/>
    <x v="304"/>
    <s v="22"/>
  </r>
  <r>
    <s v="ဧရာဝတီတိုင်းဒေသကြီး"/>
    <s v="MMR017"/>
    <s v="14"/>
    <x v="67"/>
    <x v="65"/>
    <x v="303"/>
    <x v="305"/>
    <s v="24"/>
  </r>
  <r>
    <s v="ဧရာဝတီတိုင်းဒေသကြီး"/>
    <s v="MMR017"/>
    <s v="14"/>
    <x v="67"/>
    <x v="65"/>
    <x v="304"/>
    <x v="306"/>
    <s v="23"/>
  </r>
  <r>
    <s v="ဧရာဝတီတိုင်းဒေသကြီး"/>
    <s v="MMR017"/>
    <s v="14"/>
    <x v="67"/>
    <x v="65"/>
    <x v="305"/>
    <x v="307"/>
    <s v="21"/>
  </r>
  <r>
    <s v="ဧရာဝတီတိုင်းဒေသကြီး"/>
    <s v="MMR017"/>
    <s v="14"/>
    <x v="67"/>
    <x v="65"/>
    <x v="306"/>
    <x v="308"/>
    <s v="26"/>
  </r>
  <r>
    <s v="ဧရာဝတီတိုင်းဒေသကြီး"/>
    <s v="MMR017"/>
    <s v="14"/>
    <x v="68"/>
    <x v="66"/>
    <x v="307"/>
    <x v="309"/>
    <s v="16"/>
  </r>
  <r>
    <s v="ဧရာဝတီတိုင်းဒေသကြီး"/>
    <s v="MMR017"/>
    <s v="14"/>
    <x v="68"/>
    <x v="66"/>
    <x v="308"/>
    <x v="310"/>
    <s v="18"/>
  </r>
  <r>
    <s v="ဧရာဝတီတိုင်းဒေသကြီး"/>
    <s v="MMR017"/>
    <s v="14"/>
    <x v="68"/>
    <x v="66"/>
    <x v="309"/>
    <x v="311"/>
    <s v="17"/>
  </r>
  <r>
    <s v="ဧရာဝတီတိုင်းဒေသကြီး"/>
    <s v="MMR017"/>
    <s v="14"/>
    <x v="69"/>
    <x v="67"/>
    <x v="310"/>
    <x v="312"/>
    <s v="20"/>
  </r>
  <r>
    <s v="ဧရာဝတီတိုင်းဒေသကြီး"/>
    <s v="MMR017"/>
    <s v="14"/>
    <x v="69"/>
    <x v="67"/>
    <x v="311"/>
    <x v="313"/>
    <s v="19"/>
  </r>
  <r>
    <s v="ဧရာဝတီတိုင်းဒေသကြီး"/>
    <s v="MMR017"/>
    <s v="14"/>
    <x v="70"/>
    <x v="68"/>
    <x v="312"/>
    <x v="314"/>
    <s v="15"/>
  </r>
  <r>
    <s v="ဧရာဝတီတိုင်းဒေသကြီး"/>
    <s v="MMR017"/>
    <s v="14"/>
    <x v="70"/>
    <x v="68"/>
    <x v="313"/>
    <x v="315"/>
    <s v="14"/>
  </r>
  <r>
    <s v="ဧရာဝတီတိုင်းဒေသကြီး"/>
    <s v="MMR017"/>
    <s v="14"/>
    <x v="70"/>
    <x v="68"/>
    <x v="314"/>
    <x v="316"/>
    <s v="12"/>
  </r>
  <r>
    <s v="ဧရာဝတီတိုင်းဒေသကြီး"/>
    <s v="MMR017"/>
    <s v="14"/>
    <x v="70"/>
    <x v="68"/>
    <x v="315"/>
    <x v="317"/>
    <s v="13"/>
  </r>
  <r>
    <s v="ဧရာဝတီတိုင်းဒေသကြီး"/>
    <s v="MMR017"/>
    <s v="14"/>
    <x v="71"/>
    <x v="69"/>
    <x v="316"/>
    <x v="318"/>
    <s v="10"/>
  </r>
  <r>
    <s v="ဧရာဝတီတိုင်းဒေသကြီး"/>
    <s v="MMR017"/>
    <s v="14"/>
    <x v="71"/>
    <x v="69"/>
    <x v="317"/>
    <x v="319"/>
    <s v="11"/>
  </r>
  <r>
    <s v="ဧရာဝတီတိုင်းဒေသကြီး"/>
    <s v="MMR017"/>
    <s v="14"/>
    <x v="71"/>
    <x v="69"/>
    <x v="318"/>
    <x v="320"/>
    <s v="08"/>
  </r>
  <r>
    <s v="ဧရာဝတီတိုင်းဒေသကြီး"/>
    <s v="MMR017"/>
    <s v="14"/>
    <x v="71"/>
    <x v="69"/>
    <x v="319"/>
    <x v="321"/>
    <s v="09"/>
  </r>
  <r>
    <s v="နေပြည်တော်ကောင်စီနယ်မြေ"/>
    <s v="MMR018"/>
    <s v="15"/>
    <x v="72"/>
    <x v="70"/>
    <x v="320"/>
    <x v="322"/>
    <s v="05"/>
  </r>
  <r>
    <s v="နေပြည်တော်ကောင်စီနယ်မြေ"/>
    <s v="MMR018"/>
    <s v="15"/>
    <x v="72"/>
    <x v="70"/>
    <x v="321"/>
    <x v="323"/>
    <s v="06"/>
  </r>
  <r>
    <s v="နေပြည်တော်ကောင်စီနယ်မြေ"/>
    <s v="MMR018"/>
    <s v="15"/>
    <x v="72"/>
    <x v="70"/>
    <x v="322"/>
    <x v="324"/>
    <s v="07"/>
  </r>
  <r>
    <s v="နေပြည်တော်ကောင်စီနယ်မြေ"/>
    <s v="MMR018"/>
    <s v="15"/>
    <x v="72"/>
    <x v="70"/>
    <x v="323"/>
    <x v="325"/>
    <s v="08"/>
  </r>
  <r>
    <s v="နေပြည်တော်ကောင်စီနယ်မြေ"/>
    <s v="MMR018"/>
    <s v="15"/>
    <x v="73"/>
    <x v="71"/>
    <x v="324"/>
    <x v="326"/>
    <s v="01"/>
  </r>
  <r>
    <s v="နေပြည်တော်ကောင်စီနယ်မြေ"/>
    <s v="MMR018"/>
    <s v="15"/>
    <x v="73"/>
    <x v="71"/>
    <x v="325"/>
    <x v="327"/>
    <s v="02"/>
  </r>
  <r>
    <s v="နေပြည်တော်ကောင်စီနယ်မြေ"/>
    <s v="MMR018"/>
    <s v="15"/>
    <x v="73"/>
    <x v="71"/>
    <x v="326"/>
    <x v="328"/>
    <s v="03"/>
  </r>
  <r>
    <s v="နေပြည်တော်ကောင်စီနယ်မြေ"/>
    <s v="MMR018"/>
    <s v="15"/>
    <x v="73"/>
    <x v="71"/>
    <x v="327"/>
    <x v="329"/>
    <s v="04"/>
  </r>
  <r>
    <m/>
    <m/>
    <m/>
    <x v="74"/>
    <x v="72"/>
    <x v="328"/>
    <x v="3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3:B334" firstHeaderRow="1" firstDataRow="1" firstDataCol="2"/>
  <pivotFields count="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5">
        <item x="15"/>
        <item x="63"/>
        <item x="37"/>
        <item x="47"/>
        <item x="58"/>
        <item x="19"/>
        <item x="18"/>
        <item x="9"/>
        <item x="25"/>
        <item x="22"/>
        <item x="34"/>
        <item x="13"/>
        <item x="44"/>
        <item x="39"/>
        <item x="20"/>
        <item x="65"/>
        <item x="53"/>
        <item x="27"/>
        <item x="51"/>
        <item x="23"/>
        <item x="73"/>
        <item x="33"/>
        <item x="36"/>
        <item x="28"/>
        <item x="66"/>
        <item x="3"/>
        <item x="26"/>
        <item x="71"/>
        <item x="11"/>
        <item x="7"/>
        <item x="2"/>
        <item x="6"/>
        <item x="5"/>
        <item x="30"/>
        <item x="62"/>
        <item x="12"/>
        <item x="31"/>
        <item x="35"/>
        <item x="38"/>
        <item x="0"/>
        <item x="8"/>
        <item x="24"/>
        <item x="49"/>
        <item x="45"/>
        <item x="68"/>
        <item x="70"/>
        <item x="41"/>
        <item x="1"/>
        <item x="59"/>
        <item x="64"/>
        <item x="16"/>
        <item x="57"/>
        <item x="46"/>
        <item x="42"/>
        <item x="21"/>
        <item x="17"/>
        <item x="40"/>
        <item x="14"/>
        <item x="55"/>
        <item x="69"/>
        <item x="4"/>
        <item x="54"/>
        <item x="56"/>
        <item x="60"/>
        <item x="48"/>
        <item x="43"/>
        <item x="32"/>
        <item x="29"/>
        <item x="67"/>
        <item x="10"/>
        <item x="61"/>
        <item x="52"/>
        <item x="50"/>
        <item x="72"/>
        <item x="74"/>
      </items>
    </pivotField>
    <pivotField axis="axisRow" compact="0" outline="0" showAll="0" defaultSubtotal="0">
      <items count="75">
        <item x="0"/>
        <item x="1"/>
        <item x="2"/>
        <item x="3"/>
        <item x="4"/>
        <item x="5"/>
        <item x="6"/>
        <item x="8"/>
        <item x="9"/>
        <item x="7"/>
        <item x="11"/>
        <item x="12"/>
        <item x="10"/>
        <item x="13"/>
        <item x="14"/>
        <item x="15"/>
        <item x="17"/>
        <item x="18"/>
        <item x="19"/>
        <item x="20"/>
        <item x="21"/>
        <item x="16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4"/>
        <item x="48"/>
        <item x="49"/>
        <item x="50"/>
        <item x="51"/>
        <item x="52"/>
        <item x="53"/>
        <item x="54"/>
        <item x="55"/>
        <item x="56"/>
        <item x="57"/>
        <item m="1" x="73"/>
        <item x="58"/>
        <item x="59"/>
        <item x="60"/>
        <item x="61"/>
        <item x="62"/>
        <item x="63"/>
        <item m="1" x="74"/>
        <item x="64"/>
        <item x="65"/>
        <item x="66"/>
        <item x="67"/>
        <item x="68"/>
        <item x="69"/>
        <item x="70"/>
        <item x="71"/>
        <item x="72"/>
      </items>
    </pivotField>
    <pivotField axis="axisRow" compact="0" outline="0" showAll="0" defaultSubtotal="0">
      <items count="329">
        <item x="129"/>
        <item x="47"/>
        <item x="57"/>
        <item x="295"/>
        <item x="39"/>
        <item x="234"/>
        <item x="83"/>
        <item x="48"/>
        <item x="176"/>
        <item x="169"/>
        <item x="318"/>
        <item x="284"/>
        <item x="298"/>
        <item x="253"/>
        <item x="98"/>
        <item x="152"/>
        <item x="93"/>
        <item x="226"/>
        <item x="217"/>
        <item x="183"/>
        <item x="159"/>
        <item x="188"/>
        <item x="267"/>
        <item x="300"/>
        <item x="305"/>
        <item x="231"/>
        <item x="31"/>
        <item x="115"/>
        <item x="67"/>
        <item x="68"/>
        <item x="243"/>
        <item x="90"/>
        <item x="266"/>
        <item x="252"/>
        <item x="222"/>
        <item x="275"/>
        <item x="60"/>
        <item x="225"/>
        <item x="277"/>
        <item x="30"/>
        <item x="221"/>
        <item x="86"/>
        <item x="64"/>
        <item x="45"/>
        <item x="73"/>
        <item x="143"/>
        <item x="141"/>
        <item x="4"/>
        <item x="118"/>
        <item x="170"/>
        <item x="55"/>
        <item x="219"/>
        <item x="17"/>
        <item x="137"/>
        <item x="194"/>
        <item x="297"/>
        <item x="124"/>
        <item x="160"/>
        <item x="41"/>
        <item x="178"/>
        <item x="153"/>
        <item x="149"/>
        <item x="232"/>
        <item x="125"/>
        <item x="126"/>
        <item x="131"/>
        <item x="14"/>
        <item x="58"/>
        <item x="238"/>
        <item x="224"/>
        <item x="136"/>
        <item x="242"/>
        <item x="5"/>
        <item x="139"/>
        <item x="324"/>
        <item x="302"/>
        <item x="112"/>
        <item x="320"/>
        <item x="314"/>
        <item x="240"/>
        <item x="92"/>
        <item x="161"/>
        <item x="155"/>
        <item x="51"/>
        <item x="263"/>
        <item x="85"/>
        <item x="3"/>
        <item x="321"/>
        <item x="70"/>
        <item x="220"/>
        <item x="36"/>
        <item x="291"/>
        <item x="208"/>
        <item x="199"/>
        <item x="35"/>
        <item x="239"/>
        <item x="193"/>
        <item x="96"/>
        <item x="119"/>
        <item x="157"/>
        <item x="204"/>
        <item x="101"/>
        <item x="33"/>
        <item x="78"/>
        <item x="62"/>
        <item x="138"/>
        <item x="325"/>
        <item x="236"/>
        <item x="214"/>
        <item x="211"/>
        <item x="212"/>
        <item x="213"/>
        <item x="223"/>
        <item x="94"/>
        <item x="50"/>
        <item x="19"/>
        <item x="319"/>
        <item x="207"/>
        <item x="315"/>
        <item x="113"/>
        <item x="121"/>
        <item x="77"/>
        <item x="265"/>
        <item x="251"/>
        <item x="271"/>
        <item x="270"/>
        <item x="158"/>
        <item x="283"/>
        <item x="268"/>
        <item x="16"/>
        <item x="132"/>
        <item x="244"/>
        <item x="66"/>
        <item x="247"/>
        <item x="313"/>
        <item x="104"/>
        <item x="227"/>
        <item x="282"/>
        <item x="280"/>
        <item x="326"/>
        <item x="163"/>
        <item x="147"/>
        <item x="144"/>
        <item x="102"/>
        <item x="40"/>
        <item x="123"/>
        <item x="209"/>
        <item x="179"/>
        <item x="322"/>
        <item x="84"/>
        <item x="59"/>
        <item x="146"/>
        <item x="294"/>
        <item x="13"/>
        <item x="103"/>
        <item x="180"/>
        <item x="135"/>
        <item x="105"/>
        <item x="175"/>
        <item x="88"/>
        <item x="248"/>
        <item x="316"/>
        <item x="20"/>
        <item x="99"/>
        <item x="34"/>
        <item x="8"/>
        <item x="23"/>
        <item x="27"/>
        <item x="72"/>
        <item x="63"/>
        <item x="9"/>
        <item x="237"/>
        <item x="210"/>
        <item x="25"/>
        <item x="317"/>
        <item x="177"/>
        <item x="53"/>
        <item x="87"/>
        <item x="187"/>
        <item x="22"/>
        <item x="12"/>
        <item x="116"/>
        <item x="281"/>
        <item x="15"/>
        <item x="69"/>
        <item x="37"/>
        <item x="128"/>
        <item x="184"/>
        <item x="122"/>
        <item x="110"/>
        <item x="215"/>
        <item x="196"/>
        <item x="38"/>
        <item x="148"/>
        <item x="274"/>
        <item x="273"/>
        <item x="24"/>
        <item x="235"/>
        <item x="156"/>
        <item x="42"/>
        <item x="0"/>
        <item x="154"/>
        <item x="304"/>
        <item x="29"/>
        <item x="82"/>
        <item x="120"/>
        <item x="134"/>
        <item x="185"/>
        <item x="205"/>
        <item x="182"/>
        <item x="307"/>
        <item x="43"/>
        <item x="165"/>
        <item x="142"/>
        <item x="197"/>
        <item x="312"/>
        <item x="189"/>
        <item x="164"/>
        <item x="150"/>
        <item x="7"/>
        <item x="6"/>
        <item x="114"/>
        <item x="257"/>
        <item x="272"/>
        <item x="11"/>
        <item x="254"/>
        <item x="285"/>
        <item x="288"/>
        <item x="290"/>
        <item x="259"/>
        <item x="289"/>
        <item x="292"/>
        <item x="279"/>
        <item x="286"/>
        <item x="293"/>
        <item x="262"/>
        <item x="255"/>
        <item x="287"/>
        <item x="52"/>
        <item x="172"/>
        <item x="264"/>
        <item x="258"/>
        <item x="186"/>
        <item x="311"/>
        <item x="168"/>
        <item x="71"/>
        <item x="56"/>
        <item x="203"/>
        <item x="246"/>
        <item x="162"/>
        <item x="190"/>
        <item x="95"/>
        <item x="10"/>
        <item x="107"/>
        <item x="200"/>
        <item x="44"/>
        <item x="245"/>
        <item x="181"/>
        <item x="21"/>
        <item x="173"/>
        <item x="299"/>
        <item x="133"/>
        <item x="97"/>
        <item x="117"/>
        <item x="81"/>
        <item x="49"/>
        <item x="109"/>
        <item x="256"/>
        <item x="310"/>
        <item x="228"/>
        <item x="327"/>
        <item x="18"/>
        <item x="249"/>
        <item x="229"/>
        <item x="76"/>
        <item x="198"/>
        <item x="26"/>
        <item x="233"/>
        <item x="201"/>
        <item x="260"/>
        <item x="303"/>
        <item x="75"/>
        <item x="276"/>
        <item x="79"/>
        <item x="250"/>
        <item x="46"/>
        <item x="65"/>
        <item x="167"/>
        <item x="309"/>
        <item x="1"/>
        <item x="91"/>
        <item x="192"/>
        <item x="28"/>
        <item x="171"/>
        <item x="202"/>
        <item x="174"/>
        <item x="89"/>
        <item x="216"/>
        <item x="151"/>
        <item x="80"/>
        <item x="127"/>
        <item x="206"/>
        <item x="166"/>
        <item x="296"/>
        <item x="108"/>
        <item x="261"/>
        <item x="269"/>
        <item x="218"/>
        <item x="106"/>
        <item x="301"/>
        <item x="32"/>
        <item x="278"/>
        <item x="241"/>
        <item x="74"/>
        <item x="195"/>
        <item x="61"/>
        <item x="2"/>
        <item x="306"/>
        <item x="145"/>
        <item x="191"/>
        <item x="54"/>
        <item x="230"/>
        <item x="308"/>
        <item x="100"/>
        <item x="111"/>
        <item x="140"/>
        <item x="130"/>
        <item x="323"/>
        <item x="328"/>
      </items>
    </pivotField>
    <pivotField compact="0" outline="0" showAll="0" defaultSubtota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1"/>
        <item x="182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84"/>
        <item x="285"/>
        <item x="282"/>
        <item x="2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80"/>
        <item x="278"/>
        <item x="279"/>
        <item x="28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6"/>
        <item x="323"/>
        <item x="327"/>
        <item x="324"/>
        <item x="328"/>
        <item x="329"/>
        <item x="325"/>
        <item x="330"/>
      </items>
    </pivotField>
    <pivotField compact="0" outline="0" showAll="0" defaultSubtotal="0"/>
  </pivotFields>
  <rowFields count="2">
    <field x="4"/>
    <field x="5"/>
  </rowFields>
  <rowItems count="331">
    <i>
      <x/>
      <x v="47"/>
    </i>
    <i r="1">
      <x v="72"/>
    </i>
    <i r="1">
      <x v="86"/>
    </i>
    <i r="1">
      <x v="200"/>
    </i>
    <i r="1">
      <x v="289"/>
    </i>
    <i r="1">
      <x v="316"/>
    </i>
    <i>
      <x v="1"/>
      <x v="165"/>
    </i>
    <i r="1">
      <x v="219"/>
    </i>
    <i r="1">
      <x v="220"/>
    </i>
    <i>
      <x v="2"/>
      <x v="170"/>
    </i>
    <i r="1">
      <x v="180"/>
    </i>
    <i r="1">
      <x v="224"/>
    </i>
    <i r="1">
      <x v="252"/>
    </i>
    <i>
      <x v="3"/>
      <x v="52"/>
    </i>
    <i r="1">
      <x v="66"/>
    </i>
    <i r="1">
      <x v="129"/>
    </i>
    <i r="1">
      <x v="153"/>
    </i>
    <i r="1">
      <x v="183"/>
    </i>
    <i>
      <x v="4"/>
      <x v="115"/>
    </i>
    <i r="1">
      <x v="162"/>
    </i>
    <i r="1">
      <x v="258"/>
    </i>
    <i r="1">
      <x v="271"/>
    </i>
    <i>
      <x v="5"/>
      <x v="166"/>
    </i>
    <i r="1">
      <x v="179"/>
    </i>
    <i r="1">
      <x v="196"/>
    </i>
    <i>
      <x v="6"/>
      <x v="173"/>
    </i>
    <i r="1">
      <x v="276"/>
    </i>
    <i r="1">
      <x v="292"/>
    </i>
    <i>
      <x v="7"/>
      <x v="203"/>
    </i>
    <i>
      <x v="8"/>
      <x v="26"/>
    </i>
    <i r="1">
      <x v="39"/>
    </i>
    <i>
      <x v="9"/>
      <x v="167"/>
    </i>
    <i>
      <x v="10"/>
      <x v="90"/>
    </i>
    <i r="1">
      <x v="94"/>
    </i>
    <i r="1">
      <x v="164"/>
    </i>
    <i>
      <x v="11"/>
      <x v="4"/>
    </i>
    <i r="1">
      <x v="144"/>
    </i>
    <i r="1">
      <x v="185"/>
    </i>
    <i r="1">
      <x v="192"/>
    </i>
    <i>
      <x v="12"/>
      <x v="102"/>
    </i>
    <i r="1">
      <x v="310"/>
    </i>
    <i>
      <x v="13"/>
      <x v="58"/>
    </i>
    <i r="1">
      <x v="199"/>
    </i>
    <i r="1">
      <x v="211"/>
    </i>
    <i>
      <x v="14"/>
      <x v="1"/>
    </i>
    <i r="1">
      <x v="7"/>
    </i>
    <i r="1">
      <x v="43"/>
    </i>
    <i r="1">
      <x v="83"/>
    </i>
    <i r="1">
      <x v="114"/>
    </i>
    <i r="1">
      <x v="255"/>
    </i>
    <i r="1">
      <x v="265"/>
    </i>
    <i r="1">
      <x v="285"/>
    </i>
    <i>
      <x v="15"/>
      <x v="50"/>
    </i>
    <i r="1">
      <x v="176"/>
    </i>
    <i r="1">
      <x v="238"/>
    </i>
    <i r="1">
      <x v="320"/>
    </i>
    <i>
      <x v="16"/>
      <x v="36"/>
    </i>
    <i r="1">
      <x v="42"/>
    </i>
    <i r="1">
      <x v="104"/>
    </i>
    <i r="1">
      <x v="132"/>
    </i>
    <i r="1">
      <x v="169"/>
    </i>
    <i r="1">
      <x v="286"/>
    </i>
    <i r="1">
      <x v="315"/>
    </i>
    <i>
      <x v="17"/>
      <x v="28"/>
    </i>
    <i r="1">
      <x v="29"/>
    </i>
    <i r="1">
      <x v="184"/>
    </i>
    <i>
      <x v="18"/>
      <x v="88"/>
    </i>
    <i>
      <x v="19"/>
      <x v="168"/>
    </i>
    <i r="1">
      <x v="245"/>
    </i>
    <i>
      <x v="20"/>
      <x v="44"/>
    </i>
    <i r="1">
      <x v="121"/>
    </i>
    <i r="1">
      <x v="274"/>
    </i>
    <i r="1">
      <x v="281"/>
    </i>
    <i r="1">
      <x v="313"/>
    </i>
    <i>
      <x v="21"/>
      <x v="2"/>
    </i>
    <i r="1">
      <x v="67"/>
    </i>
    <i r="1">
      <x v="150"/>
    </i>
    <i r="1">
      <x v="246"/>
    </i>
    <i>
      <x v="22"/>
      <x v="103"/>
    </i>
    <i r="1">
      <x v="264"/>
    </i>
    <i r="1">
      <x v="283"/>
    </i>
    <i r="1">
      <x v="299"/>
    </i>
    <i>
      <x v="23"/>
      <x v="6"/>
    </i>
    <i r="1">
      <x v="85"/>
    </i>
    <i r="1">
      <x v="149"/>
    </i>
    <i r="1">
      <x v="204"/>
    </i>
    <i>
      <x v="24"/>
      <x v="41"/>
    </i>
    <i r="1">
      <x v="177"/>
    </i>
    <i>
      <x v="25"/>
      <x v="16"/>
    </i>
    <i r="1">
      <x v="31"/>
    </i>
    <i r="1">
      <x v="80"/>
    </i>
    <i r="1">
      <x v="113"/>
    </i>
    <i r="1">
      <x v="159"/>
    </i>
    <i r="1">
      <x v="251"/>
    </i>
    <i r="1">
      <x v="290"/>
    </i>
    <i r="1">
      <x v="296"/>
    </i>
    <i>
      <x v="26"/>
      <x v="14"/>
    </i>
    <i r="1">
      <x v="97"/>
    </i>
    <i r="1">
      <x v="101"/>
    </i>
    <i r="1">
      <x v="163"/>
    </i>
    <i r="1">
      <x v="262"/>
    </i>
    <i r="1">
      <x v="323"/>
    </i>
    <i>
      <x v="27"/>
      <x v="135"/>
    </i>
    <i r="1">
      <x v="143"/>
    </i>
    <i r="1">
      <x v="154"/>
    </i>
    <i r="1">
      <x v="157"/>
    </i>
    <i r="1">
      <x v="253"/>
    </i>
    <i r="1">
      <x v="308"/>
    </i>
    <i>
      <x v="28"/>
      <x v="27"/>
    </i>
    <i r="1">
      <x v="76"/>
    </i>
    <i r="1">
      <x v="119"/>
    </i>
    <i r="1">
      <x v="189"/>
    </i>
    <i r="1">
      <x v="221"/>
    </i>
    <i r="1">
      <x v="266"/>
    </i>
    <i r="1">
      <x v="304"/>
    </i>
    <i r="1">
      <x v="324"/>
    </i>
    <i>
      <x v="29"/>
      <x v="48"/>
    </i>
    <i r="1">
      <x v="98"/>
    </i>
    <i r="1">
      <x v="120"/>
    </i>
    <i r="1">
      <x v="181"/>
    </i>
    <i r="1">
      <x v="205"/>
    </i>
    <i r="1">
      <x v="263"/>
    </i>
    <i>
      <x v="30"/>
      <x v="56"/>
    </i>
    <i r="1">
      <x v="63"/>
    </i>
    <i r="1">
      <x v="64"/>
    </i>
    <i r="1">
      <x v="145"/>
    </i>
    <i r="1">
      <x v="188"/>
    </i>
    <i>
      <x v="31"/>
      <x/>
    </i>
    <i r="1">
      <x v="65"/>
    </i>
    <i r="1">
      <x v="186"/>
    </i>
    <i r="1">
      <x v="189"/>
    </i>
    <i r="1">
      <x v="300"/>
    </i>
    <i r="1">
      <x v="326"/>
    </i>
    <i>
      <x v="32"/>
      <x v="70"/>
    </i>
    <i r="1">
      <x v="130"/>
    </i>
    <i r="1">
      <x v="156"/>
    </i>
    <i r="1">
      <x v="206"/>
    </i>
    <i r="1">
      <x v="261"/>
    </i>
    <i>
      <x v="33"/>
      <x v="53"/>
    </i>
    <i r="1">
      <x v="73"/>
    </i>
    <i r="1">
      <x v="105"/>
    </i>
    <i>
      <x v="34"/>
      <x v="45"/>
    </i>
    <i r="1">
      <x v="46"/>
    </i>
    <i r="1">
      <x v="142"/>
    </i>
    <i r="1">
      <x v="151"/>
    </i>
    <i r="1">
      <x v="213"/>
    </i>
    <i r="1">
      <x v="318"/>
    </i>
    <i r="1">
      <x v="325"/>
    </i>
    <i>
      <x v="35"/>
      <x v="61"/>
    </i>
    <i r="1">
      <x v="141"/>
    </i>
    <i r="1">
      <x v="193"/>
    </i>
    <i r="1">
      <x v="218"/>
    </i>
    <i r="1">
      <x v="298"/>
    </i>
    <i>
      <x v="36"/>
      <x v="15"/>
    </i>
    <i r="1">
      <x v="60"/>
    </i>
    <i r="1">
      <x v="82"/>
    </i>
    <i r="1">
      <x v="201"/>
    </i>
    <i>
      <x v="37"/>
      <x v="57"/>
    </i>
    <i r="1">
      <x v="99"/>
    </i>
    <i r="1">
      <x v="126"/>
    </i>
    <i r="1">
      <x v="198"/>
    </i>
    <i>
      <x v="38"/>
      <x v="20"/>
    </i>
    <i r="1">
      <x v="81"/>
    </i>
    <i>
      <x v="39"/>
      <x v="140"/>
    </i>
    <i r="1">
      <x v="249"/>
    </i>
    <i>
      <x v="40"/>
      <x v="212"/>
    </i>
    <i r="1">
      <x v="217"/>
    </i>
    <i r="1">
      <x v="287"/>
    </i>
    <i r="1">
      <x v="302"/>
    </i>
    <i>
      <x v="41"/>
      <x v="9"/>
    </i>
    <i r="1">
      <x v="49"/>
    </i>
    <i r="1">
      <x v="239"/>
    </i>
    <i r="1">
      <x v="244"/>
    </i>
    <i r="1">
      <x v="259"/>
    </i>
    <i r="1">
      <x v="293"/>
    </i>
    <i>
      <x v="42"/>
      <x v="8"/>
    </i>
    <i r="1">
      <x v="158"/>
    </i>
    <i r="1">
      <x v="175"/>
    </i>
    <i r="1">
      <x v="295"/>
    </i>
    <i>
      <x v="43"/>
      <x v="59"/>
    </i>
    <i r="1">
      <x v="147"/>
    </i>
    <i r="1">
      <x v="155"/>
    </i>
    <i r="1">
      <x v="257"/>
    </i>
    <i>
      <x v="44"/>
      <x v="178"/>
    </i>
    <i r="1">
      <x v="242"/>
    </i>
    <i>
      <x v="45"/>
      <x v="21"/>
    </i>
    <i r="1">
      <x v="216"/>
    </i>
    <i r="1">
      <x v="250"/>
    </i>
    <i r="1">
      <x v="319"/>
    </i>
    <i>
      <x v="46"/>
      <x v="54"/>
    </i>
    <i r="1">
      <x v="96"/>
    </i>
    <i r="1">
      <x v="291"/>
    </i>
    <i>
      <x v="47"/>
      <x v="19"/>
    </i>
    <i r="1">
      <x v="187"/>
    </i>
    <i r="1">
      <x v="207"/>
    </i>
    <i r="1">
      <x v="209"/>
    </i>
    <i>
      <x v="48"/>
      <x v="93"/>
    </i>
    <i r="1">
      <x v="101"/>
    </i>
    <i r="1">
      <x v="191"/>
    </i>
    <i r="1">
      <x v="214"/>
    </i>
    <i r="1">
      <x v="254"/>
    </i>
    <i r="1">
      <x v="275"/>
    </i>
    <i r="1">
      <x v="278"/>
    </i>
    <i r="1">
      <x v="314"/>
    </i>
    <i>
      <x v="49"/>
      <x v="92"/>
    </i>
    <i r="1">
      <x v="100"/>
    </i>
    <i r="1">
      <x v="108"/>
    </i>
    <i r="1">
      <x v="109"/>
    </i>
    <i r="1">
      <x v="110"/>
    </i>
    <i r="1">
      <x v="111"/>
    </i>
    <i r="1">
      <x v="117"/>
    </i>
    <i r="1">
      <x v="146"/>
    </i>
    <i r="1">
      <x v="172"/>
    </i>
    <i r="1">
      <x v="190"/>
    </i>
    <i r="1">
      <x v="208"/>
    </i>
    <i r="1">
      <x v="247"/>
    </i>
    <i r="1">
      <x v="294"/>
    </i>
    <i r="1">
      <x v="301"/>
    </i>
    <i>
      <x v="50"/>
      <x v="18"/>
    </i>
    <i r="1">
      <x v="34"/>
    </i>
    <i r="1">
      <x v="37"/>
    </i>
    <i r="1">
      <x v="40"/>
    </i>
    <i r="1">
      <x v="51"/>
    </i>
    <i r="1">
      <x v="69"/>
    </i>
    <i r="1">
      <x v="89"/>
    </i>
    <i r="1">
      <x v="112"/>
    </i>
    <i r="1">
      <x v="297"/>
    </i>
    <i r="1">
      <x v="307"/>
    </i>
    <i>
      <x v="51"/>
      <x v="5"/>
    </i>
    <i r="1">
      <x v="17"/>
    </i>
    <i r="1">
      <x v="25"/>
    </i>
    <i r="1">
      <x v="62"/>
    </i>
    <i r="1">
      <x v="68"/>
    </i>
    <i r="1">
      <x v="107"/>
    </i>
    <i r="1">
      <x v="136"/>
    </i>
    <i r="1">
      <x v="171"/>
    </i>
    <i r="1">
      <x v="197"/>
    </i>
    <i r="1">
      <x v="269"/>
    </i>
    <i r="1">
      <x v="273"/>
    </i>
    <i r="1">
      <x v="277"/>
    </i>
    <i r="1">
      <x v="321"/>
    </i>
    <i>
      <x v="52"/>
      <x v="30"/>
    </i>
    <i r="1">
      <x v="71"/>
    </i>
    <i r="1">
      <x v="79"/>
    </i>
    <i r="1">
      <x v="95"/>
    </i>
    <i r="1">
      <x v="131"/>
    </i>
    <i r="1">
      <x v="133"/>
    </i>
    <i r="1">
      <x v="160"/>
    </i>
    <i r="1">
      <x v="248"/>
    </i>
    <i r="1">
      <x v="256"/>
    </i>
    <i r="1">
      <x v="312"/>
    </i>
    <i>
      <x v="53"/>
      <x v="13"/>
    </i>
    <i r="1">
      <x v="33"/>
    </i>
    <i r="1">
      <x v="123"/>
    </i>
    <i r="1">
      <x v="225"/>
    </i>
    <i r="1">
      <x v="236"/>
    </i>
    <i r="1">
      <x v="272"/>
    </i>
    <i r="1">
      <x v="284"/>
    </i>
    <i>
      <x v="54"/>
      <x v="222"/>
    </i>
    <i r="1">
      <x v="229"/>
    </i>
    <i r="1">
      <x v="241"/>
    </i>
    <i r="1">
      <x v="267"/>
    </i>
    <i>
      <x v="55"/>
      <x v="35"/>
    </i>
    <i r="1">
      <x v="84"/>
    </i>
    <i r="1">
      <x v="235"/>
    </i>
    <i r="1">
      <x v="279"/>
    </i>
    <i r="1">
      <x v="305"/>
    </i>
    <i>
      <x v="56"/>
      <x v="32"/>
    </i>
    <i r="1">
      <x v="122"/>
    </i>
    <i r="1">
      <x v="240"/>
    </i>
    <i>
      <x v="57"/>
      <x v="22"/>
    </i>
    <i r="1">
      <x v="124"/>
    </i>
    <i r="1">
      <x v="125"/>
    </i>
    <i r="1">
      <x v="128"/>
    </i>
    <i r="1">
      <x v="194"/>
    </i>
    <i r="1">
      <x v="195"/>
    </i>
    <i r="1">
      <x v="223"/>
    </i>
    <i r="1">
      <x v="306"/>
    </i>
    <i>
      <x v="59"/>
      <x v="38"/>
    </i>
    <i r="1">
      <x v="282"/>
    </i>
    <i>
      <x v="60"/>
      <x v="138"/>
    </i>
    <i r="1">
      <x v="232"/>
    </i>
    <i r="1">
      <x v="311"/>
    </i>
    <i>
      <x v="61"/>
      <x v="127"/>
    </i>
    <i r="1">
      <x v="137"/>
    </i>
    <i r="1">
      <x v="182"/>
    </i>
    <i>
      <x v="62"/>
      <x v="11"/>
    </i>
    <i r="1">
      <x v="226"/>
    </i>
    <i r="1">
      <x v="230"/>
    </i>
    <i r="1">
      <x v="233"/>
    </i>
    <i r="1">
      <x v="237"/>
    </i>
    <i>
      <x v="63"/>
      <x v="227"/>
    </i>
    <i r="1">
      <x v="228"/>
    </i>
    <i>
      <x v="64"/>
      <x v="91"/>
    </i>
    <i r="1">
      <x v="231"/>
    </i>
    <i r="1">
      <x v="234"/>
    </i>
    <i>
      <x v="66"/>
      <x v="3"/>
    </i>
    <i r="1">
      <x v="12"/>
    </i>
    <i r="1">
      <x v="23"/>
    </i>
    <i r="1">
      <x v="55"/>
    </i>
    <i r="1">
      <x v="152"/>
    </i>
    <i r="1">
      <x v="260"/>
    </i>
    <i r="1">
      <x v="303"/>
    </i>
    <i>
      <x v="67"/>
      <x v="24"/>
    </i>
    <i r="1">
      <x v="75"/>
    </i>
    <i r="1">
      <x v="202"/>
    </i>
    <i r="1">
      <x v="280"/>
    </i>
    <i r="1">
      <x v="309"/>
    </i>
    <i r="1">
      <x v="317"/>
    </i>
    <i>
      <x v="68"/>
      <x v="210"/>
    </i>
    <i r="1">
      <x v="288"/>
    </i>
    <i r="1">
      <x v="322"/>
    </i>
    <i>
      <x v="69"/>
      <x v="243"/>
    </i>
    <i r="1">
      <x v="268"/>
    </i>
    <i>
      <x v="70"/>
      <x v="78"/>
    </i>
    <i r="1">
      <x v="118"/>
    </i>
    <i r="1">
      <x v="134"/>
    </i>
    <i r="1">
      <x v="215"/>
    </i>
    <i>
      <x v="71"/>
      <x v="10"/>
    </i>
    <i r="1">
      <x v="116"/>
    </i>
    <i r="1">
      <x v="161"/>
    </i>
    <i r="1">
      <x v="174"/>
    </i>
    <i>
      <x v="72"/>
      <x v="77"/>
    </i>
    <i r="1">
      <x v="87"/>
    </i>
    <i r="1">
      <x v="148"/>
    </i>
    <i r="1">
      <x v="327"/>
    </i>
    <i>
      <x v="73"/>
      <x v="74"/>
    </i>
    <i r="1">
      <x v="106"/>
    </i>
    <i r="1">
      <x v="139"/>
    </i>
    <i r="1">
      <x v="270"/>
    </i>
    <i>
      <x v="74"/>
      <x v="328"/>
    </i>
  </rowItems>
  <colItems count="1">
    <i/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MonthSerial" displayName="MonthSerial" ref="I2:M15" totalsRowShown="0" headerRowDxfId="41" dataDxfId="40">
  <autoFilter ref="I2:M15"/>
  <tableColumns count="5">
    <tableColumn id="1" name="SN" dataDxfId="39"/>
    <tableColumn id="2" name="Month" dataDxfId="38"/>
    <tableColumn id="3" name="N" dataDxfId="37"/>
    <tableColumn id="4" name="L" dataDxfId="36"/>
    <tableColumn id="5" name="G" dataDxfId="3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" name="Table8" displayName="Table8" ref="O2:R16" totalsRowShown="0" headerRowDxfId="34" dataDxfId="33">
  <autoFilter ref="O2:R16"/>
  <tableColumns count="4">
    <tableColumn id="1" name="Months" dataDxfId="32"/>
    <tableColumn id="2" name="Normal Year" dataDxfId="31"/>
    <tableColumn id="3" name="Leap Year" dataDxfId="30"/>
    <tableColumn id="4" name="Great Leap Year" dataDxfId="29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Table9" displayName="Table9" ref="A1:G120" totalsRowShown="0" headerRowDxfId="28" dataDxfId="27">
  <autoFilter ref="A1:G120"/>
  <sortState ref="A2:F120">
    <sortCondition ref="A1:A120"/>
  </sortState>
  <tableColumns count="7">
    <tableColumn id="1" name="MM Year" dataDxfId="26"/>
    <tableColumn id="2" name="Year Type" dataDxfId="25"/>
    <tableColumn id="3" name="Year Type No" dataDxfId="24"/>
    <tableColumn id="7" name="No of Days" dataDxfId="23"/>
    <tableColumn id="4" name="Year Serial" dataDxfId="22"/>
    <tableColumn id="5" name="First Late Tagu" dataDxfId="21"/>
    <tableColumn id="6" name="MM New Year Day" dataDxfId="20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6" name="DayReplace" displayName="DayReplace" ref="T2:U158" totalsRowShown="0" headerRowDxfId="19" dataDxfId="18">
  <autoFilter ref="T2:U158"/>
  <tableColumns count="2">
    <tableColumn id="1" name="Old" dataDxfId="17"/>
    <tableColumn id="2" name="New" dataDxfId="1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7" name="MonthReplace" displayName="MonthReplace" ref="W2:X68" totalsRowShown="0" headerRowDxfId="15" dataDxfId="14">
  <autoFilter ref="W2:X68"/>
  <tableColumns count="2">
    <tableColumn id="1" name="Old" dataDxfId="13"/>
    <tableColumn id="2" name="New" dataDxfId="12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8" name="Table12" displayName="Table12" ref="Z1:Z96" totalsRowShown="0" headerRowDxfId="11" dataDxfId="10">
  <autoFilter ref="Z1:Z96"/>
  <sortState ref="Z2:Z96">
    <sortCondition ref="Z1:Z96"/>
  </sortState>
  <tableColumns count="1">
    <tableColumn id="1" name="Normal and Leap Years" dataDxfId="9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9" name="Table13" displayName="Table13" ref="AB1:AC6" totalsRowShown="0" headerRowDxfId="8" dataDxfId="7">
  <autoFilter ref="AB1:AC6"/>
  <tableColumns count="2">
    <tableColumn id="1" name="Always 29-Day Months" dataDxfId="6"/>
    <tableColumn id="2" name="Column1" dataDxfId="5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504"/>
  <sheetViews>
    <sheetView tabSelected="1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0.83203125" defaultRowHeight="19.5"/>
  <cols>
    <col min="1" max="1" width="10.83203125" style="8"/>
    <col min="2" max="2" width="26.9140625" style="9" customWidth="1"/>
    <col min="3" max="3" width="14" style="10" hidden="1" customWidth="1"/>
    <col min="4" max="4" width="11.1640625" style="9" hidden="1" customWidth="1"/>
    <col min="5" max="5" width="28.1640625" style="9" customWidth="1"/>
    <col min="6" max="6" width="16.25" style="10" hidden="1" customWidth="1"/>
    <col min="7" max="7" width="22" style="9" customWidth="1"/>
    <col min="8" max="8" width="10.9140625" style="9" hidden="1" customWidth="1"/>
    <col min="9" max="9" width="14.83203125" style="10" hidden="1" customWidth="1"/>
    <col min="10" max="10" width="10.83203125" style="9" hidden="1" customWidth="1"/>
    <col min="11" max="11" width="11.75" style="9" customWidth="1"/>
    <col min="12" max="15" width="22.1640625" style="9" customWidth="1"/>
    <col min="16" max="16" width="13.25" style="9" customWidth="1"/>
    <col min="17" max="17" width="23.5" style="7" customWidth="1"/>
    <col min="18" max="18" width="15.6640625" style="9" customWidth="1"/>
    <col min="19" max="19" width="23.58203125" style="7" customWidth="1"/>
    <col min="20" max="20" width="24.83203125" style="7" customWidth="1"/>
    <col min="21" max="21" width="14.1640625" style="9" bestFit="1" customWidth="1"/>
    <col min="22" max="30" width="14.1640625" style="43" hidden="1" customWidth="1"/>
    <col min="31" max="32" width="20.5" style="43" customWidth="1"/>
    <col min="33" max="33" width="10.83203125" style="9"/>
    <col min="34" max="34" width="41.83203125" style="9" customWidth="1"/>
    <col min="35" max="35" width="12.33203125" style="9" customWidth="1"/>
    <col min="36" max="37" width="10.83203125" style="9"/>
    <col min="38" max="38" width="11.33203125" style="10" bestFit="1" customWidth="1"/>
    <col min="39" max="39" width="10.83203125" style="9"/>
    <col min="40" max="40" width="0" style="10" hidden="1" customWidth="1"/>
    <col min="41" max="41" width="12.1640625" style="9" customWidth="1"/>
    <col min="42" max="42" width="13.6640625" style="9" customWidth="1"/>
    <col min="43" max="43" width="10.83203125" style="9"/>
    <col min="44" max="44" width="24.9140625" style="10" customWidth="1"/>
    <col min="45" max="45" width="25.33203125" style="7" customWidth="1"/>
    <col min="46" max="46" width="25.33203125" style="55" customWidth="1"/>
    <col min="47" max="50" width="18.5" style="7" customWidth="1"/>
    <col min="51" max="51" width="35.25" style="7" customWidth="1"/>
    <col min="52" max="53" width="0" style="7" hidden="1" customWidth="1"/>
    <col min="54" max="54" width="28.4140625" style="7" customWidth="1"/>
    <col min="55" max="55" width="0" style="7" hidden="1" customWidth="1"/>
    <col min="56" max="56" width="31.33203125" style="7" customWidth="1"/>
    <col min="57" max="59" width="0" style="7" hidden="1" customWidth="1"/>
    <col min="60" max="60" width="10.83203125" style="7"/>
    <col min="61" max="64" width="30" style="7" customWidth="1"/>
    <col min="65" max="16384" width="10.83203125" style="7"/>
  </cols>
  <sheetData>
    <row r="1" spans="1:64" s="10" customFormat="1">
      <c r="A1" s="47">
        <f>COUNTA(A4:A1048576)</f>
        <v>0</v>
      </c>
      <c r="B1" s="47">
        <f>$A$1-(COUNTA(B4:B1048576))</f>
        <v>0</v>
      </c>
      <c r="C1" s="48">
        <f>$A$1-(COUNTA(C4:C1048576))</f>
        <v>-2501</v>
      </c>
      <c r="D1" s="48">
        <f>$A$1-(COUNTA(D4:D1048576))</f>
        <v>-2501</v>
      </c>
      <c r="E1" s="47">
        <f>$A$1-(COUNTA(E4:E1048576))</f>
        <v>0</v>
      </c>
      <c r="F1" s="48"/>
      <c r="G1" s="47">
        <f>$A$1-(COUNTA(G4:G1048576))</f>
        <v>0</v>
      </c>
      <c r="H1" s="48"/>
      <c r="I1" s="48">
        <f>$A$1-(COUNTA(I4:I1048576))</f>
        <v>-2501</v>
      </c>
      <c r="J1" s="48">
        <f>$A$1-(COUNTA(J4:J1048576))</f>
        <v>-2501</v>
      </c>
      <c r="K1" s="47">
        <f>$A$1-(COUNTA(K4:K1048576))</f>
        <v>0</v>
      </c>
      <c r="L1" s="47">
        <f>(COUNTIF(K4:K1048576,"မြို့ပြ")-(COUNTA(L4:L1048576)))</f>
        <v>0</v>
      </c>
      <c r="M1" s="47">
        <f>(COUNTIF(K4:K1048576,"ကျေးလက် ")-(COUNTA(M4:M1048576)))</f>
        <v>0</v>
      </c>
      <c r="N1" s="47">
        <f>COUNTIF(K4:K1048576,"ကျေးလက် ")-(COUNTA(N4:N1048576))</f>
        <v>0</v>
      </c>
      <c r="O1" s="49">
        <f>$A$1-(COUNTA(O4:O1048576))</f>
        <v>0</v>
      </c>
      <c r="P1" s="47">
        <f>$A$1-(COUNTA(P4:P1048576))</f>
        <v>0</v>
      </c>
      <c r="Q1" s="48">
        <f>$A$1-(COUNTA(Q4:Q1048576))</f>
        <v>-2501</v>
      </c>
      <c r="R1" s="47">
        <f>$A$1-(COUNTA(R4:R1048576))</f>
        <v>0</v>
      </c>
      <c r="S1" s="47">
        <f>(COUNTIF(R4:R1048576,"yes")-(COUNTA(S4:S1048576)))</f>
        <v>0</v>
      </c>
      <c r="T1" s="47">
        <f>$A$1-(COUNTA(T4:T1048576))</f>
        <v>0</v>
      </c>
      <c r="U1" s="50">
        <f>$A$1-(COUNTA(U4:U1048576))</f>
        <v>0</v>
      </c>
      <c r="V1" s="48"/>
      <c r="W1" s="48"/>
      <c r="X1" s="48"/>
      <c r="Y1" s="48"/>
      <c r="Z1" s="48"/>
      <c r="AA1" s="48"/>
      <c r="AB1" s="48"/>
      <c r="AC1" s="48"/>
      <c r="AD1" s="48"/>
      <c r="AE1" s="51">
        <f>$A$1-(COUNTA(AE4:AE1048576))</f>
        <v>0</v>
      </c>
      <c r="AF1" s="48"/>
      <c r="AG1" s="48">
        <f>$A$1-(COUNTA(AG4:AG1048576))</f>
        <v>0</v>
      </c>
      <c r="AH1" s="47">
        <f>$A$1-(COUNTA(AH4:AH1048576))</f>
        <v>0</v>
      </c>
      <c r="AI1" s="47">
        <f>(COUNTIF(AH4:AH1048576,"အမျိုးသားမှတ်ပုံတင်ကတ်")-(COUNTA(AI4:AI1048576)))</f>
        <v>0</v>
      </c>
      <c r="AJ1" s="47">
        <f>(COUNTIF(AI4:AI1048576,"အဟောင်း")-(COUNTA(AJ4:AJ1048576)))</f>
        <v>0</v>
      </c>
      <c r="AK1" s="49">
        <f>COUNTIF(AI4:AI1048576,"အဟောင်း")-(COUNTA(AK4:AK1048576))</f>
        <v>0</v>
      </c>
      <c r="AL1" s="48">
        <f>$A$1-(COUNTA(AL4:AL1048576))</f>
        <v>-2501</v>
      </c>
      <c r="AM1" s="47">
        <f>(COUNTIF(AI4:AI1048576,"အသစ်")-(COUNTA(AM4:AM1048576)))</f>
        <v>0</v>
      </c>
      <c r="AN1" s="48">
        <f>$A$1-(COUNTA(AN4:AN1048576))</f>
        <v>-2501</v>
      </c>
      <c r="AO1" s="47">
        <f>(COUNTIF(AI4:AI1048576,"အသစ်")-(COUNTA(AO4:AO1048576)))</f>
        <v>0</v>
      </c>
      <c r="AP1" s="47">
        <f>(COUNTIF(AI4:AI1048576,"အသစ်")-(COUNTA(AP4:AP1048576)))</f>
        <v>0</v>
      </c>
      <c r="AQ1" s="47">
        <f>(COUNTIF(AI4:AI1048576,"အသစ်")-(COUNTA(AQ4:AQ1048576)))</f>
        <v>0</v>
      </c>
      <c r="AR1" s="48">
        <f>$A$1-(COUNTA(AR4:AR1048576))</f>
        <v>-2501</v>
      </c>
      <c r="AS1" s="47">
        <f>$A$1-(COUNTA(AS4:AS1048576))</f>
        <v>0</v>
      </c>
      <c r="AT1" s="56">
        <f>$A$1-(COUNTA(AT4:AT1048576))</f>
        <v>0</v>
      </c>
      <c r="AU1" s="57">
        <f>$A$1-(COUNTA(AU4:AU1048576))</f>
        <v>0</v>
      </c>
      <c r="AV1" s="56">
        <f t="shared" ref="AU1:AW1" si="0">$A$1-(COUNTA(AV4:AV1048576))</f>
        <v>0</v>
      </c>
      <c r="AW1" s="56">
        <f t="shared" si="0"/>
        <v>0</v>
      </c>
      <c r="AX1" s="59"/>
      <c r="AY1" s="56">
        <f>COUNTIF($AT$4:$AT$1048576,"ပြောင်းရွှေ့")-(COUNTA(AY4:AY1048576))</f>
        <v>0</v>
      </c>
      <c r="AZ1" s="60"/>
      <c r="BA1" s="60"/>
      <c r="BB1" s="56">
        <f t="shared" ref="AZ1:BL1" si="1">COUNTIF($AT$4:$AT$1048576,"ပြောင်းရွှေ့")-(COUNTA(BB4:BB1048576))</f>
        <v>0</v>
      </c>
      <c r="BC1" s="58"/>
      <c r="BD1" s="56">
        <f t="shared" si="1"/>
        <v>0</v>
      </c>
      <c r="BE1" s="60"/>
      <c r="BF1" s="60"/>
      <c r="BG1" s="60"/>
      <c r="BH1" s="56">
        <f>COUNTIF($AT$4:$AT$1048576,"ပြောင်းရွှေ့")-(COUNTA(BH4:BH1048576))</f>
        <v>0</v>
      </c>
      <c r="BI1" s="56">
        <f>COUNTIF(BH4:BH1048576,"မြို့ပြ")-(COUNTA(BI4:BI1048576))</f>
        <v>0</v>
      </c>
      <c r="BJ1" s="56">
        <f>COUNTIF(BH4:BH1048576,"ကျေးလက် ")-(COUNTA(BJ4:BJ1048576))</f>
        <v>0</v>
      </c>
      <c r="BK1" s="56">
        <f>COUNTIF(BH4:BH1048576,"ကျေးလက် ")-(COUNTA(BK4:BK1048576))</f>
        <v>0</v>
      </c>
      <c r="BL1" s="56">
        <f t="shared" si="1"/>
        <v>0</v>
      </c>
    </row>
    <row r="2" spans="1:64" ht="136.5">
      <c r="A2" s="13" t="s">
        <v>789</v>
      </c>
      <c r="B2" s="13" t="s">
        <v>791</v>
      </c>
      <c r="C2" s="13" t="s">
        <v>734</v>
      </c>
      <c r="D2" s="13" t="s">
        <v>792</v>
      </c>
      <c r="E2" s="13" t="s">
        <v>793</v>
      </c>
      <c r="F2" s="11"/>
      <c r="G2" s="13" t="s">
        <v>794</v>
      </c>
      <c r="H2" s="13"/>
      <c r="I2" s="11"/>
      <c r="J2" s="13" t="s">
        <v>795</v>
      </c>
      <c r="K2" s="13" t="s">
        <v>796</v>
      </c>
      <c r="L2" s="13" t="s">
        <v>797</v>
      </c>
      <c r="M2" s="13" t="s">
        <v>798</v>
      </c>
      <c r="N2" s="13" t="s">
        <v>799</v>
      </c>
      <c r="O2" s="13" t="s">
        <v>1453</v>
      </c>
      <c r="P2" s="13" t="s">
        <v>800</v>
      </c>
      <c r="Q2" s="13" t="s">
        <v>801</v>
      </c>
      <c r="R2" s="13" t="s">
        <v>1443</v>
      </c>
      <c r="S2" s="13" t="s">
        <v>1440</v>
      </c>
      <c r="T2" s="13" t="s">
        <v>802</v>
      </c>
      <c r="U2" s="13" t="s">
        <v>803</v>
      </c>
      <c r="V2" s="44"/>
      <c r="W2" s="44"/>
      <c r="X2" s="44"/>
      <c r="Y2" s="44"/>
      <c r="Z2" s="44"/>
      <c r="AA2" s="44"/>
      <c r="AB2" s="44"/>
      <c r="AC2" s="44"/>
      <c r="AD2" s="44"/>
      <c r="AE2" s="41" t="s">
        <v>1608</v>
      </c>
      <c r="AF2" s="41" t="s">
        <v>1609</v>
      </c>
      <c r="AG2" s="13" t="s">
        <v>815</v>
      </c>
      <c r="AH2" s="13" t="s">
        <v>816</v>
      </c>
      <c r="AI2" s="13" t="s">
        <v>817</v>
      </c>
      <c r="AJ2" s="13" t="s">
        <v>818</v>
      </c>
      <c r="AK2" s="13" t="s">
        <v>819</v>
      </c>
      <c r="AL2" s="13" t="s">
        <v>820</v>
      </c>
      <c r="AM2" s="13" t="s">
        <v>821</v>
      </c>
      <c r="AN2" s="13" t="s">
        <v>735</v>
      </c>
      <c r="AO2" s="13" t="s">
        <v>822</v>
      </c>
      <c r="AP2" s="13" t="s">
        <v>1438</v>
      </c>
      <c r="AQ2" s="13" t="s">
        <v>823</v>
      </c>
      <c r="AR2" s="13" t="s">
        <v>824</v>
      </c>
      <c r="AS2" s="13" t="s">
        <v>825</v>
      </c>
      <c r="AT2" s="13" t="s">
        <v>826</v>
      </c>
      <c r="AU2" s="13" t="s">
        <v>827</v>
      </c>
      <c r="AV2" s="13" t="s">
        <v>828</v>
      </c>
      <c r="AW2" s="13" t="s">
        <v>829</v>
      </c>
      <c r="AX2" s="13" t="s">
        <v>830</v>
      </c>
      <c r="AY2" s="13" t="s">
        <v>831</v>
      </c>
      <c r="AZ2" s="13" t="s">
        <v>832</v>
      </c>
      <c r="BA2" s="13" t="s">
        <v>833</v>
      </c>
      <c r="BB2" s="13" t="s">
        <v>834</v>
      </c>
      <c r="BC2" s="13" t="s">
        <v>834</v>
      </c>
      <c r="BD2" s="13" t="s">
        <v>835</v>
      </c>
      <c r="BE2" s="13"/>
      <c r="BF2" s="13" t="s">
        <v>795</v>
      </c>
      <c r="BG2" s="13" t="s">
        <v>836</v>
      </c>
      <c r="BH2" s="13" t="s">
        <v>796</v>
      </c>
      <c r="BI2" s="13" t="s">
        <v>838</v>
      </c>
      <c r="BJ2" s="13" t="s">
        <v>839</v>
      </c>
      <c r="BK2" s="13" t="s">
        <v>840</v>
      </c>
      <c r="BL2" s="13" t="s">
        <v>1664</v>
      </c>
    </row>
    <row r="3" spans="1:64" s="3" customFormat="1" ht="97.5">
      <c r="A3" s="17" t="s">
        <v>0</v>
      </c>
      <c r="B3" s="16" t="s">
        <v>2</v>
      </c>
      <c r="C3" s="11" t="s">
        <v>734</v>
      </c>
      <c r="D3" s="16" t="s">
        <v>1</v>
      </c>
      <c r="E3" s="16" t="s">
        <v>733</v>
      </c>
      <c r="F3" s="11" t="s">
        <v>1447</v>
      </c>
      <c r="G3" s="16" t="s">
        <v>4</v>
      </c>
      <c r="H3" s="16" t="s">
        <v>1450</v>
      </c>
      <c r="I3" s="11" t="s">
        <v>1448</v>
      </c>
      <c r="J3" s="16" t="s">
        <v>3</v>
      </c>
      <c r="K3" s="16" t="s">
        <v>5</v>
      </c>
      <c r="L3" s="16" t="s">
        <v>6</v>
      </c>
      <c r="M3" s="16" t="s">
        <v>7</v>
      </c>
      <c r="N3" s="16" t="s">
        <v>8</v>
      </c>
      <c r="O3" s="16" t="s">
        <v>1513</v>
      </c>
      <c r="P3" s="16" t="s">
        <v>9</v>
      </c>
      <c r="Q3" s="13" t="s">
        <v>10</v>
      </c>
      <c r="R3" s="13" t="s">
        <v>1442</v>
      </c>
      <c r="S3" s="13" t="s">
        <v>1441</v>
      </c>
      <c r="T3" s="13" t="s">
        <v>11</v>
      </c>
      <c r="U3" s="18" t="s">
        <v>12</v>
      </c>
      <c r="V3" s="41" t="s">
        <v>1600</v>
      </c>
      <c r="W3" s="41" t="s">
        <v>1530</v>
      </c>
      <c r="X3" s="41" t="s">
        <v>1601</v>
      </c>
      <c r="Y3" s="41" t="s">
        <v>1602</v>
      </c>
      <c r="Z3" s="41" t="s">
        <v>1603</v>
      </c>
      <c r="AA3" s="41" t="s">
        <v>1604</v>
      </c>
      <c r="AB3" s="41" t="s">
        <v>1605</v>
      </c>
      <c r="AC3" s="41" t="s">
        <v>1606</v>
      </c>
      <c r="AD3" s="41" t="s">
        <v>1607</v>
      </c>
      <c r="AE3" s="41" t="s">
        <v>1610</v>
      </c>
      <c r="AF3" s="41" t="s">
        <v>1611</v>
      </c>
      <c r="AG3" s="16" t="s">
        <v>13</v>
      </c>
      <c r="AH3" s="16" t="s">
        <v>14</v>
      </c>
      <c r="AI3" s="16" t="s">
        <v>15</v>
      </c>
      <c r="AJ3" s="16" t="s">
        <v>16</v>
      </c>
      <c r="AK3" s="16" t="s">
        <v>17</v>
      </c>
      <c r="AL3" s="11" t="s">
        <v>18</v>
      </c>
      <c r="AM3" s="18" t="s">
        <v>19</v>
      </c>
      <c r="AN3" s="11" t="s">
        <v>735</v>
      </c>
      <c r="AO3" s="16" t="s">
        <v>20</v>
      </c>
      <c r="AP3" s="16" t="s">
        <v>1437</v>
      </c>
      <c r="AQ3" s="16" t="s">
        <v>21</v>
      </c>
      <c r="AR3" s="11" t="s">
        <v>22</v>
      </c>
      <c r="AS3" s="13" t="s">
        <v>736</v>
      </c>
      <c r="AT3" s="16" t="s">
        <v>1676</v>
      </c>
      <c r="AU3" s="17" t="s">
        <v>1660</v>
      </c>
      <c r="AV3" s="17" t="s">
        <v>1661</v>
      </c>
      <c r="AW3" s="52" t="s">
        <v>1662</v>
      </c>
      <c r="AX3" s="13" t="s">
        <v>1663</v>
      </c>
      <c r="AY3" s="16" t="s">
        <v>1665</v>
      </c>
      <c r="AZ3" s="11" t="s">
        <v>1666</v>
      </c>
      <c r="BA3" s="11" t="s">
        <v>1667</v>
      </c>
      <c r="BB3" s="16" t="s">
        <v>1668</v>
      </c>
      <c r="BC3" s="11" t="s">
        <v>1447</v>
      </c>
      <c r="BD3" s="16" t="s">
        <v>1669</v>
      </c>
      <c r="BE3" s="16" t="s">
        <v>1670</v>
      </c>
      <c r="BF3" s="11" t="s">
        <v>1448</v>
      </c>
      <c r="BG3" s="16" t="s">
        <v>1671</v>
      </c>
      <c r="BH3" s="16" t="s">
        <v>5</v>
      </c>
      <c r="BI3" s="16" t="s">
        <v>1672</v>
      </c>
      <c r="BJ3" s="16" t="s">
        <v>1673</v>
      </c>
      <c r="BK3" s="16" t="s">
        <v>1674</v>
      </c>
      <c r="BL3" s="16" t="s">
        <v>1675</v>
      </c>
    </row>
    <row r="4" spans="1:64">
      <c r="A4" s="4"/>
      <c r="B4" s="5"/>
      <c r="C4" s="27" t="str">
        <f>IFERROR(VLOOKUP(B4,vlookup!A$2:I$331,2,FALSE),"")</f>
        <v/>
      </c>
      <c r="D4" s="27" t="str">
        <f>IFERROR(VLOOKUP(B4,vlookup!A$2:I$331,3,FALSE),"")</f>
        <v/>
      </c>
      <c r="E4" s="5"/>
      <c r="F4" s="27" t="str">
        <f>IFERROR(VLOOKUP(E4,vlookup!D$2:E$331,2,FALSE),"")</f>
        <v/>
      </c>
      <c r="G4" s="5"/>
      <c r="H4" s="27" t="str">
        <f>IF(G4="","",CONCATENATE(E4,"_",G4))</f>
        <v/>
      </c>
      <c r="I4" s="27" t="str">
        <f>IFERROR(VLOOKUP(H4,vlookup!G$2:I$331,2,FALSE),"")</f>
        <v/>
      </c>
      <c r="J4" s="27" t="str">
        <f>IFERROR(VLOOKUP(H4,vlookup!G$2:I$331,3,FALSE),"")</f>
        <v/>
      </c>
      <c r="K4" s="5"/>
      <c r="L4" s="6"/>
      <c r="M4" s="6"/>
      <c r="N4" s="6"/>
      <c r="O4" s="6"/>
      <c r="P4" s="6"/>
      <c r="Q4" s="14" t="str">
        <f>IF(P4="","",CONCATENATE("၀၂","/",D4,"/",J4,"/",P4))</f>
        <v/>
      </c>
      <c r="R4" s="5"/>
      <c r="S4" s="6"/>
      <c r="T4" s="6"/>
      <c r="U4" s="5"/>
      <c r="V4" s="45">
        <f>IF(LEN(AE4)-LEN(SUBSTITUTE(AE4,".",""))=2,LEFT(AE4,FIND(".",AE4)-1),0)</f>
        <v>0</v>
      </c>
      <c r="W4" s="45">
        <f>CHOOSE(LEN(AE4)-LEN(SUBSTITUTE(AE4,".",""))+1,0,
LEFT(AE4,FIND(".",AE4)-1),
MID(AE4,FIND(".",AE4)+1,FIND(".",AE4,FIND(".",AE4)+1)-FIND(".",AE4)-1))</f>
        <v>0</v>
      </c>
      <c r="X4" s="45" t="e">
        <f>VALUE(RIGHT(AE4,4))</f>
        <v>#VALUE!</v>
      </c>
      <c r="Y4" s="45">
        <f>IFERROR(VALUE(V4),VLOOKUP(V4,DayReplace[],2,0))</f>
        <v>0</v>
      </c>
      <c r="Z4" s="45">
        <f>IF(V4=0,1,
IF(OR(AND(COUNTIF(Table12[Normal and Leap Years],X4),AA4=3,Y4=30),
AND(COUNTIF(Table9[MM Year],X4),COUNTIF(Table13[Always 29-Day Months],AA4),Y4=30)),Y4
-1,Y4))</f>
        <v>1</v>
      </c>
      <c r="AA4" s="45">
        <f>IFERROR(VALUE(W4),VLOOKUP(W4,MonthReplace[],2,0))</f>
        <v>0</v>
      </c>
      <c r="AB4" s="45" t="e">
        <f>IF(COUNTIF(Table9[MM Year],X4),VLOOKUP(AA4,MonthSerial[],VLOOKUP(X4,Table9[],3,0)+2,0),DATE(X4,AA4,0)-AC4)</f>
        <v>#VALUE!</v>
      </c>
      <c r="AC4" s="45" t="e">
        <f>IF(COUNTIF(Table9[MM Year],X4),
VLOOKUP(X4,Table9[],5,0),
DATE(X4,1,0))</f>
        <v>#VALUE!</v>
      </c>
      <c r="AD4" s="46" t="e">
        <f>IF(AA4=0,DATE(YEAR(AC4+1),7,16),
IF(V4=0,IF(COUNTIF(Table9[MM Year],X4),AC4+AB4+Z4+15-DAY(AC4+AB4+Z4+15)+16,AC4+AB4+Z4-DAY(AC4+AB4+Z4)+16),
IF(COUNTIF(Table9[MM Year],X4),
IF(AC4+AB4+Z4&lt;VLOOKUP(X4,Table9[],7,0),AC4
+AB4+Z4+VLOOKUP(X4,Table9[],4,0),AC4+AB4+Z4),AC4
+AB4+Z4)))</f>
        <v>#VALUE!</v>
      </c>
      <c r="AE4" s="42"/>
      <c r="AF4" s="15" t="str">
        <f>IFERROR(IF(COUNTIF(Table9[MM Year],X4),
IF(AD4&lt;VLOOKUP(X4,Table9[],7,0),AD4
+VLOOKUP(X4,Table9[],4,0),AD4),AD4
),"")</f>
        <v/>
      </c>
      <c r="AG4" s="5"/>
      <c r="AH4" s="5"/>
      <c r="AI4" s="5"/>
      <c r="AJ4" s="6"/>
      <c r="AK4" s="6"/>
      <c r="AL4" s="12" t="str">
        <f>IF(AK4="","",CONCATENATE(AJ4,"-",AK4))</f>
        <v/>
      </c>
      <c r="AM4" s="5"/>
      <c r="AN4" s="27" t="str">
        <f>IF(AM4="","",CONCATENATE("_",AM4))</f>
        <v/>
      </c>
      <c r="AO4" s="5"/>
      <c r="AP4" s="5"/>
      <c r="AQ4" s="6"/>
      <c r="AR4" s="12" t="str">
        <f>IF(AQ4="","",CONCATENATE(AM4,"/",AO4,AP4,AQ4))</f>
        <v/>
      </c>
      <c r="AS4" s="6"/>
      <c r="AT4" s="5"/>
      <c r="AU4" s="53"/>
      <c r="AV4" s="53"/>
      <c r="AW4" s="54"/>
      <c r="AX4" s="15" t="str">
        <f>IFERROR(DATE(AW4,AV4,AU4),"")</f>
        <v/>
      </c>
      <c r="AY4" s="5"/>
      <c r="AZ4" s="27" t="str">
        <f>IFERROR(VLOOKUP(AY4,vlookup!A$2:I$331,2,FALSE),"")</f>
        <v/>
      </c>
      <c r="BA4" s="27" t="str">
        <f>IFERROR(VLOOKUP(AY4,vlookup!A$2:I$331,3,FALSE),"")</f>
        <v/>
      </c>
      <c r="BB4" s="5"/>
      <c r="BC4" s="27" t="str">
        <f>IFERROR(VLOOKUP(BB4,vlookup!D$2:E$331,2,FALSE),"")</f>
        <v/>
      </c>
      <c r="BD4" s="5"/>
      <c r="BE4" s="27" t="str">
        <f>IF(BD4="","",CONCATENATE(BB4,"_",BD4))</f>
        <v/>
      </c>
      <c r="BF4" s="27" t="str">
        <f>IFERROR(VLOOKUP(BE4,vlookup!G$2:I$331,2,FALSE),"")</f>
        <v/>
      </c>
      <c r="BG4" s="27" t="str">
        <f>IFERROR(VLOOKUP(BE4,vlookup!G$2:I$331,3,FALSE),"")</f>
        <v/>
      </c>
      <c r="BH4" s="5"/>
      <c r="BI4" s="6"/>
      <c r="BJ4" s="6"/>
      <c r="BK4" s="6"/>
      <c r="BL4" s="6"/>
    </row>
    <row r="5" spans="1:64">
      <c r="A5" s="4"/>
      <c r="B5" s="5"/>
      <c r="C5" s="27" t="str">
        <f>IFERROR(VLOOKUP(B5,vlookup!A$2:I$331,2,FALSE),"")</f>
        <v/>
      </c>
      <c r="D5" s="27" t="str">
        <f>IFERROR(VLOOKUP(B5,vlookup!A$2:I$331,3,FALSE),"")</f>
        <v/>
      </c>
      <c r="E5" s="5"/>
      <c r="F5" s="27" t="str">
        <f>IFERROR(VLOOKUP(E5,vlookup!D$2:E$331,2,FALSE),"")</f>
        <v/>
      </c>
      <c r="G5" s="5"/>
      <c r="H5" s="27" t="str">
        <f t="shared" ref="H5:H68" si="2">IF(G5="","",CONCATENATE(E5,"_",G5))</f>
        <v/>
      </c>
      <c r="I5" s="27" t="str">
        <f>IFERROR(VLOOKUP(H5,vlookup!G$2:I$331,2,FALSE),"")</f>
        <v/>
      </c>
      <c r="J5" s="27" t="str">
        <f>IFERROR(VLOOKUP(H5,vlookup!G$2:I$331,3,FALSE),"")</f>
        <v/>
      </c>
      <c r="K5" s="5"/>
      <c r="L5" s="6"/>
      <c r="M5" s="6"/>
      <c r="N5" s="6"/>
      <c r="O5" s="6"/>
      <c r="P5" s="6"/>
      <c r="Q5" s="14" t="str">
        <f t="shared" ref="Q5:Q68" si="3">IF(P5="","",CONCATENATE("၀၂","/",D5,"/",J5,"/",P5))</f>
        <v/>
      </c>
      <c r="R5" s="5"/>
      <c r="S5" s="6"/>
      <c r="T5" s="6"/>
      <c r="U5" s="5"/>
      <c r="V5" s="45">
        <f t="shared" ref="V5:V68" si="4">IF(LEN(AE5)-LEN(SUBSTITUTE(AE5,".",""))=2,LEFT(AE5,FIND(".",AE5)-1),0)</f>
        <v>0</v>
      </c>
      <c r="W5" s="45">
        <f t="shared" ref="W5:W68" si="5">CHOOSE(LEN(AE5)-LEN(SUBSTITUTE(AE5,".",""))+1,0,
LEFT(AE5,FIND(".",AE5)-1),
MID(AE5,FIND(".",AE5)+1,FIND(".",AE5,FIND(".",AE5)+1)-FIND(".",AE5)-1))</f>
        <v>0</v>
      </c>
      <c r="X5" s="45" t="e">
        <f t="shared" ref="X5:X68" si="6">VALUE(RIGHT(AE5,4))</f>
        <v>#VALUE!</v>
      </c>
      <c r="Y5" s="45">
        <f>IFERROR(VALUE(V5),VLOOKUP(V5,DayReplace[],2,0))</f>
        <v>0</v>
      </c>
      <c r="Z5" s="45">
        <f>IF(V5=0,1,
IF(OR(AND(COUNTIF(Table12[Normal and Leap Years],X5),AA5=3,Y5=30),
AND(COUNTIF(Table9[MM Year],X5),COUNTIF(Table13[Always 29-Day Months],AA5),Y5=30)),Y5
-1,Y5))</f>
        <v>1</v>
      </c>
      <c r="AA5" s="45">
        <f>IFERROR(VALUE(W5),VLOOKUP(W5,MonthReplace[],2,0))</f>
        <v>0</v>
      </c>
      <c r="AB5" s="45" t="e">
        <f>IF(COUNTIF(Table9[MM Year],X5),VLOOKUP(AA5,MonthSerial[],VLOOKUP(X5,Table9[],3,0)+2,0),DATE(X5,AA5,0)-AC5)</f>
        <v>#VALUE!</v>
      </c>
      <c r="AC5" s="45" t="e">
        <f>IF(COUNTIF(Table9[MM Year],X5),
VLOOKUP(X5,Table9[],5,0),
DATE(X5,1,0))</f>
        <v>#VALUE!</v>
      </c>
      <c r="AD5" s="46" t="e">
        <f>IF(AA5=0,DATE(YEAR(AC5+1),7,16),
IF(V5=0,IF(COUNTIF(Table9[MM Year],X5),AC5+AB5+Z5+15-DAY(AC5+AB5+Z5+15)+16,AC5+AB5+Z5-DAY(AC5+AB5+Z5)+16),
IF(COUNTIF(Table9[MM Year],X5),
IF(AC5+AB5+Z5&lt;VLOOKUP(X5,Table9[],7,0),AC5
+AB5+Z5+VLOOKUP(X5,Table9[],4,0),AC5+AB5+Z5),AC5
+AB5+Z5)))</f>
        <v>#VALUE!</v>
      </c>
      <c r="AE5" s="42"/>
      <c r="AF5" s="15" t="str">
        <f>IFERROR(IF(COUNTIF(Table9[MM Year],X5),
IF(AD5&lt;VLOOKUP(X5,Table9[],7,0),AD5
+VLOOKUP(X5,Table9[],4,0),AD5),AD5
),"")</f>
        <v/>
      </c>
      <c r="AG5" s="5"/>
      <c r="AH5" s="5"/>
      <c r="AI5" s="5"/>
      <c r="AJ5" s="6"/>
      <c r="AK5" s="6"/>
      <c r="AL5" s="12" t="str">
        <f t="shared" ref="AL5:AL68" si="7">IF(AK5="","",CONCATENATE(AJ5,"-",AK5))</f>
        <v/>
      </c>
      <c r="AM5" s="5"/>
      <c r="AN5" s="27" t="str">
        <f t="shared" ref="AN5:AN68" si="8">IF(AM5="","",CONCATENATE("_",AM5))</f>
        <v/>
      </c>
      <c r="AO5" s="5"/>
      <c r="AP5" s="5"/>
      <c r="AQ5" s="6"/>
      <c r="AR5" s="12" t="str">
        <f t="shared" ref="AR5:AR68" si="9">IF(AQ5="","",CONCATENATE(AM5,"/",AO5,AP5,AQ5))</f>
        <v/>
      </c>
      <c r="AS5" s="6"/>
      <c r="AT5" s="5"/>
      <c r="AU5" s="53"/>
      <c r="AV5" s="53"/>
      <c r="AW5" s="54"/>
      <c r="AX5" s="15" t="str">
        <f t="shared" ref="AX5:AX68" si="10">IFERROR(DATE(AW5,AV5,AU5),"")</f>
        <v/>
      </c>
      <c r="AY5" s="5"/>
      <c r="AZ5" s="27" t="str">
        <f>IFERROR(VLOOKUP(AY5,vlookup!A$2:I$331,2,FALSE),"")</f>
        <v/>
      </c>
      <c r="BA5" s="27" t="str">
        <f>IFERROR(VLOOKUP(AY5,vlookup!A$2:I$331,3,FALSE),"")</f>
        <v/>
      </c>
      <c r="BB5" s="5"/>
      <c r="BC5" s="27" t="str">
        <f>IFERROR(VLOOKUP(BB5,vlookup!D$2:E$331,2,FALSE),"")</f>
        <v/>
      </c>
      <c r="BD5" s="5"/>
      <c r="BE5" s="27" t="str">
        <f t="shared" ref="BE5:BE68" si="11">IF(BD5="","",CONCATENATE(BB5,"_",BD5))</f>
        <v/>
      </c>
      <c r="BF5" s="27" t="str">
        <f>IFERROR(VLOOKUP(BE5,vlookup!G$2:I$331,2,FALSE),"")</f>
        <v/>
      </c>
      <c r="BG5" s="27" t="str">
        <f>IFERROR(VLOOKUP(BE5,vlookup!G$2:I$331,3,FALSE),"")</f>
        <v/>
      </c>
      <c r="BH5" s="5"/>
      <c r="BI5" s="6"/>
      <c r="BJ5" s="6"/>
      <c r="BK5" s="6"/>
      <c r="BL5" s="6"/>
    </row>
    <row r="6" spans="1:64">
      <c r="A6" s="4"/>
      <c r="B6" s="5"/>
      <c r="C6" s="27" t="str">
        <f>IFERROR(VLOOKUP(B6,vlookup!A$2:I$331,2,FALSE),"")</f>
        <v/>
      </c>
      <c r="D6" s="27" t="str">
        <f>IFERROR(VLOOKUP(B6,vlookup!A$2:I$331,3,FALSE),"")</f>
        <v/>
      </c>
      <c r="E6" s="5"/>
      <c r="F6" s="27" t="str">
        <f>IFERROR(VLOOKUP(E6,vlookup!D$2:E$331,2,FALSE),"")</f>
        <v/>
      </c>
      <c r="G6" s="5"/>
      <c r="H6" s="27" t="str">
        <f t="shared" si="2"/>
        <v/>
      </c>
      <c r="I6" s="27" t="str">
        <f>IFERROR(VLOOKUP(H6,vlookup!G$2:I$331,2,FALSE),"")</f>
        <v/>
      </c>
      <c r="J6" s="27" t="str">
        <f>IFERROR(VLOOKUP(H6,vlookup!G$2:I$331,3,FALSE),"")</f>
        <v/>
      </c>
      <c r="K6" s="5"/>
      <c r="L6" s="6"/>
      <c r="M6" s="6"/>
      <c r="N6" s="6"/>
      <c r="O6" s="6"/>
      <c r="P6" s="6"/>
      <c r="Q6" s="14" t="str">
        <f t="shared" si="3"/>
        <v/>
      </c>
      <c r="R6" s="5"/>
      <c r="S6" s="6"/>
      <c r="T6" s="6"/>
      <c r="U6" s="5"/>
      <c r="V6" s="45">
        <f t="shared" si="4"/>
        <v>0</v>
      </c>
      <c r="W6" s="45">
        <f t="shared" si="5"/>
        <v>0</v>
      </c>
      <c r="X6" s="45" t="e">
        <f t="shared" si="6"/>
        <v>#VALUE!</v>
      </c>
      <c r="Y6" s="45">
        <f>IFERROR(VALUE(V6),VLOOKUP(V6,DayReplace[],2,0))</f>
        <v>0</v>
      </c>
      <c r="Z6" s="45">
        <f>IF(V6=0,1,
IF(OR(AND(COUNTIF(Table12[Normal and Leap Years],X6),AA6=3,Y6=30),
AND(COUNTIF(Table9[MM Year],X6),COUNTIF(Table13[Always 29-Day Months],AA6),Y6=30)),Y6
-1,Y6))</f>
        <v>1</v>
      </c>
      <c r="AA6" s="45">
        <f>IFERROR(VALUE(W6),VLOOKUP(W6,MonthReplace[],2,0))</f>
        <v>0</v>
      </c>
      <c r="AB6" s="45" t="e">
        <f>IF(COUNTIF(Table9[MM Year],X6),VLOOKUP(AA6,MonthSerial[],VLOOKUP(X6,Table9[],3,0)+2,0),DATE(X6,AA6,0)-AC6)</f>
        <v>#VALUE!</v>
      </c>
      <c r="AC6" s="45" t="e">
        <f>IF(COUNTIF(Table9[MM Year],X6),
VLOOKUP(X6,Table9[],5,0),
DATE(X6,1,0))</f>
        <v>#VALUE!</v>
      </c>
      <c r="AD6" s="46" t="e">
        <f>IF(AA6=0,DATE(YEAR(AC6+1),7,16),
IF(V6=0,IF(COUNTIF(Table9[MM Year],X6),AC6+AB6+Z6+15-DAY(AC6+AB6+Z6+15)+16,AC6+AB6+Z6-DAY(AC6+AB6+Z6)+16),
IF(COUNTIF(Table9[MM Year],X6),
IF(AC6+AB6+Z6&lt;VLOOKUP(X6,Table9[],7,0),AC6
+AB6+Z6+VLOOKUP(X6,Table9[],4,0),AC6+AB6+Z6),AC6
+AB6+Z6)))</f>
        <v>#VALUE!</v>
      </c>
      <c r="AE6" s="42"/>
      <c r="AF6" s="15" t="str">
        <f>IFERROR(IF(COUNTIF(Table9[MM Year],X6),
IF(AD6&lt;VLOOKUP(X6,Table9[],7,0),AD6
+VLOOKUP(X6,Table9[],4,0),AD6),AD6
),"")</f>
        <v/>
      </c>
      <c r="AG6" s="5"/>
      <c r="AH6" s="5"/>
      <c r="AI6" s="5"/>
      <c r="AJ6" s="6"/>
      <c r="AK6" s="6"/>
      <c r="AL6" s="12" t="str">
        <f t="shared" si="7"/>
        <v/>
      </c>
      <c r="AM6" s="5"/>
      <c r="AN6" s="27" t="str">
        <f t="shared" si="8"/>
        <v/>
      </c>
      <c r="AO6" s="5"/>
      <c r="AP6" s="5"/>
      <c r="AQ6" s="6"/>
      <c r="AR6" s="12" t="str">
        <f t="shared" si="9"/>
        <v/>
      </c>
      <c r="AS6" s="6"/>
      <c r="AT6" s="5"/>
      <c r="AU6" s="53"/>
      <c r="AV6" s="53"/>
      <c r="AW6" s="54"/>
      <c r="AX6" s="15" t="str">
        <f t="shared" si="10"/>
        <v/>
      </c>
      <c r="AY6" s="5"/>
      <c r="AZ6" s="27" t="str">
        <f>IFERROR(VLOOKUP(AY6,vlookup!A$2:I$331,2,FALSE),"")</f>
        <v/>
      </c>
      <c r="BA6" s="27" t="str">
        <f>IFERROR(VLOOKUP(AY6,vlookup!A$2:I$331,3,FALSE),"")</f>
        <v/>
      </c>
      <c r="BB6" s="5"/>
      <c r="BC6" s="27" t="str">
        <f>IFERROR(VLOOKUP(BB6,vlookup!D$2:E$331,2,FALSE),"")</f>
        <v/>
      </c>
      <c r="BD6" s="5"/>
      <c r="BE6" s="27" t="str">
        <f t="shared" si="11"/>
        <v/>
      </c>
      <c r="BF6" s="27" t="str">
        <f>IFERROR(VLOOKUP(BE6,vlookup!G$2:I$331,2,FALSE),"")</f>
        <v/>
      </c>
      <c r="BG6" s="27" t="str">
        <f>IFERROR(VLOOKUP(BE6,vlookup!G$2:I$331,3,FALSE),"")</f>
        <v/>
      </c>
      <c r="BH6" s="5"/>
      <c r="BI6" s="6"/>
      <c r="BJ6" s="6"/>
      <c r="BK6" s="6"/>
      <c r="BL6" s="6"/>
    </row>
    <row r="7" spans="1:64">
      <c r="A7" s="4"/>
      <c r="B7" s="5"/>
      <c r="C7" s="27" t="str">
        <f>IFERROR(VLOOKUP(B7,vlookup!A$2:I$331,2,FALSE),"")</f>
        <v/>
      </c>
      <c r="D7" s="27" t="str">
        <f>IFERROR(VLOOKUP(B7,vlookup!A$2:I$331,3,FALSE),"")</f>
        <v/>
      </c>
      <c r="E7" s="5"/>
      <c r="F7" s="27" t="str">
        <f>IFERROR(VLOOKUP(E7,vlookup!D$2:E$331,2,FALSE),"")</f>
        <v/>
      </c>
      <c r="G7" s="5"/>
      <c r="H7" s="27" t="str">
        <f t="shared" si="2"/>
        <v/>
      </c>
      <c r="I7" s="27" t="str">
        <f>IFERROR(VLOOKUP(H7,vlookup!G$2:I$331,2,FALSE),"")</f>
        <v/>
      </c>
      <c r="J7" s="27" t="str">
        <f>IFERROR(VLOOKUP(H7,vlookup!G$2:I$331,3,FALSE),"")</f>
        <v/>
      </c>
      <c r="K7" s="5"/>
      <c r="L7" s="6"/>
      <c r="M7" s="6"/>
      <c r="N7" s="6"/>
      <c r="O7" s="6"/>
      <c r="P7" s="6"/>
      <c r="Q7" s="14" t="str">
        <f t="shared" si="3"/>
        <v/>
      </c>
      <c r="R7" s="5"/>
      <c r="S7" s="6"/>
      <c r="T7" s="6"/>
      <c r="U7" s="5"/>
      <c r="V7" s="45">
        <f t="shared" si="4"/>
        <v>0</v>
      </c>
      <c r="W7" s="45">
        <f t="shared" si="5"/>
        <v>0</v>
      </c>
      <c r="X7" s="45" t="e">
        <f t="shared" si="6"/>
        <v>#VALUE!</v>
      </c>
      <c r="Y7" s="45">
        <f>IFERROR(VALUE(V7),VLOOKUP(V7,DayReplace[],2,0))</f>
        <v>0</v>
      </c>
      <c r="Z7" s="45">
        <f>IF(V7=0,1,
IF(OR(AND(COUNTIF(Table12[Normal and Leap Years],X7),AA7=3,Y7=30),
AND(COUNTIF(Table9[MM Year],X7),COUNTIF(Table13[Always 29-Day Months],AA7),Y7=30)),Y7
-1,Y7))</f>
        <v>1</v>
      </c>
      <c r="AA7" s="45">
        <f>IFERROR(VALUE(W7),VLOOKUP(W7,MonthReplace[],2,0))</f>
        <v>0</v>
      </c>
      <c r="AB7" s="45" t="e">
        <f>IF(COUNTIF(Table9[MM Year],X7),VLOOKUP(AA7,MonthSerial[],VLOOKUP(X7,Table9[],3,0)+2,0),DATE(X7,AA7,0)-AC7)</f>
        <v>#VALUE!</v>
      </c>
      <c r="AC7" s="45" t="e">
        <f>IF(COUNTIF(Table9[MM Year],X7),
VLOOKUP(X7,Table9[],5,0),
DATE(X7,1,0))</f>
        <v>#VALUE!</v>
      </c>
      <c r="AD7" s="46" t="e">
        <f>IF(AA7=0,DATE(YEAR(AC7+1),7,16),
IF(V7=0,IF(COUNTIF(Table9[MM Year],X7),AC7+AB7+Z7+15-DAY(AC7+AB7+Z7+15)+16,AC7+AB7+Z7-DAY(AC7+AB7+Z7)+16),
IF(COUNTIF(Table9[MM Year],X7),
IF(AC7+AB7+Z7&lt;VLOOKUP(X7,Table9[],7,0),AC7
+AB7+Z7+VLOOKUP(X7,Table9[],4,0),AC7+AB7+Z7),AC7
+AB7+Z7)))</f>
        <v>#VALUE!</v>
      </c>
      <c r="AE7" s="42"/>
      <c r="AF7" s="15" t="str">
        <f>IFERROR(IF(COUNTIF(Table9[MM Year],X7),
IF(AD7&lt;VLOOKUP(X7,Table9[],7,0),AD7
+VLOOKUP(X7,Table9[],4,0),AD7),AD7
),"")</f>
        <v/>
      </c>
      <c r="AG7" s="5"/>
      <c r="AH7" s="5"/>
      <c r="AI7" s="5"/>
      <c r="AJ7" s="6"/>
      <c r="AK7" s="6"/>
      <c r="AL7" s="12" t="str">
        <f t="shared" si="7"/>
        <v/>
      </c>
      <c r="AM7" s="5"/>
      <c r="AN7" s="27" t="str">
        <f t="shared" si="8"/>
        <v/>
      </c>
      <c r="AO7" s="5"/>
      <c r="AP7" s="5"/>
      <c r="AQ7" s="6"/>
      <c r="AR7" s="12" t="str">
        <f t="shared" si="9"/>
        <v/>
      </c>
      <c r="AS7" s="6"/>
      <c r="AT7" s="5"/>
      <c r="AU7" s="53"/>
      <c r="AV7" s="53"/>
      <c r="AW7" s="54"/>
      <c r="AX7" s="15" t="str">
        <f t="shared" si="10"/>
        <v/>
      </c>
      <c r="AY7" s="5"/>
      <c r="AZ7" s="27" t="str">
        <f>IFERROR(VLOOKUP(AY7,vlookup!A$2:I$331,2,FALSE),"")</f>
        <v/>
      </c>
      <c r="BA7" s="27" t="str">
        <f>IFERROR(VLOOKUP(AY7,vlookup!A$2:I$331,3,FALSE),"")</f>
        <v/>
      </c>
      <c r="BB7" s="5"/>
      <c r="BC7" s="27" t="str">
        <f>IFERROR(VLOOKUP(BB7,vlookup!D$2:E$331,2,FALSE),"")</f>
        <v/>
      </c>
      <c r="BD7" s="5"/>
      <c r="BE7" s="27" t="str">
        <f t="shared" si="11"/>
        <v/>
      </c>
      <c r="BF7" s="27" t="str">
        <f>IFERROR(VLOOKUP(BE7,vlookup!G$2:I$331,2,FALSE),"")</f>
        <v/>
      </c>
      <c r="BG7" s="27" t="str">
        <f>IFERROR(VLOOKUP(BE7,vlookup!G$2:I$331,3,FALSE),"")</f>
        <v/>
      </c>
      <c r="BH7" s="5"/>
      <c r="BI7" s="6"/>
      <c r="BJ7" s="6"/>
      <c r="BK7" s="6"/>
      <c r="BL7" s="6"/>
    </row>
    <row r="8" spans="1:64">
      <c r="A8" s="4"/>
      <c r="B8" s="5"/>
      <c r="C8" s="27" t="str">
        <f>IFERROR(VLOOKUP(B8,vlookup!A$2:I$331,2,FALSE),"")</f>
        <v/>
      </c>
      <c r="D8" s="27" t="str">
        <f>IFERROR(VLOOKUP(B8,vlookup!A$2:I$331,3,FALSE),"")</f>
        <v/>
      </c>
      <c r="E8" s="5"/>
      <c r="F8" s="27" t="str">
        <f>IFERROR(VLOOKUP(E8,vlookup!D$2:E$331,2,FALSE),"")</f>
        <v/>
      </c>
      <c r="G8" s="5"/>
      <c r="H8" s="27" t="str">
        <f t="shared" si="2"/>
        <v/>
      </c>
      <c r="I8" s="27" t="str">
        <f>IFERROR(VLOOKUP(H8,vlookup!G$2:I$331,2,FALSE),"")</f>
        <v/>
      </c>
      <c r="J8" s="27" t="str">
        <f>IFERROR(VLOOKUP(H8,vlookup!G$2:I$331,3,FALSE),"")</f>
        <v/>
      </c>
      <c r="K8" s="5"/>
      <c r="L8" s="6"/>
      <c r="M8" s="6"/>
      <c r="N8" s="6"/>
      <c r="O8" s="6"/>
      <c r="P8" s="6"/>
      <c r="Q8" s="14" t="str">
        <f t="shared" si="3"/>
        <v/>
      </c>
      <c r="R8" s="5"/>
      <c r="S8" s="6"/>
      <c r="T8" s="6"/>
      <c r="U8" s="5"/>
      <c r="V8" s="45">
        <f t="shared" si="4"/>
        <v>0</v>
      </c>
      <c r="W8" s="45">
        <f t="shared" si="5"/>
        <v>0</v>
      </c>
      <c r="X8" s="45" t="e">
        <f t="shared" si="6"/>
        <v>#VALUE!</v>
      </c>
      <c r="Y8" s="45">
        <f>IFERROR(VALUE(V8),VLOOKUP(V8,DayReplace[],2,0))</f>
        <v>0</v>
      </c>
      <c r="Z8" s="45">
        <f>IF(V8=0,1,
IF(OR(AND(COUNTIF(Table12[Normal and Leap Years],X8),AA8=3,Y8=30),
AND(COUNTIF(Table9[MM Year],X8),COUNTIF(Table13[Always 29-Day Months],AA8),Y8=30)),Y8
-1,Y8))</f>
        <v>1</v>
      </c>
      <c r="AA8" s="45">
        <f>IFERROR(VALUE(W8),VLOOKUP(W8,MonthReplace[],2,0))</f>
        <v>0</v>
      </c>
      <c r="AB8" s="45" t="e">
        <f>IF(COUNTIF(Table9[MM Year],X8),VLOOKUP(AA8,MonthSerial[],VLOOKUP(X8,Table9[],3,0)+2,0),DATE(X8,AA8,0)-AC8)</f>
        <v>#VALUE!</v>
      </c>
      <c r="AC8" s="45" t="e">
        <f>IF(COUNTIF(Table9[MM Year],X8),
VLOOKUP(X8,Table9[],5,0),
DATE(X8,1,0))</f>
        <v>#VALUE!</v>
      </c>
      <c r="AD8" s="46" t="e">
        <f>IF(AA8=0,DATE(YEAR(AC8+1),7,16),
IF(V8=0,IF(COUNTIF(Table9[MM Year],X8),AC8+AB8+Z8+15-DAY(AC8+AB8+Z8+15)+16,AC8+AB8+Z8-DAY(AC8+AB8+Z8)+16),
IF(COUNTIF(Table9[MM Year],X8),
IF(AC8+AB8+Z8&lt;VLOOKUP(X8,Table9[],7,0),AC8
+AB8+Z8+VLOOKUP(X8,Table9[],4,0),AC8+AB8+Z8),AC8
+AB8+Z8)))</f>
        <v>#VALUE!</v>
      </c>
      <c r="AE8" s="42"/>
      <c r="AF8" s="15" t="str">
        <f>IFERROR(IF(COUNTIF(Table9[MM Year],X8),
IF(AD8&lt;VLOOKUP(X8,Table9[],7,0),AD8
+VLOOKUP(X8,Table9[],4,0),AD8),AD8
),"")</f>
        <v/>
      </c>
      <c r="AG8" s="5"/>
      <c r="AH8" s="5"/>
      <c r="AI8" s="5"/>
      <c r="AJ8" s="6"/>
      <c r="AK8" s="6"/>
      <c r="AL8" s="12" t="str">
        <f t="shared" si="7"/>
        <v/>
      </c>
      <c r="AM8" s="5"/>
      <c r="AN8" s="27" t="str">
        <f t="shared" si="8"/>
        <v/>
      </c>
      <c r="AO8" s="5"/>
      <c r="AP8" s="5"/>
      <c r="AQ8" s="6"/>
      <c r="AR8" s="12" t="str">
        <f t="shared" si="9"/>
        <v/>
      </c>
      <c r="AS8" s="6"/>
      <c r="AT8" s="5"/>
      <c r="AU8" s="53"/>
      <c r="AV8" s="53"/>
      <c r="AW8" s="54"/>
      <c r="AX8" s="15" t="str">
        <f t="shared" si="10"/>
        <v/>
      </c>
      <c r="AY8" s="5"/>
      <c r="AZ8" s="27" t="str">
        <f>IFERROR(VLOOKUP(AY8,vlookup!A$2:I$331,2,FALSE),"")</f>
        <v/>
      </c>
      <c r="BA8" s="27" t="str">
        <f>IFERROR(VLOOKUP(AY8,vlookup!A$2:I$331,3,FALSE),"")</f>
        <v/>
      </c>
      <c r="BB8" s="5"/>
      <c r="BC8" s="27" t="str">
        <f>IFERROR(VLOOKUP(BB8,vlookup!D$2:E$331,2,FALSE),"")</f>
        <v/>
      </c>
      <c r="BD8" s="5"/>
      <c r="BE8" s="27" t="str">
        <f t="shared" si="11"/>
        <v/>
      </c>
      <c r="BF8" s="27" t="str">
        <f>IFERROR(VLOOKUP(BE8,vlookup!G$2:I$331,2,FALSE),"")</f>
        <v/>
      </c>
      <c r="BG8" s="27" t="str">
        <f>IFERROR(VLOOKUP(BE8,vlookup!G$2:I$331,3,FALSE),"")</f>
        <v/>
      </c>
      <c r="BH8" s="5"/>
      <c r="BI8" s="6"/>
      <c r="BJ8" s="6"/>
      <c r="BK8" s="6"/>
      <c r="BL8" s="6"/>
    </row>
    <row r="9" spans="1:64">
      <c r="A9" s="4"/>
      <c r="B9" s="5"/>
      <c r="C9" s="27" t="str">
        <f>IFERROR(VLOOKUP(B9,vlookup!A$2:I$331,2,FALSE),"")</f>
        <v/>
      </c>
      <c r="D9" s="27" t="str">
        <f>IFERROR(VLOOKUP(B9,vlookup!A$2:I$331,3,FALSE),"")</f>
        <v/>
      </c>
      <c r="E9" s="5"/>
      <c r="F9" s="27" t="str">
        <f>IFERROR(VLOOKUP(E9,vlookup!D$2:E$331,2,FALSE),"")</f>
        <v/>
      </c>
      <c r="G9" s="5"/>
      <c r="H9" s="27" t="str">
        <f t="shared" si="2"/>
        <v/>
      </c>
      <c r="I9" s="27" t="str">
        <f>IFERROR(VLOOKUP(H9,vlookup!G$2:I$331,2,FALSE),"")</f>
        <v/>
      </c>
      <c r="J9" s="27" t="str">
        <f>IFERROR(VLOOKUP(H9,vlookup!G$2:I$331,3,FALSE),"")</f>
        <v/>
      </c>
      <c r="K9" s="5"/>
      <c r="L9" s="6"/>
      <c r="M9" s="6"/>
      <c r="N9" s="6"/>
      <c r="O9" s="6"/>
      <c r="P9" s="6"/>
      <c r="Q9" s="14" t="str">
        <f t="shared" si="3"/>
        <v/>
      </c>
      <c r="R9" s="5"/>
      <c r="S9" s="6"/>
      <c r="T9" s="6"/>
      <c r="U9" s="5"/>
      <c r="V9" s="45">
        <f t="shared" si="4"/>
        <v>0</v>
      </c>
      <c r="W9" s="45">
        <f t="shared" si="5"/>
        <v>0</v>
      </c>
      <c r="X9" s="45" t="e">
        <f t="shared" si="6"/>
        <v>#VALUE!</v>
      </c>
      <c r="Y9" s="45">
        <f>IFERROR(VALUE(V9),VLOOKUP(V9,DayReplace[],2,0))</f>
        <v>0</v>
      </c>
      <c r="Z9" s="45">
        <f>IF(V9=0,1,
IF(OR(AND(COUNTIF(Table12[Normal and Leap Years],X9),AA9=3,Y9=30),
AND(COUNTIF(Table9[MM Year],X9),COUNTIF(Table13[Always 29-Day Months],AA9),Y9=30)),Y9
-1,Y9))</f>
        <v>1</v>
      </c>
      <c r="AA9" s="45">
        <f>IFERROR(VALUE(W9),VLOOKUP(W9,MonthReplace[],2,0))</f>
        <v>0</v>
      </c>
      <c r="AB9" s="45" t="e">
        <f>IF(COUNTIF(Table9[MM Year],X9),VLOOKUP(AA9,MonthSerial[],VLOOKUP(X9,Table9[],3,0)+2,0),DATE(X9,AA9,0)-AC9)</f>
        <v>#VALUE!</v>
      </c>
      <c r="AC9" s="45" t="e">
        <f>IF(COUNTIF(Table9[MM Year],X9),
VLOOKUP(X9,Table9[],5,0),
DATE(X9,1,0))</f>
        <v>#VALUE!</v>
      </c>
      <c r="AD9" s="46" t="e">
        <f>IF(AA9=0,DATE(YEAR(AC9+1),7,16),
IF(V9=0,IF(COUNTIF(Table9[MM Year],X9),AC9+AB9+Z9+15-DAY(AC9+AB9+Z9+15)+16,AC9+AB9+Z9-DAY(AC9+AB9+Z9)+16),
IF(COUNTIF(Table9[MM Year],X9),
IF(AC9+AB9+Z9&lt;VLOOKUP(X9,Table9[],7,0),AC9
+AB9+Z9+VLOOKUP(X9,Table9[],4,0),AC9+AB9+Z9),AC9
+AB9+Z9)))</f>
        <v>#VALUE!</v>
      </c>
      <c r="AE9" s="42"/>
      <c r="AF9" s="15" t="str">
        <f>IFERROR(IF(COUNTIF(Table9[MM Year],X9),
IF(AD9&lt;VLOOKUP(X9,Table9[],7,0),AD9
+VLOOKUP(X9,Table9[],4,0),AD9),AD9
),"")</f>
        <v/>
      </c>
      <c r="AG9" s="5"/>
      <c r="AH9" s="5"/>
      <c r="AI9" s="5"/>
      <c r="AJ9" s="6"/>
      <c r="AK9" s="6"/>
      <c r="AL9" s="12" t="str">
        <f t="shared" si="7"/>
        <v/>
      </c>
      <c r="AM9" s="5"/>
      <c r="AN9" s="27" t="str">
        <f t="shared" si="8"/>
        <v/>
      </c>
      <c r="AO9" s="5"/>
      <c r="AP9" s="5"/>
      <c r="AQ9" s="6"/>
      <c r="AR9" s="12" t="str">
        <f t="shared" si="9"/>
        <v/>
      </c>
      <c r="AS9" s="6"/>
      <c r="AT9" s="5"/>
      <c r="AU9" s="53"/>
      <c r="AV9" s="53"/>
      <c r="AW9" s="54"/>
      <c r="AX9" s="15" t="str">
        <f t="shared" si="10"/>
        <v/>
      </c>
      <c r="AY9" s="5"/>
      <c r="AZ9" s="27" t="str">
        <f>IFERROR(VLOOKUP(AY9,vlookup!A$2:I$331,2,FALSE),"")</f>
        <v/>
      </c>
      <c r="BA9" s="27" t="str">
        <f>IFERROR(VLOOKUP(AY9,vlookup!A$2:I$331,3,FALSE),"")</f>
        <v/>
      </c>
      <c r="BB9" s="5"/>
      <c r="BC9" s="27" t="str">
        <f>IFERROR(VLOOKUP(BB9,vlookup!D$2:E$331,2,FALSE),"")</f>
        <v/>
      </c>
      <c r="BD9" s="5"/>
      <c r="BE9" s="27" t="str">
        <f t="shared" si="11"/>
        <v/>
      </c>
      <c r="BF9" s="27" t="str">
        <f>IFERROR(VLOOKUP(BE9,vlookup!G$2:I$331,2,FALSE),"")</f>
        <v/>
      </c>
      <c r="BG9" s="27" t="str">
        <f>IFERROR(VLOOKUP(BE9,vlookup!G$2:I$331,3,FALSE),"")</f>
        <v/>
      </c>
      <c r="BH9" s="5"/>
      <c r="BI9" s="6"/>
      <c r="BJ9" s="6"/>
      <c r="BK9" s="6"/>
      <c r="BL9" s="6"/>
    </row>
    <row r="10" spans="1:64">
      <c r="A10" s="4"/>
      <c r="B10" s="5"/>
      <c r="C10" s="27" t="str">
        <f>IFERROR(VLOOKUP(B10,vlookup!A$2:I$331,2,FALSE),"")</f>
        <v/>
      </c>
      <c r="D10" s="27" t="str">
        <f>IFERROR(VLOOKUP(B10,vlookup!A$2:I$331,3,FALSE),"")</f>
        <v/>
      </c>
      <c r="E10" s="5"/>
      <c r="F10" s="27" t="str">
        <f>IFERROR(VLOOKUP(E10,vlookup!D$2:E$331,2,FALSE),"")</f>
        <v/>
      </c>
      <c r="G10" s="5"/>
      <c r="H10" s="27" t="str">
        <f t="shared" si="2"/>
        <v/>
      </c>
      <c r="I10" s="27" t="str">
        <f>IFERROR(VLOOKUP(H10,vlookup!G$2:I$331,2,FALSE),"")</f>
        <v/>
      </c>
      <c r="J10" s="27" t="str">
        <f>IFERROR(VLOOKUP(H10,vlookup!G$2:I$331,3,FALSE),"")</f>
        <v/>
      </c>
      <c r="K10" s="5"/>
      <c r="L10" s="6"/>
      <c r="M10" s="6"/>
      <c r="N10" s="6"/>
      <c r="O10" s="6"/>
      <c r="P10" s="6"/>
      <c r="Q10" s="14" t="str">
        <f t="shared" si="3"/>
        <v/>
      </c>
      <c r="R10" s="5"/>
      <c r="S10" s="6"/>
      <c r="T10" s="6"/>
      <c r="U10" s="5"/>
      <c r="V10" s="45">
        <f t="shared" si="4"/>
        <v>0</v>
      </c>
      <c r="W10" s="45">
        <f t="shared" si="5"/>
        <v>0</v>
      </c>
      <c r="X10" s="45" t="e">
        <f t="shared" si="6"/>
        <v>#VALUE!</v>
      </c>
      <c r="Y10" s="45">
        <f>IFERROR(VALUE(V10),VLOOKUP(V10,DayReplace[],2,0))</f>
        <v>0</v>
      </c>
      <c r="Z10" s="45">
        <f>IF(V10=0,1,
IF(OR(AND(COUNTIF(Table12[Normal and Leap Years],X10),AA10=3,Y10=30),
AND(COUNTIF(Table9[MM Year],X10),COUNTIF(Table13[Always 29-Day Months],AA10),Y10=30)),Y10
-1,Y10))</f>
        <v>1</v>
      </c>
      <c r="AA10" s="45">
        <f>IFERROR(VALUE(W10),VLOOKUP(W10,MonthReplace[],2,0))</f>
        <v>0</v>
      </c>
      <c r="AB10" s="45" t="e">
        <f>IF(COUNTIF(Table9[MM Year],X10),VLOOKUP(AA10,MonthSerial[],VLOOKUP(X10,Table9[],3,0)+2,0),DATE(X10,AA10,0)-AC10)</f>
        <v>#VALUE!</v>
      </c>
      <c r="AC10" s="45" t="e">
        <f>IF(COUNTIF(Table9[MM Year],X10),
VLOOKUP(X10,Table9[],5,0),
DATE(X10,1,0))</f>
        <v>#VALUE!</v>
      </c>
      <c r="AD10" s="46" t="e">
        <f>IF(AA10=0,DATE(YEAR(AC10+1),7,16),
IF(V10=0,IF(COUNTIF(Table9[MM Year],X10),AC10+AB10+Z10+15-DAY(AC10+AB10+Z10+15)+16,AC10+AB10+Z10-DAY(AC10+AB10+Z10)+16),
IF(COUNTIF(Table9[MM Year],X10),
IF(AC10+AB10+Z10&lt;VLOOKUP(X10,Table9[],7,0),AC10
+AB10+Z10+VLOOKUP(X10,Table9[],4,0),AC10+AB10+Z10),AC10
+AB10+Z10)))</f>
        <v>#VALUE!</v>
      </c>
      <c r="AE10" s="42"/>
      <c r="AF10" s="15" t="str">
        <f>IFERROR(IF(COUNTIF(Table9[MM Year],X10),
IF(AD10&lt;VLOOKUP(X10,Table9[],7,0),AD10
+VLOOKUP(X10,Table9[],4,0),AD10),AD10
),"")</f>
        <v/>
      </c>
      <c r="AG10" s="5"/>
      <c r="AH10" s="5"/>
      <c r="AI10" s="5"/>
      <c r="AJ10" s="6"/>
      <c r="AK10" s="6"/>
      <c r="AL10" s="12" t="str">
        <f t="shared" si="7"/>
        <v/>
      </c>
      <c r="AM10" s="5"/>
      <c r="AN10" s="27" t="str">
        <f t="shared" si="8"/>
        <v/>
      </c>
      <c r="AO10" s="5"/>
      <c r="AP10" s="5"/>
      <c r="AQ10" s="6"/>
      <c r="AR10" s="12" t="str">
        <f t="shared" si="9"/>
        <v/>
      </c>
      <c r="AS10" s="6"/>
      <c r="AT10" s="5"/>
      <c r="AU10" s="53"/>
      <c r="AV10" s="53"/>
      <c r="AW10" s="54"/>
      <c r="AX10" s="15" t="str">
        <f t="shared" si="10"/>
        <v/>
      </c>
      <c r="AY10" s="5"/>
      <c r="AZ10" s="27" t="str">
        <f>IFERROR(VLOOKUP(AY10,vlookup!A$2:I$331,2,FALSE),"")</f>
        <v/>
      </c>
      <c r="BA10" s="27" t="str">
        <f>IFERROR(VLOOKUP(AY10,vlookup!A$2:I$331,3,FALSE),"")</f>
        <v/>
      </c>
      <c r="BB10" s="5"/>
      <c r="BC10" s="27" t="str">
        <f>IFERROR(VLOOKUP(BB10,vlookup!D$2:E$331,2,FALSE),"")</f>
        <v/>
      </c>
      <c r="BD10" s="5"/>
      <c r="BE10" s="27" t="str">
        <f t="shared" si="11"/>
        <v/>
      </c>
      <c r="BF10" s="27" t="str">
        <f>IFERROR(VLOOKUP(BE10,vlookup!G$2:I$331,2,FALSE),"")</f>
        <v/>
      </c>
      <c r="BG10" s="27" t="str">
        <f>IFERROR(VLOOKUP(BE10,vlookup!G$2:I$331,3,FALSE),"")</f>
        <v/>
      </c>
      <c r="BH10" s="5"/>
      <c r="BI10" s="6"/>
      <c r="BJ10" s="6"/>
      <c r="BK10" s="6"/>
      <c r="BL10" s="6"/>
    </row>
    <row r="11" spans="1:64">
      <c r="A11" s="4"/>
      <c r="B11" s="5"/>
      <c r="C11" s="27" t="str">
        <f>IFERROR(VLOOKUP(B11,vlookup!A$2:I$331,2,FALSE),"")</f>
        <v/>
      </c>
      <c r="D11" s="27" t="str">
        <f>IFERROR(VLOOKUP(B11,vlookup!A$2:I$331,3,FALSE),"")</f>
        <v/>
      </c>
      <c r="E11" s="5"/>
      <c r="F11" s="27" t="str">
        <f>IFERROR(VLOOKUP(E11,vlookup!D$2:E$331,2,FALSE),"")</f>
        <v/>
      </c>
      <c r="G11" s="5"/>
      <c r="H11" s="27" t="str">
        <f t="shared" si="2"/>
        <v/>
      </c>
      <c r="I11" s="27" t="str">
        <f>IFERROR(VLOOKUP(H11,vlookup!G$2:I$331,2,FALSE),"")</f>
        <v/>
      </c>
      <c r="J11" s="27" t="str">
        <f>IFERROR(VLOOKUP(H11,vlookup!G$2:I$331,3,FALSE),"")</f>
        <v/>
      </c>
      <c r="K11" s="5"/>
      <c r="L11" s="6"/>
      <c r="M11" s="6"/>
      <c r="N11" s="6"/>
      <c r="O11" s="6"/>
      <c r="P11" s="6"/>
      <c r="Q11" s="14" t="str">
        <f t="shared" si="3"/>
        <v/>
      </c>
      <c r="R11" s="5"/>
      <c r="S11" s="6"/>
      <c r="T11" s="6"/>
      <c r="U11" s="5"/>
      <c r="V11" s="45">
        <f t="shared" si="4"/>
        <v>0</v>
      </c>
      <c r="W11" s="45">
        <f t="shared" si="5"/>
        <v>0</v>
      </c>
      <c r="X11" s="45" t="e">
        <f t="shared" si="6"/>
        <v>#VALUE!</v>
      </c>
      <c r="Y11" s="45">
        <f>IFERROR(VALUE(V11),VLOOKUP(V11,DayReplace[],2,0))</f>
        <v>0</v>
      </c>
      <c r="Z11" s="45">
        <f>IF(V11=0,1,
IF(OR(AND(COUNTIF(Table12[Normal and Leap Years],X11),AA11=3,Y11=30),
AND(COUNTIF(Table9[MM Year],X11),COUNTIF(Table13[Always 29-Day Months],AA11),Y11=30)),Y11
-1,Y11))</f>
        <v>1</v>
      </c>
      <c r="AA11" s="45">
        <f>IFERROR(VALUE(W11),VLOOKUP(W11,MonthReplace[],2,0))</f>
        <v>0</v>
      </c>
      <c r="AB11" s="45" t="e">
        <f>IF(COUNTIF(Table9[MM Year],X11),VLOOKUP(AA11,MonthSerial[],VLOOKUP(X11,Table9[],3,0)+2,0),DATE(X11,AA11,0)-AC11)</f>
        <v>#VALUE!</v>
      </c>
      <c r="AC11" s="45" t="e">
        <f>IF(COUNTIF(Table9[MM Year],X11),
VLOOKUP(X11,Table9[],5,0),
DATE(X11,1,0))</f>
        <v>#VALUE!</v>
      </c>
      <c r="AD11" s="46" t="e">
        <f>IF(AA11=0,DATE(YEAR(AC11+1),7,16),
IF(V11=0,IF(COUNTIF(Table9[MM Year],X11),AC11+AB11+Z11+15-DAY(AC11+AB11+Z11+15)+16,AC11+AB11+Z11-DAY(AC11+AB11+Z11)+16),
IF(COUNTIF(Table9[MM Year],X11),
IF(AC11+AB11+Z11&lt;VLOOKUP(X11,Table9[],7,0),AC11
+AB11+Z11+VLOOKUP(X11,Table9[],4,0),AC11+AB11+Z11),AC11
+AB11+Z11)))</f>
        <v>#VALUE!</v>
      </c>
      <c r="AE11" s="42"/>
      <c r="AF11" s="15" t="str">
        <f>IFERROR(IF(COUNTIF(Table9[MM Year],X11),
IF(AD11&lt;VLOOKUP(X11,Table9[],7,0),AD11
+VLOOKUP(X11,Table9[],4,0),AD11),AD11
),"")</f>
        <v/>
      </c>
      <c r="AG11" s="5"/>
      <c r="AH11" s="5"/>
      <c r="AI11" s="5"/>
      <c r="AJ11" s="6"/>
      <c r="AK11" s="6"/>
      <c r="AL11" s="12" t="str">
        <f t="shared" si="7"/>
        <v/>
      </c>
      <c r="AM11" s="5"/>
      <c r="AN11" s="27" t="str">
        <f t="shared" si="8"/>
        <v/>
      </c>
      <c r="AO11" s="5"/>
      <c r="AP11" s="5"/>
      <c r="AQ11" s="6"/>
      <c r="AR11" s="12" t="str">
        <f t="shared" si="9"/>
        <v/>
      </c>
      <c r="AS11" s="6"/>
      <c r="AT11" s="5"/>
      <c r="AU11" s="53"/>
      <c r="AV11" s="53"/>
      <c r="AW11" s="54"/>
      <c r="AX11" s="15" t="str">
        <f t="shared" si="10"/>
        <v/>
      </c>
      <c r="AY11" s="5"/>
      <c r="AZ11" s="27" t="str">
        <f>IFERROR(VLOOKUP(AY11,vlookup!A$2:I$331,2,FALSE),"")</f>
        <v/>
      </c>
      <c r="BA11" s="27" t="str">
        <f>IFERROR(VLOOKUP(AY11,vlookup!A$2:I$331,3,FALSE),"")</f>
        <v/>
      </c>
      <c r="BB11" s="5"/>
      <c r="BC11" s="27" t="str">
        <f>IFERROR(VLOOKUP(BB11,vlookup!D$2:E$331,2,FALSE),"")</f>
        <v/>
      </c>
      <c r="BD11" s="5"/>
      <c r="BE11" s="27" t="str">
        <f t="shared" si="11"/>
        <v/>
      </c>
      <c r="BF11" s="27" t="str">
        <f>IFERROR(VLOOKUP(BE11,vlookup!G$2:I$331,2,FALSE),"")</f>
        <v/>
      </c>
      <c r="BG11" s="27" t="str">
        <f>IFERROR(VLOOKUP(BE11,vlookup!G$2:I$331,3,FALSE),"")</f>
        <v/>
      </c>
      <c r="BH11" s="5"/>
      <c r="BI11" s="6"/>
      <c r="BJ11" s="6"/>
      <c r="BK11" s="6"/>
      <c r="BL11" s="6"/>
    </row>
    <row r="12" spans="1:64">
      <c r="A12" s="4"/>
      <c r="B12" s="5"/>
      <c r="C12" s="27" t="str">
        <f>IFERROR(VLOOKUP(B12,vlookup!A$2:I$331,2,FALSE),"")</f>
        <v/>
      </c>
      <c r="D12" s="27" t="str">
        <f>IFERROR(VLOOKUP(B12,vlookup!A$2:I$331,3,FALSE),"")</f>
        <v/>
      </c>
      <c r="E12" s="5"/>
      <c r="F12" s="27" t="str">
        <f>IFERROR(VLOOKUP(E12,vlookup!D$2:E$331,2,FALSE),"")</f>
        <v/>
      </c>
      <c r="G12" s="5"/>
      <c r="H12" s="27" t="str">
        <f t="shared" si="2"/>
        <v/>
      </c>
      <c r="I12" s="27" t="str">
        <f>IFERROR(VLOOKUP(H12,vlookup!G$2:I$331,2,FALSE),"")</f>
        <v/>
      </c>
      <c r="J12" s="27" t="str">
        <f>IFERROR(VLOOKUP(H12,vlookup!G$2:I$331,3,FALSE),"")</f>
        <v/>
      </c>
      <c r="K12" s="5"/>
      <c r="L12" s="6"/>
      <c r="M12" s="6"/>
      <c r="N12" s="6"/>
      <c r="O12" s="6"/>
      <c r="P12" s="6"/>
      <c r="Q12" s="14" t="str">
        <f t="shared" si="3"/>
        <v/>
      </c>
      <c r="R12" s="5"/>
      <c r="S12" s="6"/>
      <c r="T12" s="6"/>
      <c r="U12" s="5"/>
      <c r="V12" s="45">
        <f t="shared" si="4"/>
        <v>0</v>
      </c>
      <c r="W12" s="45">
        <f t="shared" si="5"/>
        <v>0</v>
      </c>
      <c r="X12" s="45" t="e">
        <f t="shared" si="6"/>
        <v>#VALUE!</v>
      </c>
      <c r="Y12" s="45">
        <f>IFERROR(VALUE(V12),VLOOKUP(V12,DayReplace[],2,0))</f>
        <v>0</v>
      </c>
      <c r="Z12" s="45">
        <f>IF(V12=0,1,
IF(OR(AND(COUNTIF(Table12[Normal and Leap Years],X12),AA12=3,Y12=30),
AND(COUNTIF(Table9[MM Year],X12),COUNTIF(Table13[Always 29-Day Months],AA12),Y12=30)),Y12
-1,Y12))</f>
        <v>1</v>
      </c>
      <c r="AA12" s="45">
        <f>IFERROR(VALUE(W12),VLOOKUP(W12,MonthReplace[],2,0))</f>
        <v>0</v>
      </c>
      <c r="AB12" s="45" t="e">
        <f>IF(COUNTIF(Table9[MM Year],X12),VLOOKUP(AA12,MonthSerial[],VLOOKUP(X12,Table9[],3,0)+2,0),DATE(X12,AA12,0)-AC12)</f>
        <v>#VALUE!</v>
      </c>
      <c r="AC12" s="45" t="e">
        <f>IF(COUNTIF(Table9[MM Year],X12),
VLOOKUP(X12,Table9[],5,0),
DATE(X12,1,0))</f>
        <v>#VALUE!</v>
      </c>
      <c r="AD12" s="46" t="e">
        <f>IF(AA12=0,DATE(YEAR(AC12+1),7,16),
IF(V12=0,IF(COUNTIF(Table9[MM Year],X12),AC12+AB12+Z12+15-DAY(AC12+AB12+Z12+15)+16,AC12+AB12+Z12-DAY(AC12+AB12+Z12)+16),
IF(COUNTIF(Table9[MM Year],X12),
IF(AC12+AB12+Z12&lt;VLOOKUP(X12,Table9[],7,0),AC12
+AB12+Z12+VLOOKUP(X12,Table9[],4,0),AC12+AB12+Z12),AC12
+AB12+Z12)))</f>
        <v>#VALUE!</v>
      </c>
      <c r="AE12" s="42"/>
      <c r="AF12" s="15" t="str">
        <f>IFERROR(IF(COUNTIF(Table9[MM Year],X12),
IF(AD12&lt;VLOOKUP(X12,Table9[],7,0),AD12
+VLOOKUP(X12,Table9[],4,0),AD12),AD12
),"")</f>
        <v/>
      </c>
      <c r="AG12" s="5"/>
      <c r="AH12" s="5"/>
      <c r="AI12" s="5"/>
      <c r="AJ12" s="6"/>
      <c r="AK12" s="6"/>
      <c r="AL12" s="12" t="str">
        <f t="shared" si="7"/>
        <v/>
      </c>
      <c r="AM12" s="5"/>
      <c r="AN12" s="27" t="str">
        <f t="shared" si="8"/>
        <v/>
      </c>
      <c r="AO12" s="5"/>
      <c r="AP12" s="5"/>
      <c r="AQ12" s="6"/>
      <c r="AR12" s="12" t="str">
        <f t="shared" si="9"/>
        <v/>
      </c>
      <c r="AS12" s="6"/>
      <c r="AT12" s="5"/>
      <c r="AU12" s="53"/>
      <c r="AV12" s="53"/>
      <c r="AW12" s="54"/>
      <c r="AX12" s="15" t="str">
        <f t="shared" si="10"/>
        <v/>
      </c>
      <c r="AY12" s="5"/>
      <c r="AZ12" s="27" t="str">
        <f>IFERROR(VLOOKUP(AY12,vlookup!A$2:I$331,2,FALSE),"")</f>
        <v/>
      </c>
      <c r="BA12" s="27" t="str">
        <f>IFERROR(VLOOKUP(AY12,vlookup!A$2:I$331,3,FALSE),"")</f>
        <v/>
      </c>
      <c r="BB12" s="5"/>
      <c r="BC12" s="27" t="str">
        <f>IFERROR(VLOOKUP(BB12,vlookup!D$2:E$331,2,FALSE),"")</f>
        <v/>
      </c>
      <c r="BD12" s="5"/>
      <c r="BE12" s="27" t="str">
        <f t="shared" si="11"/>
        <v/>
      </c>
      <c r="BF12" s="27" t="str">
        <f>IFERROR(VLOOKUP(BE12,vlookup!G$2:I$331,2,FALSE),"")</f>
        <v/>
      </c>
      <c r="BG12" s="27" t="str">
        <f>IFERROR(VLOOKUP(BE12,vlookup!G$2:I$331,3,FALSE),"")</f>
        <v/>
      </c>
      <c r="BH12" s="5"/>
      <c r="BI12" s="6"/>
      <c r="BJ12" s="6"/>
      <c r="BK12" s="6"/>
      <c r="BL12" s="6"/>
    </row>
    <row r="13" spans="1:64">
      <c r="A13" s="4"/>
      <c r="B13" s="5"/>
      <c r="C13" s="27" t="str">
        <f>IFERROR(VLOOKUP(B13,vlookup!A$2:I$331,2,FALSE),"")</f>
        <v/>
      </c>
      <c r="D13" s="27" t="str">
        <f>IFERROR(VLOOKUP(B13,vlookup!A$2:I$331,3,FALSE),"")</f>
        <v/>
      </c>
      <c r="E13" s="5"/>
      <c r="F13" s="27" t="str">
        <f>IFERROR(VLOOKUP(E13,vlookup!D$2:E$331,2,FALSE),"")</f>
        <v/>
      </c>
      <c r="G13" s="5"/>
      <c r="H13" s="27" t="str">
        <f t="shared" si="2"/>
        <v/>
      </c>
      <c r="I13" s="27" t="str">
        <f>IFERROR(VLOOKUP(H13,vlookup!G$2:I$331,2,FALSE),"")</f>
        <v/>
      </c>
      <c r="J13" s="27" t="str">
        <f>IFERROR(VLOOKUP(H13,vlookup!G$2:I$331,3,FALSE),"")</f>
        <v/>
      </c>
      <c r="K13" s="5"/>
      <c r="L13" s="6"/>
      <c r="M13" s="6"/>
      <c r="N13" s="6"/>
      <c r="O13" s="6"/>
      <c r="P13" s="6"/>
      <c r="Q13" s="14" t="str">
        <f t="shared" si="3"/>
        <v/>
      </c>
      <c r="R13" s="5"/>
      <c r="S13" s="6"/>
      <c r="T13" s="6"/>
      <c r="U13" s="5"/>
      <c r="V13" s="45">
        <f t="shared" si="4"/>
        <v>0</v>
      </c>
      <c r="W13" s="45">
        <f t="shared" si="5"/>
        <v>0</v>
      </c>
      <c r="X13" s="45" t="e">
        <f t="shared" si="6"/>
        <v>#VALUE!</v>
      </c>
      <c r="Y13" s="45">
        <f>IFERROR(VALUE(V13),VLOOKUP(V13,DayReplace[],2,0))</f>
        <v>0</v>
      </c>
      <c r="Z13" s="45">
        <f>IF(V13=0,1,
IF(OR(AND(COUNTIF(Table12[Normal and Leap Years],X13),AA13=3,Y13=30),
AND(COUNTIF(Table9[MM Year],X13),COUNTIF(Table13[Always 29-Day Months],AA13),Y13=30)),Y13
-1,Y13))</f>
        <v>1</v>
      </c>
      <c r="AA13" s="45">
        <f>IFERROR(VALUE(W13),VLOOKUP(W13,MonthReplace[],2,0))</f>
        <v>0</v>
      </c>
      <c r="AB13" s="45" t="e">
        <f>IF(COUNTIF(Table9[MM Year],X13),VLOOKUP(AA13,MonthSerial[],VLOOKUP(X13,Table9[],3,0)+2,0),DATE(X13,AA13,0)-AC13)</f>
        <v>#VALUE!</v>
      </c>
      <c r="AC13" s="45" t="e">
        <f>IF(COUNTIF(Table9[MM Year],X13),
VLOOKUP(X13,Table9[],5,0),
DATE(X13,1,0))</f>
        <v>#VALUE!</v>
      </c>
      <c r="AD13" s="46" t="e">
        <f>IF(AA13=0,DATE(YEAR(AC13+1),7,16),
IF(V13=0,IF(COUNTIF(Table9[MM Year],X13),AC13+AB13+Z13+15-DAY(AC13+AB13+Z13+15)+16,AC13+AB13+Z13-DAY(AC13+AB13+Z13)+16),
IF(COUNTIF(Table9[MM Year],X13),
IF(AC13+AB13+Z13&lt;VLOOKUP(X13,Table9[],7,0),AC13
+AB13+Z13+VLOOKUP(X13,Table9[],4,0),AC13+AB13+Z13),AC13
+AB13+Z13)))</f>
        <v>#VALUE!</v>
      </c>
      <c r="AE13" s="42"/>
      <c r="AF13" s="15" t="str">
        <f>IFERROR(IF(COUNTIF(Table9[MM Year],X13),
IF(AD13&lt;VLOOKUP(X13,Table9[],7,0),AD13
+VLOOKUP(X13,Table9[],4,0),AD13),AD13
),"")</f>
        <v/>
      </c>
      <c r="AG13" s="5"/>
      <c r="AH13" s="5"/>
      <c r="AI13" s="5"/>
      <c r="AJ13" s="6"/>
      <c r="AK13" s="6"/>
      <c r="AL13" s="12" t="str">
        <f t="shared" si="7"/>
        <v/>
      </c>
      <c r="AM13" s="5"/>
      <c r="AN13" s="27" t="str">
        <f t="shared" si="8"/>
        <v/>
      </c>
      <c r="AO13" s="5"/>
      <c r="AP13" s="5"/>
      <c r="AQ13" s="6"/>
      <c r="AR13" s="12" t="str">
        <f t="shared" si="9"/>
        <v/>
      </c>
      <c r="AS13" s="6"/>
      <c r="AT13" s="5"/>
      <c r="AU13" s="53"/>
      <c r="AV13" s="53"/>
      <c r="AW13" s="54"/>
      <c r="AX13" s="15" t="str">
        <f t="shared" si="10"/>
        <v/>
      </c>
      <c r="AY13" s="5"/>
      <c r="AZ13" s="27" t="str">
        <f>IFERROR(VLOOKUP(AY13,vlookup!A$2:I$331,2,FALSE),"")</f>
        <v/>
      </c>
      <c r="BA13" s="27" t="str">
        <f>IFERROR(VLOOKUP(AY13,vlookup!A$2:I$331,3,FALSE),"")</f>
        <v/>
      </c>
      <c r="BB13" s="5"/>
      <c r="BC13" s="27" t="str">
        <f>IFERROR(VLOOKUP(BB13,vlookup!D$2:E$331,2,FALSE),"")</f>
        <v/>
      </c>
      <c r="BD13" s="5"/>
      <c r="BE13" s="27" t="str">
        <f t="shared" si="11"/>
        <v/>
      </c>
      <c r="BF13" s="27" t="str">
        <f>IFERROR(VLOOKUP(BE13,vlookup!G$2:I$331,2,FALSE),"")</f>
        <v/>
      </c>
      <c r="BG13" s="27" t="str">
        <f>IFERROR(VLOOKUP(BE13,vlookup!G$2:I$331,3,FALSE),"")</f>
        <v/>
      </c>
      <c r="BH13" s="5"/>
      <c r="BI13" s="6"/>
      <c r="BJ13" s="6"/>
      <c r="BK13" s="6"/>
      <c r="BL13" s="6"/>
    </row>
    <row r="14" spans="1:64">
      <c r="A14" s="4"/>
      <c r="B14" s="5"/>
      <c r="C14" s="27" t="str">
        <f>IFERROR(VLOOKUP(B14,vlookup!A$2:I$331,2,FALSE),"")</f>
        <v/>
      </c>
      <c r="D14" s="27" t="str">
        <f>IFERROR(VLOOKUP(B14,vlookup!A$2:I$331,3,FALSE),"")</f>
        <v/>
      </c>
      <c r="E14" s="5"/>
      <c r="F14" s="27" t="str">
        <f>IFERROR(VLOOKUP(E14,vlookup!D$2:E$331,2,FALSE),"")</f>
        <v/>
      </c>
      <c r="G14" s="5"/>
      <c r="H14" s="27" t="str">
        <f t="shared" si="2"/>
        <v/>
      </c>
      <c r="I14" s="27" t="str">
        <f>IFERROR(VLOOKUP(H14,vlookup!G$2:I$331,2,FALSE),"")</f>
        <v/>
      </c>
      <c r="J14" s="27" t="str">
        <f>IFERROR(VLOOKUP(H14,vlookup!G$2:I$331,3,FALSE),"")</f>
        <v/>
      </c>
      <c r="K14" s="5"/>
      <c r="L14" s="6"/>
      <c r="M14" s="6"/>
      <c r="N14" s="6"/>
      <c r="O14" s="6"/>
      <c r="P14" s="6"/>
      <c r="Q14" s="14" t="str">
        <f t="shared" si="3"/>
        <v/>
      </c>
      <c r="R14" s="5"/>
      <c r="S14" s="6"/>
      <c r="T14" s="6"/>
      <c r="U14" s="5"/>
      <c r="V14" s="45">
        <f t="shared" si="4"/>
        <v>0</v>
      </c>
      <c r="W14" s="45">
        <f t="shared" si="5"/>
        <v>0</v>
      </c>
      <c r="X14" s="45" t="e">
        <f t="shared" si="6"/>
        <v>#VALUE!</v>
      </c>
      <c r="Y14" s="45">
        <f>IFERROR(VALUE(V14),VLOOKUP(V14,DayReplace[],2,0))</f>
        <v>0</v>
      </c>
      <c r="Z14" s="45">
        <f>IF(V14=0,1,
IF(OR(AND(COUNTIF(Table12[Normal and Leap Years],X14),AA14=3,Y14=30),
AND(COUNTIF(Table9[MM Year],X14),COUNTIF(Table13[Always 29-Day Months],AA14),Y14=30)),Y14
-1,Y14))</f>
        <v>1</v>
      </c>
      <c r="AA14" s="45">
        <f>IFERROR(VALUE(W14),VLOOKUP(W14,MonthReplace[],2,0))</f>
        <v>0</v>
      </c>
      <c r="AB14" s="45" t="e">
        <f>IF(COUNTIF(Table9[MM Year],X14),VLOOKUP(AA14,MonthSerial[],VLOOKUP(X14,Table9[],3,0)+2,0),DATE(X14,AA14,0)-AC14)</f>
        <v>#VALUE!</v>
      </c>
      <c r="AC14" s="45" t="e">
        <f>IF(COUNTIF(Table9[MM Year],X14),
VLOOKUP(X14,Table9[],5,0),
DATE(X14,1,0))</f>
        <v>#VALUE!</v>
      </c>
      <c r="AD14" s="46" t="e">
        <f>IF(AA14=0,DATE(YEAR(AC14+1),7,16),
IF(V14=0,IF(COUNTIF(Table9[MM Year],X14),AC14+AB14+Z14+15-DAY(AC14+AB14+Z14+15)+16,AC14+AB14+Z14-DAY(AC14+AB14+Z14)+16),
IF(COUNTIF(Table9[MM Year],X14),
IF(AC14+AB14+Z14&lt;VLOOKUP(X14,Table9[],7,0),AC14
+AB14+Z14+VLOOKUP(X14,Table9[],4,0),AC14+AB14+Z14),AC14
+AB14+Z14)))</f>
        <v>#VALUE!</v>
      </c>
      <c r="AE14" s="42"/>
      <c r="AF14" s="15" t="str">
        <f>IFERROR(IF(COUNTIF(Table9[MM Year],X14),
IF(AD14&lt;VLOOKUP(X14,Table9[],7,0),AD14
+VLOOKUP(X14,Table9[],4,0),AD14),AD14
),"")</f>
        <v/>
      </c>
      <c r="AG14" s="5"/>
      <c r="AH14" s="5"/>
      <c r="AI14" s="5"/>
      <c r="AJ14" s="6"/>
      <c r="AK14" s="6"/>
      <c r="AL14" s="12" t="str">
        <f t="shared" si="7"/>
        <v/>
      </c>
      <c r="AM14" s="5"/>
      <c r="AN14" s="27" t="str">
        <f t="shared" si="8"/>
        <v/>
      </c>
      <c r="AO14" s="5"/>
      <c r="AP14" s="5"/>
      <c r="AQ14" s="6"/>
      <c r="AR14" s="12" t="str">
        <f t="shared" si="9"/>
        <v/>
      </c>
      <c r="AS14" s="6"/>
      <c r="AT14" s="5"/>
      <c r="AU14" s="53"/>
      <c r="AV14" s="53"/>
      <c r="AW14" s="54"/>
      <c r="AX14" s="15" t="str">
        <f t="shared" si="10"/>
        <v/>
      </c>
      <c r="AY14" s="5"/>
      <c r="AZ14" s="27" t="str">
        <f>IFERROR(VLOOKUP(AY14,vlookup!A$2:I$331,2,FALSE),"")</f>
        <v/>
      </c>
      <c r="BA14" s="27" t="str">
        <f>IFERROR(VLOOKUP(AY14,vlookup!A$2:I$331,3,FALSE),"")</f>
        <v/>
      </c>
      <c r="BB14" s="5"/>
      <c r="BC14" s="27" t="str">
        <f>IFERROR(VLOOKUP(BB14,vlookup!D$2:E$331,2,FALSE),"")</f>
        <v/>
      </c>
      <c r="BD14" s="5"/>
      <c r="BE14" s="27" t="str">
        <f t="shared" si="11"/>
        <v/>
      </c>
      <c r="BF14" s="27" t="str">
        <f>IFERROR(VLOOKUP(BE14,vlookup!G$2:I$331,2,FALSE),"")</f>
        <v/>
      </c>
      <c r="BG14" s="27" t="str">
        <f>IFERROR(VLOOKUP(BE14,vlookup!G$2:I$331,3,FALSE),"")</f>
        <v/>
      </c>
      <c r="BH14" s="5"/>
      <c r="BI14" s="6"/>
      <c r="BJ14" s="6"/>
      <c r="BK14" s="6"/>
      <c r="BL14" s="6"/>
    </row>
    <row r="15" spans="1:64">
      <c r="A15" s="4"/>
      <c r="B15" s="5"/>
      <c r="C15" s="27" t="str">
        <f>IFERROR(VLOOKUP(B15,vlookup!A$2:I$331,2,FALSE),"")</f>
        <v/>
      </c>
      <c r="D15" s="27" t="str">
        <f>IFERROR(VLOOKUP(B15,vlookup!A$2:I$331,3,FALSE),"")</f>
        <v/>
      </c>
      <c r="E15" s="5"/>
      <c r="F15" s="27" t="str">
        <f>IFERROR(VLOOKUP(E15,vlookup!D$2:E$331,2,FALSE),"")</f>
        <v/>
      </c>
      <c r="G15" s="5"/>
      <c r="H15" s="27" t="str">
        <f t="shared" si="2"/>
        <v/>
      </c>
      <c r="I15" s="27" t="str">
        <f>IFERROR(VLOOKUP(H15,vlookup!G$2:I$331,2,FALSE),"")</f>
        <v/>
      </c>
      <c r="J15" s="27" t="str">
        <f>IFERROR(VLOOKUP(H15,vlookup!G$2:I$331,3,FALSE),"")</f>
        <v/>
      </c>
      <c r="K15" s="5"/>
      <c r="L15" s="6"/>
      <c r="M15" s="6"/>
      <c r="N15" s="6"/>
      <c r="O15" s="6"/>
      <c r="P15" s="6"/>
      <c r="Q15" s="14" t="str">
        <f t="shared" si="3"/>
        <v/>
      </c>
      <c r="R15" s="5"/>
      <c r="S15" s="6"/>
      <c r="T15" s="6"/>
      <c r="U15" s="5"/>
      <c r="V15" s="45">
        <f t="shared" si="4"/>
        <v>0</v>
      </c>
      <c r="W15" s="45">
        <f t="shared" si="5"/>
        <v>0</v>
      </c>
      <c r="X15" s="45" t="e">
        <f t="shared" si="6"/>
        <v>#VALUE!</v>
      </c>
      <c r="Y15" s="45">
        <f>IFERROR(VALUE(V15),VLOOKUP(V15,DayReplace[],2,0))</f>
        <v>0</v>
      </c>
      <c r="Z15" s="45">
        <f>IF(V15=0,1,
IF(OR(AND(COUNTIF(Table12[Normal and Leap Years],X15),AA15=3,Y15=30),
AND(COUNTIF(Table9[MM Year],X15),COUNTIF(Table13[Always 29-Day Months],AA15),Y15=30)),Y15
-1,Y15))</f>
        <v>1</v>
      </c>
      <c r="AA15" s="45">
        <f>IFERROR(VALUE(W15),VLOOKUP(W15,MonthReplace[],2,0))</f>
        <v>0</v>
      </c>
      <c r="AB15" s="45" t="e">
        <f>IF(COUNTIF(Table9[MM Year],X15),VLOOKUP(AA15,MonthSerial[],VLOOKUP(X15,Table9[],3,0)+2,0),DATE(X15,AA15,0)-AC15)</f>
        <v>#VALUE!</v>
      </c>
      <c r="AC15" s="45" t="e">
        <f>IF(COUNTIF(Table9[MM Year],X15),
VLOOKUP(X15,Table9[],5,0),
DATE(X15,1,0))</f>
        <v>#VALUE!</v>
      </c>
      <c r="AD15" s="46" t="e">
        <f>IF(AA15=0,DATE(YEAR(AC15+1),7,16),
IF(V15=0,IF(COUNTIF(Table9[MM Year],X15),AC15+AB15+Z15+15-DAY(AC15+AB15+Z15+15)+16,AC15+AB15+Z15-DAY(AC15+AB15+Z15)+16),
IF(COUNTIF(Table9[MM Year],X15),
IF(AC15+AB15+Z15&lt;VLOOKUP(X15,Table9[],7,0),AC15
+AB15+Z15+VLOOKUP(X15,Table9[],4,0),AC15+AB15+Z15),AC15
+AB15+Z15)))</f>
        <v>#VALUE!</v>
      </c>
      <c r="AE15" s="42"/>
      <c r="AF15" s="15" t="str">
        <f>IFERROR(IF(COUNTIF(Table9[MM Year],X15),
IF(AD15&lt;VLOOKUP(X15,Table9[],7,0),AD15
+VLOOKUP(X15,Table9[],4,0),AD15),AD15
),"")</f>
        <v/>
      </c>
      <c r="AG15" s="5"/>
      <c r="AH15" s="5"/>
      <c r="AI15" s="5"/>
      <c r="AJ15" s="6"/>
      <c r="AK15" s="6"/>
      <c r="AL15" s="12" t="str">
        <f t="shared" si="7"/>
        <v/>
      </c>
      <c r="AM15" s="5"/>
      <c r="AN15" s="27" t="str">
        <f t="shared" si="8"/>
        <v/>
      </c>
      <c r="AO15" s="5"/>
      <c r="AP15" s="5"/>
      <c r="AQ15" s="6"/>
      <c r="AR15" s="12" t="str">
        <f t="shared" si="9"/>
        <v/>
      </c>
      <c r="AS15" s="6"/>
      <c r="AT15" s="5"/>
      <c r="AU15" s="53"/>
      <c r="AV15" s="53"/>
      <c r="AW15" s="54"/>
      <c r="AX15" s="15" t="str">
        <f t="shared" si="10"/>
        <v/>
      </c>
      <c r="AY15" s="5"/>
      <c r="AZ15" s="27" t="str">
        <f>IFERROR(VLOOKUP(AY15,vlookup!A$2:I$331,2,FALSE),"")</f>
        <v/>
      </c>
      <c r="BA15" s="27" t="str">
        <f>IFERROR(VLOOKUP(AY15,vlookup!A$2:I$331,3,FALSE),"")</f>
        <v/>
      </c>
      <c r="BB15" s="5"/>
      <c r="BC15" s="27" t="str">
        <f>IFERROR(VLOOKUP(BB15,vlookup!D$2:E$331,2,FALSE),"")</f>
        <v/>
      </c>
      <c r="BD15" s="5"/>
      <c r="BE15" s="27" t="str">
        <f t="shared" si="11"/>
        <v/>
      </c>
      <c r="BF15" s="27" t="str">
        <f>IFERROR(VLOOKUP(BE15,vlookup!G$2:I$331,2,FALSE),"")</f>
        <v/>
      </c>
      <c r="BG15" s="27" t="str">
        <f>IFERROR(VLOOKUP(BE15,vlookup!G$2:I$331,3,FALSE),"")</f>
        <v/>
      </c>
      <c r="BH15" s="5"/>
      <c r="BI15" s="6"/>
      <c r="BJ15" s="6"/>
      <c r="BK15" s="6"/>
      <c r="BL15" s="6"/>
    </row>
    <row r="16" spans="1:64">
      <c r="A16" s="4"/>
      <c r="B16" s="5"/>
      <c r="C16" s="27" t="str">
        <f>IFERROR(VLOOKUP(B16,vlookup!A$2:I$331,2,FALSE),"")</f>
        <v/>
      </c>
      <c r="D16" s="27" t="str">
        <f>IFERROR(VLOOKUP(B16,vlookup!A$2:I$331,3,FALSE),"")</f>
        <v/>
      </c>
      <c r="E16" s="5"/>
      <c r="F16" s="27" t="str">
        <f>IFERROR(VLOOKUP(E16,vlookup!D$2:E$331,2,FALSE),"")</f>
        <v/>
      </c>
      <c r="G16" s="5"/>
      <c r="H16" s="27" t="str">
        <f t="shared" si="2"/>
        <v/>
      </c>
      <c r="I16" s="27" t="str">
        <f>IFERROR(VLOOKUP(H16,vlookup!G$2:I$331,2,FALSE),"")</f>
        <v/>
      </c>
      <c r="J16" s="27" t="str">
        <f>IFERROR(VLOOKUP(H16,vlookup!G$2:I$331,3,FALSE),"")</f>
        <v/>
      </c>
      <c r="K16" s="5"/>
      <c r="L16" s="6"/>
      <c r="M16" s="6"/>
      <c r="N16" s="6"/>
      <c r="O16" s="6"/>
      <c r="P16" s="6"/>
      <c r="Q16" s="14" t="str">
        <f t="shared" si="3"/>
        <v/>
      </c>
      <c r="R16" s="5"/>
      <c r="S16" s="6"/>
      <c r="T16" s="6"/>
      <c r="U16" s="5"/>
      <c r="V16" s="45">
        <f t="shared" si="4"/>
        <v>0</v>
      </c>
      <c r="W16" s="45">
        <f t="shared" si="5"/>
        <v>0</v>
      </c>
      <c r="X16" s="45" t="e">
        <f t="shared" si="6"/>
        <v>#VALUE!</v>
      </c>
      <c r="Y16" s="45">
        <f>IFERROR(VALUE(V16),VLOOKUP(V16,DayReplace[],2,0))</f>
        <v>0</v>
      </c>
      <c r="Z16" s="45">
        <f>IF(V16=0,1,
IF(OR(AND(COUNTIF(Table12[Normal and Leap Years],X16),AA16=3,Y16=30),
AND(COUNTIF(Table9[MM Year],X16),COUNTIF(Table13[Always 29-Day Months],AA16),Y16=30)),Y16
-1,Y16))</f>
        <v>1</v>
      </c>
      <c r="AA16" s="45">
        <f>IFERROR(VALUE(W16),VLOOKUP(W16,MonthReplace[],2,0))</f>
        <v>0</v>
      </c>
      <c r="AB16" s="45" t="e">
        <f>IF(COUNTIF(Table9[MM Year],X16),VLOOKUP(AA16,MonthSerial[],VLOOKUP(X16,Table9[],3,0)+2,0),DATE(X16,AA16,0)-AC16)</f>
        <v>#VALUE!</v>
      </c>
      <c r="AC16" s="45" t="e">
        <f>IF(COUNTIF(Table9[MM Year],X16),
VLOOKUP(X16,Table9[],5,0),
DATE(X16,1,0))</f>
        <v>#VALUE!</v>
      </c>
      <c r="AD16" s="46" t="e">
        <f>IF(AA16=0,DATE(YEAR(AC16+1),7,16),
IF(V16=0,IF(COUNTIF(Table9[MM Year],X16),AC16+AB16+Z16+15-DAY(AC16+AB16+Z16+15)+16,AC16+AB16+Z16-DAY(AC16+AB16+Z16)+16),
IF(COUNTIF(Table9[MM Year],X16),
IF(AC16+AB16+Z16&lt;VLOOKUP(X16,Table9[],7,0),AC16
+AB16+Z16+VLOOKUP(X16,Table9[],4,0),AC16+AB16+Z16),AC16
+AB16+Z16)))</f>
        <v>#VALUE!</v>
      </c>
      <c r="AE16" s="42"/>
      <c r="AF16" s="15" t="str">
        <f>IFERROR(IF(COUNTIF(Table9[MM Year],X16),
IF(AD16&lt;VLOOKUP(X16,Table9[],7,0),AD16
+VLOOKUP(X16,Table9[],4,0),AD16),AD16
),"")</f>
        <v/>
      </c>
      <c r="AG16" s="5"/>
      <c r="AH16" s="5"/>
      <c r="AI16" s="5"/>
      <c r="AJ16" s="6"/>
      <c r="AK16" s="6"/>
      <c r="AL16" s="12" t="str">
        <f t="shared" si="7"/>
        <v/>
      </c>
      <c r="AM16" s="5"/>
      <c r="AN16" s="27" t="str">
        <f t="shared" si="8"/>
        <v/>
      </c>
      <c r="AO16" s="5"/>
      <c r="AP16" s="5"/>
      <c r="AQ16" s="6"/>
      <c r="AR16" s="12" t="str">
        <f t="shared" si="9"/>
        <v/>
      </c>
      <c r="AS16" s="6"/>
      <c r="AT16" s="5"/>
      <c r="AU16" s="53"/>
      <c r="AV16" s="53"/>
      <c r="AW16" s="54"/>
      <c r="AX16" s="15" t="str">
        <f t="shared" si="10"/>
        <v/>
      </c>
      <c r="AY16" s="5"/>
      <c r="AZ16" s="27" t="str">
        <f>IFERROR(VLOOKUP(AY16,vlookup!A$2:I$331,2,FALSE),"")</f>
        <v/>
      </c>
      <c r="BA16" s="27" t="str">
        <f>IFERROR(VLOOKUP(AY16,vlookup!A$2:I$331,3,FALSE),"")</f>
        <v/>
      </c>
      <c r="BB16" s="5"/>
      <c r="BC16" s="27" t="str">
        <f>IFERROR(VLOOKUP(BB16,vlookup!D$2:E$331,2,FALSE),"")</f>
        <v/>
      </c>
      <c r="BD16" s="5"/>
      <c r="BE16" s="27" t="str">
        <f t="shared" si="11"/>
        <v/>
      </c>
      <c r="BF16" s="27" t="str">
        <f>IFERROR(VLOOKUP(BE16,vlookup!G$2:I$331,2,FALSE),"")</f>
        <v/>
      </c>
      <c r="BG16" s="27" t="str">
        <f>IFERROR(VLOOKUP(BE16,vlookup!G$2:I$331,3,FALSE),"")</f>
        <v/>
      </c>
      <c r="BH16" s="5"/>
      <c r="BI16" s="6"/>
      <c r="BJ16" s="6"/>
      <c r="BK16" s="6"/>
      <c r="BL16" s="6"/>
    </row>
    <row r="17" spans="1:64">
      <c r="A17" s="4"/>
      <c r="B17" s="5"/>
      <c r="C17" s="27" t="str">
        <f>IFERROR(VLOOKUP(B17,vlookup!A$2:I$331,2,FALSE),"")</f>
        <v/>
      </c>
      <c r="D17" s="27" t="str">
        <f>IFERROR(VLOOKUP(B17,vlookup!A$2:I$331,3,FALSE),"")</f>
        <v/>
      </c>
      <c r="E17" s="5"/>
      <c r="F17" s="27" t="str">
        <f>IFERROR(VLOOKUP(E17,vlookup!D$2:E$331,2,FALSE),"")</f>
        <v/>
      </c>
      <c r="G17" s="5"/>
      <c r="H17" s="27" t="str">
        <f t="shared" si="2"/>
        <v/>
      </c>
      <c r="I17" s="27" t="str">
        <f>IFERROR(VLOOKUP(H17,vlookup!G$2:I$331,2,FALSE),"")</f>
        <v/>
      </c>
      <c r="J17" s="27" t="str">
        <f>IFERROR(VLOOKUP(H17,vlookup!G$2:I$331,3,FALSE),"")</f>
        <v/>
      </c>
      <c r="K17" s="5"/>
      <c r="L17" s="6"/>
      <c r="M17" s="6"/>
      <c r="N17" s="6"/>
      <c r="O17" s="6"/>
      <c r="P17" s="6"/>
      <c r="Q17" s="14" t="str">
        <f t="shared" si="3"/>
        <v/>
      </c>
      <c r="R17" s="5"/>
      <c r="S17" s="6"/>
      <c r="T17" s="6"/>
      <c r="U17" s="5"/>
      <c r="V17" s="45">
        <f t="shared" si="4"/>
        <v>0</v>
      </c>
      <c r="W17" s="45">
        <f t="shared" si="5"/>
        <v>0</v>
      </c>
      <c r="X17" s="45" t="e">
        <f t="shared" si="6"/>
        <v>#VALUE!</v>
      </c>
      <c r="Y17" s="45">
        <f>IFERROR(VALUE(V17),VLOOKUP(V17,DayReplace[],2,0))</f>
        <v>0</v>
      </c>
      <c r="Z17" s="45">
        <f>IF(V17=0,1,
IF(OR(AND(COUNTIF(Table12[Normal and Leap Years],X17),AA17=3,Y17=30),
AND(COUNTIF(Table9[MM Year],X17),COUNTIF(Table13[Always 29-Day Months],AA17),Y17=30)),Y17
-1,Y17))</f>
        <v>1</v>
      </c>
      <c r="AA17" s="45">
        <f>IFERROR(VALUE(W17),VLOOKUP(W17,MonthReplace[],2,0))</f>
        <v>0</v>
      </c>
      <c r="AB17" s="45" t="e">
        <f>IF(COUNTIF(Table9[MM Year],X17),VLOOKUP(AA17,MonthSerial[],VLOOKUP(X17,Table9[],3,0)+2,0),DATE(X17,AA17,0)-AC17)</f>
        <v>#VALUE!</v>
      </c>
      <c r="AC17" s="45" t="e">
        <f>IF(COUNTIF(Table9[MM Year],X17),
VLOOKUP(X17,Table9[],5,0),
DATE(X17,1,0))</f>
        <v>#VALUE!</v>
      </c>
      <c r="AD17" s="46" t="e">
        <f>IF(AA17=0,DATE(YEAR(AC17+1),7,16),
IF(V17=0,IF(COUNTIF(Table9[MM Year],X17),AC17+AB17+Z17+15-DAY(AC17+AB17+Z17+15)+16,AC17+AB17+Z17-DAY(AC17+AB17+Z17)+16),
IF(COUNTIF(Table9[MM Year],X17),
IF(AC17+AB17+Z17&lt;VLOOKUP(X17,Table9[],7,0),AC17
+AB17+Z17+VLOOKUP(X17,Table9[],4,0),AC17+AB17+Z17),AC17
+AB17+Z17)))</f>
        <v>#VALUE!</v>
      </c>
      <c r="AE17" s="42"/>
      <c r="AF17" s="15" t="str">
        <f>IFERROR(IF(COUNTIF(Table9[MM Year],X17),
IF(AD17&lt;VLOOKUP(X17,Table9[],7,0),AD17
+VLOOKUP(X17,Table9[],4,0),AD17),AD17
),"")</f>
        <v/>
      </c>
      <c r="AG17" s="5"/>
      <c r="AH17" s="5"/>
      <c r="AI17" s="5"/>
      <c r="AJ17" s="6"/>
      <c r="AK17" s="6"/>
      <c r="AL17" s="12" t="str">
        <f t="shared" si="7"/>
        <v/>
      </c>
      <c r="AM17" s="5"/>
      <c r="AN17" s="27" t="str">
        <f t="shared" si="8"/>
        <v/>
      </c>
      <c r="AO17" s="5"/>
      <c r="AP17" s="5"/>
      <c r="AQ17" s="6"/>
      <c r="AR17" s="12" t="str">
        <f t="shared" si="9"/>
        <v/>
      </c>
      <c r="AS17" s="6"/>
      <c r="AT17" s="5"/>
      <c r="AU17" s="53"/>
      <c r="AV17" s="53"/>
      <c r="AW17" s="54"/>
      <c r="AX17" s="15" t="str">
        <f t="shared" si="10"/>
        <v/>
      </c>
      <c r="AY17" s="5"/>
      <c r="AZ17" s="27" t="str">
        <f>IFERROR(VLOOKUP(AY17,vlookup!A$2:I$331,2,FALSE),"")</f>
        <v/>
      </c>
      <c r="BA17" s="27" t="str">
        <f>IFERROR(VLOOKUP(AY17,vlookup!A$2:I$331,3,FALSE),"")</f>
        <v/>
      </c>
      <c r="BB17" s="5"/>
      <c r="BC17" s="27" t="str">
        <f>IFERROR(VLOOKUP(BB17,vlookup!D$2:E$331,2,FALSE),"")</f>
        <v/>
      </c>
      <c r="BD17" s="5"/>
      <c r="BE17" s="27" t="str">
        <f t="shared" si="11"/>
        <v/>
      </c>
      <c r="BF17" s="27" t="str">
        <f>IFERROR(VLOOKUP(BE17,vlookup!G$2:I$331,2,FALSE),"")</f>
        <v/>
      </c>
      <c r="BG17" s="27" t="str">
        <f>IFERROR(VLOOKUP(BE17,vlookup!G$2:I$331,3,FALSE),"")</f>
        <v/>
      </c>
      <c r="BH17" s="5"/>
      <c r="BI17" s="6"/>
      <c r="BJ17" s="6"/>
      <c r="BK17" s="6"/>
      <c r="BL17" s="6"/>
    </row>
    <row r="18" spans="1:64">
      <c r="A18" s="4"/>
      <c r="B18" s="5"/>
      <c r="C18" s="27" t="str">
        <f>IFERROR(VLOOKUP(B18,vlookup!A$2:I$331,2,FALSE),"")</f>
        <v/>
      </c>
      <c r="D18" s="27" t="str">
        <f>IFERROR(VLOOKUP(B18,vlookup!A$2:I$331,3,FALSE),"")</f>
        <v/>
      </c>
      <c r="E18" s="5"/>
      <c r="F18" s="27" t="str">
        <f>IFERROR(VLOOKUP(E18,vlookup!D$2:E$331,2,FALSE),"")</f>
        <v/>
      </c>
      <c r="G18" s="5"/>
      <c r="H18" s="27" t="str">
        <f t="shared" si="2"/>
        <v/>
      </c>
      <c r="I18" s="27" t="str">
        <f>IFERROR(VLOOKUP(H18,vlookup!G$2:I$331,2,FALSE),"")</f>
        <v/>
      </c>
      <c r="J18" s="27" t="str">
        <f>IFERROR(VLOOKUP(H18,vlookup!G$2:I$331,3,FALSE),"")</f>
        <v/>
      </c>
      <c r="K18" s="5"/>
      <c r="L18" s="6"/>
      <c r="M18" s="6"/>
      <c r="N18" s="6"/>
      <c r="O18" s="6"/>
      <c r="P18" s="6"/>
      <c r="Q18" s="14" t="str">
        <f t="shared" si="3"/>
        <v/>
      </c>
      <c r="R18" s="5"/>
      <c r="S18" s="6"/>
      <c r="T18" s="6"/>
      <c r="U18" s="5"/>
      <c r="V18" s="45">
        <f t="shared" si="4"/>
        <v>0</v>
      </c>
      <c r="W18" s="45">
        <f t="shared" si="5"/>
        <v>0</v>
      </c>
      <c r="X18" s="45" t="e">
        <f t="shared" si="6"/>
        <v>#VALUE!</v>
      </c>
      <c r="Y18" s="45">
        <f>IFERROR(VALUE(V18),VLOOKUP(V18,DayReplace[],2,0))</f>
        <v>0</v>
      </c>
      <c r="Z18" s="45">
        <f>IF(V18=0,1,
IF(OR(AND(COUNTIF(Table12[Normal and Leap Years],X18),AA18=3,Y18=30),
AND(COUNTIF(Table9[MM Year],X18),COUNTIF(Table13[Always 29-Day Months],AA18),Y18=30)),Y18
-1,Y18))</f>
        <v>1</v>
      </c>
      <c r="AA18" s="45">
        <f>IFERROR(VALUE(W18),VLOOKUP(W18,MonthReplace[],2,0))</f>
        <v>0</v>
      </c>
      <c r="AB18" s="45" t="e">
        <f>IF(COUNTIF(Table9[MM Year],X18),VLOOKUP(AA18,MonthSerial[],VLOOKUP(X18,Table9[],3,0)+2,0),DATE(X18,AA18,0)-AC18)</f>
        <v>#VALUE!</v>
      </c>
      <c r="AC18" s="45" t="e">
        <f>IF(COUNTIF(Table9[MM Year],X18),
VLOOKUP(X18,Table9[],5,0),
DATE(X18,1,0))</f>
        <v>#VALUE!</v>
      </c>
      <c r="AD18" s="46" t="e">
        <f>IF(AA18=0,DATE(YEAR(AC18+1),7,16),
IF(V18=0,IF(COUNTIF(Table9[MM Year],X18),AC18+AB18+Z18+15-DAY(AC18+AB18+Z18+15)+16,AC18+AB18+Z18-DAY(AC18+AB18+Z18)+16),
IF(COUNTIF(Table9[MM Year],X18),
IF(AC18+AB18+Z18&lt;VLOOKUP(X18,Table9[],7,0),AC18
+AB18+Z18+VLOOKUP(X18,Table9[],4,0),AC18+AB18+Z18),AC18
+AB18+Z18)))</f>
        <v>#VALUE!</v>
      </c>
      <c r="AE18" s="42"/>
      <c r="AF18" s="15" t="str">
        <f>IFERROR(IF(COUNTIF(Table9[MM Year],X18),
IF(AD18&lt;VLOOKUP(X18,Table9[],7,0),AD18
+VLOOKUP(X18,Table9[],4,0),AD18),AD18
),"")</f>
        <v/>
      </c>
      <c r="AG18" s="5"/>
      <c r="AH18" s="5"/>
      <c r="AI18" s="5"/>
      <c r="AJ18" s="6"/>
      <c r="AK18" s="6"/>
      <c r="AL18" s="12" t="str">
        <f t="shared" si="7"/>
        <v/>
      </c>
      <c r="AM18" s="5"/>
      <c r="AN18" s="27" t="str">
        <f t="shared" si="8"/>
        <v/>
      </c>
      <c r="AO18" s="5"/>
      <c r="AP18" s="5"/>
      <c r="AQ18" s="6"/>
      <c r="AR18" s="12" t="str">
        <f t="shared" si="9"/>
        <v/>
      </c>
      <c r="AS18" s="6"/>
      <c r="AT18" s="5"/>
      <c r="AU18" s="53"/>
      <c r="AV18" s="53"/>
      <c r="AW18" s="54"/>
      <c r="AX18" s="15" t="str">
        <f t="shared" si="10"/>
        <v/>
      </c>
      <c r="AY18" s="5"/>
      <c r="AZ18" s="27" t="str">
        <f>IFERROR(VLOOKUP(AY18,vlookup!A$2:I$331,2,FALSE),"")</f>
        <v/>
      </c>
      <c r="BA18" s="27" t="str">
        <f>IFERROR(VLOOKUP(AY18,vlookup!A$2:I$331,3,FALSE),"")</f>
        <v/>
      </c>
      <c r="BB18" s="5"/>
      <c r="BC18" s="27" t="str">
        <f>IFERROR(VLOOKUP(BB18,vlookup!D$2:E$331,2,FALSE),"")</f>
        <v/>
      </c>
      <c r="BD18" s="5"/>
      <c r="BE18" s="27" t="str">
        <f t="shared" si="11"/>
        <v/>
      </c>
      <c r="BF18" s="27" t="str">
        <f>IFERROR(VLOOKUP(BE18,vlookup!G$2:I$331,2,FALSE),"")</f>
        <v/>
      </c>
      <c r="BG18" s="27" t="str">
        <f>IFERROR(VLOOKUP(BE18,vlookup!G$2:I$331,3,FALSE),"")</f>
        <v/>
      </c>
      <c r="BH18" s="5"/>
      <c r="BI18" s="6"/>
      <c r="BJ18" s="6"/>
      <c r="BK18" s="6"/>
      <c r="BL18" s="6"/>
    </row>
    <row r="19" spans="1:64">
      <c r="A19" s="4"/>
      <c r="B19" s="5"/>
      <c r="C19" s="27" t="str">
        <f>IFERROR(VLOOKUP(B19,vlookup!A$2:I$331,2,FALSE),"")</f>
        <v/>
      </c>
      <c r="D19" s="27" t="str">
        <f>IFERROR(VLOOKUP(B19,vlookup!A$2:I$331,3,FALSE),"")</f>
        <v/>
      </c>
      <c r="E19" s="5"/>
      <c r="F19" s="27" t="str">
        <f>IFERROR(VLOOKUP(E19,vlookup!D$2:E$331,2,FALSE),"")</f>
        <v/>
      </c>
      <c r="G19" s="5"/>
      <c r="H19" s="27" t="str">
        <f t="shared" si="2"/>
        <v/>
      </c>
      <c r="I19" s="27" t="str">
        <f>IFERROR(VLOOKUP(H19,vlookup!G$2:I$331,2,FALSE),"")</f>
        <v/>
      </c>
      <c r="J19" s="27" t="str">
        <f>IFERROR(VLOOKUP(H19,vlookup!G$2:I$331,3,FALSE),"")</f>
        <v/>
      </c>
      <c r="K19" s="5"/>
      <c r="L19" s="6"/>
      <c r="M19" s="6"/>
      <c r="N19" s="6"/>
      <c r="O19" s="6"/>
      <c r="P19" s="6"/>
      <c r="Q19" s="14" t="str">
        <f t="shared" si="3"/>
        <v/>
      </c>
      <c r="R19" s="5"/>
      <c r="S19" s="6"/>
      <c r="T19" s="6"/>
      <c r="U19" s="5"/>
      <c r="V19" s="45">
        <f t="shared" si="4"/>
        <v>0</v>
      </c>
      <c r="W19" s="45">
        <f t="shared" si="5"/>
        <v>0</v>
      </c>
      <c r="X19" s="45" t="e">
        <f t="shared" si="6"/>
        <v>#VALUE!</v>
      </c>
      <c r="Y19" s="45">
        <f>IFERROR(VALUE(V19),VLOOKUP(V19,DayReplace[],2,0))</f>
        <v>0</v>
      </c>
      <c r="Z19" s="45">
        <f>IF(V19=0,1,
IF(OR(AND(COUNTIF(Table12[Normal and Leap Years],X19),AA19=3,Y19=30),
AND(COUNTIF(Table9[MM Year],X19),COUNTIF(Table13[Always 29-Day Months],AA19),Y19=30)),Y19
-1,Y19))</f>
        <v>1</v>
      </c>
      <c r="AA19" s="45">
        <f>IFERROR(VALUE(W19),VLOOKUP(W19,MonthReplace[],2,0))</f>
        <v>0</v>
      </c>
      <c r="AB19" s="45" t="e">
        <f>IF(COUNTIF(Table9[MM Year],X19),VLOOKUP(AA19,MonthSerial[],VLOOKUP(X19,Table9[],3,0)+2,0),DATE(X19,AA19,0)-AC19)</f>
        <v>#VALUE!</v>
      </c>
      <c r="AC19" s="45" t="e">
        <f>IF(COUNTIF(Table9[MM Year],X19),
VLOOKUP(X19,Table9[],5,0),
DATE(X19,1,0))</f>
        <v>#VALUE!</v>
      </c>
      <c r="AD19" s="46" t="e">
        <f>IF(AA19=0,DATE(YEAR(AC19+1),7,16),
IF(V19=0,IF(COUNTIF(Table9[MM Year],X19),AC19+AB19+Z19+15-DAY(AC19+AB19+Z19+15)+16,AC19+AB19+Z19-DAY(AC19+AB19+Z19)+16),
IF(COUNTIF(Table9[MM Year],X19),
IF(AC19+AB19+Z19&lt;VLOOKUP(X19,Table9[],7,0),AC19
+AB19+Z19+VLOOKUP(X19,Table9[],4,0),AC19+AB19+Z19),AC19
+AB19+Z19)))</f>
        <v>#VALUE!</v>
      </c>
      <c r="AE19" s="42"/>
      <c r="AF19" s="15" t="str">
        <f>IFERROR(IF(COUNTIF(Table9[MM Year],X19),
IF(AD19&lt;VLOOKUP(X19,Table9[],7,0),AD19
+VLOOKUP(X19,Table9[],4,0),AD19),AD19
),"")</f>
        <v/>
      </c>
      <c r="AG19" s="5"/>
      <c r="AH19" s="5"/>
      <c r="AI19" s="5"/>
      <c r="AJ19" s="6"/>
      <c r="AK19" s="6"/>
      <c r="AL19" s="12" t="str">
        <f t="shared" si="7"/>
        <v/>
      </c>
      <c r="AM19" s="5"/>
      <c r="AN19" s="27" t="str">
        <f t="shared" si="8"/>
        <v/>
      </c>
      <c r="AO19" s="5"/>
      <c r="AP19" s="5"/>
      <c r="AQ19" s="6"/>
      <c r="AR19" s="12" t="str">
        <f t="shared" si="9"/>
        <v/>
      </c>
      <c r="AS19" s="6"/>
      <c r="AT19" s="5"/>
      <c r="AU19" s="53"/>
      <c r="AV19" s="53"/>
      <c r="AW19" s="54"/>
      <c r="AX19" s="15" t="str">
        <f t="shared" si="10"/>
        <v/>
      </c>
      <c r="AY19" s="5"/>
      <c r="AZ19" s="27" t="str">
        <f>IFERROR(VLOOKUP(AY19,vlookup!A$2:I$331,2,FALSE),"")</f>
        <v/>
      </c>
      <c r="BA19" s="27" t="str">
        <f>IFERROR(VLOOKUP(AY19,vlookup!A$2:I$331,3,FALSE),"")</f>
        <v/>
      </c>
      <c r="BB19" s="5"/>
      <c r="BC19" s="27" t="str">
        <f>IFERROR(VLOOKUP(BB19,vlookup!D$2:E$331,2,FALSE),"")</f>
        <v/>
      </c>
      <c r="BD19" s="5"/>
      <c r="BE19" s="27" t="str">
        <f t="shared" si="11"/>
        <v/>
      </c>
      <c r="BF19" s="27" t="str">
        <f>IFERROR(VLOOKUP(BE19,vlookup!G$2:I$331,2,FALSE),"")</f>
        <v/>
      </c>
      <c r="BG19" s="27" t="str">
        <f>IFERROR(VLOOKUP(BE19,vlookup!G$2:I$331,3,FALSE),"")</f>
        <v/>
      </c>
      <c r="BH19" s="5"/>
      <c r="BI19" s="6"/>
      <c r="BJ19" s="6"/>
      <c r="BK19" s="6"/>
      <c r="BL19" s="6"/>
    </row>
    <row r="20" spans="1:64">
      <c r="A20" s="4"/>
      <c r="B20" s="5"/>
      <c r="C20" s="27" t="str">
        <f>IFERROR(VLOOKUP(B20,vlookup!A$2:I$331,2,FALSE),"")</f>
        <v/>
      </c>
      <c r="D20" s="27" t="str">
        <f>IFERROR(VLOOKUP(B20,vlookup!A$2:I$331,3,FALSE),"")</f>
        <v/>
      </c>
      <c r="E20" s="5"/>
      <c r="F20" s="27" t="str">
        <f>IFERROR(VLOOKUP(E20,vlookup!D$2:E$331,2,FALSE),"")</f>
        <v/>
      </c>
      <c r="G20" s="5"/>
      <c r="H20" s="27" t="str">
        <f t="shared" si="2"/>
        <v/>
      </c>
      <c r="I20" s="27" t="str">
        <f>IFERROR(VLOOKUP(H20,vlookup!G$2:I$331,2,FALSE),"")</f>
        <v/>
      </c>
      <c r="J20" s="27" t="str">
        <f>IFERROR(VLOOKUP(H20,vlookup!G$2:I$331,3,FALSE),"")</f>
        <v/>
      </c>
      <c r="K20" s="5"/>
      <c r="L20" s="6"/>
      <c r="M20" s="6"/>
      <c r="N20" s="6"/>
      <c r="O20" s="6"/>
      <c r="P20" s="6"/>
      <c r="Q20" s="14" t="str">
        <f t="shared" si="3"/>
        <v/>
      </c>
      <c r="R20" s="5"/>
      <c r="S20" s="6"/>
      <c r="T20" s="6"/>
      <c r="U20" s="5"/>
      <c r="V20" s="45">
        <f t="shared" si="4"/>
        <v>0</v>
      </c>
      <c r="W20" s="45">
        <f t="shared" si="5"/>
        <v>0</v>
      </c>
      <c r="X20" s="45" t="e">
        <f t="shared" si="6"/>
        <v>#VALUE!</v>
      </c>
      <c r="Y20" s="45">
        <f>IFERROR(VALUE(V20),VLOOKUP(V20,DayReplace[],2,0))</f>
        <v>0</v>
      </c>
      <c r="Z20" s="45">
        <f>IF(V20=0,1,
IF(OR(AND(COUNTIF(Table12[Normal and Leap Years],X20),AA20=3,Y20=30),
AND(COUNTIF(Table9[MM Year],X20),COUNTIF(Table13[Always 29-Day Months],AA20),Y20=30)),Y20
-1,Y20))</f>
        <v>1</v>
      </c>
      <c r="AA20" s="45">
        <f>IFERROR(VALUE(W20),VLOOKUP(W20,MonthReplace[],2,0))</f>
        <v>0</v>
      </c>
      <c r="AB20" s="45" t="e">
        <f>IF(COUNTIF(Table9[MM Year],X20),VLOOKUP(AA20,MonthSerial[],VLOOKUP(X20,Table9[],3,0)+2,0),DATE(X20,AA20,0)-AC20)</f>
        <v>#VALUE!</v>
      </c>
      <c r="AC20" s="45" t="e">
        <f>IF(COUNTIF(Table9[MM Year],X20),
VLOOKUP(X20,Table9[],5,0),
DATE(X20,1,0))</f>
        <v>#VALUE!</v>
      </c>
      <c r="AD20" s="46" t="e">
        <f>IF(AA20=0,DATE(YEAR(AC20+1),7,16),
IF(V20=0,IF(COUNTIF(Table9[MM Year],X20),AC20+AB20+Z20+15-DAY(AC20+AB20+Z20+15)+16,AC20+AB20+Z20-DAY(AC20+AB20+Z20)+16),
IF(COUNTIF(Table9[MM Year],X20),
IF(AC20+AB20+Z20&lt;VLOOKUP(X20,Table9[],7,0),AC20
+AB20+Z20+VLOOKUP(X20,Table9[],4,0),AC20+AB20+Z20),AC20
+AB20+Z20)))</f>
        <v>#VALUE!</v>
      </c>
      <c r="AE20" s="42"/>
      <c r="AF20" s="15" t="str">
        <f>IFERROR(IF(COUNTIF(Table9[MM Year],X20),
IF(AD20&lt;VLOOKUP(X20,Table9[],7,0),AD20
+VLOOKUP(X20,Table9[],4,0),AD20),AD20
),"")</f>
        <v/>
      </c>
      <c r="AG20" s="5"/>
      <c r="AH20" s="5"/>
      <c r="AI20" s="5"/>
      <c r="AJ20" s="6"/>
      <c r="AK20" s="6"/>
      <c r="AL20" s="12" t="str">
        <f t="shared" si="7"/>
        <v/>
      </c>
      <c r="AM20" s="5"/>
      <c r="AN20" s="27" t="str">
        <f t="shared" si="8"/>
        <v/>
      </c>
      <c r="AO20" s="5"/>
      <c r="AP20" s="5"/>
      <c r="AQ20" s="6"/>
      <c r="AR20" s="12" t="str">
        <f t="shared" si="9"/>
        <v/>
      </c>
      <c r="AS20" s="6"/>
      <c r="AT20" s="5"/>
      <c r="AU20" s="53"/>
      <c r="AV20" s="53"/>
      <c r="AW20" s="54"/>
      <c r="AX20" s="15" t="str">
        <f t="shared" si="10"/>
        <v/>
      </c>
      <c r="AY20" s="5"/>
      <c r="AZ20" s="27" t="str">
        <f>IFERROR(VLOOKUP(AY20,vlookup!A$2:I$331,2,FALSE),"")</f>
        <v/>
      </c>
      <c r="BA20" s="27" t="str">
        <f>IFERROR(VLOOKUP(AY20,vlookup!A$2:I$331,3,FALSE),"")</f>
        <v/>
      </c>
      <c r="BB20" s="5"/>
      <c r="BC20" s="27" t="str">
        <f>IFERROR(VLOOKUP(BB20,vlookup!D$2:E$331,2,FALSE),"")</f>
        <v/>
      </c>
      <c r="BD20" s="5"/>
      <c r="BE20" s="27" t="str">
        <f t="shared" si="11"/>
        <v/>
      </c>
      <c r="BF20" s="27" t="str">
        <f>IFERROR(VLOOKUP(BE20,vlookup!G$2:I$331,2,FALSE),"")</f>
        <v/>
      </c>
      <c r="BG20" s="27" t="str">
        <f>IFERROR(VLOOKUP(BE20,vlookup!G$2:I$331,3,FALSE),"")</f>
        <v/>
      </c>
      <c r="BH20" s="5"/>
      <c r="BI20" s="6"/>
      <c r="BJ20" s="6"/>
      <c r="BK20" s="6"/>
      <c r="BL20" s="6"/>
    </row>
    <row r="21" spans="1:64">
      <c r="A21" s="4"/>
      <c r="B21" s="5"/>
      <c r="C21" s="27" t="str">
        <f>IFERROR(VLOOKUP(B21,vlookup!A$2:I$331,2,FALSE),"")</f>
        <v/>
      </c>
      <c r="D21" s="27" t="str">
        <f>IFERROR(VLOOKUP(B21,vlookup!A$2:I$331,3,FALSE),"")</f>
        <v/>
      </c>
      <c r="E21" s="5"/>
      <c r="F21" s="27" t="str">
        <f>IFERROR(VLOOKUP(E21,vlookup!D$2:E$331,2,FALSE),"")</f>
        <v/>
      </c>
      <c r="G21" s="5"/>
      <c r="H21" s="27" t="str">
        <f t="shared" si="2"/>
        <v/>
      </c>
      <c r="I21" s="27" t="str">
        <f>IFERROR(VLOOKUP(H21,vlookup!G$2:I$331,2,FALSE),"")</f>
        <v/>
      </c>
      <c r="J21" s="27" t="str">
        <f>IFERROR(VLOOKUP(H21,vlookup!G$2:I$331,3,FALSE),"")</f>
        <v/>
      </c>
      <c r="K21" s="5"/>
      <c r="L21" s="6"/>
      <c r="M21" s="6"/>
      <c r="N21" s="6"/>
      <c r="O21" s="6"/>
      <c r="P21" s="6"/>
      <c r="Q21" s="14" t="str">
        <f t="shared" si="3"/>
        <v/>
      </c>
      <c r="R21" s="5"/>
      <c r="S21" s="6"/>
      <c r="T21" s="6"/>
      <c r="U21" s="5"/>
      <c r="V21" s="45">
        <f t="shared" si="4"/>
        <v>0</v>
      </c>
      <c r="W21" s="45">
        <f t="shared" si="5"/>
        <v>0</v>
      </c>
      <c r="X21" s="45" t="e">
        <f t="shared" si="6"/>
        <v>#VALUE!</v>
      </c>
      <c r="Y21" s="45">
        <f>IFERROR(VALUE(V21),VLOOKUP(V21,DayReplace[],2,0))</f>
        <v>0</v>
      </c>
      <c r="Z21" s="45">
        <f>IF(V21=0,1,
IF(OR(AND(COUNTIF(Table12[Normal and Leap Years],X21),AA21=3,Y21=30),
AND(COUNTIF(Table9[MM Year],X21),COUNTIF(Table13[Always 29-Day Months],AA21),Y21=30)),Y21
-1,Y21))</f>
        <v>1</v>
      </c>
      <c r="AA21" s="45">
        <f>IFERROR(VALUE(W21),VLOOKUP(W21,MonthReplace[],2,0))</f>
        <v>0</v>
      </c>
      <c r="AB21" s="45" t="e">
        <f>IF(COUNTIF(Table9[MM Year],X21),VLOOKUP(AA21,MonthSerial[],VLOOKUP(X21,Table9[],3,0)+2,0),DATE(X21,AA21,0)-AC21)</f>
        <v>#VALUE!</v>
      </c>
      <c r="AC21" s="45" t="e">
        <f>IF(COUNTIF(Table9[MM Year],X21),
VLOOKUP(X21,Table9[],5,0),
DATE(X21,1,0))</f>
        <v>#VALUE!</v>
      </c>
      <c r="AD21" s="46" t="e">
        <f>IF(AA21=0,DATE(YEAR(AC21+1),7,16),
IF(V21=0,IF(COUNTIF(Table9[MM Year],X21),AC21+AB21+Z21+15-DAY(AC21+AB21+Z21+15)+16,AC21+AB21+Z21-DAY(AC21+AB21+Z21)+16),
IF(COUNTIF(Table9[MM Year],X21),
IF(AC21+AB21+Z21&lt;VLOOKUP(X21,Table9[],7,0),AC21
+AB21+Z21+VLOOKUP(X21,Table9[],4,0),AC21+AB21+Z21),AC21
+AB21+Z21)))</f>
        <v>#VALUE!</v>
      </c>
      <c r="AE21" s="42"/>
      <c r="AF21" s="15" t="str">
        <f>IFERROR(IF(COUNTIF(Table9[MM Year],X21),
IF(AD21&lt;VLOOKUP(X21,Table9[],7,0),AD21
+VLOOKUP(X21,Table9[],4,0),AD21),AD21
),"")</f>
        <v/>
      </c>
      <c r="AG21" s="5"/>
      <c r="AH21" s="5"/>
      <c r="AI21" s="5"/>
      <c r="AJ21" s="6"/>
      <c r="AK21" s="6"/>
      <c r="AL21" s="12" t="str">
        <f t="shared" si="7"/>
        <v/>
      </c>
      <c r="AM21" s="5"/>
      <c r="AN21" s="27" t="str">
        <f t="shared" si="8"/>
        <v/>
      </c>
      <c r="AO21" s="5"/>
      <c r="AP21" s="5"/>
      <c r="AQ21" s="6"/>
      <c r="AR21" s="12" t="str">
        <f t="shared" si="9"/>
        <v/>
      </c>
      <c r="AS21" s="6"/>
      <c r="AT21" s="5"/>
      <c r="AU21" s="53"/>
      <c r="AV21" s="53"/>
      <c r="AW21" s="54"/>
      <c r="AX21" s="15" t="str">
        <f t="shared" si="10"/>
        <v/>
      </c>
      <c r="AY21" s="5"/>
      <c r="AZ21" s="27" t="str">
        <f>IFERROR(VLOOKUP(AY21,vlookup!A$2:I$331,2,FALSE),"")</f>
        <v/>
      </c>
      <c r="BA21" s="27" t="str">
        <f>IFERROR(VLOOKUP(AY21,vlookup!A$2:I$331,3,FALSE),"")</f>
        <v/>
      </c>
      <c r="BB21" s="5"/>
      <c r="BC21" s="27" t="str">
        <f>IFERROR(VLOOKUP(BB21,vlookup!D$2:E$331,2,FALSE),"")</f>
        <v/>
      </c>
      <c r="BD21" s="5"/>
      <c r="BE21" s="27" t="str">
        <f t="shared" si="11"/>
        <v/>
      </c>
      <c r="BF21" s="27" t="str">
        <f>IFERROR(VLOOKUP(BE21,vlookup!G$2:I$331,2,FALSE),"")</f>
        <v/>
      </c>
      <c r="BG21" s="27" t="str">
        <f>IFERROR(VLOOKUP(BE21,vlookup!G$2:I$331,3,FALSE),"")</f>
        <v/>
      </c>
      <c r="BH21" s="5"/>
      <c r="BI21" s="6"/>
      <c r="BJ21" s="6"/>
      <c r="BK21" s="6"/>
      <c r="BL21" s="6"/>
    </row>
    <row r="22" spans="1:64">
      <c r="A22" s="4"/>
      <c r="B22" s="5"/>
      <c r="C22" s="27" t="str">
        <f>IFERROR(VLOOKUP(B22,vlookup!A$2:I$331,2,FALSE),"")</f>
        <v/>
      </c>
      <c r="D22" s="27" t="str">
        <f>IFERROR(VLOOKUP(B22,vlookup!A$2:I$331,3,FALSE),"")</f>
        <v/>
      </c>
      <c r="E22" s="5"/>
      <c r="F22" s="27" t="str">
        <f>IFERROR(VLOOKUP(E22,vlookup!D$2:E$331,2,FALSE),"")</f>
        <v/>
      </c>
      <c r="G22" s="5"/>
      <c r="H22" s="27" t="str">
        <f t="shared" si="2"/>
        <v/>
      </c>
      <c r="I22" s="27" t="str">
        <f>IFERROR(VLOOKUP(H22,vlookup!G$2:I$331,2,FALSE),"")</f>
        <v/>
      </c>
      <c r="J22" s="27" t="str">
        <f>IFERROR(VLOOKUP(H22,vlookup!G$2:I$331,3,FALSE),"")</f>
        <v/>
      </c>
      <c r="K22" s="5"/>
      <c r="L22" s="6"/>
      <c r="M22" s="6"/>
      <c r="N22" s="6"/>
      <c r="O22" s="6"/>
      <c r="P22" s="6"/>
      <c r="Q22" s="14" t="str">
        <f t="shared" si="3"/>
        <v/>
      </c>
      <c r="R22" s="5"/>
      <c r="S22" s="6"/>
      <c r="T22" s="6"/>
      <c r="U22" s="5"/>
      <c r="V22" s="45">
        <f t="shared" si="4"/>
        <v>0</v>
      </c>
      <c r="W22" s="45">
        <f t="shared" si="5"/>
        <v>0</v>
      </c>
      <c r="X22" s="45" t="e">
        <f t="shared" si="6"/>
        <v>#VALUE!</v>
      </c>
      <c r="Y22" s="45">
        <f>IFERROR(VALUE(V22),VLOOKUP(V22,DayReplace[],2,0))</f>
        <v>0</v>
      </c>
      <c r="Z22" s="45">
        <f>IF(V22=0,1,
IF(OR(AND(COUNTIF(Table12[Normal and Leap Years],X22),AA22=3,Y22=30),
AND(COUNTIF(Table9[MM Year],X22),COUNTIF(Table13[Always 29-Day Months],AA22),Y22=30)),Y22
-1,Y22))</f>
        <v>1</v>
      </c>
      <c r="AA22" s="45">
        <f>IFERROR(VALUE(W22),VLOOKUP(W22,MonthReplace[],2,0))</f>
        <v>0</v>
      </c>
      <c r="AB22" s="45" t="e">
        <f>IF(COUNTIF(Table9[MM Year],X22),VLOOKUP(AA22,MonthSerial[],VLOOKUP(X22,Table9[],3,0)+2,0),DATE(X22,AA22,0)-AC22)</f>
        <v>#VALUE!</v>
      </c>
      <c r="AC22" s="45" t="e">
        <f>IF(COUNTIF(Table9[MM Year],X22),
VLOOKUP(X22,Table9[],5,0),
DATE(X22,1,0))</f>
        <v>#VALUE!</v>
      </c>
      <c r="AD22" s="46" t="e">
        <f>IF(AA22=0,DATE(YEAR(AC22+1),7,16),
IF(V22=0,IF(COUNTIF(Table9[MM Year],X22),AC22+AB22+Z22+15-DAY(AC22+AB22+Z22+15)+16,AC22+AB22+Z22-DAY(AC22+AB22+Z22)+16),
IF(COUNTIF(Table9[MM Year],X22),
IF(AC22+AB22+Z22&lt;VLOOKUP(X22,Table9[],7,0),AC22
+AB22+Z22+VLOOKUP(X22,Table9[],4,0),AC22+AB22+Z22),AC22
+AB22+Z22)))</f>
        <v>#VALUE!</v>
      </c>
      <c r="AE22" s="42"/>
      <c r="AF22" s="15" t="str">
        <f>IFERROR(IF(COUNTIF(Table9[MM Year],X22),
IF(AD22&lt;VLOOKUP(X22,Table9[],7,0),AD22
+VLOOKUP(X22,Table9[],4,0),AD22),AD22
),"")</f>
        <v/>
      </c>
      <c r="AG22" s="5"/>
      <c r="AH22" s="5"/>
      <c r="AI22" s="5"/>
      <c r="AJ22" s="6"/>
      <c r="AK22" s="6"/>
      <c r="AL22" s="12" t="str">
        <f t="shared" si="7"/>
        <v/>
      </c>
      <c r="AM22" s="5"/>
      <c r="AN22" s="27" t="str">
        <f t="shared" si="8"/>
        <v/>
      </c>
      <c r="AO22" s="5"/>
      <c r="AP22" s="5"/>
      <c r="AQ22" s="6"/>
      <c r="AR22" s="12" t="str">
        <f t="shared" si="9"/>
        <v/>
      </c>
      <c r="AS22" s="6"/>
      <c r="AT22" s="5"/>
      <c r="AU22" s="53"/>
      <c r="AV22" s="53"/>
      <c r="AW22" s="54"/>
      <c r="AX22" s="15" t="str">
        <f t="shared" si="10"/>
        <v/>
      </c>
      <c r="AY22" s="5"/>
      <c r="AZ22" s="27" t="str">
        <f>IFERROR(VLOOKUP(AY22,vlookup!A$2:I$331,2,FALSE),"")</f>
        <v/>
      </c>
      <c r="BA22" s="27" t="str">
        <f>IFERROR(VLOOKUP(AY22,vlookup!A$2:I$331,3,FALSE),"")</f>
        <v/>
      </c>
      <c r="BB22" s="5"/>
      <c r="BC22" s="27" t="str">
        <f>IFERROR(VLOOKUP(BB22,vlookup!D$2:E$331,2,FALSE),"")</f>
        <v/>
      </c>
      <c r="BD22" s="5"/>
      <c r="BE22" s="27" t="str">
        <f t="shared" si="11"/>
        <v/>
      </c>
      <c r="BF22" s="27" t="str">
        <f>IFERROR(VLOOKUP(BE22,vlookup!G$2:I$331,2,FALSE),"")</f>
        <v/>
      </c>
      <c r="BG22" s="27" t="str">
        <f>IFERROR(VLOOKUP(BE22,vlookup!G$2:I$331,3,FALSE),"")</f>
        <v/>
      </c>
      <c r="BH22" s="5"/>
      <c r="BI22" s="6"/>
      <c r="BJ22" s="6"/>
      <c r="BK22" s="6"/>
      <c r="BL22" s="6"/>
    </row>
    <row r="23" spans="1:64">
      <c r="A23" s="4"/>
      <c r="B23" s="5"/>
      <c r="C23" s="27" t="str">
        <f>IFERROR(VLOOKUP(B23,vlookup!A$2:I$331,2,FALSE),"")</f>
        <v/>
      </c>
      <c r="D23" s="27" t="str">
        <f>IFERROR(VLOOKUP(B23,vlookup!A$2:I$331,3,FALSE),"")</f>
        <v/>
      </c>
      <c r="E23" s="5"/>
      <c r="F23" s="27" t="str">
        <f>IFERROR(VLOOKUP(E23,vlookup!D$2:E$331,2,FALSE),"")</f>
        <v/>
      </c>
      <c r="G23" s="5"/>
      <c r="H23" s="27" t="str">
        <f t="shared" si="2"/>
        <v/>
      </c>
      <c r="I23" s="27" t="str">
        <f>IFERROR(VLOOKUP(H23,vlookup!G$2:I$331,2,FALSE),"")</f>
        <v/>
      </c>
      <c r="J23" s="27" t="str">
        <f>IFERROR(VLOOKUP(H23,vlookup!G$2:I$331,3,FALSE),"")</f>
        <v/>
      </c>
      <c r="K23" s="5"/>
      <c r="L23" s="6"/>
      <c r="M23" s="6"/>
      <c r="N23" s="6"/>
      <c r="O23" s="6"/>
      <c r="P23" s="6"/>
      <c r="Q23" s="14" t="str">
        <f t="shared" si="3"/>
        <v/>
      </c>
      <c r="R23" s="5"/>
      <c r="S23" s="6"/>
      <c r="T23" s="6"/>
      <c r="U23" s="5"/>
      <c r="V23" s="45">
        <f t="shared" si="4"/>
        <v>0</v>
      </c>
      <c r="W23" s="45">
        <f t="shared" si="5"/>
        <v>0</v>
      </c>
      <c r="X23" s="45" t="e">
        <f t="shared" si="6"/>
        <v>#VALUE!</v>
      </c>
      <c r="Y23" s="45">
        <f>IFERROR(VALUE(V23),VLOOKUP(V23,DayReplace[],2,0))</f>
        <v>0</v>
      </c>
      <c r="Z23" s="45">
        <f>IF(V23=0,1,
IF(OR(AND(COUNTIF(Table12[Normal and Leap Years],X23),AA23=3,Y23=30),
AND(COUNTIF(Table9[MM Year],X23),COUNTIF(Table13[Always 29-Day Months],AA23),Y23=30)),Y23
-1,Y23))</f>
        <v>1</v>
      </c>
      <c r="AA23" s="45">
        <f>IFERROR(VALUE(W23),VLOOKUP(W23,MonthReplace[],2,0))</f>
        <v>0</v>
      </c>
      <c r="AB23" s="45" t="e">
        <f>IF(COUNTIF(Table9[MM Year],X23),VLOOKUP(AA23,MonthSerial[],VLOOKUP(X23,Table9[],3,0)+2,0),DATE(X23,AA23,0)-AC23)</f>
        <v>#VALUE!</v>
      </c>
      <c r="AC23" s="45" t="e">
        <f>IF(COUNTIF(Table9[MM Year],X23),
VLOOKUP(X23,Table9[],5,0),
DATE(X23,1,0))</f>
        <v>#VALUE!</v>
      </c>
      <c r="AD23" s="46" t="e">
        <f>IF(AA23=0,DATE(YEAR(AC23+1),7,16),
IF(V23=0,IF(COUNTIF(Table9[MM Year],X23),AC23+AB23+Z23+15-DAY(AC23+AB23+Z23+15)+16,AC23+AB23+Z23-DAY(AC23+AB23+Z23)+16),
IF(COUNTIF(Table9[MM Year],X23),
IF(AC23+AB23+Z23&lt;VLOOKUP(X23,Table9[],7,0),AC23
+AB23+Z23+VLOOKUP(X23,Table9[],4,0),AC23+AB23+Z23),AC23
+AB23+Z23)))</f>
        <v>#VALUE!</v>
      </c>
      <c r="AE23" s="42"/>
      <c r="AF23" s="15" t="str">
        <f>IFERROR(IF(COUNTIF(Table9[MM Year],X23),
IF(AD23&lt;VLOOKUP(X23,Table9[],7,0),AD23
+VLOOKUP(X23,Table9[],4,0),AD23),AD23
),"")</f>
        <v/>
      </c>
      <c r="AG23" s="5"/>
      <c r="AH23" s="5"/>
      <c r="AI23" s="5"/>
      <c r="AJ23" s="6"/>
      <c r="AK23" s="6"/>
      <c r="AL23" s="12" t="str">
        <f t="shared" si="7"/>
        <v/>
      </c>
      <c r="AM23" s="5"/>
      <c r="AN23" s="27" t="str">
        <f t="shared" si="8"/>
        <v/>
      </c>
      <c r="AO23" s="5"/>
      <c r="AP23" s="5"/>
      <c r="AQ23" s="6"/>
      <c r="AR23" s="12" t="str">
        <f t="shared" si="9"/>
        <v/>
      </c>
      <c r="AS23" s="6"/>
      <c r="AT23" s="5"/>
      <c r="AU23" s="53"/>
      <c r="AV23" s="53"/>
      <c r="AW23" s="54"/>
      <c r="AX23" s="15" t="str">
        <f t="shared" si="10"/>
        <v/>
      </c>
      <c r="AY23" s="5"/>
      <c r="AZ23" s="27" t="str">
        <f>IFERROR(VLOOKUP(AY23,vlookup!A$2:I$331,2,FALSE),"")</f>
        <v/>
      </c>
      <c r="BA23" s="27" t="str">
        <f>IFERROR(VLOOKUP(AY23,vlookup!A$2:I$331,3,FALSE),"")</f>
        <v/>
      </c>
      <c r="BB23" s="5"/>
      <c r="BC23" s="27" t="str">
        <f>IFERROR(VLOOKUP(BB23,vlookup!D$2:E$331,2,FALSE),"")</f>
        <v/>
      </c>
      <c r="BD23" s="5"/>
      <c r="BE23" s="27" t="str">
        <f t="shared" si="11"/>
        <v/>
      </c>
      <c r="BF23" s="27" t="str">
        <f>IFERROR(VLOOKUP(BE23,vlookup!G$2:I$331,2,FALSE),"")</f>
        <v/>
      </c>
      <c r="BG23" s="27" t="str">
        <f>IFERROR(VLOOKUP(BE23,vlookup!G$2:I$331,3,FALSE),"")</f>
        <v/>
      </c>
      <c r="BH23" s="5"/>
      <c r="BI23" s="6"/>
      <c r="BJ23" s="6"/>
      <c r="BK23" s="6"/>
      <c r="BL23" s="6"/>
    </row>
    <row r="24" spans="1:64">
      <c r="A24" s="4"/>
      <c r="B24" s="5"/>
      <c r="C24" s="27" t="str">
        <f>IFERROR(VLOOKUP(B24,vlookup!A$2:I$331,2,FALSE),"")</f>
        <v/>
      </c>
      <c r="D24" s="27" t="str">
        <f>IFERROR(VLOOKUP(B24,vlookup!A$2:I$331,3,FALSE),"")</f>
        <v/>
      </c>
      <c r="E24" s="5"/>
      <c r="F24" s="27" t="str">
        <f>IFERROR(VLOOKUP(E24,vlookup!D$2:E$331,2,FALSE),"")</f>
        <v/>
      </c>
      <c r="G24" s="5"/>
      <c r="H24" s="27" t="str">
        <f t="shared" si="2"/>
        <v/>
      </c>
      <c r="I24" s="27" t="str">
        <f>IFERROR(VLOOKUP(H24,vlookup!G$2:I$331,2,FALSE),"")</f>
        <v/>
      </c>
      <c r="J24" s="27" t="str">
        <f>IFERROR(VLOOKUP(H24,vlookup!G$2:I$331,3,FALSE),"")</f>
        <v/>
      </c>
      <c r="K24" s="5"/>
      <c r="L24" s="6"/>
      <c r="M24" s="6"/>
      <c r="N24" s="6"/>
      <c r="O24" s="6"/>
      <c r="P24" s="6"/>
      <c r="Q24" s="14" t="str">
        <f t="shared" si="3"/>
        <v/>
      </c>
      <c r="R24" s="5"/>
      <c r="S24" s="6"/>
      <c r="T24" s="6"/>
      <c r="U24" s="5"/>
      <c r="V24" s="45">
        <f t="shared" si="4"/>
        <v>0</v>
      </c>
      <c r="W24" s="45">
        <f t="shared" si="5"/>
        <v>0</v>
      </c>
      <c r="X24" s="45" t="e">
        <f t="shared" si="6"/>
        <v>#VALUE!</v>
      </c>
      <c r="Y24" s="45">
        <f>IFERROR(VALUE(V24),VLOOKUP(V24,DayReplace[],2,0))</f>
        <v>0</v>
      </c>
      <c r="Z24" s="45">
        <f>IF(V24=0,1,
IF(OR(AND(COUNTIF(Table12[Normal and Leap Years],X24),AA24=3,Y24=30),
AND(COUNTIF(Table9[MM Year],X24),COUNTIF(Table13[Always 29-Day Months],AA24),Y24=30)),Y24
-1,Y24))</f>
        <v>1</v>
      </c>
      <c r="AA24" s="45">
        <f>IFERROR(VALUE(W24),VLOOKUP(W24,MonthReplace[],2,0))</f>
        <v>0</v>
      </c>
      <c r="AB24" s="45" t="e">
        <f>IF(COUNTIF(Table9[MM Year],X24),VLOOKUP(AA24,MonthSerial[],VLOOKUP(X24,Table9[],3,0)+2,0),DATE(X24,AA24,0)-AC24)</f>
        <v>#VALUE!</v>
      </c>
      <c r="AC24" s="45" t="e">
        <f>IF(COUNTIF(Table9[MM Year],X24),
VLOOKUP(X24,Table9[],5,0),
DATE(X24,1,0))</f>
        <v>#VALUE!</v>
      </c>
      <c r="AD24" s="46" t="e">
        <f>IF(AA24=0,DATE(YEAR(AC24+1),7,16),
IF(V24=0,IF(COUNTIF(Table9[MM Year],X24),AC24+AB24+Z24+15-DAY(AC24+AB24+Z24+15)+16,AC24+AB24+Z24-DAY(AC24+AB24+Z24)+16),
IF(COUNTIF(Table9[MM Year],X24),
IF(AC24+AB24+Z24&lt;VLOOKUP(X24,Table9[],7,0),AC24
+AB24+Z24+VLOOKUP(X24,Table9[],4,0),AC24+AB24+Z24),AC24
+AB24+Z24)))</f>
        <v>#VALUE!</v>
      </c>
      <c r="AE24" s="42"/>
      <c r="AF24" s="15" t="str">
        <f>IFERROR(IF(COUNTIF(Table9[MM Year],X24),
IF(AD24&lt;VLOOKUP(X24,Table9[],7,0),AD24
+VLOOKUP(X24,Table9[],4,0),AD24),AD24
),"")</f>
        <v/>
      </c>
      <c r="AG24" s="5"/>
      <c r="AH24" s="5"/>
      <c r="AI24" s="5"/>
      <c r="AJ24" s="6"/>
      <c r="AK24" s="6"/>
      <c r="AL24" s="12" t="str">
        <f t="shared" si="7"/>
        <v/>
      </c>
      <c r="AM24" s="5"/>
      <c r="AN24" s="27" t="str">
        <f t="shared" si="8"/>
        <v/>
      </c>
      <c r="AO24" s="5"/>
      <c r="AP24" s="5"/>
      <c r="AQ24" s="6"/>
      <c r="AR24" s="12" t="str">
        <f t="shared" si="9"/>
        <v/>
      </c>
      <c r="AS24" s="6"/>
      <c r="AT24" s="5"/>
      <c r="AU24" s="53"/>
      <c r="AV24" s="53"/>
      <c r="AW24" s="54"/>
      <c r="AX24" s="15" t="str">
        <f t="shared" si="10"/>
        <v/>
      </c>
      <c r="AY24" s="5"/>
      <c r="AZ24" s="27" t="str">
        <f>IFERROR(VLOOKUP(AY24,vlookup!A$2:I$331,2,FALSE),"")</f>
        <v/>
      </c>
      <c r="BA24" s="27" t="str">
        <f>IFERROR(VLOOKUP(AY24,vlookup!A$2:I$331,3,FALSE),"")</f>
        <v/>
      </c>
      <c r="BB24" s="5"/>
      <c r="BC24" s="27" t="str">
        <f>IFERROR(VLOOKUP(BB24,vlookup!D$2:E$331,2,FALSE),"")</f>
        <v/>
      </c>
      <c r="BD24" s="5"/>
      <c r="BE24" s="27" t="str">
        <f t="shared" si="11"/>
        <v/>
      </c>
      <c r="BF24" s="27" t="str">
        <f>IFERROR(VLOOKUP(BE24,vlookup!G$2:I$331,2,FALSE),"")</f>
        <v/>
      </c>
      <c r="BG24" s="27" t="str">
        <f>IFERROR(VLOOKUP(BE24,vlookup!G$2:I$331,3,FALSE),"")</f>
        <v/>
      </c>
      <c r="BH24" s="5"/>
      <c r="BI24" s="6"/>
      <c r="BJ24" s="6"/>
      <c r="BK24" s="6"/>
      <c r="BL24" s="6"/>
    </row>
    <row r="25" spans="1:64">
      <c r="A25" s="4"/>
      <c r="B25" s="5"/>
      <c r="C25" s="27" t="str">
        <f>IFERROR(VLOOKUP(B25,vlookup!A$2:I$331,2,FALSE),"")</f>
        <v/>
      </c>
      <c r="D25" s="27" t="str">
        <f>IFERROR(VLOOKUP(B25,vlookup!A$2:I$331,3,FALSE),"")</f>
        <v/>
      </c>
      <c r="E25" s="5"/>
      <c r="F25" s="27" t="str">
        <f>IFERROR(VLOOKUP(E25,vlookup!D$2:E$331,2,FALSE),"")</f>
        <v/>
      </c>
      <c r="G25" s="5"/>
      <c r="H25" s="27" t="str">
        <f t="shared" si="2"/>
        <v/>
      </c>
      <c r="I25" s="27" t="str">
        <f>IFERROR(VLOOKUP(H25,vlookup!G$2:I$331,2,FALSE),"")</f>
        <v/>
      </c>
      <c r="J25" s="27" t="str">
        <f>IFERROR(VLOOKUP(H25,vlookup!G$2:I$331,3,FALSE),"")</f>
        <v/>
      </c>
      <c r="K25" s="5"/>
      <c r="L25" s="6"/>
      <c r="M25" s="6"/>
      <c r="N25" s="6"/>
      <c r="O25" s="6"/>
      <c r="P25" s="6"/>
      <c r="Q25" s="14" t="str">
        <f t="shared" si="3"/>
        <v/>
      </c>
      <c r="R25" s="5"/>
      <c r="S25" s="6"/>
      <c r="T25" s="6"/>
      <c r="U25" s="5"/>
      <c r="V25" s="45">
        <f t="shared" si="4"/>
        <v>0</v>
      </c>
      <c r="W25" s="45">
        <f t="shared" si="5"/>
        <v>0</v>
      </c>
      <c r="X25" s="45" t="e">
        <f t="shared" si="6"/>
        <v>#VALUE!</v>
      </c>
      <c r="Y25" s="45">
        <f>IFERROR(VALUE(V25),VLOOKUP(V25,DayReplace[],2,0))</f>
        <v>0</v>
      </c>
      <c r="Z25" s="45">
        <f>IF(V25=0,1,
IF(OR(AND(COUNTIF(Table12[Normal and Leap Years],X25),AA25=3,Y25=30),
AND(COUNTIF(Table9[MM Year],X25),COUNTIF(Table13[Always 29-Day Months],AA25),Y25=30)),Y25
-1,Y25))</f>
        <v>1</v>
      </c>
      <c r="AA25" s="45">
        <f>IFERROR(VALUE(W25),VLOOKUP(W25,MonthReplace[],2,0))</f>
        <v>0</v>
      </c>
      <c r="AB25" s="45" t="e">
        <f>IF(COUNTIF(Table9[MM Year],X25),VLOOKUP(AA25,MonthSerial[],VLOOKUP(X25,Table9[],3,0)+2,0),DATE(X25,AA25,0)-AC25)</f>
        <v>#VALUE!</v>
      </c>
      <c r="AC25" s="45" t="e">
        <f>IF(COUNTIF(Table9[MM Year],X25),
VLOOKUP(X25,Table9[],5,0),
DATE(X25,1,0))</f>
        <v>#VALUE!</v>
      </c>
      <c r="AD25" s="46" t="e">
        <f>IF(AA25=0,DATE(YEAR(AC25+1),7,16),
IF(V25=0,IF(COUNTIF(Table9[MM Year],X25),AC25+AB25+Z25+15-DAY(AC25+AB25+Z25+15)+16,AC25+AB25+Z25-DAY(AC25+AB25+Z25)+16),
IF(COUNTIF(Table9[MM Year],X25),
IF(AC25+AB25+Z25&lt;VLOOKUP(X25,Table9[],7,0),AC25
+AB25+Z25+VLOOKUP(X25,Table9[],4,0),AC25+AB25+Z25),AC25
+AB25+Z25)))</f>
        <v>#VALUE!</v>
      </c>
      <c r="AE25" s="42"/>
      <c r="AF25" s="15" t="str">
        <f>IFERROR(IF(COUNTIF(Table9[MM Year],X25),
IF(AD25&lt;VLOOKUP(X25,Table9[],7,0),AD25
+VLOOKUP(X25,Table9[],4,0),AD25),AD25
),"")</f>
        <v/>
      </c>
      <c r="AG25" s="5"/>
      <c r="AH25" s="5"/>
      <c r="AI25" s="5"/>
      <c r="AJ25" s="6"/>
      <c r="AK25" s="6"/>
      <c r="AL25" s="12" t="str">
        <f t="shared" si="7"/>
        <v/>
      </c>
      <c r="AM25" s="5"/>
      <c r="AN25" s="27" t="str">
        <f t="shared" si="8"/>
        <v/>
      </c>
      <c r="AO25" s="5"/>
      <c r="AP25" s="5"/>
      <c r="AQ25" s="6"/>
      <c r="AR25" s="12" t="str">
        <f t="shared" si="9"/>
        <v/>
      </c>
      <c r="AS25" s="6"/>
      <c r="AT25" s="5"/>
      <c r="AU25" s="53"/>
      <c r="AV25" s="53"/>
      <c r="AW25" s="54"/>
      <c r="AX25" s="15" t="str">
        <f t="shared" si="10"/>
        <v/>
      </c>
      <c r="AY25" s="5"/>
      <c r="AZ25" s="27" t="str">
        <f>IFERROR(VLOOKUP(AY25,vlookup!A$2:I$331,2,FALSE),"")</f>
        <v/>
      </c>
      <c r="BA25" s="27" t="str">
        <f>IFERROR(VLOOKUP(AY25,vlookup!A$2:I$331,3,FALSE),"")</f>
        <v/>
      </c>
      <c r="BB25" s="5"/>
      <c r="BC25" s="27" t="str">
        <f>IFERROR(VLOOKUP(BB25,vlookup!D$2:E$331,2,FALSE),"")</f>
        <v/>
      </c>
      <c r="BD25" s="5"/>
      <c r="BE25" s="27" t="str">
        <f t="shared" si="11"/>
        <v/>
      </c>
      <c r="BF25" s="27" t="str">
        <f>IFERROR(VLOOKUP(BE25,vlookup!G$2:I$331,2,FALSE),"")</f>
        <v/>
      </c>
      <c r="BG25" s="27" t="str">
        <f>IFERROR(VLOOKUP(BE25,vlookup!G$2:I$331,3,FALSE),"")</f>
        <v/>
      </c>
      <c r="BH25" s="5"/>
      <c r="BI25" s="6"/>
      <c r="BJ25" s="6"/>
      <c r="BK25" s="6"/>
      <c r="BL25" s="6"/>
    </row>
    <row r="26" spans="1:64">
      <c r="A26" s="4"/>
      <c r="B26" s="5"/>
      <c r="C26" s="27" t="str">
        <f>IFERROR(VLOOKUP(B26,vlookup!A$2:I$331,2,FALSE),"")</f>
        <v/>
      </c>
      <c r="D26" s="27" t="str">
        <f>IFERROR(VLOOKUP(B26,vlookup!A$2:I$331,3,FALSE),"")</f>
        <v/>
      </c>
      <c r="E26" s="5"/>
      <c r="F26" s="27" t="str">
        <f>IFERROR(VLOOKUP(E26,vlookup!D$2:E$331,2,FALSE),"")</f>
        <v/>
      </c>
      <c r="G26" s="5"/>
      <c r="H26" s="27" t="str">
        <f t="shared" si="2"/>
        <v/>
      </c>
      <c r="I26" s="27" t="str">
        <f>IFERROR(VLOOKUP(H26,vlookup!G$2:I$331,2,FALSE),"")</f>
        <v/>
      </c>
      <c r="J26" s="27" t="str">
        <f>IFERROR(VLOOKUP(H26,vlookup!G$2:I$331,3,FALSE),"")</f>
        <v/>
      </c>
      <c r="K26" s="5"/>
      <c r="L26" s="6"/>
      <c r="M26" s="6"/>
      <c r="N26" s="6"/>
      <c r="O26" s="6"/>
      <c r="P26" s="6"/>
      <c r="Q26" s="14" t="str">
        <f t="shared" si="3"/>
        <v/>
      </c>
      <c r="R26" s="5"/>
      <c r="S26" s="6"/>
      <c r="T26" s="6"/>
      <c r="U26" s="5"/>
      <c r="V26" s="45">
        <f t="shared" si="4"/>
        <v>0</v>
      </c>
      <c r="W26" s="45">
        <f t="shared" si="5"/>
        <v>0</v>
      </c>
      <c r="X26" s="45" t="e">
        <f t="shared" si="6"/>
        <v>#VALUE!</v>
      </c>
      <c r="Y26" s="45">
        <f>IFERROR(VALUE(V26),VLOOKUP(V26,DayReplace[],2,0))</f>
        <v>0</v>
      </c>
      <c r="Z26" s="45">
        <f>IF(V26=0,1,
IF(OR(AND(COUNTIF(Table12[Normal and Leap Years],X26),AA26=3,Y26=30),
AND(COUNTIF(Table9[MM Year],X26),COUNTIF(Table13[Always 29-Day Months],AA26),Y26=30)),Y26
-1,Y26))</f>
        <v>1</v>
      </c>
      <c r="AA26" s="45">
        <f>IFERROR(VALUE(W26),VLOOKUP(W26,MonthReplace[],2,0))</f>
        <v>0</v>
      </c>
      <c r="AB26" s="45" t="e">
        <f>IF(COUNTIF(Table9[MM Year],X26),VLOOKUP(AA26,MonthSerial[],VLOOKUP(X26,Table9[],3,0)+2,0),DATE(X26,AA26,0)-AC26)</f>
        <v>#VALUE!</v>
      </c>
      <c r="AC26" s="45" t="e">
        <f>IF(COUNTIF(Table9[MM Year],X26),
VLOOKUP(X26,Table9[],5,0),
DATE(X26,1,0))</f>
        <v>#VALUE!</v>
      </c>
      <c r="AD26" s="46" t="e">
        <f>IF(AA26=0,DATE(YEAR(AC26+1),7,16),
IF(V26=0,IF(COUNTIF(Table9[MM Year],X26),AC26+AB26+Z26+15-DAY(AC26+AB26+Z26+15)+16,AC26+AB26+Z26-DAY(AC26+AB26+Z26)+16),
IF(COUNTIF(Table9[MM Year],X26),
IF(AC26+AB26+Z26&lt;VLOOKUP(X26,Table9[],7,0),AC26
+AB26+Z26+VLOOKUP(X26,Table9[],4,0),AC26+AB26+Z26),AC26
+AB26+Z26)))</f>
        <v>#VALUE!</v>
      </c>
      <c r="AE26" s="42"/>
      <c r="AF26" s="15" t="str">
        <f>IFERROR(IF(COUNTIF(Table9[MM Year],X26),
IF(AD26&lt;VLOOKUP(X26,Table9[],7,0),AD26
+VLOOKUP(X26,Table9[],4,0),AD26),AD26
),"")</f>
        <v/>
      </c>
      <c r="AG26" s="5"/>
      <c r="AH26" s="5"/>
      <c r="AI26" s="5"/>
      <c r="AJ26" s="6"/>
      <c r="AK26" s="6"/>
      <c r="AL26" s="12" t="str">
        <f t="shared" si="7"/>
        <v/>
      </c>
      <c r="AM26" s="5"/>
      <c r="AN26" s="27" t="str">
        <f t="shared" si="8"/>
        <v/>
      </c>
      <c r="AO26" s="5"/>
      <c r="AP26" s="5"/>
      <c r="AQ26" s="6"/>
      <c r="AR26" s="12" t="str">
        <f t="shared" si="9"/>
        <v/>
      </c>
      <c r="AS26" s="6"/>
      <c r="AT26" s="5"/>
      <c r="AU26" s="53"/>
      <c r="AV26" s="53"/>
      <c r="AW26" s="54"/>
      <c r="AX26" s="15" t="str">
        <f t="shared" si="10"/>
        <v/>
      </c>
      <c r="AY26" s="5"/>
      <c r="AZ26" s="27" t="str">
        <f>IFERROR(VLOOKUP(AY26,vlookup!A$2:I$331,2,FALSE),"")</f>
        <v/>
      </c>
      <c r="BA26" s="27" t="str">
        <f>IFERROR(VLOOKUP(AY26,vlookup!A$2:I$331,3,FALSE),"")</f>
        <v/>
      </c>
      <c r="BB26" s="5"/>
      <c r="BC26" s="27" t="str">
        <f>IFERROR(VLOOKUP(BB26,vlookup!D$2:E$331,2,FALSE),"")</f>
        <v/>
      </c>
      <c r="BD26" s="5"/>
      <c r="BE26" s="27" t="str">
        <f t="shared" si="11"/>
        <v/>
      </c>
      <c r="BF26" s="27" t="str">
        <f>IFERROR(VLOOKUP(BE26,vlookup!G$2:I$331,2,FALSE),"")</f>
        <v/>
      </c>
      <c r="BG26" s="27" t="str">
        <f>IFERROR(VLOOKUP(BE26,vlookup!G$2:I$331,3,FALSE),"")</f>
        <v/>
      </c>
      <c r="BH26" s="5"/>
      <c r="BI26" s="6"/>
      <c r="BJ26" s="6"/>
      <c r="BK26" s="6"/>
      <c r="BL26" s="6"/>
    </row>
    <row r="27" spans="1:64">
      <c r="A27" s="4"/>
      <c r="B27" s="5"/>
      <c r="C27" s="27" t="str">
        <f>IFERROR(VLOOKUP(B27,vlookup!A$2:I$331,2,FALSE),"")</f>
        <v/>
      </c>
      <c r="D27" s="27" t="str">
        <f>IFERROR(VLOOKUP(B27,vlookup!A$2:I$331,3,FALSE),"")</f>
        <v/>
      </c>
      <c r="E27" s="5"/>
      <c r="F27" s="27" t="str">
        <f>IFERROR(VLOOKUP(E27,vlookup!D$2:E$331,2,FALSE),"")</f>
        <v/>
      </c>
      <c r="G27" s="5"/>
      <c r="H27" s="27" t="str">
        <f t="shared" si="2"/>
        <v/>
      </c>
      <c r="I27" s="27" t="str">
        <f>IFERROR(VLOOKUP(H27,vlookup!G$2:I$331,2,FALSE),"")</f>
        <v/>
      </c>
      <c r="J27" s="27" t="str">
        <f>IFERROR(VLOOKUP(H27,vlookup!G$2:I$331,3,FALSE),"")</f>
        <v/>
      </c>
      <c r="K27" s="5"/>
      <c r="L27" s="6"/>
      <c r="M27" s="6"/>
      <c r="N27" s="6"/>
      <c r="O27" s="6"/>
      <c r="P27" s="6"/>
      <c r="Q27" s="14" t="str">
        <f t="shared" si="3"/>
        <v/>
      </c>
      <c r="R27" s="5"/>
      <c r="S27" s="6"/>
      <c r="T27" s="6"/>
      <c r="U27" s="5"/>
      <c r="V27" s="45">
        <f t="shared" si="4"/>
        <v>0</v>
      </c>
      <c r="W27" s="45">
        <f t="shared" si="5"/>
        <v>0</v>
      </c>
      <c r="X27" s="45" t="e">
        <f t="shared" si="6"/>
        <v>#VALUE!</v>
      </c>
      <c r="Y27" s="45">
        <f>IFERROR(VALUE(V27),VLOOKUP(V27,DayReplace[],2,0))</f>
        <v>0</v>
      </c>
      <c r="Z27" s="45">
        <f>IF(V27=0,1,
IF(OR(AND(COUNTIF(Table12[Normal and Leap Years],X27),AA27=3,Y27=30),
AND(COUNTIF(Table9[MM Year],X27),COUNTIF(Table13[Always 29-Day Months],AA27),Y27=30)),Y27
-1,Y27))</f>
        <v>1</v>
      </c>
      <c r="AA27" s="45">
        <f>IFERROR(VALUE(W27),VLOOKUP(W27,MonthReplace[],2,0))</f>
        <v>0</v>
      </c>
      <c r="AB27" s="45" t="e">
        <f>IF(COUNTIF(Table9[MM Year],X27),VLOOKUP(AA27,MonthSerial[],VLOOKUP(X27,Table9[],3,0)+2,0),DATE(X27,AA27,0)-AC27)</f>
        <v>#VALUE!</v>
      </c>
      <c r="AC27" s="45" t="e">
        <f>IF(COUNTIF(Table9[MM Year],X27),
VLOOKUP(X27,Table9[],5,0),
DATE(X27,1,0))</f>
        <v>#VALUE!</v>
      </c>
      <c r="AD27" s="46" t="e">
        <f>IF(AA27=0,DATE(YEAR(AC27+1),7,16),
IF(V27=0,IF(COUNTIF(Table9[MM Year],X27),AC27+AB27+Z27+15-DAY(AC27+AB27+Z27+15)+16,AC27+AB27+Z27-DAY(AC27+AB27+Z27)+16),
IF(COUNTIF(Table9[MM Year],X27),
IF(AC27+AB27+Z27&lt;VLOOKUP(X27,Table9[],7,0),AC27
+AB27+Z27+VLOOKUP(X27,Table9[],4,0),AC27+AB27+Z27),AC27
+AB27+Z27)))</f>
        <v>#VALUE!</v>
      </c>
      <c r="AE27" s="42"/>
      <c r="AF27" s="15" t="str">
        <f>IFERROR(IF(COUNTIF(Table9[MM Year],X27),
IF(AD27&lt;VLOOKUP(X27,Table9[],7,0),AD27
+VLOOKUP(X27,Table9[],4,0),AD27),AD27
),"")</f>
        <v/>
      </c>
      <c r="AG27" s="5"/>
      <c r="AH27" s="5"/>
      <c r="AI27" s="5"/>
      <c r="AJ27" s="6"/>
      <c r="AK27" s="6"/>
      <c r="AL27" s="12" t="str">
        <f t="shared" si="7"/>
        <v/>
      </c>
      <c r="AM27" s="5"/>
      <c r="AN27" s="27" t="str">
        <f t="shared" si="8"/>
        <v/>
      </c>
      <c r="AO27" s="5"/>
      <c r="AP27" s="5"/>
      <c r="AQ27" s="6"/>
      <c r="AR27" s="12" t="str">
        <f t="shared" si="9"/>
        <v/>
      </c>
      <c r="AS27" s="6"/>
      <c r="AT27" s="5"/>
      <c r="AU27" s="53"/>
      <c r="AV27" s="53"/>
      <c r="AW27" s="54"/>
      <c r="AX27" s="15" t="str">
        <f t="shared" si="10"/>
        <v/>
      </c>
      <c r="AY27" s="5"/>
      <c r="AZ27" s="27" t="str">
        <f>IFERROR(VLOOKUP(AY27,vlookup!A$2:I$331,2,FALSE),"")</f>
        <v/>
      </c>
      <c r="BA27" s="27" t="str">
        <f>IFERROR(VLOOKUP(AY27,vlookup!A$2:I$331,3,FALSE),"")</f>
        <v/>
      </c>
      <c r="BB27" s="5"/>
      <c r="BC27" s="27" t="str">
        <f>IFERROR(VLOOKUP(BB27,vlookup!D$2:E$331,2,FALSE),"")</f>
        <v/>
      </c>
      <c r="BD27" s="5"/>
      <c r="BE27" s="27" t="str">
        <f t="shared" si="11"/>
        <v/>
      </c>
      <c r="BF27" s="27" t="str">
        <f>IFERROR(VLOOKUP(BE27,vlookup!G$2:I$331,2,FALSE),"")</f>
        <v/>
      </c>
      <c r="BG27" s="27" t="str">
        <f>IFERROR(VLOOKUP(BE27,vlookup!G$2:I$331,3,FALSE),"")</f>
        <v/>
      </c>
      <c r="BH27" s="5"/>
      <c r="BI27" s="6"/>
      <c r="BJ27" s="6"/>
      <c r="BK27" s="6"/>
      <c r="BL27" s="6"/>
    </row>
    <row r="28" spans="1:64">
      <c r="A28" s="4"/>
      <c r="B28" s="5"/>
      <c r="C28" s="27" t="str">
        <f>IFERROR(VLOOKUP(B28,vlookup!A$2:I$331,2,FALSE),"")</f>
        <v/>
      </c>
      <c r="D28" s="27" t="str">
        <f>IFERROR(VLOOKUP(B28,vlookup!A$2:I$331,3,FALSE),"")</f>
        <v/>
      </c>
      <c r="E28" s="5"/>
      <c r="F28" s="27" t="str">
        <f>IFERROR(VLOOKUP(E28,vlookup!D$2:E$331,2,FALSE),"")</f>
        <v/>
      </c>
      <c r="G28" s="5"/>
      <c r="H28" s="27" t="str">
        <f t="shared" si="2"/>
        <v/>
      </c>
      <c r="I28" s="27" t="str">
        <f>IFERROR(VLOOKUP(H28,vlookup!G$2:I$331,2,FALSE),"")</f>
        <v/>
      </c>
      <c r="J28" s="27" t="str">
        <f>IFERROR(VLOOKUP(H28,vlookup!G$2:I$331,3,FALSE),"")</f>
        <v/>
      </c>
      <c r="K28" s="5"/>
      <c r="L28" s="6"/>
      <c r="M28" s="6"/>
      <c r="N28" s="6"/>
      <c r="O28" s="6"/>
      <c r="P28" s="6"/>
      <c r="Q28" s="14" t="str">
        <f t="shared" si="3"/>
        <v/>
      </c>
      <c r="R28" s="5"/>
      <c r="S28" s="6"/>
      <c r="T28" s="6"/>
      <c r="U28" s="5"/>
      <c r="V28" s="45">
        <f t="shared" si="4"/>
        <v>0</v>
      </c>
      <c r="W28" s="45">
        <f t="shared" si="5"/>
        <v>0</v>
      </c>
      <c r="X28" s="45" t="e">
        <f t="shared" si="6"/>
        <v>#VALUE!</v>
      </c>
      <c r="Y28" s="45">
        <f>IFERROR(VALUE(V28),VLOOKUP(V28,DayReplace[],2,0))</f>
        <v>0</v>
      </c>
      <c r="Z28" s="45">
        <f>IF(V28=0,1,
IF(OR(AND(COUNTIF(Table12[Normal and Leap Years],X28),AA28=3,Y28=30),
AND(COUNTIF(Table9[MM Year],X28),COUNTIF(Table13[Always 29-Day Months],AA28),Y28=30)),Y28
-1,Y28))</f>
        <v>1</v>
      </c>
      <c r="AA28" s="45">
        <f>IFERROR(VALUE(W28),VLOOKUP(W28,MonthReplace[],2,0))</f>
        <v>0</v>
      </c>
      <c r="AB28" s="45" t="e">
        <f>IF(COUNTIF(Table9[MM Year],X28),VLOOKUP(AA28,MonthSerial[],VLOOKUP(X28,Table9[],3,0)+2,0),DATE(X28,AA28,0)-AC28)</f>
        <v>#VALUE!</v>
      </c>
      <c r="AC28" s="45" t="e">
        <f>IF(COUNTIF(Table9[MM Year],X28),
VLOOKUP(X28,Table9[],5,0),
DATE(X28,1,0))</f>
        <v>#VALUE!</v>
      </c>
      <c r="AD28" s="46" t="e">
        <f>IF(AA28=0,DATE(YEAR(AC28+1),7,16),
IF(V28=0,IF(COUNTIF(Table9[MM Year],X28),AC28+AB28+Z28+15-DAY(AC28+AB28+Z28+15)+16,AC28+AB28+Z28-DAY(AC28+AB28+Z28)+16),
IF(COUNTIF(Table9[MM Year],X28),
IF(AC28+AB28+Z28&lt;VLOOKUP(X28,Table9[],7,0),AC28
+AB28+Z28+VLOOKUP(X28,Table9[],4,0),AC28+AB28+Z28),AC28
+AB28+Z28)))</f>
        <v>#VALUE!</v>
      </c>
      <c r="AE28" s="42"/>
      <c r="AF28" s="15" t="str">
        <f>IFERROR(IF(COUNTIF(Table9[MM Year],X28),
IF(AD28&lt;VLOOKUP(X28,Table9[],7,0),AD28
+VLOOKUP(X28,Table9[],4,0),AD28),AD28
),"")</f>
        <v/>
      </c>
      <c r="AG28" s="5"/>
      <c r="AH28" s="5"/>
      <c r="AI28" s="5"/>
      <c r="AJ28" s="6"/>
      <c r="AK28" s="6"/>
      <c r="AL28" s="12" t="str">
        <f t="shared" si="7"/>
        <v/>
      </c>
      <c r="AM28" s="5"/>
      <c r="AN28" s="27" t="str">
        <f t="shared" si="8"/>
        <v/>
      </c>
      <c r="AO28" s="5"/>
      <c r="AP28" s="5"/>
      <c r="AQ28" s="6"/>
      <c r="AR28" s="12" t="str">
        <f t="shared" si="9"/>
        <v/>
      </c>
      <c r="AS28" s="6"/>
      <c r="AT28" s="5"/>
      <c r="AU28" s="53"/>
      <c r="AV28" s="53"/>
      <c r="AW28" s="54"/>
      <c r="AX28" s="15" t="str">
        <f t="shared" si="10"/>
        <v/>
      </c>
      <c r="AY28" s="5"/>
      <c r="AZ28" s="27" t="str">
        <f>IFERROR(VLOOKUP(AY28,vlookup!A$2:I$331,2,FALSE),"")</f>
        <v/>
      </c>
      <c r="BA28" s="27" t="str">
        <f>IFERROR(VLOOKUP(AY28,vlookup!A$2:I$331,3,FALSE),"")</f>
        <v/>
      </c>
      <c r="BB28" s="5"/>
      <c r="BC28" s="27" t="str">
        <f>IFERROR(VLOOKUP(BB28,vlookup!D$2:E$331,2,FALSE),"")</f>
        <v/>
      </c>
      <c r="BD28" s="5"/>
      <c r="BE28" s="27" t="str">
        <f t="shared" si="11"/>
        <v/>
      </c>
      <c r="BF28" s="27" t="str">
        <f>IFERROR(VLOOKUP(BE28,vlookup!G$2:I$331,2,FALSE),"")</f>
        <v/>
      </c>
      <c r="BG28" s="27" t="str">
        <f>IFERROR(VLOOKUP(BE28,vlookup!G$2:I$331,3,FALSE),"")</f>
        <v/>
      </c>
      <c r="BH28" s="5"/>
      <c r="BI28" s="6"/>
      <c r="BJ28" s="6"/>
      <c r="BK28" s="6"/>
      <c r="BL28" s="6"/>
    </row>
    <row r="29" spans="1:64">
      <c r="A29" s="4"/>
      <c r="B29" s="5"/>
      <c r="C29" s="27" t="str">
        <f>IFERROR(VLOOKUP(B29,vlookup!A$2:I$331,2,FALSE),"")</f>
        <v/>
      </c>
      <c r="D29" s="27" t="str">
        <f>IFERROR(VLOOKUP(B29,vlookup!A$2:I$331,3,FALSE),"")</f>
        <v/>
      </c>
      <c r="E29" s="5"/>
      <c r="F29" s="27" t="str">
        <f>IFERROR(VLOOKUP(E29,vlookup!D$2:E$331,2,FALSE),"")</f>
        <v/>
      </c>
      <c r="G29" s="5"/>
      <c r="H29" s="27" t="str">
        <f t="shared" si="2"/>
        <v/>
      </c>
      <c r="I29" s="27" t="str">
        <f>IFERROR(VLOOKUP(H29,vlookup!G$2:I$331,2,FALSE),"")</f>
        <v/>
      </c>
      <c r="J29" s="27" t="str">
        <f>IFERROR(VLOOKUP(H29,vlookup!G$2:I$331,3,FALSE),"")</f>
        <v/>
      </c>
      <c r="K29" s="5"/>
      <c r="L29" s="6"/>
      <c r="M29" s="6"/>
      <c r="N29" s="6"/>
      <c r="O29" s="6"/>
      <c r="P29" s="6"/>
      <c r="Q29" s="14" t="str">
        <f t="shared" si="3"/>
        <v/>
      </c>
      <c r="R29" s="5"/>
      <c r="S29" s="6"/>
      <c r="T29" s="6"/>
      <c r="U29" s="5"/>
      <c r="V29" s="45">
        <f t="shared" si="4"/>
        <v>0</v>
      </c>
      <c r="W29" s="45">
        <f t="shared" si="5"/>
        <v>0</v>
      </c>
      <c r="X29" s="45" t="e">
        <f t="shared" si="6"/>
        <v>#VALUE!</v>
      </c>
      <c r="Y29" s="45">
        <f>IFERROR(VALUE(V29),VLOOKUP(V29,DayReplace[],2,0))</f>
        <v>0</v>
      </c>
      <c r="Z29" s="45">
        <f>IF(V29=0,1,
IF(OR(AND(COUNTIF(Table12[Normal and Leap Years],X29),AA29=3,Y29=30),
AND(COUNTIF(Table9[MM Year],X29),COUNTIF(Table13[Always 29-Day Months],AA29),Y29=30)),Y29
-1,Y29))</f>
        <v>1</v>
      </c>
      <c r="AA29" s="45">
        <f>IFERROR(VALUE(W29),VLOOKUP(W29,MonthReplace[],2,0))</f>
        <v>0</v>
      </c>
      <c r="AB29" s="45" t="e">
        <f>IF(COUNTIF(Table9[MM Year],X29),VLOOKUP(AA29,MonthSerial[],VLOOKUP(X29,Table9[],3,0)+2,0),DATE(X29,AA29,0)-AC29)</f>
        <v>#VALUE!</v>
      </c>
      <c r="AC29" s="45" t="e">
        <f>IF(COUNTIF(Table9[MM Year],X29),
VLOOKUP(X29,Table9[],5,0),
DATE(X29,1,0))</f>
        <v>#VALUE!</v>
      </c>
      <c r="AD29" s="46" t="e">
        <f>IF(AA29=0,DATE(YEAR(AC29+1),7,16),
IF(V29=0,IF(COUNTIF(Table9[MM Year],X29),AC29+AB29+Z29+15-DAY(AC29+AB29+Z29+15)+16,AC29+AB29+Z29-DAY(AC29+AB29+Z29)+16),
IF(COUNTIF(Table9[MM Year],X29),
IF(AC29+AB29+Z29&lt;VLOOKUP(X29,Table9[],7,0),AC29
+AB29+Z29+VLOOKUP(X29,Table9[],4,0),AC29+AB29+Z29),AC29
+AB29+Z29)))</f>
        <v>#VALUE!</v>
      </c>
      <c r="AE29" s="42"/>
      <c r="AF29" s="15" t="str">
        <f>IFERROR(IF(COUNTIF(Table9[MM Year],X29),
IF(AD29&lt;VLOOKUP(X29,Table9[],7,0),AD29
+VLOOKUP(X29,Table9[],4,0),AD29),AD29
),"")</f>
        <v/>
      </c>
      <c r="AG29" s="5"/>
      <c r="AH29" s="5"/>
      <c r="AI29" s="5"/>
      <c r="AJ29" s="6"/>
      <c r="AK29" s="6"/>
      <c r="AL29" s="12" t="str">
        <f t="shared" si="7"/>
        <v/>
      </c>
      <c r="AM29" s="5"/>
      <c r="AN29" s="27" t="str">
        <f t="shared" si="8"/>
        <v/>
      </c>
      <c r="AO29" s="5"/>
      <c r="AP29" s="5"/>
      <c r="AQ29" s="6"/>
      <c r="AR29" s="12" t="str">
        <f t="shared" si="9"/>
        <v/>
      </c>
      <c r="AS29" s="6"/>
      <c r="AT29" s="5"/>
      <c r="AU29" s="53"/>
      <c r="AV29" s="53"/>
      <c r="AW29" s="54"/>
      <c r="AX29" s="15" t="str">
        <f t="shared" si="10"/>
        <v/>
      </c>
      <c r="AY29" s="5"/>
      <c r="AZ29" s="27" t="str">
        <f>IFERROR(VLOOKUP(AY29,vlookup!A$2:I$331,2,FALSE),"")</f>
        <v/>
      </c>
      <c r="BA29" s="27" t="str">
        <f>IFERROR(VLOOKUP(AY29,vlookup!A$2:I$331,3,FALSE),"")</f>
        <v/>
      </c>
      <c r="BB29" s="5"/>
      <c r="BC29" s="27" t="str">
        <f>IFERROR(VLOOKUP(BB29,vlookup!D$2:E$331,2,FALSE),"")</f>
        <v/>
      </c>
      <c r="BD29" s="5"/>
      <c r="BE29" s="27" t="str">
        <f t="shared" si="11"/>
        <v/>
      </c>
      <c r="BF29" s="27" t="str">
        <f>IFERROR(VLOOKUP(BE29,vlookup!G$2:I$331,2,FALSE),"")</f>
        <v/>
      </c>
      <c r="BG29" s="27" t="str">
        <f>IFERROR(VLOOKUP(BE29,vlookup!G$2:I$331,3,FALSE),"")</f>
        <v/>
      </c>
      <c r="BH29" s="5"/>
      <c r="BI29" s="6"/>
      <c r="BJ29" s="6"/>
      <c r="BK29" s="6"/>
      <c r="BL29" s="6"/>
    </row>
    <row r="30" spans="1:64">
      <c r="A30" s="4"/>
      <c r="B30" s="5"/>
      <c r="C30" s="27" t="str">
        <f>IFERROR(VLOOKUP(B30,vlookup!A$2:I$331,2,FALSE),"")</f>
        <v/>
      </c>
      <c r="D30" s="27" t="str">
        <f>IFERROR(VLOOKUP(B30,vlookup!A$2:I$331,3,FALSE),"")</f>
        <v/>
      </c>
      <c r="E30" s="5"/>
      <c r="F30" s="27" t="str">
        <f>IFERROR(VLOOKUP(E30,vlookup!D$2:E$331,2,FALSE),"")</f>
        <v/>
      </c>
      <c r="G30" s="5"/>
      <c r="H30" s="27" t="str">
        <f t="shared" si="2"/>
        <v/>
      </c>
      <c r="I30" s="27" t="str">
        <f>IFERROR(VLOOKUP(H30,vlookup!G$2:I$331,2,FALSE),"")</f>
        <v/>
      </c>
      <c r="J30" s="27" t="str">
        <f>IFERROR(VLOOKUP(H30,vlookup!G$2:I$331,3,FALSE),"")</f>
        <v/>
      </c>
      <c r="K30" s="5"/>
      <c r="L30" s="6"/>
      <c r="M30" s="6"/>
      <c r="N30" s="6"/>
      <c r="O30" s="6"/>
      <c r="P30" s="6"/>
      <c r="Q30" s="14" t="str">
        <f t="shared" si="3"/>
        <v/>
      </c>
      <c r="R30" s="5"/>
      <c r="S30" s="6"/>
      <c r="T30" s="6"/>
      <c r="U30" s="5"/>
      <c r="V30" s="45">
        <f t="shared" si="4"/>
        <v>0</v>
      </c>
      <c r="W30" s="45">
        <f t="shared" si="5"/>
        <v>0</v>
      </c>
      <c r="X30" s="45" t="e">
        <f t="shared" si="6"/>
        <v>#VALUE!</v>
      </c>
      <c r="Y30" s="45">
        <f>IFERROR(VALUE(V30),VLOOKUP(V30,DayReplace[],2,0))</f>
        <v>0</v>
      </c>
      <c r="Z30" s="45">
        <f>IF(V30=0,1,
IF(OR(AND(COUNTIF(Table12[Normal and Leap Years],X30),AA30=3,Y30=30),
AND(COUNTIF(Table9[MM Year],X30),COUNTIF(Table13[Always 29-Day Months],AA30),Y30=30)),Y30
-1,Y30))</f>
        <v>1</v>
      </c>
      <c r="AA30" s="45">
        <f>IFERROR(VALUE(W30),VLOOKUP(W30,MonthReplace[],2,0))</f>
        <v>0</v>
      </c>
      <c r="AB30" s="45" t="e">
        <f>IF(COUNTIF(Table9[MM Year],X30),VLOOKUP(AA30,MonthSerial[],VLOOKUP(X30,Table9[],3,0)+2,0),DATE(X30,AA30,0)-AC30)</f>
        <v>#VALUE!</v>
      </c>
      <c r="AC30" s="45" t="e">
        <f>IF(COUNTIF(Table9[MM Year],X30),
VLOOKUP(X30,Table9[],5,0),
DATE(X30,1,0))</f>
        <v>#VALUE!</v>
      </c>
      <c r="AD30" s="46" t="e">
        <f>IF(AA30=0,DATE(YEAR(AC30+1),7,16),
IF(V30=0,IF(COUNTIF(Table9[MM Year],X30),AC30+AB30+Z30+15-DAY(AC30+AB30+Z30+15)+16,AC30+AB30+Z30-DAY(AC30+AB30+Z30)+16),
IF(COUNTIF(Table9[MM Year],X30),
IF(AC30+AB30+Z30&lt;VLOOKUP(X30,Table9[],7,0),AC30
+AB30+Z30+VLOOKUP(X30,Table9[],4,0),AC30+AB30+Z30),AC30
+AB30+Z30)))</f>
        <v>#VALUE!</v>
      </c>
      <c r="AE30" s="42"/>
      <c r="AF30" s="15" t="str">
        <f>IFERROR(IF(COUNTIF(Table9[MM Year],X30),
IF(AD30&lt;VLOOKUP(X30,Table9[],7,0),AD30
+VLOOKUP(X30,Table9[],4,0),AD30),AD30
),"")</f>
        <v/>
      </c>
      <c r="AG30" s="5"/>
      <c r="AH30" s="5"/>
      <c r="AI30" s="5"/>
      <c r="AJ30" s="6"/>
      <c r="AK30" s="6"/>
      <c r="AL30" s="12" t="str">
        <f t="shared" si="7"/>
        <v/>
      </c>
      <c r="AM30" s="5"/>
      <c r="AN30" s="27" t="str">
        <f t="shared" si="8"/>
        <v/>
      </c>
      <c r="AO30" s="5"/>
      <c r="AP30" s="5"/>
      <c r="AQ30" s="6"/>
      <c r="AR30" s="12" t="str">
        <f t="shared" si="9"/>
        <v/>
      </c>
      <c r="AS30" s="6"/>
      <c r="AT30" s="5"/>
      <c r="AU30" s="53"/>
      <c r="AV30" s="53"/>
      <c r="AW30" s="54"/>
      <c r="AX30" s="15" t="str">
        <f t="shared" si="10"/>
        <v/>
      </c>
      <c r="AY30" s="5"/>
      <c r="AZ30" s="27" t="str">
        <f>IFERROR(VLOOKUP(AY30,vlookup!A$2:I$331,2,FALSE),"")</f>
        <v/>
      </c>
      <c r="BA30" s="27" t="str">
        <f>IFERROR(VLOOKUP(AY30,vlookup!A$2:I$331,3,FALSE),"")</f>
        <v/>
      </c>
      <c r="BB30" s="5"/>
      <c r="BC30" s="27" t="str">
        <f>IFERROR(VLOOKUP(BB30,vlookup!D$2:E$331,2,FALSE),"")</f>
        <v/>
      </c>
      <c r="BD30" s="5"/>
      <c r="BE30" s="27" t="str">
        <f t="shared" si="11"/>
        <v/>
      </c>
      <c r="BF30" s="27" t="str">
        <f>IFERROR(VLOOKUP(BE30,vlookup!G$2:I$331,2,FALSE),"")</f>
        <v/>
      </c>
      <c r="BG30" s="27" t="str">
        <f>IFERROR(VLOOKUP(BE30,vlookup!G$2:I$331,3,FALSE),"")</f>
        <v/>
      </c>
      <c r="BH30" s="5"/>
      <c r="BI30" s="6"/>
      <c r="BJ30" s="6"/>
      <c r="BK30" s="6"/>
      <c r="BL30" s="6"/>
    </row>
    <row r="31" spans="1:64">
      <c r="A31" s="4"/>
      <c r="B31" s="5"/>
      <c r="C31" s="27" t="str">
        <f>IFERROR(VLOOKUP(B31,vlookup!A$2:I$331,2,FALSE),"")</f>
        <v/>
      </c>
      <c r="D31" s="27" t="str">
        <f>IFERROR(VLOOKUP(B31,vlookup!A$2:I$331,3,FALSE),"")</f>
        <v/>
      </c>
      <c r="E31" s="5"/>
      <c r="F31" s="27" t="str">
        <f>IFERROR(VLOOKUP(E31,vlookup!D$2:E$331,2,FALSE),"")</f>
        <v/>
      </c>
      <c r="G31" s="5"/>
      <c r="H31" s="27" t="str">
        <f t="shared" si="2"/>
        <v/>
      </c>
      <c r="I31" s="27" t="str">
        <f>IFERROR(VLOOKUP(H31,vlookup!G$2:I$331,2,FALSE),"")</f>
        <v/>
      </c>
      <c r="J31" s="27" t="str">
        <f>IFERROR(VLOOKUP(H31,vlookup!G$2:I$331,3,FALSE),"")</f>
        <v/>
      </c>
      <c r="K31" s="5"/>
      <c r="L31" s="6"/>
      <c r="M31" s="6"/>
      <c r="N31" s="6"/>
      <c r="O31" s="6"/>
      <c r="P31" s="6"/>
      <c r="Q31" s="14" t="str">
        <f t="shared" si="3"/>
        <v/>
      </c>
      <c r="R31" s="5"/>
      <c r="S31" s="6"/>
      <c r="T31" s="6"/>
      <c r="U31" s="5"/>
      <c r="V31" s="45">
        <f t="shared" si="4"/>
        <v>0</v>
      </c>
      <c r="W31" s="45">
        <f t="shared" si="5"/>
        <v>0</v>
      </c>
      <c r="X31" s="45" t="e">
        <f t="shared" si="6"/>
        <v>#VALUE!</v>
      </c>
      <c r="Y31" s="45">
        <f>IFERROR(VALUE(V31),VLOOKUP(V31,DayReplace[],2,0))</f>
        <v>0</v>
      </c>
      <c r="Z31" s="45">
        <f>IF(V31=0,1,
IF(OR(AND(COUNTIF(Table12[Normal and Leap Years],X31),AA31=3,Y31=30),
AND(COUNTIF(Table9[MM Year],X31),COUNTIF(Table13[Always 29-Day Months],AA31),Y31=30)),Y31
-1,Y31))</f>
        <v>1</v>
      </c>
      <c r="AA31" s="45">
        <f>IFERROR(VALUE(W31),VLOOKUP(W31,MonthReplace[],2,0))</f>
        <v>0</v>
      </c>
      <c r="AB31" s="45" t="e">
        <f>IF(COUNTIF(Table9[MM Year],X31),VLOOKUP(AA31,MonthSerial[],VLOOKUP(X31,Table9[],3,0)+2,0),DATE(X31,AA31,0)-AC31)</f>
        <v>#VALUE!</v>
      </c>
      <c r="AC31" s="45" t="e">
        <f>IF(COUNTIF(Table9[MM Year],X31),
VLOOKUP(X31,Table9[],5,0),
DATE(X31,1,0))</f>
        <v>#VALUE!</v>
      </c>
      <c r="AD31" s="46" t="e">
        <f>IF(AA31=0,DATE(YEAR(AC31+1),7,16),
IF(V31=0,IF(COUNTIF(Table9[MM Year],X31),AC31+AB31+Z31+15-DAY(AC31+AB31+Z31+15)+16,AC31+AB31+Z31-DAY(AC31+AB31+Z31)+16),
IF(COUNTIF(Table9[MM Year],X31),
IF(AC31+AB31+Z31&lt;VLOOKUP(X31,Table9[],7,0),AC31
+AB31+Z31+VLOOKUP(X31,Table9[],4,0),AC31+AB31+Z31),AC31
+AB31+Z31)))</f>
        <v>#VALUE!</v>
      </c>
      <c r="AE31" s="42"/>
      <c r="AF31" s="15" t="str">
        <f>IFERROR(IF(COUNTIF(Table9[MM Year],X31),
IF(AD31&lt;VLOOKUP(X31,Table9[],7,0),AD31
+VLOOKUP(X31,Table9[],4,0),AD31),AD31
),"")</f>
        <v/>
      </c>
      <c r="AG31" s="5"/>
      <c r="AH31" s="5"/>
      <c r="AI31" s="5"/>
      <c r="AJ31" s="6"/>
      <c r="AK31" s="6"/>
      <c r="AL31" s="12" t="str">
        <f t="shared" si="7"/>
        <v/>
      </c>
      <c r="AM31" s="5"/>
      <c r="AN31" s="27" t="str">
        <f t="shared" si="8"/>
        <v/>
      </c>
      <c r="AO31" s="5"/>
      <c r="AP31" s="5"/>
      <c r="AQ31" s="6"/>
      <c r="AR31" s="12" t="str">
        <f t="shared" si="9"/>
        <v/>
      </c>
      <c r="AS31" s="6"/>
      <c r="AT31" s="5"/>
      <c r="AU31" s="53"/>
      <c r="AV31" s="53"/>
      <c r="AW31" s="54"/>
      <c r="AX31" s="15" t="str">
        <f t="shared" si="10"/>
        <v/>
      </c>
      <c r="AY31" s="5"/>
      <c r="AZ31" s="27" t="str">
        <f>IFERROR(VLOOKUP(AY31,vlookup!A$2:I$331,2,FALSE),"")</f>
        <v/>
      </c>
      <c r="BA31" s="27" t="str">
        <f>IFERROR(VLOOKUP(AY31,vlookup!A$2:I$331,3,FALSE),"")</f>
        <v/>
      </c>
      <c r="BB31" s="5"/>
      <c r="BC31" s="27" t="str">
        <f>IFERROR(VLOOKUP(BB31,vlookup!D$2:E$331,2,FALSE),"")</f>
        <v/>
      </c>
      <c r="BD31" s="5"/>
      <c r="BE31" s="27" t="str">
        <f t="shared" si="11"/>
        <v/>
      </c>
      <c r="BF31" s="27" t="str">
        <f>IFERROR(VLOOKUP(BE31,vlookup!G$2:I$331,2,FALSE),"")</f>
        <v/>
      </c>
      <c r="BG31" s="27" t="str">
        <f>IFERROR(VLOOKUP(BE31,vlookup!G$2:I$331,3,FALSE),"")</f>
        <v/>
      </c>
      <c r="BH31" s="5"/>
      <c r="BI31" s="6"/>
      <c r="BJ31" s="6"/>
      <c r="BK31" s="6"/>
      <c r="BL31" s="6"/>
    </row>
    <row r="32" spans="1:64">
      <c r="A32" s="4"/>
      <c r="B32" s="5"/>
      <c r="C32" s="27" t="str">
        <f>IFERROR(VLOOKUP(B32,vlookup!A$2:I$331,2,FALSE),"")</f>
        <v/>
      </c>
      <c r="D32" s="27" t="str">
        <f>IFERROR(VLOOKUP(B32,vlookup!A$2:I$331,3,FALSE),"")</f>
        <v/>
      </c>
      <c r="E32" s="5"/>
      <c r="F32" s="27" t="str">
        <f>IFERROR(VLOOKUP(E32,vlookup!D$2:E$331,2,FALSE),"")</f>
        <v/>
      </c>
      <c r="G32" s="5"/>
      <c r="H32" s="27" t="str">
        <f t="shared" si="2"/>
        <v/>
      </c>
      <c r="I32" s="27" t="str">
        <f>IFERROR(VLOOKUP(H32,vlookup!G$2:I$331,2,FALSE),"")</f>
        <v/>
      </c>
      <c r="J32" s="27" t="str">
        <f>IFERROR(VLOOKUP(H32,vlookup!G$2:I$331,3,FALSE),"")</f>
        <v/>
      </c>
      <c r="K32" s="5"/>
      <c r="L32" s="6"/>
      <c r="M32" s="6"/>
      <c r="N32" s="6"/>
      <c r="O32" s="6"/>
      <c r="P32" s="6"/>
      <c r="Q32" s="14" t="str">
        <f t="shared" si="3"/>
        <v/>
      </c>
      <c r="R32" s="5"/>
      <c r="S32" s="6"/>
      <c r="T32" s="6"/>
      <c r="U32" s="5"/>
      <c r="V32" s="45">
        <f t="shared" si="4"/>
        <v>0</v>
      </c>
      <c r="W32" s="45">
        <f t="shared" si="5"/>
        <v>0</v>
      </c>
      <c r="X32" s="45" t="e">
        <f t="shared" si="6"/>
        <v>#VALUE!</v>
      </c>
      <c r="Y32" s="45">
        <f>IFERROR(VALUE(V32),VLOOKUP(V32,DayReplace[],2,0))</f>
        <v>0</v>
      </c>
      <c r="Z32" s="45">
        <f>IF(V32=0,1,
IF(OR(AND(COUNTIF(Table12[Normal and Leap Years],X32),AA32=3,Y32=30),
AND(COUNTIF(Table9[MM Year],X32),COUNTIF(Table13[Always 29-Day Months],AA32),Y32=30)),Y32
-1,Y32))</f>
        <v>1</v>
      </c>
      <c r="AA32" s="45">
        <f>IFERROR(VALUE(W32),VLOOKUP(W32,MonthReplace[],2,0))</f>
        <v>0</v>
      </c>
      <c r="AB32" s="45" t="e">
        <f>IF(COUNTIF(Table9[MM Year],X32),VLOOKUP(AA32,MonthSerial[],VLOOKUP(X32,Table9[],3,0)+2,0),DATE(X32,AA32,0)-AC32)</f>
        <v>#VALUE!</v>
      </c>
      <c r="AC32" s="45" t="e">
        <f>IF(COUNTIF(Table9[MM Year],X32),
VLOOKUP(X32,Table9[],5,0),
DATE(X32,1,0))</f>
        <v>#VALUE!</v>
      </c>
      <c r="AD32" s="46" t="e">
        <f>IF(AA32=0,DATE(YEAR(AC32+1),7,16),
IF(V32=0,IF(COUNTIF(Table9[MM Year],X32),AC32+AB32+Z32+15-DAY(AC32+AB32+Z32+15)+16,AC32+AB32+Z32-DAY(AC32+AB32+Z32)+16),
IF(COUNTIF(Table9[MM Year],X32),
IF(AC32+AB32+Z32&lt;VLOOKUP(X32,Table9[],7,0),AC32
+AB32+Z32+VLOOKUP(X32,Table9[],4,0),AC32+AB32+Z32),AC32
+AB32+Z32)))</f>
        <v>#VALUE!</v>
      </c>
      <c r="AE32" s="42"/>
      <c r="AF32" s="15" t="str">
        <f>IFERROR(IF(COUNTIF(Table9[MM Year],X32),
IF(AD32&lt;VLOOKUP(X32,Table9[],7,0),AD32
+VLOOKUP(X32,Table9[],4,0),AD32),AD32
),"")</f>
        <v/>
      </c>
      <c r="AG32" s="5"/>
      <c r="AH32" s="5"/>
      <c r="AI32" s="5"/>
      <c r="AJ32" s="6"/>
      <c r="AK32" s="6"/>
      <c r="AL32" s="12" t="str">
        <f t="shared" si="7"/>
        <v/>
      </c>
      <c r="AM32" s="5"/>
      <c r="AN32" s="27" t="str">
        <f t="shared" si="8"/>
        <v/>
      </c>
      <c r="AO32" s="5"/>
      <c r="AP32" s="5"/>
      <c r="AQ32" s="6"/>
      <c r="AR32" s="12" t="str">
        <f t="shared" si="9"/>
        <v/>
      </c>
      <c r="AS32" s="6"/>
      <c r="AT32" s="5"/>
      <c r="AU32" s="53"/>
      <c r="AV32" s="53"/>
      <c r="AW32" s="54"/>
      <c r="AX32" s="15" t="str">
        <f t="shared" si="10"/>
        <v/>
      </c>
      <c r="AY32" s="5"/>
      <c r="AZ32" s="27" t="str">
        <f>IFERROR(VLOOKUP(AY32,vlookup!A$2:I$331,2,FALSE),"")</f>
        <v/>
      </c>
      <c r="BA32" s="27" t="str">
        <f>IFERROR(VLOOKUP(AY32,vlookup!A$2:I$331,3,FALSE),"")</f>
        <v/>
      </c>
      <c r="BB32" s="5"/>
      <c r="BC32" s="27" t="str">
        <f>IFERROR(VLOOKUP(BB32,vlookup!D$2:E$331,2,FALSE),"")</f>
        <v/>
      </c>
      <c r="BD32" s="5"/>
      <c r="BE32" s="27" t="str">
        <f t="shared" si="11"/>
        <v/>
      </c>
      <c r="BF32" s="27" t="str">
        <f>IFERROR(VLOOKUP(BE32,vlookup!G$2:I$331,2,FALSE),"")</f>
        <v/>
      </c>
      <c r="BG32" s="27" t="str">
        <f>IFERROR(VLOOKUP(BE32,vlookup!G$2:I$331,3,FALSE),"")</f>
        <v/>
      </c>
      <c r="BH32" s="5"/>
      <c r="BI32" s="6"/>
      <c r="BJ32" s="6"/>
      <c r="BK32" s="6"/>
      <c r="BL32" s="6"/>
    </row>
    <row r="33" spans="1:64">
      <c r="A33" s="4"/>
      <c r="B33" s="5"/>
      <c r="C33" s="27" t="str">
        <f>IFERROR(VLOOKUP(B33,vlookup!A$2:I$331,2,FALSE),"")</f>
        <v/>
      </c>
      <c r="D33" s="27" t="str">
        <f>IFERROR(VLOOKUP(B33,vlookup!A$2:I$331,3,FALSE),"")</f>
        <v/>
      </c>
      <c r="E33" s="5"/>
      <c r="F33" s="27" t="str">
        <f>IFERROR(VLOOKUP(E33,vlookup!D$2:E$331,2,FALSE),"")</f>
        <v/>
      </c>
      <c r="G33" s="5"/>
      <c r="H33" s="27" t="str">
        <f t="shared" si="2"/>
        <v/>
      </c>
      <c r="I33" s="27" t="str">
        <f>IFERROR(VLOOKUP(H33,vlookup!G$2:I$331,2,FALSE),"")</f>
        <v/>
      </c>
      <c r="J33" s="27" t="str">
        <f>IFERROR(VLOOKUP(H33,vlookup!G$2:I$331,3,FALSE),"")</f>
        <v/>
      </c>
      <c r="K33" s="5"/>
      <c r="L33" s="6"/>
      <c r="M33" s="6"/>
      <c r="N33" s="6"/>
      <c r="O33" s="6"/>
      <c r="P33" s="6"/>
      <c r="Q33" s="14" t="str">
        <f t="shared" si="3"/>
        <v/>
      </c>
      <c r="R33" s="5"/>
      <c r="S33" s="6"/>
      <c r="T33" s="6"/>
      <c r="U33" s="5"/>
      <c r="V33" s="45">
        <f t="shared" si="4"/>
        <v>0</v>
      </c>
      <c r="W33" s="45">
        <f t="shared" si="5"/>
        <v>0</v>
      </c>
      <c r="X33" s="45" t="e">
        <f t="shared" si="6"/>
        <v>#VALUE!</v>
      </c>
      <c r="Y33" s="45">
        <f>IFERROR(VALUE(V33),VLOOKUP(V33,DayReplace[],2,0))</f>
        <v>0</v>
      </c>
      <c r="Z33" s="45">
        <f>IF(V33=0,1,
IF(OR(AND(COUNTIF(Table12[Normal and Leap Years],X33),AA33=3,Y33=30),
AND(COUNTIF(Table9[MM Year],X33),COUNTIF(Table13[Always 29-Day Months],AA33),Y33=30)),Y33
-1,Y33))</f>
        <v>1</v>
      </c>
      <c r="AA33" s="45">
        <f>IFERROR(VALUE(W33),VLOOKUP(W33,MonthReplace[],2,0))</f>
        <v>0</v>
      </c>
      <c r="AB33" s="45" t="e">
        <f>IF(COUNTIF(Table9[MM Year],X33),VLOOKUP(AA33,MonthSerial[],VLOOKUP(X33,Table9[],3,0)+2,0),DATE(X33,AA33,0)-AC33)</f>
        <v>#VALUE!</v>
      </c>
      <c r="AC33" s="45" t="e">
        <f>IF(COUNTIF(Table9[MM Year],X33),
VLOOKUP(X33,Table9[],5,0),
DATE(X33,1,0))</f>
        <v>#VALUE!</v>
      </c>
      <c r="AD33" s="46" t="e">
        <f>IF(AA33=0,DATE(YEAR(AC33+1),7,16),
IF(V33=0,IF(COUNTIF(Table9[MM Year],X33),AC33+AB33+Z33+15-DAY(AC33+AB33+Z33+15)+16,AC33+AB33+Z33-DAY(AC33+AB33+Z33)+16),
IF(COUNTIF(Table9[MM Year],X33),
IF(AC33+AB33+Z33&lt;VLOOKUP(X33,Table9[],7,0),AC33
+AB33+Z33+VLOOKUP(X33,Table9[],4,0),AC33+AB33+Z33),AC33
+AB33+Z33)))</f>
        <v>#VALUE!</v>
      </c>
      <c r="AE33" s="42"/>
      <c r="AF33" s="15" t="str">
        <f>IFERROR(IF(COUNTIF(Table9[MM Year],X33),
IF(AD33&lt;VLOOKUP(X33,Table9[],7,0),AD33
+VLOOKUP(X33,Table9[],4,0),AD33),AD33
),"")</f>
        <v/>
      </c>
      <c r="AG33" s="5"/>
      <c r="AH33" s="5"/>
      <c r="AI33" s="5"/>
      <c r="AJ33" s="6"/>
      <c r="AK33" s="6"/>
      <c r="AL33" s="12" t="str">
        <f t="shared" si="7"/>
        <v/>
      </c>
      <c r="AM33" s="5"/>
      <c r="AN33" s="27" t="str">
        <f t="shared" si="8"/>
        <v/>
      </c>
      <c r="AO33" s="5"/>
      <c r="AP33" s="5"/>
      <c r="AQ33" s="6"/>
      <c r="AR33" s="12" t="str">
        <f t="shared" si="9"/>
        <v/>
      </c>
      <c r="AS33" s="6"/>
      <c r="AT33" s="5"/>
      <c r="AU33" s="53"/>
      <c r="AV33" s="53"/>
      <c r="AW33" s="54"/>
      <c r="AX33" s="15" t="str">
        <f t="shared" si="10"/>
        <v/>
      </c>
      <c r="AY33" s="5"/>
      <c r="AZ33" s="27" t="str">
        <f>IFERROR(VLOOKUP(AY33,vlookup!A$2:I$331,2,FALSE),"")</f>
        <v/>
      </c>
      <c r="BA33" s="27" t="str">
        <f>IFERROR(VLOOKUP(AY33,vlookup!A$2:I$331,3,FALSE),"")</f>
        <v/>
      </c>
      <c r="BB33" s="5"/>
      <c r="BC33" s="27" t="str">
        <f>IFERROR(VLOOKUP(BB33,vlookup!D$2:E$331,2,FALSE),"")</f>
        <v/>
      </c>
      <c r="BD33" s="5"/>
      <c r="BE33" s="27" t="str">
        <f t="shared" si="11"/>
        <v/>
      </c>
      <c r="BF33" s="27" t="str">
        <f>IFERROR(VLOOKUP(BE33,vlookup!G$2:I$331,2,FALSE),"")</f>
        <v/>
      </c>
      <c r="BG33" s="27" t="str">
        <f>IFERROR(VLOOKUP(BE33,vlookup!G$2:I$331,3,FALSE),"")</f>
        <v/>
      </c>
      <c r="BH33" s="5"/>
      <c r="BI33" s="6"/>
      <c r="BJ33" s="6"/>
      <c r="BK33" s="6"/>
      <c r="BL33" s="6"/>
    </row>
    <row r="34" spans="1:64">
      <c r="A34" s="4"/>
      <c r="B34" s="5"/>
      <c r="C34" s="27" t="str">
        <f>IFERROR(VLOOKUP(B34,vlookup!A$2:I$331,2,FALSE),"")</f>
        <v/>
      </c>
      <c r="D34" s="27" t="str">
        <f>IFERROR(VLOOKUP(B34,vlookup!A$2:I$331,3,FALSE),"")</f>
        <v/>
      </c>
      <c r="E34" s="5"/>
      <c r="F34" s="27" t="str">
        <f>IFERROR(VLOOKUP(E34,vlookup!D$2:E$331,2,FALSE),"")</f>
        <v/>
      </c>
      <c r="G34" s="5"/>
      <c r="H34" s="27" t="str">
        <f t="shared" si="2"/>
        <v/>
      </c>
      <c r="I34" s="27" t="str">
        <f>IFERROR(VLOOKUP(H34,vlookup!G$2:I$331,2,FALSE),"")</f>
        <v/>
      </c>
      <c r="J34" s="27" t="str">
        <f>IFERROR(VLOOKUP(H34,vlookup!G$2:I$331,3,FALSE),"")</f>
        <v/>
      </c>
      <c r="K34" s="5"/>
      <c r="L34" s="6"/>
      <c r="M34" s="6"/>
      <c r="N34" s="6"/>
      <c r="O34" s="6"/>
      <c r="P34" s="6"/>
      <c r="Q34" s="14" t="str">
        <f t="shared" si="3"/>
        <v/>
      </c>
      <c r="R34" s="5"/>
      <c r="S34" s="6"/>
      <c r="T34" s="6"/>
      <c r="U34" s="5"/>
      <c r="V34" s="45">
        <f t="shared" si="4"/>
        <v>0</v>
      </c>
      <c r="W34" s="45">
        <f t="shared" si="5"/>
        <v>0</v>
      </c>
      <c r="X34" s="45" t="e">
        <f t="shared" si="6"/>
        <v>#VALUE!</v>
      </c>
      <c r="Y34" s="45">
        <f>IFERROR(VALUE(V34),VLOOKUP(V34,DayReplace[],2,0))</f>
        <v>0</v>
      </c>
      <c r="Z34" s="45">
        <f>IF(V34=0,1,
IF(OR(AND(COUNTIF(Table12[Normal and Leap Years],X34),AA34=3,Y34=30),
AND(COUNTIF(Table9[MM Year],X34),COUNTIF(Table13[Always 29-Day Months],AA34),Y34=30)),Y34
-1,Y34))</f>
        <v>1</v>
      </c>
      <c r="AA34" s="45">
        <f>IFERROR(VALUE(W34),VLOOKUP(W34,MonthReplace[],2,0))</f>
        <v>0</v>
      </c>
      <c r="AB34" s="45" t="e">
        <f>IF(COUNTIF(Table9[MM Year],X34),VLOOKUP(AA34,MonthSerial[],VLOOKUP(X34,Table9[],3,0)+2,0),DATE(X34,AA34,0)-AC34)</f>
        <v>#VALUE!</v>
      </c>
      <c r="AC34" s="45" t="e">
        <f>IF(COUNTIF(Table9[MM Year],X34),
VLOOKUP(X34,Table9[],5,0),
DATE(X34,1,0))</f>
        <v>#VALUE!</v>
      </c>
      <c r="AD34" s="46" t="e">
        <f>IF(AA34=0,DATE(YEAR(AC34+1),7,16),
IF(V34=0,IF(COUNTIF(Table9[MM Year],X34),AC34+AB34+Z34+15-DAY(AC34+AB34+Z34+15)+16,AC34+AB34+Z34-DAY(AC34+AB34+Z34)+16),
IF(COUNTIF(Table9[MM Year],X34),
IF(AC34+AB34+Z34&lt;VLOOKUP(X34,Table9[],7,0),AC34
+AB34+Z34+VLOOKUP(X34,Table9[],4,0),AC34+AB34+Z34),AC34
+AB34+Z34)))</f>
        <v>#VALUE!</v>
      </c>
      <c r="AE34" s="42"/>
      <c r="AF34" s="15" t="str">
        <f>IFERROR(IF(COUNTIF(Table9[MM Year],X34),
IF(AD34&lt;VLOOKUP(X34,Table9[],7,0),AD34
+VLOOKUP(X34,Table9[],4,0),AD34),AD34
),"")</f>
        <v/>
      </c>
      <c r="AG34" s="5"/>
      <c r="AH34" s="5"/>
      <c r="AI34" s="5"/>
      <c r="AJ34" s="6"/>
      <c r="AK34" s="6"/>
      <c r="AL34" s="12" t="str">
        <f t="shared" si="7"/>
        <v/>
      </c>
      <c r="AM34" s="5"/>
      <c r="AN34" s="27" t="str">
        <f t="shared" si="8"/>
        <v/>
      </c>
      <c r="AO34" s="5"/>
      <c r="AP34" s="5"/>
      <c r="AQ34" s="6"/>
      <c r="AR34" s="12" t="str">
        <f t="shared" si="9"/>
        <v/>
      </c>
      <c r="AS34" s="6"/>
      <c r="AT34" s="5"/>
      <c r="AU34" s="53"/>
      <c r="AV34" s="53"/>
      <c r="AW34" s="54"/>
      <c r="AX34" s="15" t="str">
        <f t="shared" si="10"/>
        <v/>
      </c>
      <c r="AY34" s="5"/>
      <c r="AZ34" s="27" t="str">
        <f>IFERROR(VLOOKUP(AY34,vlookup!A$2:I$331,2,FALSE),"")</f>
        <v/>
      </c>
      <c r="BA34" s="27" t="str">
        <f>IFERROR(VLOOKUP(AY34,vlookup!A$2:I$331,3,FALSE),"")</f>
        <v/>
      </c>
      <c r="BB34" s="5"/>
      <c r="BC34" s="27" t="str">
        <f>IFERROR(VLOOKUP(BB34,vlookup!D$2:E$331,2,FALSE),"")</f>
        <v/>
      </c>
      <c r="BD34" s="5"/>
      <c r="BE34" s="27" t="str">
        <f t="shared" si="11"/>
        <v/>
      </c>
      <c r="BF34" s="27" t="str">
        <f>IFERROR(VLOOKUP(BE34,vlookup!G$2:I$331,2,FALSE),"")</f>
        <v/>
      </c>
      <c r="BG34" s="27" t="str">
        <f>IFERROR(VLOOKUP(BE34,vlookup!G$2:I$331,3,FALSE),"")</f>
        <v/>
      </c>
      <c r="BH34" s="5"/>
      <c r="BI34" s="6"/>
      <c r="BJ34" s="6"/>
      <c r="BK34" s="6"/>
      <c r="BL34" s="6"/>
    </row>
    <row r="35" spans="1:64">
      <c r="A35" s="4"/>
      <c r="B35" s="5"/>
      <c r="C35" s="27" t="str">
        <f>IFERROR(VLOOKUP(B35,vlookup!A$2:I$331,2,FALSE),"")</f>
        <v/>
      </c>
      <c r="D35" s="27" t="str">
        <f>IFERROR(VLOOKUP(B35,vlookup!A$2:I$331,3,FALSE),"")</f>
        <v/>
      </c>
      <c r="E35" s="5"/>
      <c r="F35" s="27" t="str">
        <f>IFERROR(VLOOKUP(E35,vlookup!D$2:E$331,2,FALSE),"")</f>
        <v/>
      </c>
      <c r="G35" s="5"/>
      <c r="H35" s="27" t="str">
        <f t="shared" si="2"/>
        <v/>
      </c>
      <c r="I35" s="27" t="str">
        <f>IFERROR(VLOOKUP(H35,vlookup!G$2:I$331,2,FALSE),"")</f>
        <v/>
      </c>
      <c r="J35" s="27" t="str">
        <f>IFERROR(VLOOKUP(H35,vlookup!G$2:I$331,3,FALSE),"")</f>
        <v/>
      </c>
      <c r="K35" s="5"/>
      <c r="L35" s="6"/>
      <c r="M35" s="6"/>
      <c r="N35" s="6"/>
      <c r="O35" s="6"/>
      <c r="P35" s="6"/>
      <c r="Q35" s="14" t="str">
        <f t="shared" si="3"/>
        <v/>
      </c>
      <c r="R35" s="5"/>
      <c r="S35" s="6"/>
      <c r="T35" s="6"/>
      <c r="U35" s="5"/>
      <c r="V35" s="45">
        <f t="shared" si="4"/>
        <v>0</v>
      </c>
      <c r="W35" s="45">
        <f t="shared" si="5"/>
        <v>0</v>
      </c>
      <c r="X35" s="45" t="e">
        <f t="shared" si="6"/>
        <v>#VALUE!</v>
      </c>
      <c r="Y35" s="45">
        <f>IFERROR(VALUE(V35),VLOOKUP(V35,DayReplace[],2,0))</f>
        <v>0</v>
      </c>
      <c r="Z35" s="45">
        <f>IF(V35=0,1,
IF(OR(AND(COUNTIF(Table12[Normal and Leap Years],X35),AA35=3,Y35=30),
AND(COUNTIF(Table9[MM Year],X35),COUNTIF(Table13[Always 29-Day Months],AA35),Y35=30)),Y35
-1,Y35))</f>
        <v>1</v>
      </c>
      <c r="AA35" s="45">
        <f>IFERROR(VALUE(W35),VLOOKUP(W35,MonthReplace[],2,0))</f>
        <v>0</v>
      </c>
      <c r="AB35" s="45" t="e">
        <f>IF(COUNTIF(Table9[MM Year],X35),VLOOKUP(AA35,MonthSerial[],VLOOKUP(X35,Table9[],3,0)+2,0),DATE(X35,AA35,0)-AC35)</f>
        <v>#VALUE!</v>
      </c>
      <c r="AC35" s="45" t="e">
        <f>IF(COUNTIF(Table9[MM Year],X35),
VLOOKUP(X35,Table9[],5,0),
DATE(X35,1,0))</f>
        <v>#VALUE!</v>
      </c>
      <c r="AD35" s="46" t="e">
        <f>IF(AA35=0,DATE(YEAR(AC35+1),7,16),
IF(V35=0,IF(COUNTIF(Table9[MM Year],X35),AC35+AB35+Z35+15-DAY(AC35+AB35+Z35+15)+16,AC35+AB35+Z35-DAY(AC35+AB35+Z35)+16),
IF(COUNTIF(Table9[MM Year],X35),
IF(AC35+AB35+Z35&lt;VLOOKUP(X35,Table9[],7,0),AC35
+AB35+Z35+VLOOKUP(X35,Table9[],4,0),AC35+AB35+Z35),AC35
+AB35+Z35)))</f>
        <v>#VALUE!</v>
      </c>
      <c r="AE35" s="42"/>
      <c r="AF35" s="15" t="str">
        <f>IFERROR(IF(COUNTIF(Table9[MM Year],X35),
IF(AD35&lt;VLOOKUP(X35,Table9[],7,0),AD35
+VLOOKUP(X35,Table9[],4,0),AD35),AD35
),"")</f>
        <v/>
      </c>
      <c r="AG35" s="5"/>
      <c r="AH35" s="5"/>
      <c r="AI35" s="5"/>
      <c r="AJ35" s="6"/>
      <c r="AK35" s="6"/>
      <c r="AL35" s="12" t="str">
        <f t="shared" si="7"/>
        <v/>
      </c>
      <c r="AM35" s="5"/>
      <c r="AN35" s="27" t="str">
        <f t="shared" si="8"/>
        <v/>
      </c>
      <c r="AO35" s="5"/>
      <c r="AP35" s="5"/>
      <c r="AQ35" s="6"/>
      <c r="AR35" s="12" t="str">
        <f t="shared" si="9"/>
        <v/>
      </c>
      <c r="AS35" s="6"/>
      <c r="AT35" s="5"/>
      <c r="AU35" s="53"/>
      <c r="AV35" s="53"/>
      <c r="AW35" s="54"/>
      <c r="AX35" s="15" t="str">
        <f t="shared" si="10"/>
        <v/>
      </c>
      <c r="AY35" s="5"/>
      <c r="AZ35" s="27" t="str">
        <f>IFERROR(VLOOKUP(AY35,vlookup!A$2:I$331,2,FALSE),"")</f>
        <v/>
      </c>
      <c r="BA35" s="27" t="str">
        <f>IFERROR(VLOOKUP(AY35,vlookup!A$2:I$331,3,FALSE),"")</f>
        <v/>
      </c>
      <c r="BB35" s="5"/>
      <c r="BC35" s="27" t="str">
        <f>IFERROR(VLOOKUP(BB35,vlookup!D$2:E$331,2,FALSE),"")</f>
        <v/>
      </c>
      <c r="BD35" s="5"/>
      <c r="BE35" s="27" t="str">
        <f t="shared" si="11"/>
        <v/>
      </c>
      <c r="BF35" s="27" t="str">
        <f>IFERROR(VLOOKUP(BE35,vlookup!G$2:I$331,2,FALSE),"")</f>
        <v/>
      </c>
      <c r="BG35" s="27" t="str">
        <f>IFERROR(VLOOKUP(BE35,vlookup!G$2:I$331,3,FALSE),"")</f>
        <v/>
      </c>
      <c r="BH35" s="5"/>
      <c r="BI35" s="6"/>
      <c r="BJ35" s="6"/>
      <c r="BK35" s="6"/>
      <c r="BL35" s="6"/>
    </row>
    <row r="36" spans="1:64">
      <c r="A36" s="4"/>
      <c r="B36" s="5"/>
      <c r="C36" s="27" t="str">
        <f>IFERROR(VLOOKUP(B36,vlookup!A$2:I$331,2,FALSE),"")</f>
        <v/>
      </c>
      <c r="D36" s="27" t="str">
        <f>IFERROR(VLOOKUP(B36,vlookup!A$2:I$331,3,FALSE),"")</f>
        <v/>
      </c>
      <c r="E36" s="5"/>
      <c r="F36" s="27" t="str">
        <f>IFERROR(VLOOKUP(E36,vlookup!D$2:E$331,2,FALSE),"")</f>
        <v/>
      </c>
      <c r="G36" s="5"/>
      <c r="H36" s="27" t="str">
        <f t="shared" si="2"/>
        <v/>
      </c>
      <c r="I36" s="27" t="str">
        <f>IFERROR(VLOOKUP(H36,vlookup!G$2:I$331,2,FALSE),"")</f>
        <v/>
      </c>
      <c r="J36" s="27" t="str">
        <f>IFERROR(VLOOKUP(H36,vlookup!G$2:I$331,3,FALSE),"")</f>
        <v/>
      </c>
      <c r="K36" s="5"/>
      <c r="L36" s="6"/>
      <c r="M36" s="6"/>
      <c r="N36" s="6"/>
      <c r="O36" s="6"/>
      <c r="P36" s="6"/>
      <c r="Q36" s="14" t="str">
        <f t="shared" si="3"/>
        <v/>
      </c>
      <c r="R36" s="5"/>
      <c r="S36" s="6"/>
      <c r="T36" s="6"/>
      <c r="U36" s="5"/>
      <c r="V36" s="45">
        <f t="shared" si="4"/>
        <v>0</v>
      </c>
      <c r="W36" s="45">
        <f t="shared" si="5"/>
        <v>0</v>
      </c>
      <c r="X36" s="45" t="e">
        <f t="shared" si="6"/>
        <v>#VALUE!</v>
      </c>
      <c r="Y36" s="45">
        <f>IFERROR(VALUE(V36),VLOOKUP(V36,DayReplace[],2,0))</f>
        <v>0</v>
      </c>
      <c r="Z36" s="45">
        <f>IF(V36=0,1,
IF(OR(AND(COUNTIF(Table12[Normal and Leap Years],X36),AA36=3,Y36=30),
AND(COUNTIF(Table9[MM Year],X36),COUNTIF(Table13[Always 29-Day Months],AA36),Y36=30)),Y36
-1,Y36))</f>
        <v>1</v>
      </c>
      <c r="AA36" s="45">
        <f>IFERROR(VALUE(W36),VLOOKUP(W36,MonthReplace[],2,0))</f>
        <v>0</v>
      </c>
      <c r="AB36" s="45" t="e">
        <f>IF(COUNTIF(Table9[MM Year],X36),VLOOKUP(AA36,MonthSerial[],VLOOKUP(X36,Table9[],3,0)+2,0),DATE(X36,AA36,0)-AC36)</f>
        <v>#VALUE!</v>
      </c>
      <c r="AC36" s="45" t="e">
        <f>IF(COUNTIF(Table9[MM Year],X36),
VLOOKUP(X36,Table9[],5,0),
DATE(X36,1,0))</f>
        <v>#VALUE!</v>
      </c>
      <c r="AD36" s="46" t="e">
        <f>IF(AA36=0,DATE(YEAR(AC36+1),7,16),
IF(V36=0,IF(COUNTIF(Table9[MM Year],X36),AC36+AB36+Z36+15-DAY(AC36+AB36+Z36+15)+16,AC36+AB36+Z36-DAY(AC36+AB36+Z36)+16),
IF(COUNTIF(Table9[MM Year],X36),
IF(AC36+AB36+Z36&lt;VLOOKUP(X36,Table9[],7,0),AC36
+AB36+Z36+VLOOKUP(X36,Table9[],4,0),AC36+AB36+Z36),AC36
+AB36+Z36)))</f>
        <v>#VALUE!</v>
      </c>
      <c r="AE36" s="42"/>
      <c r="AF36" s="15" t="str">
        <f>IFERROR(IF(COUNTIF(Table9[MM Year],X36),
IF(AD36&lt;VLOOKUP(X36,Table9[],7,0),AD36
+VLOOKUP(X36,Table9[],4,0),AD36),AD36
),"")</f>
        <v/>
      </c>
      <c r="AG36" s="5"/>
      <c r="AH36" s="5"/>
      <c r="AI36" s="5"/>
      <c r="AJ36" s="6"/>
      <c r="AK36" s="6"/>
      <c r="AL36" s="12" t="str">
        <f t="shared" si="7"/>
        <v/>
      </c>
      <c r="AM36" s="5"/>
      <c r="AN36" s="27" t="str">
        <f t="shared" si="8"/>
        <v/>
      </c>
      <c r="AO36" s="5"/>
      <c r="AP36" s="5"/>
      <c r="AQ36" s="6"/>
      <c r="AR36" s="12" t="str">
        <f t="shared" si="9"/>
        <v/>
      </c>
      <c r="AS36" s="6"/>
      <c r="AT36" s="5"/>
      <c r="AU36" s="53"/>
      <c r="AV36" s="53"/>
      <c r="AW36" s="54"/>
      <c r="AX36" s="15" t="str">
        <f t="shared" si="10"/>
        <v/>
      </c>
      <c r="AY36" s="5"/>
      <c r="AZ36" s="27" t="str">
        <f>IFERROR(VLOOKUP(AY36,vlookup!A$2:I$331,2,FALSE),"")</f>
        <v/>
      </c>
      <c r="BA36" s="27" t="str">
        <f>IFERROR(VLOOKUP(AY36,vlookup!A$2:I$331,3,FALSE),"")</f>
        <v/>
      </c>
      <c r="BB36" s="5"/>
      <c r="BC36" s="27" t="str">
        <f>IFERROR(VLOOKUP(BB36,vlookup!D$2:E$331,2,FALSE),"")</f>
        <v/>
      </c>
      <c r="BD36" s="5"/>
      <c r="BE36" s="27" t="str">
        <f t="shared" si="11"/>
        <v/>
      </c>
      <c r="BF36" s="27" t="str">
        <f>IFERROR(VLOOKUP(BE36,vlookup!G$2:I$331,2,FALSE),"")</f>
        <v/>
      </c>
      <c r="BG36" s="27" t="str">
        <f>IFERROR(VLOOKUP(BE36,vlookup!G$2:I$331,3,FALSE),"")</f>
        <v/>
      </c>
      <c r="BH36" s="5"/>
      <c r="BI36" s="6"/>
      <c r="BJ36" s="6"/>
      <c r="BK36" s="6"/>
      <c r="BL36" s="6"/>
    </row>
    <row r="37" spans="1:64">
      <c r="A37" s="4"/>
      <c r="B37" s="5"/>
      <c r="C37" s="27" t="str">
        <f>IFERROR(VLOOKUP(B37,vlookup!A$2:I$331,2,FALSE),"")</f>
        <v/>
      </c>
      <c r="D37" s="27" t="str">
        <f>IFERROR(VLOOKUP(B37,vlookup!A$2:I$331,3,FALSE),"")</f>
        <v/>
      </c>
      <c r="E37" s="5"/>
      <c r="F37" s="27" t="str">
        <f>IFERROR(VLOOKUP(E37,vlookup!D$2:E$331,2,FALSE),"")</f>
        <v/>
      </c>
      <c r="G37" s="5"/>
      <c r="H37" s="27" t="str">
        <f t="shared" si="2"/>
        <v/>
      </c>
      <c r="I37" s="27" t="str">
        <f>IFERROR(VLOOKUP(H37,vlookup!G$2:I$331,2,FALSE),"")</f>
        <v/>
      </c>
      <c r="J37" s="27" t="str">
        <f>IFERROR(VLOOKUP(H37,vlookup!G$2:I$331,3,FALSE),"")</f>
        <v/>
      </c>
      <c r="K37" s="5"/>
      <c r="L37" s="6"/>
      <c r="M37" s="6"/>
      <c r="N37" s="6"/>
      <c r="O37" s="6"/>
      <c r="P37" s="6"/>
      <c r="Q37" s="14" t="str">
        <f t="shared" si="3"/>
        <v/>
      </c>
      <c r="R37" s="5"/>
      <c r="S37" s="6"/>
      <c r="T37" s="6"/>
      <c r="U37" s="5"/>
      <c r="V37" s="45">
        <f t="shared" si="4"/>
        <v>0</v>
      </c>
      <c r="W37" s="45">
        <f t="shared" si="5"/>
        <v>0</v>
      </c>
      <c r="X37" s="45" t="e">
        <f t="shared" si="6"/>
        <v>#VALUE!</v>
      </c>
      <c r="Y37" s="45">
        <f>IFERROR(VALUE(V37),VLOOKUP(V37,DayReplace[],2,0))</f>
        <v>0</v>
      </c>
      <c r="Z37" s="45">
        <f>IF(V37=0,1,
IF(OR(AND(COUNTIF(Table12[Normal and Leap Years],X37),AA37=3,Y37=30),
AND(COUNTIF(Table9[MM Year],X37),COUNTIF(Table13[Always 29-Day Months],AA37),Y37=30)),Y37
-1,Y37))</f>
        <v>1</v>
      </c>
      <c r="AA37" s="45">
        <f>IFERROR(VALUE(W37),VLOOKUP(W37,MonthReplace[],2,0))</f>
        <v>0</v>
      </c>
      <c r="AB37" s="45" t="e">
        <f>IF(COUNTIF(Table9[MM Year],X37),VLOOKUP(AA37,MonthSerial[],VLOOKUP(X37,Table9[],3,0)+2,0),DATE(X37,AA37,0)-AC37)</f>
        <v>#VALUE!</v>
      </c>
      <c r="AC37" s="45" t="e">
        <f>IF(COUNTIF(Table9[MM Year],X37),
VLOOKUP(X37,Table9[],5,0),
DATE(X37,1,0))</f>
        <v>#VALUE!</v>
      </c>
      <c r="AD37" s="46" t="e">
        <f>IF(AA37=0,DATE(YEAR(AC37+1),7,16),
IF(V37=0,IF(COUNTIF(Table9[MM Year],X37),AC37+AB37+Z37+15-DAY(AC37+AB37+Z37+15)+16,AC37+AB37+Z37-DAY(AC37+AB37+Z37)+16),
IF(COUNTIF(Table9[MM Year],X37),
IF(AC37+AB37+Z37&lt;VLOOKUP(X37,Table9[],7,0),AC37
+AB37+Z37+VLOOKUP(X37,Table9[],4,0),AC37+AB37+Z37),AC37
+AB37+Z37)))</f>
        <v>#VALUE!</v>
      </c>
      <c r="AE37" s="42"/>
      <c r="AF37" s="15" t="str">
        <f>IFERROR(IF(COUNTIF(Table9[MM Year],X37),
IF(AD37&lt;VLOOKUP(X37,Table9[],7,0),AD37
+VLOOKUP(X37,Table9[],4,0),AD37),AD37
),"")</f>
        <v/>
      </c>
      <c r="AG37" s="5"/>
      <c r="AH37" s="5"/>
      <c r="AI37" s="5"/>
      <c r="AJ37" s="6"/>
      <c r="AK37" s="6"/>
      <c r="AL37" s="12" t="str">
        <f t="shared" si="7"/>
        <v/>
      </c>
      <c r="AM37" s="5"/>
      <c r="AN37" s="27" t="str">
        <f t="shared" si="8"/>
        <v/>
      </c>
      <c r="AO37" s="5"/>
      <c r="AP37" s="5"/>
      <c r="AQ37" s="6"/>
      <c r="AR37" s="12" t="str">
        <f t="shared" si="9"/>
        <v/>
      </c>
      <c r="AS37" s="6"/>
      <c r="AT37" s="5"/>
      <c r="AU37" s="53"/>
      <c r="AV37" s="53"/>
      <c r="AW37" s="54"/>
      <c r="AX37" s="15" t="str">
        <f t="shared" si="10"/>
        <v/>
      </c>
      <c r="AY37" s="5"/>
      <c r="AZ37" s="27" t="str">
        <f>IFERROR(VLOOKUP(AY37,vlookup!A$2:I$331,2,FALSE),"")</f>
        <v/>
      </c>
      <c r="BA37" s="27" t="str">
        <f>IFERROR(VLOOKUP(AY37,vlookup!A$2:I$331,3,FALSE),"")</f>
        <v/>
      </c>
      <c r="BB37" s="5"/>
      <c r="BC37" s="27" t="str">
        <f>IFERROR(VLOOKUP(BB37,vlookup!D$2:E$331,2,FALSE),"")</f>
        <v/>
      </c>
      <c r="BD37" s="5"/>
      <c r="BE37" s="27" t="str">
        <f t="shared" si="11"/>
        <v/>
      </c>
      <c r="BF37" s="27" t="str">
        <f>IFERROR(VLOOKUP(BE37,vlookup!G$2:I$331,2,FALSE),"")</f>
        <v/>
      </c>
      <c r="BG37" s="27" t="str">
        <f>IFERROR(VLOOKUP(BE37,vlookup!G$2:I$331,3,FALSE),"")</f>
        <v/>
      </c>
      <c r="BH37" s="5"/>
      <c r="BI37" s="6"/>
      <c r="BJ37" s="6"/>
      <c r="BK37" s="6"/>
      <c r="BL37" s="6"/>
    </row>
    <row r="38" spans="1:64">
      <c r="A38" s="4"/>
      <c r="B38" s="5"/>
      <c r="C38" s="27" t="str">
        <f>IFERROR(VLOOKUP(B38,vlookup!A$2:I$331,2,FALSE),"")</f>
        <v/>
      </c>
      <c r="D38" s="27" t="str">
        <f>IFERROR(VLOOKUP(B38,vlookup!A$2:I$331,3,FALSE),"")</f>
        <v/>
      </c>
      <c r="E38" s="5"/>
      <c r="F38" s="27" t="str">
        <f>IFERROR(VLOOKUP(E38,vlookup!D$2:E$331,2,FALSE),"")</f>
        <v/>
      </c>
      <c r="G38" s="5"/>
      <c r="H38" s="27" t="str">
        <f t="shared" si="2"/>
        <v/>
      </c>
      <c r="I38" s="27" t="str">
        <f>IFERROR(VLOOKUP(H38,vlookup!G$2:I$331,2,FALSE),"")</f>
        <v/>
      </c>
      <c r="J38" s="27" t="str">
        <f>IFERROR(VLOOKUP(H38,vlookup!G$2:I$331,3,FALSE),"")</f>
        <v/>
      </c>
      <c r="K38" s="5"/>
      <c r="L38" s="6"/>
      <c r="M38" s="6"/>
      <c r="N38" s="6"/>
      <c r="O38" s="6"/>
      <c r="P38" s="6"/>
      <c r="Q38" s="14" t="str">
        <f t="shared" si="3"/>
        <v/>
      </c>
      <c r="R38" s="5"/>
      <c r="S38" s="6"/>
      <c r="T38" s="6"/>
      <c r="U38" s="5"/>
      <c r="V38" s="45">
        <f t="shared" si="4"/>
        <v>0</v>
      </c>
      <c r="W38" s="45">
        <f t="shared" si="5"/>
        <v>0</v>
      </c>
      <c r="X38" s="45" t="e">
        <f t="shared" si="6"/>
        <v>#VALUE!</v>
      </c>
      <c r="Y38" s="45">
        <f>IFERROR(VALUE(V38),VLOOKUP(V38,DayReplace[],2,0))</f>
        <v>0</v>
      </c>
      <c r="Z38" s="45">
        <f>IF(V38=0,1,
IF(OR(AND(COUNTIF(Table12[Normal and Leap Years],X38),AA38=3,Y38=30),
AND(COUNTIF(Table9[MM Year],X38),COUNTIF(Table13[Always 29-Day Months],AA38),Y38=30)),Y38
-1,Y38))</f>
        <v>1</v>
      </c>
      <c r="AA38" s="45">
        <f>IFERROR(VALUE(W38),VLOOKUP(W38,MonthReplace[],2,0))</f>
        <v>0</v>
      </c>
      <c r="AB38" s="45" t="e">
        <f>IF(COUNTIF(Table9[MM Year],X38),VLOOKUP(AA38,MonthSerial[],VLOOKUP(X38,Table9[],3,0)+2,0),DATE(X38,AA38,0)-AC38)</f>
        <v>#VALUE!</v>
      </c>
      <c r="AC38" s="45" t="e">
        <f>IF(COUNTIF(Table9[MM Year],X38),
VLOOKUP(X38,Table9[],5,0),
DATE(X38,1,0))</f>
        <v>#VALUE!</v>
      </c>
      <c r="AD38" s="46" t="e">
        <f>IF(AA38=0,DATE(YEAR(AC38+1),7,16),
IF(V38=0,IF(COUNTIF(Table9[MM Year],X38),AC38+AB38+Z38+15-DAY(AC38+AB38+Z38+15)+16,AC38+AB38+Z38-DAY(AC38+AB38+Z38)+16),
IF(COUNTIF(Table9[MM Year],X38),
IF(AC38+AB38+Z38&lt;VLOOKUP(X38,Table9[],7,0),AC38
+AB38+Z38+VLOOKUP(X38,Table9[],4,0),AC38+AB38+Z38),AC38
+AB38+Z38)))</f>
        <v>#VALUE!</v>
      </c>
      <c r="AE38" s="42"/>
      <c r="AF38" s="15" t="str">
        <f>IFERROR(IF(COUNTIF(Table9[MM Year],X38),
IF(AD38&lt;VLOOKUP(X38,Table9[],7,0),AD38
+VLOOKUP(X38,Table9[],4,0),AD38),AD38
),"")</f>
        <v/>
      </c>
      <c r="AG38" s="5"/>
      <c r="AH38" s="5"/>
      <c r="AI38" s="5"/>
      <c r="AJ38" s="6"/>
      <c r="AK38" s="6"/>
      <c r="AL38" s="12" t="str">
        <f t="shared" si="7"/>
        <v/>
      </c>
      <c r="AM38" s="5"/>
      <c r="AN38" s="27" t="str">
        <f t="shared" si="8"/>
        <v/>
      </c>
      <c r="AO38" s="5"/>
      <c r="AP38" s="5"/>
      <c r="AQ38" s="6"/>
      <c r="AR38" s="12" t="str">
        <f t="shared" si="9"/>
        <v/>
      </c>
      <c r="AS38" s="6"/>
      <c r="AT38" s="5"/>
      <c r="AU38" s="53"/>
      <c r="AV38" s="53"/>
      <c r="AW38" s="54"/>
      <c r="AX38" s="15" t="str">
        <f t="shared" si="10"/>
        <v/>
      </c>
      <c r="AY38" s="5"/>
      <c r="AZ38" s="27" t="str">
        <f>IFERROR(VLOOKUP(AY38,vlookup!A$2:I$331,2,FALSE),"")</f>
        <v/>
      </c>
      <c r="BA38" s="27" t="str">
        <f>IFERROR(VLOOKUP(AY38,vlookup!A$2:I$331,3,FALSE),"")</f>
        <v/>
      </c>
      <c r="BB38" s="5"/>
      <c r="BC38" s="27" t="str">
        <f>IFERROR(VLOOKUP(BB38,vlookup!D$2:E$331,2,FALSE),"")</f>
        <v/>
      </c>
      <c r="BD38" s="5"/>
      <c r="BE38" s="27" t="str">
        <f t="shared" si="11"/>
        <v/>
      </c>
      <c r="BF38" s="27" t="str">
        <f>IFERROR(VLOOKUP(BE38,vlookup!G$2:I$331,2,FALSE),"")</f>
        <v/>
      </c>
      <c r="BG38" s="27" t="str">
        <f>IFERROR(VLOOKUP(BE38,vlookup!G$2:I$331,3,FALSE),"")</f>
        <v/>
      </c>
      <c r="BH38" s="5"/>
      <c r="BI38" s="6"/>
      <c r="BJ38" s="6"/>
      <c r="BK38" s="6"/>
      <c r="BL38" s="6"/>
    </row>
    <row r="39" spans="1:64">
      <c r="A39" s="4"/>
      <c r="B39" s="5"/>
      <c r="C39" s="27" t="str">
        <f>IFERROR(VLOOKUP(B39,vlookup!A$2:I$331,2,FALSE),"")</f>
        <v/>
      </c>
      <c r="D39" s="27" t="str">
        <f>IFERROR(VLOOKUP(B39,vlookup!A$2:I$331,3,FALSE),"")</f>
        <v/>
      </c>
      <c r="E39" s="5"/>
      <c r="F39" s="27" t="str">
        <f>IFERROR(VLOOKUP(E39,vlookup!D$2:E$331,2,FALSE),"")</f>
        <v/>
      </c>
      <c r="G39" s="5"/>
      <c r="H39" s="27" t="str">
        <f t="shared" si="2"/>
        <v/>
      </c>
      <c r="I39" s="27" t="str">
        <f>IFERROR(VLOOKUP(H39,vlookup!G$2:I$331,2,FALSE),"")</f>
        <v/>
      </c>
      <c r="J39" s="27" t="str">
        <f>IFERROR(VLOOKUP(H39,vlookup!G$2:I$331,3,FALSE),"")</f>
        <v/>
      </c>
      <c r="K39" s="5"/>
      <c r="L39" s="6"/>
      <c r="M39" s="6"/>
      <c r="N39" s="6"/>
      <c r="O39" s="6"/>
      <c r="P39" s="6"/>
      <c r="Q39" s="14" t="str">
        <f t="shared" si="3"/>
        <v/>
      </c>
      <c r="R39" s="5"/>
      <c r="S39" s="6"/>
      <c r="T39" s="6"/>
      <c r="U39" s="5"/>
      <c r="V39" s="45">
        <f t="shared" si="4"/>
        <v>0</v>
      </c>
      <c r="W39" s="45">
        <f t="shared" si="5"/>
        <v>0</v>
      </c>
      <c r="X39" s="45" t="e">
        <f t="shared" si="6"/>
        <v>#VALUE!</v>
      </c>
      <c r="Y39" s="45">
        <f>IFERROR(VALUE(V39),VLOOKUP(V39,DayReplace[],2,0))</f>
        <v>0</v>
      </c>
      <c r="Z39" s="45">
        <f>IF(V39=0,1,
IF(OR(AND(COUNTIF(Table12[Normal and Leap Years],X39),AA39=3,Y39=30),
AND(COUNTIF(Table9[MM Year],X39),COUNTIF(Table13[Always 29-Day Months],AA39),Y39=30)),Y39
-1,Y39))</f>
        <v>1</v>
      </c>
      <c r="AA39" s="45">
        <f>IFERROR(VALUE(W39),VLOOKUP(W39,MonthReplace[],2,0))</f>
        <v>0</v>
      </c>
      <c r="AB39" s="45" t="e">
        <f>IF(COUNTIF(Table9[MM Year],X39),VLOOKUP(AA39,MonthSerial[],VLOOKUP(X39,Table9[],3,0)+2,0),DATE(X39,AA39,0)-AC39)</f>
        <v>#VALUE!</v>
      </c>
      <c r="AC39" s="45" t="e">
        <f>IF(COUNTIF(Table9[MM Year],X39),
VLOOKUP(X39,Table9[],5,0),
DATE(X39,1,0))</f>
        <v>#VALUE!</v>
      </c>
      <c r="AD39" s="46" t="e">
        <f>IF(AA39=0,DATE(YEAR(AC39+1),7,16),
IF(V39=0,IF(COUNTIF(Table9[MM Year],X39),AC39+AB39+Z39+15-DAY(AC39+AB39+Z39+15)+16,AC39+AB39+Z39-DAY(AC39+AB39+Z39)+16),
IF(COUNTIF(Table9[MM Year],X39),
IF(AC39+AB39+Z39&lt;VLOOKUP(X39,Table9[],7,0),AC39
+AB39+Z39+VLOOKUP(X39,Table9[],4,0),AC39+AB39+Z39),AC39
+AB39+Z39)))</f>
        <v>#VALUE!</v>
      </c>
      <c r="AE39" s="42"/>
      <c r="AF39" s="15" t="str">
        <f>IFERROR(IF(COUNTIF(Table9[MM Year],X39),
IF(AD39&lt;VLOOKUP(X39,Table9[],7,0),AD39
+VLOOKUP(X39,Table9[],4,0),AD39),AD39
),"")</f>
        <v/>
      </c>
      <c r="AG39" s="5"/>
      <c r="AH39" s="5"/>
      <c r="AI39" s="5"/>
      <c r="AJ39" s="6"/>
      <c r="AK39" s="6"/>
      <c r="AL39" s="12" t="str">
        <f t="shared" si="7"/>
        <v/>
      </c>
      <c r="AM39" s="5"/>
      <c r="AN39" s="27" t="str">
        <f t="shared" si="8"/>
        <v/>
      </c>
      <c r="AO39" s="5"/>
      <c r="AP39" s="5"/>
      <c r="AQ39" s="6"/>
      <c r="AR39" s="12" t="str">
        <f t="shared" si="9"/>
        <v/>
      </c>
      <c r="AS39" s="6"/>
      <c r="AT39" s="5"/>
      <c r="AU39" s="53"/>
      <c r="AV39" s="53"/>
      <c r="AW39" s="54"/>
      <c r="AX39" s="15" t="str">
        <f t="shared" si="10"/>
        <v/>
      </c>
      <c r="AY39" s="5"/>
      <c r="AZ39" s="27" t="str">
        <f>IFERROR(VLOOKUP(AY39,vlookup!A$2:I$331,2,FALSE),"")</f>
        <v/>
      </c>
      <c r="BA39" s="27" t="str">
        <f>IFERROR(VLOOKUP(AY39,vlookup!A$2:I$331,3,FALSE),"")</f>
        <v/>
      </c>
      <c r="BB39" s="5"/>
      <c r="BC39" s="27" t="str">
        <f>IFERROR(VLOOKUP(BB39,vlookup!D$2:E$331,2,FALSE),"")</f>
        <v/>
      </c>
      <c r="BD39" s="5"/>
      <c r="BE39" s="27" t="str">
        <f t="shared" si="11"/>
        <v/>
      </c>
      <c r="BF39" s="27" t="str">
        <f>IFERROR(VLOOKUP(BE39,vlookup!G$2:I$331,2,FALSE),"")</f>
        <v/>
      </c>
      <c r="BG39" s="27" t="str">
        <f>IFERROR(VLOOKUP(BE39,vlookup!G$2:I$331,3,FALSE),"")</f>
        <v/>
      </c>
      <c r="BH39" s="5"/>
      <c r="BI39" s="6"/>
      <c r="BJ39" s="6"/>
      <c r="BK39" s="6"/>
      <c r="BL39" s="6"/>
    </row>
    <row r="40" spans="1:64">
      <c r="A40" s="4"/>
      <c r="B40" s="5"/>
      <c r="C40" s="27" t="str">
        <f>IFERROR(VLOOKUP(B40,vlookup!A$2:I$331,2,FALSE),"")</f>
        <v/>
      </c>
      <c r="D40" s="27" t="str">
        <f>IFERROR(VLOOKUP(B40,vlookup!A$2:I$331,3,FALSE),"")</f>
        <v/>
      </c>
      <c r="E40" s="5"/>
      <c r="F40" s="27" t="str">
        <f>IFERROR(VLOOKUP(E40,vlookup!D$2:E$331,2,FALSE),"")</f>
        <v/>
      </c>
      <c r="G40" s="5"/>
      <c r="H40" s="27" t="str">
        <f t="shared" si="2"/>
        <v/>
      </c>
      <c r="I40" s="27" t="str">
        <f>IFERROR(VLOOKUP(H40,vlookup!G$2:I$331,2,FALSE),"")</f>
        <v/>
      </c>
      <c r="J40" s="27" t="str">
        <f>IFERROR(VLOOKUP(H40,vlookup!G$2:I$331,3,FALSE),"")</f>
        <v/>
      </c>
      <c r="K40" s="5"/>
      <c r="L40" s="6"/>
      <c r="M40" s="6"/>
      <c r="N40" s="6"/>
      <c r="O40" s="6"/>
      <c r="P40" s="6"/>
      <c r="Q40" s="14" t="str">
        <f t="shared" si="3"/>
        <v/>
      </c>
      <c r="R40" s="5"/>
      <c r="S40" s="6"/>
      <c r="T40" s="6"/>
      <c r="U40" s="5"/>
      <c r="V40" s="45">
        <f t="shared" si="4"/>
        <v>0</v>
      </c>
      <c r="W40" s="45">
        <f t="shared" si="5"/>
        <v>0</v>
      </c>
      <c r="X40" s="45" t="e">
        <f t="shared" si="6"/>
        <v>#VALUE!</v>
      </c>
      <c r="Y40" s="45">
        <f>IFERROR(VALUE(V40),VLOOKUP(V40,DayReplace[],2,0))</f>
        <v>0</v>
      </c>
      <c r="Z40" s="45">
        <f>IF(V40=0,1,
IF(OR(AND(COUNTIF(Table12[Normal and Leap Years],X40),AA40=3,Y40=30),
AND(COUNTIF(Table9[MM Year],X40),COUNTIF(Table13[Always 29-Day Months],AA40),Y40=30)),Y40
-1,Y40))</f>
        <v>1</v>
      </c>
      <c r="AA40" s="45">
        <f>IFERROR(VALUE(W40),VLOOKUP(W40,MonthReplace[],2,0))</f>
        <v>0</v>
      </c>
      <c r="AB40" s="45" t="e">
        <f>IF(COUNTIF(Table9[MM Year],X40),VLOOKUP(AA40,MonthSerial[],VLOOKUP(X40,Table9[],3,0)+2,0),DATE(X40,AA40,0)-AC40)</f>
        <v>#VALUE!</v>
      </c>
      <c r="AC40" s="45" t="e">
        <f>IF(COUNTIF(Table9[MM Year],X40),
VLOOKUP(X40,Table9[],5,0),
DATE(X40,1,0))</f>
        <v>#VALUE!</v>
      </c>
      <c r="AD40" s="46" t="e">
        <f>IF(AA40=0,DATE(YEAR(AC40+1),7,16),
IF(V40=0,IF(COUNTIF(Table9[MM Year],X40),AC40+AB40+Z40+15-DAY(AC40+AB40+Z40+15)+16,AC40+AB40+Z40-DAY(AC40+AB40+Z40)+16),
IF(COUNTIF(Table9[MM Year],X40),
IF(AC40+AB40+Z40&lt;VLOOKUP(X40,Table9[],7,0),AC40
+AB40+Z40+VLOOKUP(X40,Table9[],4,0),AC40+AB40+Z40),AC40
+AB40+Z40)))</f>
        <v>#VALUE!</v>
      </c>
      <c r="AE40" s="42"/>
      <c r="AF40" s="15" t="str">
        <f>IFERROR(IF(COUNTIF(Table9[MM Year],X40),
IF(AD40&lt;VLOOKUP(X40,Table9[],7,0),AD40
+VLOOKUP(X40,Table9[],4,0),AD40),AD40
),"")</f>
        <v/>
      </c>
      <c r="AG40" s="5"/>
      <c r="AH40" s="5"/>
      <c r="AI40" s="5"/>
      <c r="AJ40" s="6"/>
      <c r="AK40" s="6"/>
      <c r="AL40" s="12" t="str">
        <f t="shared" si="7"/>
        <v/>
      </c>
      <c r="AM40" s="5"/>
      <c r="AN40" s="27" t="str">
        <f t="shared" si="8"/>
        <v/>
      </c>
      <c r="AO40" s="5"/>
      <c r="AP40" s="5"/>
      <c r="AQ40" s="6"/>
      <c r="AR40" s="12" t="str">
        <f t="shared" si="9"/>
        <v/>
      </c>
      <c r="AS40" s="6"/>
      <c r="AT40" s="5"/>
      <c r="AU40" s="53"/>
      <c r="AV40" s="53"/>
      <c r="AW40" s="54"/>
      <c r="AX40" s="15" t="str">
        <f t="shared" si="10"/>
        <v/>
      </c>
      <c r="AY40" s="5"/>
      <c r="AZ40" s="27" t="str">
        <f>IFERROR(VLOOKUP(AY40,vlookup!A$2:I$331,2,FALSE),"")</f>
        <v/>
      </c>
      <c r="BA40" s="27" t="str">
        <f>IFERROR(VLOOKUP(AY40,vlookup!A$2:I$331,3,FALSE),"")</f>
        <v/>
      </c>
      <c r="BB40" s="5"/>
      <c r="BC40" s="27" t="str">
        <f>IFERROR(VLOOKUP(BB40,vlookup!D$2:E$331,2,FALSE),"")</f>
        <v/>
      </c>
      <c r="BD40" s="5"/>
      <c r="BE40" s="27" t="str">
        <f t="shared" si="11"/>
        <v/>
      </c>
      <c r="BF40" s="27" t="str">
        <f>IFERROR(VLOOKUP(BE40,vlookup!G$2:I$331,2,FALSE),"")</f>
        <v/>
      </c>
      <c r="BG40" s="27" t="str">
        <f>IFERROR(VLOOKUP(BE40,vlookup!G$2:I$331,3,FALSE),"")</f>
        <v/>
      </c>
      <c r="BH40" s="5"/>
      <c r="BI40" s="6"/>
      <c r="BJ40" s="6"/>
      <c r="BK40" s="6"/>
      <c r="BL40" s="6"/>
    </row>
    <row r="41" spans="1:64">
      <c r="A41" s="4"/>
      <c r="B41" s="5"/>
      <c r="C41" s="27" t="str">
        <f>IFERROR(VLOOKUP(B41,vlookup!A$2:I$331,2,FALSE),"")</f>
        <v/>
      </c>
      <c r="D41" s="27" t="str">
        <f>IFERROR(VLOOKUP(B41,vlookup!A$2:I$331,3,FALSE),"")</f>
        <v/>
      </c>
      <c r="E41" s="5"/>
      <c r="F41" s="27" t="str">
        <f>IFERROR(VLOOKUP(E41,vlookup!D$2:E$331,2,FALSE),"")</f>
        <v/>
      </c>
      <c r="G41" s="5"/>
      <c r="H41" s="27" t="str">
        <f t="shared" si="2"/>
        <v/>
      </c>
      <c r="I41" s="27" t="str">
        <f>IFERROR(VLOOKUP(H41,vlookup!G$2:I$331,2,FALSE),"")</f>
        <v/>
      </c>
      <c r="J41" s="27" t="str">
        <f>IFERROR(VLOOKUP(H41,vlookup!G$2:I$331,3,FALSE),"")</f>
        <v/>
      </c>
      <c r="K41" s="5"/>
      <c r="L41" s="6"/>
      <c r="M41" s="6"/>
      <c r="N41" s="6"/>
      <c r="O41" s="6"/>
      <c r="P41" s="6"/>
      <c r="Q41" s="14" t="str">
        <f t="shared" si="3"/>
        <v/>
      </c>
      <c r="R41" s="5"/>
      <c r="S41" s="6"/>
      <c r="T41" s="6"/>
      <c r="U41" s="5"/>
      <c r="V41" s="45">
        <f t="shared" si="4"/>
        <v>0</v>
      </c>
      <c r="W41" s="45">
        <f t="shared" si="5"/>
        <v>0</v>
      </c>
      <c r="X41" s="45" t="e">
        <f t="shared" si="6"/>
        <v>#VALUE!</v>
      </c>
      <c r="Y41" s="45">
        <f>IFERROR(VALUE(V41),VLOOKUP(V41,DayReplace[],2,0))</f>
        <v>0</v>
      </c>
      <c r="Z41" s="45">
        <f>IF(V41=0,1,
IF(OR(AND(COUNTIF(Table12[Normal and Leap Years],X41),AA41=3,Y41=30),
AND(COUNTIF(Table9[MM Year],X41),COUNTIF(Table13[Always 29-Day Months],AA41),Y41=30)),Y41
-1,Y41))</f>
        <v>1</v>
      </c>
      <c r="AA41" s="45">
        <f>IFERROR(VALUE(W41),VLOOKUP(W41,MonthReplace[],2,0))</f>
        <v>0</v>
      </c>
      <c r="AB41" s="45" t="e">
        <f>IF(COUNTIF(Table9[MM Year],X41),VLOOKUP(AA41,MonthSerial[],VLOOKUP(X41,Table9[],3,0)+2,0),DATE(X41,AA41,0)-AC41)</f>
        <v>#VALUE!</v>
      </c>
      <c r="AC41" s="45" t="e">
        <f>IF(COUNTIF(Table9[MM Year],X41),
VLOOKUP(X41,Table9[],5,0),
DATE(X41,1,0))</f>
        <v>#VALUE!</v>
      </c>
      <c r="AD41" s="46" t="e">
        <f>IF(AA41=0,DATE(YEAR(AC41+1),7,16),
IF(V41=0,IF(COUNTIF(Table9[MM Year],X41),AC41+AB41+Z41+15-DAY(AC41+AB41+Z41+15)+16,AC41+AB41+Z41-DAY(AC41+AB41+Z41)+16),
IF(COUNTIF(Table9[MM Year],X41),
IF(AC41+AB41+Z41&lt;VLOOKUP(X41,Table9[],7,0),AC41
+AB41+Z41+VLOOKUP(X41,Table9[],4,0),AC41+AB41+Z41),AC41
+AB41+Z41)))</f>
        <v>#VALUE!</v>
      </c>
      <c r="AE41" s="42"/>
      <c r="AF41" s="15" t="str">
        <f>IFERROR(IF(COUNTIF(Table9[MM Year],X41),
IF(AD41&lt;VLOOKUP(X41,Table9[],7,0),AD41
+VLOOKUP(X41,Table9[],4,0),AD41),AD41
),"")</f>
        <v/>
      </c>
      <c r="AG41" s="5"/>
      <c r="AH41" s="5"/>
      <c r="AI41" s="5"/>
      <c r="AJ41" s="6"/>
      <c r="AK41" s="6"/>
      <c r="AL41" s="12" t="str">
        <f t="shared" si="7"/>
        <v/>
      </c>
      <c r="AM41" s="5"/>
      <c r="AN41" s="27" t="str">
        <f t="shared" si="8"/>
        <v/>
      </c>
      <c r="AO41" s="5"/>
      <c r="AP41" s="5"/>
      <c r="AQ41" s="6"/>
      <c r="AR41" s="12" t="str">
        <f t="shared" si="9"/>
        <v/>
      </c>
      <c r="AS41" s="6"/>
      <c r="AT41" s="5"/>
      <c r="AU41" s="53"/>
      <c r="AV41" s="53"/>
      <c r="AW41" s="54"/>
      <c r="AX41" s="15" t="str">
        <f t="shared" si="10"/>
        <v/>
      </c>
      <c r="AY41" s="5"/>
      <c r="AZ41" s="27" t="str">
        <f>IFERROR(VLOOKUP(AY41,vlookup!A$2:I$331,2,FALSE),"")</f>
        <v/>
      </c>
      <c r="BA41" s="27" t="str">
        <f>IFERROR(VLOOKUP(AY41,vlookup!A$2:I$331,3,FALSE),"")</f>
        <v/>
      </c>
      <c r="BB41" s="5"/>
      <c r="BC41" s="27" t="str">
        <f>IFERROR(VLOOKUP(BB41,vlookup!D$2:E$331,2,FALSE),"")</f>
        <v/>
      </c>
      <c r="BD41" s="5"/>
      <c r="BE41" s="27" t="str">
        <f t="shared" si="11"/>
        <v/>
      </c>
      <c r="BF41" s="27" t="str">
        <f>IFERROR(VLOOKUP(BE41,vlookup!G$2:I$331,2,FALSE),"")</f>
        <v/>
      </c>
      <c r="BG41" s="27" t="str">
        <f>IFERROR(VLOOKUP(BE41,vlookup!G$2:I$331,3,FALSE),"")</f>
        <v/>
      </c>
      <c r="BH41" s="5"/>
      <c r="BI41" s="6"/>
      <c r="BJ41" s="6"/>
      <c r="BK41" s="6"/>
      <c r="BL41" s="6"/>
    </row>
    <row r="42" spans="1:64">
      <c r="A42" s="4"/>
      <c r="B42" s="5"/>
      <c r="C42" s="27" t="str">
        <f>IFERROR(VLOOKUP(B42,vlookup!A$2:I$331,2,FALSE),"")</f>
        <v/>
      </c>
      <c r="D42" s="27" t="str">
        <f>IFERROR(VLOOKUP(B42,vlookup!A$2:I$331,3,FALSE),"")</f>
        <v/>
      </c>
      <c r="E42" s="5"/>
      <c r="F42" s="27" t="str">
        <f>IFERROR(VLOOKUP(E42,vlookup!D$2:E$331,2,FALSE),"")</f>
        <v/>
      </c>
      <c r="G42" s="5"/>
      <c r="H42" s="27" t="str">
        <f t="shared" si="2"/>
        <v/>
      </c>
      <c r="I42" s="27" t="str">
        <f>IFERROR(VLOOKUP(H42,vlookup!G$2:I$331,2,FALSE),"")</f>
        <v/>
      </c>
      <c r="J42" s="27" t="str">
        <f>IFERROR(VLOOKUP(H42,vlookup!G$2:I$331,3,FALSE),"")</f>
        <v/>
      </c>
      <c r="K42" s="5"/>
      <c r="L42" s="6"/>
      <c r="M42" s="6"/>
      <c r="N42" s="6"/>
      <c r="O42" s="6"/>
      <c r="P42" s="6"/>
      <c r="Q42" s="14" t="str">
        <f t="shared" si="3"/>
        <v/>
      </c>
      <c r="R42" s="5"/>
      <c r="S42" s="6"/>
      <c r="T42" s="6"/>
      <c r="U42" s="5"/>
      <c r="V42" s="45">
        <f t="shared" si="4"/>
        <v>0</v>
      </c>
      <c r="W42" s="45">
        <f t="shared" si="5"/>
        <v>0</v>
      </c>
      <c r="X42" s="45" t="e">
        <f t="shared" si="6"/>
        <v>#VALUE!</v>
      </c>
      <c r="Y42" s="45">
        <f>IFERROR(VALUE(V42),VLOOKUP(V42,DayReplace[],2,0))</f>
        <v>0</v>
      </c>
      <c r="Z42" s="45">
        <f>IF(V42=0,1,
IF(OR(AND(COUNTIF(Table12[Normal and Leap Years],X42),AA42=3,Y42=30),
AND(COUNTIF(Table9[MM Year],X42),COUNTIF(Table13[Always 29-Day Months],AA42),Y42=30)),Y42
-1,Y42))</f>
        <v>1</v>
      </c>
      <c r="AA42" s="45">
        <f>IFERROR(VALUE(W42),VLOOKUP(W42,MonthReplace[],2,0))</f>
        <v>0</v>
      </c>
      <c r="AB42" s="45" t="e">
        <f>IF(COUNTIF(Table9[MM Year],X42),VLOOKUP(AA42,MonthSerial[],VLOOKUP(X42,Table9[],3,0)+2,0),DATE(X42,AA42,0)-AC42)</f>
        <v>#VALUE!</v>
      </c>
      <c r="AC42" s="45" t="e">
        <f>IF(COUNTIF(Table9[MM Year],X42),
VLOOKUP(X42,Table9[],5,0),
DATE(X42,1,0))</f>
        <v>#VALUE!</v>
      </c>
      <c r="AD42" s="46" t="e">
        <f>IF(AA42=0,DATE(YEAR(AC42+1),7,16),
IF(V42=0,IF(COUNTIF(Table9[MM Year],X42),AC42+AB42+Z42+15-DAY(AC42+AB42+Z42+15)+16,AC42+AB42+Z42-DAY(AC42+AB42+Z42)+16),
IF(COUNTIF(Table9[MM Year],X42),
IF(AC42+AB42+Z42&lt;VLOOKUP(X42,Table9[],7,0),AC42
+AB42+Z42+VLOOKUP(X42,Table9[],4,0),AC42+AB42+Z42),AC42
+AB42+Z42)))</f>
        <v>#VALUE!</v>
      </c>
      <c r="AE42" s="42"/>
      <c r="AF42" s="15" t="str">
        <f>IFERROR(IF(COUNTIF(Table9[MM Year],X42),
IF(AD42&lt;VLOOKUP(X42,Table9[],7,0),AD42
+VLOOKUP(X42,Table9[],4,0),AD42),AD42
),"")</f>
        <v/>
      </c>
      <c r="AG42" s="5"/>
      <c r="AH42" s="5"/>
      <c r="AI42" s="5"/>
      <c r="AJ42" s="6"/>
      <c r="AK42" s="6"/>
      <c r="AL42" s="12" t="str">
        <f t="shared" si="7"/>
        <v/>
      </c>
      <c r="AM42" s="5"/>
      <c r="AN42" s="27" t="str">
        <f t="shared" si="8"/>
        <v/>
      </c>
      <c r="AO42" s="5"/>
      <c r="AP42" s="5"/>
      <c r="AQ42" s="6"/>
      <c r="AR42" s="12" t="str">
        <f t="shared" si="9"/>
        <v/>
      </c>
      <c r="AS42" s="6"/>
      <c r="AT42" s="5"/>
      <c r="AU42" s="53"/>
      <c r="AV42" s="53"/>
      <c r="AW42" s="54"/>
      <c r="AX42" s="15" t="str">
        <f t="shared" si="10"/>
        <v/>
      </c>
      <c r="AY42" s="5"/>
      <c r="AZ42" s="27" t="str">
        <f>IFERROR(VLOOKUP(AY42,vlookup!A$2:I$331,2,FALSE),"")</f>
        <v/>
      </c>
      <c r="BA42" s="27" t="str">
        <f>IFERROR(VLOOKUP(AY42,vlookup!A$2:I$331,3,FALSE),"")</f>
        <v/>
      </c>
      <c r="BB42" s="5"/>
      <c r="BC42" s="27" t="str">
        <f>IFERROR(VLOOKUP(BB42,vlookup!D$2:E$331,2,FALSE),"")</f>
        <v/>
      </c>
      <c r="BD42" s="5"/>
      <c r="BE42" s="27" t="str">
        <f t="shared" si="11"/>
        <v/>
      </c>
      <c r="BF42" s="27" t="str">
        <f>IFERROR(VLOOKUP(BE42,vlookup!G$2:I$331,2,FALSE),"")</f>
        <v/>
      </c>
      <c r="BG42" s="27" t="str">
        <f>IFERROR(VLOOKUP(BE42,vlookup!G$2:I$331,3,FALSE),"")</f>
        <v/>
      </c>
      <c r="BH42" s="5"/>
      <c r="BI42" s="6"/>
      <c r="BJ42" s="6"/>
      <c r="BK42" s="6"/>
      <c r="BL42" s="6"/>
    </row>
    <row r="43" spans="1:64">
      <c r="A43" s="4"/>
      <c r="B43" s="5"/>
      <c r="C43" s="27" t="str">
        <f>IFERROR(VLOOKUP(B43,vlookup!A$2:I$331,2,FALSE),"")</f>
        <v/>
      </c>
      <c r="D43" s="27" t="str">
        <f>IFERROR(VLOOKUP(B43,vlookup!A$2:I$331,3,FALSE),"")</f>
        <v/>
      </c>
      <c r="E43" s="5"/>
      <c r="F43" s="27" t="str">
        <f>IFERROR(VLOOKUP(E43,vlookup!D$2:E$331,2,FALSE),"")</f>
        <v/>
      </c>
      <c r="G43" s="5"/>
      <c r="H43" s="27" t="str">
        <f t="shared" si="2"/>
        <v/>
      </c>
      <c r="I43" s="27" t="str">
        <f>IFERROR(VLOOKUP(H43,vlookup!G$2:I$331,2,FALSE),"")</f>
        <v/>
      </c>
      <c r="J43" s="27" t="str">
        <f>IFERROR(VLOOKUP(H43,vlookup!G$2:I$331,3,FALSE),"")</f>
        <v/>
      </c>
      <c r="K43" s="5"/>
      <c r="L43" s="6"/>
      <c r="M43" s="6"/>
      <c r="N43" s="6"/>
      <c r="O43" s="6"/>
      <c r="P43" s="6"/>
      <c r="Q43" s="14" t="str">
        <f t="shared" si="3"/>
        <v/>
      </c>
      <c r="R43" s="5"/>
      <c r="S43" s="6"/>
      <c r="T43" s="6"/>
      <c r="U43" s="5"/>
      <c r="V43" s="45">
        <f t="shared" si="4"/>
        <v>0</v>
      </c>
      <c r="W43" s="45">
        <f t="shared" si="5"/>
        <v>0</v>
      </c>
      <c r="X43" s="45" t="e">
        <f t="shared" si="6"/>
        <v>#VALUE!</v>
      </c>
      <c r="Y43" s="45">
        <f>IFERROR(VALUE(V43),VLOOKUP(V43,DayReplace[],2,0))</f>
        <v>0</v>
      </c>
      <c r="Z43" s="45">
        <f>IF(V43=0,1,
IF(OR(AND(COUNTIF(Table12[Normal and Leap Years],X43),AA43=3,Y43=30),
AND(COUNTIF(Table9[MM Year],X43),COUNTIF(Table13[Always 29-Day Months],AA43),Y43=30)),Y43
-1,Y43))</f>
        <v>1</v>
      </c>
      <c r="AA43" s="45">
        <f>IFERROR(VALUE(W43),VLOOKUP(W43,MonthReplace[],2,0))</f>
        <v>0</v>
      </c>
      <c r="AB43" s="45" t="e">
        <f>IF(COUNTIF(Table9[MM Year],X43),VLOOKUP(AA43,MonthSerial[],VLOOKUP(X43,Table9[],3,0)+2,0),DATE(X43,AA43,0)-AC43)</f>
        <v>#VALUE!</v>
      </c>
      <c r="AC43" s="45" t="e">
        <f>IF(COUNTIF(Table9[MM Year],X43),
VLOOKUP(X43,Table9[],5,0),
DATE(X43,1,0))</f>
        <v>#VALUE!</v>
      </c>
      <c r="AD43" s="46" t="e">
        <f>IF(AA43=0,DATE(YEAR(AC43+1),7,16),
IF(V43=0,IF(COUNTIF(Table9[MM Year],X43),AC43+AB43+Z43+15-DAY(AC43+AB43+Z43+15)+16,AC43+AB43+Z43-DAY(AC43+AB43+Z43)+16),
IF(COUNTIF(Table9[MM Year],X43),
IF(AC43+AB43+Z43&lt;VLOOKUP(X43,Table9[],7,0),AC43
+AB43+Z43+VLOOKUP(X43,Table9[],4,0),AC43+AB43+Z43),AC43
+AB43+Z43)))</f>
        <v>#VALUE!</v>
      </c>
      <c r="AE43" s="42"/>
      <c r="AF43" s="15" t="str">
        <f>IFERROR(IF(COUNTIF(Table9[MM Year],X43),
IF(AD43&lt;VLOOKUP(X43,Table9[],7,0),AD43
+VLOOKUP(X43,Table9[],4,0),AD43),AD43
),"")</f>
        <v/>
      </c>
      <c r="AG43" s="5"/>
      <c r="AH43" s="5"/>
      <c r="AI43" s="5"/>
      <c r="AJ43" s="6"/>
      <c r="AK43" s="6"/>
      <c r="AL43" s="12" t="str">
        <f t="shared" si="7"/>
        <v/>
      </c>
      <c r="AM43" s="5"/>
      <c r="AN43" s="27" t="str">
        <f t="shared" si="8"/>
        <v/>
      </c>
      <c r="AO43" s="5"/>
      <c r="AP43" s="5"/>
      <c r="AQ43" s="6"/>
      <c r="AR43" s="12" t="str">
        <f t="shared" si="9"/>
        <v/>
      </c>
      <c r="AS43" s="6"/>
      <c r="AT43" s="5"/>
      <c r="AU43" s="53"/>
      <c r="AV43" s="53"/>
      <c r="AW43" s="54"/>
      <c r="AX43" s="15" t="str">
        <f t="shared" si="10"/>
        <v/>
      </c>
      <c r="AY43" s="5"/>
      <c r="AZ43" s="27" t="str">
        <f>IFERROR(VLOOKUP(AY43,vlookup!A$2:I$331,2,FALSE),"")</f>
        <v/>
      </c>
      <c r="BA43" s="27" t="str">
        <f>IFERROR(VLOOKUP(AY43,vlookup!A$2:I$331,3,FALSE),"")</f>
        <v/>
      </c>
      <c r="BB43" s="5"/>
      <c r="BC43" s="27" t="str">
        <f>IFERROR(VLOOKUP(BB43,vlookup!D$2:E$331,2,FALSE),"")</f>
        <v/>
      </c>
      <c r="BD43" s="5"/>
      <c r="BE43" s="27" t="str">
        <f t="shared" si="11"/>
        <v/>
      </c>
      <c r="BF43" s="27" t="str">
        <f>IFERROR(VLOOKUP(BE43,vlookup!G$2:I$331,2,FALSE),"")</f>
        <v/>
      </c>
      <c r="BG43" s="27" t="str">
        <f>IFERROR(VLOOKUP(BE43,vlookup!G$2:I$331,3,FALSE),"")</f>
        <v/>
      </c>
      <c r="BH43" s="5"/>
      <c r="BI43" s="6"/>
      <c r="BJ43" s="6"/>
      <c r="BK43" s="6"/>
      <c r="BL43" s="6"/>
    </row>
    <row r="44" spans="1:64">
      <c r="A44" s="4"/>
      <c r="B44" s="5"/>
      <c r="C44" s="27" t="str">
        <f>IFERROR(VLOOKUP(B44,vlookup!A$2:I$331,2,FALSE),"")</f>
        <v/>
      </c>
      <c r="D44" s="27" t="str">
        <f>IFERROR(VLOOKUP(B44,vlookup!A$2:I$331,3,FALSE),"")</f>
        <v/>
      </c>
      <c r="E44" s="5"/>
      <c r="F44" s="27" t="str">
        <f>IFERROR(VLOOKUP(E44,vlookup!D$2:E$331,2,FALSE),"")</f>
        <v/>
      </c>
      <c r="G44" s="5"/>
      <c r="H44" s="27" t="str">
        <f t="shared" si="2"/>
        <v/>
      </c>
      <c r="I44" s="27" t="str">
        <f>IFERROR(VLOOKUP(H44,vlookup!G$2:I$331,2,FALSE),"")</f>
        <v/>
      </c>
      <c r="J44" s="27" t="str">
        <f>IFERROR(VLOOKUP(H44,vlookup!G$2:I$331,3,FALSE),"")</f>
        <v/>
      </c>
      <c r="K44" s="5"/>
      <c r="L44" s="6"/>
      <c r="M44" s="6"/>
      <c r="N44" s="6"/>
      <c r="O44" s="6"/>
      <c r="P44" s="6"/>
      <c r="Q44" s="14" t="str">
        <f t="shared" si="3"/>
        <v/>
      </c>
      <c r="R44" s="5"/>
      <c r="S44" s="6"/>
      <c r="T44" s="6"/>
      <c r="U44" s="5"/>
      <c r="V44" s="45">
        <f t="shared" si="4"/>
        <v>0</v>
      </c>
      <c r="W44" s="45">
        <f t="shared" si="5"/>
        <v>0</v>
      </c>
      <c r="X44" s="45" t="e">
        <f t="shared" si="6"/>
        <v>#VALUE!</v>
      </c>
      <c r="Y44" s="45">
        <f>IFERROR(VALUE(V44),VLOOKUP(V44,DayReplace[],2,0))</f>
        <v>0</v>
      </c>
      <c r="Z44" s="45">
        <f>IF(V44=0,1,
IF(OR(AND(COUNTIF(Table12[Normal and Leap Years],X44),AA44=3,Y44=30),
AND(COUNTIF(Table9[MM Year],X44),COUNTIF(Table13[Always 29-Day Months],AA44),Y44=30)),Y44
-1,Y44))</f>
        <v>1</v>
      </c>
      <c r="AA44" s="45">
        <f>IFERROR(VALUE(W44),VLOOKUP(W44,MonthReplace[],2,0))</f>
        <v>0</v>
      </c>
      <c r="AB44" s="45" t="e">
        <f>IF(COUNTIF(Table9[MM Year],X44),VLOOKUP(AA44,MonthSerial[],VLOOKUP(X44,Table9[],3,0)+2,0),DATE(X44,AA44,0)-AC44)</f>
        <v>#VALUE!</v>
      </c>
      <c r="AC44" s="45" t="e">
        <f>IF(COUNTIF(Table9[MM Year],X44),
VLOOKUP(X44,Table9[],5,0),
DATE(X44,1,0))</f>
        <v>#VALUE!</v>
      </c>
      <c r="AD44" s="46" t="e">
        <f>IF(AA44=0,DATE(YEAR(AC44+1),7,16),
IF(V44=0,IF(COUNTIF(Table9[MM Year],X44),AC44+AB44+Z44+15-DAY(AC44+AB44+Z44+15)+16,AC44+AB44+Z44-DAY(AC44+AB44+Z44)+16),
IF(COUNTIF(Table9[MM Year],X44),
IF(AC44+AB44+Z44&lt;VLOOKUP(X44,Table9[],7,0),AC44
+AB44+Z44+VLOOKUP(X44,Table9[],4,0),AC44+AB44+Z44),AC44
+AB44+Z44)))</f>
        <v>#VALUE!</v>
      </c>
      <c r="AE44" s="42"/>
      <c r="AF44" s="15" t="str">
        <f>IFERROR(IF(COUNTIF(Table9[MM Year],X44),
IF(AD44&lt;VLOOKUP(X44,Table9[],7,0),AD44
+VLOOKUP(X44,Table9[],4,0),AD44),AD44
),"")</f>
        <v/>
      </c>
      <c r="AG44" s="5"/>
      <c r="AH44" s="5"/>
      <c r="AI44" s="5"/>
      <c r="AJ44" s="6"/>
      <c r="AK44" s="6"/>
      <c r="AL44" s="12" t="str">
        <f t="shared" si="7"/>
        <v/>
      </c>
      <c r="AM44" s="5"/>
      <c r="AN44" s="27" t="str">
        <f t="shared" si="8"/>
        <v/>
      </c>
      <c r="AO44" s="5"/>
      <c r="AP44" s="5"/>
      <c r="AQ44" s="6"/>
      <c r="AR44" s="12" t="str">
        <f t="shared" si="9"/>
        <v/>
      </c>
      <c r="AS44" s="6"/>
      <c r="AT44" s="5"/>
      <c r="AU44" s="53"/>
      <c r="AV44" s="53"/>
      <c r="AW44" s="54"/>
      <c r="AX44" s="15" t="str">
        <f t="shared" si="10"/>
        <v/>
      </c>
      <c r="AY44" s="5"/>
      <c r="AZ44" s="27" t="str">
        <f>IFERROR(VLOOKUP(AY44,vlookup!A$2:I$331,2,FALSE),"")</f>
        <v/>
      </c>
      <c r="BA44" s="27" t="str">
        <f>IFERROR(VLOOKUP(AY44,vlookup!A$2:I$331,3,FALSE),"")</f>
        <v/>
      </c>
      <c r="BB44" s="5"/>
      <c r="BC44" s="27" t="str">
        <f>IFERROR(VLOOKUP(BB44,vlookup!D$2:E$331,2,FALSE),"")</f>
        <v/>
      </c>
      <c r="BD44" s="5"/>
      <c r="BE44" s="27" t="str">
        <f t="shared" si="11"/>
        <v/>
      </c>
      <c r="BF44" s="27" t="str">
        <f>IFERROR(VLOOKUP(BE44,vlookup!G$2:I$331,2,FALSE),"")</f>
        <v/>
      </c>
      <c r="BG44" s="27" t="str">
        <f>IFERROR(VLOOKUP(BE44,vlookup!G$2:I$331,3,FALSE),"")</f>
        <v/>
      </c>
      <c r="BH44" s="5"/>
      <c r="BI44" s="6"/>
      <c r="BJ44" s="6"/>
      <c r="BK44" s="6"/>
      <c r="BL44" s="6"/>
    </row>
    <row r="45" spans="1:64">
      <c r="A45" s="4"/>
      <c r="B45" s="5"/>
      <c r="C45" s="27" t="str">
        <f>IFERROR(VLOOKUP(B45,vlookup!A$2:I$331,2,FALSE),"")</f>
        <v/>
      </c>
      <c r="D45" s="27" t="str">
        <f>IFERROR(VLOOKUP(B45,vlookup!A$2:I$331,3,FALSE),"")</f>
        <v/>
      </c>
      <c r="E45" s="5"/>
      <c r="F45" s="27" t="str">
        <f>IFERROR(VLOOKUP(E45,vlookup!D$2:E$331,2,FALSE),"")</f>
        <v/>
      </c>
      <c r="G45" s="5"/>
      <c r="H45" s="27" t="str">
        <f t="shared" si="2"/>
        <v/>
      </c>
      <c r="I45" s="27" t="str">
        <f>IFERROR(VLOOKUP(H45,vlookup!G$2:I$331,2,FALSE),"")</f>
        <v/>
      </c>
      <c r="J45" s="27" t="str">
        <f>IFERROR(VLOOKUP(H45,vlookup!G$2:I$331,3,FALSE),"")</f>
        <v/>
      </c>
      <c r="K45" s="5"/>
      <c r="L45" s="6"/>
      <c r="M45" s="6"/>
      <c r="N45" s="6"/>
      <c r="O45" s="6"/>
      <c r="P45" s="6"/>
      <c r="Q45" s="14" t="str">
        <f t="shared" si="3"/>
        <v/>
      </c>
      <c r="R45" s="5"/>
      <c r="S45" s="6"/>
      <c r="T45" s="6"/>
      <c r="U45" s="5"/>
      <c r="V45" s="45">
        <f t="shared" si="4"/>
        <v>0</v>
      </c>
      <c r="W45" s="45">
        <f t="shared" si="5"/>
        <v>0</v>
      </c>
      <c r="X45" s="45" t="e">
        <f t="shared" si="6"/>
        <v>#VALUE!</v>
      </c>
      <c r="Y45" s="45">
        <f>IFERROR(VALUE(V45),VLOOKUP(V45,DayReplace[],2,0))</f>
        <v>0</v>
      </c>
      <c r="Z45" s="45">
        <f>IF(V45=0,1,
IF(OR(AND(COUNTIF(Table12[Normal and Leap Years],X45),AA45=3,Y45=30),
AND(COUNTIF(Table9[MM Year],X45),COUNTIF(Table13[Always 29-Day Months],AA45),Y45=30)),Y45
-1,Y45))</f>
        <v>1</v>
      </c>
      <c r="AA45" s="45">
        <f>IFERROR(VALUE(W45),VLOOKUP(W45,MonthReplace[],2,0))</f>
        <v>0</v>
      </c>
      <c r="AB45" s="45" t="e">
        <f>IF(COUNTIF(Table9[MM Year],X45),VLOOKUP(AA45,MonthSerial[],VLOOKUP(X45,Table9[],3,0)+2,0),DATE(X45,AA45,0)-AC45)</f>
        <v>#VALUE!</v>
      </c>
      <c r="AC45" s="45" t="e">
        <f>IF(COUNTIF(Table9[MM Year],X45),
VLOOKUP(X45,Table9[],5,0),
DATE(X45,1,0))</f>
        <v>#VALUE!</v>
      </c>
      <c r="AD45" s="46" t="e">
        <f>IF(AA45=0,DATE(YEAR(AC45+1),7,16),
IF(V45=0,IF(COUNTIF(Table9[MM Year],X45),AC45+AB45+Z45+15-DAY(AC45+AB45+Z45+15)+16,AC45+AB45+Z45-DAY(AC45+AB45+Z45)+16),
IF(COUNTIF(Table9[MM Year],X45),
IF(AC45+AB45+Z45&lt;VLOOKUP(X45,Table9[],7,0),AC45
+AB45+Z45+VLOOKUP(X45,Table9[],4,0),AC45+AB45+Z45),AC45
+AB45+Z45)))</f>
        <v>#VALUE!</v>
      </c>
      <c r="AE45" s="42"/>
      <c r="AF45" s="15" t="str">
        <f>IFERROR(IF(COUNTIF(Table9[MM Year],X45),
IF(AD45&lt;VLOOKUP(X45,Table9[],7,0),AD45
+VLOOKUP(X45,Table9[],4,0),AD45),AD45
),"")</f>
        <v/>
      </c>
      <c r="AG45" s="5"/>
      <c r="AH45" s="5"/>
      <c r="AI45" s="5"/>
      <c r="AJ45" s="6"/>
      <c r="AK45" s="6"/>
      <c r="AL45" s="12" t="str">
        <f t="shared" si="7"/>
        <v/>
      </c>
      <c r="AM45" s="5"/>
      <c r="AN45" s="27" t="str">
        <f t="shared" si="8"/>
        <v/>
      </c>
      <c r="AO45" s="5"/>
      <c r="AP45" s="5"/>
      <c r="AQ45" s="6"/>
      <c r="AR45" s="12" t="str">
        <f t="shared" si="9"/>
        <v/>
      </c>
      <c r="AS45" s="6"/>
      <c r="AT45" s="5"/>
      <c r="AU45" s="53"/>
      <c r="AV45" s="53"/>
      <c r="AW45" s="54"/>
      <c r="AX45" s="15" t="str">
        <f t="shared" si="10"/>
        <v/>
      </c>
      <c r="AY45" s="5"/>
      <c r="AZ45" s="27" t="str">
        <f>IFERROR(VLOOKUP(AY45,vlookup!A$2:I$331,2,FALSE),"")</f>
        <v/>
      </c>
      <c r="BA45" s="27" t="str">
        <f>IFERROR(VLOOKUP(AY45,vlookup!A$2:I$331,3,FALSE),"")</f>
        <v/>
      </c>
      <c r="BB45" s="5"/>
      <c r="BC45" s="27" t="str">
        <f>IFERROR(VLOOKUP(BB45,vlookup!D$2:E$331,2,FALSE),"")</f>
        <v/>
      </c>
      <c r="BD45" s="5"/>
      <c r="BE45" s="27" t="str">
        <f t="shared" si="11"/>
        <v/>
      </c>
      <c r="BF45" s="27" t="str">
        <f>IFERROR(VLOOKUP(BE45,vlookup!G$2:I$331,2,FALSE),"")</f>
        <v/>
      </c>
      <c r="BG45" s="27" t="str">
        <f>IFERROR(VLOOKUP(BE45,vlookup!G$2:I$331,3,FALSE),"")</f>
        <v/>
      </c>
      <c r="BH45" s="5"/>
      <c r="BI45" s="6"/>
      <c r="BJ45" s="6"/>
      <c r="BK45" s="6"/>
      <c r="BL45" s="6"/>
    </row>
    <row r="46" spans="1:64">
      <c r="A46" s="4"/>
      <c r="B46" s="5"/>
      <c r="C46" s="27" t="str">
        <f>IFERROR(VLOOKUP(B46,vlookup!A$2:I$331,2,FALSE),"")</f>
        <v/>
      </c>
      <c r="D46" s="27" t="str">
        <f>IFERROR(VLOOKUP(B46,vlookup!A$2:I$331,3,FALSE),"")</f>
        <v/>
      </c>
      <c r="E46" s="5"/>
      <c r="F46" s="27" t="str">
        <f>IFERROR(VLOOKUP(E46,vlookup!D$2:E$331,2,FALSE),"")</f>
        <v/>
      </c>
      <c r="G46" s="5"/>
      <c r="H46" s="27" t="str">
        <f t="shared" si="2"/>
        <v/>
      </c>
      <c r="I46" s="27" t="str">
        <f>IFERROR(VLOOKUP(H46,vlookup!G$2:I$331,2,FALSE),"")</f>
        <v/>
      </c>
      <c r="J46" s="27" t="str">
        <f>IFERROR(VLOOKUP(H46,vlookup!G$2:I$331,3,FALSE),"")</f>
        <v/>
      </c>
      <c r="K46" s="5"/>
      <c r="L46" s="6"/>
      <c r="M46" s="6"/>
      <c r="N46" s="6"/>
      <c r="O46" s="6"/>
      <c r="P46" s="6"/>
      <c r="Q46" s="14" t="str">
        <f t="shared" si="3"/>
        <v/>
      </c>
      <c r="R46" s="5"/>
      <c r="S46" s="6"/>
      <c r="T46" s="6"/>
      <c r="U46" s="5"/>
      <c r="V46" s="45">
        <f t="shared" si="4"/>
        <v>0</v>
      </c>
      <c r="W46" s="45">
        <f t="shared" si="5"/>
        <v>0</v>
      </c>
      <c r="X46" s="45" t="e">
        <f t="shared" si="6"/>
        <v>#VALUE!</v>
      </c>
      <c r="Y46" s="45">
        <f>IFERROR(VALUE(V46),VLOOKUP(V46,DayReplace[],2,0))</f>
        <v>0</v>
      </c>
      <c r="Z46" s="45">
        <f>IF(V46=0,1,
IF(OR(AND(COUNTIF(Table12[Normal and Leap Years],X46),AA46=3,Y46=30),
AND(COUNTIF(Table9[MM Year],X46),COUNTIF(Table13[Always 29-Day Months],AA46),Y46=30)),Y46
-1,Y46))</f>
        <v>1</v>
      </c>
      <c r="AA46" s="45">
        <f>IFERROR(VALUE(W46),VLOOKUP(W46,MonthReplace[],2,0))</f>
        <v>0</v>
      </c>
      <c r="AB46" s="45" t="e">
        <f>IF(COUNTIF(Table9[MM Year],X46),VLOOKUP(AA46,MonthSerial[],VLOOKUP(X46,Table9[],3,0)+2,0),DATE(X46,AA46,0)-AC46)</f>
        <v>#VALUE!</v>
      </c>
      <c r="AC46" s="45" t="e">
        <f>IF(COUNTIF(Table9[MM Year],X46),
VLOOKUP(X46,Table9[],5,0),
DATE(X46,1,0))</f>
        <v>#VALUE!</v>
      </c>
      <c r="AD46" s="46" t="e">
        <f>IF(AA46=0,DATE(YEAR(AC46+1),7,16),
IF(V46=0,IF(COUNTIF(Table9[MM Year],X46),AC46+AB46+Z46+15-DAY(AC46+AB46+Z46+15)+16,AC46+AB46+Z46-DAY(AC46+AB46+Z46)+16),
IF(COUNTIF(Table9[MM Year],X46),
IF(AC46+AB46+Z46&lt;VLOOKUP(X46,Table9[],7,0),AC46
+AB46+Z46+VLOOKUP(X46,Table9[],4,0),AC46+AB46+Z46),AC46
+AB46+Z46)))</f>
        <v>#VALUE!</v>
      </c>
      <c r="AE46" s="42"/>
      <c r="AF46" s="15" t="str">
        <f>IFERROR(IF(COUNTIF(Table9[MM Year],X46),
IF(AD46&lt;VLOOKUP(X46,Table9[],7,0),AD46
+VLOOKUP(X46,Table9[],4,0),AD46),AD46
),"")</f>
        <v/>
      </c>
      <c r="AG46" s="5"/>
      <c r="AH46" s="5"/>
      <c r="AI46" s="5"/>
      <c r="AJ46" s="6"/>
      <c r="AK46" s="6"/>
      <c r="AL46" s="12" t="str">
        <f t="shared" si="7"/>
        <v/>
      </c>
      <c r="AM46" s="5"/>
      <c r="AN46" s="27" t="str">
        <f t="shared" si="8"/>
        <v/>
      </c>
      <c r="AO46" s="5"/>
      <c r="AP46" s="5"/>
      <c r="AQ46" s="6"/>
      <c r="AR46" s="12" t="str">
        <f t="shared" si="9"/>
        <v/>
      </c>
      <c r="AS46" s="6"/>
      <c r="AT46" s="5"/>
      <c r="AU46" s="53"/>
      <c r="AV46" s="53"/>
      <c r="AW46" s="54"/>
      <c r="AX46" s="15" t="str">
        <f t="shared" si="10"/>
        <v/>
      </c>
      <c r="AY46" s="5"/>
      <c r="AZ46" s="27" t="str">
        <f>IFERROR(VLOOKUP(AY46,vlookup!A$2:I$331,2,FALSE),"")</f>
        <v/>
      </c>
      <c r="BA46" s="27" t="str">
        <f>IFERROR(VLOOKUP(AY46,vlookup!A$2:I$331,3,FALSE),"")</f>
        <v/>
      </c>
      <c r="BB46" s="5"/>
      <c r="BC46" s="27" t="str">
        <f>IFERROR(VLOOKUP(BB46,vlookup!D$2:E$331,2,FALSE),"")</f>
        <v/>
      </c>
      <c r="BD46" s="5"/>
      <c r="BE46" s="27" t="str">
        <f t="shared" si="11"/>
        <v/>
      </c>
      <c r="BF46" s="27" t="str">
        <f>IFERROR(VLOOKUP(BE46,vlookup!G$2:I$331,2,FALSE),"")</f>
        <v/>
      </c>
      <c r="BG46" s="27" t="str">
        <f>IFERROR(VLOOKUP(BE46,vlookup!G$2:I$331,3,FALSE),"")</f>
        <v/>
      </c>
      <c r="BH46" s="5"/>
      <c r="BI46" s="6"/>
      <c r="BJ46" s="6"/>
      <c r="BK46" s="6"/>
      <c r="BL46" s="6"/>
    </row>
    <row r="47" spans="1:64">
      <c r="A47" s="4"/>
      <c r="B47" s="5"/>
      <c r="C47" s="27" t="str">
        <f>IFERROR(VLOOKUP(B47,vlookup!A$2:I$331,2,FALSE),"")</f>
        <v/>
      </c>
      <c r="D47" s="27" t="str">
        <f>IFERROR(VLOOKUP(B47,vlookup!A$2:I$331,3,FALSE),"")</f>
        <v/>
      </c>
      <c r="E47" s="5"/>
      <c r="F47" s="27" t="str">
        <f>IFERROR(VLOOKUP(E47,vlookup!D$2:E$331,2,FALSE),"")</f>
        <v/>
      </c>
      <c r="G47" s="5"/>
      <c r="H47" s="27" t="str">
        <f t="shared" si="2"/>
        <v/>
      </c>
      <c r="I47" s="27" t="str">
        <f>IFERROR(VLOOKUP(H47,vlookup!G$2:I$331,2,FALSE),"")</f>
        <v/>
      </c>
      <c r="J47" s="27" t="str">
        <f>IFERROR(VLOOKUP(H47,vlookup!G$2:I$331,3,FALSE),"")</f>
        <v/>
      </c>
      <c r="K47" s="5"/>
      <c r="L47" s="6"/>
      <c r="M47" s="6"/>
      <c r="N47" s="6"/>
      <c r="O47" s="6"/>
      <c r="P47" s="6"/>
      <c r="Q47" s="14" t="str">
        <f t="shared" si="3"/>
        <v/>
      </c>
      <c r="R47" s="5"/>
      <c r="S47" s="6"/>
      <c r="T47" s="6"/>
      <c r="U47" s="5"/>
      <c r="V47" s="45">
        <f t="shared" si="4"/>
        <v>0</v>
      </c>
      <c r="W47" s="45">
        <f t="shared" si="5"/>
        <v>0</v>
      </c>
      <c r="X47" s="45" t="e">
        <f t="shared" si="6"/>
        <v>#VALUE!</v>
      </c>
      <c r="Y47" s="45">
        <f>IFERROR(VALUE(V47),VLOOKUP(V47,DayReplace[],2,0))</f>
        <v>0</v>
      </c>
      <c r="Z47" s="45">
        <f>IF(V47=0,1,
IF(OR(AND(COUNTIF(Table12[Normal and Leap Years],X47),AA47=3,Y47=30),
AND(COUNTIF(Table9[MM Year],X47),COUNTIF(Table13[Always 29-Day Months],AA47),Y47=30)),Y47
-1,Y47))</f>
        <v>1</v>
      </c>
      <c r="AA47" s="45">
        <f>IFERROR(VALUE(W47),VLOOKUP(W47,MonthReplace[],2,0))</f>
        <v>0</v>
      </c>
      <c r="AB47" s="45" t="e">
        <f>IF(COUNTIF(Table9[MM Year],X47),VLOOKUP(AA47,MonthSerial[],VLOOKUP(X47,Table9[],3,0)+2,0),DATE(X47,AA47,0)-AC47)</f>
        <v>#VALUE!</v>
      </c>
      <c r="AC47" s="45" t="e">
        <f>IF(COUNTIF(Table9[MM Year],X47),
VLOOKUP(X47,Table9[],5,0),
DATE(X47,1,0))</f>
        <v>#VALUE!</v>
      </c>
      <c r="AD47" s="46" t="e">
        <f>IF(AA47=0,DATE(YEAR(AC47+1),7,16),
IF(V47=0,IF(COUNTIF(Table9[MM Year],X47),AC47+AB47+Z47+15-DAY(AC47+AB47+Z47+15)+16,AC47+AB47+Z47-DAY(AC47+AB47+Z47)+16),
IF(COUNTIF(Table9[MM Year],X47),
IF(AC47+AB47+Z47&lt;VLOOKUP(X47,Table9[],7,0),AC47
+AB47+Z47+VLOOKUP(X47,Table9[],4,0),AC47+AB47+Z47),AC47
+AB47+Z47)))</f>
        <v>#VALUE!</v>
      </c>
      <c r="AE47" s="42"/>
      <c r="AF47" s="15" t="str">
        <f>IFERROR(IF(COUNTIF(Table9[MM Year],X47),
IF(AD47&lt;VLOOKUP(X47,Table9[],7,0),AD47
+VLOOKUP(X47,Table9[],4,0),AD47),AD47
),"")</f>
        <v/>
      </c>
      <c r="AG47" s="5"/>
      <c r="AH47" s="5"/>
      <c r="AI47" s="5"/>
      <c r="AJ47" s="6"/>
      <c r="AK47" s="6"/>
      <c r="AL47" s="12" t="str">
        <f t="shared" si="7"/>
        <v/>
      </c>
      <c r="AM47" s="5"/>
      <c r="AN47" s="27" t="str">
        <f t="shared" si="8"/>
        <v/>
      </c>
      <c r="AO47" s="5"/>
      <c r="AP47" s="5"/>
      <c r="AQ47" s="6"/>
      <c r="AR47" s="12" t="str">
        <f t="shared" si="9"/>
        <v/>
      </c>
      <c r="AS47" s="6"/>
      <c r="AT47" s="5"/>
      <c r="AU47" s="53"/>
      <c r="AV47" s="53"/>
      <c r="AW47" s="54"/>
      <c r="AX47" s="15" t="str">
        <f t="shared" si="10"/>
        <v/>
      </c>
      <c r="AY47" s="5"/>
      <c r="AZ47" s="27" t="str">
        <f>IFERROR(VLOOKUP(AY47,vlookup!A$2:I$331,2,FALSE),"")</f>
        <v/>
      </c>
      <c r="BA47" s="27" t="str">
        <f>IFERROR(VLOOKUP(AY47,vlookup!A$2:I$331,3,FALSE),"")</f>
        <v/>
      </c>
      <c r="BB47" s="5"/>
      <c r="BC47" s="27" t="str">
        <f>IFERROR(VLOOKUP(BB47,vlookup!D$2:E$331,2,FALSE),"")</f>
        <v/>
      </c>
      <c r="BD47" s="5"/>
      <c r="BE47" s="27" t="str">
        <f t="shared" si="11"/>
        <v/>
      </c>
      <c r="BF47" s="27" t="str">
        <f>IFERROR(VLOOKUP(BE47,vlookup!G$2:I$331,2,FALSE),"")</f>
        <v/>
      </c>
      <c r="BG47" s="27" t="str">
        <f>IFERROR(VLOOKUP(BE47,vlookup!G$2:I$331,3,FALSE),"")</f>
        <v/>
      </c>
      <c r="BH47" s="5"/>
      <c r="BI47" s="6"/>
      <c r="BJ47" s="6"/>
      <c r="BK47" s="6"/>
      <c r="BL47" s="6"/>
    </row>
    <row r="48" spans="1:64">
      <c r="A48" s="4"/>
      <c r="B48" s="5"/>
      <c r="C48" s="27" t="str">
        <f>IFERROR(VLOOKUP(B48,vlookup!A$2:I$331,2,FALSE),"")</f>
        <v/>
      </c>
      <c r="D48" s="27" t="str">
        <f>IFERROR(VLOOKUP(B48,vlookup!A$2:I$331,3,FALSE),"")</f>
        <v/>
      </c>
      <c r="E48" s="5"/>
      <c r="F48" s="27" t="str">
        <f>IFERROR(VLOOKUP(E48,vlookup!D$2:E$331,2,FALSE),"")</f>
        <v/>
      </c>
      <c r="G48" s="5"/>
      <c r="H48" s="27" t="str">
        <f t="shared" si="2"/>
        <v/>
      </c>
      <c r="I48" s="27" t="str">
        <f>IFERROR(VLOOKUP(H48,vlookup!G$2:I$331,2,FALSE),"")</f>
        <v/>
      </c>
      <c r="J48" s="27" t="str">
        <f>IFERROR(VLOOKUP(H48,vlookup!G$2:I$331,3,FALSE),"")</f>
        <v/>
      </c>
      <c r="K48" s="5"/>
      <c r="L48" s="6"/>
      <c r="M48" s="6"/>
      <c r="N48" s="6"/>
      <c r="O48" s="6"/>
      <c r="P48" s="6"/>
      <c r="Q48" s="14" t="str">
        <f t="shared" si="3"/>
        <v/>
      </c>
      <c r="R48" s="5"/>
      <c r="S48" s="6"/>
      <c r="T48" s="6"/>
      <c r="U48" s="5"/>
      <c r="V48" s="45">
        <f t="shared" si="4"/>
        <v>0</v>
      </c>
      <c r="W48" s="45">
        <f t="shared" si="5"/>
        <v>0</v>
      </c>
      <c r="X48" s="45" t="e">
        <f t="shared" si="6"/>
        <v>#VALUE!</v>
      </c>
      <c r="Y48" s="45">
        <f>IFERROR(VALUE(V48),VLOOKUP(V48,DayReplace[],2,0))</f>
        <v>0</v>
      </c>
      <c r="Z48" s="45">
        <f>IF(V48=0,1,
IF(OR(AND(COUNTIF(Table12[Normal and Leap Years],X48),AA48=3,Y48=30),
AND(COUNTIF(Table9[MM Year],X48),COUNTIF(Table13[Always 29-Day Months],AA48),Y48=30)),Y48
-1,Y48))</f>
        <v>1</v>
      </c>
      <c r="AA48" s="45">
        <f>IFERROR(VALUE(W48),VLOOKUP(W48,MonthReplace[],2,0))</f>
        <v>0</v>
      </c>
      <c r="AB48" s="45" t="e">
        <f>IF(COUNTIF(Table9[MM Year],X48),VLOOKUP(AA48,MonthSerial[],VLOOKUP(X48,Table9[],3,0)+2,0),DATE(X48,AA48,0)-AC48)</f>
        <v>#VALUE!</v>
      </c>
      <c r="AC48" s="45" t="e">
        <f>IF(COUNTIF(Table9[MM Year],X48),
VLOOKUP(X48,Table9[],5,0),
DATE(X48,1,0))</f>
        <v>#VALUE!</v>
      </c>
      <c r="AD48" s="46" t="e">
        <f>IF(AA48=0,DATE(YEAR(AC48+1),7,16),
IF(V48=0,IF(COUNTIF(Table9[MM Year],X48),AC48+AB48+Z48+15-DAY(AC48+AB48+Z48+15)+16,AC48+AB48+Z48-DAY(AC48+AB48+Z48)+16),
IF(COUNTIF(Table9[MM Year],X48),
IF(AC48+AB48+Z48&lt;VLOOKUP(X48,Table9[],7,0),AC48
+AB48+Z48+VLOOKUP(X48,Table9[],4,0),AC48+AB48+Z48),AC48
+AB48+Z48)))</f>
        <v>#VALUE!</v>
      </c>
      <c r="AE48" s="42"/>
      <c r="AF48" s="15" t="str">
        <f>IFERROR(IF(COUNTIF(Table9[MM Year],X48),
IF(AD48&lt;VLOOKUP(X48,Table9[],7,0),AD48
+VLOOKUP(X48,Table9[],4,0),AD48),AD48
),"")</f>
        <v/>
      </c>
      <c r="AG48" s="5"/>
      <c r="AH48" s="5"/>
      <c r="AI48" s="5"/>
      <c r="AJ48" s="6"/>
      <c r="AK48" s="6"/>
      <c r="AL48" s="12" t="str">
        <f t="shared" si="7"/>
        <v/>
      </c>
      <c r="AM48" s="5"/>
      <c r="AN48" s="27" t="str">
        <f t="shared" si="8"/>
        <v/>
      </c>
      <c r="AO48" s="5"/>
      <c r="AP48" s="5"/>
      <c r="AQ48" s="6"/>
      <c r="AR48" s="12" t="str">
        <f t="shared" si="9"/>
        <v/>
      </c>
      <c r="AS48" s="6"/>
      <c r="AT48" s="5"/>
      <c r="AU48" s="53"/>
      <c r="AV48" s="53"/>
      <c r="AW48" s="54"/>
      <c r="AX48" s="15" t="str">
        <f t="shared" si="10"/>
        <v/>
      </c>
      <c r="AY48" s="5"/>
      <c r="AZ48" s="27" t="str">
        <f>IFERROR(VLOOKUP(AY48,vlookup!A$2:I$331,2,FALSE),"")</f>
        <v/>
      </c>
      <c r="BA48" s="27" t="str">
        <f>IFERROR(VLOOKUP(AY48,vlookup!A$2:I$331,3,FALSE),"")</f>
        <v/>
      </c>
      <c r="BB48" s="5"/>
      <c r="BC48" s="27" t="str">
        <f>IFERROR(VLOOKUP(BB48,vlookup!D$2:E$331,2,FALSE),"")</f>
        <v/>
      </c>
      <c r="BD48" s="5"/>
      <c r="BE48" s="27" t="str">
        <f t="shared" si="11"/>
        <v/>
      </c>
      <c r="BF48" s="27" t="str">
        <f>IFERROR(VLOOKUP(BE48,vlookup!G$2:I$331,2,FALSE),"")</f>
        <v/>
      </c>
      <c r="BG48" s="27" t="str">
        <f>IFERROR(VLOOKUP(BE48,vlookup!G$2:I$331,3,FALSE),"")</f>
        <v/>
      </c>
      <c r="BH48" s="5"/>
      <c r="BI48" s="6"/>
      <c r="BJ48" s="6"/>
      <c r="BK48" s="6"/>
      <c r="BL48" s="6"/>
    </row>
    <row r="49" spans="1:64">
      <c r="A49" s="4"/>
      <c r="B49" s="5"/>
      <c r="C49" s="27" t="str">
        <f>IFERROR(VLOOKUP(B49,vlookup!A$2:I$331,2,FALSE),"")</f>
        <v/>
      </c>
      <c r="D49" s="27" t="str">
        <f>IFERROR(VLOOKUP(B49,vlookup!A$2:I$331,3,FALSE),"")</f>
        <v/>
      </c>
      <c r="E49" s="5"/>
      <c r="F49" s="27" t="str">
        <f>IFERROR(VLOOKUP(E49,vlookup!D$2:E$331,2,FALSE),"")</f>
        <v/>
      </c>
      <c r="G49" s="5"/>
      <c r="H49" s="27" t="str">
        <f t="shared" si="2"/>
        <v/>
      </c>
      <c r="I49" s="27" t="str">
        <f>IFERROR(VLOOKUP(H49,vlookup!G$2:I$331,2,FALSE),"")</f>
        <v/>
      </c>
      <c r="J49" s="27" t="str">
        <f>IFERROR(VLOOKUP(H49,vlookup!G$2:I$331,3,FALSE),"")</f>
        <v/>
      </c>
      <c r="K49" s="5"/>
      <c r="L49" s="6"/>
      <c r="M49" s="6"/>
      <c r="N49" s="6"/>
      <c r="O49" s="6"/>
      <c r="P49" s="6"/>
      <c r="Q49" s="14" t="str">
        <f t="shared" si="3"/>
        <v/>
      </c>
      <c r="R49" s="5"/>
      <c r="S49" s="6"/>
      <c r="T49" s="6"/>
      <c r="U49" s="5"/>
      <c r="V49" s="45">
        <f t="shared" si="4"/>
        <v>0</v>
      </c>
      <c r="W49" s="45">
        <f t="shared" si="5"/>
        <v>0</v>
      </c>
      <c r="X49" s="45" t="e">
        <f t="shared" si="6"/>
        <v>#VALUE!</v>
      </c>
      <c r="Y49" s="45">
        <f>IFERROR(VALUE(V49),VLOOKUP(V49,DayReplace[],2,0))</f>
        <v>0</v>
      </c>
      <c r="Z49" s="45">
        <f>IF(V49=0,1,
IF(OR(AND(COUNTIF(Table12[Normal and Leap Years],X49),AA49=3,Y49=30),
AND(COUNTIF(Table9[MM Year],X49),COUNTIF(Table13[Always 29-Day Months],AA49),Y49=30)),Y49
-1,Y49))</f>
        <v>1</v>
      </c>
      <c r="AA49" s="45">
        <f>IFERROR(VALUE(W49),VLOOKUP(W49,MonthReplace[],2,0))</f>
        <v>0</v>
      </c>
      <c r="AB49" s="45" t="e">
        <f>IF(COUNTIF(Table9[MM Year],X49),VLOOKUP(AA49,MonthSerial[],VLOOKUP(X49,Table9[],3,0)+2,0),DATE(X49,AA49,0)-AC49)</f>
        <v>#VALUE!</v>
      </c>
      <c r="AC49" s="45" t="e">
        <f>IF(COUNTIF(Table9[MM Year],X49),
VLOOKUP(X49,Table9[],5,0),
DATE(X49,1,0))</f>
        <v>#VALUE!</v>
      </c>
      <c r="AD49" s="46" t="e">
        <f>IF(AA49=0,DATE(YEAR(AC49+1),7,16),
IF(V49=0,IF(COUNTIF(Table9[MM Year],X49),AC49+AB49+Z49+15-DAY(AC49+AB49+Z49+15)+16,AC49+AB49+Z49-DAY(AC49+AB49+Z49)+16),
IF(COUNTIF(Table9[MM Year],X49),
IF(AC49+AB49+Z49&lt;VLOOKUP(X49,Table9[],7,0),AC49
+AB49+Z49+VLOOKUP(X49,Table9[],4,0),AC49+AB49+Z49),AC49
+AB49+Z49)))</f>
        <v>#VALUE!</v>
      </c>
      <c r="AE49" s="42"/>
      <c r="AF49" s="15" t="str">
        <f>IFERROR(IF(COUNTIF(Table9[MM Year],X49),
IF(AD49&lt;VLOOKUP(X49,Table9[],7,0),AD49
+VLOOKUP(X49,Table9[],4,0),AD49),AD49
),"")</f>
        <v/>
      </c>
      <c r="AG49" s="5"/>
      <c r="AH49" s="5"/>
      <c r="AI49" s="5"/>
      <c r="AJ49" s="6"/>
      <c r="AK49" s="6"/>
      <c r="AL49" s="12" t="str">
        <f t="shared" si="7"/>
        <v/>
      </c>
      <c r="AM49" s="5"/>
      <c r="AN49" s="27" t="str">
        <f t="shared" si="8"/>
        <v/>
      </c>
      <c r="AO49" s="5"/>
      <c r="AP49" s="5"/>
      <c r="AQ49" s="6"/>
      <c r="AR49" s="12" t="str">
        <f t="shared" si="9"/>
        <v/>
      </c>
      <c r="AS49" s="6"/>
      <c r="AT49" s="5"/>
      <c r="AU49" s="53"/>
      <c r="AV49" s="53"/>
      <c r="AW49" s="54"/>
      <c r="AX49" s="15" t="str">
        <f t="shared" si="10"/>
        <v/>
      </c>
      <c r="AY49" s="5"/>
      <c r="AZ49" s="27" t="str">
        <f>IFERROR(VLOOKUP(AY49,vlookup!A$2:I$331,2,FALSE),"")</f>
        <v/>
      </c>
      <c r="BA49" s="27" t="str">
        <f>IFERROR(VLOOKUP(AY49,vlookup!A$2:I$331,3,FALSE),"")</f>
        <v/>
      </c>
      <c r="BB49" s="5"/>
      <c r="BC49" s="27" t="str">
        <f>IFERROR(VLOOKUP(BB49,vlookup!D$2:E$331,2,FALSE),"")</f>
        <v/>
      </c>
      <c r="BD49" s="5"/>
      <c r="BE49" s="27" t="str">
        <f t="shared" si="11"/>
        <v/>
      </c>
      <c r="BF49" s="27" t="str">
        <f>IFERROR(VLOOKUP(BE49,vlookup!G$2:I$331,2,FALSE),"")</f>
        <v/>
      </c>
      <c r="BG49" s="27" t="str">
        <f>IFERROR(VLOOKUP(BE49,vlookup!G$2:I$331,3,FALSE),"")</f>
        <v/>
      </c>
      <c r="BH49" s="5"/>
      <c r="BI49" s="6"/>
      <c r="BJ49" s="6"/>
      <c r="BK49" s="6"/>
      <c r="BL49" s="6"/>
    </row>
    <row r="50" spans="1:64">
      <c r="A50" s="4"/>
      <c r="B50" s="5"/>
      <c r="C50" s="27" t="str">
        <f>IFERROR(VLOOKUP(B50,vlookup!A$2:I$331,2,FALSE),"")</f>
        <v/>
      </c>
      <c r="D50" s="27" t="str">
        <f>IFERROR(VLOOKUP(B50,vlookup!A$2:I$331,3,FALSE),"")</f>
        <v/>
      </c>
      <c r="E50" s="5"/>
      <c r="F50" s="27" t="str">
        <f>IFERROR(VLOOKUP(E50,vlookup!D$2:E$331,2,FALSE),"")</f>
        <v/>
      </c>
      <c r="G50" s="5"/>
      <c r="H50" s="27" t="str">
        <f t="shared" si="2"/>
        <v/>
      </c>
      <c r="I50" s="27" t="str">
        <f>IFERROR(VLOOKUP(H50,vlookup!G$2:I$331,2,FALSE),"")</f>
        <v/>
      </c>
      <c r="J50" s="27" t="str">
        <f>IFERROR(VLOOKUP(H50,vlookup!G$2:I$331,3,FALSE),"")</f>
        <v/>
      </c>
      <c r="K50" s="5"/>
      <c r="L50" s="6"/>
      <c r="M50" s="6"/>
      <c r="N50" s="6"/>
      <c r="O50" s="6"/>
      <c r="P50" s="6"/>
      <c r="Q50" s="14" t="str">
        <f t="shared" si="3"/>
        <v/>
      </c>
      <c r="R50" s="5"/>
      <c r="S50" s="6"/>
      <c r="T50" s="6"/>
      <c r="U50" s="5"/>
      <c r="V50" s="45">
        <f t="shared" si="4"/>
        <v>0</v>
      </c>
      <c r="W50" s="45">
        <f t="shared" si="5"/>
        <v>0</v>
      </c>
      <c r="X50" s="45" t="e">
        <f t="shared" si="6"/>
        <v>#VALUE!</v>
      </c>
      <c r="Y50" s="45">
        <f>IFERROR(VALUE(V50),VLOOKUP(V50,DayReplace[],2,0))</f>
        <v>0</v>
      </c>
      <c r="Z50" s="45">
        <f>IF(V50=0,1,
IF(OR(AND(COUNTIF(Table12[Normal and Leap Years],X50),AA50=3,Y50=30),
AND(COUNTIF(Table9[MM Year],X50),COUNTIF(Table13[Always 29-Day Months],AA50),Y50=30)),Y50
-1,Y50))</f>
        <v>1</v>
      </c>
      <c r="AA50" s="45">
        <f>IFERROR(VALUE(W50),VLOOKUP(W50,MonthReplace[],2,0))</f>
        <v>0</v>
      </c>
      <c r="AB50" s="45" t="e">
        <f>IF(COUNTIF(Table9[MM Year],X50),VLOOKUP(AA50,MonthSerial[],VLOOKUP(X50,Table9[],3,0)+2,0),DATE(X50,AA50,0)-AC50)</f>
        <v>#VALUE!</v>
      </c>
      <c r="AC50" s="45" t="e">
        <f>IF(COUNTIF(Table9[MM Year],X50),
VLOOKUP(X50,Table9[],5,0),
DATE(X50,1,0))</f>
        <v>#VALUE!</v>
      </c>
      <c r="AD50" s="46" t="e">
        <f>IF(AA50=0,DATE(YEAR(AC50+1),7,16),
IF(V50=0,IF(COUNTIF(Table9[MM Year],X50),AC50+AB50+Z50+15-DAY(AC50+AB50+Z50+15)+16,AC50+AB50+Z50-DAY(AC50+AB50+Z50)+16),
IF(COUNTIF(Table9[MM Year],X50),
IF(AC50+AB50+Z50&lt;VLOOKUP(X50,Table9[],7,0),AC50
+AB50+Z50+VLOOKUP(X50,Table9[],4,0),AC50+AB50+Z50),AC50
+AB50+Z50)))</f>
        <v>#VALUE!</v>
      </c>
      <c r="AE50" s="42"/>
      <c r="AF50" s="15" t="str">
        <f>IFERROR(IF(COUNTIF(Table9[MM Year],X50),
IF(AD50&lt;VLOOKUP(X50,Table9[],7,0),AD50
+VLOOKUP(X50,Table9[],4,0),AD50),AD50
),"")</f>
        <v/>
      </c>
      <c r="AG50" s="5"/>
      <c r="AH50" s="5"/>
      <c r="AI50" s="5"/>
      <c r="AJ50" s="6"/>
      <c r="AK50" s="6"/>
      <c r="AL50" s="12" t="str">
        <f t="shared" si="7"/>
        <v/>
      </c>
      <c r="AM50" s="5"/>
      <c r="AN50" s="27" t="str">
        <f t="shared" si="8"/>
        <v/>
      </c>
      <c r="AO50" s="5"/>
      <c r="AP50" s="5"/>
      <c r="AQ50" s="6"/>
      <c r="AR50" s="12" t="str">
        <f t="shared" si="9"/>
        <v/>
      </c>
      <c r="AS50" s="6"/>
      <c r="AT50" s="5"/>
      <c r="AU50" s="53"/>
      <c r="AV50" s="53"/>
      <c r="AW50" s="54"/>
      <c r="AX50" s="15" t="str">
        <f t="shared" si="10"/>
        <v/>
      </c>
      <c r="AY50" s="5"/>
      <c r="AZ50" s="27" t="str">
        <f>IFERROR(VLOOKUP(AY50,vlookup!A$2:I$331,2,FALSE),"")</f>
        <v/>
      </c>
      <c r="BA50" s="27" t="str">
        <f>IFERROR(VLOOKUP(AY50,vlookup!A$2:I$331,3,FALSE),"")</f>
        <v/>
      </c>
      <c r="BB50" s="5"/>
      <c r="BC50" s="27" t="str">
        <f>IFERROR(VLOOKUP(BB50,vlookup!D$2:E$331,2,FALSE),"")</f>
        <v/>
      </c>
      <c r="BD50" s="5"/>
      <c r="BE50" s="27" t="str">
        <f t="shared" si="11"/>
        <v/>
      </c>
      <c r="BF50" s="27" t="str">
        <f>IFERROR(VLOOKUP(BE50,vlookup!G$2:I$331,2,FALSE),"")</f>
        <v/>
      </c>
      <c r="BG50" s="27" t="str">
        <f>IFERROR(VLOOKUP(BE50,vlookup!G$2:I$331,3,FALSE),"")</f>
        <v/>
      </c>
      <c r="BH50" s="5"/>
      <c r="BI50" s="6"/>
      <c r="BJ50" s="6"/>
      <c r="BK50" s="6"/>
      <c r="BL50" s="6"/>
    </row>
    <row r="51" spans="1:64">
      <c r="A51" s="4"/>
      <c r="B51" s="5"/>
      <c r="C51" s="27" t="str">
        <f>IFERROR(VLOOKUP(B51,vlookup!A$2:I$331,2,FALSE),"")</f>
        <v/>
      </c>
      <c r="D51" s="27" t="str">
        <f>IFERROR(VLOOKUP(B51,vlookup!A$2:I$331,3,FALSE),"")</f>
        <v/>
      </c>
      <c r="E51" s="5"/>
      <c r="F51" s="27" t="str">
        <f>IFERROR(VLOOKUP(E51,vlookup!D$2:E$331,2,FALSE),"")</f>
        <v/>
      </c>
      <c r="G51" s="5"/>
      <c r="H51" s="27" t="str">
        <f t="shared" si="2"/>
        <v/>
      </c>
      <c r="I51" s="27" t="str">
        <f>IFERROR(VLOOKUP(H51,vlookup!G$2:I$331,2,FALSE),"")</f>
        <v/>
      </c>
      <c r="J51" s="27" t="str">
        <f>IFERROR(VLOOKUP(H51,vlookup!G$2:I$331,3,FALSE),"")</f>
        <v/>
      </c>
      <c r="K51" s="5"/>
      <c r="L51" s="6"/>
      <c r="M51" s="6"/>
      <c r="N51" s="6"/>
      <c r="O51" s="6"/>
      <c r="P51" s="6"/>
      <c r="Q51" s="14" t="str">
        <f t="shared" si="3"/>
        <v/>
      </c>
      <c r="R51" s="5"/>
      <c r="S51" s="6"/>
      <c r="T51" s="6"/>
      <c r="U51" s="5"/>
      <c r="V51" s="45">
        <f t="shared" si="4"/>
        <v>0</v>
      </c>
      <c r="W51" s="45">
        <f t="shared" si="5"/>
        <v>0</v>
      </c>
      <c r="X51" s="45" t="e">
        <f t="shared" si="6"/>
        <v>#VALUE!</v>
      </c>
      <c r="Y51" s="45">
        <f>IFERROR(VALUE(V51),VLOOKUP(V51,DayReplace[],2,0))</f>
        <v>0</v>
      </c>
      <c r="Z51" s="45">
        <f>IF(V51=0,1,
IF(OR(AND(COUNTIF(Table12[Normal and Leap Years],X51),AA51=3,Y51=30),
AND(COUNTIF(Table9[MM Year],X51),COUNTIF(Table13[Always 29-Day Months],AA51),Y51=30)),Y51
-1,Y51))</f>
        <v>1</v>
      </c>
      <c r="AA51" s="45">
        <f>IFERROR(VALUE(W51),VLOOKUP(W51,MonthReplace[],2,0))</f>
        <v>0</v>
      </c>
      <c r="AB51" s="45" t="e">
        <f>IF(COUNTIF(Table9[MM Year],X51),VLOOKUP(AA51,MonthSerial[],VLOOKUP(X51,Table9[],3,0)+2,0),DATE(X51,AA51,0)-AC51)</f>
        <v>#VALUE!</v>
      </c>
      <c r="AC51" s="45" t="e">
        <f>IF(COUNTIF(Table9[MM Year],X51),
VLOOKUP(X51,Table9[],5,0),
DATE(X51,1,0))</f>
        <v>#VALUE!</v>
      </c>
      <c r="AD51" s="46" t="e">
        <f>IF(AA51=0,DATE(YEAR(AC51+1),7,16),
IF(V51=0,IF(COUNTIF(Table9[MM Year],X51),AC51+AB51+Z51+15-DAY(AC51+AB51+Z51+15)+16,AC51+AB51+Z51-DAY(AC51+AB51+Z51)+16),
IF(COUNTIF(Table9[MM Year],X51),
IF(AC51+AB51+Z51&lt;VLOOKUP(X51,Table9[],7,0),AC51
+AB51+Z51+VLOOKUP(X51,Table9[],4,0),AC51+AB51+Z51),AC51
+AB51+Z51)))</f>
        <v>#VALUE!</v>
      </c>
      <c r="AE51" s="42"/>
      <c r="AF51" s="15" t="str">
        <f>IFERROR(IF(COUNTIF(Table9[MM Year],X51),
IF(AD51&lt;VLOOKUP(X51,Table9[],7,0),AD51
+VLOOKUP(X51,Table9[],4,0),AD51),AD51
),"")</f>
        <v/>
      </c>
      <c r="AG51" s="5"/>
      <c r="AH51" s="5"/>
      <c r="AI51" s="5"/>
      <c r="AJ51" s="6"/>
      <c r="AK51" s="6"/>
      <c r="AL51" s="12" t="str">
        <f t="shared" si="7"/>
        <v/>
      </c>
      <c r="AM51" s="5"/>
      <c r="AN51" s="27" t="str">
        <f t="shared" si="8"/>
        <v/>
      </c>
      <c r="AO51" s="5"/>
      <c r="AP51" s="5"/>
      <c r="AQ51" s="6"/>
      <c r="AR51" s="12" t="str">
        <f t="shared" si="9"/>
        <v/>
      </c>
      <c r="AS51" s="6"/>
      <c r="AT51" s="5"/>
      <c r="AU51" s="53"/>
      <c r="AV51" s="53"/>
      <c r="AW51" s="54"/>
      <c r="AX51" s="15" t="str">
        <f t="shared" si="10"/>
        <v/>
      </c>
      <c r="AY51" s="5"/>
      <c r="AZ51" s="27" t="str">
        <f>IFERROR(VLOOKUP(AY51,vlookup!A$2:I$331,2,FALSE),"")</f>
        <v/>
      </c>
      <c r="BA51" s="27" t="str">
        <f>IFERROR(VLOOKUP(AY51,vlookup!A$2:I$331,3,FALSE),"")</f>
        <v/>
      </c>
      <c r="BB51" s="5"/>
      <c r="BC51" s="27" t="str">
        <f>IFERROR(VLOOKUP(BB51,vlookup!D$2:E$331,2,FALSE),"")</f>
        <v/>
      </c>
      <c r="BD51" s="5"/>
      <c r="BE51" s="27" t="str">
        <f t="shared" si="11"/>
        <v/>
      </c>
      <c r="BF51" s="27" t="str">
        <f>IFERROR(VLOOKUP(BE51,vlookup!G$2:I$331,2,FALSE),"")</f>
        <v/>
      </c>
      <c r="BG51" s="27" t="str">
        <f>IFERROR(VLOOKUP(BE51,vlookup!G$2:I$331,3,FALSE),"")</f>
        <v/>
      </c>
      <c r="BH51" s="5"/>
      <c r="BI51" s="6"/>
      <c r="BJ51" s="6"/>
      <c r="BK51" s="6"/>
      <c r="BL51" s="6"/>
    </row>
    <row r="52" spans="1:64">
      <c r="A52" s="4"/>
      <c r="B52" s="5"/>
      <c r="C52" s="27" t="str">
        <f>IFERROR(VLOOKUP(B52,vlookup!A$2:I$331,2,FALSE),"")</f>
        <v/>
      </c>
      <c r="D52" s="27" t="str">
        <f>IFERROR(VLOOKUP(B52,vlookup!A$2:I$331,3,FALSE),"")</f>
        <v/>
      </c>
      <c r="E52" s="5"/>
      <c r="F52" s="27" t="str">
        <f>IFERROR(VLOOKUP(E52,vlookup!D$2:E$331,2,FALSE),"")</f>
        <v/>
      </c>
      <c r="G52" s="5"/>
      <c r="H52" s="27" t="str">
        <f t="shared" si="2"/>
        <v/>
      </c>
      <c r="I52" s="27" t="str">
        <f>IFERROR(VLOOKUP(H52,vlookup!G$2:I$331,2,FALSE),"")</f>
        <v/>
      </c>
      <c r="J52" s="27" t="str">
        <f>IFERROR(VLOOKUP(H52,vlookup!G$2:I$331,3,FALSE),"")</f>
        <v/>
      </c>
      <c r="K52" s="5"/>
      <c r="L52" s="6"/>
      <c r="M52" s="6"/>
      <c r="N52" s="6"/>
      <c r="O52" s="6"/>
      <c r="P52" s="6"/>
      <c r="Q52" s="14" t="str">
        <f t="shared" si="3"/>
        <v/>
      </c>
      <c r="R52" s="5"/>
      <c r="S52" s="6"/>
      <c r="T52" s="6"/>
      <c r="U52" s="5"/>
      <c r="V52" s="45">
        <f t="shared" si="4"/>
        <v>0</v>
      </c>
      <c r="W52" s="45">
        <f t="shared" si="5"/>
        <v>0</v>
      </c>
      <c r="X52" s="45" t="e">
        <f t="shared" si="6"/>
        <v>#VALUE!</v>
      </c>
      <c r="Y52" s="45">
        <f>IFERROR(VALUE(V52),VLOOKUP(V52,DayReplace[],2,0))</f>
        <v>0</v>
      </c>
      <c r="Z52" s="45">
        <f>IF(V52=0,1,
IF(OR(AND(COUNTIF(Table12[Normal and Leap Years],X52),AA52=3,Y52=30),
AND(COUNTIF(Table9[MM Year],X52),COUNTIF(Table13[Always 29-Day Months],AA52),Y52=30)),Y52
-1,Y52))</f>
        <v>1</v>
      </c>
      <c r="AA52" s="45">
        <f>IFERROR(VALUE(W52),VLOOKUP(W52,MonthReplace[],2,0))</f>
        <v>0</v>
      </c>
      <c r="AB52" s="45" t="e">
        <f>IF(COUNTIF(Table9[MM Year],X52),VLOOKUP(AA52,MonthSerial[],VLOOKUP(X52,Table9[],3,0)+2,0),DATE(X52,AA52,0)-AC52)</f>
        <v>#VALUE!</v>
      </c>
      <c r="AC52" s="45" t="e">
        <f>IF(COUNTIF(Table9[MM Year],X52),
VLOOKUP(X52,Table9[],5,0),
DATE(X52,1,0))</f>
        <v>#VALUE!</v>
      </c>
      <c r="AD52" s="46" t="e">
        <f>IF(AA52=0,DATE(YEAR(AC52+1),7,16),
IF(V52=0,IF(COUNTIF(Table9[MM Year],X52),AC52+AB52+Z52+15-DAY(AC52+AB52+Z52+15)+16,AC52+AB52+Z52-DAY(AC52+AB52+Z52)+16),
IF(COUNTIF(Table9[MM Year],X52),
IF(AC52+AB52+Z52&lt;VLOOKUP(X52,Table9[],7,0),AC52
+AB52+Z52+VLOOKUP(X52,Table9[],4,0),AC52+AB52+Z52),AC52
+AB52+Z52)))</f>
        <v>#VALUE!</v>
      </c>
      <c r="AE52" s="42"/>
      <c r="AF52" s="15" t="str">
        <f>IFERROR(IF(COUNTIF(Table9[MM Year],X52),
IF(AD52&lt;VLOOKUP(X52,Table9[],7,0),AD52
+VLOOKUP(X52,Table9[],4,0),AD52),AD52
),"")</f>
        <v/>
      </c>
      <c r="AG52" s="5"/>
      <c r="AH52" s="5"/>
      <c r="AI52" s="5"/>
      <c r="AJ52" s="6"/>
      <c r="AK52" s="6"/>
      <c r="AL52" s="12" t="str">
        <f t="shared" si="7"/>
        <v/>
      </c>
      <c r="AM52" s="5"/>
      <c r="AN52" s="27" t="str">
        <f t="shared" si="8"/>
        <v/>
      </c>
      <c r="AO52" s="5"/>
      <c r="AP52" s="5"/>
      <c r="AQ52" s="6"/>
      <c r="AR52" s="12" t="str">
        <f t="shared" si="9"/>
        <v/>
      </c>
      <c r="AS52" s="6"/>
      <c r="AT52" s="5"/>
      <c r="AU52" s="53"/>
      <c r="AV52" s="53"/>
      <c r="AW52" s="54"/>
      <c r="AX52" s="15" t="str">
        <f t="shared" si="10"/>
        <v/>
      </c>
      <c r="AY52" s="5"/>
      <c r="AZ52" s="27" t="str">
        <f>IFERROR(VLOOKUP(AY52,vlookup!A$2:I$331,2,FALSE),"")</f>
        <v/>
      </c>
      <c r="BA52" s="27" t="str">
        <f>IFERROR(VLOOKUP(AY52,vlookup!A$2:I$331,3,FALSE),"")</f>
        <v/>
      </c>
      <c r="BB52" s="5"/>
      <c r="BC52" s="27" t="str">
        <f>IFERROR(VLOOKUP(BB52,vlookup!D$2:E$331,2,FALSE),"")</f>
        <v/>
      </c>
      <c r="BD52" s="5"/>
      <c r="BE52" s="27" t="str">
        <f t="shared" si="11"/>
        <v/>
      </c>
      <c r="BF52" s="27" t="str">
        <f>IFERROR(VLOOKUP(BE52,vlookup!G$2:I$331,2,FALSE),"")</f>
        <v/>
      </c>
      <c r="BG52" s="27" t="str">
        <f>IFERROR(VLOOKUP(BE52,vlookup!G$2:I$331,3,FALSE),"")</f>
        <v/>
      </c>
      <c r="BH52" s="5"/>
      <c r="BI52" s="6"/>
      <c r="BJ52" s="6"/>
      <c r="BK52" s="6"/>
      <c r="BL52" s="6"/>
    </row>
    <row r="53" spans="1:64">
      <c r="A53" s="4"/>
      <c r="B53" s="5"/>
      <c r="C53" s="27" t="str">
        <f>IFERROR(VLOOKUP(B53,vlookup!A$2:I$331,2,FALSE),"")</f>
        <v/>
      </c>
      <c r="D53" s="27" t="str">
        <f>IFERROR(VLOOKUP(B53,vlookup!A$2:I$331,3,FALSE),"")</f>
        <v/>
      </c>
      <c r="E53" s="5"/>
      <c r="F53" s="27" t="str">
        <f>IFERROR(VLOOKUP(E53,vlookup!D$2:E$331,2,FALSE),"")</f>
        <v/>
      </c>
      <c r="G53" s="5"/>
      <c r="H53" s="27" t="str">
        <f t="shared" si="2"/>
        <v/>
      </c>
      <c r="I53" s="27" t="str">
        <f>IFERROR(VLOOKUP(H53,vlookup!G$2:I$331,2,FALSE),"")</f>
        <v/>
      </c>
      <c r="J53" s="27" t="str">
        <f>IFERROR(VLOOKUP(H53,vlookup!G$2:I$331,3,FALSE),"")</f>
        <v/>
      </c>
      <c r="K53" s="5"/>
      <c r="L53" s="6"/>
      <c r="M53" s="6"/>
      <c r="N53" s="6"/>
      <c r="O53" s="6"/>
      <c r="P53" s="6"/>
      <c r="Q53" s="14" t="str">
        <f t="shared" si="3"/>
        <v/>
      </c>
      <c r="R53" s="5"/>
      <c r="S53" s="6"/>
      <c r="T53" s="6"/>
      <c r="U53" s="5"/>
      <c r="V53" s="45">
        <f t="shared" si="4"/>
        <v>0</v>
      </c>
      <c r="W53" s="45">
        <f t="shared" si="5"/>
        <v>0</v>
      </c>
      <c r="X53" s="45" t="e">
        <f t="shared" si="6"/>
        <v>#VALUE!</v>
      </c>
      <c r="Y53" s="45">
        <f>IFERROR(VALUE(V53),VLOOKUP(V53,DayReplace[],2,0))</f>
        <v>0</v>
      </c>
      <c r="Z53" s="45">
        <f>IF(V53=0,1,
IF(OR(AND(COUNTIF(Table12[Normal and Leap Years],X53),AA53=3,Y53=30),
AND(COUNTIF(Table9[MM Year],X53),COUNTIF(Table13[Always 29-Day Months],AA53),Y53=30)),Y53
-1,Y53))</f>
        <v>1</v>
      </c>
      <c r="AA53" s="45">
        <f>IFERROR(VALUE(W53),VLOOKUP(W53,MonthReplace[],2,0))</f>
        <v>0</v>
      </c>
      <c r="AB53" s="45" t="e">
        <f>IF(COUNTIF(Table9[MM Year],X53),VLOOKUP(AA53,MonthSerial[],VLOOKUP(X53,Table9[],3,0)+2,0),DATE(X53,AA53,0)-AC53)</f>
        <v>#VALUE!</v>
      </c>
      <c r="AC53" s="45" t="e">
        <f>IF(COUNTIF(Table9[MM Year],X53),
VLOOKUP(X53,Table9[],5,0),
DATE(X53,1,0))</f>
        <v>#VALUE!</v>
      </c>
      <c r="AD53" s="46" t="e">
        <f>IF(AA53=0,DATE(YEAR(AC53+1),7,16),
IF(V53=0,IF(COUNTIF(Table9[MM Year],X53),AC53+AB53+Z53+15-DAY(AC53+AB53+Z53+15)+16,AC53+AB53+Z53-DAY(AC53+AB53+Z53)+16),
IF(COUNTIF(Table9[MM Year],X53),
IF(AC53+AB53+Z53&lt;VLOOKUP(X53,Table9[],7,0),AC53
+AB53+Z53+VLOOKUP(X53,Table9[],4,0),AC53+AB53+Z53),AC53
+AB53+Z53)))</f>
        <v>#VALUE!</v>
      </c>
      <c r="AE53" s="42"/>
      <c r="AF53" s="15" t="str">
        <f>IFERROR(IF(COUNTIF(Table9[MM Year],X53),
IF(AD53&lt;VLOOKUP(X53,Table9[],7,0),AD53
+VLOOKUP(X53,Table9[],4,0),AD53),AD53
),"")</f>
        <v/>
      </c>
      <c r="AG53" s="5"/>
      <c r="AH53" s="5"/>
      <c r="AI53" s="5"/>
      <c r="AJ53" s="6"/>
      <c r="AK53" s="6"/>
      <c r="AL53" s="12" t="str">
        <f t="shared" si="7"/>
        <v/>
      </c>
      <c r="AM53" s="5"/>
      <c r="AN53" s="27" t="str">
        <f t="shared" si="8"/>
        <v/>
      </c>
      <c r="AO53" s="5"/>
      <c r="AP53" s="5"/>
      <c r="AQ53" s="6"/>
      <c r="AR53" s="12" t="str">
        <f t="shared" si="9"/>
        <v/>
      </c>
      <c r="AS53" s="6"/>
      <c r="AT53" s="5"/>
      <c r="AU53" s="53"/>
      <c r="AV53" s="53"/>
      <c r="AW53" s="54"/>
      <c r="AX53" s="15" t="str">
        <f t="shared" si="10"/>
        <v/>
      </c>
      <c r="AY53" s="5"/>
      <c r="AZ53" s="27" t="str">
        <f>IFERROR(VLOOKUP(AY53,vlookup!A$2:I$331,2,FALSE),"")</f>
        <v/>
      </c>
      <c r="BA53" s="27" t="str">
        <f>IFERROR(VLOOKUP(AY53,vlookup!A$2:I$331,3,FALSE),"")</f>
        <v/>
      </c>
      <c r="BB53" s="5"/>
      <c r="BC53" s="27" t="str">
        <f>IFERROR(VLOOKUP(BB53,vlookup!D$2:E$331,2,FALSE),"")</f>
        <v/>
      </c>
      <c r="BD53" s="5"/>
      <c r="BE53" s="27" t="str">
        <f t="shared" si="11"/>
        <v/>
      </c>
      <c r="BF53" s="27" t="str">
        <f>IFERROR(VLOOKUP(BE53,vlookup!G$2:I$331,2,FALSE),"")</f>
        <v/>
      </c>
      <c r="BG53" s="27" t="str">
        <f>IFERROR(VLOOKUP(BE53,vlookup!G$2:I$331,3,FALSE),"")</f>
        <v/>
      </c>
      <c r="BH53" s="5"/>
      <c r="BI53" s="6"/>
      <c r="BJ53" s="6"/>
      <c r="BK53" s="6"/>
      <c r="BL53" s="6"/>
    </row>
    <row r="54" spans="1:64">
      <c r="A54" s="4"/>
      <c r="B54" s="5"/>
      <c r="C54" s="27" t="str">
        <f>IFERROR(VLOOKUP(B54,vlookup!A$2:I$331,2,FALSE),"")</f>
        <v/>
      </c>
      <c r="D54" s="27" t="str">
        <f>IFERROR(VLOOKUP(B54,vlookup!A$2:I$331,3,FALSE),"")</f>
        <v/>
      </c>
      <c r="E54" s="5"/>
      <c r="F54" s="27" t="str">
        <f>IFERROR(VLOOKUP(E54,vlookup!D$2:E$331,2,FALSE),"")</f>
        <v/>
      </c>
      <c r="G54" s="5"/>
      <c r="H54" s="27" t="str">
        <f t="shared" si="2"/>
        <v/>
      </c>
      <c r="I54" s="27" t="str">
        <f>IFERROR(VLOOKUP(H54,vlookup!G$2:I$331,2,FALSE),"")</f>
        <v/>
      </c>
      <c r="J54" s="27" t="str">
        <f>IFERROR(VLOOKUP(H54,vlookup!G$2:I$331,3,FALSE),"")</f>
        <v/>
      </c>
      <c r="K54" s="5"/>
      <c r="L54" s="6"/>
      <c r="M54" s="6"/>
      <c r="N54" s="6"/>
      <c r="O54" s="6"/>
      <c r="P54" s="6"/>
      <c r="Q54" s="14" t="str">
        <f t="shared" si="3"/>
        <v/>
      </c>
      <c r="R54" s="5"/>
      <c r="S54" s="6"/>
      <c r="T54" s="6"/>
      <c r="U54" s="5"/>
      <c r="V54" s="45">
        <f t="shared" si="4"/>
        <v>0</v>
      </c>
      <c r="W54" s="45">
        <f t="shared" si="5"/>
        <v>0</v>
      </c>
      <c r="X54" s="45" t="e">
        <f t="shared" si="6"/>
        <v>#VALUE!</v>
      </c>
      <c r="Y54" s="45">
        <f>IFERROR(VALUE(V54),VLOOKUP(V54,DayReplace[],2,0))</f>
        <v>0</v>
      </c>
      <c r="Z54" s="45">
        <f>IF(V54=0,1,
IF(OR(AND(COUNTIF(Table12[Normal and Leap Years],X54),AA54=3,Y54=30),
AND(COUNTIF(Table9[MM Year],X54),COUNTIF(Table13[Always 29-Day Months],AA54),Y54=30)),Y54
-1,Y54))</f>
        <v>1</v>
      </c>
      <c r="AA54" s="45">
        <f>IFERROR(VALUE(W54),VLOOKUP(W54,MonthReplace[],2,0))</f>
        <v>0</v>
      </c>
      <c r="AB54" s="45" t="e">
        <f>IF(COUNTIF(Table9[MM Year],X54),VLOOKUP(AA54,MonthSerial[],VLOOKUP(X54,Table9[],3,0)+2,0),DATE(X54,AA54,0)-AC54)</f>
        <v>#VALUE!</v>
      </c>
      <c r="AC54" s="45" t="e">
        <f>IF(COUNTIF(Table9[MM Year],X54),
VLOOKUP(X54,Table9[],5,0),
DATE(X54,1,0))</f>
        <v>#VALUE!</v>
      </c>
      <c r="AD54" s="46" t="e">
        <f>IF(AA54=0,DATE(YEAR(AC54+1),7,16),
IF(V54=0,IF(COUNTIF(Table9[MM Year],X54),AC54+AB54+Z54+15-DAY(AC54+AB54+Z54+15)+16,AC54+AB54+Z54-DAY(AC54+AB54+Z54)+16),
IF(COUNTIF(Table9[MM Year],X54),
IF(AC54+AB54+Z54&lt;VLOOKUP(X54,Table9[],7,0),AC54
+AB54+Z54+VLOOKUP(X54,Table9[],4,0),AC54+AB54+Z54),AC54
+AB54+Z54)))</f>
        <v>#VALUE!</v>
      </c>
      <c r="AE54" s="42"/>
      <c r="AF54" s="15" t="str">
        <f>IFERROR(IF(COUNTIF(Table9[MM Year],X54),
IF(AD54&lt;VLOOKUP(X54,Table9[],7,0),AD54
+VLOOKUP(X54,Table9[],4,0),AD54),AD54
),"")</f>
        <v/>
      </c>
      <c r="AG54" s="5"/>
      <c r="AH54" s="5"/>
      <c r="AI54" s="5"/>
      <c r="AJ54" s="6"/>
      <c r="AK54" s="6"/>
      <c r="AL54" s="12" t="str">
        <f t="shared" si="7"/>
        <v/>
      </c>
      <c r="AM54" s="5"/>
      <c r="AN54" s="27" t="str">
        <f t="shared" si="8"/>
        <v/>
      </c>
      <c r="AO54" s="5"/>
      <c r="AP54" s="5"/>
      <c r="AQ54" s="6"/>
      <c r="AR54" s="12" t="str">
        <f t="shared" si="9"/>
        <v/>
      </c>
      <c r="AS54" s="6"/>
      <c r="AT54" s="5"/>
      <c r="AU54" s="53"/>
      <c r="AV54" s="53"/>
      <c r="AW54" s="54"/>
      <c r="AX54" s="15" t="str">
        <f t="shared" si="10"/>
        <v/>
      </c>
      <c r="AY54" s="5"/>
      <c r="AZ54" s="27" t="str">
        <f>IFERROR(VLOOKUP(AY54,vlookup!A$2:I$331,2,FALSE),"")</f>
        <v/>
      </c>
      <c r="BA54" s="27" t="str">
        <f>IFERROR(VLOOKUP(AY54,vlookup!A$2:I$331,3,FALSE),"")</f>
        <v/>
      </c>
      <c r="BB54" s="5"/>
      <c r="BC54" s="27" t="str">
        <f>IFERROR(VLOOKUP(BB54,vlookup!D$2:E$331,2,FALSE),"")</f>
        <v/>
      </c>
      <c r="BD54" s="5"/>
      <c r="BE54" s="27" t="str">
        <f t="shared" si="11"/>
        <v/>
      </c>
      <c r="BF54" s="27" t="str">
        <f>IFERROR(VLOOKUP(BE54,vlookup!G$2:I$331,2,FALSE),"")</f>
        <v/>
      </c>
      <c r="BG54" s="27" t="str">
        <f>IFERROR(VLOOKUP(BE54,vlookup!G$2:I$331,3,FALSE),"")</f>
        <v/>
      </c>
      <c r="BH54" s="5"/>
      <c r="BI54" s="6"/>
      <c r="BJ54" s="6"/>
      <c r="BK54" s="6"/>
      <c r="BL54" s="6"/>
    </row>
    <row r="55" spans="1:64">
      <c r="A55" s="4"/>
      <c r="B55" s="5"/>
      <c r="C55" s="27" t="str">
        <f>IFERROR(VLOOKUP(B55,vlookup!A$2:I$331,2,FALSE),"")</f>
        <v/>
      </c>
      <c r="D55" s="27" t="str">
        <f>IFERROR(VLOOKUP(B55,vlookup!A$2:I$331,3,FALSE),"")</f>
        <v/>
      </c>
      <c r="E55" s="5"/>
      <c r="F55" s="27" t="str">
        <f>IFERROR(VLOOKUP(E55,vlookup!D$2:E$331,2,FALSE),"")</f>
        <v/>
      </c>
      <c r="G55" s="5"/>
      <c r="H55" s="27" t="str">
        <f t="shared" si="2"/>
        <v/>
      </c>
      <c r="I55" s="27" t="str">
        <f>IFERROR(VLOOKUP(H55,vlookup!G$2:I$331,2,FALSE),"")</f>
        <v/>
      </c>
      <c r="J55" s="27" t="str">
        <f>IFERROR(VLOOKUP(H55,vlookup!G$2:I$331,3,FALSE),"")</f>
        <v/>
      </c>
      <c r="K55" s="5"/>
      <c r="L55" s="6"/>
      <c r="M55" s="6"/>
      <c r="N55" s="6"/>
      <c r="O55" s="6"/>
      <c r="P55" s="6"/>
      <c r="Q55" s="14" t="str">
        <f t="shared" si="3"/>
        <v/>
      </c>
      <c r="R55" s="5"/>
      <c r="S55" s="6"/>
      <c r="T55" s="6"/>
      <c r="U55" s="5"/>
      <c r="V55" s="45">
        <f t="shared" si="4"/>
        <v>0</v>
      </c>
      <c r="W55" s="45">
        <f t="shared" si="5"/>
        <v>0</v>
      </c>
      <c r="X55" s="45" t="e">
        <f t="shared" si="6"/>
        <v>#VALUE!</v>
      </c>
      <c r="Y55" s="45">
        <f>IFERROR(VALUE(V55),VLOOKUP(V55,DayReplace[],2,0))</f>
        <v>0</v>
      </c>
      <c r="Z55" s="45">
        <f>IF(V55=0,1,
IF(OR(AND(COUNTIF(Table12[Normal and Leap Years],X55),AA55=3,Y55=30),
AND(COUNTIF(Table9[MM Year],X55),COUNTIF(Table13[Always 29-Day Months],AA55),Y55=30)),Y55
-1,Y55))</f>
        <v>1</v>
      </c>
      <c r="AA55" s="45">
        <f>IFERROR(VALUE(W55),VLOOKUP(W55,MonthReplace[],2,0))</f>
        <v>0</v>
      </c>
      <c r="AB55" s="45" t="e">
        <f>IF(COUNTIF(Table9[MM Year],X55),VLOOKUP(AA55,MonthSerial[],VLOOKUP(X55,Table9[],3,0)+2,0),DATE(X55,AA55,0)-AC55)</f>
        <v>#VALUE!</v>
      </c>
      <c r="AC55" s="45" t="e">
        <f>IF(COUNTIF(Table9[MM Year],X55),
VLOOKUP(X55,Table9[],5,0),
DATE(X55,1,0))</f>
        <v>#VALUE!</v>
      </c>
      <c r="AD55" s="46" t="e">
        <f>IF(AA55=0,DATE(YEAR(AC55+1),7,16),
IF(V55=0,IF(COUNTIF(Table9[MM Year],X55),AC55+AB55+Z55+15-DAY(AC55+AB55+Z55+15)+16,AC55+AB55+Z55-DAY(AC55+AB55+Z55)+16),
IF(COUNTIF(Table9[MM Year],X55),
IF(AC55+AB55+Z55&lt;VLOOKUP(X55,Table9[],7,0),AC55
+AB55+Z55+VLOOKUP(X55,Table9[],4,0),AC55+AB55+Z55),AC55
+AB55+Z55)))</f>
        <v>#VALUE!</v>
      </c>
      <c r="AE55" s="42"/>
      <c r="AF55" s="15" t="str">
        <f>IFERROR(IF(COUNTIF(Table9[MM Year],X55),
IF(AD55&lt;VLOOKUP(X55,Table9[],7,0),AD55
+VLOOKUP(X55,Table9[],4,0),AD55),AD55
),"")</f>
        <v/>
      </c>
      <c r="AG55" s="5"/>
      <c r="AH55" s="5"/>
      <c r="AI55" s="5"/>
      <c r="AJ55" s="6"/>
      <c r="AK55" s="6"/>
      <c r="AL55" s="12" t="str">
        <f t="shared" si="7"/>
        <v/>
      </c>
      <c r="AM55" s="5"/>
      <c r="AN55" s="27" t="str">
        <f t="shared" si="8"/>
        <v/>
      </c>
      <c r="AO55" s="5"/>
      <c r="AP55" s="5"/>
      <c r="AQ55" s="6"/>
      <c r="AR55" s="12" t="str">
        <f t="shared" si="9"/>
        <v/>
      </c>
      <c r="AS55" s="6"/>
      <c r="AT55" s="5"/>
      <c r="AU55" s="53"/>
      <c r="AV55" s="53"/>
      <c r="AW55" s="54"/>
      <c r="AX55" s="15" t="str">
        <f t="shared" si="10"/>
        <v/>
      </c>
      <c r="AY55" s="5"/>
      <c r="AZ55" s="27" t="str">
        <f>IFERROR(VLOOKUP(AY55,vlookup!A$2:I$331,2,FALSE),"")</f>
        <v/>
      </c>
      <c r="BA55" s="27" t="str">
        <f>IFERROR(VLOOKUP(AY55,vlookup!A$2:I$331,3,FALSE),"")</f>
        <v/>
      </c>
      <c r="BB55" s="5"/>
      <c r="BC55" s="27" t="str">
        <f>IFERROR(VLOOKUP(BB55,vlookup!D$2:E$331,2,FALSE),"")</f>
        <v/>
      </c>
      <c r="BD55" s="5"/>
      <c r="BE55" s="27" t="str">
        <f t="shared" si="11"/>
        <v/>
      </c>
      <c r="BF55" s="27" t="str">
        <f>IFERROR(VLOOKUP(BE55,vlookup!G$2:I$331,2,FALSE),"")</f>
        <v/>
      </c>
      <c r="BG55" s="27" t="str">
        <f>IFERROR(VLOOKUP(BE55,vlookup!G$2:I$331,3,FALSE),"")</f>
        <v/>
      </c>
      <c r="BH55" s="5"/>
      <c r="BI55" s="6"/>
      <c r="BJ55" s="6"/>
      <c r="BK55" s="6"/>
      <c r="BL55" s="6"/>
    </row>
    <row r="56" spans="1:64">
      <c r="A56" s="4"/>
      <c r="B56" s="5"/>
      <c r="C56" s="27" t="str">
        <f>IFERROR(VLOOKUP(B56,vlookup!A$2:I$331,2,FALSE),"")</f>
        <v/>
      </c>
      <c r="D56" s="27" t="str">
        <f>IFERROR(VLOOKUP(B56,vlookup!A$2:I$331,3,FALSE),"")</f>
        <v/>
      </c>
      <c r="E56" s="5"/>
      <c r="F56" s="27" t="str">
        <f>IFERROR(VLOOKUP(E56,vlookup!D$2:E$331,2,FALSE),"")</f>
        <v/>
      </c>
      <c r="G56" s="5"/>
      <c r="H56" s="27" t="str">
        <f t="shared" si="2"/>
        <v/>
      </c>
      <c r="I56" s="27" t="str">
        <f>IFERROR(VLOOKUP(H56,vlookup!G$2:I$331,2,FALSE),"")</f>
        <v/>
      </c>
      <c r="J56" s="27" t="str">
        <f>IFERROR(VLOOKUP(H56,vlookup!G$2:I$331,3,FALSE),"")</f>
        <v/>
      </c>
      <c r="K56" s="5"/>
      <c r="L56" s="6"/>
      <c r="M56" s="6"/>
      <c r="N56" s="6"/>
      <c r="O56" s="6"/>
      <c r="P56" s="6"/>
      <c r="Q56" s="14" t="str">
        <f t="shared" si="3"/>
        <v/>
      </c>
      <c r="R56" s="5"/>
      <c r="S56" s="6"/>
      <c r="T56" s="6"/>
      <c r="U56" s="5"/>
      <c r="V56" s="45">
        <f t="shared" si="4"/>
        <v>0</v>
      </c>
      <c r="W56" s="45">
        <f t="shared" si="5"/>
        <v>0</v>
      </c>
      <c r="X56" s="45" t="e">
        <f t="shared" si="6"/>
        <v>#VALUE!</v>
      </c>
      <c r="Y56" s="45">
        <f>IFERROR(VALUE(V56),VLOOKUP(V56,DayReplace[],2,0))</f>
        <v>0</v>
      </c>
      <c r="Z56" s="45">
        <f>IF(V56=0,1,
IF(OR(AND(COUNTIF(Table12[Normal and Leap Years],X56),AA56=3,Y56=30),
AND(COUNTIF(Table9[MM Year],X56),COUNTIF(Table13[Always 29-Day Months],AA56),Y56=30)),Y56
-1,Y56))</f>
        <v>1</v>
      </c>
      <c r="AA56" s="45">
        <f>IFERROR(VALUE(W56),VLOOKUP(W56,MonthReplace[],2,0))</f>
        <v>0</v>
      </c>
      <c r="AB56" s="45" t="e">
        <f>IF(COUNTIF(Table9[MM Year],X56),VLOOKUP(AA56,MonthSerial[],VLOOKUP(X56,Table9[],3,0)+2,0),DATE(X56,AA56,0)-AC56)</f>
        <v>#VALUE!</v>
      </c>
      <c r="AC56" s="45" t="e">
        <f>IF(COUNTIF(Table9[MM Year],X56),
VLOOKUP(X56,Table9[],5,0),
DATE(X56,1,0))</f>
        <v>#VALUE!</v>
      </c>
      <c r="AD56" s="46" t="e">
        <f>IF(AA56=0,DATE(YEAR(AC56+1),7,16),
IF(V56=0,IF(COUNTIF(Table9[MM Year],X56),AC56+AB56+Z56+15-DAY(AC56+AB56+Z56+15)+16,AC56+AB56+Z56-DAY(AC56+AB56+Z56)+16),
IF(COUNTIF(Table9[MM Year],X56),
IF(AC56+AB56+Z56&lt;VLOOKUP(X56,Table9[],7,0),AC56
+AB56+Z56+VLOOKUP(X56,Table9[],4,0),AC56+AB56+Z56),AC56
+AB56+Z56)))</f>
        <v>#VALUE!</v>
      </c>
      <c r="AE56" s="42"/>
      <c r="AF56" s="15" t="str">
        <f>IFERROR(IF(COUNTIF(Table9[MM Year],X56),
IF(AD56&lt;VLOOKUP(X56,Table9[],7,0),AD56
+VLOOKUP(X56,Table9[],4,0),AD56),AD56
),"")</f>
        <v/>
      </c>
      <c r="AG56" s="5"/>
      <c r="AH56" s="5"/>
      <c r="AI56" s="5"/>
      <c r="AJ56" s="6"/>
      <c r="AK56" s="6"/>
      <c r="AL56" s="12" t="str">
        <f t="shared" si="7"/>
        <v/>
      </c>
      <c r="AM56" s="5"/>
      <c r="AN56" s="27" t="str">
        <f t="shared" si="8"/>
        <v/>
      </c>
      <c r="AO56" s="5"/>
      <c r="AP56" s="5"/>
      <c r="AQ56" s="6"/>
      <c r="AR56" s="12" t="str">
        <f t="shared" si="9"/>
        <v/>
      </c>
      <c r="AS56" s="6"/>
      <c r="AT56" s="5"/>
      <c r="AU56" s="53"/>
      <c r="AV56" s="53"/>
      <c r="AW56" s="54"/>
      <c r="AX56" s="15" t="str">
        <f t="shared" si="10"/>
        <v/>
      </c>
      <c r="AY56" s="5"/>
      <c r="AZ56" s="27" t="str">
        <f>IFERROR(VLOOKUP(AY56,vlookup!A$2:I$331,2,FALSE),"")</f>
        <v/>
      </c>
      <c r="BA56" s="27" t="str">
        <f>IFERROR(VLOOKUP(AY56,vlookup!A$2:I$331,3,FALSE),"")</f>
        <v/>
      </c>
      <c r="BB56" s="5"/>
      <c r="BC56" s="27" t="str">
        <f>IFERROR(VLOOKUP(BB56,vlookup!D$2:E$331,2,FALSE),"")</f>
        <v/>
      </c>
      <c r="BD56" s="5"/>
      <c r="BE56" s="27" t="str">
        <f t="shared" si="11"/>
        <v/>
      </c>
      <c r="BF56" s="27" t="str">
        <f>IFERROR(VLOOKUP(BE56,vlookup!G$2:I$331,2,FALSE),"")</f>
        <v/>
      </c>
      <c r="BG56" s="27" t="str">
        <f>IFERROR(VLOOKUP(BE56,vlookup!G$2:I$331,3,FALSE),"")</f>
        <v/>
      </c>
      <c r="BH56" s="5"/>
      <c r="BI56" s="6"/>
      <c r="BJ56" s="6"/>
      <c r="BK56" s="6"/>
      <c r="BL56" s="6"/>
    </row>
    <row r="57" spans="1:64">
      <c r="A57" s="4"/>
      <c r="B57" s="5"/>
      <c r="C57" s="27" t="str">
        <f>IFERROR(VLOOKUP(B57,vlookup!A$2:I$331,2,FALSE),"")</f>
        <v/>
      </c>
      <c r="D57" s="27" t="str">
        <f>IFERROR(VLOOKUP(B57,vlookup!A$2:I$331,3,FALSE),"")</f>
        <v/>
      </c>
      <c r="E57" s="5"/>
      <c r="F57" s="27" t="str">
        <f>IFERROR(VLOOKUP(E57,vlookup!D$2:E$331,2,FALSE),"")</f>
        <v/>
      </c>
      <c r="G57" s="5"/>
      <c r="H57" s="27" t="str">
        <f t="shared" si="2"/>
        <v/>
      </c>
      <c r="I57" s="27" t="str">
        <f>IFERROR(VLOOKUP(H57,vlookup!G$2:I$331,2,FALSE),"")</f>
        <v/>
      </c>
      <c r="J57" s="27" t="str">
        <f>IFERROR(VLOOKUP(H57,vlookup!G$2:I$331,3,FALSE),"")</f>
        <v/>
      </c>
      <c r="K57" s="5"/>
      <c r="L57" s="6"/>
      <c r="M57" s="6"/>
      <c r="N57" s="6"/>
      <c r="O57" s="6"/>
      <c r="P57" s="6"/>
      <c r="Q57" s="14" t="str">
        <f t="shared" si="3"/>
        <v/>
      </c>
      <c r="R57" s="5"/>
      <c r="S57" s="6"/>
      <c r="T57" s="6"/>
      <c r="U57" s="5"/>
      <c r="V57" s="45">
        <f t="shared" si="4"/>
        <v>0</v>
      </c>
      <c r="W57" s="45">
        <f t="shared" si="5"/>
        <v>0</v>
      </c>
      <c r="X57" s="45" t="e">
        <f t="shared" si="6"/>
        <v>#VALUE!</v>
      </c>
      <c r="Y57" s="45">
        <f>IFERROR(VALUE(V57),VLOOKUP(V57,DayReplace[],2,0))</f>
        <v>0</v>
      </c>
      <c r="Z57" s="45">
        <f>IF(V57=0,1,
IF(OR(AND(COUNTIF(Table12[Normal and Leap Years],X57),AA57=3,Y57=30),
AND(COUNTIF(Table9[MM Year],X57),COUNTIF(Table13[Always 29-Day Months],AA57),Y57=30)),Y57
-1,Y57))</f>
        <v>1</v>
      </c>
      <c r="AA57" s="45">
        <f>IFERROR(VALUE(W57),VLOOKUP(W57,MonthReplace[],2,0))</f>
        <v>0</v>
      </c>
      <c r="AB57" s="45" t="e">
        <f>IF(COUNTIF(Table9[MM Year],X57),VLOOKUP(AA57,MonthSerial[],VLOOKUP(X57,Table9[],3,0)+2,0),DATE(X57,AA57,0)-AC57)</f>
        <v>#VALUE!</v>
      </c>
      <c r="AC57" s="45" t="e">
        <f>IF(COUNTIF(Table9[MM Year],X57),
VLOOKUP(X57,Table9[],5,0),
DATE(X57,1,0))</f>
        <v>#VALUE!</v>
      </c>
      <c r="AD57" s="46" t="e">
        <f>IF(AA57=0,DATE(YEAR(AC57+1),7,16),
IF(V57=0,IF(COUNTIF(Table9[MM Year],X57),AC57+AB57+Z57+15-DAY(AC57+AB57+Z57+15)+16,AC57+AB57+Z57-DAY(AC57+AB57+Z57)+16),
IF(COUNTIF(Table9[MM Year],X57),
IF(AC57+AB57+Z57&lt;VLOOKUP(X57,Table9[],7,0),AC57
+AB57+Z57+VLOOKUP(X57,Table9[],4,0),AC57+AB57+Z57),AC57
+AB57+Z57)))</f>
        <v>#VALUE!</v>
      </c>
      <c r="AE57" s="42"/>
      <c r="AF57" s="15" t="str">
        <f>IFERROR(IF(COUNTIF(Table9[MM Year],X57),
IF(AD57&lt;VLOOKUP(X57,Table9[],7,0),AD57
+VLOOKUP(X57,Table9[],4,0),AD57),AD57
),"")</f>
        <v/>
      </c>
      <c r="AG57" s="5"/>
      <c r="AH57" s="5"/>
      <c r="AI57" s="5"/>
      <c r="AJ57" s="6"/>
      <c r="AK57" s="6"/>
      <c r="AL57" s="12" t="str">
        <f t="shared" si="7"/>
        <v/>
      </c>
      <c r="AM57" s="5"/>
      <c r="AN57" s="27" t="str">
        <f t="shared" si="8"/>
        <v/>
      </c>
      <c r="AO57" s="5"/>
      <c r="AP57" s="5"/>
      <c r="AQ57" s="6"/>
      <c r="AR57" s="12" t="str">
        <f t="shared" si="9"/>
        <v/>
      </c>
      <c r="AS57" s="6"/>
      <c r="AT57" s="5"/>
      <c r="AU57" s="53"/>
      <c r="AV57" s="53"/>
      <c r="AW57" s="54"/>
      <c r="AX57" s="15" t="str">
        <f t="shared" si="10"/>
        <v/>
      </c>
      <c r="AY57" s="5"/>
      <c r="AZ57" s="27" t="str">
        <f>IFERROR(VLOOKUP(AY57,vlookup!A$2:I$331,2,FALSE),"")</f>
        <v/>
      </c>
      <c r="BA57" s="27" t="str">
        <f>IFERROR(VLOOKUP(AY57,vlookup!A$2:I$331,3,FALSE),"")</f>
        <v/>
      </c>
      <c r="BB57" s="5"/>
      <c r="BC57" s="27" t="str">
        <f>IFERROR(VLOOKUP(BB57,vlookup!D$2:E$331,2,FALSE),"")</f>
        <v/>
      </c>
      <c r="BD57" s="5"/>
      <c r="BE57" s="27" t="str">
        <f t="shared" si="11"/>
        <v/>
      </c>
      <c r="BF57" s="27" t="str">
        <f>IFERROR(VLOOKUP(BE57,vlookup!G$2:I$331,2,FALSE),"")</f>
        <v/>
      </c>
      <c r="BG57" s="27" t="str">
        <f>IFERROR(VLOOKUP(BE57,vlookup!G$2:I$331,3,FALSE),"")</f>
        <v/>
      </c>
      <c r="BH57" s="5"/>
      <c r="BI57" s="6"/>
      <c r="BJ57" s="6"/>
      <c r="BK57" s="6"/>
      <c r="BL57" s="6"/>
    </row>
    <row r="58" spans="1:64">
      <c r="A58" s="4"/>
      <c r="B58" s="5"/>
      <c r="C58" s="27" t="str">
        <f>IFERROR(VLOOKUP(B58,vlookup!A$2:I$331,2,FALSE),"")</f>
        <v/>
      </c>
      <c r="D58" s="27" t="str">
        <f>IFERROR(VLOOKUP(B58,vlookup!A$2:I$331,3,FALSE),"")</f>
        <v/>
      </c>
      <c r="E58" s="5"/>
      <c r="F58" s="27" t="str">
        <f>IFERROR(VLOOKUP(E58,vlookup!D$2:E$331,2,FALSE),"")</f>
        <v/>
      </c>
      <c r="G58" s="5"/>
      <c r="H58" s="27" t="str">
        <f t="shared" si="2"/>
        <v/>
      </c>
      <c r="I58" s="27" t="str">
        <f>IFERROR(VLOOKUP(H58,vlookup!G$2:I$331,2,FALSE),"")</f>
        <v/>
      </c>
      <c r="J58" s="27" t="str">
        <f>IFERROR(VLOOKUP(H58,vlookup!G$2:I$331,3,FALSE),"")</f>
        <v/>
      </c>
      <c r="K58" s="5"/>
      <c r="L58" s="6"/>
      <c r="M58" s="6"/>
      <c r="N58" s="6"/>
      <c r="O58" s="6"/>
      <c r="P58" s="6"/>
      <c r="Q58" s="14" t="str">
        <f t="shared" si="3"/>
        <v/>
      </c>
      <c r="R58" s="5"/>
      <c r="S58" s="6"/>
      <c r="T58" s="6"/>
      <c r="U58" s="5"/>
      <c r="V58" s="45">
        <f t="shared" si="4"/>
        <v>0</v>
      </c>
      <c r="W58" s="45">
        <f t="shared" si="5"/>
        <v>0</v>
      </c>
      <c r="X58" s="45" t="e">
        <f t="shared" si="6"/>
        <v>#VALUE!</v>
      </c>
      <c r="Y58" s="45">
        <f>IFERROR(VALUE(V58),VLOOKUP(V58,DayReplace[],2,0))</f>
        <v>0</v>
      </c>
      <c r="Z58" s="45">
        <f>IF(V58=0,1,
IF(OR(AND(COUNTIF(Table12[Normal and Leap Years],X58),AA58=3,Y58=30),
AND(COUNTIF(Table9[MM Year],X58),COUNTIF(Table13[Always 29-Day Months],AA58),Y58=30)),Y58
-1,Y58))</f>
        <v>1</v>
      </c>
      <c r="AA58" s="45">
        <f>IFERROR(VALUE(W58),VLOOKUP(W58,MonthReplace[],2,0))</f>
        <v>0</v>
      </c>
      <c r="AB58" s="45" t="e">
        <f>IF(COUNTIF(Table9[MM Year],X58),VLOOKUP(AA58,MonthSerial[],VLOOKUP(X58,Table9[],3,0)+2,0),DATE(X58,AA58,0)-AC58)</f>
        <v>#VALUE!</v>
      </c>
      <c r="AC58" s="45" t="e">
        <f>IF(COUNTIF(Table9[MM Year],X58),
VLOOKUP(X58,Table9[],5,0),
DATE(X58,1,0))</f>
        <v>#VALUE!</v>
      </c>
      <c r="AD58" s="46" t="e">
        <f>IF(AA58=0,DATE(YEAR(AC58+1),7,16),
IF(V58=0,IF(COUNTIF(Table9[MM Year],X58),AC58+AB58+Z58+15-DAY(AC58+AB58+Z58+15)+16,AC58+AB58+Z58-DAY(AC58+AB58+Z58)+16),
IF(COUNTIF(Table9[MM Year],X58),
IF(AC58+AB58+Z58&lt;VLOOKUP(X58,Table9[],7,0),AC58
+AB58+Z58+VLOOKUP(X58,Table9[],4,0),AC58+AB58+Z58),AC58
+AB58+Z58)))</f>
        <v>#VALUE!</v>
      </c>
      <c r="AE58" s="42"/>
      <c r="AF58" s="15" t="str">
        <f>IFERROR(IF(COUNTIF(Table9[MM Year],X58),
IF(AD58&lt;VLOOKUP(X58,Table9[],7,0),AD58
+VLOOKUP(X58,Table9[],4,0),AD58),AD58
),"")</f>
        <v/>
      </c>
      <c r="AG58" s="5"/>
      <c r="AH58" s="5"/>
      <c r="AI58" s="5"/>
      <c r="AJ58" s="6"/>
      <c r="AK58" s="6"/>
      <c r="AL58" s="12" t="str">
        <f t="shared" si="7"/>
        <v/>
      </c>
      <c r="AM58" s="5"/>
      <c r="AN58" s="27" t="str">
        <f t="shared" si="8"/>
        <v/>
      </c>
      <c r="AO58" s="5"/>
      <c r="AP58" s="5"/>
      <c r="AQ58" s="6"/>
      <c r="AR58" s="12" t="str">
        <f t="shared" si="9"/>
        <v/>
      </c>
      <c r="AS58" s="6"/>
      <c r="AT58" s="5"/>
      <c r="AU58" s="53"/>
      <c r="AV58" s="53"/>
      <c r="AW58" s="54"/>
      <c r="AX58" s="15" t="str">
        <f t="shared" si="10"/>
        <v/>
      </c>
      <c r="AY58" s="5"/>
      <c r="AZ58" s="27" t="str">
        <f>IFERROR(VLOOKUP(AY58,vlookup!A$2:I$331,2,FALSE),"")</f>
        <v/>
      </c>
      <c r="BA58" s="27" t="str">
        <f>IFERROR(VLOOKUP(AY58,vlookup!A$2:I$331,3,FALSE),"")</f>
        <v/>
      </c>
      <c r="BB58" s="5"/>
      <c r="BC58" s="27" t="str">
        <f>IFERROR(VLOOKUP(BB58,vlookup!D$2:E$331,2,FALSE),"")</f>
        <v/>
      </c>
      <c r="BD58" s="5"/>
      <c r="BE58" s="27" t="str">
        <f t="shared" si="11"/>
        <v/>
      </c>
      <c r="BF58" s="27" t="str">
        <f>IFERROR(VLOOKUP(BE58,vlookup!G$2:I$331,2,FALSE),"")</f>
        <v/>
      </c>
      <c r="BG58" s="27" t="str">
        <f>IFERROR(VLOOKUP(BE58,vlookup!G$2:I$331,3,FALSE),"")</f>
        <v/>
      </c>
      <c r="BH58" s="5"/>
      <c r="BI58" s="6"/>
      <c r="BJ58" s="6"/>
      <c r="BK58" s="6"/>
      <c r="BL58" s="6"/>
    </row>
    <row r="59" spans="1:64">
      <c r="A59" s="4"/>
      <c r="B59" s="5"/>
      <c r="C59" s="27" t="str">
        <f>IFERROR(VLOOKUP(B59,vlookup!A$2:I$331,2,FALSE),"")</f>
        <v/>
      </c>
      <c r="D59" s="27" t="str">
        <f>IFERROR(VLOOKUP(B59,vlookup!A$2:I$331,3,FALSE),"")</f>
        <v/>
      </c>
      <c r="E59" s="5"/>
      <c r="F59" s="27" t="str">
        <f>IFERROR(VLOOKUP(E59,vlookup!D$2:E$331,2,FALSE),"")</f>
        <v/>
      </c>
      <c r="G59" s="5"/>
      <c r="H59" s="27" t="str">
        <f t="shared" si="2"/>
        <v/>
      </c>
      <c r="I59" s="27" t="str">
        <f>IFERROR(VLOOKUP(H59,vlookup!G$2:I$331,2,FALSE),"")</f>
        <v/>
      </c>
      <c r="J59" s="27" t="str">
        <f>IFERROR(VLOOKUP(H59,vlookup!G$2:I$331,3,FALSE),"")</f>
        <v/>
      </c>
      <c r="K59" s="5"/>
      <c r="L59" s="6"/>
      <c r="M59" s="6"/>
      <c r="N59" s="6"/>
      <c r="O59" s="6"/>
      <c r="P59" s="6"/>
      <c r="Q59" s="14" t="str">
        <f t="shared" si="3"/>
        <v/>
      </c>
      <c r="R59" s="5"/>
      <c r="S59" s="6"/>
      <c r="T59" s="6"/>
      <c r="U59" s="5"/>
      <c r="V59" s="45">
        <f t="shared" si="4"/>
        <v>0</v>
      </c>
      <c r="W59" s="45">
        <f t="shared" si="5"/>
        <v>0</v>
      </c>
      <c r="X59" s="45" t="e">
        <f t="shared" si="6"/>
        <v>#VALUE!</v>
      </c>
      <c r="Y59" s="45">
        <f>IFERROR(VALUE(V59),VLOOKUP(V59,DayReplace[],2,0))</f>
        <v>0</v>
      </c>
      <c r="Z59" s="45">
        <f>IF(V59=0,1,
IF(OR(AND(COUNTIF(Table12[Normal and Leap Years],X59),AA59=3,Y59=30),
AND(COUNTIF(Table9[MM Year],X59),COUNTIF(Table13[Always 29-Day Months],AA59),Y59=30)),Y59
-1,Y59))</f>
        <v>1</v>
      </c>
      <c r="AA59" s="45">
        <f>IFERROR(VALUE(W59),VLOOKUP(W59,MonthReplace[],2,0))</f>
        <v>0</v>
      </c>
      <c r="AB59" s="45" t="e">
        <f>IF(COUNTIF(Table9[MM Year],X59),VLOOKUP(AA59,MonthSerial[],VLOOKUP(X59,Table9[],3,0)+2,0),DATE(X59,AA59,0)-AC59)</f>
        <v>#VALUE!</v>
      </c>
      <c r="AC59" s="45" t="e">
        <f>IF(COUNTIF(Table9[MM Year],X59),
VLOOKUP(X59,Table9[],5,0),
DATE(X59,1,0))</f>
        <v>#VALUE!</v>
      </c>
      <c r="AD59" s="46" t="e">
        <f>IF(AA59=0,DATE(YEAR(AC59+1),7,16),
IF(V59=0,IF(COUNTIF(Table9[MM Year],X59),AC59+AB59+Z59+15-DAY(AC59+AB59+Z59+15)+16,AC59+AB59+Z59-DAY(AC59+AB59+Z59)+16),
IF(COUNTIF(Table9[MM Year],X59),
IF(AC59+AB59+Z59&lt;VLOOKUP(X59,Table9[],7,0),AC59
+AB59+Z59+VLOOKUP(X59,Table9[],4,0),AC59+AB59+Z59),AC59
+AB59+Z59)))</f>
        <v>#VALUE!</v>
      </c>
      <c r="AE59" s="42"/>
      <c r="AF59" s="15" t="str">
        <f>IFERROR(IF(COUNTIF(Table9[MM Year],X59),
IF(AD59&lt;VLOOKUP(X59,Table9[],7,0),AD59
+VLOOKUP(X59,Table9[],4,0),AD59),AD59
),"")</f>
        <v/>
      </c>
      <c r="AG59" s="5"/>
      <c r="AH59" s="5"/>
      <c r="AI59" s="5"/>
      <c r="AJ59" s="6"/>
      <c r="AK59" s="6"/>
      <c r="AL59" s="12" t="str">
        <f t="shared" si="7"/>
        <v/>
      </c>
      <c r="AM59" s="5"/>
      <c r="AN59" s="27" t="str">
        <f t="shared" si="8"/>
        <v/>
      </c>
      <c r="AO59" s="5"/>
      <c r="AP59" s="5"/>
      <c r="AQ59" s="6"/>
      <c r="AR59" s="12" t="str">
        <f t="shared" si="9"/>
        <v/>
      </c>
      <c r="AS59" s="6"/>
      <c r="AT59" s="5"/>
      <c r="AU59" s="53"/>
      <c r="AV59" s="53"/>
      <c r="AW59" s="54"/>
      <c r="AX59" s="15" t="str">
        <f t="shared" si="10"/>
        <v/>
      </c>
      <c r="AY59" s="5"/>
      <c r="AZ59" s="27" t="str">
        <f>IFERROR(VLOOKUP(AY59,vlookup!A$2:I$331,2,FALSE),"")</f>
        <v/>
      </c>
      <c r="BA59" s="27" t="str">
        <f>IFERROR(VLOOKUP(AY59,vlookup!A$2:I$331,3,FALSE),"")</f>
        <v/>
      </c>
      <c r="BB59" s="5"/>
      <c r="BC59" s="27" t="str">
        <f>IFERROR(VLOOKUP(BB59,vlookup!D$2:E$331,2,FALSE),"")</f>
        <v/>
      </c>
      <c r="BD59" s="5"/>
      <c r="BE59" s="27" t="str">
        <f t="shared" si="11"/>
        <v/>
      </c>
      <c r="BF59" s="27" t="str">
        <f>IFERROR(VLOOKUP(BE59,vlookup!G$2:I$331,2,FALSE),"")</f>
        <v/>
      </c>
      <c r="BG59" s="27" t="str">
        <f>IFERROR(VLOOKUP(BE59,vlookup!G$2:I$331,3,FALSE),"")</f>
        <v/>
      </c>
      <c r="BH59" s="5"/>
      <c r="BI59" s="6"/>
      <c r="BJ59" s="6"/>
      <c r="BK59" s="6"/>
      <c r="BL59" s="6"/>
    </row>
    <row r="60" spans="1:64">
      <c r="A60" s="4"/>
      <c r="B60" s="5"/>
      <c r="C60" s="27" t="str">
        <f>IFERROR(VLOOKUP(B60,vlookup!A$2:I$331,2,FALSE),"")</f>
        <v/>
      </c>
      <c r="D60" s="27" t="str">
        <f>IFERROR(VLOOKUP(B60,vlookup!A$2:I$331,3,FALSE),"")</f>
        <v/>
      </c>
      <c r="E60" s="5"/>
      <c r="F60" s="27" t="str">
        <f>IFERROR(VLOOKUP(E60,vlookup!D$2:E$331,2,FALSE),"")</f>
        <v/>
      </c>
      <c r="G60" s="5"/>
      <c r="H60" s="27" t="str">
        <f t="shared" si="2"/>
        <v/>
      </c>
      <c r="I60" s="27" t="str">
        <f>IFERROR(VLOOKUP(H60,vlookup!G$2:I$331,2,FALSE),"")</f>
        <v/>
      </c>
      <c r="J60" s="27" t="str">
        <f>IFERROR(VLOOKUP(H60,vlookup!G$2:I$331,3,FALSE),"")</f>
        <v/>
      </c>
      <c r="K60" s="5"/>
      <c r="L60" s="6"/>
      <c r="M60" s="6"/>
      <c r="N60" s="6"/>
      <c r="O60" s="6"/>
      <c r="P60" s="6"/>
      <c r="Q60" s="14" t="str">
        <f t="shared" si="3"/>
        <v/>
      </c>
      <c r="R60" s="5"/>
      <c r="S60" s="6"/>
      <c r="T60" s="6"/>
      <c r="U60" s="5"/>
      <c r="V60" s="45">
        <f t="shared" si="4"/>
        <v>0</v>
      </c>
      <c r="W60" s="45">
        <f t="shared" si="5"/>
        <v>0</v>
      </c>
      <c r="X60" s="45" t="e">
        <f t="shared" si="6"/>
        <v>#VALUE!</v>
      </c>
      <c r="Y60" s="45">
        <f>IFERROR(VALUE(V60),VLOOKUP(V60,DayReplace[],2,0))</f>
        <v>0</v>
      </c>
      <c r="Z60" s="45">
        <f>IF(V60=0,1,
IF(OR(AND(COUNTIF(Table12[Normal and Leap Years],X60),AA60=3,Y60=30),
AND(COUNTIF(Table9[MM Year],X60),COUNTIF(Table13[Always 29-Day Months],AA60),Y60=30)),Y60
-1,Y60))</f>
        <v>1</v>
      </c>
      <c r="AA60" s="45">
        <f>IFERROR(VALUE(W60),VLOOKUP(W60,MonthReplace[],2,0))</f>
        <v>0</v>
      </c>
      <c r="AB60" s="45" t="e">
        <f>IF(COUNTIF(Table9[MM Year],X60),VLOOKUP(AA60,MonthSerial[],VLOOKUP(X60,Table9[],3,0)+2,0),DATE(X60,AA60,0)-AC60)</f>
        <v>#VALUE!</v>
      </c>
      <c r="AC60" s="45" t="e">
        <f>IF(COUNTIF(Table9[MM Year],X60),
VLOOKUP(X60,Table9[],5,0),
DATE(X60,1,0))</f>
        <v>#VALUE!</v>
      </c>
      <c r="AD60" s="46" t="e">
        <f>IF(AA60=0,DATE(YEAR(AC60+1),7,16),
IF(V60=0,IF(COUNTIF(Table9[MM Year],X60),AC60+AB60+Z60+15-DAY(AC60+AB60+Z60+15)+16,AC60+AB60+Z60-DAY(AC60+AB60+Z60)+16),
IF(COUNTIF(Table9[MM Year],X60),
IF(AC60+AB60+Z60&lt;VLOOKUP(X60,Table9[],7,0),AC60
+AB60+Z60+VLOOKUP(X60,Table9[],4,0),AC60+AB60+Z60),AC60
+AB60+Z60)))</f>
        <v>#VALUE!</v>
      </c>
      <c r="AE60" s="42"/>
      <c r="AF60" s="15" t="str">
        <f>IFERROR(IF(COUNTIF(Table9[MM Year],X60),
IF(AD60&lt;VLOOKUP(X60,Table9[],7,0),AD60
+VLOOKUP(X60,Table9[],4,0),AD60),AD60
),"")</f>
        <v/>
      </c>
      <c r="AG60" s="5"/>
      <c r="AH60" s="5"/>
      <c r="AI60" s="5"/>
      <c r="AJ60" s="6"/>
      <c r="AK60" s="6"/>
      <c r="AL60" s="12" t="str">
        <f t="shared" si="7"/>
        <v/>
      </c>
      <c r="AM60" s="5"/>
      <c r="AN60" s="27" t="str">
        <f t="shared" si="8"/>
        <v/>
      </c>
      <c r="AO60" s="5"/>
      <c r="AP60" s="5"/>
      <c r="AQ60" s="6"/>
      <c r="AR60" s="12" t="str">
        <f t="shared" si="9"/>
        <v/>
      </c>
      <c r="AS60" s="6"/>
      <c r="AT60" s="5"/>
      <c r="AU60" s="53"/>
      <c r="AV60" s="53"/>
      <c r="AW60" s="54"/>
      <c r="AX60" s="15" t="str">
        <f t="shared" si="10"/>
        <v/>
      </c>
      <c r="AY60" s="5"/>
      <c r="AZ60" s="27" t="str">
        <f>IFERROR(VLOOKUP(AY60,vlookup!A$2:I$331,2,FALSE),"")</f>
        <v/>
      </c>
      <c r="BA60" s="27" t="str">
        <f>IFERROR(VLOOKUP(AY60,vlookup!A$2:I$331,3,FALSE),"")</f>
        <v/>
      </c>
      <c r="BB60" s="5"/>
      <c r="BC60" s="27" t="str">
        <f>IFERROR(VLOOKUP(BB60,vlookup!D$2:E$331,2,FALSE),"")</f>
        <v/>
      </c>
      <c r="BD60" s="5"/>
      <c r="BE60" s="27" t="str">
        <f t="shared" si="11"/>
        <v/>
      </c>
      <c r="BF60" s="27" t="str">
        <f>IFERROR(VLOOKUP(BE60,vlookup!G$2:I$331,2,FALSE),"")</f>
        <v/>
      </c>
      <c r="BG60" s="27" t="str">
        <f>IFERROR(VLOOKUP(BE60,vlookup!G$2:I$331,3,FALSE),"")</f>
        <v/>
      </c>
      <c r="BH60" s="5"/>
      <c r="BI60" s="6"/>
      <c r="BJ60" s="6"/>
      <c r="BK60" s="6"/>
      <c r="BL60" s="6"/>
    </row>
    <row r="61" spans="1:64">
      <c r="A61" s="4"/>
      <c r="B61" s="5"/>
      <c r="C61" s="27" t="str">
        <f>IFERROR(VLOOKUP(B61,vlookup!A$2:I$331,2,FALSE),"")</f>
        <v/>
      </c>
      <c r="D61" s="27" t="str">
        <f>IFERROR(VLOOKUP(B61,vlookup!A$2:I$331,3,FALSE),"")</f>
        <v/>
      </c>
      <c r="E61" s="5"/>
      <c r="F61" s="27" t="str">
        <f>IFERROR(VLOOKUP(E61,vlookup!D$2:E$331,2,FALSE),"")</f>
        <v/>
      </c>
      <c r="G61" s="5"/>
      <c r="H61" s="27" t="str">
        <f t="shared" si="2"/>
        <v/>
      </c>
      <c r="I61" s="27" t="str">
        <f>IFERROR(VLOOKUP(H61,vlookup!G$2:I$331,2,FALSE),"")</f>
        <v/>
      </c>
      <c r="J61" s="27" t="str">
        <f>IFERROR(VLOOKUP(H61,vlookup!G$2:I$331,3,FALSE),"")</f>
        <v/>
      </c>
      <c r="K61" s="5"/>
      <c r="L61" s="6"/>
      <c r="M61" s="6"/>
      <c r="N61" s="6"/>
      <c r="O61" s="6"/>
      <c r="P61" s="6"/>
      <c r="Q61" s="14" t="str">
        <f t="shared" si="3"/>
        <v/>
      </c>
      <c r="R61" s="5"/>
      <c r="S61" s="6"/>
      <c r="T61" s="6"/>
      <c r="U61" s="5"/>
      <c r="V61" s="45">
        <f t="shared" si="4"/>
        <v>0</v>
      </c>
      <c r="W61" s="45">
        <f t="shared" si="5"/>
        <v>0</v>
      </c>
      <c r="X61" s="45" t="e">
        <f t="shared" si="6"/>
        <v>#VALUE!</v>
      </c>
      <c r="Y61" s="45">
        <f>IFERROR(VALUE(V61),VLOOKUP(V61,DayReplace[],2,0))</f>
        <v>0</v>
      </c>
      <c r="Z61" s="45">
        <f>IF(V61=0,1,
IF(OR(AND(COUNTIF(Table12[Normal and Leap Years],X61),AA61=3,Y61=30),
AND(COUNTIF(Table9[MM Year],X61),COUNTIF(Table13[Always 29-Day Months],AA61),Y61=30)),Y61
-1,Y61))</f>
        <v>1</v>
      </c>
      <c r="AA61" s="45">
        <f>IFERROR(VALUE(W61),VLOOKUP(W61,MonthReplace[],2,0))</f>
        <v>0</v>
      </c>
      <c r="AB61" s="45" t="e">
        <f>IF(COUNTIF(Table9[MM Year],X61),VLOOKUP(AA61,MonthSerial[],VLOOKUP(X61,Table9[],3,0)+2,0),DATE(X61,AA61,0)-AC61)</f>
        <v>#VALUE!</v>
      </c>
      <c r="AC61" s="45" t="e">
        <f>IF(COUNTIF(Table9[MM Year],X61),
VLOOKUP(X61,Table9[],5,0),
DATE(X61,1,0))</f>
        <v>#VALUE!</v>
      </c>
      <c r="AD61" s="46" t="e">
        <f>IF(AA61=0,DATE(YEAR(AC61+1),7,16),
IF(V61=0,IF(COUNTIF(Table9[MM Year],X61),AC61+AB61+Z61+15-DAY(AC61+AB61+Z61+15)+16,AC61+AB61+Z61-DAY(AC61+AB61+Z61)+16),
IF(COUNTIF(Table9[MM Year],X61),
IF(AC61+AB61+Z61&lt;VLOOKUP(X61,Table9[],7,0),AC61
+AB61+Z61+VLOOKUP(X61,Table9[],4,0),AC61+AB61+Z61),AC61
+AB61+Z61)))</f>
        <v>#VALUE!</v>
      </c>
      <c r="AE61" s="42"/>
      <c r="AF61" s="15" t="str">
        <f>IFERROR(IF(COUNTIF(Table9[MM Year],X61),
IF(AD61&lt;VLOOKUP(X61,Table9[],7,0),AD61
+VLOOKUP(X61,Table9[],4,0),AD61),AD61
),"")</f>
        <v/>
      </c>
      <c r="AG61" s="5"/>
      <c r="AH61" s="5"/>
      <c r="AI61" s="5"/>
      <c r="AJ61" s="6"/>
      <c r="AK61" s="6"/>
      <c r="AL61" s="12" t="str">
        <f t="shared" si="7"/>
        <v/>
      </c>
      <c r="AM61" s="5"/>
      <c r="AN61" s="27" t="str">
        <f t="shared" si="8"/>
        <v/>
      </c>
      <c r="AO61" s="5"/>
      <c r="AP61" s="5"/>
      <c r="AQ61" s="6"/>
      <c r="AR61" s="12" t="str">
        <f t="shared" si="9"/>
        <v/>
      </c>
      <c r="AS61" s="6"/>
      <c r="AT61" s="5"/>
      <c r="AU61" s="53"/>
      <c r="AV61" s="53"/>
      <c r="AW61" s="54"/>
      <c r="AX61" s="15" t="str">
        <f t="shared" si="10"/>
        <v/>
      </c>
      <c r="AY61" s="5"/>
      <c r="AZ61" s="27" t="str">
        <f>IFERROR(VLOOKUP(AY61,vlookup!A$2:I$331,2,FALSE),"")</f>
        <v/>
      </c>
      <c r="BA61" s="27" t="str">
        <f>IFERROR(VLOOKUP(AY61,vlookup!A$2:I$331,3,FALSE),"")</f>
        <v/>
      </c>
      <c r="BB61" s="5"/>
      <c r="BC61" s="27" t="str">
        <f>IFERROR(VLOOKUP(BB61,vlookup!D$2:E$331,2,FALSE),"")</f>
        <v/>
      </c>
      <c r="BD61" s="5"/>
      <c r="BE61" s="27" t="str">
        <f t="shared" si="11"/>
        <v/>
      </c>
      <c r="BF61" s="27" t="str">
        <f>IFERROR(VLOOKUP(BE61,vlookup!G$2:I$331,2,FALSE),"")</f>
        <v/>
      </c>
      <c r="BG61" s="27" t="str">
        <f>IFERROR(VLOOKUP(BE61,vlookup!G$2:I$331,3,FALSE),"")</f>
        <v/>
      </c>
      <c r="BH61" s="5"/>
      <c r="BI61" s="6"/>
      <c r="BJ61" s="6"/>
      <c r="BK61" s="6"/>
      <c r="BL61" s="6"/>
    </row>
    <row r="62" spans="1:64">
      <c r="A62" s="4"/>
      <c r="B62" s="5"/>
      <c r="C62" s="27" t="str">
        <f>IFERROR(VLOOKUP(B62,vlookup!A$2:I$331,2,FALSE),"")</f>
        <v/>
      </c>
      <c r="D62" s="27" t="str">
        <f>IFERROR(VLOOKUP(B62,vlookup!A$2:I$331,3,FALSE),"")</f>
        <v/>
      </c>
      <c r="E62" s="5"/>
      <c r="F62" s="27" t="str">
        <f>IFERROR(VLOOKUP(E62,vlookup!D$2:E$331,2,FALSE),"")</f>
        <v/>
      </c>
      <c r="G62" s="5"/>
      <c r="H62" s="27" t="str">
        <f t="shared" si="2"/>
        <v/>
      </c>
      <c r="I62" s="27" t="str">
        <f>IFERROR(VLOOKUP(H62,vlookup!G$2:I$331,2,FALSE),"")</f>
        <v/>
      </c>
      <c r="J62" s="27" t="str">
        <f>IFERROR(VLOOKUP(H62,vlookup!G$2:I$331,3,FALSE),"")</f>
        <v/>
      </c>
      <c r="K62" s="5"/>
      <c r="L62" s="6"/>
      <c r="M62" s="6"/>
      <c r="N62" s="6"/>
      <c r="O62" s="6"/>
      <c r="P62" s="6"/>
      <c r="Q62" s="14" t="str">
        <f t="shared" si="3"/>
        <v/>
      </c>
      <c r="R62" s="5"/>
      <c r="S62" s="6"/>
      <c r="T62" s="6"/>
      <c r="U62" s="5"/>
      <c r="V62" s="45">
        <f t="shared" si="4"/>
        <v>0</v>
      </c>
      <c r="W62" s="45">
        <f t="shared" si="5"/>
        <v>0</v>
      </c>
      <c r="X62" s="45" t="e">
        <f t="shared" si="6"/>
        <v>#VALUE!</v>
      </c>
      <c r="Y62" s="45">
        <f>IFERROR(VALUE(V62),VLOOKUP(V62,DayReplace[],2,0))</f>
        <v>0</v>
      </c>
      <c r="Z62" s="45">
        <f>IF(V62=0,1,
IF(OR(AND(COUNTIF(Table12[Normal and Leap Years],X62),AA62=3,Y62=30),
AND(COUNTIF(Table9[MM Year],X62),COUNTIF(Table13[Always 29-Day Months],AA62),Y62=30)),Y62
-1,Y62))</f>
        <v>1</v>
      </c>
      <c r="AA62" s="45">
        <f>IFERROR(VALUE(W62),VLOOKUP(W62,MonthReplace[],2,0))</f>
        <v>0</v>
      </c>
      <c r="AB62" s="45" t="e">
        <f>IF(COUNTIF(Table9[MM Year],X62),VLOOKUP(AA62,MonthSerial[],VLOOKUP(X62,Table9[],3,0)+2,0),DATE(X62,AA62,0)-AC62)</f>
        <v>#VALUE!</v>
      </c>
      <c r="AC62" s="45" t="e">
        <f>IF(COUNTIF(Table9[MM Year],X62),
VLOOKUP(X62,Table9[],5,0),
DATE(X62,1,0))</f>
        <v>#VALUE!</v>
      </c>
      <c r="AD62" s="46" t="e">
        <f>IF(AA62=0,DATE(YEAR(AC62+1),7,16),
IF(V62=0,IF(COUNTIF(Table9[MM Year],X62),AC62+AB62+Z62+15-DAY(AC62+AB62+Z62+15)+16,AC62+AB62+Z62-DAY(AC62+AB62+Z62)+16),
IF(COUNTIF(Table9[MM Year],X62),
IF(AC62+AB62+Z62&lt;VLOOKUP(X62,Table9[],7,0),AC62
+AB62+Z62+VLOOKUP(X62,Table9[],4,0),AC62+AB62+Z62),AC62
+AB62+Z62)))</f>
        <v>#VALUE!</v>
      </c>
      <c r="AE62" s="42"/>
      <c r="AF62" s="15" t="str">
        <f>IFERROR(IF(COUNTIF(Table9[MM Year],X62),
IF(AD62&lt;VLOOKUP(X62,Table9[],7,0),AD62
+VLOOKUP(X62,Table9[],4,0),AD62),AD62
),"")</f>
        <v/>
      </c>
      <c r="AG62" s="5"/>
      <c r="AH62" s="5"/>
      <c r="AI62" s="5"/>
      <c r="AJ62" s="6"/>
      <c r="AK62" s="6"/>
      <c r="AL62" s="12" t="str">
        <f t="shared" si="7"/>
        <v/>
      </c>
      <c r="AM62" s="5"/>
      <c r="AN62" s="27" t="str">
        <f t="shared" si="8"/>
        <v/>
      </c>
      <c r="AO62" s="5"/>
      <c r="AP62" s="5"/>
      <c r="AQ62" s="6"/>
      <c r="AR62" s="12" t="str">
        <f t="shared" si="9"/>
        <v/>
      </c>
      <c r="AS62" s="6"/>
      <c r="AT62" s="5"/>
      <c r="AU62" s="53"/>
      <c r="AV62" s="53"/>
      <c r="AW62" s="54"/>
      <c r="AX62" s="15" t="str">
        <f t="shared" si="10"/>
        <v/>
      </c>
      <c r="AY62" s="5"/>
      <c r="AZ62" s="27" t="str">
        <f>IFERROR(VLOOKUP(AY62,vlookup!A$2:I$331,2,FALSE),"")</f>
        <v/>
      </c>
      <c r="BA62" s="27" t="str">
        <f>IFERROR(VLOOKUP(AY62,vlookup!A$2:I$331,3,FALSE),"")</f>
        <v/>
      </c>
      <c r="BB62" s="5"/>
      <c r="BC62" s="27" t="str">
        <f>IFERROR(VLOOKUP(BB62,vlookup!D$2:E$331,2,FALSE),"")</f>
        <v/>
      </c>
      <c r="BD62" s="5"/>
      <c r="BE62" s="27" t="str">
        <f t="shared" si="11"/>
        <v/>
      </c>
      <c r="BF62" s="27" t="str">
        <f>IFERROR(VLOOKUP(BE62,vlookup!G$2:I$331,2,FALSE),"")</f>
        <v/>
      </c>
      <c r="BG62" s="27" t="str">
        <f>IFERROR(VLOOKUP(BE62,vlookup!G$2:I$331,3,FALSE),"")</f>
        <v/>
      </c>
      <c r="BH62" s="5"/>
      <c r="BI62" s="6"/>
      <c r="BJ62" s="6"/>
      <c r="BK62" s="6"/>
      <c r="BL62" s="6"/>
    </row>
    <row r="63" spans="1:64">
      <c r="A63" s="4"/>
      <c r="B63" s="5"/>
      <c r="C63" s="27" t="str">
        <f>IFERROR(VLOOKUP(B63,vlookup!A$2:I$331,2,FALSE),"")</f>
        <v/>
      </c>
      <c r="D63" s="27" t="str">
        <f>IFERROR(VLOOKUP(B63,vlookup!A$2:I$331,3,FALSE),"")</f>
        <v/>
      </c>
      <c r="E63" s="5"/>
      <c r="F63" s="27" t="str">
        <f>IFERROR(VLOOKUP(E63,vlookup!D$2:E$331,2,FALSE),"")</f>
        <v/>
      </c>
      <c r="G63" s="5"/>
      <c r="H63" s="27" t="str">
        <f t="shared" si="2"/>
        <v/>
      </c>
      <c r="I63" s="27" t="str">
        <f>IFERROR(VLOOKUP(H63,vlookup!G$2:I$331,2,FALSE),"")</f>
        <v/>
      </c>
      <c r="J63" s="27" t="str">
        <f>IFERROR(VLOOKUP(H63,vlookup!G$2:I$331,3,FALSE),"")</f>
        <v/>
      </c>
      <c r="K63" s="5"/>
      <c r="L63" s="6"/>
      <c r="M63" s="6"/>
      <c r="N63" s="6"/>
      <c r="O63" s="6"/>
      <c r="P63" s="6"/>
      <c r="Q63" s="14" t="str">
        <f t="shared" si="3"/>
        <v/>
      </c>
      <c r="R63" s="5"/>
      <c r="S63" s="6"/>
      <c r="T63" s="6"/>
      <c r="U63" s="5"/>
      <c r="V63" s="45">
        <f t="shared" si="4"/>
        <v>0</v>
      </c>
      <c r="W63" s="45">
        <f t="shared" si="5"/>
        <v>0</v>
      </c>
      <c r="X63" s="45" t="e">
        <f t="shared" si="6"/>
        <v>#VALUE!</v>
      </c>
      <c r="Y63" s="45">
        <f>IFERROR(VALUE(V63),VLOOKUP(V63,DayReplace[],2,0))</f>
        <v>0</v>
      </c>
      <c r="Z63" s="45">
        <f>IF(V63=0,1,
IF(OR(AND(COUNTIF(Table12[Normal and Leap Years],X63),AA63=3,Y63=30),
AND(COUNTIF(Table9[MM Year],X63),COUNTIF(Table13[Always 29-Day Months],AA63),Y63=30)),Y63
-1,Y63))</f>
        <v>1</v>
      </c>
      <c r="AA63" s="45">
        <f>IFERROR(VALUE(W63),VLOOKUP(W63,MonthReplace[],2,0))</f>
        <v>0</v>
      </c>
      <c r="AB63" s="45" t="e">
        <f>IF(COUNTIF(Table9[MM Year],X63),VLOOKUP(AA63,MonthSerial[],VLOOKUP(X63,Table9[],3,0)+2,0),DATE(X63,AA63,0)-AC63)</f>
        <v>#VALUE!</v>
      </c>
      <c r="AC63" s="45" t="e">
        <f>IF(COUNTIF(Table9[MM Year],X63),
VLOOKUP(X63,Table9[],5,0),
DATE(X63,1,0))</f>
        <v>#VALUE!</v>
      </c>
      <c r="AD63" s="46" t="e">
        <f>IF(AA63=0,DATE(YEAR(AC63+1),7,16),
IF(V63=0,IF(COUNTIF(Table9[MM Year],X63),AC63+AB63+Z63+15-DAY(AC63+AB63+Z63+15)+16,AC63+AB63+Z63-DAY(AC63+AB63+Z63)+16),
IF(COUNTIF(Table9[MM Year],X63),
IF(AC63+AB63+Z63&lt;VLOOKUP(X63,Table9[],7,0),AC63
+AB63+Z63+VLOOKUP(X63,Table9[],4,0),AC63+AB63+Z63),AC63
+AB63+Z63)))</f>
        <v>#VALUE!</v>
      </c>
      <c r="AE63" s="42"/>
      <c r="AF63" s="15" t="str">
        <f>IFERROR(IF(COUNTIF(Table9[MM Year],X63),
IF(AD63&lt;VLOOKUP(X63,Table9[],7,0),AD63
+VLOOKUP(X63,Table9[],4,0),AD63),AD63
),"")</f>
        <v/>
      </c>
      <c r="AG63" s="5"/>
      <c r="AH63" s="5"/>
      <c r="AI63" s="5"/>
      <c r="AJ63" s="6"/>
      <c r="AK63" s="6"/>
      <c r="AL63" s="12" t="str">
        <f t="shared" si="7"/>
        <v/>
      </c>
      <c r="AM63" s="5"/>
      <c r="AN63" s="27" t="str">
        <f t="shared" si="8"/>
        <v/>
      </c>
      <c r="AO63" s="5"/>
      <c r="AP63" s="5"/>
      <c r="AQ63" s="6"/>
      <c r="AR63" s="12" t="str">
        <f t="shared" si="9"/>
        <v/>
      </c>
      <c r="AS63" s="6"/>
      <c r="AT63" s="5"/>
      <c r="AU63" s="53"/>
      <c r="AV63" s="53"/>
      <c r="AW63" s="54"/>
      <c r="AX63" s="15" t="str">
        <f t="shared" si="10"/>
        <v/>
      </c>
      <c r="AY63" s="5"/>
      <c r="AZ63" s="27" t="str">
        <f>IFERROR(VLOOKUP(AY63,vlookup!A$2:I$331,2,FALSE),"")</f>
        <v/>
      </c>
      <c r="BA63" s="27" t="str">
        <f>IFERROR(VLOOKUP(AY63,vlookup!A$2:I$331,3,FALSE),"")</f>
        <v/>
      </c>
      <c r="BB63" s="5"/>
      <c r="BC63" s="27" t="str">
        <f>IFERROR(VLOOKUP(BB63,vlookup!D$2:E$331,2,FALSE),"")</f>
        <v/>
      </c>
      <c r="BD63" s="5"/>
      <c r="BE63" s="27" t="str">
        <f t="shared" si="11"/>
        <v/>
      </c>
      <c r="BF63" s="27" t="str">
        <f>IFERROR(VLOOKUP(BE63,vlookup!G$2:I$331,2,FALSE),"")</f>
        <v/>
      </c>
      <c r="BG63" s="27" t="str">
        <f>IFERROR(VLOOKUP(BE63,vlookup!G$2:I$331,3,FALSE),"")</f>
        <v/>
      </c>
      <c r="BH63" s="5"/>
      <c r="BI63" s="6"/>
      <c r="BJ63" s="6"/>
      <c r="BK63" s="6"/>
      <c r="BL63" s="6"/>
    </row>
    <row r="64" spans="1:64">
      <c r="A64" s="4"/>
      <c r="B64" s="5"/>
      <c r="C64" s="27" t="str">
        <f>IFERROR(VLOOKUP(B64,vlookup!A$2:I$331,2,FALSE),"")</f>
        <v/>
      </c>
      <c r="D64" s="27" t="str">
        <f>IFERROR(VLOOKUP(B64,vlookup!A$2:I$331,3,FALSE),"")</f>
        <v/>
      </c>
      <c r="E64" s="5"/>
      <c r="F64" s="27" t="str">
        <f>IFERROR(VLOOKUP(E64,vlookup!D$2:E$331,2,FALSE),"")</f>
        <v/>
      </c>
      <c r="G64" s="5"/>
      <c r="H64" s="27" t="str">
        <f t="shared" si="2"/>
        <v/>
      </c>
      <c r="I64" s="27" t="str">
        <f>IFERROR(VLOOKUP(H64,vlookup!G$2:I$331,2,FALSE),"")</f>
        <v/>
      </c>
      <c r="J64" s="27" t="str">
        <f>IFERROR(VLOOKUP(H64,vlookup!G$2:I$331,3,FALSE),"")</f>
        <v/>
      </c>
      <c r="K64" s="5"/>
      <c r="L64" s="6"/>
      <c r="M64" s="6"/>
      <c r="N64" s="6"/>
      <c r="O64" s="6"/>
      <c r="P64" s="6"/>
      <c r="Q64" s="14" t="str">
        <f t="shared" si="3"/>
        <v/>
      </c>
      <c r="R64" s="5"/>
      <c r="S64" s="6"/>
      <c r="T64" s="6"/>
      <c r="U64" s="5"/>
      <c r="V64" s="45">
        <f t="shared" si="4"/>
        <v>0</v>
      </c>
      <c r="W64" s="45">
        <f t="shared" si="5"/>
        <v>0</v>
      </c>
      <c r="X64" s="45" t="e">
        <f t="shared" si="6"/>
        <v>#VALUE!</v>
      </c>
      <c r="Y64" s="45">
        <f>IFERROR(VALUE(V64),VLOOKUP(V64,DayReplace[],2,0))</f>
        <v>0</v>
      </c>
      <c r="Z64" s="45">
        <f>IF(V64=0,1,
IF(OR(AND(COUNTIF(Table12[Normal and Leap Years],X64),AA64=3,Y64=30),
AND(COUNTIF(Table9[MM Year],X64),COUNTIF(Table13[Always 29-Day Months],AA64),Y64=30)),Y64
-1,Y64))</f>
        <v>1</v>
      </c>
      <c r="AA64" s="45">
        <f>IFERROR(VALUE(W64),VLOOKUP(W64,MonthReplace[],2,0))</f>
        <v>0</v>
      </c>
      <c r="AB64" s="45" t="e">
        <f>IF(COUNTIF(Table9[MM Year],X64),VLOOKUP(AA64,MonthSerial[],VLOOKUP(X64,Table9[],3,0)+2,0),DATE(X64,AA64,0)-AC64)</f>
        <v>#VALUE!</v>
      </c>
      <c r="AC64" s="45" t="e">
        <f>IF(COUNTIF(Table9[MM Year],X64),
VLOOKUP(X64,Table9[],5,0),
DATE(X64,1,0))</f>
        <v>#VALUE!</v>
      </c>
      <c r="AD64" s="46" t="e">
        <f>IF(AA64=0,DATE(YEAR(AC64+1),7,16),
IF(V64=0,IF(COUNTIF(Table9[MM Year],X64),AC64+AB64+Z64+15-DAY(AC64+AB64+Z64+15)+16,AC64+AB64+Z64-DAY(AC64+AB64+Z64)+16),
IF(COUNTIF(Table9[MM Year],X64),
IF(AC64+AB64+Z64&lt;VLOOKUP(X64,Table9[],7,0),AC64
+AB64+Z64+VLOOKUP(X64,Table9[],4,0),AC64+AB64+Z64),AC64
+AB64+Z64)))</f>
        <v>#VALUE!</v>
      </c>
      <c r="AE64" s="42"/>
      <c r="AF64" s="15" t="str">
        <f>IFERROR(IF(COUNTIF(Table9[MM Year],X64),
IF(AD64&lt;VLOOKUP(X64,Table9[],7,0),AD64
+VLOOKUP(X64,Table9[],4,0),AD64),AD64
),"")</f>
        <v/>
      </c>
      <c r="AG64" s="5"/>
      <c r="AH64" s="5"/>
      <c r="AI64" s="5"/>
      <c r="AJ64" s="6"/>
      <c r="AK64" s="6"/>
      <c r="AL64" s="12" t="str">
        <f t="shared" si="7"/>
        <v/>
      </c>
      <c r="AM64" s="5"/>
      <c r="AN64" s="27" t="str">
        <f t="shared" si="8"/>
        <v/>
      </c>
      <c r="AO64" s="5"/>
      <c r="AP64" s="5"/>
      <c r="AQ64" s="6"/>
      <c r="AR64" s="12" t="str">
        <f t="shared" si="9"/>
        <v/>
      </c>
      <c r="AS64" s="6"/>
      <c r="AT64" s="5"/>
      <c r="AU64" s="53"/>
      <c r="AV64" s="53"/>
      <c r="AW64" s="54"/>
      <c r="AX64" s="15" t="str">
        <f t="shared" si="10"/>
        <v/>
      </c>
      <c r="AY64" s="5"/>
      <c r="AZ64" s="27" t="str">
        <f>IFERROR(VLOOKUP(AY64,vlookup!A$2:I$331,2,FALSE),"")</f>
        <v/>
      </c>
      <c r="BA64" s="27" t="str">
        <f>IFERROR(VLOOKUP(AY64,vlookup!A$2:I$331,3,FALSE),"")</f>
        <v/>
      </c>
      <c r="BB64" s="5"/>
      <c r="BC64" s="27" t="str">
        <f>IFERROR(VLOOKUP(BB64,vlookup!D$2:E$331,2,FALSE),"")</f>
        <v/>
      </c>
      <c r="BD64" s="5"/>
      <c r="BE64" s="27" t="str">
        <f t="shared" si="11"/>
        <v/>
      </c>
      <c r="BF64" s="27" t="str">
        <f>IFERROR(VLOOKUP(BE64,vlookup!G$2:I$331,2,FALSE),"")</f>
        <v/>
      </c>
      <c r="BG64" s="27" t="str">
        <f>IFERROR(VLOOKUP(BE64,vlookup!G$2:I$331,3,FALSE),"")</f>
        <v/>
      </c>
      <c r="BH64" s="5"/>
      <c r="BI64" s="6"/>
      <c r="BJ64" s="6"/>
      <c r="BK64" s="6"/>
      <c r="BL64" s="6"/>
    </row>
    <row r="65" spans="1:64">
      <c r="A65" s="4"/>
      <c r="B65" s="5"/>
      <c r="C65" s="27" t="str">
        <f>IFERROR(VLOOKUP(B65,vlookup!A$2:I$331,2,FALSE),"")</f>
        <v/>
      </c>
      <c r="D65" s="27" t="str">
        <f>IFERROR(VLOOKUP(B65,vlookup!A$2:I$331,3,FALSE),"")</f>
        <v/>
      </c>
      <c r="E65" s="5"/>
      <c r="F65" s="27" t="str">
        <f>IFERROR(VLOOKUP(E65,vlookup!D$2:E$331,2,FALSE),"")</f>
        <v/>
      </c>
      <c r="G65" s="5"/>
      <c r="H65" s="27" t="str">
        <f t="shared" si="2"/>
        <v/>
      </c>
      <c r="I65" s="27" t="str">
        <f>IFERROR(VLOOKUP(H65,vlookup!G$2:I$331,2,FALSE),"")</f>
        <v/>
      </c>
      <c r="J65" s="27" t="str">
        <f>IFERROR(VLOOKUP(H65,vlookup!G$2:I$331,3,FALSE),"")</f>
        <v/>
      </c>
      <c r="K65" s="5"/>
      <c r="L65" s="6"/>
      <c r="M65" s="6"/>
      <c r="N65" s="6"/>
      <c r="O65" s="6"/>
      <c r="P65" s="6"/>
      <c r="Q65" s="14" t="str">
        <f t="shared" si="3"/>
        <v/>
      </c>
      <c r="R65" s="5"/>
      <c r="S65" s="6"/>
      <c r="T65" s="6"/>
      <c r="U65" s="5"/>
      <c r="V65" s="45">
        <f t="shared" si="4"/>
        <v>0</v>
      </c>
      <c r="W65" s="45">
        <f t="shared" si="5"/>
        <v>0</v>
      </c>
      <c r="X65" s="45" t="e">
        <f t="shared" si="6"/>
        <v>#VALUE!</v>
      </c>
      <c r="Y65" s="45">
        <f>IFERROR(VALUE(V65),VLOOKUP(V65,DayReplace[],2,0))</f>
        <v>0</v>
      </c>
      <c r="Z65" s="45">
        <f>IF(V65=0,1,
IF(OR(AND(COUNTIF(Table12[Normal and Leap Years],X65),AA65=3,Y65=30),
AND(COUNTIF(Table9[MM Year],X65),COUNTIF(Table13[Always 29-Day Months],AA65),Y65=30)),Y65
-1,Y65))</f>
        <v>1</v>
      </c>
      <c r="AA65" s="45">
        <f>IFERROR(VALUE(W65),VLOOKUP(W65,MonthReplace[],2,0))</f>
        <v>0</v>
      </c>
      <c r="AB65" s="45" t="e">
        <f>IF(COUNTIF(Table9[MM Year],X65),VLOOKUP(AA65,MonthSerial[],VLOOKUP(X65,Table9[],3,0)+2,0),DATE(X65,AA65,0)-AC65)</f>
        <v>#VALUE!</v>
      </c>
      <c r="AC65" s="45" t="e">
        <f>IF(COUNTIF(Table9[MM Year],X65),
VLOOKUP(X65,Table9[],5,0),
DATE(X65,1,0))</f>
        <v>#VALUE!</v>
      </c>
      <c r="AD65" s="46" t="e">
        <f>IF(AA65=0,DATE(YEAR(AC65+1),7,16),
IF(V65=0,IF(COUNTIF(Table9[MM Year],X65),AC65+AB65+Z65+15-DAY(AC65+AB65+Z65+15)+16,AC65+AB65+Z65-DAY(AC65+AB65+Z65)+16),
IF(COUNTIF(Table9[MM Year],X65),
IF(AC65+AB65+Z65&lt;VLOOKUP(X65,Table9[],7,0),AC65
+AB65+Z65+VLOOKUP(X65,Table9[],4,0),AC65+AB65+Z65),AC65
+AB65+Z65)))</f>
        <v>#VALUE!</v>
      </c>
      <c r="AE65" s="42"/>
      <c r="AF65" s="15" t="str">
        <f>IFERROR(IF(COUNTIF(Table9[MM Year],X65),
IF(AD65&lt;VLOOKUP(X65,Table9[],7,0),AD65
+VLOOKUP(X65,Table9[],4,0),AD65),AD65
),"")</f>
        <v/>
      </c>
      <c r="AG65" s="5"/>
      <c r="AH65" s="5"/>
      <c r="AI65" s="5"/>
      <c r="AJ65" s="6"/>
      <c r="AK65" s="6"/>
      <c r="AL65" s="12" t="str">
        <f t="shared" si="7"/>
        <v/>
      </c>
      <c r="AM65" s="5"/>
      <c r="AN65" s="27" t="str">
        <f t="shared" si="8"/>
        <v/>
      </c>
      <c r="AO65" s="5"/>
      <c r="AP65" s="5"/>
      <c r="AQ65" s="6"/>
      <c r="AR65" s="12" t="str">
        <f t="shared" si="9"/>
        <v/>
      </c>
      <c r="AS65" s="6"/>
      <c r="AT65" s="5"/>
      <c r="AU65" s="53"/>
      <c r="AV65" s="53"/>
      <c r="AW65" s="54"/>
      <c r="AX65" s="15" t="str">
        <f t="shared" si="10"/>
        <v/>
      </c>
      <c r="AY65" s="5"/>
      <c r="AZ65" s="27" t="str">
        <f>IFERROR(VLOOKUP(AY65,vlookup!A$2:I$331,2,FALSE),"")</f>
        <v/>
      </c>
      <c r="BA65" s="27" t="str">
        <f>IFERROR(VLOOKUP(AY65,vlookup!A$2:I$331,3,FALSE),"")</f>
        <v/>
      </c>
      <c r="BB65" s="5"/>
      <c r="BC65" s="27" t="str">
        <f>IFERROR(VLOOKUP(BB65,vlookup!D$2:E$331,2,FALSE),"")</f>
        <v/>
      </c>
      <c r="BD65" s="5"/>
      <c r="BE65" s="27" t="str">
        <f t="shared" si="11"/>
        <v/>
      </c>
      <c r="BF65" s="27" t="str">
        <f>IFERROR(VLOOKUP(BE65,vlookup!G$2:I$331,2,FALSE),"")</f>
        <v/>
      </c>
      <c r="BG65" s="27" t="str">
        <f>IFERROR(VLOOKUP(BE65,vlookup!G$2:I$331,3,FALSE),"")</f>
        <v/>
      </c>
      <c r="BH65" s="5"/>
      <c r="BI65" s="6"/>
      <c r="BJ65" s="6"/>
      <c r="BK65" s="6"/>
      <c r="BL65" s="6"/>
    </row>
    <row r="66" spans="1:64">
      <c r="A66" s="4"/>
      <c r="B66" s="5"/>
      <c r="C66" s="27" t="str">
        <f>IFERROR(VLOOKUP(B66,vlookup!A$2:I$331,2,FALSE),"")</f>
        <v/>
      </c>
      <c r="D66" s="27" t="str">
        <f>IFERROR(VLOOKUP(B66,vlookup!A$2:I$331,3,FALSE),"")</f>
        <v/>
      </c>
      <c r="E66" s="5"/>
      <c r="F66" s="27" t="str">
        <f>IFERROR(VLOOKUP(E66,vlookup!D$2:E$331,2,FALSE),"")</f>
        <v/>
      </c>
      <c r="G66" s="5"/>
      <c r="H66" s="27" t="str">
        <f t="shared" si="2"/>
        <v/>
      </c>
      <c r="I66" s="27" t="str">
        <f>IFERROR(VLOOKUP(H66,vlookup!G$2:I$331,2,FALSE),"")</f>
        <v/>
      </c>
      <c r="J66" s="27" t="str">
        <f>IFERROR(VLOOKUP(H66,vlookup!G$2:I$331,3,FALSE),"")</f>
        <v/>
      </c>
      <c r="K66" s="5"/>
      <c r="L66" s="6"/>
      <c r="M66" s="6"/>
      <c r="N66" s="6"/>
      <c r="O66" s="6"/>
      <c r="P66" s="6"/>
      <c r="Q66" s="14" t="str">
        <f t="shared" si="3"/>
        <v/>
      </c>
      <c r="R66" s="5"/>
      <c r="S66" s="6"/>
      <c r="T66" s="6"/>
      <c r="U66" s="5"/>
      <c r="V66" s="45">
        <f t="shared" si="4"/>
        <v>0</v>
      </c>
      <c r="W66" s="45">
        <f t="shared" si="5"/>
        <v>0</v>
      </c>
      <c r="X66" s="45" t="e">
        <f t="shared" si="6"/>
        <v>#VALUE!</v>
      </c>
      <c r="Y66" s="45">
        <f>IFERROR(VALUE(V66),VLOOKUP(V66,DayReplace[],2,0))</f>
        <v>0</v>
      </c>
      <c r="Z66" s="45">
        <f>IF(V66=0,1,
IF(OR(AND(COUNTIF(Table12[Normal and Leap Years],X66),AA66=3,Y66=30),
AND(COUNTIF(Table9[MM Year],X66),COUNTIF(Table13[Always 29-Day Months],AA66),Y66=30)),Y66
-1,Y66))</f>
        <v>1</v>
      </c>
      <c r="AA66" s="45">
        <f>IFERROR(VALUE(W66),VLOOKUP(W66,MonthReplace[],2,0))</f>
        <v>0</v>
      </c>
      <c r="AB66" s="45" t="e">
        <f>IF(COUNTIF(Table9[MM Year],X66),VLOOKUP(AA66,MonthSerial[],VLOOKUP(X66,Table9[],3,0)+2,0),DATE(X66,AA66,0)-AC66)</f>
        <v>#VALUE!</v>
      </c>
      <c r="AC66" s="45" t="e">
        <f>IF(COUNTIF(Table9[MM Year],X66),
VLOOKUP(X66,Table9[],5,0),
DATE(X66,1,0))</f>
        <v>#VALUE!</v>
      </c>
      <c r="AD66" s="46" t="e">
        <f>IF(AA66=0,DATE(YEAR(AC66+1),7,16),
IF(V66=0,IF(COUNTIF(Table9[MM Year],X66),AC66+AB66+Z66+15-DAY(AC66+AB66+Z66+15)+16,AC66+AB66+Z66-DAY(AC66+AB66+Z66)+16),
IF(COUNTIF(Table9[MM Year],X66),
IF(AC66+AB66+Z66&lt;VLOOKUP(X66,Table9[],7,0),AC66
+AB66+Z66+VLOOKUP(X66,Table9[],4,0),AC66+AB66+Z66),AC66
+AB66+Z66)))</f>
        <v>#VALUE!</v>
      </c>
      <c r="AE66" s="42"/>
      <c r="AF66" s="15" t="str">
        <f>IFERROR(IF(COUNTIF(Table9[MM Year],X66),
IF(AD66&lt;VLOOKUP(X66,Table9[],7,0),AD66
+VLOOKUP(X66,Table9[],4,0),AD66),AD66
),"")</f>
        <v/>
      </c>
      <c r="AG66" s="5"/>
      <c r="AH66" s="5"/>
      <c r="AI66" s="5"/>
      <c r="AJ66" s="6"/>
      <c r="AK66" s="6"/>
      <c r="AL66" s="12" t="str">
        <f t="shared" si="7"/>
        <v/>
      </c>
      <c r="AM66" s="5"/>
      <c r="AN66" s="27" t="str">
        <f t="shared" si="8"/>
        <v/>
      </c>
      <c r="AO66" s="5"/>
      <c r="AP66" s="5"/>
      <c r="AQ66" s="6"/>
      <c r="AR66" s="12" t="str">
        <f t="shared" si="9"/>
        <v/>
      </c>
      <c r="AS66" s="6"/>
      <c r="AT66" s="5"/>
      <c r="AU66" s="53"/>
      <c r="AV66" s="53"/>
      <c r="AW66" s="54"/>
      <c r="AX66" s="15" t="str">
        <f t="shared" si="10"/>
        <v/>
      </c>
      <c r="AY66" s="5"/>
      <c r="AZ66" s="27" t="str">
        <f>IFERROR(VLOOKUP(AY66,vlookup!A$2:I$331,2,FALSE),"")</f>
        <v/>
      </c>
      <c r="BA66" s="27" t="str">
        <f>IFERROR(VLOOKUP(AY66,vlookup!A$2:I$331,3,FALSE),"")</f>
        <v/>
      </c>
      <c r="BB66" s="5"/>
      <c r="BC66" s="27" t="str">
        <f>IFERROR(VLOOKUP(BB66,vlookup!D$2:E$331,2,FALSE),"")</f>
        <v/>
      </c>
      <c r="BD66" s="5"/>
      <c r="BE66" s="27" t="str">
        <f t="shared" si="11"/>
        <v/>
      </c>
      <c r="BF66" s="27" t="str">
        <f>IFERROR(VLOOKUP(BE66,vlookup!G$2:I$331,2,FALSE),"")</f>
        <v/>
      </c>
      <c r="BG66" s="27" t="str">
        <f>IFERROR(VLOOKUP(BE66,vlookup!G$2:I$331,3,FALSE),"")</f>
        <v/>
      </c>
      <c r="BH66" s="5"/>
      <c r="BI66" s="6"/>
      <c r="BJ66" s="6"/>
      <c r="BK66" s="6"/>
      <c r="BL66" s="6"/>
    </row>
    <row r="67" spans="1:64">
      <c r="A67" s="4"/>
      <c r="B67" s="5"/>
      <c r="C67" s="27" t="str">
        <f>IFERROR(VLOOKUP(B67,vlookup!A$2:I$331,2,FALSE),"")</f>
        <v/>
      </c>
      <c r="D67" s="27" t="str">
        <f>IFERROR(VLOOKUP(B67,vlookup!A$2:I$331,3,FALSE),"")</f>
        <v/>
      </c>
      <c r="E67" s="5"/>
      <c r="F67" s="27" t="str">
        <f>IFERROR(VLOOKUP(E67,vlookup!D$2:E$331,2,FALSE),"")</f>
        <v/>
      </c>
      <c r="G67" s="5"/>
      <c r="H67" s="27" t="str">
        <f t="shared" si="2"/>
        <v/>
      </c>
      <c r="I67" s="27" t="str">
        <f>IFERROR(VLOOKUP(H67,vlookup!G$2:I$331,2,FALSE),"")</f>
        <v/>
      </c>
      <c r="J67" s="27" t="str">
        <f>IFERROR(VLOOKUP(H67,vlookup!G$2:I$331,3,FALSE),"")</f>
        <v/>
      </c>
      <c r="K67" s="5"/>
      <c r="L67" s="6"/>
      <c r="M67" s="6"/>
      <c r="N67" s="6"/>
      <c r="O67" s="6"/>
      <c r="P67" s="6"/>
      <c r="Q67" s="14" t="str">
        <f t="shared" si="3"/>
        <v/>
      </c>
      <c r="R67" s="5"/>
      <c r="S67" s="6"/>
      <c r="T67" s="6"/>
      <c r="U67" s="5"/>
      <c r="V67" s="45">
        <f t="shared" si="4"/>
        <v>0</v>
      </c>
      <c r="W67" s="45">
        <f t="shared" si="5"/>
        <v>0</v>
      </c>
      <c r="X67" s="45" t="e">
        <f t="shared" si="6"/>
        <v>#VALUE!</v>
      </c>
      <c r="Y67" s="45">
        <f>IFERROR(VALUE(V67),VLOOKUP(V67,DayReplace[],2,0))</f>
        <v>0</v>
      </c>
      <c r="Z67" s="45">
        <f>IF(V67=0,1,
IF(OR(AND(COUNTIF(Table12[Normal and Leap Years],X67),AA67=3,Y67=30),
AND(COUNTIF(Table9[MM Year],X67),COUNTIF(Table13[Always 29-Day Months],AA67),Y67=30)),Y67
-1,Y67))</f>
        <v>1</v>
      </c>
      <c r="AA67" s="45">
        <f>IFERROR(VALUE(W67),VLOOKUP(W67,MonthReplace[],2,0))</f>
        <v>0</v>
      </c>
      <c r="AB67" s="45" t="e">
        <f>IF(COUNTIF(Table9[MM Year],X67),VLOOKUP(AA67,MonthSerial[],VLOOKUP(X67,Table9[],3,0)+2,0),DATE(X67,AA67,0)-AC67)</f>
        <v>#VALUE!</v>
      </c>
      <c r="AC67" s="45" t="e">
        <f>IF(COUNTIF(Table9[MM Year],X67),
VLOOKUP(X67,Table9[],5,0),
DATE(X67,1,0))</f>
        <v>#VALUE!</v>
      </c>
      <c r="AD67" s="46" t="e">
        <f>IF(AA67=0,DATE(YEAR(AC67+1),7,16),
IF(V67=0,IF(COUNTIF(Table9[MM Year],X67),AC67+AB67+Z67+15-DAY(AC67+AB67+Z67+15)+16,AC67+AB67+Z67-DAY(AC67+AB67+Z67)+16),
IF(COUNTIF(Table9[MM Year],X67),
IF(AC67+AB67+Z67&lt;VLOOKUP(X67,Table9[],7,0),AC67
+AB67+Z67+VLOOKUP(X67,Table9[],4,0),AC67+AB67+Z67),AC67
+AB67+Z67)))</f>
        <v>#VALUE!</v>
      </c>
      <c r="AE67" s="42"/>
      <c r="AF67" s="15" t="str">
        <f>IFERROR(IF(COUNTIF(Table9[MM Year],X67),
IF(AD67&lt;VLOOKUP(X67,Table9[],7,0),AD67
+VLOOKUP(X67,Table9[],4,0),AD67),AD67
),"")</f>
        <v/>
      </c>
      <c r="AG67" s="5"/>
      <c r="AH67" s="5"/>
      <c r="AI67" s="5"/>
      <c r="AJ67" s="6"/>
      <c r="AK67" s="6"/>
      <c r="AL67" s="12" t="str">
        <f t="shared" si="7"/>
        <v/>
      </c>
      <c r="AM67" s="5"/>
      <c r="AN67" s="27" t="str">
        <f t="shared" si="8"/>
        <v/>
      </c>
      <c r="AO67" s="5"/>
      <c r="AP67" s="5"/>
      <c r="AQ67" s="6"/>
      <c r="AR67" s="12" t="str">
        <f t="shared" si="9"/>
        <v/>
      </c>
      <c r="AS67" s="6"/>
      <c r="AT67" s="5"/>
      <c r="AU67" s="53"/>
      <c r="AV67" s="53"/>
      <c r="AW67" s="54"/>
      <c r="AX67" s="15" t="str">
        <f t="shared" si="10"/>
        <v/>
      </c>
      <c r="AY67" s="5"/>
      <c r="AZ67" s="27" t="str">
        <f>IFERROR(VLOOKUP(AY67,vlookup!A$2:I$331,2,FALSE),"")</f>
        <v/>
      </c>
      <c r="BA67" s="27" t="str">
        <f>IFERROR(VLOOKUP(AY67,vlookup!A$2:I$331,3,FALSE),"")</f>
        <v/>
      </c>
      <c r="BB67" s="5"/>
      <c r="BC67" s="27" t="str">
        <f>IFERROR(VLOOKUP(BB67,vlookup!D$2:E$331,2,FALSE),"")</f>
        <v/>
      </c>
      <c r="BD67" s="5"/>
      <c r="BE67" s="27" t="str">
        <f t="shared" si="11"/>
        <v/>
      </c>
      <c r="BF67" s="27" t="str">
        <f>IFERROR(VLOOKUP(BE67,vlookup!G$2:I$331,2,FALSE),"")</f>
        <v/>
      </c>
      <c r="BG67" s="27" t="str">
        <f>IFERROR(VLOOKUP(BE67,vlookup!G$2:I$331,3,FALSE),"")</f>
        <v/>
      </c>
      <c r="BH67" s="5"/>
      <c r="BI67" s="6"/>
      <c r="BJ67" s="6"/>
      <c r="BK67" s="6"/>
      <c r="BL67" s="6"/>
    </row>
    <row r="68" spans="1:64">
      <c r="A68" s="4"/>
      <c r="B68" s="5"/>
      <c r="C68" s="27" t="str">
        <f>IFERROR(VLOOKUP(B68,vlookup!A$2:I$331,2,FALSE),"")</f>
        <v/>
      </c>
      <c r="D68" s="27" t="str">
        <f>IFERROR(VLOOKUP(B68,vlookup!A$2:I$331,3,FALSE),"")</f>
        <v/>
      </c>
      <c r="E68" s="5"/>
      <c r="F68" s="27" t="str">
        <f>IFERROR(VLOOKUP(E68,vlookup!D$2:E$331,2,FALSE),"")</f>
        <v/>
      </c>
      <c r="G68" s="5"/>
      <c r="H68" s="27" t="str">
        <f t="shared" si="2"/>
        <v/>
      </c>
      <c r="I68" s="27" t="str">
        <f>IFERROR(VLOOKUP(H68,vlookup!G$2:I$331,2,FALSE),"")</f>
        <v/>
      </c>
      <c r="J68" s="27" t="str">
        <f>IFERROR(VLOOKUP(H68,vlookup!G$2:I$331,3,FALSE),"")</f>
        <v/>
      </c>
      <c r="K68" s="5"/>
      <c r="L68" s="6"/>
      <c r="M68" s="6"/>
      <c r="N68" s="6"/>
      <c r="O68" s="6"/>
      <c r="P68" s="6"/>
      <c r="Q68" s="14" t="str">
        <f t="shared" si="3"/>
        <v/>
      </c>
      <c r="R68" s="5"/>
      <c r="S68" s="6"/>
      <c r="T68" s="6"/>
      <c r="U68" s="5"/>
      <c r="V68" s="45">
        <f t="shared" si="4"/>
        <v>0</v>
      </c>
      <c r="W68" s="45">
        <f t="shared" si="5"/>
        <v>0</v>
      </c>
      <c r="X68" s="45" t="e">
        <f t="shared" si="6"/>
        <v>#VALUE!</v>
      </c>
      <c r="Y68" s="45">
        <f>IFERROR(VALUE(V68),VLOOKUP(V68,DayReplace[],2,0))</f>
        <v>0</v>
      </c>
      <c r="Z68" s="45">
        <f>IF(V68=0,1,
IF(OR(AND(COUNTIF(Table12[Normal and Leap Years],X68),AA68=3,Y68=30),
AND(COUNTIF(Table9[MM Year],X68),COUNTIF(Table13[Always 29-Day Months],AA68),Y68=30)),Y68
-1,Y68))</f>
        <v>1</v>
      </c>
      <c r="AA68" s="45">
        <f>IFERROR(VALUE(W68),VLOOKUP(W68,MonthReplace[],2,0))</f>
        <v>0</v>
      </c>
      <c r="AB68" s="45" t="e">
        <f>IF(COUNTIF(Table9[MM Year],X68),VLOOKUP(AA68,MonthSerial[],VLOOKUP(X68,Table9[],3,0)+2,0),DATE(X68,AA68,0)-AC68)</f>
        <v>#VALUE!</v>
      </c>
      <c r="AC68" s="45" t="e">
        <f>IF(COUNTIF(Table9[MM Year],X68),
VLOOKUP(X68,Table9[],5,0),
DATE(X68,1,0))</f>
        <v>#VALUE!</v>
      </c>
      <c r="AD68" s="46" t="e">
        <f>IF(AA68=0,DATE(YEAR(AC68+1),7,16),
IF(V68=0,IF(COUNTIF(Table9[MM Year],X68),AC68+AB68+Z68+15-DAY(AC68+AB68+Z68+15)+16,AC68+AB68+Z68-DAY(AC68+AB68+Z68)+16),
IF(COUNTIF(Table9[MM Year],X68),
IF(AC68+AB68+Z68&lt;VLOOKUP(X68,Table9[],7,0),AC68
+AB68+Z68+VLOOKUP(X68,Table9[],4,0),AC68+AB68+Z68),AC68
+AB68+Z68)))</f>
        <v>#VALUE!</v>
      </c>
      <c r="AE68" s="42"/>
      <c r="AF68" s="15" t="str">
        <f>IFERROR(IF(COUNTIF(Table9[MM Year],X68),
IF(AD68&lt;VLOOKUP(X68,Table9[],7,0),AD68
+VLOOKUP(X68,Table9[],4,0),AD68),AD68
),"")</f>
        <v/>
      </c>
      <c r="AG68" s="5"/>
      <c r="AH68" s="5"/>
      <c r="AI68" s="5"/>
      <c r="AJ68" s="6"/>
      <c r="AK68" s="6"/>
      <c r="AL68" s="12" t="str">
        <f t="shared" si="7"/>
        <v/>
      </c>
      <c r="AM68" s="5"/>
      <c r="AN68" s="27" t="str">
        <f t="shared" si="8"/>
        <v/>
      </c>
      <c r="AO68" s="5"/>
      <c r="AP68" s="5"/>
      <c r="AQ68" s="6"/>
      <c r="AR68" s="12" t="str">
        <f t="shared" si="9"/>
        <v/>
      </c>
      <c r="AS68" s="6"/>
      <c r="AT68" s="5"/>
      <c r="AU68" s="53"/>
      <c r="AV68" s="53"/>
      <c r="AW68" s="54"/>
      <c r="AX68" s="15" t="str">
        <f t="shared" si="10"/>
        <v/>
      </c>
      <c r="AY68" s="5"/>
      <c r="AZ68" s="27" t="str">
        <f>IFERROR(VLOOKUP(AY68,vlookup!A$2:I$331,2,FALSE),"")</f>
        <v/>
      </c>
      <c r="BA68" s="27" t="str">
        <f>IFERROR(VLOOKUP(AY68,vlookup!A$2:I$331,3,FALSE),"")</f>
        <v/>
      </c>
      <c r="BB68" s="5"/>
      <c r="BC68" s="27" t="str">
        <f>IFERROR(VLOOKUP(BB68,vlookup!D$2:E$331,2,FALSE),"")</f>
        <v/>
      </c>
      <c r="BD68" s="5"/>
      <c r="BE68" s="27" t="str">
        <f t="shared" si="11"/>
        <v/>
      </c>
      <c r="BF68" s="27" t="str">
        <f>IFERROR(VLOOKUP(BE68,vlookup!G$2:I$331,2,FALSE),"")</f>
        <v/>
      </c>
      <c r="BG68" s="27" t="str">
        <f>IFERROR(VLOOKUP(BE68,vlookup!G$2:I$331,3,FALSE),"")</f>
        <v/>
      </c>
      <c r="BH68" s="5"/>
      <c r="BI68" s="6"/>
      <c r="BJ68" s="6"/>
      <c r="BK68" s="6"/>
      <c r="BL68" s="6"/>
    </row>
    <row r="69" spans="1:64">
      <c r="A69" s="4"/>
      <c r="B69" s="5"/>
      <c r="C69" s="27" t="str">
        <f>IFERROR(VLOOKUP(B69,vlookup!A$2:I$331,2,FALSE),"")</f>
        <v/>
      </c>
      <c r="D69" s="27" t="str">
        <f>IFERROR(VLOOKUP(B69,vlookup!A$2:I$331,3,FALSE),"")</f>
        <v/>
      </c>
      <c r="E69" s="5"/>
      <c r="F69" s="27" t="str">
        <f>IFERROR(VLOOKUP(E69,vlookup!D$2:E$331,2,FALSE),"")</f>
        <v/>
      </c>
      <c r="G69" s="5"/>
      <c r="H69" s="27" t="str">
        <f t="shared" ref="H69:H132" si="12">IF(G69="","",CONCATENATE(E69,"_",G69))</f>
        <v/>
      </c>
      <c r="I69" s="27" t="str">
        <f>IFERROR(VLOOKUP(H69,vlookup!G$2:I$331,2,FALSE),"")</f>
        <v/>
      </c>
      <c r="J69" s="27" t="str">
        <f>IFERROR(VLOOKUP(H69,vlookup!G$2:I$331,3,FALSE),"")</f>
        <v/>
      </c>
      <c r="K69" s="5"/>
      <c r="L69" s="6"/>
      <c r="M69" s="6"/>
      <c r="N69" s="6"/>
      <c r="O69" s="6"/>
      <c r="P69" s="6"/>
      <c r="Q69" s="14" t="str">
        <f t="shared" ref="Q69:Q132" si="13">IF(P69="","",CONCATENATE("၀၂","/",D69,"/",J69,"/",P69))</f>
        <v/>
      </c>
      <c r="R69" s="5"/>
      <c r="S69" s="6"/>
      <c r="T69" s="6"/>
      <c r="U69" s="5"/>
      <c r="V69" s="45">
        <f t="shared" ref="V69:V132" si="14">IF(LEN(AE69)-LEN(SUBSTITUTE(AE69,".",""))=2,LEFT(AE69,FIND(".",AE69)-1),0)</f>
        <v>0</v>
      </c>
      <c r="W69" s="45">
        <f t="shared" ref="W69:W132" si="15">CHOOSE(LEN(AE69)-LEN(SUBSTITUTE(AE69,".",""))+1,0,
LEFT(AE69,FIND(".",AE69)-1),
MID(AE69,FIND(".",AE69)+1,FIND(".",AE69,FIND(".",AE69)+1)-FIND(".",AE69)-1))</f>
        <v>0</v>
      </c>
      <c r="X69" s="45" t="e">
        <f t="shared" ref="X69:X132" si="16">VALUE(RIGHT(AE69,4))</f>
        <v>#VALUE!</v>
      </c>
      <c r="Y69" s="45">
        <f>IFERROR(VALUE(V69),VLOOKUP(V69,DayReplace[],2,0))</f>
        <v>0</v>
      </c>
      <c r="Z69" s="45">
        <f>IF(V69=0,1,
IF(OR(AND(COUNTIF(Table12[Normal and Leap Years],X69),AA69=3,Y69=30),
AND(COUNTIF(Table9[MM Year],X69),COUNTIF(Table13[Always 29-Day Months],AA69),Y69=30)),Y69
-1,Y69))</f>
        <v>1</v>
      </c>
      <c r="AA69" s="45">
        <f>IFERROR(VALUE(W69),VLOOKUP(W69,MonthReplace[],2,0))</f>
        <v>0</v>
      </c>
      <c r="AB69" s="45" t="e">
        <f>IF(COUNTIF(Table9[MM Year],X69),VLOOKUP(AA69,MonthSerial[],VLOOKUP(X69,Table9[],3,0)+2,0),DATE(X69,AA69,0)-AC69)</f>
        <v>#VALUE!</v>
      </c>
      <c r="AC69" s="45" t="e">
        <f>IF(COUNTIF(Table9[MM Year],X69),
VLOOKUP(X69,Table9[],5,0),
DATE(X69,1,0))</f>
        <v>#VALUE!</v>
      </c>
      <c r="AD69" s="46" t="e">
        <f>IF(AA69=0,DATE(YEAR(AC69+1),7,16),
IF(V69=0,IF(COUNTIF(Table9[MM Year],X69),AC69+AB69+Z69+15-DAY(AC69+AB69+Z69+15)+16,AC69+AB69+Z69-DAY(AC69+AB69+Z69)+16),
IF(COUNTIF(Table9[MM Year],X69),
IF(AC69+AB69+Z69&lt;VLOOKUP(X69,Table9[],7,0),AC69
+AB69+Z69+VLOOKUP(X69,Table9[],4,0),AC69+AB69+Z69),AC69
+AB69+Z69)))</f>
        <v>#VALUE!</v>
      </c>
      <c r="AE69" s="42"/>
      <c r="AF69" s="15" t="str">
        <f>IFERROR(IF(COUNTIF(Table9[MM Year],X69),
IF(AD69&lt;VLOOKUP(X69,Table9[],7,0),AD69
+VLOOKUP(X69,Table9[],4,0),AD69),AD69
),"")</f>
        <v/>
      </c>
      <c r="AG69" s="5"/>
      <c r="AH69" s="5"/>
      <c r="AI69" s="5"/>
      <c r="AJ69" s="6"/>
      <c r="AK69" s="6"/>
      <c r="AL69" s="12" t="str">
        <f t="shared" ref="AL69:AL132" si="17">IF(AK69="","",CONCATENATE(AJ69,"-",AK69))</f>
        <v/>
      </c>
      <c r="AM69" s="5"/>
      <c r="AN69" s="27" t="str">
        <f t="shared" ref="AN69:AN132" si="18">IF(AM69="","",CONCATENATE("_",AM69))</f>
        <v/>
      </c>
      <c r="AO69" s="5"/>
      <c r="AP69" s="5"/>
      <c r="AQ69" s="6"/>
      <c r="AR69" s="12" t="str">
        <f t="shared" ref="AR69:AR132" si="19">IF(AQ69="","",CONCATENATE(AM69,"/",AO69,AP69,AQ69))</f>
        <v/>
      </c>
      <c r="AS69" s="6"/>
      <c r="AT69" s="5"/>
      <c r="AU69" s="53"/>
      <c r="AV69" s="53"/>
      <c r="AW69" s="54"/>
      <c r="AX69" s="15" t="str">
        <f t="shared" ref="AX69:AX132" si="20">IFERROR(DATE(AW69,AV69,AU69),"")</f>
        <v/>
      </c>
      <c r="AY69" s="5"/>
      <c r="AZ69" s="27" t="str">
        <f>IFERROR(VLOOKUP(AY69,vlookup!A$2:I$331,2,FALSE),"")</f>
        <v/>
      </c>
      <c r="BA69" s="27" t="str">
        <f>IFERROR(VLOOKUP(AY69,vlookup!A$2:I$331,3,FALSE),"")</f>
        <v/>
      </c>
      <c r="BB69" s="5"/>
      <c r="BC69" s="27" t="str">
        <f>IFERROR(VLOOKUP(BB69,vlookup!D$2:E$331,2,FALSE),"")</f>
        <v/>
      </c>
      <c r="BD69" s="5"/>
      <c r="BE69" s="27" t="str">
        <f t="shared" ref="BE69:BE132" si="21">IF(BD69="","",CONCATENATE(BB69,"_",BD69))</f>
        <v/>
      </c>
      <c r="BF69" s="27" t="str">
        <f>IFERROR(VLOOKUP(BE69,vlookup!G$2:I$331,2,FALSE),"")</f>
        <v/>
      </c>
      <c r="BG69" s="27" t="str">
        <f>IFERROR(VLOOKUP(BE69,vlookup!G$2:I$331,3,FALSE),"")</f>
        <v/>
      </c>
      <c r="BH69" s="5"/>
      <c r="BI69" s="6"/>
      <c r="BJ69" s="6"/>
      <c r="BK69" s="6"/>
      <c r="BL69" s="6"/>
    </row>
    <row r="70" spans="1:64">
      <c r="A70" s="4"/>
      <c r="B70" s="5"/>
      <c r="C70" s="27" t="str">
        <f>IFERROR(VLOOKUP(B70,vlookup!A$2:I$331,2,FALSE),"")</f>
        <v/>
      </c>
      <c r="D70" s="27" t="str">
        <f>IFERROR(VLOOKUP(B70,vlookup!A$2:I$331,3,FALSE),"")</f>
        <v/>
      </c>
      <c r="E70" s="5"/>
      <c r="F70" s="27" t="str">
        <f>IFERROR(VLOOKUP(E70,vlookup!D$2:E$331,2,FALSE),"")</f>
        <v/>
      </c>
      <c r="G70" s="5"/>
      <c r="H70" s="27" t="str">
        <f t="shared" si="12"/>
        <v/>
      </c>
      <c r="I70" s="27" t="str">
        <f>IFERROR(VLOOKUP(H70,vlookup!G$2:I$331,2,FALSE),"")</f>
        <v/>
      </c>
      <c r="J70" s="27" t="str">
        <f>IFERROR(VLOOKUP(H70,vlookup!G$2:I$331,3,FALSE),"")</f>
        <v/>
      </c>
      <c r="K70" s="5"/>
      <c r="L70" s="6"/>
      <c r="M70" s="6"/>
      <c r="N70" s="6"/>
      <c r="O70" s="6"/>
      <c r="P70" s="6"/>
      <c r="Q70" s="14" t="str">
        <f t="shared" si="13"/>
        <v/>
      </c>
      <c r="R70" s="5"/>
      <c r="S70" s="6"/>
      <c r="T70" s="6"/>
      <c r="U70" s="5"/>
      <c r="V70" s="45">
        <f t="shared" si="14"/>
        <v>0</v>
      </c>
      <c r="W70" s="45">
        <f t="shared" si="15"/>
        <v>0</v>
      </c>
      <c r="X70" s="45" t="e">
        <f t="shared" si="16"/>
        <v>#VALUE!</v>
      </c>
      <c r="Y70" s="45">
        <f>IFERROR(VALUE(V70),VLOOKUP(V70,DayReplace[],2,0))</f>
        <v>0</v>
      </c>
      <c r="Z70" s="45">
        <f>IF(V70=0,1,
IF(OR(AND(COUNTIF(Table12[Normal and Leap Years],X70),AA70=3,Y70=30),
AND(COUNTIF(Table9[MM Year],X70),COUNTIF(Table13[Always 29-Day Months],AA70),Y70=30)),Y70
-1,Y70))</f>
        <v>1</v>
      </c>
      <c r="AA70" s="45">
        <f>IFERROR(VALUE(W70),VLOOKUP(W70,MonthReplace[],2,0))</f>
        <v>0</v>
      </c>
      <c r="AB70" s="45" t="e">
        <f>IF(COUNTIF(Table9[MM Year],X70),VLOOKUP(AA70,MonthSerial[],VLOOKUP(X70,Table9[],3,0)+2,0),DATE(X70,AA70,0)-AC70)</f>
        <v>#VALUE!</v>
      </c>
      <c r="AC70" s="45" t="e">
        <f>IF(COUNTIF(Table9[MM Year],X70),
VLOOKUP(X70,Table9[],5,0),
DATE(X70,1,0))</f>
        <v>#VALUE!</v>
      </c>
      <c r="AD70" s="46" t="e">
        <f>IF(AA70=0,DATE(YEAR(AC70+1),7,16),
IF(V70=0,IF(COUNTIF(Table9[MM Year],X70),AC70+AB70+Z70+15-DAY(AC70+AB70+Z70+15)+16,AC70+AB70+Z70-DAY(AC70+AB70+Z70)+16),
IF(COUNTIF(Table9[MM Year],X70),
IF(AC70+AB70+Z70&lt;VLOOKUP(X70,Table9[],7,0),AC70
+AB70+Z70+VLOOKUP(X70,Table9[],4,0),AC70+AB70+Z70),AC70
+AB70+Z70)))</f>
        <v>#VALUE!</v>
      </c>
      <c r="AE70" s="42"/>
      <c r="AF70" s="15" t="str">
        <f>IFERROR(IF(COUNTIF(Table9[MM Year],X70),
IF(AD70&lt;VLOOKUP(X70,Table9[],7,0),AD70
+VLOOKUP(X70,Table9[],4,0),AD70),AD70
),"")</f>
        <v/>
      </c>
      <c r="AG70" s="5"/>
      <c r="AH70" s="5"/>
      <c r="AI70" s="5"/>
      <c r="AJ70" s="6"/>
      <c r="AK70" s="6"/>
      <c r="AL70" s="12" t="str">
        <f t="shared" si="17"/>
        <v/>
      </c>
      <c r="AM70" s="5"/>
      <c r="AN70" s="27" t="str">
        <f t="shared" si="18"/>
        <v/>
      </c>
      <c r="AO70" s="5"/>
      <c r="AP70" s="5"/>
      <c r="AQ70" s="6"/>
      <c r="AR70" s="12" t="str">
        <f t="shared" si="19"/>
        <v/>
      </c>
      <c r="AS70" s="6"/>
      <c r="AT70" s="5"/>
      <c r="AU70" s="53"/>
      <c r="AV70" s="53"/>
      <c r="AW70" s="54"/>
      <c r="AX70" s="15" t="str">
        <f t="shared" si="20"/>
        <v/>
      </c>
      <c r="AY70" s="5"/>
      <c r="AZ70" s="27" t="str">
        <f>IFERROR(VLOOKUP(AY70,vlookup!A$2:I$331,2,FALSE),"")</f>
        <v/>
      </c>
      <c r="BA70" s="27" t="str">
        <f>IFERROR(VLOOKUP(AY70,vlookup!A$2:I$331,3,FALSE),"")</f>
        <v/>
      </c>
      <c r="BB70" s="5"/>
      <c r="BC70" s="27" t="str">
        <f>IFERROR(VLOOKUP(BB70,vlookup!D$2:E$331,2,FALSE),"")</f>
        <v/>
      </c>
      <c r="BD70" s="5"/>
      <c r="BE70" s="27" t="str">
        <f t="shared" si="21"/>
        <v/>
      </c>
      <c r="BF70" s="27" t="str">
        <f>IFERROR(VLOOKUP(BE70,vlookup!G$2:I$331,2,FALSE),"")</f>
        <v/>
      </c>
      <c r="BG70" s="27" t="str">
        <f>IFERROR(VLOOKUP(BE70,vlookup!G$2:I$331,3,FALSE),"")</f>
        <v/>
      </c>
      <c r="BH70" s="5"/>
      <c r="BI70" s="6"/>
      <c r="BJ70" s="6"/>
      <c r="BK70" s="6"/>
      <c r="BL70" s="6"/>
    </row>
    <row r="71" spans="1:64">
      <c r="A71" s="4"/>
      <c r="B71" s="5"/>
      <c r="C71" s="27" t="str">
        <f>IFERROR(VLOOKUP(B71,vlookup!A$2:I$331,2,FALSE),"")</f>
        <v/>
      </c>
      <c r="D71" s="27" t="str">
        <f>IFERROR(VLOOKUP(B71,vlookup!A$2:I$331,3,FALSE),"")</f>
        <v/>
      </c>
      <c r="E71" s="5"/>
      <c r="F71" s="27" t="str">
        <f>IFERROR(VLOOKUP(E71,vlookup!D$2:E$331,2,FALSE),"")</f>
        <v/>
      </c>
      <c r="G71" s="5"/>
      <c r="H71" s="27" t="str">
        <f t="shared" si="12"/>
        <v/>
      </c>
      <c r="I71" s="27" t="str">
        <f>IFERROR(VLOOKUP(H71,vlookup!G$2:I$331,2,FALSE),"")</f>
        <v/>
      </c>
      <c r="J71" s="27" t="str">
        <f>IFERROR(VLOOKUP(H71,vlookup!G$2:I$331,3,FALSE),"")</f>
        <v/>
      </c>
      <c r="K71" s="5"/>
      <c r="L71" s="6"/>
      <c r="M71" s="6"/>
      <c r="N71" s="6"/>
      <c r="O71" s="6"/>
      <c r="P71" s="6"/>
      <c r="Q71" s="14" t="str">
        <f t="shared" si="13"/>
        <v/>
      </c>
      <c r="R71" s="5"/>
      <c r="S71" s="6"/>
      <c r="T71" s="6"/>
      <c r="U71" s="5"/>
      <c r="V71" s="45">
        <f t="shared" si="14"/>
        <v>0</v>
      </c>
      <c r="W71" s="45">
        <f t="shared" si="15"/>
        <v>0</v>
      </c>
      <c r="X71" s="45" t="e">
        <f t="shared" si="16"/>
        <v>#VALUE!</v>
      </c>
      <c r="Y71" s="45">
        <f>IFERROR(VALUE(V71),VLOOKUP(V71,DayReplace[],2,0))</f>
        <v>0</v>
      </c>
      <c r="Z71" s="45">
        <f>IF(V71=0,1,
IF(OR(AND(COUNTIF(Table12[Normal and Leap Years],X71),AA71=3,Y71=30),
AND(COUNTIF(Table9[MM Year],X71),COUNTIF(Table13[Always 29-Day Months],AA71),Y71=30)),Y71
-1,Y71))</f>
        <v>1</v>
      </c>
      <c r="AA71" s="45">
        <f>IFERROR(VALUE(W71),VLOOKUP(W71,MonthReplace[],2,0))</f>
        <v>0</v>
      </c>
      <c r="AB71" s="45" t="e">
        <f>IF(COUNTIF(Table9[MM Year],X71),VLOOKUP(AA71,MonthSerial[],VLOOKUP(X71,Table9[],3,0)+2,0),DATE(X71,AA71,0)-AC71)</f>
        <v>#VALUE!</v>
      </c>
      <c r="AC71" s="45" t="e">
        <f>IF(COUNTIF(Table9[MM Year],X71),
VLOOKUP(X71,Table9[],5,0),
DATE(X71,1,0))</f>
        <v>#VALUE!</v>
      </c>
      <c r="AD71" s="46" t="e">
        <f>IF(AA71=0,DATE(YEAR(AC71+1),7,16),
IF(V71=0,IF(COUNTIF(Table9[MM Year],X71),AC71+AB71+Z71+15-DAY(AC71+AB71+Z71+15)+16,AC71+AB71+Z71-DAY(AC71+AB71+Z71)+16),
IF(COUNTIF(Table9[MM Year],X71),
IF(AC71+AB71+Z71&lt;VLOOKUP(X71,Table9[],7,0),AC71
+AB71+Z71+VLOOKUP(X71,Table9[],4,0),AC71+AB71+Z71),AC71
+AB71+Z71)))</f>
        <v>#VALUE!</v>
      </c>
      <c r="AE71" s="42"/>
      <c r="AF71" s="15" t="str">
        <f>IFERROR(IF(COUNTIF(Table9[MM Year],X71),
IF(AD71&lt;VLOOKUP(X71,Table9[],7,0),AD71
+VLOOKUP(X71,Table9[],4,0),AD71),AD71
),"")</f>
        <v/>
      </c>
      <c r="AG71" s="5"/>
      <c r="AH71" s="5"/>
      <c r="AI71" s="5"/>
      <c r="AJ71" s="6"/>
      <c r="AK71" s="6"/>
      <c r="AL71" s="12" t="str">
        <f t="shared" si="17"/>
        <v/>
      </c>
      <c r="AM71" s="5"/>
      <c r="AN71" s="27" t="str">
        <f t="shared" si="18"/>
        <v/>
      </c>
      <c r="AO71" s="5"/>
      <c r="AP71" s="5"/>
      <c r="AQ71" s="6"/>
      <c r="AR71" s="12" t="str">
        <f t="shared" si="19"/>
        <v/>
      </c>
      <c r="AS71" s="6"/>
      <c r="AT71" s="5"/>
      <c r="AU71" s="53"/>
      <c r="AV71" s="53"/>
      <c r="AW71" s="54"/>
      <c r="AX71" s="15" t="str">
        <f t="shared" si="20"/>
        <v/>
      </c>
      <c r="AY71" s="5"/>
      <c r="AZ71" s="27" t="str">
        <f>IFERROR(VLOOKUP(AY71,vlookup!A$2:I$331,2,FALSE),"")</f>
        <v/>
      </c>
      <c r="BA71" s="27" t="str">
        <f>IFERROR(VLOOKUP(AY71,vlookup!A$2:I$331,3,FALSE),"")</f>
        <v/>
      </c>
      <c r="BB71" s="5"/>
      <c r="BC71" s="27" t="str">
        <f>IFERROR(VLOOKUP(BB71,vlookup!D$2:E$331,2,FALSE),"")</f>
        <v/>
      </c>
      <c r="BD71" s="5"/>
      <c r="BE71" s="27" t="str">
        <f t="shared" si="21"/>
        <v/>
      </c>
      <c r="BF71" s="27" t="str">
        <f>IFERROR(VLOOKUP(BE71,vlookup!G$2:I$331,2,FALSE),"")</f>
        <v/>
      </c>
      <c r="BG71" s="27" t="str">
        <f>IFERROR(VLOOKUP(BE71,vlookup!G$2:I$331,3,FALSE),"")</f>
        <v/>
      </c>
      <c r="BH71" s="5"/>
      <c r="BI71" s="6"/>
      <c r="BJ71" s="6"/>
      <c r="BK71" s="6"/>
      <c r="BL71" s="6"/>
    </row>
    <row r="72" spans="1:64">
      <c r="A72" s="4"/>
      <c r="B72" s="5"/>
      <c r="C72" s="27" t="str">
        <f>IFERROR(VLOOKUP(B72,vlookup!A$2:I$331,2,FALSE),"")</f>
        <v/>
      </c>
      <c r="D72" s="27" t="str">
        <f>IFERROR(VLOOKUP(B72,vlookup!A$2:I$331,3,FALSE),"")</f>
        <v/>
      </c>
      <c r="E72" s="5"/>
      <c r="F72" s="27" t="str">
        <f>IFERROR(VLOOKUP(E72,vlookup!D$2:E$331,2,FALSE),"")</f>
        <v/>
      </c>
      <c r="G72" s="5"/>
      <c r="H72" s="27" t="str">
        <f t="shared" si="12"/>
        <v/>
      </c>
      <c r="I72" s="27" t="str">
        <f>IFERROR(VLOOKUP(H72,vlookup!G$2:I$331,2,FALSE),"")</f>
        <v/>
      </c>
      <c r="J72" s="27" t="str">
        <f>IFERROR(VLOOKUP(H72,vlookup!G$2:I$331,3,FALSE),"")</f>
        <v/>
      </c>
      <c r="K72" s="5"/>
      <c r="L72" s="6"/>
      <c r="M72" s="6"/>
      <c r="N72" s="6"/>
      <c r="O72" s="6"/>
      <c r="P72" s="6"/>
      <c r="Q72" s="14" t="str">
        <f t="shared" si="13"/>
        <v/>
      </c>
      <c r="R72" s="5"/>
      <c r="S72" s="6"/>
      <c r="T72" s="6"/>
      <c r="U72" s="5"/>
      <c r="V72" s="45">
        <f t="shared" si="14"/>
        <v>0</v>
      </c>
      <c r="W72" s="45">
        <f t="shared" si="15"/>
        <v>0</v>
      </c>
      <c r="X72" s="45" t="e">
        <f t="shared" si="16"/>
        <v>#VALUE!</v>
      </c>
      <c r="Y72" s="45">
        <f>IFERROR(VALUE(V72),VLOOKUP(V72,DayReplace[],2,0))</f>
        <v>0</v>
      </c>
      <c r="Z72" s="45">
        <f>IF(V72=0,1,
IF(OR(AND(COUNTIF(Table12[Normal and Leap Years],X72),AA72=3,Y72=30),
AND(COUNTIF(Table9[MM Year],X72),COUNTIF(Table13[Always 29-Day Months],AA72),Y72=30)),Y72
-1,Y72))</f>
        <v>1</v>
      </c>
      <c r="AA72" s="45">
        <f>IFERROR(VALUE(W72),VLOOKUP(W72,MonthReplace[],2,0))</f>
        <v>0</v>
      </c>
      <c r="AB72" s="45" t="e">
        <f>IF(COUNTIF(Table9[MM Year],X72),VLOOKUP(AA72,MonthSerial[],VLOOKUP(X72,Table9[],3,0)+2,0),DATE(X72,AA72,0)-AC72)</f>
        <v>#VALUE!</v>
      </c>
      <c r="AC72" s="45" t="e">
        <f>IF(COUNTIF(Table9[MM Year],X72),
VLOOKUP(X72,Table9[],5,0),
DATE(X72,1,0))</f>
        <v>#VALUE!</v>
      </c>
      <c r="AD72" s="46" t="e">
        <f>IF(AA72=0,DATE(YEAR(AC72+1),7,16),
IF(V72=0,IF(COUNTIF(Table9[MM Year],X72),AC72+AB72+Z72+15-DAY(AC72+AB72+Z72+15)+16,AC72+AB72+Z72-DAY(AC72+AB72+Z72)+16),
IF(COUNTIF(Table9[MM Year],X72),
IF(AC72+AB72+Z72&lt;VLOOKUP(X72,Table9[],7,0),AC72
+AB72+Z72+VLOOKUP(X72,Table9[],4,0),AC72+AB72+Z72),AC72
+AB72+Z72)))</f>
        <v>#VALUE!</v>
      </c>
      <c r="AE72" s="42"/>
      <c r="AF72" s="15" t="str">
        <f>IFERROR(IF(COUNTIF(Table9[MM Year],X72),
IF(AD72&lt;VLOOKUP(X72,Table9[],7,0),AD72
+VLOOKUP(X72,Table9[],4,0),AD72),AD72
),"")</f>
        <v/>
      </c>
      <c r="AG72" s="5"/>
      <c r="AH72" s="5"/>
      <c r="AI72" s="5"/>
      <c r="AJ72" s="6"/>
      <c r="AK72" s="6"/>
      <c r="AL72" s="12" t="str">
        <f t="shared" si="17"/>
        <v/>
      </c>
      <c r="AM72" s="5"/>
      <c r="AN72" s="27" t="str">
        <f t="shared" si="18"/>
        <v/>
      </c>
      <c r="AO72" s="5"/>
      <c r="AP72" s="5"/>
      <c r="AQ72" s="6"/>
      <c r="AR72" s="12" t="str">
        <f t="shared" si="19"/>
        <v/>
      </c>
      <c r="AS72" s="6"/>
      <c r="AT72" s="5"/>
      <c r="AU72" s="53"/>
      <c r="AV72" s="53"/>
      <c r="AW72" s="54"/>
      <c r="AX72" s="15" t="str">
        <f t="shared" si="20"/>
        <v/>
      </c>
      <c r="AY72" s="5"/>
      <c r="AZ72" s="27" t="str">
        <f>IFERROR(VLOOKUP(AY72,vlookup!A$2:I$331,2,FALSE),"")</f>
        <v/>
      </c>
      <c r="BA72" s="27" t="str">
        <f>IFERROR(VLOOKUP(AY72,vlookup!A$2:I$331,3,FALSE),"")</f>
        <v/>
      </c>
      <c r="BB72" s="5"/>
      <c r="BC72" s="27" t="str">
        <f>IFERROR(VLOOKUP(BB72,vlookup!D$2:E$331,2,FALSE),"")</f>
        <v/>
      </c>
      <c r="BD72" s="5"/>
      <c r="BE72" s="27" t="str">
        <f t="shared" si="21"/>
        <v/>
      </c>
      <c r="BF72" s="27" t="str">
        <f>IFERROR(VLOOKUP(BE72,vlookup!G$2:I$331,2,FALSE),"")</f>
        <v/>
      </c>
      <c r="BG72" s="27" t="str">
        <f>IFERROR(VLOOKUP(BE72,vlookup!G$2:I$331,3,FALSE),"")</f>
        <v/>
      </c>
      <c r="BH72" s="5"/>
      <c r="BI72" s="6"/>
      <c r="BJ72" s="6"/>
      <c r="BK72" s="6"/>
      <c r="BL72" s="6"/>
    </row>
    <row r="73" spans="1:64">
      <c r="A73" s="4"/>
      <c r="B73" s="5"/>
      <c r="C73" s="27" t="str">
        <f>IFERROR(VLOOKUP(B73,vlookup!A$2:I$331,2,FALSE),"")</f>
        <v/>
      </c>
      <c r="D73" s="27" t="str">
        <f>IFERROR(VLOOKUP(B73,vlookup!A$2:I$331,3,FALSE),"")</f>
        <v/>
      </c>
      <c r="E73" s="5"/>
      <c r="F73" s="27" t="str">
        <f>IFERROR(VLOOKUP(E73,vlookup!D$2:E$331,2,FALSE),"")</f>
        <v/>
      </c>
      <c r="G73" s="5"/>
      <c r="H73" s="27" t="str">
        <f t="shared" si="12"/>
        <v/>
      </c>
      <c r="I73" s="27" t="str">
        <f>IFERROR(VLOOKUP(H73,vlookup!G$2:I$331,2,FALSE),"")</f>
        <v/>
      </c>
      <c r="J73" s="27" t="str">
        <f>IFERROR(VLOOKUP(H73,vlookup!G$2:I$331,3,FALSE),"")</f>
        <v/>
      </c>
      <c r="K73" s="5"/>
      <c r="L73" s="6"/>
      <c r="M73" s="6"/>
      <c r="N73" s="6"/>
      <c r="O73" s="6"/>
      <c r="P73" s="6"/>
      <c r="Q73" s="14" t="str">
        <f t="shared" si="13"/>
        <v/>
      </c>
      <c r="R73" s="5"/>
      <c r="S73" s="6"/>
      <c r="T73" s="6"/>
      <c r="U73" s="5"/>
      <c r="V73" s="45">
        <f t="shared" si="14"/>
        <v>0</v>
      </c>
      <c r="W73" s="45">
        <f t="shared" si="15"/>
        <v>0</v>
      </c>
      <c r="X73" s="45" t="e">
        <f t="shared" si="16"/>
        <v>#VALUE!</v>
      </c>
      <c r="Y73" s="45">
        <f>IFERROR(VALUE(V73),VLOOKUP(V73,DayReplace[],2,0))</f>
        <v>0</v>
      </c>
      <c r="Z73" s="45">
        <f>IF(V73=0,1,
IF(OR(AND(COUNTIF(Table12[Normal and Leap Years],X73),AA73=3,Y73=30),
AND(COUNTIF(Table9[MM Year],X73),COUNTIF(Table13[Always 29-Day Months],AA73),Y73=30)),Y73
-1,Y73))</f>
        <v>1</v>
      </c>
      <c r="AA73" s="45">
        <f>IFERROR(VALUE(W73),VLOOKUP(W73,MonthReplace[],2,0))</f>
        <v>0</v>
      </c>
      <c r="AB73" s="45" t="e">
        <f>IF(COUNTIF(Table9[MM Year],X73),VLOOKUP(AA73,MonthSerial[],VLOOKUP(X73,Table9[],3,0)+2,0),DATE(X73,AA73,0)-AC73)</f>
        <v>#VALUE!</v>
      </c>
      <c r="AC73" s="45" t="e">
        <f>IF(COUNTIF(Table9[MM Year],X73),
VLOOKUP(X73,Table9[],5,0),
DATE(X73,1,0))</f>
        <v>#VALUE!</v>
      </c>
      <c r="AD73" s="46" t="e">
        <f>IF(AA73=0,DATE(YEAR(AC73+1),7,16),
IF(V73=0,IF(COUNTIF(Table9[MM Year],X73),AC73+AB73+Z73+15-DAY(AC73+AB73+Z73+15)+16,AC73+AB73+Z73-DAY(AC73+AB73+Z73)+16),
IF(COUNTIF(Table9[MM Year],X73),
IF(AC73+AB73+Z73&lt;VLOOKUP(X73,Table9[],7,0),AC73
+AB73+Z73+VLOOKUP(X73,Table9[],4,0),AC73+AB73+Z73),AC73
+AB73+Z73)))</f>
        <v>#VALUE!</v>
      </c>
      <c r="AE73" s="42"/>
      <c r="AF73" s="15" t="str">
        <f>IFERROR(IF(COUNTIF(Table9[MM Year],X73),
IF(AD73&lt;VLOOKUP(X73,Table9[],7,0),AD73
+VLOOKUP(X73,Table9[],4,0),AD73),AD73
),"")</f>
        <v/>
      </c>
      <c r="AG73" s="5"/>
      <c r="AH73" s="5"/>
      <c r="AI73" s="5"/>
      <c r="AJ73" s="6"/>
      <c r="AK73" s="6"/>
      <c r="AL73" s="12" t="str">
        <f t="shared" si="17"/>
        <v/>
      </c>
      <c r="AM73" s="5"/>
      <c r="AN73" s="27" t="str">
        <f t="shared" si="18"/>
        <v/>
      </c>
      <c r="AO73" s="5"/>
      <c r="AP73" s="5"/>
      <c r="AQ73" s="6"/>
      <c r="AR73" s="12" t="str">
        <f t="shared" si="19"/>
        <v/>
      </c>
      <c r="AS73" s="6"/>
      <c r="AT73" s="5"/>
      <c r="AU73" s="53"/>
      <c r="AV73" s="53"/>
      <c r="AW73" s="54"/>
      <c r="AX73" s="15" t="str">
        <f t="shared" si="20"/>
        <v/>
      </c>
      <c r="AY73" s="5"/>
      <c r="AZ73" s="27" t="str">
        <f>IFERROR(VLOOKUP(AY73,vlookup!A$2:I$331,2,FALSE),"")</f>
        <v/>
      </c>
      <c r="BA73" s="27" t="str">
        <f>IFERROR(VLOOKUP(AY73,vlookup!A$2:I$331,3,FALSE),"")</f>
        <v/>
      </c>
      <c r="BB73" s="5"/>
      <c r="BC73" s="27" t="str">
        <f>IFERROR(VLOOKUP(BB73,vlookup!D$2:E$331,2,FALSE),"")</f>
        <v/>
      </c>
      <c r="BD73" s="5"/>
      <c r="BE73" s="27" t="str">
        <f t="shared" si="21"/>
        <v/>
      </c>
      <c r="BF73" s="27" t="str">
        <f>IFERROR(VLOOKUP(BE73,vlookup!G$2:I$331,2,FALSE),"")</f>
        <v/>
      </c>
      <c r="BG73" s="27" t="str">
        <f>IFERROR(VLOOKUP(BE73,vlookup!G$2:I$331,3,FALSE),"")</f>
        <v/>
      </c>
      <c r="BH73" s="5"/>
      <c r="BI73" s="6"/>
      <c r="BJ73" s="6"/>
      <c r="BK73" s="6"/>
      <c r="BL73" s="6"/>
    </row>
    <row r="74" spans="1:64">
      <c r="A74" s="4"/>
      <c r="B74" s="5"/>
      <c r="C74" s="27" t="str">
        <f>IFERROR(VLOOKUP(B74,vlookup!A$2:I$331,2,FALSE),"")</f>
        <v/>
      </c>
      <c r="D74" s="27" t="str">
        <f>IFERROR(VLOOKUP(B74,vlookup!A$2:I$331,3,FALSE),"")</f>
        <v/>
      </c>
      <c r="E74" s="5"/>
      <c r="F74" s="27" t="str">
        <f>IFERROR(VLOOKUP(E74,vlookup!D$2:E$331,2,FALSE),"")</f>
        <v/>
      </c>
      <c r="G74" s="5"/>
      <c r="H74" s="27" t="str">
        <f t="shared" si="12"/>
        <v/>
      </c>
      <c r="I74" s="27" t="str">
        <f>IFERROR(VLOOKUP(H74,vlookup!G$2:I$331,2,FALSE),"")</f>
        <v/>
      </c>
      <c r="J74" s="27" t="str">
        <f>IFERROR(VLOOKUP(H74,vlookup!G$2:I$331,3,FALSE),"")</f>
        <v/>
      </c>
      <c r="K74" s="5"/>
      <c r="L74" s="6"/>
      <c r="M74" s="6"/>
      <c r="N74" s="6"/>
      <c r="O74" s="6"/>
      <c r="P74" s="6"/>
      <c r="Q74" s="14" t="str">
        <f t="shared" si="13"/>
        <v/>
      </c>
      <c r="R74" s="5"/>
      <c r="S74" s="6"/>
      <c r="T74" s="6"/>
      <c r="U74" s="5"/>
      <c r="V74" s="45">
        <f t="shared" si="14"/>
        <v>0</v>
      </c>
      <c r="W74" s="45">
        <f t="shared" si="15"/>
        <v>0</v>
      </c>
      <c r="X74" s="45" t="e">
        <f t="shared" si="16"/>
        <v>#VALUE!</v>
      </c>
      <c r="Y74" s="45">
        <f>IFERROR(VALUE(V74),VLOOKUP(V74,DayReplace[],2,0))</f>
        <v>0</v>
      </c>
      <c r="Z74" s="45">
        <f>IF(V74=0,1,
IF(OR(AND(COUNTIF(Table12[Normal and Leap Years],X74),AA74=3,Y74=30),
AND(COUNTIF(Table9[MM Year],X74),COUNTIF(Table13[Always 29-Day Months],AA74),Y74=30)),Y74
-1,Y74))</f>
        <v>1</v>
      </c>
      <c r="AA74" s="45">
        <f>IFERROR(VALUE(W74),VLOOKUP(W74,MonthReplace[],2,0))</f>
        <v>0</v>
      </c>
      <c r="AB74" s="45" t="e">
        <f>IF(COUNTIF(Table9[MM Year],X74),VLOOKUP(AA74,MonthSerial[],VLOOKUP(X74,Table9[],3,0)+2,0),DATE(X74,AA74,0)-AC74)</f>
        <v>#VALUE!</v>
      </c>
      <c r="AC74" s="45" t="e">
        <f>IF(COUNTIF(Table9[MM Year],X74),
VLOOKUP(X74,Table9[],5,0),
DATE(X74,1,0))</f>
        <v>#VALUE!</v>
      </c>
      <c r="AD74" s="46" t="e">
        <f>IF(AA74=0,DATE(YEAR(AC74+1),7,16),
IF(V74=0,IF(COUNTIF(Table9[MM Year],X74),AC74+AB74+Z74+15-DAY(AC74+AB74+Z74+15)+16,AC74+AB74+Z74-DAY(AC74+AB74+Z74)+16),
IF(COUNTIF(Table9[MM Year],X74),
IF(AC74+AB74+Z74&lt;VLOOKUP(X74,Table9[],7,0),AC74
+AB74+Z74+VLOOKUP(X74,Table9[],4,0),AC74+AB74+Z74),AC74
+AB74+Z74)))</f>
        <v>#VALUE!</v>
      </c>
      <c r="AE74" s="42"/>
      <c r="AF74" s="15" t="str">
        <f>IFERROR(IF(COUNTIF(Table9[MM Year],X74),
IF(AD74&lt;VLOOKUP(X74,Table9[],7,0),AD74
+VLOOKUP(X74,Table9[],4,0),AD74),AD74
),"")</f>
        <v/>
      </c>
      <c r="AG74" s="5"/>
      <c r="AH74" s="5"/>
      <c r="AI74" s="5"/>
      <c r="AJ74" s="6"/>
      <c r="AK74" s="6"/>
      <c r="AL74" s="12" t="str">
        <f t="shared" si="17"/>
        <v/>
      </c>
      <c r="AM74" s="5"/>
      <c r="AN74" s="27" t="str">
        <f t="shared" si="18"/>
        <v/>
      </c>
      <c r="AO74" s="5"/>
      <c r="AP74" s="5"/>
      <c r="AQ74" s="6"/>
      <c r="AR74" s="12" t="str">
        <f t="shared" si="19"/>
        <v/>
      </c>
      <c r="AS74" s="6"/>
      <c r="AT74" s="5"/>
      <c r="AU74" s="53"/>
      <c r="AV74" s="53"/>
      <c r="AW74" s="54"/>
      <c r="AX74" s="15" t="str">
        <f t="shared" si="20"/>
        <v/>
      </c>
      <c r="AY74" s="5"/>
      <c r="AZ74" s="27" t="str">
        <f>IFERROR(VLOOKUP(AY74,vlookup!A$2:I$331,2,FALSE),"")</f>
        <v/>
      </c>
      <c r="BA74" s="27" t="str">
        <f>IFERROR(VLOOKUP(AY74,vlookup!A$2:I$331,3,FALSE),"")</f>
        <v/>
      </c>
      <c r="BB74" s="5"/>
      <c r="BC74" s="27" t="str">
        <f>IFERROR(VLOOKUP(BB74,vlookup!D$2:E$331,2,FALSE),"")</f>
        <v/>
      </c>
      <c r="BD74" s="5"/>
      <c r="BE74" s="27" t="str">
        <f t="shared" si="21"/>
        <v/>
      </c>
      <c r="BF74" s="27" t="str">
        <f>IFERROR(VLOOKUP(BE74,vlookup!G$2:I$331,2,FALSE),"")</f>
        <v/>
      </c>
      <c r="BG74" s="27" t="str">
        <f>IFERROR(VLOOKUP(BE74,vlookup!G$2:I$331,3,FALSE),"")</f>
        <v/>
      </c>
      <c r="BH74" s="5"/>
      <c r="BI74" s="6"/>
      <c r="BJ74" s="6"/>
      <c r="BK74" s="6"/>
      <c r="BL74" s="6"/>
    </row>
    <row r="75" spans="1:64">
      <c r="A75" s="4"/>
      <c r="B75" s="5"/>
      <c r="C75" s="27" t="str">
        <f>IFERROR(VLOOKUP(B75,vlookup!A$2:I$331,2,FALSE),"")</f>
        <v/>
      </c>
      <c r="D75" s="27" t="str">
        <f>IFERROR(VLOOKUP(B75,vlookup!A$2:I$331,3,FALSE),"")</f>
        <v/>
      </c>
      <c r="E75" s="5"/>
      <c r="F75" s="27" t="str">
        <f>IFERROR(VLOOKUP(E75,vlookup!D$2:E$331,2,FALSE),"")</f>
        <v/>
      </c>
      <c r="G75" s="5"/>
      <c r="H75" s="27" t="str">
        <f t="shared" si="12"/>
        <v/>
      </c>
      <c r="I75" s="27" t="str">
        <f>IFERROR(VLOOKUP(H75,vlookup!G$2:I$331,2,FALSE),"")</f>
        <v/>
      </c>
      <c r="J75" s="27" t="str">
        <f>IFERROR(VLOOKUP(H75,vlookup!G$2:I$331,3,FALSE),"")</f>
        <v/>
      </c>
      <c r="K75" s="5"/>
      <c r="L75" s="6"/>
      <c r="M75" s="6"/>
      <c r="N75" s="6"/>
      <c r="O75" s="6"/>
      <c r="P75" s="6"/>
      <c r="Q75" s="14" t="str">
        <f t="shared" si="13"/>
        <v/>
      </c>
      <c r="R75" s="5"/>
      <c r="S75" s="6"/>
      <c r="T75" s="6"/>
      <c r="U75" s="5"/>
      <c r="V75" s="45">
        <f t="shared" si="14"/>
        <v>0</v>
      </c>
      <c r="W75" s="45">
        <f t="shared" si="15"/>
        <v>0</v>
      </c>
      <c r="X75" s="45" t="e">
        <f t="shared" si="16"/>
        <v>#VALUE!</v>
      </c>
      <c r="Y75" s="45">
        <f>IFERROR(VALUE(V75),VLOOKUP(V75,DayReplace[],2,0))</f>
        <v>0</v>
      </c>
      <c r="Z75" s="45">
        <f>IF(V75=0,1,
IF(OR(AND(COUNTIF(Table12[Normal and Leap Years],X75),AA75=3,Y75=30),
AND(COUNTIF(Table9[MM Year],X75),COUNTIF(Table13[Always 29-Day Months],AA75),Y75=30)),Y75
-1,Y75))</f>
        <v>1</v>
      </c>
      <c r="AA75" s="45">
        <f>IFERROR(VALUE(W75),VLOOKUP(W75,MonthReplace[],2,0))</f>
        <v>0</v>
      </c>
      <c r="AB75" s="45" t="e">
        <f>IF(COUNTIF(Table9[MM Year],X75),VLOOKUP(AA75,MonthSerial[],VLOOKUP(X75,Table9[],3,0)+2,0),DATE(X75,AA75,0)-AC75)</f>
        <v>#VALUE!</v>
      </c>
      <c r="AC75" s="45" t="e">
        <f>IF(COUNTIF(Table9[MM Year],X75),
VLOOKUP(X75,Table9[],5,0),
DATE(X75,1,0))</f>
        <v>#VALUE!</v>
      </c>
      <c r="AD75" s="46" t="e">
        <f>IF(AA75=0,DATE(YEAR(AC75+1),7,16),
IF(V75=0,IF(COUNTIF(Table9[MM Year],X75),AC75+AB75+Z75+15-DAY(AC75+AB75+Z75+15)+16,AC75+AB75+Z75-DAY(AC75+AB75+Z75)+16),
IF(COUNTIF(Table9[MM Year],X75),
IF(AC75+AB75+Z75&lt;VLOOKUP(X75,Table9[],7,0),AC75
+AB75+Z75+VLOOKUP(X75,Table9[],4,0),AC75+AB75+Z75),AC75
+AB75+Z75)))</f>
        <v>#VALUE!</v>
      </c>
      <c r="AE75" s="42"/>
      <c r="AF75" s="15" t="str">
        <f>IFERROR(IF(COUNTIF(Table9[MM Year],X75),
IF(AD75&lt;VLOOKUP(X75,Table9[],7,0),AD75
+VLOOKUP(X75,Table9[],4,0),AD75),AD75
),"")</f>
        <v/>
      </c>
      <c r="AG75" s="5"/>
      <c r="AH75" s="5"/>
      <c r="AI75" s="5"/>
      <c r="AJ75" s="6"/>
      <c r="AK75" s="6"/>
      <c r="AL75" s="12" t="str">
        <f t="shared" si="17"/>
        <v/>
      </c>
      <c r="AM75" s="5"/>
      <c r="AN75" s="27" t="str">
        <f t="shared" si="18"/>
        <v/>
      </c>
      <c r="AO75" s="5"/>
      <c r="AP75" s="5"/>
      <c r="AQ75" s="6"/>
      <c r="AR75" s="12" t="str">
        <f t="shared" si="19"/>
        <v/>
      </c>
      <c r="AS75" s="6"/>
      <c r="AT75" s="5"/>
      <c r="AU75" s="53"/>
      <c r="AV75" s="53"/>
      <c r="AW75" s="54"/>
      <c r="AX75" s="15" t="str">
        <f t="shared" si="20"/>
        <v/>
      </c>
      <c r="AY75" s="5"/>
      <c r="AZ75" s="27" t="str">
        <f>IFERROR(VLOOKUP(AY75,vlookup!A$2:I$331,2,FALSE),"")</f>
        <v/>
      </c>
      <c r="BA75" s="27" t="str">
        <f>IFERROR(VLOOKUP(AY75,vlookup!A$2:I$331,3,FALSE),"")</f>
        <v/>
      </c>
      <c r="BB75" s="5"/>
      <c r="BC75" s="27" t="str">
        <f>IFERROR(VLOOKUP(BB75,vlookup!D$2:E$331,2,FALSE),"")</f>
        <v/>
      </c>
      <c r="BD75" s="5"/>
      <c r="BE75" s="27" t="str">
        <f t="shared" si="21"/>
        <v/>
      </c>
      <c r="BF75" s="27" t="str">
        <f>IFERROR(VLOOKUP(BE75,vlookup!G$2:I$331,2,FALSE),"")</f>
        <v/>
      </c>
      <c r="BG75" s="27" t="str">
        <f>IFERROR(VLOOKUP(BE75,vlookup!G$2:I$331,3,FALSE),"")</f>
        <v/>
      </c>
      <c r="BH75" s="5"/>
      <c r="BI75" s="6"/>
      <c r="BJ75" s="6"/>
      <c r="BK75" s="6"/>
      <c r="BL75" s="6"/>
    </row>
    <row r="76" spans="1:64">
      <c r="A76" s="4"/>
      <c r="B76" s="5"/>
      <c r="C76" s="27" t="str">
        <f>IFERROR(VLOOKUP(B76,vlookup!A$2:I$331,2,FALSE),"")</f>
        <v/>
      </c>
      <c r="D76" s="27" t="str">
        <f>IFERROR(VLOOKUP(B76,vlookup!A$2:I$331,3,FALSE),"")</f>
        <v/>
      </c>
      <c r="E76" s="5"/>
      <c r="F76" s="27" t="str">
        <f>IFERROR(VLOOKUP(E76,vlookup!D$2:E$331,2,FALSE),"")</f>
        <v/>
      </c>
      <c r="G76" s="5"/>
      <c r="H76" s="27" t="str">
        <f t="shared" si="12"/>
        <v/>
      </c>
      <c r="I76" s="27" t="str">
        <f>IFERROR(VLOOKUP(H76,vlookup!G$2:I$331,2,FALSE),"")</f>
        <v/>
      </c>
      <c r="J76" s="27" t="str">
        <f>IFERROR(VLOOKUP(H76,vlookup!G$2:I$331,3,FALSE),"")</f>
        <v/>
      </c>
      <c r="K76" s="5"/>
      <c r="L76" s="6"/>
      <c r="M76" s="6"/>
      <c r="N76" s="6"/>
      <c r="O76" s="6"/>
      <c r="P76" s="6"/>
      <c r="Q76" s="14" t="str">
        <f t="shared" si="13"/>
        <v/>
      </c>
      <c r="R76" s="5"/>
      <c r="S76" s="6"/>
      <c r="T76" s="6"/>
      <c r="U76" s="5"/>
      <c r="V76" s="45">
        <f t="shared" si="14"/>
        <v>0</v>
      </c>
      <c r="W76" s="45">
        <f t="shared" si="15"/>
        <v>0</v>
      </c>
      <c r="X76" s="45" t="e">
        <f t="shared" si="16"/>
        <v>#VALUE!</v>
      </c>
      <c r="Y76" s="45">
        <f>IFERROR(VALUE(V76),VLOOKUP(V76,DayReplace[],2,0))</f>
        <v>0</v>
      </c>
      <c r="Z76" s="45">
        <f>IF(V76=0,1,
IF(OR(AND(COUNTIF(Table12[Normal and Leap Years],X76),AA76=3,Y76=30),
AND(COUNTIF(Table9[MM Year],X76),COUNTIF(Table13[Always 29-Day Months],AA76),Y76=30)),Y76
-1,Y76))</f>
        <v>1</v>
      </c>
      <c r="AA76" s="45">
        <f>IFERROR(VALUE(W76),VLOOKUP(W76,MonthReplace[],2,0))</f>
        <v>0</v>
      </c>
      <c r="AB76" s="45" t="e">
        <f>IF(COUNTIF(Table9[MM Year],X76),VLOOKUP(AA76,MonthSerial[],VLOOKUP(X76,Table9[],3,0)+2,0),DATE(X76,AA76,0)-AC76)</f>
        <v>#VALUE!</v>
      </c>
      <c r="AC76" s="45" t="e">
        <f>IF(COUNTIF(Table9[MM Year],X76),
VLOOKUP(X76,Table9[],5,0),
DATE(X76,1,0))</f>
        <v>#VALUE!</v>
      </c>
      <c r="AD76" s="46" t="e">
        <f>IF(AA76=0,DATE(YEAR(AC76+1),7,16),
IF(V76=0,IF(COUNTIF(Table9[MM Year],X76),AC76+AB76+Z76+15-DAY(AC76+AB76+Z76+15)+16,AC76+AB76+Z76-DAY(AC76+AB76+Z76)+16),
IF(COUNTIF(Table9[MM Year],X76),
IF(AC76+AB76+Z76&lt;VLOOKUP(X76,Table9[],7,0),AC76
+AB76+Z76+VLOOKUP(X76,Table9[],4,0),AC76+AB76+Z76),AC76
+AB76+Z76)))</f>
        <v>#VALUE!</v>
      </c>
      <c r="AE76" s="42"/>
      <c r="AF76" s="15" t="str">
        <f>IFERROR(IF(COUNTIF(Table9[MM Year],X76),
IF(AD76&lt;VLOOKUP(X76,Table9[],7,0),AD76
+VLOOKUP(X76,Table9[],4,0),AD76),AD76
),"")</f>
        <v/>
      </c>
      <c r="AG76" s="5"/>
      <c r="AH76" s="5"/>
      <c r="AI76" s="5"/>
      <c r="AJ76" s="6"/>
      <c r="AK76" s="6"/>
      <c r="AL76" s="12" t="str">
        <f t="shared" si="17"/>
        <v/>
      </c>
      <c r="AM76" s="5"/>
      <c r="AN76" s="27" t="str">
        <f t="shared" si="18"/>
        <v/>
      </c>
      <c r="AO76" s="5"/>
      <c r="AP76" s="5"/>
      <c r="AQ76" s="6"/>
      <c r="AR76" s="12" t="str">
        <f t="shared" si="19"/>
        <v/>
      </c>
      <c r="AS76" s="6"/>
      <c r="AT76" s="5"/>
      <c r="AU76" s="53"/>
      <c r="AV76" s="53"/>
      <c r="AW76" s="54"/>
      <c r="AX76" s="15" t="str">
        <f t="shared" si="20"/>
        <v/>
      </c>
      <c r="AY76" s="5"/>
      <c r="AZ76" s="27" t="str">
        <f>IFERROR(VLOOKUP(AY76,vlookup!A$2:I$331,2,FALSE),"")</f>
        <v/>
      </c>
      <c r="BA76" s="27" t="str">
        <f>IFERROR(VLOOKUP(AY76,vlookup!A$2:I$331,3,FALSE),"")</f>
        <v/>
      </c>
      <c r="BB76" s="5"/>
      <c r="BC76" s="27" t="str">
        <f>IFERROR(VLOOKUP(BB76,vlookup!D$2:E$331,2,FALSE),"")</f>
        <v/>
      </c>
      <c r="BD76" s="5"/>
      <c r="BE76" s="27" t="str">
        <f t="shared" si="21"/>
        <v/>
      </c>
      <c r="BF76" s="27" t="str">
        <f>IFERROR(VLOOKUP(BE76,vlookup!G$2:I$331,2,FALSE),"")</f>
        <v/>
      </c>
      <c r="BG76" s="27" t="str">
        <f>IFERROR(VLOOKUP(BE76,vlookup!G$2:I$331,3,FALSE),"")</f>
        <v/>
      </c>
      <c r="BH76" s="5"/>
      <c r="BI76" s="6"/>
      <c r="BJ76" s="6"/>
      <c r="BK76" s="6"/>
      <c r="BL76" s="6"/>
    </row>
    <row r="77" spans="1:64">
      <c r="A77" s="4"/>
      <c r="B77" s="5"/>
      <c r="C77" s="27" t="str">
        <f>IFERROR(VLOOKUP(B77,vlookup!A$2:I$331,2,FALSE),"")</f>
        <v/>
      </c>
      <c r="D77" s="27" t="str">
        <f>IFERROR(VLOOKUP(B77,vlookup!A$2:I$331,3,FALSE),"")</f>
        <v/>
      </c>
      <c r="E77" s="5"/>
      <c r="F77" s="27" t="str">
        <f>IFERROR(VLOOKUP(E77,vlookup!D$2:E$331,2,FALSE),"")</f>
        <v/>
      </c>
      <c r="G77" s="5"/>
      <c r="H77" s="27" t="str">
        <f t="shared" si="12"/>
        <v/>
      </c>
      <c r="I77" s="27" t="str">
        <f>IFERROR(VLOOKUP(H77,vlookup!G$2:I$331,2,FALSE),"")</f>
        <v/>
      </c>
      <c r="J77" s="27" t="str">
        <f>IFERROR(VLOOKUP(H77,vlookup!G$2:I$331,3,FALSE),"")</f>
        <v/>
      </c>
      <c r="K77" s="5"/>
      <c r="L77" s="6"/>
      <c r="M77" s="6"/>
      <c r="N77" s="6"/>
      <c r="O77" s="6"/>
      <c r="P77" s="6"/>
      <c r="Q77" s="14" t="str">
        <f t="shared" si="13"/>
        <v/>
      </c>
      <c r="R77" s="5"/>
      <c r="S77" s="6"/>
      <c r="T77" s="6"/>
      <c r="U77" s="5"/>
      <c r="V77" s="45">
        <f t="shared" si="14"/>
        <v>0</v>
      </c>
      <c r="W77" s="45">
        <f t="shared" si="15"/>
        <v>0</v>
      </c>
      <c r="X77" s="45" t="e">
        <f t="shared" si="16"/>
        <v>#VALUE!</v>
      </c>
      <c r="Y77" s="45">
        <f>IFERROR(VALUE(V77),VLOOKUP(V77,DayReplace[],2,0))</f>
        <v>0</v>
      </c>
      <c r="Z77" s="45">
        <f>IF(V77=0,1,
IF(OR(AND(COUNTIF(Table12[Normal and Leap Years],X77),AA77=3,Y77=30),
AND(COUNTIF(Table9[MM Year],X77),COUNTIF(Table13[Always 29-Day Months],AA77),Y77=30)),Y77
-1,Y77))</f>
        <v>1</v>
      </c>
      <c r="AA77" s="45">
        <f>IFERROR(VALUE(W77),VLOOKUP(W77,MonthReplace[],2,0))</f>
        <v>0</v>
      </c>
      <c r="AB77" s="45" t="e">
        <f>IF(COUNTIF(Table9[MM Year],X77),VLOOKUP(AA77,MonthSerial[],VLOOKUP(X77,Table9[],3,0)+2,0),DATE(X77,AA77,0)-AC77)</f>
        <v>#VALUE!</v>
      </c>
      <c r="AC77" s="45" t="e">
        <f>IF(COUNTIF(Table9[MM Year],X77),
VLOOKUP(X77,Table9[],5,0),
DATE(X77,1,0))</f>
        <v>#VALUE!</v>
      </c>
      <c r="AD77" s="46" t="e">
        <f>IF(AA77=0,DATE(YEAR(AC77+1),7,16),
IF(V77=0,IF(COUNTIF(Table9[MM Year],X77),AC77+AB77+Z77+15-DAY(AC77+AB77+Z77+15)+16,AC77+AB77+Z77-DAY(AC77+AB77+Z77)+16),
IF(COUNTIF(Table9[MM Year],X77),
IF(AC77+AB77+Z77&lt;VLOOKUP(X77,Table9[],7,0),AC77
+AB77+Z77+VLOOKUP(X77,Table9[],4,0),AC77+AB77+Z77),AC77
+AB77+Z77)))</f>
        <v>#VALUE!</v>
      </c>
      <c r="AE77" s="42"/>
      <c r="AF77" s="15" t="str">
        <f>IFERROR(IF(COUNTIF(Table9[MM Year],X77),
IF(AD77&lt;VLOOKUP(X77,Table9[],7,0),AD77
+VLOOKUP(X77,Table9[],4,0),AD77),AD77
),"")</f>
        <v/>
      </c>
      <c r="AG77" s="5"/>
      <c r="AH77" s="5"/>
      <c r="AI77" s="5"/>
      <c r="AJ77" s="6"/>
      <c r="AK77" s="6"/>
      <c r="AL77" s="12" t="str">
        <f t="shared" si="17"/>
        <v/>
      </c>
      <c r="AM77" s="5"/>
      <c r="AN77" s="27" t="str">
        <f t="shared" si="18"/>
        <v/>
      </c>
      <c r="AO77" s="5"/>
      <c r="AP77" s="5"/>
      <c r="AQ77" s="6"/>
      <c r="AR77" s="12" t="str">
        <f t="shared" si="19"/>
        <v/>
      </c>
      <c r="AS77" s="6"/>
      <c r="AT77" s="5"/>
      <c r="AU77" s="53"/>
      <c r="AV77" s="53"/>
      <c r="AW77" s="54"/>
      <c r="AX77" s="15" t="str">
        <f t="shared" si="20"/>
        <v/>
      </c>
      <c r="AY77" s="5"/>
      <c r="AZ77" s="27" t="str">
        <f>IFERROR(VLOOKUP(AY77,vlookup!A$2:I$331,2,FALSE),"")</f>
        <v/>
      </c>
      <c r="BA77" s="27" t="str">
        <f>IFERROR(VLOOKUP(AY77,vlookup!A$2:I$331,3,FALSE),"")</f>
        <v/>
      </c>
      <c r="BB77" s="5"/>
      <c r="BC77" s="27" t="str">
        <f>IFERROR(VLOOKUP(BB77,vlookup!D$2:E$331,2,FALSE),"")</f>
        <v/>
      </c>
      <c r="BD77" s="5"/>
      <c r="BE77" s="27" t="str">
        <f t="shared" si="21"/>
        <v/>
      </c>
      <c r="BF77" s="27" t="str">
        <f>IFERROR(VLOOKUP(BE77,vlookup!G$2:I$331,2,FALSE),"")</f>
        <v/>
      </c>
      <c r="BG77" s="27" t="str">
        <f>IFERROR(VLOOKUP(BE77,vlookup!G$2:I$331,3,FALSE),"")</f>
        <v/>
      </c>
      <c r="BH77" s="5"/>
      <c r="BI77" s="6"/>
      <c r="BJ77" s="6"/>
      <c r="BK77" s="6"/>
      <c r="BL77" s="6"/>
    </row>
    <row r="78" spans="1:64">
      <c r="A78" s="4"/>
      <c r="B78" s="5"/>
      <c r="C78" s="27" t="str">
        <f>IFERROR(VLOOKUP(B78,vlookup!A$2:I$331,2,FALSE),"")</f>
        <v/>
      </c>
      <c r="D78" s="27" t="str">
        <f>IFERROR(VLOOKUP(B78,vlookup!A$2:I$331,3,FALSE),"")</f>
        <v/>
      </c>
      <c r="E78" s="5"/>
      <c r="F78" s="27" t="str">
        <f>IFERROR(VLOOKUP(E78,vlookup!D$2:E$331,2,FALSE),"")</f>
        <v/>
      </c>
      <c r="G78" s="5"/>
      <c r="H78" s="27" t="str">
        <f t="shared" si="12"/>
        <v/>
      </c>
      <c r="I78" s="27" t="str">
        <f>IFERROR(VLOOKUP(H78,vlookup!G$2:I$331,2,FALSE),"")</f>
        <v/>
      </c>
      <c r="J78" s="27" t="str">
        <f>IFERROR(VLOOKUP(H78,vlookup!G$2:I$331,3,FALSE),"")</f>
        <v/>
      </c>
      <c r="K78" s="5"/>
      <c r="L78" s="6"/>
      <c r="M78" s="6"/>
      <c r="N78" s="6"/>
      <c r="O78" s="6"/>
      <c r="P78" s="6"/>
      <c r="Q78" s="14" t="str">
        <f t="shared" si="13"/>
        <v/>
      </c>
      <c r="R78" s="5"/>
      <c r="S78" s="6"/>
      <c r="T78" s="6"/>
      <c r="U78" s="5"/>
      <c r="V78" s="45">
        <f t="shared" si="14"/>
        <v>0</v>
      </c>
      <c r="W78" s="45">
        <f t="shared" si="15"/>
        <v>0</v>
      </c>
      <c r="X78" s="45" t="e">
        <f t="shared" si="16"/>
        <v>#VALUE!</v>
      </c>
      <c r="Y78" s="45">
        <f>IFERROR(VALUE(V78),VLOOKUP(V78,DayReplace[],2,0))</f>
        <v>0</v>
      </c>
      <c r="Z78" s="45">
        <f>IF(V78=0,1,
IF(OR(AND(COUNTIF(Table12[Normal and Leap Years],X78),AA78=3,Y78=30),
AND(COUNTIF(Table9[MM Year],X78),COUNTIF(Table13[Always 29-Day Months],AA78),Y78=30)),Y78
-1,Y78))</f>
        <v>1</v>
      </c>
      <c r="AA78" s="45">
        <f>IFERROR(VALUE(W78),VLOOKUP(W78,MonthReplace[],2,0))</f>
        <v>0</v>
      </c>
      <c r="AB78" s="45" t="e">
        <f>IF(COUNTIF(Table9[MM Year],X78),VLOOKUP(AA78,MonthSerial[],VLOOKUP(X78,Table9[],3,0)+2,0),DATE(X78,AA78,0)-AC78)</f>
        <v>#VALUE!</v>
      </c>
      <c r="AC78" s="45" t="e">
        <f>IF(COUNTIF(Table9[MM Year],X78),
VLOOKUP(X78,Table9[],5,0),
DATE(X78,1,0))</f>
        <v>#VALUE!</v>
      </c>
      <c r="AD78" s="46" t="e">
        <f>IF(AA78=0,DATE(YEAR(AC78+1),7,16),
IF(V78=0,IF(COUNTIF(Table9[MM Year],X78),AC78+AB78+Z78+15-DAY(AC78+AB78+Z78+15)+16,AC78+AB78+Z78-DAY(AC78+AB78+Z78)+16),
IF(COUNTIF(Table9[MM Year],X78),
IF(AC78+AB78+Z78&lt;VLOOKUP(X78,Table9[],7,0),AC78
+AB78+Z78+VLOOKUP(X78,Table9[],4,0),AC78+AB78+Z78),AC78
+AB78+Z78)))</f>
        <v>#VALUE!</v>
      </c>
      <c r="AE78" s="42"/>
      <c r="AF78" s="15" t="str">
        <f>IFERROR(IF(COUNTIF(Table9[MM Year],X78),
IF(AD78&lt;VLOOKUP(X78,Table9[],7,0),AD78
+VLOOKUP(X78,Table9[],4,0),AD78),AD78
),"")</f>
        <v/>
      </c>
      <c r="AG78" s="5"/>
      <c r="AH78" s="5"/>
      <c r="AI78" s="5"/>
      <c r="AJ78" s="6"/>
      <c r="AK78" s="6"/>
      <c r="AL78" s="12" t="str">
        <f t="shared" si="17"/>
        <v/>
      </c>
      <c r="AM78" s="5"/>
      <c r="AN78" s="27" t="str">
        <f t="shared" si="18"/>
        <v/>
      </c>
      <c r="AO78" s="5"/>
      <c r="AP78" s="5"/>
      <c r="AQ78" s="6"/>
      <c r="AR78" s="12" t="str">
        <f t="shared" si="19"/>
        <v/>
      </c>
      <c r="AS78" s="6"/>
      <c r="AT78" s="5"/>
      <c r="AU78" s="53"/>
      <c r="AV78" s="53"/>
      <c r="AW78" s="54"/>
      <c r="AX78" s="15" t="str">
        <f t="shared" si="20"/>
        <v/>
      </c>
      <c r="AY78" s="5"/>
      <c r="AZ78" s="27" t="str">
        <f>IFERROR(VLOOKUP(AY78,vlookup!A$2:I$331,2,FALSE),"")</f>
        <v/>
      </c>
      <c r="BA78" s="27" t="str">
        <f>IFERROR(VLOOKUP(AY78,vlookup!A$2:I$331,3,FALSE),"")</f>
        <v/>
      </c>
      <c r="BB78" s="5"/>
      <c r="BC78" s="27" t="str">
        <f>IFERROR(VLOOKUP(BB78,vlookup!D$2:E$331,2,FALSE),"")</f>
        <v/>
      </c>
      <c r="BD78" s="5"/>
      <c r="BE78" s="27" t="str">
        <f t="shared" si="21"/>
        <v/>
      </c>
      <c r="BF78" s="27" t="str">
        <f>IFERROR(VLOOKUP(BE78,vlookup!G$2:I$331,2,FALSE),"")</f>
        <v/>
      </c>
      <c r="BG78" s="27" t="str">
        <f>IFERROR(VLOOKUP(BE78,vlookup!G$2:I$331,3,FALSE),"")</f>
        <v/>
      </c>
      <c r="BH78" s="5"/>
      <c r="BI78" s="6"/>
      <c r="BJ78" s="6"/>
      <c r="BK78" s="6"/>
      <c r="BL78" s="6"/>
    </row>
    <row r="79" spans="1:64">
      <c r="A79" s="4"/>
      <c r="B79" s="5"/>
      <c r="C79" s="27" t="str">
        <f>IFERROR(VLOOKUP(B79,vlookup!A$2:I$331,2,FALSE),"")</f>
        <v/>
      </c>
      <c r="D79" s="27" t="str">
        <f>IFERROR(VLOOKUP(B79,vlookup!A$2:I$331,3,FALSE),"")</f>
        <v/>
      </c>
      <c r="E79" s="5"/>
      <c r="F79" s="27" t="str">
        <f>IFERROR(VLOOKUP(E79,vlookup!D$2:E$331,2,FALSE),"")</f>
        <v/>
      </c>
      <c r="G79" s="5"/>
      <c r="H79" s="27" t="str">
        <f t="shared" si="12"/>
        <v/>
      </c>
      <c r="I79" s="27" t="str">
        <f>IFERROR(VLOOKUP(H79,vlookup!G$2:I$331,2,FALSE),"")</f>
        <v/>
      </c>
      <c r="J79" s="27" t="str">
        <f>IFERROR(VLOOKUP(H79,vlookup!G$2:I$331,3,FALSE),"")</f>
        <v/>
      </c>
      <c r="K79" s="5"/>
      <c r="L79" s="6"/>
      <c r="M79" s="6"/>
      <c r="N79" s="6"/>
      <c r="O79" s="6"/>
      <c r="P79" s="6"/>
      <c r="Q79" s="14" t="str">
        <f t="shared" si="13"/>
        <v/>
      </c>
      <c r="R79" s="5"/>
      <c r="S79" s="6"/>
      <c r="T79" s="6"/>
      <c r="U79" s="5"/>
      <c r="V79" s="45">
        <f t="shared" si="14"/>
        <v>0</v>
      </c>
      <c r="W79" s="45">
        <f t="shared" si="15"/>
        <v>0</v>
      </c>
      <c r="X79" s="45" t="e">
        <f t="shared" si="16"/>
        <v>#VALUE!</v>
      </c>
      <c r="Y79" s="45">
        <f>IFERROR(VALUE(V79),VLOOKUP(V79,DayReplace[],2,0))</f>
        <v>0</v>
      </c>
      <c r="Z79" s="45">
        <f>IF(V79=0,1,
IF(OR(AND(COUNTIF(Table12[Normal and Leap Years],X79),AA79=3,Y79=30),
AND(COUNTIF(Table9[MM Year],X79),COUNTIF(Table13[Always 29-Day Months],AA79),Y79=30)),Y79
-1,Y79))</f>
        <v>1</v>
      </c>
      <c r="AA79" s="45">
        <f>IFERROR(VALUE(W79),VLOOKUP(W79,MonthReplace[],2,0))</f>
        <v>0</v>
      </c>
      <c r="AB79" s="45" t="e">
        <f>IF(COUNTIF(Table9[MM Year],X79),VLOOKUP(AA79,MonthSerial[],VLOOKUP(X79,Table9[],3,0)+2,0),DATE(X79,AA79,0)-AC79)</f>
        <v>#VALUE!</v>
      </c>
      <c r="AC79" s="45" t="e">
        <f>IF(COUNTIF(Table9[MM Year],X79),
VLOOKUP(X79,Table9[],5,0),
DATE(X79,1,0))</f>
        <v>#VALUE!</v>
      </c>
      <c r="AD79" s="46" t="e">
        <f>IF(AA79=0,DATE(YEAR(AC79+1),7,16),
IF(V79=0,IF(COUNTIF(Table9[MM Year],X79),AC79+AB79+Z79+15-DAY(AC79+AB79+Z79+15)+16,AC79+AB79+Z79-DAY(AC79+AB79+Z79)+16),
IF(COUNTIF(Table9[MM Year],X79),
IF(AC79+AB79+Z79&lt;VLOOKUP(X79,Table9[],7,0),AC79
+AB79+Z79+VLOOKUP(X79,Table9[],4,0),AC79+AB79+Z79),AC79
+AB79+Z79)))</f>
        <v>#VALUE!</v>
      </c>
      <c r="AE79" s="42"/>
      <c r="AF79" s="15" t="str">
        <f>IFERROR(IF(COUNTIF(Table9[MM Year],X79),
IF(AD79&lt;VLOOKUP(X79,Table9[],7,0),AD79
+VLOOKUP(X79,Table9[],4,0),AD79),AD79
),"")</f>
        <v/>
      </c>
      <c r="AG79" s="5"/>
      <c r="AH79" s="5"/>
      <c r="AI79" s="5"/>
      <c r="AJ79" s="6"/>
      <c r="AK79" s="6"/>
      <c r="AL79" s="12" t="str">
        <f t="shared" si="17"/>
        <v/>
      </c>
      <c r="AM79" s="5"/>
      <c r="AN79" s="27" t="str">
        <f t="shared" si="18"/>
        <v/>
      </c>
      <c r="AO79" s="5"/>
      <c r="AP79" s="5"/>
      <c r="AQ79" s="6"/>
      <c r="AR79" s="12" t="str">
        <f t="shared" si="19"/>
        <v/>
      </c>
      <c r="AS79" s="6"/>
      <c r="AT79" s="5"/>
      <c r="AU79" s="53"/>
      <c r="AV79" s="53"/>
      <c r="AW79" s="54"/>
      <c r="AX79" s="15" t="str">
        <f t="shared" si="20"/>
        <v/>
      </c>
      <c r="AY79" s="5"/>
      <c r="AZ79" s="27" t="str">
        <f>IFERROR(VLOOKUP(AY79,vlookup!A$2:I$331,2,FALSE),"")</f>
        <v/>
      </c>
      <c r="BA79" s="27" t="str">
        <f>IFERROR(VLOOKUP(AY79,vlookup!A$2:I$331,3,FALSE),"")</f>
        <v/>
      </c>
      <c r="BB79" s="5"/>
      <c r="BC79" s="27" t="str">
        <f>IFERROR(VLOOKUP(BB79,vlookup!D$2:E$331,2,FALSE),"")</f>
        <v/>
      </c>
      <c r="BD79" s="5"/>
      <c r="BE79" s="27" t="str">
        <f t="shared" si="21"/>
        <v/>
      </c>
      <c r="BF79" s="27" t="str">
        <f>IFERROR(VLOOKUP(BE79,vlookup!G$2:I$331,2,FALSE),"")</f>
        <v/>
      </c>
      <c r="BG79" s="27" t="str">
        <f>IFERROR(VLOOKUP(BE79,vlookup!G$2:I$331,3,FALSE),"")</f>
        <v/>
      </c>
      <c r="BH79" s="5"/>
      <c r="BI79" s="6"/>
      <c r="BJ79" s="6"/>
      <c r="BK79" s="6"/>
      <c r="BL79" s="6"/>
    </row>
    <row r="80" spans="1:64">
      <c r="A80" s="4"/>
      <c r="B80" s="5"/>
      <c r="C80" s="27" t="str">
        <f>IFERROR(VLOOKUP(B80,vlookup!A$2:I$331,2,FALSE),"")</f>
        <v/>
      </c>
      <c r="D80" s="27" t="str">
        <f>IFERROR(VLOOKUP(B80,vlookup!A$2:I$331,3,FALSE),"")</f>
        <v/>
      </c>
      <c r="E80" s="5"/>
      <c r="F80" s="27" t="str">
        <f>IFERROR(VLOOKUP(E80,vlookup!D$2:E$331,2,FALSE),"")</f>
        <v/>
      </c>
      <c r="G80" s="5"/>
      <c r="H80" s="27" t="str">
        <f t="shared" si="12"/>
        <v/>
      </c>
      <c r="I80" s="27" t="str">
        <f>IFERROR(VLOOKUP(H80,vlookup!G$2:I$331,2,FALSE),"")</f>
        <v/>
      </c>
      <c r="J80" s="27" t="str">
        <f>IFERROR(VLOOKUP(H80,vlookup!G$2:I$331,3,FALSE),"")</f>
        <v/>
      </c>
      <c r="K80" s="5"/>
      <c r="L80" s="6"/>
      <c r="M80" s="6"/>
      <c r="N80" s="6"/>
      <c r="O80" s="6"/>
      <c r="P80" s="6"/>
      <c r="Q80" s="14" t="str">
        <f t="shared" si="13"/>
        <v/>
      </c>
      <c r="R80" s="5"/>
      <c r="S80" s="6"/>
      <c r="T80" s="6"/>
      <c r="U80" s="5"/>
      <c r="V80" s="45">
        <f t="shared" si="14"/>
        <v>0</v>
      </c>
      <c r="W80" s="45">
        <f t="shared" si="15"/>
        <v>0</v>
      </c>
      <c r="X80" s="45" t="e">
        <f t="shared" si="16"/>
        <v>#VALUE!</v>
      </c>
      <c r="Y80" s="45">
        <f>IFERROR(VALUE(V80),VLOOKUP(V80,DayReplace[],2,0))</f>
        <v>0</v>
      </c>
      <c r="Z80" s="45">
        <f>IF(V80=0,1,
IF(OR(AND(COUNTIF(Table12[Normal and Leap Years],X80),AA80=3,Y80=30),
AND(COUNTIF(Table9[MM Year],X80),COUNTIF(Table13[Always 29-Day Months],AA80),Y80=30)),Y80
-1,Y80))</f>
        <v>1</v>
      </c>
      <c r="AA80" s="45">
        <f>IFERROR(VALUE(W80),VLOOKUP(W80,MonthReplace[],2,0))</f>
        <v>0</v>
      </c>
      <c r="AB80" s="45" t="e">
        <f>IF(COUNTIF(Table9[MM Year],X80),VLOOKUP(AA80,MonthSerial[],VLOOKUP(X80,Table9[],3,0)+2,0),DATE(X80,AA80,0)-AC80)</f>
        <v>#VALUE!</v>
      </c>
      <c r="AC80" s="45" t="e">
        <f>IF(COUNTIF(Table9[MM Year],X80),
VLOOKUP(X80,Table9[],5,0),
DATE(X80,1,0))</f>
        <v>#VALUE!</v>
      </c>
      <c r="AD80" s="46" t="e">
        <f>IF(AA80=0,DATE(YEAR(AC80+1),7,16),
IF(V80=0,IF(COUNTIF(Table9[MM Year],X80),AC80+AB80+Z80+15-DAY(AC80+AB80+Z80+15)+16,AC80+AB80+Z80-DAY(AC80+AB80+Z80)+16),
IF(COUNTIF(Table9[MM Year],X80),
IF(AC80+AB80+Z80&lt;VLOOKUP(X80,Table9[],7,0),AC80
+AB80+Z80+VLOOKUP(X80,Table9[],4,0),AC80+AB80+Z80),AC80
+AB80+Z80)))</f>
        <v>#VALUE!</v>
      </c>
      <c r="AE80" s="42"/>
      <c r="AF80" s="15" t="str">
        <f>IFERROR(IF(COUNTIF(Table9[MM Year],X80),
IF(AD80&lt;VLOOKUP(X80,Table9[],7,0),AD80
+VLOOKUP(X80,Table9[],4,0),AD80),AD80
),"")</f>
        <v/>
      </c>
      <c r="AG80" s="5"/>
      <c r="AH80" s="5"/>
      <c r="AI80" s="5"/>
      <c r="AJ80" s="6"/>
      <c r="AK80" s="6"/>
      <c r="AL80" s="12" t="str">
        <f t="shared" si="17"/>
        <v/>
      </c>
      <c r="AM80" s="5"/>
      <c r="AN80" s="27" t="str">
        <f t="shared" si="18"/>
        <v/>
      </c>
      <c r="AO80" s="5"/>
      <c r="AP80" s="5"/>
      <c r="AQ80" s="6"/>
      <c r="AR80" s="12" t="str">
        <f t="shared" si="19"/>
        <v/>
      </c>
      <c r="AS80" s="6"/>
      <c r="AT80" s="5"/>
      <c r="AU80" s="53"/>
      <c r="AV80" s="53"/>
      <c r="AW80" s="54"/>
      <c r="AX80" s="15" t="str">
        <f t="shared" si="20"/>
        <v/>
      </c>
      <c r="AY80" s="5"/>
      <c r="AZ80" s="27" t="str">
        <f>IFERROR(VLOOKUP(AY80,vlookup!A$2:I$331,2,FALSE),"")</f>
        <v/>
      </c>
      <c r="BA80" s="27" t="str">
        <f>IFERROR(VLOOKUP(AY80,vlookup!A$2:I$331,3,FALSE),"")</f>
        <v/>
      </c>
      <c r="BB80" s="5"/>
      <c r="BC80" s="27" t="str">
        <f>IFERROR(VLOOKUP(BB80,vlookup!D$2:E$331,2,FALSE),"")</f>
        <v/>
      </c>
      <c r="BD80" s="5"/>
      <c r="BE80" s="27" t="str">
        <f t="shared" si="21"/>
        <v/>
      </c>
      <c r="BF80" s="27" t="str">
        <f>IFERROR(VLOOKUP(BE80,vlookup!G$2:I$331,2,FALSE),"")</f>
        <v/>
      </c>
      <c r="BG80" s="27" t="str">
        <f>IFERROR(VLOOKUP(BE80,vlookup!G$2:I$331,3,FALSE),"")</f>
        <v/>
      </c>
      <c r="BH80" s="5"/>
      <c r="BI80" s="6"/>
      <c r="BJ80" s="6"/>
      <c r="BK80" s="6"/>
      <c r="BL80" s="6"/>
    </row>
    <row r="81" spans="1:64">
      <c r="A81" s="4"/>
      <c r="B81" s="5"/>
      <c r="C81" s="27" t="str">
        <f>IFERROR(VLOOKUP(B81,vlookup!A$2:I$331,2,FALSE),"")</f>
        <v/>
      </c>
      <c r="D81" s="27" t="str">
        <f>IFERROR(VLOOKUP(B81,vlookup!A$2:I$331,3,FALSE),"")</f>
        <v/>
      </c>
      <c r="E81" s="5"/>
      <c r="F81" s="27" t="str">
        <f>IFERROR(VLOOKUP(E81,vlookup!D$2:E$331,2,FALSE),"")</f>
        <v/>
      </c>
      <c r="G81" s="5"/>
      <c r="H81" s="27" t="str">
        <f t="shared" si="12"/>
        <v/>
      </c>
      <c r="I81" s="27" t="str">
        <f>IFERROR(VLOOKUP(H81,vlookup!G$2:I$331,2,FALSE),"")</f>
        <v/>
      </c>
      <c r="J81" s="27" t="str">
        <f>IFERROR(VLOOKUP(H81,vlookup!G$2:I$331,3,FALSE),"")</f>
        <v/>
      </c>
      <c r="K81" s="5"/>
      <c r="L81" s="6"/>
      <c r="M81" s="6"/>
      <c r="N81" s="6"/>
      <c r="O81" s="6"/>
      <c r="P81" s="6"/>
      <c r="Q81" s="14" t="str">
        <f t="shared" si="13"/>
        <v/>
      </c>
      <c r="R81" s="5"/>
      <c r="S81" s="6"/>
      <c r="T81" s="6"/>
      <c r="U81" s="5"/>
      <c r="V81" s="45">
        <f t="shared" si="14"/>
        <v>0</v>
      </c>
      <c r="W81" s="45">
        <f t="shared" si="15"/>
        <v>0</v>
      </c>
      <c r="X81" s="45" t="e">
        <f t="shared" si="16"/>
        <v>#VALUE!</v>
      </c>
      <c r="Y81" s="45">
        <f>IFERROR(VALUE(V81),VLOOKUP(V81,DayReplace[],2,0))</f>
        <v>0</v>
      </c>
      <c r="Z81" s="45">
        <f>IF(V81=0,1,
IF(OR(AND(COUNTIF(Table12[Normal and Leap Years],X81),AA81=3,Y81=30),
AND(COUNTIF(Table9[MM Year],X81),COUNTIF(Table13[Always 29-Day Months],AA81),Y81=30)),Y81
-1,Y81))</f>
        <v>1</v>
      </c>
      <c r="AA81" s="45">
        <f>IFERROR(VALUE(W81),VLOOKUP(W81,MonthReplace[],2,0))</f>
        <v>0</v>
      </c>
      <c r="AB81" s="45" t="e">
        <f>IF(COUNTIF(Table9[MM Year],X81),VLOOKUP(AA81,MonthSerial[],VLOOKUP(X81,Table9[],3,0)+2,0),DATE(X81,AA81,0)-AC81)</f>
        <v>#VALUE!</v>
      </c>
      <c r="AC81" s="45" t="e">
        <f>IF(COUNTIF(Table9[MM Year],X81),
VLOOKUP(X81,Table9[],5,0),
DATE(X81,1,0))</f>
        <v>#VALUE!</v>
      </c>
      <c r="AD81" s="46" t="e">
        <f>IF(AA81=0,DATE(YEAR(AC81+1),7,16),
IF(V81=0,IF(COUNTIF(Table9[MM Year],X81),AC81+AB81+Z81+15-DAY(AC81+AB81+Z81+15)+16,AC81+AB81+Z81-DAY(AC81+AB81+Z81)+16),
IF(COUNTIF(Table9[MM Year],X81),
IF(AC81+AB81+Z81&lt;VLOOKUP(X81,Table9[],7,0),AC81
+AB81+Z81+VLOOKUP(X81,Table9[],4,0),AC81+AB81+Z81),AC81
+AB81+Z81)))</f>
        <v>#VALUE!</v>
      </c>
      <c r="AE81" s="42"/>
      <c r="AF81" s="15" t="str">
        <f>IFERROR(IF(COUNTIF(Table9[MM Year],X81),
IF(AD81&lt;VLOOKUP(X81,Table9[],7,0),AD81
+VLOOKUP(X81,Table9[],4,0),AD81),AD81
),"")</f>
        <v/>
      </c>
      <c r="AG81" s="5"/>
      <c r="AH81" s="5"/>
      <c r="AI81" s="5"/>
      <c r="AJ81" s="6"/>
      <c r="AK81" s="6"/>
      <c r="AL81" s="12" t="str">
        <f t="shared" si="17"/>
        <v/>
      </c>
      <c r="AM81" s="5"/>
      <c r="AN81" s="27" t="str">
        <f t="shared" si="18"/>
        <v/>
      </c>
      <c r="AO81" s="5"/>
      <c r="AP81" s="5"/>
      <c r="AQ81" s="6"/>
      <c r="AR81" s="12" t="str">
        <f t="shared" si="19"/>
        <v/>
      </c>
      <c r="AS81" s="6"/>
      <c r="AT81" s="5"/>
      <c r="AU81" s="53"/>
      <c r="AV81" s="53"/>
      <c r="AW81" s="54"/>
      <c r="AX81" s="15" t="str">
        <f t="shared" si="20"/>
        <v/>
      </c>
      <c r="AY81" s="5"/>
      <c r="AZ81" s="27" t="str">
        <f>IFERROR(VLOOKUP(AY81,vlookup!A$2:I$331,2,FALSE),"")</f>
        <v/>
      </c>
      <c r="BA81" s="27" t="str">
        <f>IFERROR(VLOOKUP(AY81,vlookup!A$2:I$331,3,FALSE),"")</f>
        <v/>
      </c>
      <c r="BB81" s="5"/>
      <c r="BC81" s="27" t="str">
        <f>IFERROR(VLOOKUP(BB81,vlookup!D$2:E$331,2,FALSE),"")</f>
        <v/>
      </c>
      <c r="BD81" s="5"/>
      <c r="BE81" s="27" t="str">
        <f t="shared" si="21"/>
        <v/>
      </c>
      <c r="BF81" s="27" t="str">
        <f>IFERROR(VLOOKUP(BE81,vlookup!G$2:I$331,2,FALSE),"")</f>
        <v/>
      </c>
      <c r="BG81" s="27" t="str">
        <f>IFERROR(VLOOKUP(BE81,vlookup!G$2:I$331,3,FALSE),"")</f>
        <v/>
      </c>
      <c r="BH81" s="5"/>
      <c r="BI81" s="6"/>
      <c r="BJ81" s="6"/>
      <c r="BK81" s="6"/>
      <c r="BL81" s="6"/>
    </row>
    <row r="82" spans="1:64">
      <c r="A82" s="4"/>
      <c r="B82" s="5"/>
      <c r="C82" s="27" t="str">
        <f>IFERROR(VLOOKUP(B82,vlookup!A$2:I$331,2,FALSE),"")</f>
        <v/>
      </c>
      <c r="D82" s="27" t="str">
        <f>IFERROR(VLOOKUP(B82,vlookup!A$2:I$331,3,FALSE),"")</f>
        <v/>
      </c>
      <c r="E82" s="5"/>
      <c r="F82" s="27" t="str">
        <f>IFERROR(VLOOKUP(E82,vlookup!D$2:E$331,2,FALSE),"")</f>
        <v/>
      </c>
      <c r="G82" s="5"/>
      <c r="H82" s="27" t="str">
        <f t="shared" si="12"/>
        <v/>
      </c>
      <c r="I82" s="27" t="str">
        <f>IFERROR(VLOOKUP(H82,vlookup!G$2:I$331,2,FALSE),"")</f>
        <v/>
      </c>
      <c r="J82" s="27" t="str">
        <f>IFERROR(VLOOKUP(H82,vlookup!G$2:I$331,3,FALSE),"")</f>
        <v/>
      </c>
      <c r="K82" s="5"/>
      <c r="L82" s="6"/>
      <c r="M82" s="6"/>
      <c r="N82" s="6"/>
      <c r="O82" s="6"/>
      <c r="P82" s="6"/>
      <c r="Q82" s="14" t="str">
        <f t="shared" si="13"/>
        <v/>
      </c>
      <c r="R82" s="5"/>
      <c r="S82" s="6"/>
      <c r="T82" s="6"/>
      <c r="U82" s="5"/>
      <c r="V82" s="45">
        <f t="shared" si="14"/>
        <v>0</v>
      </c>
      <c r="W82" s="45">
        <f t="shared" si="15"/>
        <v>0</v>
      </c>
      <c r="X82" s="45" t="e">
        <f t="shared" si="16"/>
        <v>#VALUE!</v>
      </c>
      <c r="Y82" s="45">
        <f>IFERROR(VALUE(V82),VLOOKUP(V82,DayReplace[],2,0))</f>
        <v>0</v>
      </c>
      <c r="Z82" s="45">
        <f>IF(V82=0,1,
IF(OR(AND(COUNTIF(Table12[Normal and Leap Years],X82),AA82=3,Y82=30),
AND(COUNTIF(Table9[MM Year],X82),COUNTIF(Table13[Always 29-Day Months],AA82),Y82=30)),Y82
-1,Y82))</f>
        <v>1</v>
      </c>
      <c r="AA82" s="45">
        <f>IFERROR(VALUE(W82),VLOOKUP(W82,MonthReplace[],2,0))</f>
        <v>0</v>
      </c>
      <c r="AB82" s="45" t="e">
        <f>IF(COUNTIF(Table9[MM Year],X82),VLOOKUP(AA82,MonthSerial[],VLOOKUP(X82,Table9[],3,0)+2,0),DATE(X82,AA82,0)-AC82)</f>
        <v>#VALUE!</v>
      </c>
      <c r="AC82" s="45" t="e">
        <f>IF(COUNTIF(Table9[MM Year],X82),
VLOOKUP(X82,Table9[],5,0),
DATE(X82,1,0))</f>
        <v>#VALUE!</v>
      </c>
      <c r="AD82" s="46" t="e">
        <f>IF(AA82=0,DATE(YEAR(AC82+1),7,16),
IF(V82=0,IF(COUNTIF(Table9[MM Year],X82),AC82+AB82+Z82+15-DAY(AC82+AB82+Z82+15)+16,AC82+AB82+Z82-DAY(AC82+AB82+Z82)+16),
IF(COUNTIF(Table9[MM Year],X82),
IF(AC82+AB82+Z82&lt;VLOOKUP(X82,Table9[],7,0),AC82
+AB82+Z82+VLOOKUP(X82,Table9[],4,0),AC82+AB82+Z82),AC82
+AB82+Z82)))</f>
        <v>#VALUE!</v>
      </c>
      <c r="AE82" s="42"/>
      <c r="AF82" s="15" t="str">
        <f>IFERROR(IF(COUNTIF(Table9[MM Year],X82),
IF(AD82&lt;VLOOKUP(X82,Table9[],7,0),AD82
+VLOOKUP(X82,Table9[],4,0),AD82),AD82
),"")</f>
        <v/>
      </c>
      <c r="AG82" s="5"/>
      <c r="AH82" s="5"/>
      <c r="AI82" s="5"/>
      <c r="AJ82" s="6"/>
      <c r="AK82" s="6"/>
      <c r="AL82" s="12" t="str">
        <f t="shared" si="17"/>
        <v/>
      </c>
      <c r="AM82" s="5"/>
      <c r="AN82" s="27" t="str">
        <f t="shared" si="18"/>
        <v/>
      </c>
      <c r="AO82" s="5"/>
      <c r="AP82" s="5"/>
      <c r="AQ82" s="6"/>
      <c r="AR82" s="12" t="str">
        <f t="shared" si="19"/>
        <v/>
      </c>
      <c r="AS82" s="6"/>
      <c r="AT82" s="5"/>
      <c r="AU82" s="53"/>
      <c r="AV82" s="53"/>
      <c r="AW82" s="54"/>
      <c r="AX82" s="15" t="str">
        <f t="shared" si="20"/>
        <v/>
      </c>
      <c r="AY82" s="5"/>
      <c r="AZ82" s="27" t="str">
        <f>IFERROR(VLOOKUP(AY82,vlookup!A$2:I$331,2,FALSE),"")</f>
        <v/>
      </c>
      <c r="BA82" s="27" t="str">
        <f>IFERROR(VLOOKUP(AY82,vlookup!A$2:I$331,3,FALSE),"")</f>
        <v/>
      </c>
      <c r="BB82" s="5"/>
      <c r="BC82" s="27" t="str">
        <f>IFERROR(VLOOKUP(BB82,vlookup!D$2:E$331,2,FALSE),"")</f>
        <v/>
      </c>
      <c r="BD82" s="5"/>
      <c r="BE82" s="27" t="str">
        <f t="shared" si="21"/>
        <v/>
      </c>
      <c r="BF82" s="27" t="str">
        <f>IFERROR(VLOOKUP(BE82,vlookup!G$2:I$331,2,FALSE),"")</f>
        <v/>
      </c>
      <c r="BG82" s="27" t="str">
        <f>IFERROR(VLOOKUP(BE82,vlookup!G$2:I$331,3,FALSE),"")</f>
        <v/>
      </c>
      <c r="BH82" s="5"/>
      <c r="BI82" s="6"/>
      <c r="BJ82" s="6"/>
      <c r="BK82" s="6"/>
      <c r="BL82" s="6"/>
    </row>
    <row r="83" spans="1:64">
      <c r="A83" s="4"/>
      <c r="B83" s="5"/>
      <c r="C83" s="27" t="str">
        <f>IFERROR(VLOOKUP(B83,vlookup!A$2:I$331,2,FALSE),"")</f>
        <v/>
      </c>
      <c r="D83" s="27" t="str">
        <f>IFERROR(VLOOKUP(B83,vlookup!A$2:I$331,3,FALSE),"")</f>
        <v/>
      </c>
      <c r="E83" s="5"/>
      <c r="F83" s="27" t="str">
        <f>IFERROR(VLOOKUP(E83,vlookup!D$2:E$331,2,FALSE),"")</f>
        <v/>
      </c>
      <c r="G83" s="5"/>
      <c r="H83" s="27" t="str">
        <f t="shared" si="12"/>
        <v/>
      </c>
      <c r="I83" s="27" t="str">
        <f>IFERROR(VLOOKUP(H83,vlookup!G$2:I$331,2,FALSE),"")</f>
        <v/>
      </c>
      <c r="J83" s="27" t="str">
        <f>IFERROR(VLOOKUP(H83,vlookup!G$2:I$331,3,FALSE),"")</f>
        <v/>
      </c>
      <c r="K83" s="5"/>
      <c r="L83" s="6"/>
      <c r="M83" s="6"/>
      <c r="N83" s="6"/>
      <c r="O83" s="6"/>
      <c r="P83" s="6"/>
      <c r="Q83" s="14" t="str">
        <f t="shared" si="13"/>
        <v/>
      </c>
      <c r="R83" s="5"/>
      <c r="S83" s="6"/>
      <c r="T83" s="6"/>
      <c r="U83" s="5"/>
      <c r="V83" s="45">
        <f t="shared" si="14"/>
        <v>0</v>
      </c>
      <c r="W83" s="45">
        <f t="shared" si="15"/>
        <v>0</v>
      </c>
      <c r="X83" s="45" t="e">
        <f t="shared" si="16"/>
        <v>#VALUE!</v>
      </c>
      <c r="Y83" s="45">
        <f>IFERROR(VALUE(V83),VLOOKUP(V83,DayReplace[],2,0))</f>
        <v>0</v>
      </c>
      <c r="Z83" s="45">
        <f>IF(V83=0,1,
IF(OR(AND(COUNTIF(Table12[Normal and Leap Years],X83),AA83=3,Y83=30),
AND(COUNTIF(Table9[MM Year],X83),COUNTIF(Table13[Always 29-Day Months],AA83),Y83=30)),Y83
-1,Y83))</f>
        <v>1</v>
      </c>
      <c r="AA83" s="45">
        <f>IFERROR(VALUE(W83),VLOOKUP(W83,MonthReplace[],2,0))</f>
        <v>0</v>
      </c>
      <c r="AB83" s="45" t="e">
        <f>IF(COUNTIF(Table9[MM Year],X83),VLOOKUP(AA83,MonthSerial[],VLOOKUP(X83,Table9[],3,0)+2,0),DATE(X83,AA83,0)-AC83)</f>
        <v>#VALUE!</v>
      </c>
      <c r="AC83" s="45" t="e">
        <f>IF(COUNTIF(Table9[MM Year],X83),
VLOOKUP(X83,Table9[],5,0),
DATE(X83,1,0))</f>
        <v>#VALUE!</v>
      </c>
      <c r="AD83" s="46" t="e">
        <f>IF(AA83=0,DATE(YEAR(AC83+1),7,16),
IF(V83=0,IF(COUNTIF(Table9[MM Year],X83),AC83+AB83+Z83+15-DAY(AC83+AB83+Z83+15)+16,AC83+AB83+Z83-DAY(AC83+AB83+Z83)+16),
IF(COUNTIF(Table9[MM Year],X83),
IF(AC83+AB83+Z83&lt;VLOOKUP(X83,Table9[],7,0),AC83
+AB83+Z83+VLOOKUP(X83,Table9[],4,0),AC83+AB83+Z83),AC83
+AB83+Z83)))</f>
        <v>#VALUE!</v>
      </c>
      <c r="AE83" s="42"/>
      <c r="AF83" s="15" t="str">
        <f>IFERROR(IF(COUNTIF(Table9[MM Year],X83),
IF(AD83&lt;VLOOKUP(X83,Table9[],7,0),AD83
+VLOOKUP(X83,Table9[],4,0),AD83),AD83
),"")</f>
        <v/>
      </c>
      <c r="AG83" s="5"/>
      <c r="AH83" s="5"/>
      <c r="AI83" s="5"/>
      <c r="AJ83" s="6"/>
      <c r="AK83" s="6"/>
      <c r="AL83" s="12" t="str">
        <f t="shared" si="17"/>
        <v/>
      </c>
      <c r="AM83" s="5"/>
      <c r="AN83" s="27" t="str">
        <f t="shared" si="18"/>
        <v/>
      </c>
      <c r="AO83" s="5"/>
      <c r="AP83" s="5"/>
      <c r="AQ83" s="6"/>
      <c r="AR83" s="12" t="str">
        <f t="shared" si="19"/>
        <v/>
      </c>
      <c r="AS83" s="6"/>
      <c r="AT83" s="5"/>
      <c r="AU83" s="53"/>
      <c r="AV83" s="53"/>
      <c r="AW83" s="54"/>
      <c r="AX83" s="15" t="str">
        <f t="shared" si="20"/>
        <v/>
      </c>
      <c r="AY83" s="5"/>
      <c r="AZ83" s="27" t="str">
        <f>IFERROR(VLOOKUP(AY83,vlookup!A$2:I$331,2,FALSE),"")</f>
        <v/>
      </c>
      <c r="BA83" s="27" t="str">
        <f>IFERROR(VLOOKUP(AY83,vlookup!A$2:I$331,3,FALSE),"")</f>
        <v/>
      </c>
      <c r="BB83" s="5"/>
      <c r="BC83" s="27" t="str">
        <f>IFERROR(VLOOKUP(BB83,vlookup!D$2:E$331,2,FALSE),"")</f>
        <v/>
      </c>
      <c r="BD83" s="5"/>
      <c r="BE83" s="27" t="str">
        <f t="shared" si="21"/>
        <v/>
      </c>
      <c r="BF83" s="27" t="str">
        <f>IFERROR(VLOOKUP(BE83,vlookup!G$2:I$331,2,FALSE),"")</f>
        <v/>
      </c>
      <c r="BG83" s="27" t="str">
        <f>IFERROR(VLOOKUP(BE83,vlookup!G$2:I$331,3,FALSE),"")</f>
        <v/>
      </c>
      <c r="BH83" s="5"/>
      <c r="BI83" s="6"/>
      <c r="BJ83" s="6"/>
      <c r="BK83" s="6"/>
      <c r="BL83" s="6"/>
    </row>
    <row r="84" spans="1:64">
      <c r="A84" s="4"/>
      <c r="B84" s="5"/>
      <c r="C84" s="27" t="str">
        <f>IFERROR(VLOOKUP(B84,vlookup!A$2:I$331,2,FALSE),"")</f>
        <v/>
      </c>
      <c r="D84" s="27" t="str">
        <f>IFERROR(VLOOKUP(B84,vlookup!A$2:I$331,3,FALSE),"")</f>
        <v/>
      </c>
      <c r="E84" s="5"/>
      <c r="F84" s="27" t="str">
        <f>IFERROR(VLOOKUP(E84,vlookup!D$2:E$331,2,FALSE),"")</f>
        <v/>
      </c>
      <c r="G84" s="5"/>
      <c r="H84" s="27" t="str">
        <f t="shared" si="12"/>
        <v/>
      </c>
      <c r="I84" s="27" t="str">
        <f>IFERROR(VLOOKUP(H84,vlookup!G$2:I$331,2,FALSE),"")</f>
        <v/>
      </c>
      <c r="J84" s="27" t="str">
        <f>IFERROR(VLOOKUP(H84,vlookup!G$2:I$331,3,FALSE),"")</f>
        <v/>
      </c>
      <c r="K84" s="5"/>
      <c r="L84" s="6"/>
      <c r="M84" s="6"/>
      <c r="N84" s="6"/>
      <c r="O84" s="6"/>
      <c r="P84" s="6"/>
      <c r="Q84" s="14" t="str">
        <f t="shared" si="13"/>
        <v/>
      </c>
      <c r="R84" s="5"/>
      <c r="S84" s="6"/>
      <c r="T84" s="6"/>
      <c r="U84" s="5"/>
      <c r="V84" s="45">
        <f t="shared" si="14"/>
        <v>0</v>
      </c>
      <c r="W84" s="45">
        <f t="shared" si="15"/>
        <v>0</v>
      </c>
      <c r="X84" s="45" t="e">
        <f t="shared" si="16"/>
        <v>#VALUE!</v>
      </c>
      <c r="Y84" s="45">
        <f>IFERROR(VALUE(V84),VLOOKUP(V84,DayReplace[],2,0))</f>
        <v>0</v>
      </c>
      <c r="Z84" s="45">
        <f>IF(V84=0,1,
IF(OR(AND(COUNTIF(Table12[Normal and Leap Years],X84),AA84=3,Y84=30),
AND(COUNTIF(Table9[MM Year],X84),COUNTIF(Table13[Always 29-Day Months],AA84),Y84=30)),Y84
-1,Y84))</f>
        <v>1</v>
      </c>
      <c r="AA84" s="45">
        <f>IFERROR(VALUE(W84),VLOOKUP(W84,MonthReplace[],2,0))</f>
        <v>0</v>
      </c>
      <c r="AB84" s="45" t="e">
        <f>IF(COUNTIF(Table9[MM Year],X84),VLOOKUP(AA84,MonthSerial[],VLOOKUP(X84,Table9[],3,0)+2,0),DATE(X84,AA84,0)-AC84)</f>
        <v>#VALUE!</v>
      </c>
      <c r="AC84" s="45" t="e">
        <f>IF(COUNTIF(Table9[MM Year],X84),
VLOOKUP(X84,Table9[],5,0),
DATE(X84,1,0))</f>
        <v>#VALUE!</v>
      </c>
      <c r="AD84" s="46" t="e">
        <f>IF(AA84=0,DATE(YEAR(AC84+1),7,16),
IF(V84=0,IF(COUNTIF(Table9[MM Year],X84),AC84+AB84+Z84+15-DAY(AC84+AB84+Z84+15)+16,AC84+AB84+Z84-DAY(AC84+AB84+Z84)+16),
IF(COUNTIF(Table9[MM Year],X84),
IF(AC84+AB84+Z84&lt;VLOOKUP(X84,Table9[],7,0),AC84
+AB84+Z84+VLOOKUP(X84,Table9[],4,0),AC84+AB84+Z84),AC84
+AB84+Z84)))</f>
        <v>#VALUE!</v>
      </c>
      <c r="AE84" s="42"/>
      <c r="AF84" s="15" t="str">
        <f>IFERROR(IF(COUNTIF(Table9[MM Year],X84),
IF(AD84&lt;VLOOKUP(X84,Table9[],7,0),AD84
+VLOOKUP(X84,Table9[],4,0),AD84),AD84
),"")</f>
        <v/>
      </c>
      <c r="AG84" s="5"/>
      <c r="AH84" s="5"/>
      <c r="AI84" s="5"/>
      <c r="AJ84" s="6"/>
      <c r="AK84" s="6"/>
      <c r="AL84" s="12" t="str">
        <f t="shared" si="17"/>
        <v/>
      </c>
      <c r="AM84" s="5"/>
      <c r="AN84" s="27" t="str">
        <f t="shared" si="18"/>
        <v/>
      </c>
      <c r="AO84" s="5"/>
      <c r="AP84" s="5"/>
      <c r="AQ84" s="6"/>
      <c r="AR84" s="12" t="str">
        <f t="shared" si="19"/>
        <v/>
      </c>
      <c r="AS84" s="6"/>
      <c r="AT84" s="5"/>
      <c r="AU84" s="53"/>
      <c r="AV84" s="53"/>
      <c r="AW84" s="54"/>
      <c r="AX84" s="15" t="str">
        <f t="shared" si="20"/>
        <v/>
      </c>
      <c r="AY84" s="5"/>
      <c r="AZ84" s="27" t="str">
        <f>IFERROR(VLOOKUP(AY84,vlookup!A$2:I$331,2,FALSE),"")</f>
        <v/>
      </c>
      <c r="BA84" s="27" t="str">
        <f>IFERROR(VLOOKUP(AY84,vlookup!A$2:I$331,3,FALSE),"")</f>
        <v/>
      </c>
      <c r="BB84" s="5"/>
      <c r="BC84" s="27" t="str">
        <f>IFERROR(VLOOKUP(BB84,vlookup!D$2:E$331,2,FALSE),"")</f>
        <v/>
      </c>
      <c r="BD84" s="5"/>
      <c r="BE84" s="27" t="str">
        <f t="shared" si="21"/>
        <v/>
      </c>
      <c r="BF84" s="27" t="str">
        <f>IFERROR(VLOOKUP(BE84,vlookup!G$2:I$331,2,FALSE),"")</f>
        <v/>
      </c>
      <c r="BG84" s="27" t="str">
        <f>IFERROR(VLOOKUP(BE84,vlookup!G$2:I$331,3,FALSE),"")</f>
        <v/>
      </c>
      <c r="BH84" s="5"/>
      <c r="BI84" s="6"/>
      <c r="BJ84" s="6"/>
      <c r="BK84" s="6"/>
      <c r="BL84" s="6"/>
    </row>
    <row r="85" spans="1:64">
      <c r="A85" s="4"/>
      <c r="B85" s="5"/>
      <c r="C85" s="27" t="str">
        <f>IFERROR(VLOOKUP(B85,vlookup!A$2:I$331,2,FALSE),"")</f>
        <v/>
      </c>
      <c r="D85" s="27" t="str">
        <f>IFERROR(VLOOKUP(B85,vlookup!A$2:I$331,3,FALSE),"")</f>
        <v/>
      </c>
      <c r="E85" s="5"/>
      <c r="F85" s="27" t="str">
        <f>IFERROR(VLOOKUP(E85,vlookup!D$2:E$331,2,FALSE),"")</f>
        <v/>
      </c>
      <c r="G85" s="5"/>
      <c r="H85" s="27" t="str">
        <f t="shared" si="12"/>
        <v/>
      </c>
      <c r="I85" s="27" t="str">
        <f>IFERROR(VLOOKUP(H85,vlookup!G$2:I$331,2,FALSE),"")</f>
        <v/>
      </c>
      <c r="J85" s="27" t="str">
        <f>IFERROR(VLOOKUP(H85,vlookup!G$2:I$331,3,FALSE),"")</f>
        <v/>
      </c>
      <c r="K85" s="5"/>
      <c r="L85" s="6"/>
      <c r="M85" s="6"/>
      <c r="N85" s="6"/>
      <c r="O85" s="6"/>
      <c r="P85" s="6"/>
      <c r="Q85" s="14" t="str">
        <f t="shared" si="13"/>
        <v/>
      </c>
      <c r="R85" s="5"/>
      <c r="S85" s="6"/>
      <c r="T85" s="6"/>
      <c r="U85" s="5"/>
      <c r="V85" s="45">
        <f t="shared" si="14"/>
        <v>0</v>
      </c>
      <c r="W85" s="45">
        <f t="shared" si="15"/>
        <v>0</v>
      </c>
      <c r="X85" s="45" t="e">
        <f t="shared" si="16"/>
        <v>#VALUE!</v>
      </c>
      <c r="Y85" s="45">
        <f>IFERROR(VALUE(V85),VLOOKUP(V85,DayReplace[],2,0))</f>
        <v>0</v>
      </c>
      <c r="Z85" s="45">
        <f>IF(V85=0,1,
IF(OR(AND(COUNTIF(Table12[Normal and Leap Years],X85),AA85=3,Y85=30),
AND(COUNTIF(Table9[MM Year],X85),COUNTIF(Table13[Always 29-Day Months],AA85),Y85=30)),Y85
-1,Y85))</f>
        <v>1</v>
      </c>
      <c r="AA85" s="45">
        <f>IFERROR(VALUE(W85),VLOOKUP(W85,MonthReplace[],2,0))</f>
        <v>0</v>
      </c>
      <c r="AB85" s="45" t="e">
        <f>IF(COUNTIF(Table9[MM Year],X85),VLOOKUP(AA85,MonthSerial[],VLOOKUP(X85,Table9[],3,0)+2,0),DATE(X85,AA85,0)-AC85)</f>
        <v>#VALUE!</v>
      </c>
      <c r="AC85" s="45" t="e">
        <f>IF(COUNTIF(Table9[MM Year],X85),
VLOOKUP(X85,Table9[],5,0),
DATE(X85,1,0))</f>
        <v>#VALUE!</v>
      </c>
      <c r="AD85" s="46" t="e">
        <f>IF(AA85=0,DATE(YEAR(AC85+1),7,16),
IF(V85=0,IF(COUNTIF(Table9[MM Year],X85),AC85+AB85+Z85+15-DAY(AC85+AB85+Z85+15)+16,AC85+AB85+Z85-DAY(AC85+AB85+Z85)+16),
IF(COUNTIF(Table9[MM Year],X85),
IF(AC85+AB85+Z85&lt;VLOOKUP(X85,Table9[],7,0),AC85
+AB85+Z85+VLOOKUP(X85,Table9[],4,0),AC85+AB85+Z85),AC85
+AB85+Z85)))</f>
        <v>#VALUE!</v>
      </c>
      <c r="AE85" s="42"/>
      <c r="AF85" s="15" t="str">
        <f>IFERROR(IF(COUNTIF(Table9[MM Year],X85),
IF(AD85&lt;VLOOKUP(X85,Table9[],7,0),AD85
+VLOOKUP(X85,Table9[],4,0),AD85),AD85
),"")</f>
        <v/>
      </c>
      <c r="AG85" s="5"/>
      <c r="AH85" s="5"/>
      <c r="AI85" s="5"/>
      <c r="AJ85" s="6"/>
      <c r="AK85" s="6"/>
      <c r="AL85" s="12" t="str">
        <f t="shared" si="17"/>
        <v/>
      </c>
      <c r="AM85" s="5"/>
      <c r="AN85" s="27" t="str">
        <f t="shared" si="18"/>
        <v/>
      </c>
      <c r="AO85" s="5"/>
      <c r="AP85" s="5"/>
      <c r="AQ85" s="6"/>
      <c r="AR85" s="12" t="str">
        <f t="shared" si="19"/>
        <v/>
      </c>
      <c r="AS85" s="6"/>
      <c r="AT85" s="5"/>
      <c r="AU85" s="53"/>
      <c r="AV85" s="53"/>
      <c r="AW85" s="54"/>
      <c r="AX85" s="15" t="str">
        <f t="shared" si="20"/>
        <v/>
      </c>
      <c r="AY85" s="5"/>
      <c r="AZ85" s="27" t="str">
        <f>IFERROR(VLOOKUP(AY85,vlookup!A$2:I$331,2,FALSE),"")</f>
        <v/>
      </c>
      <c r="BA85" s="27" t="str">
        <f>IFERROR(VLOOKUP(AY85,vlookup!A$2:I$331,3,FALSE),"")</f>
        <v/>
      </c>
      <c r="BB85" s="5"/>
      <c r="BC85" s="27" t="str">
        <f>IFERROR(VLOOKUP(BB85,vlookup!D$2:E$331,2,FALSE),"")</f>
        <v/>
      </c>
      <c r="BD85" s="5"/>
      <c r="BE85" s="27" t="str">
        <f t="shared" si="21"/>
        <v/>
      </c>
      <c r="BF85" s="27" t="str">
        <f>IFERROR(VLOOKUP(BE85,vlookup!G$2:I$331,2,FALSE),"")</f>
        <v/>
      </c>
      <c r="BG85" s="27" t="str">
        <f>IFERROR(VLOOKUP(BE85,vlookup!G$2:I$331,3,FALSE),"")</f>
        <v/>
      </c>
      <c r="BH85" s="5"/>
      <c r="BI85" s="6"/>
      <c r="BJ85" s="6"/>
      <c r="BK85" s="6"/>
      <c r="BL85" s="6"/>
    </row>
    <row r="86" spans="1:64">
      <c r="A86" s="4"/>
      <c r="B86" s="5"/>
      <c r="C86" s="27" t="str">
        <f>IFERROR(VLOOKUP(B86,vlookup!A$2:I$331,2,FALSE),"")</f>
        <v/>
      </c>
      <c r="D86" s="27" t="str">
        <f>IFERROR(VLOOKUP(B86,vlookup!A$2:I$331,3,FALSE),"")</f>
        <v/>
      </c>
      <c r="E86" s="5"/>
      <c r="F86" s="27" t="str">
        <f>IFERROR(VLOOKUP(E86,vlookup!D$2:E$331,2,FALSE),"")</f>
        <v/>
      </c>
      <c r="G86" s="5"/>
      <c r="H86" s="27" t="str">
        <f t="shared" si="12"/>
        <v/>
      </c>
      <c r="I86" s="27" t="str">
        <f>IFERROR(VLOOKUP(H86,vlookup!G$2:I$331,2,FALSE),"")</f>
        <v/>
      </c>
      <c r="J86" s="27" t="str">
        <f>IFERROR(VLOOKUP(H86,vlookup!G$2:I$331,3,FALSE),"")</f>
        <v/>
      </c>
      <c r="K86" s="5"/>
      <c r="L86" s="6"/>
      <c r="M86" s="6"/>
      <c r="N86" s="6"/>
      <c r="O86" s="6"/>
      <c r="P86" s="6"/>
      <c r="Q86" s="14" t="str">
        <f t="shared" si="13"/>
        <v/>
      </c>
      <c r="R86" s="5"/>
      <c r="S86" s="6"/>
      <c r="T86" s="6"/>
      <c r="U86" s="5"/>
      <c r="V86" s="45">
        <f t="shared" si="14"/>
        <v>0</v>
      </c>
      <c r="W86" s="45">
        <f t="shared" si="15"/>
        <v>0</v>
      </c>
      <c r="X86" s="45" t="e">
        <f t="shared" si="16"/>
        <v>#VALUE!</v>
      </c>
      <c r="Y86" s="45">
        <f>IFERROR(VALUE(V86),VLOOKUP(V86,DayReplace[],2,0))</f>
        <v>0</v>
      </c>
      <c r="Z86" s="45">
        <f>IF(V86=0,1,
IF(OR(AND(COUNTIF(Table12[Normal and Leap Years],X86),AA86=3,Y86=30),
AND(COUNTIF(Table9[MM Year],X86),COUNTIF(Table13[Always 29-Day Months],AA86),Y86=30)),Y86
-1,Y86))</f>
        <v>1</v>
      </c>
      <c r="AA86" s="45">
        <f>IFERROR(VALUE(W86),VLOOKUP(W86,MonthReplace[],2,0))</f>
        <v>0</v>
      </c>
      <c r="AB86" s="45" t="e">
        <f>IF(COUNTIF(Table9[MM Year],X86),VLOOKUP(AA86,MonthSerial[],VLOOKUP(X86,Table9[],3,0)+2,0),DATE(X86,AA86,0)-AC86)</f>
        <v>#VALUE!</v>
      </c>
      <c r="AC86" s="45" t="e">
        <f>IF(COUNTIF(Table9[MM Year],X86),
VLOOKUP(X86,Table9[],5,0),
DATE(X86,1,0))</f>
        <v>#VALUE!</v>
      </c>
      <c r="AD86" s="46" t="e">
        <f>IF(AA86=0,DATE(YEAR(AC86+1),7,16),
IF(V86=0,IF(COUNTIF(Table9[MM Year],X86),AC86+AB86+Z86+15-DAY(AC86+AB86+Z86+15)+16,AC86+AB86+Z86-DAY(AC86+AB86+Z86)+16),
IF(COUNTIF(Table9[MM Year],X86),
IF(AC86+AB86+Z86&lt;VLOOKUP(X86,Table9[],7,0),AC86
+AB86+Z86+VLOOKUP(X86,Table9[],4,0),AC86+AB86+Z86),AC86
+AB86+Z86)))</f>
        <v>#VALUE!</v>
      </c>
      <c r="AE86" s="42"/>
      <c r="AF86" s="15" t="str">
        <f>IFERROR(IF(COUNTIF(Table9[MM Year],X86),
IF(AD86&lt;VLOOKUP(X86,Table9[],7,0),AD86
+VLOOKUP(X86,Table9[],4,0),AD86),AD86
),"")</f>
        <v/>
      </c>
      <c r="AG86" s="5"/>
      <c r="AH86" s="5"/>
      <c r="AI86" s="5"/>
      <c r="AJ86" s="6"/>
      <c r="AK86" s="6"/>
      <c r="AL86" s="12" t="str">
        <f t="shared" si="17"/>
        <v/>
      </c>
      <c r="AM86" s="5"/>
      <c r="AN86" s="27" t="str">
        <f t="shared" si="18"/>
        <v/>
      </c>
      <c r="AO86" s="5"/>
      <c r="AP86" s="5"/>
      <c r="AQ86" s="6"/>
      <c r="AR86" s="12" t="str">
        <f t="shared" si="19"/>
        <v/>
      </c>
      <c r="AS86" s="6"/>
      <c r="AT86" s="5"/>
      <c r="AU86" s="53"/>
      <c r="AV86" s="53"/>
      <c r="AW86" s="54"/>
      <c r="AX86" s="15" t="str">
        <f t="shared" si="20"/>
        <v/>
      </c>
      <c r="AY86" s="5"/>
      <c r="AZ86" s="27" t="str">
        <f>IFERROR(VLOOKUP(AY86,vlookup!A$2:I$331,2,FALSE),"")</f>
        <v/>
      </c>
      <c r="BA86" s="27" t="str">
        <f>IFERROR(VLOOKUP(AY86,vlookup!A$2:I$331,3,FALSE),"")</f>
        <v/>
      </c>
      <c r="BB86" s="5"/>
      <c r="BC86" s="27" t="str">
        <f>IFERROR(VLOOKUP(BB86,vlookup!D$2:E$331,2,FALSE),"")</f>
        <v/>
      </c>
      <c r="BD86" s="5"/>
      <c r="BE86" s="27" t="str">
        <f t="shared" si="21"/>
        <v/>
      </c>
      <c r="BF86" s="27" t="str">
        <f>IFERROR(VLOOKUP(BE86,vlookup!G$2:I$331,2,FALSE),"")</f>
        <v/>
      </c>
      <c r="BG86" s="27" t="str">
        <f>IFERROR(VLOOKUP(BE86,vlookup!G$2:I$331,3,FALSE),"")</f>
        <v/>
      </c>
      <c r="BH86" s="5"/>
      <c r="BI86" s="6"/>
      <c r="BJ86" s="6"/>
      <c r="BK86" s="6"/>
      <c r="BL86" s="6"/>
    </row>
    <row r="87" spans="1:64">
      <c r="A87" s="4"/>
      <c r="B87" s="5"/>
      <c r="C87" s="27" t="str">
        <f>IFERROR(VLOOKUP(B87,vlookup!A$2:I$331,2,FALSE),"")</f>
        <v/>
      </c>
      <c r="D87" s="27" t="str">
        <f>IFERROR(VLOOKUP(B87,vlookup!A$2:I$331,3,FALSE),"")</f>
        <v/>
      </c>
      <c r="E87" s="5"/>
      <c r="F87" s="27" t="str">
        <f>IFERROR(VLOOKUP(E87,vlookup!D$2:E$331,2,FALSE),"")</f>
        <v/>
      </c>
      <c r="G87" s="5"/>
      <c r="H87" s="27" t="str">
        <f t="shared" si="12"/>
        <v/>
      </c>
      <c r="I87" s="27" t="str">
        <f>IFERROR(VLOOKUP(H87,vlookup!G$2:I$331,2,FALSE),"")</f>
        <v/>
      </c>
      <c r="J87" s="27" t="str">
        <f>IFERROR(VLOOKUP(H87,vlookup!G$2:I$331,3,FALSE),"")</f>
        <v/>
      </c>
      <c r="K87" s="5"/>
      <c r="L87" s="6"/>
      <c r="M87" s="6"/>
      <c r="N87" s="6"/>
      <c r="O87" s="6"/>
      <c r="P87" s="6"/>
      <c r="Q87" s="14" t="str">
        <f t="shared" si="13"/>
        <v/>
      </c>
      <c r="R87" s="5"/>
      <c r="S87" s="6"/>
      <c r="T87" s="6"/>
      <c r="U87" s="5"/>
      <c r="V87" s="45">
        <f t="shared" si="14"/>
        <v>0</v>
      </c>
      <c r="W87" s="45">
        <f t="shared" si="15"/>
        <v>0</v>
      </c>
      <c r="X87" s="45" t="e">
        <f t="shared" si="16"/>
        <v>#VALUE!</v>
      </c>
      <c r="Y87" s="45">
        <f>IFERROR(VALUE(V87),VLOOKUP(V87,DayReplace[],2,0))</f>
        <v>0</v>
      </c>
      <c r="Z87" s="45">
        <f>IF(V87=0,1,
IF(OR(AND(COUNTIF(Table12[Normal and Leap Years],X87),AA87=3,Y87=30),
AND(COUNTIF(Table9[MM Year],X87),COUNTIF(Table13[Always 29-Day Months],AA87),Y87=30)),Y87
-1,Y87))</f>
        <v>1</v>
      </c>
      <c r="AA87" s="45">
        <f>IFERROR(VALUE(W87),VLOOKUP(W87,MonthReplace[],2,0))</f>
        <v>0</v>
      </c>
      <c r="AB87" s="45" t="e">
        <f>IF(COUNTIF(Table9[MM Year],X87),VLOOKUP(AA87,MonthSerial[],VLOOKUP(X87,Table9[],3,0)+2,0),DATE(X87,AA87,0)-AC87)</f>
        <v>#VALUE!</v>
      </c>
      <c r="AC87" s="45" t="e">
        <f>IF(COUNTIF(Table9[MM Year],X87),
VLOOKUP(X87,Table9[],5,0),
DATE(X87,1,0))</f>
        <v>#VALUE!</v>
      </c>
      <c r="AD87" s="46" t="e">
        <f>IF(AA87=0,DATE(YEAR(AC87+1),7,16),
IF(V87=0,IF(COUNTIF(Table9[MM Year],X87),AC87+AB87+Z87+15-DAY(AC87+AB87+Z87+15)+16,AC87+AB87+Z87-DAY(AC87+AB87+Z87)+16),
IF(COUNTIF(Table9[MM Year],X87),
IF(AC87+AB87+Z87&lt;VLOOKUP(X87,Table9[],7,0),AC87
+AB87+Z87+VLOOKUP(X87,Table9[],4,0),AC87+AB87+Z87),AC87
+AB87+Z87)))</f>
        <v>#VALUE!</v>
      </c>
      <c r="AE87" s="42"/>
      <c r="AF87" s="15" t="str">
        <f>IFERROR(IF(COUNTIF(Table9[MM Year],X87),
IF(AD87&lt;VLOOKUP(X87,Table9[],7,0),AD87
+VLOOKUP(X87,Table9[],4,0),AD87),AD87
),"")</f>
        <v/>
      </c>
      <c r="AG87" s="5"/>
      <c r="AH87" s="5"/>
      <c r="AI87" s="5"/>
      <c r="AJ87" s="6"/>
      <c r="AK87" s="6"/>
      <c r="AL87" s="12" t="str">
        <f t="shared" si="17"/>
        <v/>
      </c>
      <c r="AM87" s="5"/>
      <c r="AN87" s="27" t="str">
        <f t="shared" si="18"/>
        <v/>
      </c>
      <c r="AO87" s="5"/>
      <c r="AP87" s="5"/>
      <c r="AQ87" s="6"/>
      <c r="AR87" s="12" t="str">
        <f t="shared" si="19"/>
        <v/>
      </c>
      <c r="AS87" s="6"/>
      <c r="AT87" s="5"/>
      <c r="AU87" s="53"/>
      <c r="AV87" s="53"/>
      <c r="AW87" s="54"/>
      <c r="AX87" s="15" t="str">
        <f t="shared" si="20"/>
        <v/>
      </c>
      <c r="AY87" s="5"/>
      <c r="AZ87" s="27" t="str">
        <f>IFERROR(VLOOKUP(AY87,vlookup!A$2:I$331,2,FALSE),"")</f>
        <v/>
      </c>
      <c r="BA87" s="27" t="str">
        <f>IFERROR(VLOOKUP(AY87,vlookup!A$2:I$331,3,FALSE),"")</f>
        <v/>
      </c>
      <c r="BB87" s="5"/>
      <c r="BC87" s="27" t="str">
        <f>IFERROR(VLOOKUP(BB87,vlookup!D$2:E$331,2,FALSE),"")</f>
        <v/>
      </c>
      <c r="BD87" s="5"/>
      <c r="BE87" s="27" t="str">
        <f t="shared" si="21"/>
        <v/>
      </c>
      <c r="BF87" s="27" t="str">
        <f>IFERROR(VLOOKUP(BE87,vlookup!G$2:I$331,2,FALSE),"")</f>
        <v/>
      </c>
      <c r="BG87" s="27" t="str">
        <f>IFERROR(VLOOKUP(BE87,vlookup!G$2:I$331,3,FALSE),"")</f>
        <v/>
      </c>
      <c r="BH87" s="5"/>
      <c r="BI87" s="6"/>
      <c r="BJ87" s="6"/>
      <c r="BK87" s="6"/>
      <c r="BL87" s="6"/>
    </row>
    <row r="88" spans="1:64">
      <c r="A88" s="4"/>
      <c r="B88" s="5"/>
      <c r="C88" s="27" t="str">
        <f>IFERROR(VLOOKUP(B88,vlookup!A$2:I$331,2,FALSE),"")</f>
        <v/>
      </c>
      <c r="D88" s="27" t="str">
        <f>IFERROR(VLOOKUP(B88,vlookup!A$2:I$331,3,FALSE),"")</f>
        <v/>
      </c>
      <c r="E88" s="5"/>
      <c r="F88" s="27" t="str">
        <f>IFERROR(VLOOKUP(E88,vlookup!D$2:E$331,2,FALSE),"")</f>
        <v/>
      </c>
      <c r="G88" s="5"/>
      <c r="H88" s="27" t="str">
        <f t="shared" si="12"/>
        <v/>
      </c>
      <c r="I88" s="27" t="str">
        <f>IFERROR(VLOOKUP(H88,vlookup!G$2:I$331,2,FALSE),"")</f>
        <v/>
      </c>
      <c r="J88" s="27" t="str">
        <f>IFERROR(VLOOKUP(H88,vlookup!G$2:I$331,3,FALSE),"")</f>
        <v/>
      </c>
      <c r="K88" s="5"/>
      <c r="L88" s="6"/>
      <c r="M88" s="6"/>
      <c r="N88" s="6"/>
      <c r="O88" s="6"/>
      <c r="P88" s="6"/>
      <c r="Q88" s="14" t="str">
        <f t="shared" si="13"/>
        <v/>
      </c>
      <c r="R88" s="5"/>
      <c r="S88" s="6"/>
      <c r="T88" s="6"/>
      <c r="U88" s="5"/>
      <c r="V88" s="45">
        <f t="shared" si="14"/>
        <v>0</v>
      </c>
      <c r="W88" s="45">
        <f t="shared" si="15"/>
        <v>0</v>
      </c>
      <c r="X88" s="45" t="e">
        <f t="shared" si="16"/>
        <v>#VALUE!</v>
      </c>
      <c r="Y88" s="45">
        <f>IFERROR(VALUE(V88),VLOOKUP(V88,DayReplace[],2,0))</f>
        <v>0</v>
      </c>
      <c r="Z88" s="45">
        <f>IF(V88=0,1,
IF(OR(AND(COUNTIF(Table12[Normal and Leap Years],X88),AA88=3,Y88=30),
AND(COUNTIF(Table9[MM Year],X88),COUNTIF(Table13[Always 29-Day Months],AA88),Y88=30)),Y88
-1,Y88))</f>
        <v>1</v>
      </c>
      <c r="AA88" s="45">
        <f>IFERROR(VALUE(W88),VLOOKUP(W88,MonthReplace[],2,0))</f>
        <v>0</v>
      </c>
      <c r="AB88" s="45" t="e">
        <f>IF(COUNTIF(Table9[MM Year],X88),VLOOKUP(AA88,MonthSerial[],VLOOKUP(X88,Table9[],3,0)+2,0),DATE(X88,AA88,0)-AC88)</f>
        <v>#VALUE!</v>
      </c>
      <c r="AC88" s="45" t="e">
        <f>IF(COUNTIF(Table9[MM Year],X88),
VLOOKUP(X88,Table9[],5,0),
DATE(X88,1,0))</f>
        <v>#VALUE!</v>
      </c>
      <c r="AD88" s="46" t="e">
        <f>IF(AA88=0,DATE(YEAR(AC88+1),7,16),
IF(V88=0,IF(COUNTIF(Table9[MM Year],X88),AC88+AB88+Z88+15-DAY(AC88+AB88+Z88+15)+16,AC88+AB88+Z88-DAY(AC88+AB88+Z88)+16),
IF(COUNTIF(Table9[MM Year],X88),
IF(AC88+AB88+Z88&lt;VLOOKUP(X88,Table9[],7,0),AC88
+AB88+Z88+VLOOKUP(X88,Table9[],4,0),AC88+AB88+Z88),AC88
+AB88+Z88)))</f>
        <v>#VALUE!</v>
      </c>
      <c r="AE88" s="42"/>
      <c r="AF88" s="15" t="str">
        <f>IFERROR(IF(COUNTIF(Table9[MM Year],X88),
IF(AD88&lt;VLOOKUP(X88,Table9[],7,0),AD88
+VLOOKUP(X88,Table9[],4,0),AD88),AD88
),"")</f>
        <v/>
      </c>
      <c r="AG88" s="5"/>
      <c r="AH88" s="5"/>
      <c r="AI88" s="5"/>
      <c r="AJ88" s="6"/>
      <c r="AK88" s="6"/>
      <c r="AL88" s="12" t="str">
        <f t="shared" si="17"/>
        <v/>
      </c>
      <c r="AM88" s="5"/>
      <c r="AN88" s="27" t="str">
        <f t="shared" si="18"/>
        <v/>
      </c>
      <c r="AO88" s="5"/>
      <c r="AP88" s="5"/>
      <c r="AQ88" s="6"/>
      <c r="AR88" s="12" t="str">
        <f t="shared" si="19"/>
        <v/>
      </c>
      <c r="AS88" s="6"/>
      <c r="AT88" s="5"/>
      <c r="AU88" s="53"/>
      <c r="AV88" s="53"/>
      <c r="AW88" s="54"/>
      <c r="AX88" s="15" t="str">
        <f t="shared" si="20"/>
        <v/>
      </c>
      <c r="AY88" s="5"/>
      <c r="AZ88" s="27" t="str">
        <f>IFERROR(VLOOKUP(AY88,vlookup!A$2:I$331,2,FALSE),"")</f>
        <v/>
      </c>
      <c r="BA88" s="27" t="str">
        <f>IFERROR(VLOOKUP(AY88,vlookup!A$2:I$331,3,FALSE),"")</f>
        <v/>
      </c>
      <c r="BB88" s="5"/>
      <c r="BC88" s="27" t="str">
        <f>IFERROR(VLOOKUP(BB88,vlookup!D$2:E$331,2,FALSE),"")</f>
        <v/>
      </c>
      <c r="BD88" s="5"/>
      <c r="BE88" s="27" t="str">
        <f t="shared" si="21"/>
        <v/>
      </c>
      <c r="BF88" s="27" t="str">
        <f>IFERROR(VLOOKUP(BE88,vlookup!G$2:I$331,2,FALSE),"")</f>
        <v/>
      </c>
      <c r="BG88" s="27" t="str">
        <f>IFERROR(VLOOKUP(BE88,vlookup!G$2:I$331,3,FALSE),"")</f>
        <v/>
      </c>
      <c r="BH88" s="5"/>
      <c r="BI88" s="6"/>
      <c r="BJ88" s="6"/>
      <c r="BK88" s="6"/>
      <c r="BL88" s="6"/>
    </row>
    <row r="89" spans="1:64">
      <c r="A89" s="4"/>
      <c r="B89" s="5"/>
      <c r="C89" s="27" t="str">
        <f>IFERROR(VLOOKUP(B89,vlookup!A$2:I$331,2,FALSE),"")</f>
        <v/>
      </c>
      <c r="D89" s="27" t="str">
        <f>IFERROR(VLOOKUP(B89,vlookup!A$2:I$331,3,FALSE),"")</f>
        <v/>
      </c>
      <c r="E89" s="5"/>
      <c r="F89" s="27" t="str">
        <f>IFERROR(VLOOKUP(E89,vlookup!D$2:E$331,2,FALSE),"")</f>
        <v/>
      </c>
      <c r="G89" s="5"/>
      <c r="H89" s="27" t="str">
        <f t="shared" si="12"/>
        <v/>
      </c>
      <c r="I89" s="27" t="str">
        <f>IFERROR(VLOOKUP(H89,vlookup!G$2:I$331,2,FALSE),"")</f>
        <v/>
      </c>
      <c r="J89" s="27" t="str">
        <f>IFERROR(VLOOKUP(H89,vlookup!G$2:I$331,3,FALSE),"")</f>
        <v/>
      </c>
      <c r="K89" s="5"/>
      <c r="L89" s="6"/>
      <c r="M89" s="6"/>
      <c r="N89" s="6"/>
      <c r="O89" s="6"/>
      <c r="P89" s="6"/>
      <c r="Q89" s="14" t="str">
        <f t="shared" si="13"/>
        <v/>
      </c>
      <c r="R89" s="5"/>
      <c r="S89" s="6"/>
      <c r="T89" s="6"/>
      <c r="U89" s="5"/>
      <c r="V89" s="45">
        <f t="shared" si="14"/>
        <v>0</v>
      </c>
      <c r="W89" s="45">
        <f t="shared" si="15"/>
        <v>0</v>
      </c>
      <c r="X89" s="45" t="e">
        <f t="shared" si="16"/>
        <v>#VALUE!</v>
      </c>
      <c r="Y89" s="45">
        <f>IFERROR(VALUE(V89),VLOOKUP(V89,DayReplace[],2,0))</f>
        <v>0</v>
      </c>
      <c r="Z89" s="45">
        <f>IF(V89=0,1,
IF(OR(AND(COUNTIF(Table12[Normal and Leap Years],X89),AA89=3,Y89=30),
AND(COUNTIF(Table9[MM Year],X89),COUNTIF(Table13[Always 29-Day Months],AA89),Y89=30)),Y89
-1,Y89))</f>
        <v>1</v>
      </c>
      <c r="AA89" s="45">
        <f>IFERROR(VALUE(W89),VLOOKUP(W89,MonthReplace[],2,0))</f>
        <v>0</v>
      </c>
      <c r="AB89" s="45" t="e">
        <f>IF(COUNTIF(Table9[MM Year],X89),VLOOKUP(AA89,MonthSerial[],VLOOKUP(X89,Table9[],3,0)+2,0),DATE(X89,AA89,0)-AC89)</f>
        <v>#VALUE!</v>
      </c>
      <c r="AC89" s="45" t="e">
        <f>IF(COUNTIF(Table9[MM Year],X89),
VLOOKUP(X89,Table9[],5,0),
DATE(X89,1,0))</f>
        <v>#VALUE!</v>
      </c>
      <c r="AD89" s="46" t="e">
        <f>IF(AA89=0,DATE(YEAR(AC89+1),7,16),
IF(V89=0,IF(COUNTIF(Table9[MM Year],X89),AC89+AB89+Z89+15-DAY(AC89+AB89+Z89+15)+16,AC89+AB89+Z89-DAY(AC89+AB89+Z89)+16),
IF(COUNTIF(Table9[MM Year],X89),
IF(AC89+AB89+Z89&lt;VLOOKUP(X89,Table9[],7,0),AC89
+AB89+Z89+VLOOKUP(X89,Table9[],4,0),AC89+AB89+Z89),AC89
+AB89+Z89)))</f>
        <v>#VALUE!</v>
      </c>
      <c r="AE89" s="42"/>
      <c r="AF89" s="15" t="str">
        <f>IFERROR(IF(COUNTIF(Table9[MM Year],X89),
IF(AD89&lt;VLOOKUP(X89,Table9[],7,0),AD89
+VLOOKUP(X89,Table9[],4,0),AD89),AD89
),"")</f>
        <v/>
      </c>
      <c r="AG89" s="5"/>
      <c r="AH89" s="5"/>
      <c r="AI89" s="5"/>
      <c r="AJ89" s="6"/>
      <c r="AK89" s="6"/>
      <c r="AL89" s="12" t="str">
        <f t="shared" si="17"/>
        <v/>
      </c>
      <c r="AM89" s="5"/>
      <c r="AN89" s="27" t="str">
        <f t="shared" si="18"/>
        <v/>
      </c>
      <c r="AO89" s="5"/>
      <c r="AP89" s="5"/>
      <c r="AQ89" s="6"/>
      <c r="AR89" s="12" t="str">
        <f t="shared" si="19"/>
        <v/>
      </c>
      <c r="AS89" s="6"/>
      <c r="AT89" s="5"/>
      <c r="AU89" s="53"/>
      <c r="AV89" s="53"/>
      <c r="AW89" s="54"/>
      <c r="AX89" s="15" t="str">
        <f t="shared" si="20"/>
        <v/>
      </c>
      <c r="AY89" s="5"/>
      <c r="AZ89" s="27" t="str">
        <f>IFERROR(VLOOKUP(AY89,vlookup!A$2:I$331,2,FALSE),"")</f>
        <v/>
      </c>
      <c r="BA89" s="27" t="str">
        <f>IFERROR(VLOOKUP(AY89,vlookup!A$2:I$331,3,FALSE),"")</f>
        <v/>
      </c>
      <c r="BB89" s="5"/>
      <c r="BC89" s="27" t="str">
        <f>IFERROR(VLOOKUP(BB89,vlookup!D$2:E$331,2,FALSE),"")</f>
        <v/>
      </c>
      <c r="BD89" s="5"/>
      <c r="BE89" s="27" t="str">
        <f t="shared" si="21"/>
        <v/>
      </c>
      <c r="BF89" s="27" t="str">
        <f>IFERROR(VLOOKUP(BE89,vlookup!G$2:I$331,2,FALSE),"")</f>
        <v/>
      </c>
      <c r="BG89" s="27" t="str">
        <f>IFERROR(VLOOKUP(BE89,vlookup!G$2:I$331,3,FALSE),"")</f>
        <v/>
      </c>
      <c r="BH89" s="5"/>
      <c r="BI89" s="6"/>
      <c r="BJ89" s="6"/>
      <c r="BK89" s="6"/>
      <c r="BL89" s="6"/>
    </row>
    <row r="90" spans="1:64">
      <c r="A90" s="4"/>
      <c r="B90" s="5"/>
      <c r="C90" s="27" t="str">
        <f>IFERROR(VLOOKUP(B90,vlookup!A$2:I$331,2,FALSE),"")</f>
        <v/>
      </c>
      <c r="D90" s="27" t="str">
        <f>IFERROR(VLOOKUP(B90,vlookup!A$2:I$331,3,FALSE),"")</f>
        <v/>
      </c>
      <c r="E90" s="5"/>
      <c r="F90" s="27" t="str">
        <f>IFERROR(VLOOKUP(E90,vlookup!D$2:E$331,2,FALSE),"")</f>
        <v/>
      </c>
      <c r="G90" s="5"/>
      <c r="H90" s="27" t="str">
        <f t="shared" si="12"/>
        <v/>
      </c>
      <c r="I90" s="27" t="str">
        <f>IFERROR(VLOOKUP(H90,vlookup!G$2:I$331,2,FALSE),"")</f>
        <v/>
      </c>
      <c r="J90" s="27" t="str">
        <f>IFERROR(VLOOKUP(H90,vlookup!G$2:I$331,3,FALSE),"")</f>
        <v/>
      </c>
      <c r="K90" s="5"/>
      <c r="L90" s="6"/>
      <c r="M90" s="6"/>
      <c r="N90" s="6"/>
      <c r="O90" s="6"/>
      <c r="P90" s="6"/>
      <c r="Q90" s="14" t="str">
        <f t="shared" si="13"/>
        <v/>
      </c>
      <c r="R90" s="5"/>
      <c r="S90" s="6"/>
      <c r="T90" s="6"/>
      <c r="U90" s="5"/>
      <c r="V90" s="45">
        <f t="shared" si="14"/>
        <v>0</v>
      </c>
      <c r="W90" s="45">
        <f t="shared" si="15"/>
        <v>0</v>
      </c>
      <c r="X90" s="45" t="e">
        <f t="shared" si="16"/>
        <v>#VALUE!</v>
      </c>
      <c r="Y90" s="45">
        <f>IFERROR(VALUE(V90),VLOOKUP(V90,DayReplace[],2,0))</f>
        <v>0</v>
      </c>
      <c r="Z90" s="45">
        <f>IF(V90=0,1,
IF(OR(AND(COUNTIF(Table12[Normal and Leap Years],X90),AA90=3,Y90=30),
AND(COUNTIF(Table9[MM Year],X90),COUNTIF(Table13[Always 29-Day Months],AA90),Y90=30)),Y90
-1,Y90))</f>
        <v>1</v>
      </c>
      <c r="AA90" s="45">
        <f>IFERROR(VALUE(W90),VLOOKUP(W90,MonthReplace[],2,0))</f>
        <v>0</v>
      </c>
      <c r="AB90" s="45" t="e">
        <f>IF(COUNTIF(Table9[MM Year],X90),VLOOKUP(AA90,MonthSerial[],VLOOKUP(X90,Table9[],3,0)+2,0),DATE(X90,AA90,0)-AC90)</f>
        <v>#VALUE!</v>
      </c>
      <c r="AC90" s="45" t="e">
        <f>IF(COUNTIF(Table9[MM Year],X90),
VLOOKUP(X90,Table9[],5,0),
DATE(X90,1,0))</f>
        <v>#VALUE!</v>
      </c>
      <c r="AD90" s="46" t="e">
        <f>IF(AA90=0,DATE(YEAR(AC90+1),7,16),
IF(V90=0,IF(COUNTIF(Table9[MM Year],X90),AC90+AB90+Z90+15-DAY(AC90+AB90+Z90+15)+16,AC90+AB90+Z90-DAY(AC90+AB90+Z90)+16),
IF(COUNTIF(Table9[MM Year],X90),
IF(AC90+AB90+Z90&lt;VLOOKUP(X90,Table9[],7,0),AC90
+AB90+Z90+VLOOKUP(X90,Table9[],4,0),AC90+AB90+Z90),AC90
+AB90+Z90)))</f>
        <v>#VALUE!</v>
      </c>
      <c r="AE90" s="42"/>
      <c r="AF90" s="15" t="str">
        <f>IFERROR(IF(COUNTIF(Table9[MM Year],X90),
IF(AD90&lt;VLOOKUP(X90,Table9[],7,0),AD90
+VLOOKUP(X90,Table9[],4,0),AD90),AD90
),"")</f>
        <v/>
      </c>
      <c r="AG90" s="5"/>
      <c r="AH90" s="5"/>
      <c r="AI90" s="5"/>
      <c r="AJ90" s="6"/>
      <c r="AK90" s="6"/>
      <c r="AL90" s="12" t="str">
        <f t="shared" si="17"/>
        <v/>
      </c>
      <c r="AM90" s="5"/>
      <c r="AN90" s="27" t="str">
        <f t="shared" si="18"/>
        <v/>
      </c>
      <c r="AO90" s="5"/>
      <c r="AP90" s="5"/>
      <c r="AQ90" s="6"/>
      <c r="AR90" s="12" t="str">
        <f t="shared" si="19"/>
        <v/>
      </c>
      <c r="AS90" s="6"/>
      <c r="AT90" s="5"/>
      <c r="AU90" s="53"/>
      <c r="AV90" s="53"/>
      <c r="AW90" s="54"/>
      <c r="AX90" s="15" t="str">
        <f t="shared" si="20"/>
        <v/>
      </c>
      <c r="AY90" s="5"/>
      <c r="AZ90" s="27" t="str">
        <f>IFERROR(VLOOKUP(AY90,vlookup!A$2:I$331,2,FALSE),"")</f>
        <v/>
      </c>
      <c r="BA90" s="27" t="str">
        <f>IFERROR(VLOOKUP(AY90,vlookup!A$2:I$331,3,FALSE),"")</f>
        <v/>
      </c>
      <c r="BB90" s="5"/>
      <c r="BC90" s="27" t="str">
        <f>IFERROR(VLOOKUP(BB90,vlookup!D$2:E$331,2,FALSE),"")</f>
        <v/>
      </c>
      <c r="BD90" s="5"/>
      <c r="BE90" s="27" t="str">
        <f t="shared" si="21"/>
        <v/>
      </c>
      <c r="BF90" s="27" t="str">
        <f>IFERROR(VLOOKUP(BE90,vlookup!G$2:I$331,2,FALSE),"")</f>
        <v/>
      </c>
      <c r="BG90" s="27" t="str">
        <f>IFERROR(VLOOKUP(BE90,vlookup!G$2:I$331,3,FALSE),"")</f>
        <v/>
      </c>
      <c r="BH90" s="5"/>
      <c r="BI90" s="6"/>
      <c r="BJ90" s="6"/>
      <c r="BK90" s="6"/>
      <c r="BL90" s="6"/>
    </row>
    <row r="91" spans="1:64">
      <c r="A91" s="4"/>
      <c r="B91" s="5"/>
      <c r="C91" s="27" t="str">
        <f>IFERROR(VLOOKUP(B91,vlookup!A$2:I$331,2,FALSE),"")</f>
        <v/>
      </c>
      <c r="D91" s="27" t="str">
        <f>IFERROR(VLOOKUP(B91,vlookup!A$2:I$331,3,FALSE),"")</f>
        <v/>
      </c>
      <c r="E91" s="5"/>
      <c r="F91" s="27" t="str">
        <f>IFERROR(VLOOKUP(E91,vlookup!D$2:E$331,2,FALSE),"")</f>
        <v/>
      </c>
      <c r="G91" s="5"/>
      <c r="H91" s="27" t="str">
        <f t="shared" si="12"/>
        <v/>
      </c>
      <c r="I91" s="27" t="str">
        <f>IFERROR(VLOOKUP(H91,vlookup!G$2:I$331,2,FALSE),"")</f>
        <v/>
      </c>
      <c r="J91" s="27" t="str">
        <f>IFERROR(VLOOKUP(H91,vlookup!G$2:I$331,3,FALSE),"")</f>
        <v/>
      </c>
      <c r="K91" s="5"/>
      <c r="L91" s="6"/>
      <c r="M91" s="6"/>
      <c r="N91" s="6"/>
      <c r="O91" s="6"/>
      <c r="P91" s="6"/>
      <c r="Q91" s="14" t="str">
        <f t="shared" si="13"/>
        <v/>
      </c>
      <c r="R91" s="5"/>
      <c r="S91" s="6"/>
      <c r="T91" s="6"/>
      <c r="U91" s="5"/>
      <c r="V91" s="45">
        <f t="shared" si="14"/>
        <v>0</v>
      </c>
      <c r="W91" s="45">
        <f t="shared" si="15"/>
        <v>0</v>
      </c>
      <c r="X91" s="45" t="e">
        <f t="shared" si="16"/>
        <v>#VALUE!</v>
      </c>
      <c r="Y91" s="45">
        <f>IFERROR(VALUE(V91),VLOOKUP(V91,DayReplace[],2,0))</f>
        <v>0</v>
      </c>
      <c r="Z91" s="45">
        <f>IF(V91=0,1,
IF(OR(AND(COUNTIF(Table12[Normal and Leap Years],X91),AA91=3,Y91=30),
AND(COUNTIF(Table9[MM Year],X91),COUNTIF(Table13[Always 29-Day Months],AA91),Y91=30)),Y91
-1,Y91))</f>
        <v>1</v>
      </c>
      <c r="AA91" s="45">
        <f>IFERROR(VALUE(W91),VLOOKUP(W91,MonthReplace[],2,0))</f>
        <v>0</v>
      </c>
      <c r="AB91" s="45" t="e">
        <f>IF(COUNTIF(Table9[MM Year],X91),VLOOKUP(AA91,MonthSerial[],VLOOKUP(X91,Table9[],3,0)+2,0),DATE(X91,AA91,0)-AC91)</f>
        <v>#VALUE!</v>
      </c>
      <c r="AC91" s="45" t="e">
        <f>IF(COUNTIF(Table9[MM Year],X91),
VLOOKUP(X91,Table9[],5,0),
DATE(X91,1,0))</f>
        <v>#VALUE!</v>
      </c>
      <c r="AD91" s="46" t="e">
        <f>IF(AA91=0,DATE(YEAR(AC91+1),7,16),
IF(V91=0,IF(COUNTIF(Table9[MM Year],X91),AC91+AB91+Z91+15-DAY(AC91+AB91+Z91+15)+16,AC91+AB91+Z91-DAY(AC91+AB91+Z91)+16),
IF(COUNTIF(Table9[MM Year],X91),
IF(AC91+AB91+Z91&lt;VLOOKUP(X91,Table9[],7,0),AC91
+AB91+Z91+VLOOKUP(X91,Table9[],4,0),AC91+AB91+Z91),AC91
+AB91+Z91)))</f>
        <v>#VALUE!</v>
      </c>
      <c r="AE91" s="42"/>
      <c r="AF91" s="15" t="str">
        <f>IFERROR(IF(COUNTIF(Table9[MM Year],X91),
IF(AD91&lt;VLOOKUP(X91,Table9[],7,0),AD91
+VLOOKUP(X91,Table9[],4,0),AD91),AD91
),"")</f>
        <v/>
      </c>
      <c r="AG91" s="5"/>
      <c r="AH91" s="5"/>
      <c r="AI91" s="5"/>
      <c r="AJ91" s="6"/>
      <c r="AK91" s="6"/>
      <c r="AL91" s="12" t="str">
        <f t="shared" si="17"/>
        <v/>
      </c>
      <c r="AM91" s="5"/>
      <c r="AN91" s="27" t="str">
        <f t="shared" si="18"/>
        <v/>
      </c>
      <c r="AO91" s="5"/>
      <c r="AP91" s="5"/>
      <c r="AQ91" s="6"/>
      <c r="AR91" s="12" t="str">
        <f t="shared" si="19"/>
        <v/>
      </c>
      <c r="AS91" s="6"/>
      <c r="AT91" s="5"/>
      <c r="AU91" s="53"/>
      <c r="AV91" s="53"/>
      <c r="AW91" s="54"/>
      <c r="AX91" s="15" t="str">
        <f t="shared" si="20"/>
        <v/>
      </c>
      <c r="AY91" s="5"/>
      <c r="AZ91" s="27" t="str">
        <f>IFERROR(VLOOKUP(AY91,vlookup!A$2:I$331,2,FALSE),"")</f>
        <v/>
      </c>
      <c r="BA91" s="27" t="str">
        <f>IFERROR(VLOOKUP(AY91,vlookup!A$2:I$331,3,FALSE),"")</f>
        <v/>
      </c>
      <c r="BB91" s="5"/>
      <c r="BC91" s="27" t="str">
        <f>IFERROR(VLOOKUP(BB91,vlookup!D$2:E$331,2,FALSE),"")</f>
        <v/>
      </c>
      <c r="BD91" s="5"/>
      <c r="BE91" s="27" t="str">
        <f t="shared" si="21"/>
        <v/>
      </c>
      <c r="BF91" s="27" t="str">
        <f>IFERROR(VLOOKUP(BE91,vlookup!G$2:I$331,2,FALSE),"")</f>
        <v/>
      </c>
      <c r="BG91" s="27" t="str">
        <f>IFERROR(VLOOKUP(BE91,vlookup!G$2:I$331,3,FALSE),"")</f>
        <v/>
      </c>
      <c r="BH91" s="5"/>
      <c r="BI91" s="6"/>
      <c r="BJ91" s="6"/>
      <c r="BK91" s="6"/>
      <c r="BL91" s="6"/>
    </row>
    <row r="92" spans="1:64">
      <c r="A92" s="4"/>
      <c r="B92" s="5"/>
      <c r="C92" s="27" t="str">
        <f>IFERROR(VLOOKUP(B92,vlookup!A$2:I$331,2,FALSE),"")</f>
        <v/>
      </c>
      <c r="D92" s="27" t="str">
        <f>IFERROR(VLOOKUP(B92,vlookup!A$2:I$331,3,FALSE),"")</f>
        <v/>
      </c>
      <c r="E92" s="5"/>
      <c r="F92" s="27" t="str">
        <f>IFERROR(VLOOKUP(E92,vlookup!D$2:E$331,2,FALSE),"")</f>
        <v/>
      </c>
      <c r="G92" s="5"/>
      <c r="H92" s="27" t="str">
        <f t="shared" si="12"/>
        <v/>
      </c>
      <c r="I92" s="27" t="str">
        <f>IFERROR(VLOOKUP(H92,vlookup!G$2:I$331,2,FALSE),"")</f>
        <v/>
      </c>
      <c r="J92" s="27" t="str">
        <f>IFERROR(VLOOKUP(H92,vlookup!G$2:I$331,3,FALSE),"")</f>
        <v/>
      </c>
      <c r="K92" s="5"/>
      <c r="L92" s="6"/>
      <c r="M92" s="6"/>
      <c r="N92" s="6"/>
      <c r="O92" s="6"/>
      <c r="P92" s="6"/>
      <c r="Q92" s="14" t="str">
        <f t="shared" si="13"/>
        <v/>
      </c>
      <c r="R92" s="5"/>
      <c r="S92" s="6"/>
      <c r="T92" s="6"/>
      <c r="U92" s="5"/>
      <c r="V92" s="45">
        <f t="shared" si="14"/>
        <v>0</v>
      </c>
      <c r="W92" s="45">
        <f t="shared" si="15"/>
        <v>0</v>
      </c>
      <c r="X92" s="45" t="e">
        <f t="shared" si="16"/>
        <v>#VALUE!</v>
      </c>
      <c r="Y92" s="45">
        <f>IFERROR(VALUE(V92),VLOOKUP(V92,DayReplace[],2,0))</f>
        <v>0</v>
      </c>
      <c r="Z92" s="45">
        <f>IF(V92=0,1,
IF(OR(AND(COUNTIF(Table12[Normal and Leap Years],X92),AA92=3,Y92=30),
AND(COUNTIF(Table9[MM Year],X92),COUNTIF(Table13[Always 29-Day Months],AA92),Y92=30)),Y92
-1,Y92))</f>
        <v>1</v>
      </c>
      <c r="AA92" s="45">
        <f>IFERROR(VALUE(W92),VLOOKUP(W92,MonthReplace[],2,0))</f>
        <v>0</v>
      </c>
      <c r="AB92" s="45" t="e">
        <f>IF(COUNTIF(Table9[MM Year],X92),VLOOKUP(AA92,MonthSerial[],VLOOKUP(X92,Table9[],3,0)+2,0),DATE(X92,AA92,0)-AC92)</f>
        <v>#VALUE!</v>
      </c>
      <c r="AC92" s="45" t="e">
        <f>IF(COUNTIF(Table9[MM Year],X92),
VLOOKUP(X92,Table9[],5,0),
DATE(X92,1,0))</f>
        <v>#VALUE!</v>
      </c>
      <c r="AD92" s="46" t="e">
        <f>IF(AA92=0,DATE(YEAR(AC92+1),7,16),
IF(V92=0,IF(COUNTIF(Table9[MM Year],X92),AC92+AB92+Z92+15-DAY(AC92+AB92+Z92+15)+16,AC92+AB92+Z92-DAY(AC92+AB92+Z92)+16),
IF(COUNTIF(Table9[MM Year],X92),
IF(AC92+AB92+Z92&lt;VLOOKUP(X92,Table9[],7,0),AC92
+AB92+Z92+VLOOKUP(X92,Table9[],4,0),AC92+AB92+Z92),AC92
+AB92+Z92)))</f>
        <v>#VALUE!</v>
      </c>
      <c r="AE92" s="42"/>
      <c r="AF92" s="15" t="str">
        <f>IFERROR(IF(COUNTIF(Table9[MM Year],X92),
IF(AD92&lt;VLOOKUP(X92,Table9[],7,0),AD92
+VLOOKUP(X92,Table9[],4,0),AD92),AD92
),"")</f>
        <v/>
      </c>
      <c r="AG92" s="5"/>
      <c r="AH92" s="5"/>
      <c r="AI92" s="5"/>
      <c r="AJ92" s="6"/>
      <c r="AK92" s="6"/>
      <c r="AL92" s="12" t="str">
        <f t="shared" si="17"/>
        <v/>
      </c>
      <c r="AM92" s="5"/>
      <c r="AN92" s="27" t="str">
        <f t="shared" si="18"/>
        <v/>
      </c>
      <c r="AO92" s="5"/>
      <c r="AP92" s="5"/>
      <c r="AQ92" s="6"/>
      <c r="AR92" s="12" t="str">
        <f t="shared" si="19"/>
        <v/>
      </c>
      <c r="AS92" s="6"/>
      <c r="AT92" s="5"/>
      <c r="AU92" s="53"/>
      <c r="AV92" s="53"/>
      <c r="AW92" s="54"/>
      <c r="AX92" s="15" t="str">
        <f t="shared" si="20"/>
        <v/>
      </c>
      <c r="AY92" s="5"/>
      <c r="AZ92" s="27" t="str">
        <f>IFERROR(VLOOKUP(AY92,vlookup!A$2:I$331,2,FALSE),"")</f>
        <v/>
      </c>
      <c r="BA92" s="27" t="str">
        <f>IFERROR(VLOOKUP(AY92,vlookup!A$2:I$331,3,FALSE),"")</f>
        <v/>
      </c>
      <c r="BB92" s="5"/>
      <c r="BC92" s="27" t="str">
        <f>IFERROR(VLOOKUP(BB92,vlookup!D$2:E$331,2,FALSE),"")</f>
        <v/>
      </c>
      <c r="BD92" s="5"/>
      <c r="BE92" s="27" t="str">
        <f t="shared" si="21"/>
        <v/>
      </c>
      <c r="BF92" s="27" t="str">
        <f>IFERROR(VLOOKUP(BE92,vlookup!G$2:I$331,2,FALSE),"")</f>
        <v/>
      </c>
      <c r="BG92" s="27" t="str">
        <f>IFERROR(VLOOKUP(BE92,vlookup!G$2:I$331,3,FALSE),"")</f>
        <v/>
      </c>
      <c r="BH92" s="5"/>
      <c r="BI92" s="6"/>
      <c r="BJ92" s="6"/>
      <c r="BK92" s="6"/>
      <c r="BL92" s="6"/>
    </row>
    <row r="93" spans="1:64">
      <c r="A93" s="4"/>
      <c r="B93" s="5"/>
      <c r="C93" s="27" t="str">
        <f>IFERROR(VLOOKUP(B93,vlookup!A$2:I$331,2,FALSE),"")</f>
        <v/>
      </c>
      <c r="D93" s="27" t="str">
        <f>IFERROR(VLOOKUP(B93,vlookup!A$2:I$331,3,FALSE),"")</f>
        <v/>
      </c>
      <c r="E93" s="5"/>
      <c r="F93" s="27" t="str">
        <f>IFERROR(VLOOKUP(E93,vlookup!D$2:E$331,2,FALSE),"")</f>
        <v/>
      </c>
      <c r="G93" s="5"/>
      <c r="H93" s="27" t="str">
        <f t="shared" si="12"/>
        <v/>
      </c>
      <c r="I93" s="27" t="str">
        <f>IFERROR(VLOOKUP(H93,vlookup!G$2:I$331,2,FALSE),"")</f>
        <v/>
      </c>
      <c r="J93" s="27" t="str">
        <f>IFERROR(VLOOKUP(H93,vlookup!G$2:I$331,3,FALSE),"")</f>
        <v/>
      </c>
      <c r="K93" s="5"/>
      <c r="L93" s="6"/>
      <c r="M93" s="6"/>
      <c r="N93" s="6"/>
      <c r="O93" s="6"/>
      <c r="P93" s="6"/>
      <c r="Q93" s="14" t="str">
        <f t="shared" si="13"/>
        <v/>
      </c>
      <c r="R93" s="5"/>
      <c r="S93" s="6"/>
      <c r="T93" s="6"/>
      <c r="U93" s="5"/>
      <c r="V93" s="45">
        <f t="shared" si="14"/>
        <v>0</v>
      </c>
      <c r="W93" s="45">
        <f t="shared" si="15"/>
        <v>0</v>
      </c>
      <c r="X93" s="45" t="e">
        <f t="shared" si="16"/>
        <v>#VALUE!</v>
      </c>
      <c r="Y93" s="45">
        <f>IFERROR(VALUE(V93),VLOOKUP(V93,DayReplace[],2,0))</f>
        <v>0</v>
      </c>
      <c r="Z93" s="45">
        <f>IF(V93=0,1,
IF(OR(AND(COUNTIF(Table12[Normal and Leap Years],X93),AA93=3,Y93=30),
AND(COUNTIF(Table9[MM Year],X93),COUNTIF(Table13[Always 29-Day Months],AA93),Y93=30)),Y93
-1,Y93))</f>
        <v>1</v>
      </c>
      <c r="AA93" s="45">
        <f>IFERROR(VALUE(W93),VLOOKUP(W93,MonthReplace[],2,0))</f>
        <v>0</v>
      </c>
      <c r="AB93" s="45" t="e">
        <f>IF(COUNTIF(Table9[MM Year],X93),VLOOKUP(AA93,MonthSerial[],VLOOKUP(X93,Table9[],3,0)+2,0),DATE(X93,AA93,0)-AC93)</f>
        <v>#VALUE!</v>
      </c>
      <c r="AC93" s="45" t="e">
        <f>IF(COUNTIF(Table9[MM Year],X93),
VLOOKUP(X93,Table9[],5,0),
DATE(X93,1,0))</f>
        <v>#VALUE!</v>
      </c>
      <c r="AD93" s="46" t="e">
        <f>IF(AA93=0,DATE(YEAR(AC93+1),7,16),
IF(V93=0,IF(COUNTIF(Table9[MM Year],X93),AC93+AB93+Z93+15-DAY(AC93+AB93+Z93+15)+16,AC93+AB93+Z93-DAY(AC93+AB93+Z93)+16),
IF(COUNTIF(Table9[MM Year],X93),
IF(AC93+AB93+Z93&lt;VLOOKUP(X93,Table9[],7,0),AC93
+AB93+Z93+VLOOKUP(X93,Table9[],4,0),AC93+AB93+Z93),AC93
+AB93+Z93)))</f>
        <v>#VALUE!</v>
      </c>
      <c r="AE93" s="42"/>
      <c r="AF93" s="15" t="str">
        <f>IFERROR(IF(COUNTIF(Table9[MM Year],X93),
IF(AD93&lt;VLOOKUP(X93,Table9[],7,0),AD93
+VLOOKUP(X93,Table9[],4,0),AD93),AD93
),"")</f>
        <v/>
      </c>
      <c r="AG93" s="5"/>
      <c r="AH93" s="5"/>
      <c r="AI93" s="5"/>
      <c r="AJ93" s="6"/>
      <c r="AK93" s="6"/>
      <c r="AL93" s="12" t="str">
        <f t="shared" si="17"/>
        <v/>
      </c>
      <c r="AM93" s="5"/>
      <c r="AN93" s="27" t="str">
        <f t="shared" si="18"/>
        <v/>
      </c>
      <c r="AO93" s="5"/>
      <c r="AP93" s="5"/>
      <c r="AQ93" s="6"/>
      <c r="AR93" s="12" t="str">
        <f t="shared" si="19"/>
        <v/>
      </c>
      <c r="AS93" s="6"/>
      <c r="AT93" s="5"/>
      <c r="AU93" s="53"/>
      <c r="AV93" s="53"/>
      <c r="AW93" s="54"/>
      <c r="AX93" s="15" t="str">
        <f t="shared" si="20"/>
        <v/>
      </c>
      <c r="AY93" s="5"/>
      <c r="AZ93" s="27" t="str">
        <f>IFERROR(VLOOKUP(AY93,vlookup!A$2:I$331,2,FALSE),"")</f>
        <v/>
      </c>
      <c r="BA93" s="27" t="str">
        <f>IFERROR(VLOOKUP(AY93,vlookup!A$2:I$331,3,FALSE),"")</f>
        <v/>
      </c>
      <c r="BB93" s="5"/>
      <c r="BC93" s="27" t="str">
        <f>IFERROR(VLOOKUP(BB93,vlookup!D$2:E$331,2,FALSE),"")</f>
        <v/>
      </c>
      <c r="BD93" s="5"/>
      <c r="BE93" s="27" t="str">
        <f t="shared" si="21"/>
        <v/>
      </c>
      <c r="BF93" s="27" t="str">
        <f>IFERROR(VLOOKUP(BE93,vlookup!G$2:I$331,2,FALSE),"")</f>
        <v/>
      </c>
      <c r="BG93" s="27" t="str">
        <f>IFERROR(VLOOKUP(BE93,vlookup!G$2:I$331,3,FALSE),"")</f>
        <v/>
      </c>
      <c r="BH93" s="5"/>
      <c r="BI93" s="6"/>
      <c r="BJ93" s="6"/>
      <c r="BK93" s="6"/>
      <c r="BL93" s="6"/>
    </row>
    <row r="94" spans="1:64">
      <c r="A94" s="4"/>
      <c r="B94" s="5"/>
      <c r="C94" s="27" t="str">
        <f>IFERROR(VLOOKUP(B94,vlookup!A$2:I$331,2,FALSE),"")</f>
        <v/>
      </c>
      <c r="D94" s="27" t="str">
        <f>IFERROR(VLOOKUP(B94,vlookup!A$2:I$331,3,FALSE),"")</f>
        <v/>
      </c>
      <c r="E94" s="5"/>
      <c r="F94" s="27" t="str">
        <f>IFERROR(VLOOKUP(E94,vlookup!D$2:E$331,2,FALSE),"")</f>
        <v/>
      </c>
      <c r="G94" s="5"/>
      <c r="H94" s="27" t="str">
        <f t="shared" si="12"/>
        <v/>
      </c>
      <c r="I94" s="27" t="str">
        <f>IFERROR(VLOOKUP(H94,vlookup!G$2:I$331,2,FALSE),"")</f>
        <v/>
      </c>
      <c r="J94" s="27" t="str">
        <f>IFERROR(VLOOKUP(H94,vlookup!G$2:I$331,3,FALSE),"")</f>
        <v/>
      </c>
      <c r="K94" s="5"/>
      <c r="L94" s="6"/>
      <c r="M94" s="6"/>
      <c r="N94" s="6"/>
      <c r="O94" s="6"/>
      <c r="P94" s="6"/>
      <c r="Q94" s="14" t="str">
        <f t="shared" si="13"/>
        <v/>
      </c>
      <c r="R94" s="5"/>
      <c r="S94" s="6"/>
      <c r="T94" s="6"/>
      <c r="U94" s="5"/>
      <c r="V94" s="45">
        <f t="shared" si="14"/>
        <v>0</v>
      </c>
      <c r="W94" s="45">
        <f t="shared" si="15"/>
        <v>0</v>
      </c>
      <c r="X94" s="45" t="e">
        <f t="shared" si="16"/>
        <v>#VALUE!</v>
      </c>
      <c r="Y94" s="45">
        <f>IFERROR(VALUE(V94),VLOOKUP(V94,DayReplace[],2,0))</f>
        <v>0</v>
      </c>
      <c r="Z94" s="45">
        <f>IF(V94=0,1,
IF(OR(AND(COUNTIF(Table12[Normal and Leap Years],X94),AA94=3,Y94=30),
AND(COUNTIF(Table9[MM Year],X94),COUNTIF(Table13[Always 29-Day Months],AA94),Y94=30)),Y94
-1,Y94))</f>
        <v>1</v>
      </c>
      <c r="AA94" s="45">
        <f>IFERROR(VALUE(W94),VLOOKUP(W94,MonthReplace[],2,0))</f>
        <v>0</v>
      </c>
      <c r="AB94" s="45" t="e">
        <f>IF(COUNTIF(Table9[MM Year],X94),VLOOKUP(AA94,MonthSerial[],VLOOKUP(X94,Table9[],3,0)+2,0),DATE(X94,AA94,0)-AC94)</f>
        <v>#VALUE!</v>
      </c>
      <c r="AC94" s="45" t="e">
        <f>IF(COUNTIF(Table9[MM Year],X94),
VLOOKUP(X94,Table9[],5,0),
DATE(X94,1,0))</f>
        <v>#VALUE!</v>
      </c>
      <c r="AD94" s="46" t="e">
        <f>IF(AA94=0,DATE(YEAR(AC94+1),7,16),
IF(V94=0,IF(COUNTIF(Table9[MM Year],X94),AC94+AB94+Z94+15-DAY(AC94+AB94+Z94+15)+16,AC94+AB94+Z94-DAY(AC94+AB94+Z94)+16),
IF(COUNTIF(Table9[MM Year],X94),
IF(AC94+AB94+Z94&lt;VLOOKUP(X94,Table9[],7,0),AC94
+AB94+Z94+VLOOKUP(X94,Table9[],4,0),AC94+AB94+Z94),AC94
+AB94+Z94)))</f>
        <v>#VALUE!</v>
      </c>
      <c r="AE94" s="42"/>
      <c r="AF94" s="15" t="str">
        <f>IFERROR(IF(COUNTIF(Table9[MM Year],X94),
IF(AD94&lt;VLOOKUP(X94,Table9[],7,0),AD94
+VLOOKUP(X94,Table9[],4,0),AD94),AD94
),"")</f>
        <v/>
      </c>
      <c r="AG94" s="5"/>
      <c r="AH94" s="5"/>
      <c r="AI94" s="5"/>
      <c r="AJ94" s="6"/>
      <c r="AK94" s="6"/>
      <c r="AL94" s="12" t="str">
        <f t="shared" si="17"/>
        <v/>
      </c>
      <c r="AM94" s="5"/>
      <c r="AN94" s="27" t="str">
        <f t="shared" si="18"/>
        <v/>
      </c>
      <c r="AO94" s="5"/>
      <c r="AP94" s="5"/>
      <c r="AQ94" s="6"/>
      <c r="AR94" s="12" t="str">
        <f t="shared" si="19"/>
        <v/>
      </c>
      <c r="AS94" s="6"/>
      <c r="AT94" s="5"/>
      <c r="AU94" s="53"/>
      <c r="AV94" s="53"/>
      <c r="AW94" s="54"/>
      <c r="AX94" s="15" t="str">
        <f t="shared" si="20"/>
        <v/>
      </c>
      <c r="AY94" s="5"/>
      <c r="AZ94" s="27" t="str">
        <f>IFERROR(VLOOKUP(AY94,vlookup!A$2:I$331,2,FALSE),"")</f>
        <v/>
      </c>
      <c r="BA94" s="27" t="str">
        <f>IFERROR(VLOOKUP(AY94,vlookup!A$2:I$331,3,FALSE),"")</f>
        <v/>
      </c>
      <c r="BB94" s="5"/>
      <c r="BC94" s="27" t="str">
        <f>IFERROR(VLOOKUP(BB94,vlookup!D$2:E$331,2,FALSE),"")</f>
        <v/>
      </c>
      <c r="BD94" s="5"/>
      <c r="BE94" s="27" t="str">
        <f t="shared" si="21"/>
        <v/>
      </c>
      <c r="BF94" s="27" t="str">
        <f>IFERROR(VLOOKUP(BE94,vlookup!G$2:I$331,2,FALSE),"")</f>
        <v/>
      </c>
      <c r="BG94" s="27" t="str">
        <f>IFERROR(VLOOKUP(BE94,vlookup!G$2:I$331,3,FALSE),"")</f>
        <v/>
      </c>
      <c r="BH94" s="5"/>
      <c r="BI94" s="6"/>
      <c r="BJ94" s="6"/>
      <c r="BK94" s="6"/>
      <c r="BL94" s="6"/>
    </row>
    <row r="95" spans="1:64">
      <c r="A95" s="4"/>
      <c r="B95" s="5"/>
      <c r="C95" s="27" t="str">
        <f>IFERROR(VLOOKUP(B95,vlookup!A$2:I$331,2,FALSE),"")</f>
        <v/>
      </c>
      <c r="D95" s="27" t="str">
        <f>IFERROR(VLOOKUP(B95,vlookup!A$2:I$331,3,FALSE),"")</f>
        <v/>
      </c>
      <c r="E95" s="5"/>
      <c r="F95" s="27" t="str">
        <f>IFERROR(VLOOKUP(E95,vlookup!D$2:E$331,2,FALSE),"")</f>
        <v/>
      </c>
      <c r="G95" s="5"/>
      <c r="H95" s="27" t="str">
        <f t="shared" si="12"/>
        <v/>
      </c>
      <c r="I95" s="27" t="str">
        <f>IFERROR(VLOOKUP(H95,vlookup!G$2:I$331,2,FALSE),"")</f>
        <v/>
      </c>
      <c r="J95" s="27" t="str">
        <f>IFERROR(VLOOKUP(H95,vlookup!G$2:I$331,3,FALSE),"")</f>
        <v/>
      </c>
      <c r="K95" s="5"/>
      <c r="L95" s="6"/>
      <c r="M95" s="6"/>
      <c r="N95" s="6"/>
      <c r="O95" s="6"/>
      <c r="P95" s="6"/>
      <c r="Q95" s="14" t="str">
        <f t="shared" si="13"/>
        <v/>
      </c>
      <c r="R95" s="5"/>
      <c r="S95" s="6"/>
      <c r="T95" s="6"/>
      <c r="U95" s="5"/>
      <c r="V95" s="45">
        <f t="shared" si="14"/>
        <v>0</v>
      </c>
      <c r="W95" s="45">
        <f t="shared" si="15"/>
        <v>0</v>
      </c>
      <c r="X95" s="45" t="e">
        <f t="shared" si="16"/>
        <v>#VALUE!</v>
      </c>
      <c r="Y95" s="45">
        <f>IFERROR(VALUE(V95),VLOOKUP(V95,DayReplace[],2,0))</f>
        <v>0</v>
      </c>
      <c r="Z95" s="45">
        <f>IF(V95=0,1,
IF(OR(AND(COUNTIF(Table12[Normal and Leap Years],X95),AA95=3,Y95=30),
AND(COUNTIF(Table9[MM Year],X95),COUNTIF(Table13[Always 29-Day Months],AA95),Y95=30)),Y95
-1,Y95))</f>
        <v>1</v>
      </c>
      <c r="AA95" s="45">
        <f>IFERROR(VALUE(W95),VLOOKUP(W95,MonthReplace[],2,0))</f>
        <v>0</v>
      </c>
      <c r="AB95" s="45" t="e">
        <f>IF(COUNTIF(Table9[MM Year],X95),VLOOKUP(AA95,MonthSerial[],VLOOKUP(X95,Table9[],3,0)+2,0),DATE(X95,AA95,0)-AC95)</f>
        <v>#VALUE!</v>
      </c>
      <c r="AC95" s="45" t="e">
        <f>IF(COUNTIF(Table9[MM Year],X95),
VLOOKUP(X95,Table9[],5,0),
DATE(X95,1,0))</f>
        <v>#VALUE!</v>
      </c>
      <c r="AD95" s="46" t="e">
        <f>IF(AA95=0,DATE(YEAR(AC95+1),7,16),
IF(V95=0,IF(COUNTIF(Table9[MM Year],X95),AC95+AB95+Z95+15-DAY(AC95+AB95+Z95+15)+16,AC95+AB95+Z95-DAY(AC95+AB95+Z95)+16),
IF(COUNTIF(Table9[MM Year],X95),
IF(AC95+AB95+Z95&lt;VLOOKUP(X95,Table9[],7,0),AC95
+AB95+Z95+VLOOKUP(X95,Table9[],4,0),AC95+AB95+Z95),AC95
+AB95+Z95)))</f>
        <v>#VALUE!</v>
      </c>
      <c r="AE95" s="42"/>
      <c r="AF95" s="15" t="str">
        <f>IFERROR(IF(COUNTIF(Table9[MM Year],X95),
IF(AD95&lt;VLOOKUP(X95,Table9[],7,0),AD95
+VLOOKUP(X95,Table9[],4,0),AD95),AD95
),"")</f>
        <v/>
      </c>
      <c r="AG95" s="5"/>
      <c r="AH95" s="5"/>
      <c r="AI95" s="5"/>
      <c r="AJ95" s="6"/>
      <c r="AK95" s="6"/>
      <c r="AL95" s="12" t="str">
        <f t="shared" si="17"/>
        <v/>
      </c>
      <c r="AM95" s="5"/>
      <c r="AN95" s="27" t="str">
        <f t="shared" si="18"/>
        <v/>
      </c>
      <c r="AO95" s="5"/>
      <c r="AP95" s="5"/>
      <c r="AQ95" s="6"/>
      <c r="AR95" s="12" t="str">
        <f t="shared" si="19"/>
        <v/>
      </c>
      <c r="AS95" s="6"/>
      <c r="AT95" s="5"/>
      <c r="AU95" s="53"/>
      <c r="AV95" s="53"/>
      <c r="AW95" s="54"/>
      <c r="AX95" s="15" t="str">
        <f t="shared" si="20"/>
        <v/>
      </c>
      <c r="AY95" s="5"/>
      <c r="AZ95" s="27" t="str">
        <f>IFERROR(VLOOKUP(AY95,vlookup!A$2:I$331,2,FALSE),"")</f>
        <v/>
      </c>
      <c r="BA95" s="27" t="str">
        <f>IFERROR(VLOOKUP(AY95,vlookup!A$2:I$331,3,FALSE),"")</f>
        <v/>
      </c>
      <c r="BB95" s="5"/>
      <c r="BC95" s="27" t="str">
        <f>IFERROR(VLOOKUP(BB95,vlookup!D$2:E$331,2,FALSE),"")</f>
        <v/>
      </c>
      <c r="BD95" s="5"/>
      <c r="BE95" s="27" t="str">
        <f t="shared" si="21"/>
        <v/>
      </c>
      <c r="BF95" s="27" t="str">
        <f>IFERROR(VLOOKUP(BE95,vlookup!G$2:I$331,2,FALSE),"")</f>
        <v/>
      </c>
      <c r="BG95" s="27" t="str">
        <f>IFERROR(VLOOKUP(BE95,vlookup!G$2:I$331,3,FALSE),"")</f>
        <v/>
      </c>
      <c r="BH95" s="5"/>
      <c r="BI95" s="6"/>
      <c r="BJ95" s="6"/>
      <c r="BK95" s="6"/>
      <c r="BL95" s="6"/>
    </row>
    <row r="96" spans="1:64">
      <c r="A96" s="4"/>
      <c r="B96" s="5"/>
      <c r="C96" s="27" t="str">
        <f>IFERROR(VLOOKUP(B96,vlookup!A$2:I$331,2,FALSE),"")</f>
        <v/>
      </c>
      <c r="D96" s="27" t="str">
        <f>IFERROR(VLOOKUP(B96,vlookup!A$2:I$331,3,FALSE),"")</f>
        <v/>
      </c>
      <c r="E96" s="5"/>
      <c r="F96" s="27" t="str">
        <f>IFERROR(VLOOKUP(E96,vlookup!D$2:E$331,2,FALSE),"")</f>
        <v/>
      </c>
      <c r="G96" s="5"/>
      <c r="H96" s="27" t="str">
        <f t="shared" si="12"/>
        <v/>
      </c>
      <c r="I96" s="27" t="str">
        <f>IFERROR(VLOOKUP(H96,vlookup!G$2:I$331,2,FALSE),"")</f>
        <v/>
      </c>
      <c r="J96" s="27" t="str">
        <f>IFERROR(VLOOKUP(H96,vlookup!G$2:I$331,3,FALSE),"")</f>
        <v/>
      </c>
      <c r="K96" s="5"/>
      <c r="L96" s="6"/>
      <c r="M96" s="6"/>
      <c r="N96" s="6"/>
      <c r="O96" s="6"/>
      <c r="P96" s="6"/>
      <c r="Q96" s="14" t="str">
        <f t="shared" si="13"/>
        <v/>
      </c>
      <c r="R96" s="5"/>
      <c r="S96" s="6"/>
      <c r="T96" s="6"/>
      <c r="U96" s="5"/>
      <c r="V96" s="45">
        <f t="shared" si="14"/>
        <v>0</v>
      </c>
      <c r="W96" s="45">
        <f t="shared" si="15"/>
        <v>0</v>
      </c>
      <c r="X96" s="45" t="e">
        <f t="shared" si="16"/>
        <v>#VALUE!</v>
      </c>
      <c r="Y96" s="45">
        <f>IFERROR(VALUE(V96),VLOOKUP(V96,DayReplace[],2,0))</f>
        <v>0</v>
      </c>
      <c r="Z96" s="45">
        <f>IF(V96=0,1,
IF(OR(AND(COUNTIF(Table12[Normal and Leap Years],X96),AA96=3,Y96=30),
AND(COUNTIF(Table9[MM Year],X96),COUNTIF(Table13[Always 29-Day Months],AA96),Y96=30)),Y96
-1,Y96))</f>
        <v>1</v>
      </c>
      <c r="AA96" s="45">
        <f>IFERROR(VALUE(W96),VLOOKUP(W96,MonthReplace[],2,0))</f>
        <v>0</v>
      </c>
      <c r="AB96" s="45" t="e">
        <f>IF(COUNTIF(Table9[MM Year],X96),VLOOKUP(AA96,MonthSerial[],VLOOKUP(X96,Table9[],3,0)+2,0),DATE(X96,AA96,0)-AC96)</f>
        <v>#VALUE!</v>
      </c>
      <c r="AC96" s="45" t="e">
        <f>IF(COUNTIF(Table9[MM Year],X96),
VLOOKUP(X96,Table9[],5,0),
DATE(X96,1,0))</f>
        <v>#VALUE!</v>
      </c>
      <c r="AD96" s="46" t="e">
        <f>IF(AA96=0,DATE(YEAR(AC96+1),7,16),
IF(V96=0,IF(COUNTIF(Table9[MM Year],X96),AC96+AB96+Z96+15-DAY(AC96+AB96+Z96+15)+16,AC96+AB96+Z96-DAY(AC96+AB96+Z96)+16),
IF(COUNTIF(Table9[MM Year],X96),
IF(AC96+AB96+Z96&lt;VLOOKUP(X96,Table9[],7,0),AC96
+AB96+Z96+VLOOKUP(X96,Table9[],4,0),AC96+AB96+Z96),AC96
+AB96+Z96)))</f>
        <v>#VALUE!</v>
      </c>
      <c r="AE96" s="42"/>
      <c r="AF96" s="15" t="str">
        <f>IFERROR(IF(COUNTIF(Table9[MM Year],X96),
IF(AD96&lt;VLOOKUP(X96,Table9[],7,0),AD96
+VLOOKUP(X96,Table9[],4,0),AD96),AD96
),"")</f>
        <v/>
      </c>
      <c r="AG96" s="5"/>
      <c r="AH96" s="5"/>
      <c r="AI96" s="5"/>
      <c r="AJ96" s="6"/>
      <c r="AK96" s="6"/>
      <c r="AL96" s="12" t="str">
        <f t="shared" si="17"/>
        <v/>
      </c>
      <c r="AM96" s="5"/>
      <c r="AN96" s="27" t="str">
        <f t="shared" si="18"/>
        <v/>
      </c>
      <c r="AO96" s="5"/>
      <c r="AP96" s="5"/>
      <c r="AQ96" s="6"/>
      <c r="AR96" s="12" t="str">
        <f t="shared" si="19"/>
        <v/>
      </c>
      <c r="AS96" s="6"/>
      <c r="AT96" s="5"/>
      <c r="AU96" s="53"/>
      <c r="AV96" s="53"/>
      <c r="AW96" s="54"/>
      <c r="AX96" s="15" t="str">
        <f t="shared" si="20"/>
        <v/>
      </c>
      <c r="AY96" s="5"/>
      <c r="AZ96" s="27" t="str">
        <f>IFERROR(VLOOKUP(AY96,vlookup!A$2:I$331,2,FALSE),"")</f>
        <v/>
      </c>
      <c r="BA96" s="27" t="str">
        <f>IFERROR(VLOOKUP(AY96,vlookup!A$2:I$331,3,FALSE),"")</f>
        <v/>
      </c>
      <c r="BB96" s="5"/>
      <c r="BC96" s="27" t="str">
        <f>IFERROR(VLOOKUP(BB96,vlookup!D$2:E$331,2,FALSE),"")</f>
        <v/>
      </c>
      <c r="BD96" s="5"/>
      <c r="BE96" s="27" t="str">
        <f t="shared" si="21"/>
        <v/>
      </c>
      <c r="BF96" s="27" t="str">
        <f>IFERROR(VLOOKUP(BE96,vlookup!G$2:I$331,2,FALSE),"")</f>
        <v/>
      </c>
      <c r="BG96" s="27" t="str">
        <f>IFERROR(VLOOKUP(BE96,vlookup!G$2:I$331,3,FALSE),"")</f>
        <v/>
      </c>
      <c r="BH96" s="5"/>
      <c r="BI96" s="6"/>
      <c r="BJ96" s="6"/>
      <c r="BK96" s="6"/>
      <c r="BL96" s="6"/>
    </row>
    <row r="97" spans="1:64">
      <c r="A97" s="4"/>
      <c r="B97" s="5"/>
      <c r="C97" s="27" t="str">
        <f>IFERROR(VLOOKUP(B97,vlookup!A$2:I$331,2,FALSE),"")</f>
        <v/>
      </c>
      <c r="D97" s="27" t="str">
        <f>IFERROR(VLOOKUP(B97,vlookup!A$2:I$331,3,FALSE),"")</f>
        <v/>
      </c>
      <c r="E97" s="5"/>
      <c r="F97" s="27" t="str">
        <f>IFERROR(VLOOKUP(E97,vlookup!D$2:E$331,2,FALSE),"")</f>
        <v/>
      </c>
      <c r="G97" s="5"/>
      <c r="H97" s="27" t="str">
        <f t="shared" si="12"/>
        <v/>
      </c>
      <c r="I97" s="27" t="str">
        <f>IFERROR(VLOOKUP(H97,vlookup!G$2:I$331,2,FALSE),"")</f>
        <v/>
      </c>
      <c r="J97" s="27" t="str">
        <f>IFERROR(VLOOKUP(H97,vlookup!G$2:I$331,3,FALSE),"")</f>
        <v/>
      </c>
      <c r="K97" s="5"/>
      <c r="L97" s="6"/>
      <c r="M97" s="6"/>
      <c r="N97" s="6"/>
      <c r="O97" s="6"/>
      <c r="P97" s="6"/>
      <c r="Q97" s="14" t="str">
        <f t="shared" si="13"/>
        <v/>
      </c>
      <c r="R97" s="5"/>
      <c r="S97" s="6"/>
      <c r="T97" s="6"/>
      <c r="U97" s="5"/>
      <c r="V97" s="45">
        <f t="shared" si="14"/>
        <v>0</v>
      </c>
      <c r="W97" s="45">
        <f t="shared" si="15"/>
        <v>0</v>
      </c>
      <c r="X97" s="45" t="e">
        <f t="shared" si="16"/>
        <v>#VALUE!</v>
      </c>
      <c r="Y97" s="45">
        <f>IFERROR(VALUE(V97),VLOOKUP(V97,DayReplace[],2,0))</f>
        <v>0</v>
      </c>
      <c r="Z97" s="45">
        <f>IF(V97=0,1,
IF(OR(AND(COUNTIF(Table12[Normal and Leap Years],X97),AA97=3,Y97=30),
AND(COUNTIF(Table9[MM Year],X97),COUNTIF(Table13[Always 29-Day Months],AA97),Y97=30)),Y97
-1,Y97))</f>
        <v>1</v>
      </c>
      <c r="AA97" s="45">
        <f>IFERROR(VALUE(W97),VLOOKUP(W97,MonthReplace[],2,0))</f>
        <v>0</v>
      </c>
      <c r="AB97" s="45" t="e">
        <f>IF(COUNTIF(Table9[MM Year],X97),VLOOKUP(AA97,MonthSerial[],VLOOKUP(X97,Table9[],3,0)+2,0),DATE(X97,AA97,0)-AC97)</f>
        <v>#VALUE!</v>
      </c>
      <c r="AC97" s="45" t="e">
        <f>IF(COUNTIF(Table9[MM Year],X97),
VLOOKUP(X97,Table9[],5,0),
DATE(X97,1,0))</f>
        <v>#VALUE!</v>
      </c>
      <c r="AD97" s="46" t="e">
        <f>IF(AA97=0,DATE(YEAR(AC97+1),7,16),
IF(V97=0,IF(COUNTIF(Table9[MM Year],X97),AC97+AB97+Z97+15-DAY(AC97+AB97+Z97+15)+16,AC97+AB97+Z97-DAY(AC97+AB97+Z97)+16),
IF(COUNTIF(Table9[MM Year],X97),
IF(AC97+AB97+Z97&lt;VLOOKUP(X97,Table9[],7,0),AC97
+AB97+Z97+VLOOKUP(X97,Table9[],4,0),AC97+AB97+Z97),AC97
+AB97+Z97)))</f>
        <v>#VALUE!</v>
      </c>
      <c r="AE97" s="42"/>
      <c r="AF97" s="15" t="str">
        <f>IFERROR(IF(COUNTIF(Table9[MM Year],X97),
IF(AD97&lt;VLOOKUP(X97,Table9[],7,0),AD97
+VLOOKUP(X97,Table9[],4,0),AD97),AD97
),"")</f>
        <v/>
      </c>
      <c r="AG97" s="5"/>
      <c r="AH97" s="5"/>
      <c r="AI97" s="5"/>
      <c r="AJ97" s="6"/>
      <c r="AK97" s="6"/>
      <c r="AL97" s="12" t="str">
        <f t="shared" si="17"/>
        <v/>
      </c>
      <c r="AM97" s="5"/>
      <c r="AN97" s="27" t="str">
        <f t="shared" si="18"/>
        <v/>
      </c>
      <c r="AO97" s="5"/>
      <c r="AP97" s="5"/>
      <c r="AQ97" s="6"/>
      <c r="AR97" s="12" t="str">
        <f t="shared" si="19"/>
        <v/>
      </c>
      <c r="AS97" s="6"/>
      <c r="AT97" s="5"/>
      <c r="AU97" s="53"/>
      <c r="AV97" s="53"/>
      <c r="AW97" s="54"/>
      <c r="AX97" s="15" t="str">
        <f t="shared" si="20"/>
        <v/>
      </c>
      <c r="AY97" s="5"/>
      <c r="AZ97" s="27" t="str">
        <f>IFERROR(VLOOKUP(AY97,vlookup!A$2:I$331,2,FALSE),"")</f>
        <v/>
      </c>
      <c r="BA97" s="27" t="str">
        <f>IFERROR(VLOOKUP(AY97,vlookup!A$2:I$331,3,FALSE),"")</f>
        <v/>
      </c>
      <c r="BB97" s="5"/>
      <c r="BC97" s="27" t="str">
        <f>IFERROR(VLOOKUP(BB97,vlookup!D$2:E$331,2,FALSE),"")</f>
        <v/>
      </c>
      <c r="BD97" s="5"/>
      <c r="BE97" s="27" t="str">
        <f t="shared" si="21"/>
        <v/>
      </c>
      <c r="BF97" s="27" t="str">
        <f>IFERROR(VLOOKUP(BE97,vlookup!G$2:I$331,2,FALSE),"")</f>
        <v/>
      </c>
      <c r="BG97" s="27" t="str">
        <f>IFERROR(VLOOKUP(BE97,vlookup!G$2:I$331,3,FALSE),"")</f>
        <v/>
      </c>
      <c r="BH97" s="5"/>
      <c r="BI97" s="6"/>
      <c r="BJ97" s="6"/>
      <c r="BK97" s="6"/>
      <c r="BL97" s="6"/>
    </row>
    <row r="98" spans="1:64">
      <c r="A98" s="4"/>
      <c r="B98" s="5"/>
      <c r="C98" s="27" t="str">
        <f>IFERROR(VLOOKUP(B98,vlookup!A$2:I$331,2,FALSE),"")</f>
        <v/>
      </c>
      <c r="D98" s="27" t="str">
        <f>IFERROR(VLOOKUP(B98,vlookup!A$2:I$331,3,FALSE),"")</f>
        <v/>
      </c>
      <c r="E98" s="5"/>
      <c r="F98" s="27" t="str">
        <f>IFERROR(VLOOKUP(E98,vlookup!D$2:E$331,2,FALSE),"")</f>
        <v/>
      </c>
      <c r="G98" s="5"/>
      <c r="H98" s="27" t="str">
        <f t="shared" si="12"/>
        <v/>
      </c>
      <c r="I98" s="27" t="str">
        <f>IFERROR(VLOOKUP(H98,vlookup!G$2:I$331,2,FALSE),"")</f>
        <v/>
      </c>
      <c r="J98" s="27" t="str">
        <f>IFERROR(VLOOKUP(H98,vlookup!G$2:I$331,3,FALSE),"")</f>
        <v/>
      </c>
      <c r="K98" s="5"/>
      <c r="L98" s="6"/>
      <c r="M98" s="6"/>
      <c r="N98" s="6"/>
      <c r="O98" s="6"/>
      <c r="P98" s="6"/>
      <c r="Q98" s="14" t="str">
        <f t="shared" si="13"/>
        <v/>
      </c>
      <c r="R98" s="5"/>
      <c r="S98" s="6"/>
      <c r="T98" s="6"/>
      <c r="U98" s="5"/>
      <c r="V98" s="45">
        <f t="shared" si="14"/>
        <v>0</v>
      </c>
      <c r="W98" s="45">
        <f t="shared" si="15"/>
        <v>0</v>
      </c>
      <c r="X98" s="45" t="e">
        <f t="shared" si="16"/>
        <v>#VALUE!</v>
      </c>
      <c r="Y98" s="45">
        <f>IFERROR(VALUE(V98),VLOOKUP(V98,DayReplace[],2,0))</f>
        <v>0</v>
      </c>
      <c r="Z98" s="45">
        <f>IF(V98=0,1,
IF(OR(AND(COUNTIF(Table12[Normal and Leap Years],X98),AA98=3,Y98=30),
AND(COUNTIF(Table9[MM Year],X98),COUNTIF(Table13[Always 29-Day Months],AA98),Y98=30)),Y98
-1,Y98))</f>
        <v>1</v>
      </c>
      <c r="AA98" s="45">
        <f>IFERROR(VALUE(W98),VLOOKUP(W98,MonthReplace[],2,0))</f>
        <v>0</v>
      </c>
      <c r="AB98" s="45" t="e">
        <f>IF(COUNTIF(Table9[MM Year],X98),VLOOKUP(AA98,MonthSerial[],VLOOKUP(X98,Table9[],3,0)+2,0),DATE(X98,AA98,0)-AC98)</f>
        <v>#VALUE!</v>
      </c>
      <c r="AC98" s="45" t="e">
        <f>IF(COUNTIF(Table9[MM Year],X98),
VLOOKUP(X98,Table9[],5,0),
DATE(X98,1,0))</f>
        <v>#VALUE!</v>
      </c>
      <c r="AD98" s="46" t="e">
        <f>IF(AA98=0,DATE(YEAR(AC98+1),7,16),
IF(V98=0,IF(COUNTIF(Table9[MM Year],X98),AC98+AB98+Z98+15-DAY(AC98+AB98+Z98+15)+16,AC98+AB98+Z98-DAY(AC98+AB98+Z98)+16),
IF(COUNTIF(Table9[MM Year],X98),
IF(AC98+AB98+Z98&lt;VLOOKUP(X98,Table9[],7,0),AC98
+AB98+Z98+VLOOKUP(X98,Table9[],4,0),AC98+AB98+Z98),AC98
+AB98+Z98)))</f>
        <v>#VALUE!</v>
      </c>
      <c r="AE98" s="42"/>
      <c r="AF98" s="15" t="str">
        <f>IFERROR(IF(COUNTIF(Table9[MM Year],X98),
IF(AD98&lt;VLOOKUP(X98,Table9[],7,0),AD98
+VLOOKUP(X98,Table9[],4,0),AD98),AD98
),"")</f>
        <v/>
      </c>
      <c r="AG98" s="5"/>
      <c r="AH98" s="5"/>
      <c r="AI98" s="5"/>
      <c r="AJ98" s="6"/>
      <c r="AK98" s="6"/>
      <c r="AL98" s="12" t="str">
        <f t="shared" si="17"/>
        <v/>
      </c>
      <c r="AM98" s="5"/>
      <c r="AN98" s="27" t="str">
        <f t="shared" si="18"/>
        <v/>
      </c>
      <c r="AO98" s="5"/>
      <c r="AP98" s="5"/>
      <c r="AQ98" s="6"/>
      <c r="AR98" s="12" t="str">
        <f t="shared" si="19"/>
        <v/>
      </c>
      <c r="AS98" s="6"/>
      <c r="AT98" s="5"/>
      <c r="AU98" s="53"/>
      <c r="AV98" s="53"/>
      <c r="AW98" s="54"/>
      <c r="AX98" s="15" t="str">
        <f t="shared" si="20"/>
        <v/>
      </c>
      <c r="AY98" s="5"/>
      <c r="AZ98" s="27" t="str">
        <f>IFERROR(VLOOKUP(AY98,vlookup!A$2:I$331,2,FALSE),"")</f>
        <v/>
      </c>
      <c r="BA98" s="27" t="str">
        <f>IFERROR(VLOOKUP(AY98,vlookup!A$2:I$331,3,FALSE),"")</f>
        <v/>
      </c>
      <c r="BB98" s="5"/>
      <c r="BC98" s="27" t="str">
        <f>IFERROR(VLOOKUP(BB98,vlookup!D$2:E$331,2,FALSE),"")</f>
        <v/>
      </c>
      <c r="BD98" s="5"/>
      <c r="BE98" s="27" t="str">
        <f t="shared" si="21"/>
        <v/>
      </c>
      <c r="BF98" s="27" t="str">
        <f>IFERROR(VLOOKUP(BE98,vlookup!G$2:I$331,2,FALSE),"")</f>
        <v/>
      </c>
      <c r="BG98" s="27" t="str">
        <f>IFERROR(VLOOKUP(BE98,vlookup!G$2:I$331,3,FALSE),"")</f>
        <v/>
      </c>
      <c r="BH98" s="5"/>
      <c r="BI98" s="6"/>
      <c r="BJ98" s="6"/>
      <c r="BK98" s="6"/>
      <c r="BL98" s="6"/>
    </row>
    <row r="99" spans="1:64">
      <c r="A99" s="4"/>
      <c r="B99" s="5"/>
      <c r="C99" s="27" t="str">
        <f>IFERROR(VLOOKUP(B99,vlookup!A$2:I$331,2,FALSE),"")</f>
        <v/>
      </c>
      <c r="D99" s="27" t="str">
        <f>IFERROR(VLOOKUP(B99,vlookup!A$2:I$331,3,FALSE),"")</f>
        <v/>
      </c>
      <c r="E99" s="5"/>
      <c r="F99" s="27" t="str">
        <f>IFERROR(VLOOKUP(E99,vlookup!D$2:E$331,2,FALSE),"")</f>
        <v/>
      </c>
      <c r="G99" s="5"/>
      <c r="H99" s="27" t="str">
        <f t="shared" si="12"/>
        <v/>
      </c>
      <c r="I99" s="27" t="str">
        <f>IFERROR(VLOOKUP(H99,vlookup!G$2:I$331,2,FALSE),"")</f>
        <v/>
      </c>
      <c r="J99" s="27" t="str">
        <f>IFERROR(VLOOKUP(H99,vlookup!G$2:I$331,3,FALSE),"")</f>
        <v/>
      </c>
      <c r="K99" s="5"/>
      <c r="L99" s="6"/>
      <c r="M99" s="6"/>
      <c r="N99" s="6"/>
      <c r="O99" s="6"/>
      <c r="P99" s="6"/>
      <c r="Q99" s="14" t="str">
        <f t="shared" si="13"/>
        <v/>
      </c>
      <c r="R99" s="5"/>
      <c r="S99" s="6"/>
      <c r="T99" s="6"/>
      <c r="U99" s="5"/>
      <c r="V99" s="45">
        <f t="shared" si="14"/>
        <v>0</v>
      </c>
      <c r="W99" s="45">
        <f t="shared" si="15"/>
        <v>0</v>
      </c>
      <c r="X99" s="45" t="e">
        <f t="shared" si="16"/>
        <v>#VALUE!</v>
      </c>
      <c r="Y99" s="45">
        <f>IFERROR(VALUE(V99),VLOOKUP(V99,DayReplace[],2,0))</f>
        <v>0</v>
      </c>
      <c r="Z99" s="45">
        <f>IF(V99=0,1,
IF(OR(AND(COUNTIF(Table12[Normal and Leap Years],X99),AA99=3,Y99=30),
AND(COUNTIF(Table9[MM Year],X99),COUNTIF(Table13[Always 29-Day Months],AA99),Y99=30)),Y99
-1,Y99))</f>
        <v>1</v>
      </c>
      <c r="AA99" s="45">
        <f>IFERROR(VALUE(W99),VLOOKUP(W99,MonthReplace[],2,0))</f>
        <v>0</v>
      </c>
      <c r="AB99" s="45" t="e">
        <f>IF(COUNTIF(Table9[MM Year],X99),VLOOKUP(AA99,MonthSerial[],VLOOKUP(X99,Table9[],3,0)+2,0),DATE(X99,AA99,0)-AC99)</f>
        <v>#VALUE!</v>
      </c>
      <c r="AC99" s="45" t="e">
        <f>IF(COUNTIF(Table9[MM Year],X99),
VLOOKUP(X99,Table9[],5,0),
DATE(X99,1,0))</f>
        <v>#VALUE!</v>
      </c>
      <c r="AD99" s="46" t="e">
        <f>IF(AA99=0,DATE(YEAR(AC99+1),7,16),
IF(V99=0,IF(COUNTIF(Table9[MM Year],X99),AC99+AB99+Z99+15-DAY(AC99+AB99+Z99+15)+16,AC99+AB99+Z99-DAY(AC99+AB99+Z99)+16),
IF(COUNTIF(Table9[MM Year],X99),
IF(AC99+AB99+Z99&lt;VLOOKUP(X99,Table9[],7,0),AC99
+AB99+Z99+VLOOKUP(X99,Table9[],4,0),AC99+AB99+Z99),AC99
+AB99+Z99)))</f>
        <v>#VALUE!</v>
      </c>
      <c r="AE99" s="42"/>
      <c r="AF99" s="15" t="str">
        <f>IFERROR(IF(COUNTIF(Table9[MM Year],X99),
IF(AD99&lt;VLOOKUP(X99,Table9[],7,0),AD99
+VLOOKUP(X99,Table9[],4,0),AD99),AD99
),"")</f>
        <v/>
      </c>
      <c r="AG99" s="5"/>
      <c r="AH99" s="5"/>
      <c r="AI99" s="5"/>
      <c r="AJ99" s="6"/>
      <c r="AK99" s="6"/>
      <c r="AL99" s="12" t="str">
        <f t="shared" si="17"/>
        <v/>
      </c>
      <c r="AM99" s="5"/>
      <c r="AN99" s="27" t="str">
        <f t="shared" si="18"/>
        <v/>
      </c>
      <c r="AO99" s="5"/>
      <c r="AP99" s="5"/>
      <c r="AQ99" s="6"/>
      <c r="AR99" s="12" t="str">
        <f t="shared" si="19"/>
        <v/>
      </c>
      <c r="AS99" s="6"/>
      <c r="AT99" s="5"/>
      <c r="AU99" s="53"/>
      <c r="AV99" s="53"/>
      <c r="AW99" s="54"/>
      <c r="AX99" s="15" t="str">
        <f t="shared" si="20"/>
        <v/>
      </c>
      <c r="AY99" s="5"/>
      <c r="AZ99" s="27" t="str">
        <f>IFERROR(VLOOKUP(AY99,vlookup!A$2:I$331,2,FALSE),"")</f>
        <v/>
      </c>
      <c r="BA99" s="27" t="str">
        <f>IFERROR(VLOOKUP(AY99,vlookup!A$2:I$331,3,FALSE),"")</f>
        <v/>
      </c>
      <c r="BB99" s="5"/>
      <c r="BC99" s="27" t="str">
        <f>IFERROR(VLOOKUP(BB99,vlookup!D$2:E$331,2,FALSE),"")</f>
        <v/>
      </c>
      <c r="BD99" s="5"/>
      <c r="BE99" s="27" t="str">
        <f t="shared" si="21"/>
        <v/>
      </c>
      <c r="BF99" s="27" t="str">
        <f>IFERROR(VLOOKUP(BE99,vlookup!G$2:I$331,2,FALSE),"")</f>
        <v/>
      </c>
      <c r="BG99" s="27" t="str">
        <f>IFERROR(VLOOKUP(BE99,vlookup!G$2:I$331,3,FALSE),"")</f>
        <v/>
      </c>
      <c r="BH99" s="5"/>
      <c r="BI99" s="6"/>
      <c r="BJ99" s="6"/>
      <c r="BK99" s="6"/>
      <c r="BL99" s="6"/>
    </row>
    <row r="100" spans="1:64">
      <c r="A100" s="4"/>
      <c r="B100" s="5"/>
      <c r="C100" s="27" t="str">
        <f>IFERROR(VLOOKUP(B100,vlookup!A$2:I$331,2,FALSE),"")</f>
        <v/>
      </c>
      <c r="D100" s="27" t="str">
        <f>IFERROR(VLOOKUP(B100,vlookup!A$2:I$331,3,FALSE),"")</f>
        <v/>
      </c>
      <c r="E100" s="5"/>
      <c r="F100" s="27" t="str">
        <f>IFERROR(VLOOKUP(E100,vlookup!D$2:E$331,2,FALSE),"")</f>
        <v/>
      </c>
      <c r="G100" s="5"/>
      <c r="H100" s="27" t="str">
        <f t="shared" si="12"/>
        <v/>
      </c>
      <c r="I100" s="27" t="str">
        <f>IFERROR(VLOOKUP(H100,vlookup!G$2:I$331,2,FALSE),"")</f>
        <v/>
      </c>
      <c r="J100" s="27" t="str">
        <f>IFERROR(VLOOKUP(H100,vlookup!G$2:I$331,3,FALSE),"")</f>
        <v/>
      </c>
      <c r="K100" s="5"/>
      <c r="L100" s="6"/>
      <c r="M100" s="6"/>
      <c r="N100" s="6"/>
      <c r="O100" s="6"/>
      <c r="P100" s="6"/>
      <c r="Q100" s="14" t="str">
        <f t="shared" si="13"/>
        <v/>
      </c>
      <c r="R100" s="5"/>
      <c r="S100" s="6"/>
      <c r="T100" s="6"/>
      <c r="U100" s="5"/>
      <c r="V100" s="45">
        <f t="shared" si="14"/>
        <v>0</v>
      </c>
      <c r="W100" s="45">
        <f t="shared" si="15"/>
        <v>0</v>
      </c>
      <c r="X100" s="45" t="e">
        <f t="shared" si="16"/>
        <v>#VALUE!</v>
      </c>
      <c r="Y100" s="45">
        <f>IFERROR(VALUE(V100),VLOOKUP(V100,DayReplace[],2,0))</f>
        <v>0</v>
      </c>
      <c r="Z100" s="45">
        <f>IF(V100=0,1,
IF(OR(AND(COUNTIF(Table12[Normal and Leap Years],X100),AA100=3,Y100=30),
AND(COUNTIF(Table9[MM Year],X100),COUNTIF(Table13[Always 29-Day Months],AA100),Y100=30)),Y100
-1,Y100))</f>
        <v>1</v>
      </c>
      <c r="AA100" s="45">
        <f>IFERROR(VALUE(W100),VLOOKUP(W100,MonthReplace[],2,0))</f>
        <v>0</v>
      </c>
      <c r="AB100" s="45" t="e">
        <f>IF(COUNTIF(Table9[MM Year],X100),VLOOKUP(AA100,MonthSerial[],VLOOKUP(X100,Table9[],3,0)+2,0),DATE(X100,AA100,0)-AC100)</f>
        <v>#VALUE!</v>
      </c>
      <c r="AC100" s="45" t="e">
        <f>IF(COUNTIF(Table9[MM Year],X100),
VLOOKUP(X100,Table9[],5,0),
DATE(X100,1,0))</f>
        <v>#VALUE!</v>
      </c>
      <c r="AD100" s="46" t="e">
        <f>IF(AA100=0,DATE(YEAR(AC100+1),7,16),
IF(V100=0,IF(COUNTIF(Table9[MM Year],X100),AC100+AB100+Z100+15-DAY(AC100+AB100+Z100+15)+16,AC100+AB100+Z100-DAY(AC100+AB100+Z100)+16),
IF(COUNTIF(Table9[MM Year],X100),
IF(AC100+AB100+Z100&lt;VLOOKUP(X100,Table9[],7,0),AC100
+AB100+Z100+VLOOKUP(X100,Table9[],4,0),AC100+AB100+Z100),AC100
+AB100+Z100)))</f>
        <v>#VALUE!</v>
      </c>
      <c r="AE100" s="42"/>
      <c r="AF100" s="15" t="str">
        <f>IFERROR(IF(COUNTIF(Table9[MM Year],X100),
IF(AD100&lt;VLOOKUP(X100,Table9[],7,0),AD100
+VLOOKUP(X100,Table9[],4,0),AD100),AD100
),"")</f>
        <v/>
      </c>
      <c r="AG100" s="5"/>
      <c r="AH100" s="5"/>
      <c r="AI100" s="5"/>
      <c r="AJ100" s="6"/>
      <c r="AK100" s="6"/>
      <c r="AL100" s="12" t="str">
        <f t="shared" si="17"/>
        <v/>
      </c>
      <c r="AM100" s="5"/>
      <c r="AN100" s="27" t="str">
        <f t="shared" si="18"/>
        <v/>
      </c>
      <c r="AO100" s="5"/>
      <c r="AP100" s="5"/>
      <c r="AQ100" s="6"/>
      <c r="AR100" s="12" t="str">
        <f t="shared" si="19"/>
        <v/>
      </c>
      <c r="AS100" s="6"/>
      <c r="AT100" s="5"/>
      <c r="AU100" s="53"/>
      <c r="AV100" s="53"/>
      <c r="AW100" s="54"/>
      <c r="AX100" s="15" t="str">
        <f t="shared" si="20"/>
        <v/>
      </c>
      <c r="AY100" s="5"/>
      <c r="AZ100" s="27" t="str">
        <f>IFERROR(VLOOKUP(AY100,vlookup!A$2:I$331,2,FALSE),"")</f>
        <v/>
      </c>
      <c r="BA100" s="27" t="str">
        <f>IFERROR(VLOOKUP(AY100,vlookup!A$2:I$331,3,FALSE),"")</f>
        <v/>
      </c>
      <c r="BB100" s="5"/>
      <c r="BC100" s="27" t="str">
        <f>IFERROR(VLOOKUP(BB100,vlookup!D$2:E$331,2,FALSE),"")</f>
        <v/>
      </c>
      <c r="BD100" s="5"/>
      <c r="BE100" s="27" t="str">
        <f t="shared" si="21"/>
        <v/>
      </c>
      <c r="BF100" s="27" t="str">
        <f>IFERROR(VLOOKUP(BE100,vlookup!G$2:I$331,2,FALSE),"")</f>
        <v/>
      </c>
      <c r="BG100" s="27" t="str">
        <f>IFERROR(VLOOKUP(BE100,vlookup!G$2:I$331,3,FALSE),"")</f>
        <v/>
      </c>
      <c r="BH100" s="5"/>
      <c r="BI100" s="6"/>
      <c r="BJ100" s="6"/>
      <c r="BK100" s="6"/>
      <c r="BL100" s="6"/>
    </row>
    <row r="101" spans="1:64">
      <c r="A101" s="4"/>
      <c r="B101" s="5"/>
      <c r="C101" s="27" t="str">
        <f>IFERROR(VLOOKUP(B101,vlookup!A$2:I$331,2,FALSE),"")</f>
        <v/>
      </c>
      <c r="D101" s="27" t="str">
        <f>IFERROR(VLOOKUP(B101,vlookup!A$2:I$331,3,FALSE),"")</f>
        <v/>
      </c>
      <c r="E101" s="5"/>
      <c r="F101" s="27" t="str">
        <f>IFERROR(VLOOKUP(E101,vlookup!D$2:E$331,2,FALSE),"")</f>
        <v/>
      </c>
      <c r="G101" s="5"/>
      <c r="H101" s="27" t="str">
        <f t="shared" si="12"/>
        <v/>
      </c>
      <c r="I101" s="27" t="str">
        <f>IFERROR(VLOOKUP(H101,vlookup!G$2:I$331,2,FALSE),"")</f>
        <v/>
      </c>
      <c r="J101" s="27" t="str">
        <f>IFERROR(VLOOKUP(H101,vlookup!G$2:I$331,3,FALSE),"")</f>
        <v/>
      </c>
      <c r="K101" s="5"/>
      <c r="L101" s="6"/>
      <c r="M101" s="6"/>
      <c r="N101" s="6"/>
      <c r="O101" s="6"/>
      <c r="P101" s="6"/>
      <c r="Q101" s="14" t="str">
        <f t="shared" si="13"/>
        <v/>
      </c>
      <c r="R101" s="5"/>
      <c r="S101" s="6"/>
      <c r="T101" s="6"/>
      <c r="U101" s="5"/>
      <c r="V101" s="45">
        <f t="shared" si="14"/>
        <v>0</v>
      </c>
      <c r="W101" s="45">
        <f t="shared" si="15"/>
        <v>0</v>
      </c>
      <c r="X101" s="45" t="e">
        <f t="shared" si="16"/>
        <v>#VALUE!</v>
      </c>
      <c r="Y101" s="45">
        <f>IFERROR(VALUE(V101),VLOOKUP(V101,DayReplace[],2,0))</f>
        <v>0</v>
      </c>
      <c r="Z101" s="45">
        <f>IF(V101=0,1,
IF(OR(AND(COUNTIF(Table12[Normal and Leap Years],X101),AA101=3,Y101=30),
AND(COUNTIF(Table9[MM Year],X101),COUNTIF(Table13[Always 29-Day Months],AA101),Y101=30)),Y101
-1,Y101))</f>
        <v>1</v>
      </c>
      <c r="AA101" s="45">
        <f>IFERROR(VALUE(W101),VLOOKUP(W101,MonthReplace[],2,0))</f>
        <v>0</v>
      </c>
      <c r="AB101" s="45" t="e">
        <f>IF(COUNTIF(Table9[MM Year],X101),VLOOKUP(AA101,MonthSerial[],VLOOKUP(X101,Table9[],3,0)+2,0),DATE(X101,AA101,0)-AC101)</f>
        <v>#VALUE!</v>
      </c>
      <c r="AC101" s="45" t="e">
        <f>IF(COUNTIF(Table9[MM Year],X101),
VLOOKUP(X101,Table9[],5,0),
DATE(X101,1,0))</f>
        <v>#VALUE!</v>
      </c>
      <c r="AD101" s="46" t="e">
        <f>IF(AA101=0,DATE(YEAR(AC101+1),7,16),
IF(V101=0,IF(COUNTIF(Table9[MM Year],X101),AC101+AB101+Z101+15-DAY(AC101+AB101+Z101+15)+16,AC101+AB101+Z101-DAY(AC101+AB101+Z101)+16),
IF(COUNTIF(Table9[MM Year],X101),
IF(AC101+AB101+Z101&lt;VLOOKUP(X101,Table9[],7,0),AC101
+AB101+Z101+VLOOKUP(X101,Table9[],4,0),AC101+AB101+Z101),AC101
+AB101+Z101)))</f>
        <v>#VALUE!</v>
      </c>
      <c r="AE101" s="42"/>
      <c r="AF101" s="15" t="str">
        <f>IFERROR(IF(COUNTIF(Table9[MM Year],X101),
IF(AD101&lt;VLOOKUP(X101,Table9[],7,0),AD101
+VLOOKUP(X101,Table9[],4,0),AD101),AD101
),"")</f>
        <v/>
      </c>
      <c r="AG101" s="5"/>
      <c r="AH101" s="5"/>
      <c r="AI101" s="5"/>
      <c r="AJ101" s="6"/>
      <c r="AK101" s="6"/>
      <c r="AL101" s="12" t="str">
        <f t="shared" si="17"/>
        <v/>
      </c>
      <c r="AM101" s="5"/>
      <c r="AN101" s="27" t="str">
        <f t="shared" si="18"/>
        <v/>
      </c>
      <c r="AO101" s="5"/>
      <c r="AP101" s="5"/>
      <c r="AQ101" s="6"/>
      <c r="AR101" s="12" t="str">
        <f t="shared" si="19"/>
        <v/>
      </c>
      <c r="AS101" s="6"/>
      <c r="AT101" s="5"/>
      <c r="AU101" s="53"/>
      <c r="AV101" s="53"/>
      <c r="AW101" s="54"/>
      <c r="AX101" s="15" t="str">
        <f t="shared" si="20"/>
        <v/>
      </c>
      <c r="AY101" s="5"/>
      <c r="AZ101" s="27" t="str">
        <f>IFERROR(VLOOKUP(AY101,vlookup!A$2:I$331,2,FALSE),"")</f>
        <v/>
      </c>
      <c r="BA101" s="27" t="str">
        <f>IFERROR(VLOOKUP(AY101,vlookup!A$2:I$331,3,FALSE),"")</f>
        <v/>
      </c>
      <c r="BB101" s="5"/>
      <c r="BC101" s="27" t="str">
        <f>IFERROR(VLOOKUP(BB101,vlookup!D$2:E$331,2,FALSE),"")</f>
        <v/>
      </c>
      <c r="BD101" s="5"/>
      <c r="BE101" s="27" t="str">
        <f t="shared" si="21"/>
        <v/>
      </c>
      <c r="BF101" s="27" t="str">
        <f>IFERROR(VLOOKUP(BE101,vlookup!G$2:I$331,2,FALSE),"")</f>
        <v/>
      </c>
      <c r="BG101" s="27" t="str">
        <f>IFERROR(VLOOKUP(BE101,vlookup!G$2:I$331,3,FALSE),"")</f>
        <v/>
      </c>
      <c r="BH101" s="5"/>
      <c r="BI101" s="6"/>
      <c r="BJ101" s="6"/>
      <c r="BK101" s="6"/>
      <c r="BL101" s="6"/>
    </row>
    <row r="102" spans="1:64">
      <c r="A102" s="4"/>
      <c r="B102" s="5"/>
      <c r="C102" s="27" t="str">
        <f>IFERROR(VLOOKUP(B102,vlookup!A$2:I$331,2,FALSE),"")</f>
        <v/>
      </c>
      <c r="D102" s="27" t="str">
        <f>IFERROR(VLOOKUP(B102,vlookup!A$2:I$331,3,FALSE),"")</f>
        <v/>
      </c>
      <c r="E102" s="5"/>
      <c r="F102" s="27" t="str">
        <f>IFERROR(VLOOKUP(E102,vlookup!D$2:E$331,2,FALSE),"")</f>
        <v/>
      </c>
      <c r="G102" s="5"/>
      <c r="H102" s="27" t="str">
        <f t="shared" si="12"/>
        <v/>
      </c>
      <c r="I102" s="27" t="str">
        <f>IFERROR(VLOOKUP(H102,vlookup!G$2:I$331,2,FALSE),"")</f>
        <v/>
      </c>
      <c r="J102" s="27" t="str">
        <f>IFERROR(VLOOKUP(H102,vlookup!G$2:I$331,3,FALSE),"")</f>
        <v/>
      </c>
      <c r="K102" s="5"/>
      <c r="L102" s="6"/>
      <c r="M102" s="6"/>
      <c r="N102" s="6"/>
      <c r="O102" s="6"/>
      <c r="P102" s="6"/>
      <c r="Q102" s="14" t="str">
        <f t="shared" si="13"/>
        <v/>
      </c>
      <c r="R102" s="5"/>
      <c r="S102" s="6"/>
      <c r="T102" s="6"/>
      <c r="U102" s="5"/>
      <c r="V102" s="45">
        <f t="shared" si="14"/>
        <v>0</v>
      </c>
      <c r="W102" s="45">
        <f t="shared" si="15"/>
        <v>0</v>
      </c>
      <c r="X102" s="45" t="e">
        <f t="shared" si="16"/>
        <v>#VALUE!</v>
      </c>
      <c r="Y102" s="45">
        <f>IFERROR(VALUE(V102),VLOOKUP(V102,DayReplace[],2,0))</f>
        <v>0</v>
      </c>
      <c r="Z102" s="45">
        <f>IF(V102=0,1,
IF(OR(AND(COUNTIF(Table12[Normal and Leap Years],X102),AA102=3,Y102=30),
AND(COUNTIF(Table9[MM Year],X102),COUNTIF(Table13[Always 29-Day Months],AA102),Y102=30)),Y102
-1,Y102))</f>
        <v>1</v>
      </c>
      <c r="AA102" s="45">
        <f>IFERROR(VALUE(W102),VLOOKUP(W102,MonthReplace[],2,0))</f>
        <v>0</v>
      </c>
      <c r="AB102" s="45" t="e">
        <f>IF(COUNTIF(Table9[MM Year],X102),VLOOKUP(AA102,MonthSerial[],VLOOKUP(X102,Table9[],3,0)+2,0),DATE(X102,AA102,0)-AC102)</f>
        <v>#VALUE!</v>
      </c>
      <c r="AC102" s="45" t="e">
        <f>IF(COUNTIF(Table9[MM Year],X102),
VLOOKUP(X102,Table9[],5,0),
DATE(X102,1,0))</f>
        <v>#VALUE!</v>
      </c>
      <c r="AD102" s="46" t="e">
        <f>IF(AA102=0,DATE(YEAR(AC102+1),7,16),
IF(V102=0,IF(COUNTIF(Table9[MM Year],X102),AC102+AB102+Z102+15-DAY(AC102+AB102+Z102+15)+16,AC102+AB102+Z102-DAY(AC102+AB102+Z102)+16),
IF(COUNTIF(Table9[MM Year],X102),
IF(AC102+AB102+Z102&lt;VLOOKUP(X102,Table9[],7,0),AC102
+AB102+Z102+VLOOKUP(X102,Table9[],4,0),AC102+AB102+Z102),AC102
+AB102+Z102)))</f>
        <v>#VALUE!</v>
      </c>
      <c r="AE102" s="42"/>
      <c r="AF102" s="15" t="str">
        <f>IFERROR(IF(COUNTIF(Table9[MM Year],X102),
IF(AD102&lt;VLOOKUP(X102,Table9[],7,0),AD102
+VLOOKUP(X102,Table9[],4,0),AD102),AD102
),"")</f>
        <v/>
      </c>
      <c r="AG102" s="5"/>
      <c r="AH102" s="5"/>
      <c r="AI102" s="5"/>
      <c r="AJ102" s="6"/>
      <c r="AK102" s="6"/>
      <c r="AL102" s="12" t="str">
        <f t="shared" si="17"/>
        <v/>
      </c>
      <c r="AM102" s="5"/>
      <c r="AN102" s="27" t="str">
        <f t="shared" si="18"/>
        <v/>
      </c>
      <c r="AO102" s="5"/>
      <c r="AP102" s="5"/>
      <c r="AQ102" s="6"/>
      <c r="AR102" s="12" t="str">
        <f t="shared" si="19"/>
        <v/>
      </c>
      <c r="AS102" s="6"/>
      <c r="AT102" s="5"/>
      <c r="AU102" s="53"/>
      <c r="AV102" s="53"/>
      <c r="AW102" s="54"/>
      <c r="AX102" s="15" t="str">
        <f t="shared" si="20"/>
        <v/>
      </c>
      <c r="AY102" s="5"/>
      <c r="AZ102" s="27" t="str">
        <f>IFERROR(VLOOKUP(AY102,vlookup!A$2:I$331,2,FALSE),"")</f>
        <v/>
      </c>
      <c r="BA102" s="27" t="str">
        <f>IFERROR(VLOOKUP(AY102,vlookup!A$2:I$331,3,FALSE),"")</f>
        <v/>
      </c>
      <c r="BB102" s="5"/>
      <c r="BC102" s="27" t="str">
        <f>IFERROR(VLOOKUP(BB102,vlookup!D$2:E$331,2,FALSE),"")</f>
        <v/>
      </c>
      <c r="BD102" s="5"/>
      <c r="BE102" s="27" t="str">
        <f t="shared" si="21"/>
        <v/>
      </c>
      <c r="BF102" s="27" t="str">
        <f>IFERROR(VLOOKUP(BE102,vlookup!G$2:I$331,2,FALSE),"")</f>
        <v/>
      </c>
      <c r="BG102" s="27" t="str">
        <f>IFERROR(VLOOKUP(BE102,vlookup!G$2:I$331,3,FALSE),"")</f>
        <v/>
      </c>
      <c r="BH102" s="5"/>
      <c r="BI102" s="6"/>
      <c r="BJ102" s="6"/>
      <c r="BK102" s="6"/>
      <c r="BL102" s="6"/>
    </row>
    <row r="103" spans="1:64">
      <c r="A103" s="4"/>
      <c r="B103" s="5"/>
      <c r="C103" s="27" t="str">
        <f>IFERROR(VLOOKUP(B103,vlookup!A$2:I$331,2,FALSE),"")</f>
        <v/>
      </c>
      <c r="D103" s="27" t="str">
        <f>IFERROR(VLOOKUP(B103,vlookup!A$2:I$331,3,FALSE),"")</f>
        <v/>
      </c>
      <c r="E103" s="5"/>
      <c r="F103" s="27" t="str">
        <f>IFERROR(VLOOKUP(E103,vlookup!D$2:E$331,2,FALSE),"")</f>
        <v/>
      </c>
      <c r="G103" s="5"/>
      <c r="H103" s="27" t="str">
        <f t="shared" si="12"/>
        <v/>
      </c>
      <c r="I103" s="27" t="str">
        <f>IFERROR(VLOOKUP(H103,vlookup!G$2:I$331,2,FALSE),"")</f>
        <v/>
      </c>
      <c r="J103" s="27" t="str">
        <f>IFERROR(VLOOKUP(H103,vlookup!G$2:I$331,3,FALSE),"")</f>
        <v/>
      </c>
      <c r="K103" s="5"/>
      <c r="L103" s="6"/>
      <c r="M103" s="6"/>
      <c r="N103" s="6"/>
      <c r="O103" s="6"/>
      <c r="P103" s="6"/>
      <c r="Q103" s="14" t="str">
        <f t="shared" si="13"/>
        <v/>
      </c>
      <c r="R103" s="5"/>
      <c r="S103" s="6"/>
      <c r="T103" s="6"/>
      <c r="U103" s="5"/>
      <c r="V103" s="45">
        <f t="shared" si="14"/>
        <v>0</v>
      </c>
      <c r="W103" s="45">
        <f t="shared" si="15"/>
        <v>0</v>
      </c>
      <c r="X103" s="45" t="e">
        <f t="shared" si="16"/>
        <v>#VALUE!</v>
      </c>
      <c r="Y103" s="45">
        <f>IFERROR(VALUE(V103),VLOOKUP(V103,DayReplace[],2,0))</f>
        <v>0</v>
      </c>
      <c r="Z103" s="45">
        <f>IF(V103=0,1,
IF(OR(AND(COUNTIF(Table12[Normal and Leap Years],X103),AA103=3,Y103=30),
AND(COUNTIF(Table9[MM Year],X103),COUNTIF(Table13[Always 29-Day Months],AA103),Y103=30)),Y103
-1,Y103))</f>
        <v>1</v>
      </c>
      <c r="AA103" s="45">
        <f>IFERROR(VALUE(W103),VLOOKUP(W103,MonthReplace[],2,0))</f>
        <v>0</v>
      </c>
      <c r="AB103" s="45" t="e">
        <f>IF(COUNTIF(Table9[MM Year],X103),VLOOKUP(AA103,MonthSerial[],VLOOKUP(X103,Table9[],3,0)+2,0),DATE(X103,AA103,0)-AC103)</f>
        <v>#VALUE!</v>
      </c>
      <c r="AC103" s="45" t="e">
        <f>IF(COUNTIF(Table9[MM Year],X103),
VLOOKUP(X103,Table9[],5,0),
DATE(X103,1,0))</f>
        <v>#VALUE!</v>
      </c>
      <c r="AD103" s="46" t="e">
        <f>IF(AA103=0,DATE(YEAR(AC103+1),7,16),
IF(V103=0,IF(COUNTIF(Table9[MM Year],X103),AC103+AB103+Z103+15-DAY(AC103+AB103+Z103+15)+16,AC103+AB103+Z103-DAY(AC103+AB103+Z103)+16),
IF(COUNTIF(Table9[MM Year],X103),
IF(AC103+AB103+Z103&lt;VLOOKUP(X103,Table9[],7,0),AC103
+AB103+Z103+VLOOKUP(X103,Table9[],4,0),AC103+AB103+Z103),AC103
+AB103+Z103)))</f>
        <v>#VALUE!</v>
      </c>
      <c r="AE103" s="42"/>
      <c r="AF103" s="15" t="str">
        <f>IFERROR(IF(COUNTIF(Table9[MM Year],X103),
IF(AD103&lt;VLOOKUP(X103,Table9[],7,0),AD103
+VLOOKUP(X103,Table9[],4,0),AD103),AD103
),"")</f>
        <v/>
      </c>
      <c r="AG103" s="5"/>
      <c r="AH103" s="5"/>
      <c r="AI103" s="5"/>
      <c r="AJ103" s="6"/>
      <c r="AK103" s="6"/>
      <c r="AL103" s="12" t="str">
        <f t="shared" si="17"/>
        <v/>
      </c>
      <c r="AM103" s="5"/>
      <c r="AN103" s="27" t="str">
        <f t="shared" si="18"/>
        <v/>
      </c>
      <c r="AO103" s="5"/>
      <c r="AP103" s="5"/>
      <c r="AQ103" s="6"/>
      <c r="AR103" s="12" t="str">
        <f t="shared" si="19"/>
        <v/>
      </c>
      <c r="AS103" s="6"/>
      <c r="AT103" s="5"/>
      <c r="AU103" s="53"/>
      <c r="AV103" s="53"/>
      <c r="AW103" s="54"/>
      <c r="AX103" s="15" t="str">
        <f t="shared" si="20"/>
        <v/>
      </c>
      <c r="AY103" s="5"/>
      <c r="AZ103" s="27" t="str">
        <f>IFERROR(VLOOKUP(AY103,vlookup!A$2:I$331,2,FALSE),"")</f>
        <v/>
      </c>
      <c r="BA103" s="27" t="str">
        <f>IFERROR(VLOOKUP(AY103,vlookup!A$2:I$331,3,FALSE),"")</f>
        <v/>
      </c>
      <c r="BB103" s="5"/>
      <c r="BC103" s="27" t="str">
        <f>IFERROR(VLOOKUP(BB103,vlookup!D$2:E$331,2,FALSE),"")</f>
        <v/>
      </c>
      <c r="BD103" s="5"/>
      <c r="BE103" s="27" t="str">
        <f t="shared" si="21"/>
        <v/>
      </c>
      <c r="BF103" s="27" t="str">
        <f>IFERROR(VLOOKUP(BE103,vlookup!G$2:I$331,2,FALSE),"")</f>
        <v/>
      </c>
      <c r="BG103" s="27" t="str">
        <f>IFERROR(VLOOKUP(BE103,vlookup!G$2:I$331,3,FALSE),"")</f>
        <v/>
      </c>
      <c r="BH103" s="5"/>
      <c r="BI103" s="6"/>
      <c r="BJ103" s="6"/>
      <c r="BK103" s="6"/>
      <c r="BL103" s="6"/>
    </row>
    <row r="104" spans="1:64">
      <c r="A104" s="4"/>
      <c r="B104" s="5"/>
      <c r="C104" s="27" t="str">
        <f>IFERROR(VLOOKUP(B104,vlookup!A$2:I$331,2,FALSE),"")</f>
        <v/>
      </c>
      <c r="D104" s="27" t="str">
        <f>IFERROR(VLOOKUP(B104,vlookup!A$2:I$331,3,FALSE),"")</f>
        <v/>
      </c>
      <c r="E104" s="5"/>
      <c r="F104" s="27" t="str">
        <f>IFERROR(VLOOKUP(E104,vlookup!D$2:E$331,2,FALSE),"")</f>
        <v/>
      </c>
      <c r="G104" s="5"/>
      <c r="H104" s="27" t="str">
        <f t="shared" si="12"/>
        <v/>
      </c>
      <c r="I104" s="27" t="str">
        <f>IFERROR(VLOOKUP(H104,vlookup!G$2:I$331,2,FALSE),"")</f>
        <v/>
      </c>
      <c r="J104" s="27" t="str">
        <f>IFERROR(VLOOKUP(H104,vlookup!G$2:I$331,3,FALSE),"")</f>
        <v/>
      </c>
      <c r="K104" s="5"/>
      <c r="L104" s="6"/>
      <c r="M104" s="6"/>
      <c r="N104" s="6"/>
      <c r="O104" s="6"/>
      <c r="P104" s="6"/>
      <c r="Q104" s="14" t="str">
        <f t="shared" si="13"/>
        <v/>
      </c>
      <c r="R104" s="5"/>
      <c r="S104" s="6"/>
      <c r="T104" s="6"/>
      <c r="U104" s="5"/>
      <c r="V104" s="45">
        <f t="shared" si="14"/>
        <v>0</v>
      </c>
      <c r="W104" s="45">
        <f t="shared" si="15"/>
        <v>0</v>
      </c>
      <c r="X104" s="45" t="e">
        <f t="shared" si="16"/>
        <v>#VALUE!</v>
      </c>
      <c r="Y104" s="45">
        <f>IFERROR(VALUE(V104),VLOOKUP(V104,DayReplace[],2,0))</f>
        <v>0</v>
      </c>
      <c r="Z104" s="45">
        <f>IF(V104=0,1,
IF(OR(AND(COUNTIF(Table12[Normal and Leap Years],X104),AA104=3,Y104=30),
AND(COUNTIF(Table9[MM Year],X104),COUNTIF(Table13[Always 29-Day Months],AA104),Y104=30)),Y104
-1,Y104))</f>
        <v>1</v>
      </c>
      <c r="AA104" s="45">
        <f>IFERROR(VALUE(W104),VLOOKUP(W104,MonthReplace[],2,0))</f>
        <v>0</v>
      </c>
      <c r="AB104" s="45" t="e">
        <f>IF(COUNTIF(Table9[MM Year],X104),VLOOKUP(AA104,MonthSerial[],VLOOKUP(X104,Table9[],3,0)+2,0),DATE(X104,AA104,0)-AC104)</f>
        <v>#VALUE!</v>
      </c>
      <c r="AC104" s="45" t="e">
        <f>IF(COUNTIF(Table9[MM Year],X104),
VLOOKUP(X104,Table9[],5,0),
DATE(X104,1,0))</f>
        <v>#VALUE!</v>
      </c>
      <c r="AD104" s="46" t="e">
        <f>IF(AA104=0,DATE(YEAR(AC104+1),7,16),
IF(V104=0,IF(COUNTIF(Table9[MM Year],X104),AC104+AB104+Z104+15-DAY(AC104+AB104+Z104+15)+16,AC104+AB104+Z104-DAY(AC104+AB104+Z104)+16),
IF(COUNTIF(Table9[MM Year],X104),
IF(AC104+AB104+Z104&lt;VLOOKUP(X104,Table9[],7,0),AC104
+AB104+Z104+VLOOKUP(X104,Table9[],4,0),AC104+AB104+Z104),AC104
+AB104+Z104)))</f>
        <v>#VALUE!</v>
      </c>
      <c r="AE104" s="42"/>
      <c r="AF104" s="15" t="str">
        <f>IFERROR(IF(COUNTIF(Table9[MM Year],X104),
IF(AD104&lt;VLOOKUP(X104,Table9[],7,0),AD104
+VLOOKUP(X104,Table9[],4,0),AD104),AD104
),"")</f>
        <v/>
      </c>
      <c r="AG104" s="5"/>
      <c r="AH104" s="5"/>
      <c r="AI104" s="5"/>
      <c r="AJ104" s="6"/>
      <c r="AK104" s="6"/>
      <c r="AL104" s="12" t="str">
        <f t="shared" si="17"/>
        <v/>
      </c>
      <c r="AM104" s="5"/>
      <c r="AN104" s="27" t="str">
        <f t="shared" si="18"/>
        <v/>
      </c>
      <c r="AO104" s="5"/>
      <c r="AP104" s="5"/>
      <c r="AQ104" s="6"/>
      <c r="AR104" s="12" t="str">
        <f t="shared" si="19"/>
        <v/>
      </c>
      <c r="AS104" s="6"/>
      <c r="AT104" s="5"/>
      <c r="AU104" s="53"/>
      <c r="AV104" s="53"/>
      <c r="AW104" s="54"/>
      <c r="AX104" s="15" t="str">
        <f t="shared" si="20"/>
        <v/>
      </c>
      <c r="AY104" s="5"/>
      <c r="AZ104" s="27" t="str">
        <f>IFERROR(VLOOKUP(AY104,vlookup!A$2:I$331,2,FALSE),"")</f>
        <v/>
      </c>
      <c r="BA104" s="27" t="str">
        <f>IFERROR(VLOOKUP(AY104,vlookup!A$2:I$331,3,FALSE),"")</f>
        <v/>
      </c>
      <c r="BB104" s="5"/>
      <c r="BC104" s="27" t="str">
        <f>IFERROR(VLOOKUP(BB104,vlookup!D$2:E$331,2,FALSE),"")</f>
        <v/>
      </c>
      <c r="BD104" s="5"/>
      <c r="BE104" s="27" t="str">
        <f t="shared" si="21"/>
        <v/>
      </c>
      <c r="BF104" s="27" t="str">
        <f>IFERROR(VLOOKUP(BE104,vlookup!G$2:I$331,2,FALSE),"")</f>
        <v/>
      </c>
      <c r="BG104" s="27" t="str">
        <f>IFERROR(VLOOKUP(BE104,vlookup!G$2:I$331,3,FALSE),"")</f>
        <v/>
      </c>
      <c r="BH104" s="5"/>
      <c r="BI104" s="6"/>
      <c r="BJ104" s="6"/>
      <c r="BK104" s="6"/>
      <c r="BL104" s="6"/>
    </row>
    <row r="105" spans="1:64">
      <c r="A105" s="4"/>
      <c r="B105" s="5"/>
      <c r="C105" s="27" t="str">
        <f>IFERROR(VLOOKUP(B105,vlookup!A$2:I$331,2,FALSE),"")</f>
        <v/>
      </c>
      <c r="D105" s="27" t="str">
        <f>IFERROR(VLOOKUP(B105,vlookup!A$2:I$331,3,FALSE),"")</f>
        <v/>
      </c>
      <c r="E105" s="5"/>
      <c r="F105" s="27" t="str">
        <f>IFERROR(VLOOKUP(E105,vlookup!D$2:E$331,2,FALSE),"")</f>
        <v/>
      </c>
      <c r="G105" s="5"/>
      <c r="H105" s="27" t="str">
        <f t="shared" si="12"/>
        <v/>
      </c>
      <c r="I105" s="27" t="str">
        <f>IFERROR(VLOOKUP(H105,vlookup!G$2:I$331,2,FALSE),"")</f>
        <v/>
      </c>
      <c r="J105" s="27" t="str">
        <f>IFERROR(VLOOKUP(H105,vlookup!G$2:I$331,3,FALSE),"")</f>
        <v/>
      </c>
      <c r="K105" s="5"/>
      <c r="L105" s="6"/>
      <c r="M105" s="6"/>
      <c r="N105" s="6"/>
      <c r="O105" s="6"/>
      <c r="P105" s="6"/>
      <c r="Q105" s="14" t="str">
        <f t="shared" si="13"/>
        <v/>
      </c>
      <c r="R105" s="5"/>
      <c r="S105" s="6"/>
      <c r="T105" s="6"/>
      <c r="U105" s="5"/>
      <c r="V105" s="45">
        <f t="shared" si="14"/>
        <v>0</v>
      </c>
      <c r="W105" s="45">
        <f t="shared" si="15"/>
        <v>0</v>
      </c>
      <c r="X105" s="45" t="e">
        <f t="shared" si="16"/>
        <v>#VALUE!</v>
      </c>
      <c r="Y105" s="45">
        <f>IFERROR(VALUE(V105),VLOOKUP(V105,DayReplace[],2,0))</f>
        <v>0</v>
      </c>
      <c r="Z105" s="45">
        <f>IF(V105=0,1,
IF(OR(AND(COUNTIF(Table12[Normal and Leap Years],X105),AA105=3,Y105=30),
AND(COUNTIF(Table9[MM Year],X105),COUNTIF(Table13[Always 29-Day Months],AA105),Y105=30)),Y105
-1,Y105))</f>
        <v>1</v>
      </c>
      <c r="AA105" s="45">
        <f>IFERROR(VALUE(W105),VLOOKUP(W105,MonthReplace[],2,0))</f>
        <v>0</v>
      </c>
      <c r="AB105" s="45" t="e">
        <f>IF(COUNTIF(Table9[MM Year],X105),VLOOKUP(AA105,MonthSerial[],VLOOKUP(X105,Table9[],3,0)+2,0),DATE(X105,AA105,0)-AC105)</f>
        <v>#VALUE!</v>
      </c>
      <c r="AC105" s="45" t="e">
        <f>IF(COUNTIF(Table9[MM Year],X105),
VLOOKUP(X105,Table9[],5,0),
DATE(X105,1,0))</f>
        <v>#VALUE!</v>
      </c>
      <c r="AD105" s="46" t="e">
        <f>IF(AA105=0,DATE(YEAR(AC105+1),7,16),
IF(V105=0,IF(COUNTIF(Table9[MM Year],X105),AC105+AB105+Z105+15-DAY(AC105+AB105+Z105+15)+16,AC105+AB105+Z105-DAY(AC105+AB105+Z105)+16),
IF(COUNTIF(Table9[MM Year],X105),
IF(AC105+AB105+Z105&lt;VLOOKUP(X105,Table9[],7,0),AC105
+AB105+Z105+VLOOKUP(X105,Table9[],4,0),AC105+AB105+Z105),AC105
+AB105+Z105)))</f>
        <v>#VALUE!</v>
      </c>
      <c r="AE105" s="42"/>
      <c r="AF105" s="15" t="str">
        <f>IFERROR(IF(COUNTIF(Table9[MM Year],X105),
IF(AD105&lt;VLOOKUP(X105,Table9[],7,0),AD105
+VLOOKUP(X105,Table9[],4,0),AD105),AD105
),"")</f>
        <v/>
      </c>
      <c r="AG105" s="5"/>
      <c r="AH105" s="5"/>
      <c r="AI105" s="5"/>
      <c r="AJ105" s="6"/>
      <c r="AK105" s="6"/>
      <c r="AL105" s="12" t="str">
        <f t="shared" si="17"/>
        <v/>
      </c>
      <c r="AM105" s="5"/>
      <c r="AN105" s="27" t="str">
        <f t="shared" si="18"/>
        <v/>
      </c>
      <c r="AO105" s="5"/>
      <c r="AP105" s="5"/>
      <c r="AQ105" s="6"/>
      <c r="AR105" s="12" t="str">
        <f t="shared" si="19"/>
        <v/>
      </c>
      <c r="AS105" s="6"/>
      <c r="AT105" s="5"/>
      <c r="AU105" s="53"/>
      <c r="AV105" s="53"/>
      <c r="AW105" s="54"/>
      <c r="AX105" s="15" t="str">
        <f t="shared" si="20"/>
        <v/>
      </c>
      <c r="AY105" s="5"/>
      <c r="AZ105" s="27" t="str">
        <f>IFERROR(VLOOKUP(AY105,vlookup!A$2:I$331,2,FALSE),"")</f>
        <v/>
      </c>
      <c r="BA105" s="27" t="str">
        <f>IFERROR(VLOOKUP(AY105,vlookup!A$2:I$331,3,FALSE),"")</f>
        <v/>
      </c>
      <c r="BB105" s="5"/>
      <c r="BC105" s="27" t="str">
        <f>IFERROR(VLOOKUP(BB105,vlookup!D$2:E$331,2,FALSE),"")</f>
        <v/>
      </c>
      <c r="BD105" s="5"/>
      <c r="BE105" s="27" t="str">
        <f t="shared" si="21"/>
        <v/>
      </c>
      <c r="BF105" s="27" t="str">
        <f>IFERROR(VLOOKUP(BE105,vlookup!G$2:I$331,2,FALSE),"")</f>
        <v/>
      </c>
      <c r="BG105" s="27" t="str">
        <f>IFERROR(VLOOKUP(BE105,vlookup!G$2:I$331,3,FALSE),"")</f>
        <v/>
      </c>
      <c r="BH105" s="5"/>
      <c r="BI105" s="6"/>
      <c r="BJ105" s="6"/>
      <c r="BK105" s="6"/>
      <c r="BL105" s="6"/>
    </row>
    <row r="106" spans="1:64">
      <c r="A106" s="4"/>
      <c r="B106" s="5"/>
      <c r="C106" s="27" t="str">
        <f>IFERROR(VLOOKUP(B106,vlookup!A$2:I$331,2,FALSE),"")</f>
        <v/>
      </c>
      <c r="D106" s="27" t="str">
        <f>IFERROR(VLOOKUP(B106,vlookup!A$2:I$331,3,FALSE),"")</f>
        <v/>
      </c>
      <c r="E106" s="5"/>
      <c r="F106" s="27" t="str">
        <f>IFERROR(VLOOKUP(E106,vlookup!D$2:E$331,2,FALSE),"")</f>
        <v/>
      </c>
      <c r="G106" s="5"/>
      <c r="H106" s="27" t="str">
        <f t="shared" si="12"/>
        <v/>
      </c>
      <c r="I106" s="27" t="str">
        <f>IFERROR(VLOOKUP(H106,vlookup!G$2:I$331,2,FALSE),"")</f>
        <v/>
      </c>
      <c r="J106" s="27" t="str">
        <f>IFERROR(VLOOKUP(H106,vlookup!G$2:I$331,3,FALSE),"")</f>
        <v/>
      </c>
      <c r="K106" s="5"/>
      <c r="L106" s="6"/>
      <c r="M106" s="6"/>
      <c r="N106" s="6"/>
      <c r="O106" s="6"/>
      <c r="P106" s="6"/>
      <c r="Q106" s="14" t="str">
        <f t="shared" si="13"/>
        <v/>
      </c>
      <c r="R106" s="5"/>
      <c r="S106" s="6"/>
      <c r="T106" s="6"/>
      <c r="U106" s="5"/>
      <c r="V106" s="45">
        <f t="shared" si="14"/>
        <v>0</v>
      </c>
      <c r="W106" s="45">
        <f t="shared" si="15"/>
        <v>0</v>
      </c>
      <c r="X106" s="45" t="e">
        <f t="shared" si="16"/>
        <v>#VALUE!</v>
      </c>
      <c r="Y106" s="45">
        <f>IFERROR(VALUE(V106),VLOOKUP(V106,DayReplace[],2,0))</f>
        <v>0</v>
      </c>
      <c r="Z106" s="45">
        <f>IF(V106=0,1,
IF(OR(AND(COUNTIF(Table12[Normal and Leap Years],X106),AA106=3,Y106=30),
AND(COUNTIF(Table9[MM Year],X106),COUNTIF(Table13[Always 29-Day Months],AA106),Y106=30)),Y106
-1,Y106))</f>
        <v>1</v>
      </c>
      <c r="AA106" s="45">
        <f>IFERROR(VALUE(W106),VLOOKUP(W106,MonthReplace[],2,0))</f>
        <v>0</v>
      </c>
      <c r="AB106" s="45" t="e">
        <f>IF(COUNTIF(Table9[MM Year],X106),VLOOKUP(AA106,MonthSerial[],VLOOKUP(X106,Table9[],3,0)+2,0),DATE(X106,AA106,0)-AC106)</f>
        <v>#VALUE!</v>
      </c>
      <c r="AC106" s="45" t="e">
        <f>IF(COUNTIF(Table9[MM Year],X106),
VLOOKUP(X106,Table9[],5,0),
DATE(X106,1,0))</f>
        <v>#VALUE!</v>
      </c>
      <c r="AD106" s="46" t="e">
        <f>IF(AA106=0,DATE(YEAR(AC106+1),7,16),
IF(V106=0,IF(COUNTIF(Table9[MM Year],X106),AC106+AB106+Z106+15-DAY(AC106+AB106+Z106+15)+16,AC106+AB106+Z106-DAY(AC106+AB106+Z106)+16),
IF(COUNTIF(Table9[MM Year],X106),
IF(AC106+AB106+Z106&lt;VLOOKUP(X106,Table9[],7,0),AC106
+AB106+Z106+VLOOKUP(X106,Table9[],4,0),AC106+AB106+Z106),AC106
+AB106+Z106)))</f>
        <v>#VALUE!</v>
      </c>
      <c r="AE106" s="42"/>
      <c r="AF106" s="15" t="str">
        <f>IFERROR(IF(COUNTIF(Table9[MM Year],X106),
IF(AD106&lt;VLOOKUP(X106,Table9[],7,0),AD106
+VLOOKUP(X106,Table9[],4,0),AD106),AD106
),"")</f>
        <v/>
      </c>
      <c r="AG106" s="5"/>
      <c r="AH106" s="5"/>
      <c r="AI106" s="5"/>
      <c r="AJ106" s="6"/>
      <c r="AK106" s="6"/>
      <c r="AL106" s="12" t="str">
        <f t="shared" si="17"/>
        <v/>
      </c>
      <c r="AM106" s="5"/>
      <c r="AN106" s="27" t="str">
        <f t="shared" si="18"/>
        <v/>
      </c>
      <c r="AO106" s="5"/>
      <c r="AP106" s="5"/>
      <c r="AQ106" s="6"/>
      <c r="AR106" s="12" t="str">
        <f t="shared" si="19"/>
        <v/>
      </c>
      <c r="AS106" s="6"/>
      <c r="AT106" s="5"/>
      <c r="AU106" s="53"/>
      <c r="AV106" s="53"/>
      <c r="AW106" s="54"/>
      <c r="AX106" s="15" t="str">
        <f t="shared" si="20"/>
        <v/>
      </c>
      <c r="AY106" s="5"/>
      <c r="AZ106" s="27" t="str">
        <f>IFERROR(VLOOKUP(AY106,vlookup!A$2:I$331,2,FALSE),"")</f>
        <v/>
      </c>
      <c r="BA106" s="27" t="str">
        <f>IFERROR(VLOOKUP(AY106,vlookup!A$2:I$331,3,FALSE),"")</f>
        <v/>
      </c>
      <c r="BB106" s="5"/>
      <c r="BC106" s="27" t="str">
        <f>IFERROR(VLOOKUP(BB106,vlookup!D$2:E$331,2,FALSE),"")</f>
        <v/>
      </c>
      <c r="BD106" s="5"/>
      <c r="BE106" s="27" t="str">
        <f t="shared" si="21"/>
        <v/>
      </c>
      <c r="BF106" s="27" t="str">
        <f>IFERROR(VLOOKUP(BE106,vlookup!G$2:I$331,2,FALSE),"")</f>
        <v/>
      </c>
      <c r="BG106" s="27" t="str">
        <f>IFERROR(VLOOKUP(BE106,vlookup!G$2:I$331,3,FALSE),"")</f>
        <v/>
      </c>
      <c r="BH106" s="5"/>
      <c r="BI106" s="6"/>
      <c r="BJ106" s="6"/>
      <c r="BK106" s="6"/>
      <c r="BL106" s="6"/>
    </row>
    <row r="107" spans="1:64">
      <c r="A107" s="4"/>
      <c r="B107" s="5"/>
      <c r="C107" s="27" t="str">
        <f>IFERROR(VLOOKUP(B107,vlookup!A$2:I$331,2,FALSE),"")</f>
        <v/>
      </c>
      <c r="D107" s="27" t="str">
        <f>IFERROR(VLOOKUP(B107,vlookup!A$2:I$331,3,FALSE),"")</f>
        <v/>
      </c>
      <c r="E107" s="5"/>
      <c r="F107" s="27" t="str">
        <f>IFERROR(VLOOKUP(E107,vlookup!D$2:E$331,2,FALSE),"")</f>
        <v/>
      </c>
      <c r="G107" s="5"/>
      <c r="H107" s="27" t="str">
        <f t="shared" si="12"/>
        <v/>
      </c>
      <c r="I107" s="27" t="str">
        <f>IFERROR(VLOOKUP(H107,vlookup!G$2:I$331,2,FALSE),"")</f>
        <v/>
      </c>
      <c r="J107" s="27" t="str">
        <f>IFERROR(VLOOKUP(H107,vlookup!G$2:I$331,3,FALSE),"")</f>
        <v/>
      </c>
      <c r="K107" s="5"/>
      <c r="L107" s="6"/>
      <c r="M107" s="6"/>
      <c r="N107" s="6"/>
      <c r="O107" s="6"/>
      <c r="P107" s="6"/>
      <c r="Q107" s="14" t="str">
        <f t="shared" si="13"/>
        <v/>
      </c>
      <c r="R107" s="5"/>
      <c r="S107" s="6"/>
      <c r="T107" s="6"/>
      <c r="U107" s="5"/>
      <c r="V107" s="45">
        <f t="shared" si="14"/>
        <v>0</v>
      </c>
      <c r="W107" s="45">
        <f t="shared" si="15"/>
        <v>0</v>
      </c>
      <c r="X107" s="45" t="e">
        <f t="shared" si="16"/>
        <v>#VALUE!</v>
      </c>
      <c r="Y107" s="45">
        <f>IFERROR(VALUE(V107),VLOOKUP(V107,DayReplace[],2,0))</f>
        <v>0</v>
      </c>
      <c r="Z107" s="45">
        <f>IF(V107=0,1,
IF(OR(AND(COUNTIF(Table12[Normal and Leap Years],X107),AA107=3,Y107=30),
AND(COUNTIF(Table9[MM Year],X107),COUNTIF(Table13[Always 29-Day Months],AA107),Y107=30)),Y107
-1,Y107))</f>
        <v>1</v>
      </c>
      <c r="AA107" s="45">
        <f>IFERROR(VALUE(W107),VLOOKUP(W107,MonthReplace[],2,0))</f>
        <v>0</v>
      </c>
      <c r="AB107" s="45" t="e">
        <f>IF(COUNTIF(Table9[MM Year],X107),VLOOKUP(AA107,MonthSerial[],VLOOKUP(X107,Table9[],3,0)+2,0),DATE(X107,AA107,0)-AC107)</f>
        <v>#VALUE!</v>
      </c>
      <c r="AC107" s="45" t="e">
        <f>IF(COUNTIF(Table9[MM Year],X107),
VLOOKUP(X107,Table9[],5,0),
DATE(X107,1,0))</f>
        <v>#VALUE!</v>
      </c>
      <c r="AD107" s="46" t="e">
        <f>IF(AA107=0,DATE(YEAR(AC107+1),7,16),
IF(V107=0,IF(COUNTIF(Table9[MM Year],X107),AC107+AB107+Z107+15-DAY(AC107+AB107+Z107+15)+16,AC107+AB107+Z107-DAY(AC107+AB107+Z107)+16),
IF(COUNTIF(Table9[MM Year],X107),
IF(AC107+AB107+Z107&lt;VLOOKUP(X107,Table9[],7,0),AC107
+AB107+Z107+VLOOKUP(X107,Table9[],4,0),AC107+AB107+Z107),AC107
+AB107+Z107)))</f>
        <v>#VALUE!</v>
      </c>
      <c r="AE107" s="42"/>
      <c r="AF107" s="15" t="str">
        <f>IFERROR(IF(COUNTIF(Table9[MM Year],X107),
IF(AD107&lt;VLOOKUP(X107,Table9[],7,0),AD107
+VLOOKUP(X107,Table9[],4,0),AD107),AD107
),"")</f>
        <v/>
      </c>
      <c r="AG107" s="5"/>
      <c r="AH107" s="5"/>
      <c r="AI107" s="5"/>
      <c r="AJ107" s="6"/>
      <c r="AK107" s="6"/>
      <c r="AL107" s="12" t="str">
        <f t="shared" si="17"/>
        <v/>
      </c>
      <c r="AM107" s="5"/>
      <c r="AN107" s="27" t="str">
        <f t="shared" si="18"/>
        <v/>
      </c>
      <c r="AO107" s="5"/>
      <c r="AP107" s="5"/>
      <c r="AQ107" s="6"/>
      <c r="AR107" s="12" t="str">
        <f t="shared" si="19"/>
        <v/>
      </c>
      <c r="AS107" s="6"/>
      <c r="AT107" s="5"/>
      <c r="AU107" s="53"/>
      <c r="AV107" s="53"/>
      <c r="AW107" s="54"/>
      <c r="AX107" s="15" t="str">
        <f t="shared" si="20"/>
        <v/>
      </c>
      <c r="AY107" s="5"/>
      <c r="AZ107" s="27" t="str">
        <f>IFERROR(VLOOKUP(AY107,vlookup!A$2:I$331,2,FALSE),"")</f>
        <v/>
      </c>
      <c r="BA107" s="27" t="str">
        <f>IFERROR(VLOOKUP(AY107,vlookup!A$2:I$331,3,FALSE),"")</f>
        <v/>
      </c>
      <c r="BB107" s="5"/>
      <c r="BC107" s="27" t="str">
        <f>IFERROR(VLOOKUP(BB107,vlookup!D$2:E$331,2,FALSE),"")</f>
        <v/>
      </c>
      <c r="BD107" s="5"/>
      <c r="BE107" s="27" t="str">
        <f t="shared" si="21"/>
        <v/>
      </c>
      <c r="BF107" s="27" t="str">
        <f>IFERROR(VLOOKUP(BE107,vlookup!G$2:I$331,2,FALSE),"")</f>
        <v/>
      </c>
      <c r="BG107" s="27" t="str">
        <f>IFERROR(VLOOKUP(BE107,vlookup!G$2:I$331,3,FALSE),"")</f>
        <v/>
      </c>
      <c r="BH107" s="5"/>
      <c r="BI107" s="6"/>
      <c r="BJ107" s="6"/>
      <c r="BK107" s="6"/>
      <c r="BL107" s="6"/>
    </row>
    <row r="108" spans="1:64">
      <c r="A108" s="4"/>
      <c r="B108" s="5"/>
      <c r="C108" s="27" t="str">
        <f>IFERROR(VLOOKUP(B108,vlookup!A$2:I$331,2,FALSE),"")</f>
        <v/>
      </c>
      <c r="D108" s="27" t="str">
        <f>IFERROR(VLOOKUP(B108,vlookup!A$2:I$331,3,FALSE),"")</f>
        <v/>
      </c>
      <c r="E108" s="5"/>
      <c r="F108" s="27" t="str">
        <f>IFERROR(VLOOKUP(E108,vlookup!D$2:E$331,2,FALSE),"")</f>
        <v/>
      </c>
      <c r="G108" s="5"/>
      <c r="H108" s="27" t="str">
        <f t="shared" si="12"/>
        <v/>
      </c>
      <c r="I108" s="27" t="str">
        <f>IFERROR(VLOOKUP(H108,vlookup!G$2:I$331,2,FALSE),"")</f>
        <v/>
      </c>
      <c r="J108" s="27" t="str">
        <f>IFERROR(VLOOKUP(H108,vlookup!G$2:I$331,3,FALSE),"")</f>
        <v/>
      </c>
      <c r="K108" s="5"/>
      <c r="L108" s="6"/>
      <c r="M108" s="6"/>
      <c r="N108" s="6"/>
      <c r="O108" s="6"/>
      <c r="P108" s="6"/>
      <c r="Q108" s="14" t="str">
        <f t="shared" si="13"/>
        <v/>
      </c>
      <c r="R108" s="5"/>
      <c r="S108" s="6"/>
      <c r="T108" s="6"/>
      <c r="U108" s="5"/>
      <c r="V108" s="45">
        <f t="shared" si="14"/>
        <v>0</v>
      </c>
      <c r="W108" s="45">
        <f t="shared" si="15"/>
        <v>0</v>
      </c>
      <c r="X108" s="45" t="e">
        <f t="shared" si="16"/>
        <v>#VALUE!</v>
      </c>
      <c r="Y108" s="45">
        <f>IFERROR(VALUE(V108),VLOOKUP(V108,DayReplace[],2,0))</f>
        <v>0</v>
      </c>
      <c r="Z108" s="45">
        <f>IF(V108=0,1,
IF(OR(AND(COUNTIF(Table12[Normal and Leap Years],X108),AA108=3,Y108=30),
AND(COUNTIF(Table9[MM Year],X108),COUNTIF(Table13[Always 29-Day Months],AA108),Y108=30)),Y108
-1,Y108))</f>
        <v>1</v>
      </c>
      <c r="AA108" s="45">
        <f>IFERROR(VALUE(W108),VLOOKUP(W108,MonthReplace[],2,0))</f>
        <v>0</v>
      </c>
      <c r="AB108" s="45" t="e">
        <f>IF(COUNTIF(Table9[MM Year],X108),VLOOKUP(AA108,MonthSerial[],VLOOKUP(X108,Table9[],3,0)+2,0),DATE(X108,AA108,0)-AC108)</f>
        <v>#VALUE!</v>
      </c>
      <c r="AC108" s="45" t="e">
        <f>IF(COUNTIF(Table9[MM Year],X108),
VLOOKUP(X108,Table9[],5,0),
DATE(X108,1,0))</f>
        <v>#VALUE!</v>
      </c>
      <c r="AD108" s="46" t="e">
        <f>IF(AA108=0,DATE(YEAR(AC108+1),7,16),
IF(V108=0,IF(COUNTIF(Table9[MM Year],X108),AC108+AB108+Z108+15-DAY(AC108+AB108+Z108+15)+16,AC108+AB108+Z108-DAY(AC108+AB108+Z108)+16),
IF(COUNTIF(Table9[MM Year],X108),
IF(AC108+AB108+Z108&lt;VLOOKUP(X108,Table9[],7,0),AC108
+AB108+Z108+VLOOKUP(X108,Table9[],4,0),AC108+AB108+Z108),AC108
+AB108+Z108)))</f>
        <v>#VALUE!</v>
      </c>
      <c r="AE108" s="42"/>
      <c r="AF108" s="15" t="str">
        <f>IFERROR(IF(COUNTIF(Table9[MM Year],X108),
IF(AD108&lt;VLOOKUP(X108,Table9[],7,0),AD108
+VLOOKUP(X108,Table9[],4,0),AD108),AD108
),"")</f>
        <v/>
      </c>
      <c r="AG108" s="5"/>
      <c r="AH108" s="5"/>
      <c r="AI108" s="5"/>
      <c r="AJ108" s="6"/>
      <c r="AK108" s="6"/>
      <c r="AL108" s="12" t="str">
        <f t="shared" si="17"/>
        <v/>
      </c>
      <c r="AM108" s="5"/>
      <c r="AN108" s="27" t="str">
        <f t="shared" si="18"/>
        <v/>
      </c>
      <c r="AO108" s="5"/>
      <c r="AP108" s="5"/>
      <c r="AQ108" s="6"/>
      <c r="AR108" s="12" t="str">
        <f t="shared" si="19"/>
        <v/>
      </c>
      <c r="AS108" s="6"/>
      <c r="AT108" s="5"/>
      <c r="AU108" s="53"/>
      <c r="AV108" s="53"/>
      <c r="AW108" s="54"/>
      <c r="AX108" s="15" t="str">
        <f t="shared" si="20"/>
        <v/>
      </c>
      <c r="AY108" s="5"/>
      <c r="AZ108" s="27" t="str">
        <f>IFERROR(VLOOKUP(AY108,vlookup!A$2:I$331,2,FALSE),"")</f>
        <v/>
      </c>
      <c r="BA108" s="27" t="str">
        <f>IFERROR(VLOOKUP(AY108,vlookup!A$2:I$331,3,FALSE),"")</f>
        <v/>
      </c>
      <c r="BB108" s="5"/>
      <c r="BC108" s="27" t="str">
        <f>IFERROR(VLOOKUP(BB108,vlookup!D$2:E$331,2,FALSE),"")</f>
        <v/>
      </c>
      <c r="BD108" s="5"/>
      <c r="BE108" s="27" t="str">
        <f t="shared" si="21"/>
        <v/>
      </c>
      <c r="BF108" s="27" t="str">
        <f>IFERROR(VLOOKUP(BE108,vlookup!G$2:I$331,2,FALSE),"")</f>
        <v/>
      </c>
      <c r="BG108" s="27" t="str">
        <f>IFERROR(VLOOKUP(BE108,vlookup!G$2:I$331,3,FALSE),"")</f>
        <v/>
      </c>
      <c r="BH108" s="5"/>
      <c r="BI108" s="6"/>
      <c r="BJ108" s="6"/>
      <c r="BK108" s="6"/>
      <c r="BL108" s="6"/>
    </row>
    <row r="109" spans="1:64">
      <c r="A109" s="4"/>
      <c r="B109" s="5"/>
      <c r="C109" s="27" t="str">
        <f>IFERROR(VLOOKUP(B109,vlookup!A$2:I$331,2,FALSE),"")</f>
        <v/>
      </c>
      <c r="D109" s="27" t="str">
        <f>IFERROR(VLOOKUP(B109,vlookup!A$2:I$331,3,FALSE),"")</f>
        <v/>
      </c>
      <c r="E109" s="5"/>
      <c r="F109" s="27" t="str">
        <f>IFERROR(VLOOKUP(E109,vlookup!D$2:E$331,2,FALSE),"")</f>
        <v/>
      </c>
      <c r="G109" s="5"/>
      <c r="H109" s="27" t="str">
        <f t="shared" si="12"/>
        <v/>
      </c>
      <c r="I109" s="27" t="str">
        <f>IFERROR(VLOOKUP(H109,vlookup!G$2:I$331,2,FALSE),"")</f>
        <v/>
      </c>
      <c r="J109" s="27" t="str">
        <f>IFERROR(VLOOKUP(H109,vlookup!G$2:I$331,3,FALSE),"")</f>
        <v/>
      </c>
      <c r="K109" s="5"/>
      <c r="L109" s="6"/>
      <c r="M109" s="6"/>
      <c r="N109" s="6"/>
      <c r="O109" s="6"/>
      <c r="P109" s="6"/>
      <c r="Q109" s="14" t="str">
        <f t="shared" si="13"/>
        <v/>
      </c>
      <c r="R109" s="5"/>
      <c r="S109" s="6"/>
      <c r="T109" s="6"/>
      <c r="U109" s="5"/>
      <c r="V109" s="45">
        <f t="shared" si="14"/>
        <v>0</v>
      </c>
      <c r="W109" s="45">
        <f t="shared" si="15"/>
        <v>0</v>
      </c>
      <c r="X109" s="45" t="e">
        <f t="shared" si="16"/>
        <v>#VALUE!</v>
      </c>
      <c r="Y109" s="45">
        <f>IFERROR(VALUE(V109),VLOOKUP(V109,DayReplace[],2,0))</f>
        <v>0</v>
      </c>
      <c r="Z109" s="45">
        <f>IF(V109=0,1,
IF(OR(AND(COUNTIF(Table12[Normal and Leap Years],X109),AA109=3,Y109=30),
AND(COUNTIF(Table9[MM Year],X109),COUNTIF(Table13[Always 29-Day Months],AA109),Y109=30)),Y109
-1,Y109))</f>
        <v>1</v>
      </c>
      <c r="AA109" s="45">
        <f>IFERROR(VALUE(W109),VLOOKUP(W109,MonthReplace[],2,0))</f>
        <v>0</v>
      </c>
      <c r="AB109" s="45" t="e">
        <f>IF(COUNTIF(Table9[MM Year],X109),VLOOKUP(AA109,MonthSerial[],VLOOKUP(X109,Table9[],3,0)+2,0),DATE(X109,AA109,0)-AC109)</f>
        <v>#VALUE!</v>
      </c>
      <c r="AC109" s="45" t="e">
        <f>IF(COUNTIF(Table9[MM Year],X109),
VLOOKUP(X109,Table9[],5,0),
DATE(X109,1,0))</f>
        <v>#VALUE!</v>
      </c>
      <c r="AD109" s="46" t="e">
        <f>IF(AA109=0,DATE(YEAR(AC109+1),7,16),
IF(V109=0,IF(COUNTIF(Table9[MM Year],X109),AC109+AB109+Z109+15-DAY(AC109+AB109+Z109+15)+16,AC109+AB109+Z109-DAY(AC109+AB109+Z109)+16),
IF(COUNTIF(Table9[MM Year],X109),
IF(AC109+AB109+Z109&lt;VLOOKUP(X109,Table9[],7,0),AC109
+AB109+Z109+VLOOKUP(X109,Table9[],4,0),AC109+AB109+Z109),AC109
+AB109+Z109)))</f>
        <v>#VALUE!</v>
      </c>
      <c r="AE109" s="42"/>
      <c r="AF109" s="15" t="str">
        <f>IFERROR(IF(COUNTIF(Table9[MM Year],X109),
IF(AD109&lt;VLOOKUP(X109,Table9[],7,0),AD109
+VLOOKUP(X109,Table9[],4,0),AD109),AD109
),"")</f>
        <v/>
      </c>
      <c r="AG109" s="5"/>
      <c r="AH109" s="5"/>
      <c r="AI109" s="5"/>
      <c r="AJ109" s="6"/>
      <c r="AK109" s="6"/>
      <c r="AL109" s="12" t="str">
        <f t="shared" si="17"/>
        <v/>
      </c>
      <c r="AM109" s="5"/>
      <c r="AN109" s="27" t="str">
        <f t="shared" si="18"/>
        <v/>
      </c>
      <c r="AO109" s="5"/>
      <c r="AP109" s="5"/>
      <c r="AQ109" s="6"/>
      <c r="AR109" s="12" t="str">
        <f t="shared" si="19"/>
        <v/>
      </c>
      <c r="AS109" s="6"/>
      <c r="AT109" s="5"/>
      <c r="AU109" s="53"/>
      <c r="AV109" s="53"/>
      <c r="AW109" s="54"/>
      <c r="AX109" s="15" t="str">
        <f t="shared" si="20"/>
        <v/>
      </c>
      <c r="AY109" s="5"/>
      <c r="AZ109" s="27" t="str">
        <f>IFERROR(VLOOKUP(AY109,vlookup!A$2:I$331,2,FALSE),"")</f>
        <v/>
      </c>
      <c r="BA109" s="27" t="str">
        <f>IFERROR(VLOOKUP(AY109,vlookup!A$2:I$331,3,FALSE),"")</f>
        <v/>
      </c>
      <c r="BB109" s="5"/>
      <c r="BC109" s="27" t="str">
        <f>IFERROR(VLOOKUP(BB109,vlookup!D$2:E$331,2,FALSE),"")</f>
        <v/>
      </c>
      <c r="BD109" s="5"/>
      <c r="BE109" s="27" t="str">
        <f t="shared" si="21"/>
        <v/>
      </c>
      <c r="BF109" s="27" t="str">
        <f>IFERROR(VLOOKUP(BE109,vlookup!G$2:I$331,2,FALSE),"")</f>
        <v/>
      </c>
      <c r="BG109" s="27" t="str">
        <f>IFERROR(VLOOKUP(BE109,vlookup!G$2:I$331,3,FALSE),"")</f>
        <v/>
      </c>
      <c r="BH109" s="5"/>
      <c r="BI109" s="6"/>
      <c r="BJ109" s="6"/>
      <c r="BK109" s="6"/>
      <c r="BL109" s="6"/>
    </row>
    <row r="110" spans="1:64">
      <c r="A110" s="4"/>
      <c r="B110" s="5"/>
      <c r="C110" s="27" t="str">
        <f>IFERROR(VLOOKUP(B110,vlookup!A$2:I$331,2,FALSE),"")</f>
        <v/>
      </c>
      <c r="D110" s="27" t="str">
        <f>IFERROR(VLOOKUP(B110,vlookup!A$2:I$331,3,FALSE),"")</f>
        <v/>
      </c>
      <c r="E110" s="5"/>
      <c r="F110" s="27" t="str">
        <f>IFERROR(VLOOKUP(E110,vlookup!D$2:E$331,2,FALSE),"")</f>
        <v/>
      </c>
      <c r="G110" s="5"/>
      <c r="H110" s="27" t="str">
        <f t="shared" si="12"/>
        <v/>
      </c>
      <c r="I110" s="27" t="str">
        <f>IFERROR(VLOOKUP(H110,vlookup!G$2:I$331,2,FALSE),"")</f>
        <v/>
      </c>
      <c r="J110" s="27" t="str">
        <f>IFERROR(VLOOKUP(H110,vlookup!G$2:I$331,3,FALSE),"")</f>
        <v/>
      </c>
      <c r="K110" s="5"/>
      <c r="L110" s="6"/>
      <c r="M110" s="6"/>
      <c r="N110" s="6"/>
      <c r="O110" s="6"/>
      <c r="P110" s="6"/>
      <c r="Q110" s="14" t="str">
        <f t="shared" si="13"/>
        <v/>
      </c>
      <c r="R110" s="5"/>
      <c r="S110" s="6"/>
      <c r="T110" s="6"/>
      <c r="U110" s="5"/>
      <c r="V110" s="45">
        <f t="shared" si="14"/>
        <v>0</v>
      </c>
      <c r="W110" s="45">
        <f t="shared" si="15"/>
        <v>0</v>
      </c>
      <c r="X110" s="45" t="e">
        <f t="shared" si="16"/>
        <v>#VALUE!</v>
      </c>
      <c r="Y110" s="45">
        <f>IFERROR(VALUE(V110),VLOOKUP(V110,DayReplace[],2,0))</f>
        <v>0</v>
      </c>
      <c r="Z110" s="45">
        <f>IF(V110=0,1,
IF(OR(AND(COUNTIF(Table12[Normal and Leap Years],X110),AA110=3,Y110=30),
AND(COUNTIF(Table9[MM Year],X110),COUNTIF(Table13[Always 29-Day Months],AA110),Y110=30)),Y110
-1,Y110))</f>
        <v>1</v>
      </c>
      <c r="AA110" s="45">
        <f>IFERROR(VALUE(W110),VLOOKUP(W110,MonthReplace[],2,0))</f>
        <v>0</v>
      </c>
      <c r="AB110" s="45" t="e">
        <f>IF(COUNTIF(Table9[MM Year],X110),VLOOKUP(AA110,MonthSerial[],VLOOKUP(X110,Table9[],3,0)+2,0),DATE(X110,AA110,0)-AC110)</f>
        <v>#VALUE!</v>
      </c>
      <c r="AC110" s="45" t="e">
        <f>IF(COUNTIF(Table9[MM Year],X110),
VLOOKUP(X110,Table9[],5,0),
DATE(X110,1,0))</f>
        <v>#VALUE!</v>
      </c>
      <c r="AD110" s="46" t="e">
        <f>IF(AA110=0,DATE(YEAR(AC110+1),7,16),
IF(V110=0,IF(COUNTIF(Table9[MM Year],X110),AC110+AB110+Z110+15-DAY(AC110+AB110+Z110+15)+16,AC110+AB110+Z110-DAY(AC110+AB110+Z110)+16),
IF(COUNTIF(Table9[MM Year],X110),
IF(AC110+AB110+Z110&lt;VLOOKUP(X110,Table9[],7,0),AC110
+AB110+Z110+VLOOKUP(X110,Table9[],4,0),AC110+AB110+Z110),AC110
+AB110+Z110)))</f>
        <v>#VALUE!</v>
      </c>
      <c r="AE110" s="42"/>
      <c r="AF110" s="15" t="str">
        <f>IFERROR(IF(COUNTIF(Table9[MM Year],X110),
IF(AD110&lt;VLOOKUP(X110,Table9[],7,0),AD110
+VLOOKUP(X110,Table9[],4,0),AD110),AD110
),"")</f>
        <v/>
      </c>
      <c r="AG110" s="5"/>
      <c r="AH110" s="5"/>
      <c r="AI110" s="5"/>
      <c r="AJ110" s="6"/>
      <c r="AK110" s="6"/>
      <c r="AL110" s="12" t="str">
        <f t="shared" si="17"/>
        <v/>
      </c>
      <c r="AM110" s="5"/>
      <c r="AN110" s="27" t="str">
        <f t="shared" si="18"/>
        <v/>
      </c>
      <c r="AO110" s="5"/>
      <c r="AP110" s="5"/>
      <c r="AQ110" s="6"/>
      <c r="AR110" s="12" t="str">
        <f t="shared" si="19"/>
        <v/>
      </c>
      <c r="AS110" s="6"/>
      <c r="AT110" s="5"/>
      <c r="AU110" s="53"/>
      <c r="AV110" s="53"/>
      <c r="AW110" s="54"/>
      <c r="AX110" s="15" t="str">
        <f t="shared" si="20"/>
        <v/>
      </c>
      <c r="AY110" s="5"/>
      <c r="AZ110" s="27" t="str">
        <f>IFERROR(VLOOKUP(AY110,vlookup!A$2:I$331,2,FALSE),"")</f>
        <v/>
      </c>
      <c r="BA110" s="27" t="str">
        <f>IFERROR(VLOOKUP(AY110,vlookup!A$2:I$331,3,FALSE),"")</f>
        <v/>
      </c>
      <c r="BB110" s="5"/>
      <c r="BC110" s="27" t="str">
        <f>IFERROR(VLOOKUP(BB110,vlookup!D$2:E$331,2,FALSE),"")</f>
        <v/>
      </c>
      <c r="BD110" s="5"/>
      <c r="BE110" s="27" t="str">
        <f t="shared" si="21"/>
        <v/>
      </c>
      <c r="BF110" s="27" t="str">
        <f>IFERROR(VLOOKUP(BE110,vlookup!G$2:I$331,2,FALSE),"")</f>
        <v/>
      </c>
      <c r="BG110" s="27" t="str">
        <f>IFERROR(VLOOKUP(BE110,vlookup!G$2:I$331,3,FALSE),"")</f>
        <v/>
      </c>
      <c r="BH110" s="5"/>
      <c r="BI110" s="6"/>
      <c r="BJ110" s="6"/>
      <c r="BK110" s="6"/>
      <c r="BL110" s="6"/>
    </row>
    <row r="111" spans="1:64">
      <c r="A111" s="4"/>
      <c r="B111" s="5"/>
      <c r="C111" s="27" t="str">
        <f>IFERROR(VLOOKUP(B111,vlookup!A$2:I$331,2,FALSE),"")</f>
        <v/>
      </c>
      <c r="D111" s="27" t="str">
        <f>IFERROR(VLOOKUP(B111,vlookup!A$2:I$331,3,FALSE),"")</f>
        <v/>
      </c>
      <c r="E111" s="5"/>
      <c r="F111" s="27" t="str">
        <f>IFERROR(VLOOKUP(E111,vlookup!D$2:E$331,2,FALSE),"")</f>
        <v/>
      </c>
      <c r="G111" s="5"/>
      <c r="H111" s="27" t="str">
        <f t="shared" si="12"/>
        <v/>
      </c>
      <c r="I111" s="27" t="str">
        <f>IFERROR(VLOOKUP(H111,vlookup!G$2:I$331,2,FALSE),"")</f>
        <v/>
      </c>
      <c r="J111" s="27" t="str">
        <f>IFERROR(VLOOKUP(H111,vlookup!G$2:I$331,3,FALSE),"")</f>
        <v/>
      </c>
      <c r="K111" s="5"/>
      <c r="L111" s="6"/>
      <c r="M111" s="6"/>
      <c r="N111" s="6"/>
      <c r="O111" s="6"/>
      <c r="P111" s="6"/>
      <c r="Q111" s="14" t="str">
        <f t="shared" si="13"/>
        <v/>
      </c>
      <c r="R111" s="5"/>
      <c r="S111" s="6"/>
      <c r="T111" s="6"/>
      <c r="U111" s="5"/>
      <c r="V111" s="45">
        <f t="shared" si="14"/>
        <v>0</v>
      </c>
      <c r="W111" s="45">
        <f t="shared" si="15"/>
        <v>0</v>
      </c>
      <c r="X111" s="45" t="e">
        <f t="shared" si="16"/>
        <v>#VALUE!</v>
      </c>
      <c r="Y111" s="45">
        <f>IFERROR(VALUE(V111),VLOOKUP(V111,DayReplace[],2,0))</f>
        <v>0</v>
      </c>
      <c r="Z111" s="45">
        <f>IF(V111=0,1,
IF(OR(AND(COUNTIF(Table12[Normal and Leap Years],X111),AA111=3,Y111=30),
AND(COUNTIF(Table9[MM Year],X111),COUNTIF(Table13[Always 29-Day Months],AA111),Y111=30)),Y111
-1,Y111))</f>
        <v>1</v>
      </c>
      <c r="AA111" s="45">
        <f>IFERROR(VALUE(W111),VLOOKUP(W111,MonthReplace[],2,0))</f>
        <v>0</v>
      </c>
      <c r="AB111" s="45" t="e">
        <f>IF(COUNTIF(Table9[MM Year],X111),VLOOKUP(AA111,MonthSerial[],VLOOKUP(X111,Table9[],3,0)+2,0),DATE(X111,AA111,0)-AC111)</f>
        <v>#VALUE!</v>
      </c>
      <c r="AC111" s="45" t="e">
        <f>IF(COUNTIF(Table9[MM Year],X111),
VLOOKUP(X111,Table9[],5,0),
DATE(X111,1,0))</f>
        <v>#VALUE!</v>
      </c>
      <c r="AD111" s="46" t="e">
        <f>IF(AA111=0,DATE(YEAR(AC111+1),7,16),
IF(V111=0,IF(COUNTIF(Table9[MM Year],X111),AC111+AB111+Z111+15-DAY(AC111+AB111+Z111+15)+16,AC111+AB111+Z111-DAY(AC111+AB111+Z111)+16),
IF(COUNTIF(Table9[MM Year],X111),
IF(AC111+AB111+Z111&lt;VLOOKUP(X111,Table9[],7,0),AC111
+AB111+Z111+VLOOKUP(X111,Table9[],4,0),AC111+AB111+Z111),AC111
+AB111+Z111)))</f>
        <v>#VALUE!</v>
      </c>
      <c r="AE111" s="42"/>
      <c r="AF111" s="15" t="str">
        <f>IFERROR(IF(COUNTIF(Table9[MM Year],X111),
IF(AD111&lt;VLOOKUP(X111,Table9[],7,0),AD111
+VLOOKUP(X111,Table9[],4,0),AD111),AD111
),"")</f>
        <v/>
      </c>
      <c r="AG111" s="5"/>
      <c r="AH111" s="5"/>
      <c r="AI111" s="5"/>
      <c r="AJ111" s="6"/>
      <c r="AK111" s="6"/>
      <c r="AL111" s="12" t="str">
        <f t="shared" si="17"/>
        <v/>
      </c>
      <c r="AM111" s="5"/>
      <c r="AN111" s="27" t="str">
        <f t="shared" si="18"/>
        <v/>
      </c>
      <c r="AO111" s="5"/>
      <c r="AP111" s="5"/>
      <c r="AQ111" s="6"/>
      <c r="AR111" s="12" t="str">
        <f t="shared" si="19"/>
        <v/>
      </c>
      <c r="AS111" s="6"/>
      <c r="AT111" s="5"/>
      <c r="AU111" s="53"/>
      <c r="AV111" s="53"/>
      <c r="AW111" s="54"/>
      <c r="AX111" s="15" t="str">
        <f t="shared" si="20"/>
        <v/>
      </c>
      <c r="AY111" s="5"/>
      <c r="AZ111" s="27" t="str">
        <f>IFERROR(VLOOKUP(AY111,vlookup!A$2:I$331,2,FALSE),"")</f>
        <v/>
      </c>
      <c r="BA111" s="27" t="str">
        <f>IFERROR(VLOOKUP(AY111,vlookup!A$2:I$331,3,FALSE),"")</f>
        <v/>
      </c>
      <c r="BB111" s="5"/>
      <c r="BC111" s="27" t="str">
        <f>IFERROR(VLOOKUP(BB111,vlookup!D$2:E$331,2,FALSE),"")</f>
        <v/>
      </c>
      <c r="BD111" s="5"/>
      <c r="BE111" s="27" t="str">
        <f t="shared" si="21"/>
        <v/>
      </c>
      <c r="BF111" s="27" t="str">
        <f>IFERROR(VLOOKUP(BE111,vlookup!G$2:I$331,2,FALSE),"")</f>
        <v/>
      </c>
      <c r="BG111" s="27" t="str">
        <f>IFERROR(VLOOKUP(BE111,vlookup!G$2:I$331,3,FALSE),"")</f>
        <v/>
      </c>
      <c r="BH111" s="5"/>
      <c r="BI111" s="6"/>
      <c r="BJ111" s="6"/>
      <c r="BK111" s="6"/>
      <c r="BL111" s="6"/>
    </row>
    <row r="112" spans="1:64">
      <c r="A112" s="4"/>
      <c r="B112" s="5"/>
      <c r="C112" s="27" t="str">
        <f>IFERROR(VLOOKUP(B112,vlookup!A$2:I$331,2,FALSE),"")</f>
        <v/>
      </c>
      <c r="D112" s="27" t="str">
        <f>IFERROR(VLOOKUP(B112,vlookup!A$2:I$331,3,FALSE),"")</f>
        <v/>
      </c>
      <c r="E112" s="5"/>
      <c r="F112" s="27" t="str">
        <f>IFERROR(VLOOKUP(E112,vlookup!D$2:E$331,2,FALSE),"")</f>
        <v/>
      </c>
      <c r="G112" s="5"/>
      <c r="H112" s="27" t="str">
        <f t="shared" si="12"/>
        <v/>
      </c>
      <c r="I112" s="27" t="str">
        <f>IFERROR(VLOOKUP(H112,vlookup!G$2:I$331,2,FALSE),"")</f>
        <v/>
      </c>
      <c r="J112" s="27" t="str">
        <f>IFERROR(VLOOKUP(H112,vlookup!G$2:I$331,3,FALSE),"")</f>
        <v/>
      </c>
      <c r="K112" s="5"/>
      <c r="L112" s="6"/>
      <c r="M112" s="6"/>
      <c r="N112" s="6"/>
      <c r="O112" s="6"/>
      <c r="P112" s="6"/>
      <c r="Q112" s="14" t="str">
        <f t="shared" si="13"/>
        <v/>
      </c>
      <c r="R112" s="5"/>
      <c r="S112" s="6"/>
      <c r="T112" s="6"/>
      <c r="U112" s="5"/>
      <c r="V112" s="45">
        <f t="shared" si="14"/>
        <v>0</v>
      </c>
      <c r="W112" s="45">
        <f t="shared" si="15"/>
        <v>0</v>
      </c>
      <c r="X112" s="45" t="e">
        <f t="shared" si="16"/>
        <v>#VALUE!</v>
      </c>
      <c r="Y112" s="45">
        <f>IFERROR(VALUE(V112),VLOOKUP(V112,DayReplace[],2,0))</f>
        <v>0</v>
      </c>
      <c r="Z112" s="45">
        <f>IF(V112=0,1,
IF(OR(AND(COUNTIF(Table12[Normal and Leap Years],X112),AA112=3,Y112=30),
AND(COUNTIF(Table9[MM Year],X112),COUNTIF(Table13[Always 29-Day Months],AA112),Y112=30)),Y112
-1,Y112))</f>
        <v>1</v>
      </c>
      <c r="AA112" s="45">
        <f>IFERROR(VALUE(W112),VLOOKUP(W112,MonthReplace[],2,0))</f>
        <v>0</v>
      </c>
      <c r="AB112" s="45" t="e">
        <f>IF(COUNTIF(Table9[MM Year],X112),VLOOKUP(AA112,MonthSerial[],VLOOKUP(X112,Table9[],3,0)+2,0),DATE(X112,AA112,0)-AC112)</f>
        <v>#VALUE!</v>
      </c>
      <c r="AC112" s="45" t="e">
        <f>IF(COUNTIF(Table9[MM Year],X112),
VLOOKUP(X112,Table9[],5,0),
DATE(X112,1,0))</f>
        <v>#VALUE!</v>
      </c>
      <c r="AD112" s="46" t="e">
        <f>IF(AA112=0,DATE(YEAR(AC112+1),7,16),
IF(V112=0,IF(COUNTIF(Table9[MM Year],X112),AC112+AB112+Z112+15-DAY(AC112+AB112+Z112+15)+16,AC112+AB112+Z112-DAY(AC112+AB112+Z112)+16),
IF(COUNTIF(Table9[MM Year],X112),
IF(AC112+AB112+Z112&lt;VLOOKUP(X112,Table9[],7,0),AC112
+AB112+Z112+VLOOKUP(X112,Table9[],4,0),AC112+AB112+Z112),AC112
+AB112+Z112)))</f>
        <v>#VALUE!</v>
      </c>
      <c r="AE112" s="42"/>
      <c r="AF112" s="15" t="str">
        <f>IFERROR(IF(COUNTIF(Table9[MM Year],X112),
IF(AD112&lt;VLOOKUP(X112,Table9[],7,0),AD112
+VLOOKUP(X112,Table9[],4,0),AD112),AD112
),"")</f>
        <v/>
      </c>
      <c r="AG112" s="5"/>
      <c r="AH112" s="5"/>
      <c r="AI112" s="5"/>
      <c r="AJ112" s="6"/>
      <c r="AK112" s="6"/>
      <c r="AL112" s="12" t="str">
        <f t="shared" si="17"/>
        <v/>
      </c>
      <c r="AM112" s="5"/>
      <c r="AN112" s="27" t="str">
        <f t="shared" si="18"/>
        <v/>
      </c>
      <c r="AO112" s="5"/>
      <c r="AP112" s="5"/>
      <c r="AQ112" s="6"/>
      <c r="AR112" s="12" t="str">
        <f t="shared" si="19"/>
        <v/>
      </c>
      <c r="AS112" s="6"/>
      <c r="AT112" s="5"/>
      <c r="AU112" s="53"/>
      <c r="AV112" s="53"/>
      <c r="AW112" s="54"/>
      <c r="AX112" s="15" t="str">
        <f t="shared" si="20"/>
        <v/>
      </c>
      <c r="AY112" s="5"/>
      <c r="AZ112" s="27" t="str">
        <f>IFERROR(VLOOKUP(AY112,vlookup!A$2:I$331,2,FALSE),"")</f>
        <v/>
      </c>
      <c r="BA112" s="27" t="str">
        <f>IFERROR(VLOOKUP(AY112,vlookup!A$2:I$331,3,FALSE),"")</f>
        <v/>
      </c>
      <c r="BB112" s="5"/>
      <c r="BC112" s="27" t="str">
        <f>IFERROR(VLOOKUP(BB112,vlookup!D$2:E$331,2,FALSE),"")</f>
        <v/>
      </c>
      <c r="BD112" s="5"/>
      <c r="BE112" s="27" t="str">
        <f t="shared" si="21"/>
        <v/>
      </c>
      <c r="BF112" s="27" t="str">
        <f>IFERROR(VLOOKUP(BE112,vlookup!G$2:I$331,2,FALSE),"")</f>
        <v/>
      </c>
      <c r="BG112" s="27" t="str">
        <f>IFERROR(VLOOKUP(BE112,vlookup!G$2:I$331,3,FALSE),"")</f>
        <v/>
      </c>
      <c r="BH112" s="5"/>
      <c r="BI112" s="6"/>
      <c r="BJ112" s="6"/>
      <c r="BK112" s="6"/>
      <c r="BL112" s="6"/>
    </row>
    <row r="113" spans="1:64">
      <c r="A113" s="4"/>
      <c r="B113" s="5"/>
      <c r="C113" s="27" t="str">
        <f>IFERROR(VLOOKUP(B113,vlookup!A$2:I$331,2,FALSE),"")</f>
        <v/>
      </c>
      <c r="D113" s="27" t="str">
        <f>IFERROR(VLOOKUP(B113,vlookup!A$2:I$331,3,FALSE),"")</f>
        <v/>
      </c>
      <c r="E113" s="5"/>
      <c r="F113" s="27" t="str">
        <f>IFERROR(VLOOKUP(E113,vlookup!D$2:E$331,2,FALSE),"")</f>
        <v/>
      </c>
      <c r="G113" s="5"/>
      <c r="H113" s="27" t="str">
        <f t="shared" si="12"/>
        <v/>
      </c>
      <c r="I113" s="27" t="str">
        <f>IFERROR(VLOOKUP(H113,vlookup!G$2:I$331,2,FALSE),"")</f>
        <v/>
      </c>
      <c r="J113" s="27" t="str">
        <f>IFERROR(VLOOKUP(H113,vlookup!G$2:I$331,3,FALSE),"")</f>
        <v/>
      </c>
      <c r="K113" s="5"/>
      <c r="L113" s="6"/>
      <c r="M113" s="6"/>
      <c r="N113" s="6"/>
      <c r="O113" s="6"/>
      <c r="P113" s="6"/>
      <c r="Q113" s="14" t="str">
        <f t="shared" si="13"/>
        <v/>
      </c>
      <c r="R113" s="5"/>
      <c r="S113" s="6"/>
      <c r="T113" s="6"/>
      <c r="U113" s="5"/>
      <c r="V113" s="45">
        <f t="shared" si="14"/>
        <v>0</v>
      </c>
      <c r="W113" s="45">
        <f t="shared" si="15"/>
        <v>0</v>
      </c>
      <c r="X113" s="45" t="e">
        <f t="shared" si="16"/>
        <v>#VALUE!</v>
      </c>
      <c r="Y113" s="45">
        <f>IFERROR(VALUE(V113),VLOOKUP(V113,DayReplace[],2,0))</f>
        <v>0</v>
      </c>
      <c r="Z113" s="45">
        <f>IF(V113=0,1,
IF(OR(AND(COUNTIF(Table12[Normal and Leap Years],X113),AA113=3,Y113=30),
AND(COUNTIF(Table9[MM Year],X113),COUNTIF(Table13[Always 29-Day Months],AA113),Y113=30)),Y113
-1,Y113))</f>
        <v>1</v>
      </c>
      <c r="AA113" s="45">
        <f>IFERROR(VALUE(W113),VLOOKUP(W113,MonthReplace[],2,0))</f>
        <v>0</v>
      </c>
      <c r="AB113" s="45" t="e">
        <f>IF(COUNTIF(Table9[MM Year],X113),VLOOKUP(AA113,MonthSerial[],VLOOKUP(X113,Table9[],3,0)+2,0),DATE(X113,AA113,0)-AC113)</f>
        <v>#VALUE!</v>
      </c>
      <c r="AC113" s="45" t="e">
        <f>IF(COUNTIF(Table9[MM Year],X113),
VLOOKUP(X113,Table9[],5,0),
DATE(X113,1,0))</f>
        <v>#VALUE!</v>
      </c>
      <c r="AD113" s="46" t="e">
        <f>IF(AA113=0,DATE(YEAR(AC113+1),7,16),
IF(V113=0,IF(COUNTIF(Table9[MM Year],X113),AC113+AB113+Z113+15-DAY(AC113+AB113+Z113+15)+16,AC113+AB113+Z113-DAY(AC113+AB113+Z113)+16),
IF(COUNTIF(Table9[MM Year],X113),
IF(AC113+AB113+Z113&lt;VLOOKUP(X113,Table9[],7,0),AC113
+AB113+Z113+VLOOKUP(X113,Table9[],4,0),AC113+AB113+Z113),AC113
+AB113+Z113)))</f>
        <v>#VALUE!</v>
      </c>
      <c r="AE113" s="42"/>
      <c r="AF113" s="15" t="str">
        <f>IFERROR(IF(COUNTIF(Table9[MM Year],X113),
IF(AD113&lt;VLOOKUP(X113,Table9[],7,0),AD113
+VLOOKUP(X113,Table9[],4,0),AD113),AD113
),"")</f>
        <v/>
      </c>
      <c r="AG113" s="5"/>
      <c r="AH113" s="5"/>
      <c r="AI113" s="5"/>
      <c r="AJ113" s="6"/>
      <c r="AK113" s="6"/>
      <c r="AL113" s="12" t="str">
        <f t="shared" si="17"/>
        <v/>
      </c>
      <c r="AM113" s="5"/>
      <c r="AN113" s="27" t="str">
        <f t="shared" si="18"/>
        <v/>
      </c>
      <c r="AO113" s="5"/>
      <c r="AP113" s="5"/>
      <c r="AQ113" s="6"/>
      <c r="AR113" s="12" t="str">
        <f t="shared" si="19"/>
        <v/>
      </c>
      <c r="AS113" s="6"/>
      <c r="AT113" s="5"/>
      <c r="AU113" s="53"/>
      <c r="AV113" s="53"/>
      <c r="AW113" s="54"/>
      <c r="AX113" s="15" t="str">
        <f t="shared" si="20"/>
        <v/>
      </c>
      <c r="AY113" s="5"/>
      <c r="AZ113" s="27" t="str">
        <f>IFERROR(VLOOKUP(AY113,vlookup!A$2:I$331,2,FALSE),"")</f>
        <v/>
      </c>
      <c r="BA113" s="27" t="str">
        <f>IFERROR(VLOOKUP(AY113,vlookup!A$2:I$331,3,FALSE),"")</f>
        <v/>
      </c>
      <c r="BB113" s="5"/>
      <c r="BC113" s="27" t="str">
        <f>IFERROR(VLOOKUP(BB113,vlookup!D$2:E$331,2,FALSE),"")</f>
        <v/>
      </c>
      <c r="BD113" s="5"/>
      <c r="BE113" s="27" t="str">
        <f t="shared" si="21"/>
        <v/>
      </c>
      <c r="BF113" s="27" t="str">
        <f>IFERROR(VLOOKUP(BE113,vlookup!G$2:I$331,2,FALSE),"")</f>
        <v/>
      </c>
      <c r="BG113" s="27" t="str">
        <f>IFERROR(VLOOKUP(BE113,vlookup!G$2:I$331,3,FALSE),"")</f>
        <v/>
      </c>
      <c r="BH113" s="5"/>
      <c r="BI113" s="6"/>
      <c r="BJ113" s="6"/>
      <c r="BK113" s="6"/>
      <c r="BL113" s="6"/>
    </row>
    <row r="114" spans="1:64">
      <c r="A114" s="4"/>
      <c r="B114" s="5"/>
      <c r="C114" s="27" t="str">
        <f>IFERROR(VLOOKUP(B114,vlookup!A$2:I$331,2,FALSE),"")</f>
        <v/>
      </c>
      <c r="D114" s="27" t="str">
        <f>IFERROR(VLOOKUP(B114,vlookup!A$2:I$331,3,FALSE),"")</f>
        <v/>
      </c>
      <c r="E114" s="5"/>
      <c r="F114" s="27" t="str">
        <f>IFERROR(VLOOKUP(E114,vlookup!D$2:E$331,2,FALSE),"")</f>
        <v/>
      </c>
      <c r="G114" s="5"/>
      <c r="H114" s="27" t="str">
        <f t="shared" si="12"/>
        <v/>
      </c>
      <c r="I114" s="27" t="str">
        <f>IFERROR(VLOOKUP(H114,vlookup!G$2:I$331,2,FALSE),"")</f>
        <v/>
      </c>
      <c r="J114" s="27" t="str">
        <f>IFERROR(VLOOKUP(H114,vlookup!G$2:I$331,3,FALSE),"")</f>
        <v/>
      </c>
      <c r="K114" s="5"/>
      <c r="L114" s="6"/>
      <c r="M114" s="6"/>
      <c r="N114" s="6"/>
      <c r="O114" s="6"/>
      <c r="P114" s="6"/>
      <c r="Q114" s="14" t="str">
        <f t="shared" si="13"/>
        <v/>
      </c>
      <c r="R114" s="5"/>
      <c r="S114" s="6"/>
      <c r="T114" s="6"/>
      <c r="U114" s="5"/>
      <c r="V114" s="45">
        <f t="shared" si="14"/>
        <v>0</v>
      </c>
      <c r="W114" s="45">
        <f t="shared" si="15"/>
        <v>0</v>
      </c>
      <c r="X114" s="45" t="e">
        <f t="shared" si="16"/>
        <v>#VALUE!</v>
      </c>
      <c r="Y114" s="45">
        <f>IFERROR(VALUE(V114),VLOOKUP(V114,DayReplace[],2,0))</f>
        <v>0</v>
      </c>
      <c r="Z114" s="45">
        <f>IF(V114=0,1,
IF(OR(AND(COUNTIF(Table12[Normal and Leap Years],X114),AA114=3,Y114=30),
AND(COUNTIF(Table9[MM Year],X114),COUNTIF(Table13[Always 29-Day Months],AA114),Y114=30)),Y114
-1,Y114))</f>
        <v>1</v>
      </c>
      <c r="AA114" s="45">
        <f>IFERROR(VALUE(W114),VLOOKUP(W114,MonthReplace[],2,0))</f>
        <v>0</v>
      </c>
      <c r="AB114" s="45" t="e">
        <f>IF(COUNTIF(Table9[MM Year],X114),VLOOKUP(AA114,MonthSerial[],VLOOKUP(X114,Table9[],3,0)+2,0),DATE(X114,AA114,0)-AC114)</f>
        <v>#VALUE!</v>
      </c>
      <c r="AC114" s="45" t="e">
        <f>IF(COUNTIF(Table9[MM Year],X114),
VLOOKUP(X114,Table9[],5,0),
DATE(X114,1,0))</f>
        <v>#VALUE!</v>
      </c>
      <c r="AD114" s="46" t="e">
        <f>IF(AA114=0,DATE(YEAR(AC114+1),7,16),
IF(V114=0,IF(COUNTIF(Table9[MM Year],X114),AC114+AB114+Z114+15-DAY(AC114+AB114+Z114+15)+16,AC114+AB114+Z114-DAY(AC114+AB114+Z114)+16),
IF(COUNTIF(Table9[MM Year],X114),
IF(AC114+AB114+Z114&lt;VLOOKUP(X114,Table9[],7,0),AC114
+AB114+Z114+VLOOKUP(X114,Table9[],4,0),AC114+AB114+Z114),AC114
+AB114+Z114)))</f>
        <v>#VALUE!</v>
      </c>
      <c r="AE114" s="42"/>
      <c r="AF114" s="15" t="str">
        <f>IFERROR(IF(COUNTIF(Table9[MM Year],X114),
IF(AD114&lt;VLOOKUP(X114,Table9[],7,0),AD114
+VLOOKUP(X114,Table9[],4,0),AD114),AD114
),"")</f>
        <v/>
      </c>
      <c r="AG114" s="5"/>
      <c r="AH114" s="5"/>
      <c r="AI114" s="5"/>
      <c r="AJ114" s="6"/>
      <c r="AK114" s="6"/>
      <c r="AL114" s="12" t="str">
        <f t="shared" si="17"/>
        <v/>
      </c>
      <c r="AM114" s="5"/>
      <c r="AN114" s="27" t="str">
        <f t="shared" si="18"/>
        <v/>
      </c>
      <c r="AO114" s="5"/>
      <c r="AP114" s="5"/>
      <c r="AQ114" s="6"/>
      <c r="AR114" s="12" t="str">
        <f t="shared" si="19"/>
        <v/>
      </c>
      <c r="AS114" s="6"/>
      <c r="AT114" s="5"/>
      <c r="AU114" s="53"/>
      <c r="AV114" s="53"/>
      <c r="AW114" s="54"/>
      <c r="AX114" s="15" t="str">
        <f t="shared" si="20"/>
        <v/>
      </c>
      <c r="AY114" s="5"/>
      <c r="AZ114" s="27" t="str">
        <f>IFERROR(VLOOKUP(AY114,vlookup!A$2:I$331,2,FALSE),"")</f>
        <v/>
      </c>
      <c r="BA114" s="27" t="str">
        <f>IFERROR(VLOOKUP(AY114,vlookup!A$2:I$331,3,FALSE),"")</f>
        <v/>
      </c>
      <c r="BB114" s="5"/>
      <c r="BC114" s="27" t="str">
        <f>IFERROR(VLOOKUP(BB114,vlookup!D$2:E$331,2,FALSE),"")</f>
        <v/>
      </c>
      <c r="BD114" s="5"/>
      <c r="BE114" s="27" t="str">
        <f t="shared" si="21"/>
        <v/>
      </c>
      <c r="BF114" s="27" t="str">
        <f>IFERROR(VLOOKUP(BE114,vlookup!G$2:I$331,2,FALSE),"")</f>
        <v/>
      </c>
      <c r="BG114" s="27" t="str">
        <f>IFERROR(VLOOKUP(BE114,vlookup!G$2:I$331,3,FALSE),"")</f>
        <v/>
      </c>
      <c r="BH114" s="5"/>
      <c r="BI114" s="6"/>
      <c r="BJ114" s="6"/>
      <c r="BK114" s="6"/>
      <c r="BL114" s="6"/>
    </row>
    <row r="115" spans="1:64">
      <c r="A115" s="4"/>
      <c r="B115" s="5"/>
      <c r="C115" s="27" t="str">
        <f>IFERROR(VLOOKUP(B115,vlookup!A$2:I$331,2,FALSE),"")</f>
        <v/>
      </c>
      <c r="D115" s="27" t="str">
        <f>IFERROR(VLOOKUP(B115,vlookup!A$2:I$331,3,FALSE),"")</f>
        <v/>
      </c>
      <c r="E115" s="5"/>
      <c r="F115" s="27" t="str">
        <f>IFERROR(VLOOKUP(E115,vlookup!D$2:E$331,2,FALSE),"")</f>
        <v/>
      </c>
      <c r="G115" s="5"/>
      <c r="H115" s="27" t="str">
        <f t="shared" si="12"/>
        <v/>
      </c>
      <c r="I115" s="27" t="str">
        <f>IFERROR(VLOOKUP(H115,vlookup!G$2:I$331,2,FALSE),"")</f>
        <v/>
      </c>
      <c r="J115" s="27" t="str">
        <f>IFERROR(VLOOKUP(H115,vlookup!G$2:I$331,3,FALSE),"")</f>
        <v/>
      </c>
      <c r="K115" s="5"/>
      <c r="L115" s="6"/>
      <c r="M115" s="6"/>
      <c r="N115" s="6"/>
      <c r="O115" s="6"/>
      <c r="P115" s="6"/>
      <c r="Q115" s="14" t="str">
        <f t="shared" si="13"/>
        <v/>
      </c>
      <c r="R115" s="5"/>
      <c r="S115" s="6"/>
      <c r="T115" s="6"/>
      <c r="U115" s="5"/>
      <c r="V115" s="45">
        <f t="shared" si="14"/>
        <v>0</v>
      </c>
      <c r="W115" s="45">
        <f t="shared" si="15"/>
        <v>0</v>
      </c>
      <c r="X115" s="45" t="e">
        <f t="shared" si="16"/>
        <v>#VALUE!</v>
      </c>
      <c r="Y115" s="45">
        <f>IFERROR(VALUE(V115),VLOOKUP(V115,DayReplace[],2,0))</f>
        <v>0</v>
      </c>
      <c r="Z115" s="45">
        <f>IF(V115=0,1,
IF(OR(AND(COUNTIF(Table12[Normal and Leap Years],X115),AA115=3,Y115=30),
AND(COUNTIF(Table9[MM Year],X115),COUNTIF(Table13[Always 29-Day Months],AA115),Y115=30)),Y115
-1,Y115))</f>
        <v>1</v>
      </c>
      <c r="AA115" s="45">
        <f>IFERROR(VALUE(W115),VLOOKUP(W115,MonthReplace[],2,0))</f>
        <v>0</v>
      </c>
      <c r="AB115" s="45" t="e">
        <f>IF(COUNTIF(Table9[MM Year],X115),VLOOKUP(AA115,MonthSerial[],VLOOKUP(X115,Table9[],3,0)+2,0),DATE(X115,AA115,0)-AC115)</f>
        <v>#VALUE!</v>
      </c>
      <c r="AC115" s="45" t="e">
        <f>IF(COUNTIF(Table9[MM Year],X115),
VLOOKUP(X115,Table9[],5,0),
DATE(X115,1,0))</f>
        <v>#VALUE!</v>
      </c>
      <c r="AD115" s="46" t="e">
        <f>IF(AA115=0,DATE(YEAR(AC115+1),7,16),
IF(V115=0,IF(COUNTIF(Table9[MM Year],X115),AC115+AB115+Z115+15-DAY(AC115+AB115+Z115+15)+16,AC115+AB115+Z115-DAY(AC115+AB115+Z115)+16),
IF(COUNTIF(Table9[MM Year],X115),
IF(AC115+AB115+Z115&lt;VLOOKUP(X115,Table9[],7,0),AC115
+AB115+Z115+VLOOKUP(X115,Table9[],4,0),AC115+AB115+Z115),AC115
+AB115+Z115)))</f>
        <v>#VALUE!</v>
      </c>
      <c r="AE115" s="42"/>
      <c r="AF115" s="15" t="str">
        <f>IFERROR(IF(COUNTIF(Table9[MM Year],X115),
IF(AD115&lt;VLOOKUP(X115,Table9[],7,0),AD115
+VLOOKUP(X115,Table9[],4,0),AD115),AD115
),"")</f>
        <v/>
      </c>
      <c r="AG115" s="5"/>
      <c r="AH115" s="5"/>
      <c r="AI115" s="5"/>
      <c r="AJ115" s="6"/>
      <c r="AK115" s="6"/>
      <c r="AL115" s="12" t="str">
        <f t="shared" si="17"/>
        <v/>
      </c>
      <c r="AM115" s="5"/>
      <c r="AN115" s="27" t="str">
        <f t="shared" si="18"/>
        <v/>
      </c>
      <c r="AO115" s="5"/>
      <c r="AP115" s="5"/>
      <c r="AQ115" s="6"/>
      <c r="AR115" s="12" t="str">
        <f t="shared" si="19"/>
        <v/>
      </c>
      <c r="AS115" s="6"/>
      <c r="AT115" s="5"/>
      <c r="AU115" s="53"/>
      <c r="AV115" s="53"/>
      <c r="AW115" s="54"/>
      <c r="AX115" s="15" t="str">
        <f t="shared" si="20"/>
        <v/>
      </c>
      <c r="AY115" s="5"/>
      <c r="AZ115" s="27" t="str">
        <f>IFERROR(VLOOKUP(AY115,vlookup!A$2:I$331,2,FALSE),"")</f>
        <v/>
      </c>
      <c r="BA115" s="27" t="str">
        <f>IFERROR(VLOOKUP(AY115,vlookup!A$2:I$331,3,FALSE),"")</f>
        <v/>
      </c>
      <c r="BB115" s="5"/>
      <c r="BC115" s="27" t="str">
        <f>IFERROR(VLOOKUP(BB115,vlookup!D$2:E$331,2,FALSE),"")</f>
        <v/>
      </c>
      <c r="BD115" s="5"/>
      <c r="BE115" s="27" t="str">
        <f t="shared" si="21"/>
        <v/>
      </c>
      <c r="BF115" s="27" t="str">
        <f>IFERROR(VLOOKUP(BE115,vlookup!G$2:I$331,2,FALSE),"")</f>
        <v/>
      </c>
      <c r="BG115" s="27" t="str">
        <f>IFERROR(VLOOKUP(BE115,vlookup!G$2:I$331,3,FALSE),"")</f>
        <v/>
      </c>
      <c r="BH115" s="5"/>
      <c r="BI115" s="6"/>
      <c r="BJ115" s="6"/>
      <c r="BK115" s="6"/>
      <c r="BL115" s="6"/>
    </row>
    <row r="116" spans="1:64">
      <c r="A116" s="4"/>
      <c r="B116" s="5"/>
      <c r="C116" s="27" t="str">
        <f>IFERROR(VLOOKUP(B116,vlookup!A$2:I$331,2,FALSE),"")</f>
        <v/>
      </c>
      <c r="D116" s="27" t="str">
        <f>IFERROR(VLOOKUP(B116,vlookup!A$2:I$331,3,FALSE),"")</f>
        <v/>
      </c>
      <c r="E116" s="5"/>
      <c r="F116" s="27" t="str">
        <f>IFERROR(VLOOKUP(E116,vlookup!D$2:E$331,2,FALSE),"")</f>
        <v/>
      </c>
      <c r="G116" s="5"/>
      <c r="H116" s="27" t="str">
        <f t="shared" si="12"/>
        <v/>
      </c>
      <c r="I116" s="27" t="str">
        <f>IFERROR(VLOOKUP(H116,vlookup!G$2:I$331,2,FALSE),"")</f>
        <v/>
      </c>
      <c r="J116" s="27" t="str">
        <f>IFERROR(VLOOKUP(H116,vlookup!G$2:I$331,3,FALSE),"")</f>
        <v/>
      </c>
      <c r="K116" s="5"/>
      <c r="L116" s="6"/>
      <c r="M116" s="6"/>
      <c r="N116" s="6"/>
      <c r="O116" s="6"/>
      <c r="P116" s="6"/>
      <c r="Q116" s="14" t="str">
        <f t="shared" si="13"/>
        <v/>
      </c>
      <c r="R116" s="5"/>
      <c r="S116" s="6"/>
      <c r="T116" s="6"/>
      <c r="U116" s="5"/>
      <c r="V116" s="45">
        <f t="shared" si="14"/>
        <v>0</v>
      </c>
      <c r="W116" s="45">
        <f t="shared" si="15"/>
        <v>0</v>
      </c>
      <c r="X116" s="45" t="e">
        <f t="shared" si="16"/>
        <v>#VALUE!</v>
      </c>
      <c r="Y116" s="45">
        <f>IFERROR(VALUE(V116),VLOOKUP(V116,DayReplace[],2,0))</f>
        <v>0</v>
      </c>
      <c r="Z116" s="45">
        <f>IF(V116=0,1,
IF(OR(AND(COUNTIF(Table12[Normal and Leap Years],X116),AA116=3,Y116=30),
AND(COUNTIF(Table9[MM Year],X116),COUNTIF(Table13[Always 29-Day Months],AA116),Y116=30)),Y116
-1,Y116))</f>
        <v>1</v>
      </c>
      <c r="AA116" s="45">
        <f>IFERROR(VALUE(W116),VLOOKUP(W116,MonthReplace[],2,0))</f>
        <v>0</v>
      </c>
      <c r="AB116" s="45" t="e">
        <f>IF(COUNTIF(Table9[MM Year],X116),VLOOKUP(AA116,MonthSerial[],VLOOKUP(X116,Table9[],3,0)+2,0),DATE(X116,AA116,0)-AC116)</f>
        <v>#VALUE!</v>
      </c>
      <c r="AC116" s="45" t="e">
        <f>IF(COUNTIF(Table9[MM Year],X116),
VLOOKUP(X116,Table9[],5,0),
DATE(X116,1,0))</f>
        <v>#VALUE!</v>
      </c>
      <c r="AD116" s="46" t="e">
        <f>IF(AA116=0,DATE(YEAR(AC116+1),7,16),
IF(V116=0,IF(COUNTIF(Table9[MM Year],X116),AC116+AB116+Z116+15-DAY(AC116+AB116+Z116+15)+16,AC116+AB116+Z116-DAY(AC116+AB116+Z116)+16),
IF(COUNTIF(Table9[MM Year],X116),
IF(AC116+AB116+Z116&lt;VLOOKUP(X116,Table9[],7,0),AC116
+AB116+Z116+VLOOKUP(X116,Table9[],4,0),AC116+AB116+Z116),AC116
+AB116+Z116)))</f>
        <v>#VALUE!</v>
      </c>
      <c r="AE116" s="42"/>
      <c r="AF116" s="15" t="str">
        <f>IFERROR(IF(COUNTIF(Table9[MM Year],X116),
IF(AD116&lt;VLOOKUP(X116,Table9[],7,0),AD116
+VLOOKUP(X116,Table9[],4,0),AD116),AD116
),"")</f>
        <v/>
      </c>
      <c r="AG116" s="5"/>
      <c r="AH116" s="5"/>
      <c r="AI116" s="5"/>
      <c r="AJ116" s="6"/>
      <c r="AK116" s="6"/>
      <c r="AL116" s="12" t="str">
        <f t="shared" si="17"/>
        <v/>
      </c>
      <c r="AM116" s="5"/>
      <c r="AN116" s="27" t="str">
        <f t="shared" si="18"/>
        <v/>
      </c>
      <c r="AO116" s="5"/>
      <c r="AP116" s="5"/>
      <c r="AQ116" s="6"/>
      <c r="AR116" s="12" t="str">
        <f t="shared" si="19"/>
        <v/>
      </c>
      <c r="AS116" s="6"/>
      <c r="AT116" s="5"/>
      <c r="AU116" s="53"/>
      <c r="AV116" s="53"/>
      <c r="AW116" s="54"/>
      <c r="AX116" s="15" t="str">
        <f t="shared" si="20"/>
        <v/>
      </c>
      <c r="AY116" s="5"/>
      <c r="AZ116" s="27" t="str">
        <f>IFERROR(VLOOKUP(AY116,vlookup!A$2:I$331,2,FALSE),"")</f>
        <v/>
      </c>
      <c r="BA116" s="27" t="str">
        <f>IFERROR(VLOOKUP(AY116,vlookup!A$2:I$331,3,FALSE),"")</f>
        <v/>
      </c>
      <c r="BB116" s="5"/>
      <c r="BC116" s="27" t="str">
        <f>IFERROR(VLOOKUP(BB116,vlookup!D$2:E$331,2,FALSE),"")</f>
        <v/>
      </c>
      <c r="BD116" s="5"/>
      <c r="BE116" s="27" t="str">
        <f t="shared" si="21"/>
        <v/>
      </c>
      <c r="BF116" s="27" t="str">
        <f>IFERROR(VLOOKUP(BE116,vlookup!G$2:I$331,2,FALSE),"")</f>
        <v/>
      </c>
      <c r="BG116" s="27" t="str">
        <f>IFERROR(VLOOKUP(BE116,vlookup!G$2:I$331,3,FALSE),"")</f>
        <v/>
      </c>
      <c r="BH116" s="5"/>
      <c r="BI116" s="6"/>
      <c r="BJ116" s="6"/>
      <c r="BK116" s="6"/>
      <c r="BL116" s="6"/>
    </row>
    <row r="117" spans="1:64">
      <c r="A117" s="4"/>
      <c r="B117" s="5"/>
      <c r="C117" s="27" t="str">
        <f>IFERROR(VLOOKUP(B117,vlookup!A$2:I$331,2,FALSE),"")</f>
        <v/>
      </c>
      <c r="D117" s="27" t="str">
        <f>IFERROR(VLOOKUP(B117,vlookup!A$2:I$331,3,FALSE),"")</f>
        <v/>
      </c>
      <c r="E117" s="5"/>
      <c r="F117" s="27" t="str">
        <f>IFERROR(VLOOKUP(E117,vlookup!D$2:E$331,2,FALSE),"")</f>
        <v/>
      </c>
      <c r="G117" s="5"/>
      <c r="H117" s="27" t="str">
        <f t="shared" si="12"/>
        <v/>
      </c>
      <c r="I117" s="27" t="str">
        <f>IFERROR(VLOOKUP(H117,vlookup!G$2:I$331,2,FALSE),"")</f>
        <v/>
      </c>
      <c r="J117" s="27" t="str">
        <f>IFERROR(VLOOKUP(H117,vlookup!G$2:I$331,3,FALSE),"")</f>
        <v/>
      </c>
      <c r="K117" s="5"/>
      <c r="L117" s="6"/>
      <c r="M117" s="6"/>
      <c r="N117" s="6"/>
      <c r="O117" s="6"/>
      <c r="P117" s="6"/>
      <c r="Q117" s="14" t="str">
        <f t="shared" si="13"/>
        <v/>
      </c>
      <c r="R117" s="5"/>
      <c r="S117" s="6"/>
      <c r="T117" s="6"/>
      <c r="U117" s="5"/>
      <c r="V117" s="45">
        <f t="shared" si="14"/>
        <v>0</v>
      </c>
      <c r="W117" s="45">
        <f t="shared" si="15"/>
        <v>0</v>
      </c>
      <c r="X117" s="45" t="e">
        <f t="shared" si="16"/>
        <v>#VALUE!</v>
      </c>
      <c r="Y117" s="45">
        <f>IFERROR(VALUE(V117),VLOOKUP(V117,DayReplace[],2,0))</f>
        <v>0</v>
      </c>
      <c r="Z117" s="45">
        <f>IF(V117=0,1,
IF(OR(AND(COUNTIF(Table12[Normal and Leap Years],X117),AA117=3,Y117=30),
AND(COUNTIF(Table9[MM Year],X117),COUNTIF(Table13[Always 29-Day Months],AA117),Y117=30)),Y117
-1,Y117))</f>
        <v>1</v>
      </c>
      <c r="AA117" s="45">
        <f>IFERROR(VALUE(W117),VLOOKUP(W117,MonthReplace[],2,0))</f>
        <v>0</v>
      </c>
      <c r="AB117" s="45" t="e">
        <f>IF(COUNTIF(Table9[MM Year],X117),VLOOKUP(AA117,MonthSerial[],VLOOKUP(X117,Table9[],3,0)+2,0),DATE(X117,AA117,0)-AC117)</f>
        <v>#VALUE!</v>
      </c>
      <c r="AC117" s="45" t="e">
        <f>IF(COUNTIF(Table9[MM Year],X117),
VLOOKUP(X117,Table9[],5,0),
DATE(X117,1,0))</f>
        <v>#VALUE!</v>
      </c>
      <c r="AD117" s="46" t="e">
        <f>IF(AA117=0,DATE(YEAR(AC117+1),7,16),
IF(V117=0,IF(COUNTIF(Table9[MM Year],X117),AC117+AB117+Z117+15-DAY(AC117+AB117+Z117+15)+16,AC117+AB117+Z117-DAY(AC117+AB117+Z117)+16),
IF(COUNTIF(Table9[MM Year],X117),
IF(AC117+AB117+Z117&lt;VLOOKUP(X117,Table9[],7,0),AC117
+AB117+Z117+VLOOKUP(X117,Table9[],4,0),AC117+AB117+Z117),AC117
+AB117+Z117)))</f>
        <v>#VALUE!</v>
      </c>
      <c r="AE117" s="42"/>
      <c r="AF117" s="15" t="str">
        <f>IFERROR(IF(COUNTIF(Table9[MM Year],X117),
IF(AD117&lt;VLOOKUP(X117,Table9[],7,0),AD117
+VLOOKUP(X117,Table9[],4,0),AD117),AD117
),"")</f>
        <v/>
      </c>
      <c r="AG117" s="5"/>
      <c r="AH117" s="5"/>
      <c r="AI117" s="5"/>
      <c r="AJ117" s="6"/>
      <c r="AK117" s="6"/>
      <c r="AL117" s="12" t="str">
        <f t="shared" si="17"/>
        <v/>
      </c>
      <c r="AM117" s="5"/>
      <c r="AN117" s="27" t="str">
        <f t="shared" si="18"/>
        <v/>
      </c>
      <c r="AO117" s="5"/>
      <c r="AP117" s="5"/>
      <c r="AQ117" s="6"/>
      <c r="AR117" s="12" t="str">
        <f t="shared" si="19"/>
        <v/>
      </c>
      <c r="AS117" s="6"/>
      <c r="AT117" s="5"/>
      <c r="AU117" s="53"/>
      <c r="AV117" s="53"/>
      <c r="AW117" s="54"/>
      <c r="AX117" s="15" t="str">
        <f t="shared" si="20"/>
        <v/>
      </c>
      <c r="AY117" s="5"/>
      <c r="AZ117" s="27" t="str">
        <f>IFERROR(VLOOKUP(AY117,vlookup!A$2:I$331,2,FALSE),"")</f>
        <v/>
      </c>
      <c r="BA117" s="27" t="str">
        <f>IFERROR(VLOOKUP(AY117,vlookup!A$2:I$331,3,FALSE),"")</f>
        <v/>
      </c>
      <c r="BB117" s="5"/>
      <c r="BC117" s="27" t="str">
        <f>IFERROR(VLOOKUP(BB117,vlookup!D$2:E$331,2,FALSE),"")</f>
        <v/>
      </c>
      <c r="BD117" s="5"/>
      <c r="BE117" s="27" t="str">
        <f t="shared" si="21"/>
        <v/>
      </c>
      <c r="BF117" s="27" t="str">
        <f>IFERROR(VLOOKUP(BE117,vlookup!G$2:I$331,2,FALSE),"")</f>
        <v/>
      </c>
      <c r="BG117" s="27" t="str">
        <f>IFERROR(VLOOKUP(BE117,vlookup!G$2:I$331,3,FALSE),"")</f>
        <v/>
      </c>
      <c r="BH117" s="5"/>
      <c r="BI117" s="6"/>
      <c r="BJ117" s="6"/>
      <c r="BK117" s="6"/>
      <c r="BL117" s="6"/>
    </row>
    <row r="118" spans="1:64">
      <c r="A118" s="4"/>
      <c r="B118" s="5"/>
      <c r="C118" s="27" t="str">
        <f>IFERROR(VLOOKUP(B118,vlookup!A$2:I$331,2,FALSE),"")</f>
        <v/>
      </c>
      <c r="D118" s="27" t="str">
        <f>IFERROR(VLOOKUP(B118,vlookup!A$2:I$331,3,FALSE),"")</f>
        <v/>
      </c>
      <c r="E118" s="5"/>
      <c r="F118" s="27" t="str">
        <f>IFERROR(VLOOKUP(E118,vlookup!D$2:E$331,2,FALSE),"")</f>
        <v/>
      </c>
      <c r="G118" s="5"/>
      <c r="H118" s="27" t="str">
        <f t="shared" si="12"/>
        <v/>
      </c>
      <c r="I118" s="27" t="str">
        <f>IFERROR(VLOOKUP(H118,vlookup!G$2:I$331,2,FALSE),"")</f>
        <v/>
      </c>
      <c r="J118" s="27" t="str">
        <f>IFERROR(VLOOKUP(H118,vlookup!G$2:I$331,3,FALSE),"")</f>
        <v/>
      </c>
      <c r="K118" s="5"/>
      <c r="L118" s="6"/>
      <c r="M118" s="6"/>
      <c r="N118" s="6"/>
      <c r="O118" s="6"/>
      <c r="P118" s="6"/>
      <c r="Q118" s="14" t="str">
        <f t="shared" si="13"/>
        <v/>
      </c>
      <c r="R118" s="5"/>
      <c r="S118" s="6"/>
      <c r="T118" s="6"/>
      <c r="U118" s="5"/>
      <c r="V118" s="45">
        <f t="shared" si="14"/>
        <v>0</v>
      </c>
      <c r="W118" s="45">
        <f t="shared" si="15"/>
        <v>0</v>
      </c>
      <c r="X118" s="45" t="e">
        <f t="shared" si="16"/>
        <v>#VALUE!</v>
      </c>
      <c r="Y118" s="45">
        <f>IFERROR(VALUE(V118),VLOOKUP(V118,DayReplace[],2,0))</f>
        <v>0</v>
      </c>
      <c r="Z118" s="45">
        <f>IF(V118=0,1,
IF(OR(AND(COUNTIF(Table12[Normal and Leap Years],X118),AA118=3,Y118=30),
AND(COUNTIF(Table9[MM Year],X118),COUNTIF(Table13[Always 29-Day Months],AA118),Y118=30)),Y118
-1,Y118))</f>
        <v>1</v>
      </c>
      <c r="AA118" s="45">
        <f>IFERROR(VALUE(W118),VLOOKUP(W118,MonthReplace[],2,0))</f>
        <v>0</v>
      </c>
      <c r="AB118" s="45" t="e">
        <f>IF(COUNTIF(Table9[MM Year],X118),VLOOKUP(AA118,MonthSerial[],VLOOKUP(X118,Table9[],3,0)+2,0),DATE(X118,AA118,0)-AC118)</f>
        <v>#VALUE!</v>
      </c>
      <c r="AC118" s="45" t="e">
        <f>IF(COUNTIF(Table9[MM Year],X118),
VLOOKUP(X118,Table9[],5,0),
DATE(X118,1,0))</f>
        <v>#VALUE!</v>
      </c>
      <c r="AD118" s="46" t="e">
        <f>IF(AA118=0,DATE(YEAR(AC118+1),7,16),
IF(V118=0,IF(COUNTIF(Table9[MM Year],X118),AC118+AB118+Z118+15-DAY(AC118+AB118+Z118+15)+16,AC118+AB118+Z118-DAY(AC118+AB118+Z118)+16),
IF(COUNTIF(Table9[MM Year],X118),
IF(AC118+AB118+Z118&lt;VLOOKUP(X118,Table9[],7,0),AC118
+AB118+Z118+VLOOKUP(X118,Table9[],4,0),AC118+AB118+Z118),AC118
+AB118+Z118)))</f>
        <v>#VALUE!</v>
      </c>
      <c r="AE118" s="42"/>
      <c r="AF118" s="15" t="str">
        <f>IFERROR(IF(COUNTIF(Table9[MM Year],X118),
IF(AD118&lt;VLOOKUP(X118,Table9[],7,0),AD118
+VLOOKUP(X118,Table9[],4,0),AD118),AD118
),"")</f>
        <v/>
      </c>
      <c r="AG118" s="5"/>
      <c r="AH118" s="5"/>
      <c r="AI118" s="5"/>
      <c r="AJ118" s="6"/>
      <c r="AK118" s="6"/>
      <c r="AL118" s="12" t="str">
        <f t="shared" si="17"/>
        <v/>
      </c>
      <c r="AM118" s="5"/>
      <c r="AN118" s="27" t="str">
        <f t="shared" si="18"/>
        <v/>
      </c>
      <c r="AO118" s="5"/>
      <c r="AP118" s="5"/>
      <c r="AQ118" s="6"/>
      <c r="AR118" s="12" t="str">
        <f t="shared" si="19"/>
        <v/>
      </c>
      <c r="AS118" s="6"/>
      <c r="AT118" s="5"/>
      <c r="AU118" s="53"/>
      <c r="AV118" s="53"/>
      <c r="AW118" s="54"/>
      <c r="AX118" s="15" t="str">
        <f t="shared" si="20"/>
        <v/>
      </c>
      <c r="AY118" s="5"/>
      <c r="AZ118" s="27" t="str">
        <f>IFERROR(VLOOKUP(AY118,vlookup!A$2:I$331,2,FALSE),"")</f>
        <v/>
      </c>
      <c r="BA118" s="27" t="str">
        <f>IFERROR(VLOOKUP(AY118,vlookup!A$2:I$331,3,FALSE),"")</f>
        <v/>
      </c>
      <c r="BB118" s="5"/>
      <c r="BC118" s="27" t="str">
        <f>IFERROR(VLOOKUP(BB118,vlookup!D$2:E$331,2,FALSE),"")</f>
        <v/>
      </c>
      <c r="BD118" s="5"/>
      <c r="BE118" s="27" t="str">
        <f t="shared" si="21"/>
        <v/>
      </c>
      <c r="BF118" s="27" t="str">
        <f>IFERROR(VLOOKUP(BE118,vlookup!G$2:I$331,2,FALSE),"")</f>
        <v/>
      </c>
      <c r="BG118" s="27" t="str">
        <f>IFERROR(VLOOKUP(BE118,vlookup!G$2:I$331,3,FALSE),"")</f>
        <v/>
      </c>
      <c r="BH118" s="5"/>
      <c r="BI118" s="6"/>
      <c r="BJ118" s="6"/>
      <c r="BK118" s="6"/>
      <c r="BL118" s="6"/>
    </row>
    <row r="119" spans="1:64">
      <c r="A119" s="4"/>
      <c r="B119" s="5"/>
      <c r="C119" s="27" t="str">
        <f>IFERROR(VLOOKUP(B119,vlookup!A$2:I$331,2,FALSE),"")</f>
        <v/>
      </c>
      <c r="D119" s="27" t="str">
        <f>IFERROR(VLOOKUP(B119,vlookup!A$2:I$331,3,FALSE),"")</f>
        <v/>
      </c>
      <c r="E119" s="5"/>
      <c r="F119" s="27" t="str">
        <f>IFERROR(VLOOKUP(E119,vlookup!D$2:E$331,2,FALSE),"")</f>
        <v/>
      </c>
      <c r="G119" s="5"/>
      <c r="H119" s="27" t="str">
        <f t="shared" si="12"/>
        <v/>
      </c>
      <c r="I119" s="27" t="str">
        <f>IFERROR(VLOOKUP(H119,vlookup!G$2:I$331,2,FALSE),"")</f>
        <v/>
      </c>
      <c r="J119" s="27" t="str">
        <f>IFERROR(VLOOKUP(H119,vlookup!G$2:I$331,3,FALSE),"")</f>
        <v/>
      </c>
      <c r="K119" s="5"/>
      <c r="L119" s="6"/>
      <c r="M119" s="6"/>
      <c r="N119" s="6"/>
      <c r="O119" s="6"/>
      <c r="P119" s="6"/>
      <c r="Q119" s="14" t="str">
        <f t="shared" si="13"/>
        <v/>
      </c>
      <c r="R119" s="5"/>
      <c r="S119" s="6"/>
      <c r="T119" s="6"/>
      <c r="U119" s="5"/>
      <c r="V119" s="45">
        <f t="shared" si="14"/>
        <v>0</v>
      </c>
      <c r="W119" s="45">
        <f t="shared" si="15"/>
        <v>0</v>
      </c>
      <c r="X119" s="45" t="e">
        <f t="shared" si="16"/>
        <v>#VALUE!</v>
      </c>
      <c r="Y119" s="45">
        <f>IFERROR(VALUE(V119),VLOOKUP(V119,DayReplace[],2,0))</f>
        <v>0</v>
      </c>
      <c r="Z119" s="45">
        <f>IF(V119=0,1,
IF(OR(AND(COUNTIF(Table12[Normal and Leap Years],X119),AA119=3,Y119=30),
AND(COUNTIF(Table9[MM Year],X119),COUNTIF(Table13[Always 29-Day Months],AA119),Y119=30)),Y119
-1,Y119))</f>
        <v>1</v>
      </c>
      <c r="AA119" s="45">
        <f>IFERROR(VALUE(W119),VLOOKUP(W119,MonthReplace[],2,0))</f>
        <v>0</v>
      </c>
      <c r="AB119" s="45" t="e">
        <f>IF(COUNTIF(Table9[MM Year],X119),VLOOKUP(AA119,MonthSerial[],VLOOKUP(X119,Table9[],3,0)+2,0),DATE(X119,AA119,0)-AC119)</f>
        <v>#VALUE!</v>
      </c>
      <c r="AC119" s="45" t="e">
        <f>IF(COUNTIF(Table9[MM Year],X119),
VLOOKUP(X119,Table9[],5,0),
DATE(X119,1,0))</f>
        <v>#VALUE!</v>
      </c>
      <c r="AD119" s="46" t="e">
        <f>IF(AA119=0,DATE(YEAR(AC119+1),7,16),
IF(V119=0,IF(COUNTIF(Table9[MM Year],X119),AC119+AB119+Z119+15-DAY(AC119+AB119+Z119+15)+16,AC119+AB119+Z119-DAY(AC119+AB119+Z119)+16),
IF(COUNTIF(Table9[MM Year],X119),
IF(AC119+AB119+Z119&lt;VLOOKUP(X119,Table9[],7,0),AC119
+AB119+Z119+VLOOKUP(X119,Table9[],4,0),AC119+AB119+Z119),AC119
+AB119+Z119)))</f>
        <v>#VALUE!</v>
      </c>
      <c r="AE119" s="42"/>
      <c r="AF119" s="15" t="str">
        <f>IFERROR(IF(COUNTIF(Table9[MM Year],X119),
IF(AD119&lt;VLOOKUP(X119,Table9[],7,0),AD119
+VLOOKUP(X119,Table9[],4,0),AD119),AD119
),"")</f>
        <v/>
      </c>
      <c r="AG119" s="5"/>
      <c r="AH119" s="5"/>
      <c r="AI119" s="5"/>
      <c r="AJ119" s="6"/>
      <c r="AK119" s="6"/>
      <c r="AL119" s="12" t="str">
        <f t="shared" si="17"/>
        <v/>
      </c>
      <c r="AM119" s="5"/>
      <c r="AN119" s="27" t="str">
        <f t="shared" si="18"/>
        <v/>
      </c>
      <c r="AO119" s="5"/>
      <c r="AP119" s="5"/>
      <c r="AQ119" s="6"/>
      <c r="AR119" s="12" t="str">
        <f t="shared" si="19"/>
        <v/>
      </c>
      <c r="AS119" s="6"/>
      <c r="AT119" s="5"/>
      <c r="AU119" s="53"/>
      <c r="AV119" s="53"/>
      <c r="AW119" s="54"/>
      <c r="AX119" s="15" t="str">
        <f t="shared" si="20"/>
        <v/>
      </c>
      <c r="AY119" s="5"/>
      <c r="AZ119" s="27" t="str">
        <f>IFERROR(VLOOKUP(AY119,vlookup!A$2:I$331,2,FALSE),"")</f>
        <v/>
      </c>
      <c r="BA119" s="27" t="str">
        <f>IFERROR(VLOOKUP(AY119,vlookup!A$2:I$331,3,FALSE),"")</f>
        <v/>
      </c>
      <c r="BB119" s="5"/>
      <c r="BC119" s="27" t="str">
        <f>IFERROR(VLOOKUP(BB119,vlookup!D$2:E$331,2,FALSE),"")</f>
        <v/>
      </c>
      <c r="BD119" s="5"/>
      <c r="BE119" s="27" t="str">
        <f t="shared" si="21"/>
        <v/>
      </c>
      <c r="BF119" s="27" t="str">
        <f>IFERROR(VLOOKUP(BE119,vlookup!G$2:I$331,2,FALSE),"")</f>
        <v/>
      </c>
      <c r="BG119" s="27" t="str">
        <f>IFERROR(VLOOKUP(BE119,vlookup!G$2:I$331,3,FALSE),"")</f>
        <v/>
      </c>
      <c r="BH119" s="5"/>
      <c r="BI119" s="6"/>
      <c r="BJ119" s="6"/>
      <c r="BK119" s="6"/>
      <c r="BL119" s="6"/>
    </row>
    <row r="120" spans="1:64">
      <c r="A120" s="4"/>
      <c r="B120" s="5"/>
      <c r="C120" s="27" t="str">
        <f>IFERROR(VLOOKUP(B120,vlookup!A$2:I$331,2,FALSE),"")</f>
        <v/>
      </c>
      <c r="D120" s="27" t="str">
        <f>IFERROR(VLOOKUP(B120,vlookup!A$2:I$331,3,FALSE),"")</f>
        <v/>
      </c>
      <c r="E120" s="5"/>
      <c r="F120" s="27" t="str">
        <f>IFERROR(VLOOKUP(E120,vlookup!D$2:E$331,2,FALSE),"")</f>
        <v/>
      </c>
      <c r="G120" s="5"/>
      <c r="H120" s="27" t="str">
        <f t="shared" si="12"/>
        <v/>
      </c>
      <c r="I120" s="27" t="str">
        <f>IFERROR(VLOOKUP(H120,vlookup!G$2:I$331,2,FALSE),"")</f>
        <v/>
      </c>
      <c r="J120" s="27" t="str">
        <f>IFERROR(VLOOKUP(H120,vlookup!G$2:I$331,3,FALSE),"")</f>
        <v/>
      </c>
      <c r="K120" s="5"/>
      <c r="L120" s="6"/>
      <c r="M120" s="6"/>
      <c r="N120" s="6"/>
      <c r="O120" s="6"/>
      <c r="P120" s="6"/>
      <c r="Q120" s="14" t="str">
        <f t="shared" si="13"/>
        <v/>
      </c>
      <c r="R120" s="5"/>
      <c r="S120" s="6"/>
      <c r="T120" s="6"/>
      <c r="U120" s="5"/>
      <c r="V120" s="45">
        <f t="shared" si="14"/>
        <v>0</v>
      </c>
      <c r="W120" s="45">
        <f t="shared" si="15"/>
        <v>0</v>
      </c>
      <c r="X120" s="45" t="e">
        <f t="shared" si="16"/>
        <v>#VALUE!</v>
      </c>
      <c r="Y120" s="45">
        <f>IFERROR(VALUE(V120),VLOOKUP(V120,DayReplace[],2,0))</f>
        <v>0</v>
      </c>
      <c r="Z120" s="45">
        <f>IF(V120=0,1,
IF(OR(AND(COUNTIF(Table12[Normal and Leap Years],X120),AA120=3,Y120=30),
AND(COUNTIF(Table9[MM Year],X120),COUNTIF(Table13[Always 29-Day Months],AA120),Y120=30)),Y120
-1,Y120))</f>
        <v>1</v>
      </c>
      <c r="AA120" s="45">
        <f>IFERROR(VALUE(W120),VLOOKUP(W120,MonthReplace[],2,0))</f>
        <v>0</v>
      </c>
      <c r="AB120" s="45" t="e">
        <f>IF(COUNTIF(Table9[MM Year],X120),VLOOKUP(AA120,MonthSerial[],VLOOKUP(X120,Table9[],3,0)+2,0),DATE(X120,AA120,0)-AC120)</f>
        <v>#VALUE!</v>
      </c>
      <c r="AC120" s="45" t="e">
        <f>IF(COUNTIF(Table9[MM Year],X120),
VLOOKUP(X120,Table9[],5,0),
DATE(X120,1,0))</f>
        <v>#VALUE!</v>
      </c>
      <c r="AD120" s="46" t="e">
        <f>IF(AA120=0,DATE(YEAR(AC120+1),7,16),
IF(V120=0,IF(COUNTIF(Table9[MM Year],X120),AC120+AB120+Z120+15-DAY(AC120+AB120+Z120+15)+16,AC120+AB120+Z120-DAY(AC120+AB120+Z120)+16),
IF(COUNTIF(Table9[MM Year],X120),
IF(AC120+AB120+Z120&lt;VLOOKUP(X120,Table9[],7,0),AC120
+AB120+Z120+VLOOKUP(X120,Table9[],4,0),AC120+AB120+Z120),AC120
+AB120+Z120)))</f>
        <v>#VALUE!</v>
      </c>
      <c r="AE120" s="42"/>
      <c r="AF120" s="15" t="str">
        <f>IFERROR(IF(COUNTIF(Table9[MM Year],X120),
IF(AD120&lt;VLOOKUP(X120,Table9[],7,0),AD120
+VLOOKUP(X120,Table9[],4,0),AD120),AD120
),"")</f>
        <v/>
      </c>
      <c r="AG120" s="5"/>
      <c r="AH120" s="5"/>
      <c r="AI120" s="5"/>
      <c r="AJ120" s="6"/>
      <c r="AK120" s="6"/>
      <c r="AL120" s="12" t="str">
        <f t="shared" si="17"/>
        <v/>
      </c>
      <c r="AM120" s="5"/>
      <c r="AN120" s="27" t="str">
        <f t="shared" si="18"/>
        <v/>
      </c>
      <c r="AO120" s="5"/>
      <c r="AP120" s="5"/>
      <c r="AQ120" s="6"/>
      <c r="AR120" s="12" t="str">
        <f t="shared" si="19"/>
        <v/>
      </c>
      <c r="AS120" s="6"/>
      <c r="AT120" s="5"/>
      <c r="AU120" s="53"/>
      <c r="AV120" s="53"/>
      <c r="AW120" s="54"/>
      <c r="AX120" s="15" t="str">
        <f t="shared" si="20"/>
        <v/>
      </c>
      <c r="AY120" s="5"/>
      <c r="AZ120" s="27" t="str">
        <f>IFERROR(VLOOKUP(AY120,vlookup!A$2:I$331,2,FALSE),"")</f>
        <v/>
      </c>
      <c r="BA120" s="27" t="str">
        <f>IFERROR(VLOOKUP(AY120,vlookup!A$2:I$331,3,FALSE),"")</f>
        <v/>
      </c>
      <c r="BB120" s="5"/>
      <c r="BC120" s="27" t="str">
        <f>IFERROR(VLOOKUP(BB120,vlookup!D$2:E$331,2,FALSE),"")</f>
        <v/>
      </c>
      <c r="BD120" s="5"/>
      <c r="BE120" s="27" t="str">
        <f t="shared" si="21"/>
        <v/>
      </c>
      <c r="BF120" s="27" t="str">
        <f>IFERROR(VLOOKUP(BE120,vlookup!G$2:I$331,2,FALSE),"")</f>
        <v/>
      </c>
      <c r="BG120" s="27" t="str">
        <f>IFERROR(VLOOKUP(BE120,vlookup!G$2:I$331,3,FALSE),"")</f>
        <v/>
      </c>
      <c r="BH120" s="5"/>
      <c r="BI120" s="6"/>
      <c r="BJ120" s="6"/>
      <c r="BK120" s="6"/>
      <c r="BL120" s="6"/>
    </row>
    <row r="121" spans="1:64">
      <c r="A121" s="4"/>
      <c r="B121" s="5"/>
      <c r="C121" s="27" t="str">
        <f>IFERROR(VLOOKUP(B121,vlookup!A$2:I$331,2,FALSE),"")</f>
        <v/>
      </c>
      <c r="D121" s="27" t="str">
        <f>IFERROR(VLOOKUP(B121,vlookup!A$2:I$331,3,FALSE),"")</f>
        <v/>
      </c>
      <c r="E121" s="5"/>
      <c r="F121" s="27" t="str">
        <f>IFERROR(VLOOKUP(E121,vlookup!D$2:E$331,2,FALSE),"")</f>
        <v/>
      </c>
      <c r="G121" s="5"/>
      <c r="H121" s="27" t="str">
        <f t="shared" si="12"/>
        <v/>
      </c>
      <c r="I121" s="27" t="str">
        <f>IFERROR(VLOOKUP(H121,vlookup!G$2:I$331,2,FALSE),"")</f>
        <v/>
      </c>
      <c r="J121" s="27" t="str">
        <f>IFERROR(VLOOKUP(H121,vlookup!G$2:I$331,3,FALSE),"")</f>
        <v/>
      </c>
      <c r="K121" s="5"/>
      <c r="L121" s="6"/>
      <c r="M121" s="6"/>
      <c r="N121" s="6"/>
      <c r="O121" s="6"/>
      <c r="P121" s="6"/>
      <c r="Q121" s="14" t="str">
        <f t="shared" si="13"/>
        <v/>
      </c>
      <c r="R121" s="5"/>
      <c r="S121" s="6"/>
      <c r="T121" s="6"/>
      <c r="U121" s="5"/>
      <c r="V121" s="45">
        <f t="shared" si="14"/>
        <v>0</v>
      </c>
      <c r="W121" s="45">
        <f t="shared" si="15"/>
        <v>0</v>
      </c>
      <c r="X121" s="45" t="e">
        <f t="shared" si="16"/>
        <v>#VALUE!</v>
      </c>
      <c r="Y121" s="45">
        <f>IFERROR(VALUE(V121),VLOOKUP(V121,DayReplace[],2,0))</f>
        <v>0</v>
      </c>
      <c r="Z121" s="45">
        <f>IF(V121=0,1,
IF(OR(AND(COUNTIF(Table12[Normal and Leap Years],X121),AA121=3,Y121=30),
AND(COUNTIF(Table9[MM Year],X121),COUNTIF(Table13[Always 29-Day Months],AA121),Y121=30)),Y121
-1,Y121))</f>
        <v>1</v>
      </c>
      <c r="AA121" s="45">
        <f>IFERROR(VALUE(W121),VLOOKUP(W121,MonthReplace[],2,0))</f>
        <v>0</v>
      </c>
      <c r="AB121" s="45" t="e">
        <f>IF(COUNTIF(Table9[MM Year],X121),VLOOKUP(AA121,MonthSerial[],VLOOKUP(X121,Table9[],3,0)+2,0),DATE(X121,AA121,0)-AC121)</f>
        <v>#VALUE!</v>
      </c>
      <c r="AC121" s="45" t="e">
        <f>IF(COUNTIF(Table9[MM Year],X121),
VLOOKUP(X121,Table9[],5,0),
DATE(X121,1,0))</f>
        <v>#VALUE!</v>
      </c>
      <c r="AD121" s="46" t="e">
        <f>IF(AA121=0,DATE(YEAR(AC121+1),7,16),
IF(V121=0,IF(COUNTIF(Table9[MM Year],X121),AC121+AB121+Z121+15-DAY(AC121+AB121+Z121+15)+16,AC121+AB121+Z121-DAY(AC121+AB121+Z121)+16),
IF(COUNTIF(Table9[MM Year],X121),
IF(AC121+AB121+Z121&lt;VLOOKUP(X121,Table9[],7,0),AC121
+AB121+Z121+VLOOKUP(X121,Table9[],4,0),AC121+AB121+Z121),AC121
+AB121+Z121)))</f>
        <v>#VALUE!</v>
      </c>
      <c r="AE121" s="42"/>
      <c r="AF121" s="15" t="str">
        <f>IFERROR(IF(COUNTIF(Table9[MM Year],X121),
IF(AD121&lt;VLOOKUP(X121,Table9[],7,0),AD121
+VLOOKUP(X121,Table9[],4,0),AD121),AD121
),"")</f>
        <v/>
      </c>
      <c r="AG121" s="5"/>
      <c r="AH121" s="5"/>
      <c r="AI121" s="5"/>
      <c r="AJ121" s="6"/>
      <c r="AK121" s="6"/>
      <c r="AL121" s="12" t="str">
        <f t="shared" si="17"/>
        <v/>
      </c>
      <c r="AM121" s="5"/>
      <c r="AN121" s="27" t="str">
        <f t="shared" si="18"/>
        <v/>
      </c>
      <c r="AO121" s="5"/>
      <c r="AP121" s="5"/>
      <c r="AQ121" s="6"/>
      <c r="AR121" s="12" t="str">
        <f t="shared" si="19"/>
        <v/>
      </c>
      <c r="AS121" s="6"/>
      <c r="AT121" s="5"/>
      <c r="AU121" s="53"/>
      <c r="AV121" s="53"/>
      <c r="AW121" s="54"/>
      <c r="AX121" s="15" t="str">
        <f t="shared" si="20"/>
        <v/>
      </c>
      <c r="AY121" s="5"/>
      <c r="AZ121" s="27" t="str">
        <f>IFERROR(VLOOKUP(AY121,vlookup!A$2:I$331,2,FALSE),"")</f>
        <v/>
      </c>
      <c r="BA121" s="27" t="str">
        <f>IFERROR(VLOOKUP(AY121,vlookup!A$2:I$331,3,FALSE),"")</f>
        <v/>
      </c>
      <c r="BB121" s="5"/>
      <c r="BC121" s="27" t="str">
        <f>IFERROR(VLOOKUP(BB121,vlookup!D$2:E$331,2,FALSE),"")</f>
        <v/>
      </c>
      <c r="BD121" s="5"/>
      <c r="BE121" s="27" t="str">
        <f t="shared" si="21"/>
        <v/>
      </c>
      <c r="BF121" s="27" t="str">
        <f>IFERROR(VLOOKUP(BE121,vlookup!G$2:I$331,2,FALSE),"")</f>
        <v/>
      </c>
      <c r="BG121" s="27" t="str">
        <f>IFERROR(VLOOKUP(BE121,vlookup!G$2:I$331,3,FALSE),"")</f>
        <v/>
      </c>
      <c r="BH121" s="5"/>
      <c r="BI121" s="6"/>
      <c r="BJ121" s="6"/>
      <c r="BK121" s="6"/>
      <c r="BL121" s="6"/>
    </row>
    <row r="122" spans="1:64">
      <c r="A122" s="4"/>
      <c r="B122" s="5"/>
      <c r="C122" s="27" t="str">
        <f>IFERROR(VLOOKUP(B122,vlookup!A$2:I$331,2,FALSE),"")</f>
        <v/>
      </c>
      <c r="D122" s="27" t="str">
        <f>IFERROR(VLOOKUP(B122,vlookup!A$2:I$331,3,FALSE),"")</f>
        <v/>
      </c>
      <c r="E122" s="5"/>
      <c r="F122" s="27" t="str">
        <f>IFERROR(VLOOKUP(E122,vlookup!D$2:E$331,2,FALSE),"")</f>
        <v/>
      </c>
      <c r="G122" s="5"/>
      <c r="H122" s="27" t="str">
        <f t="shared" si="12"/>
        <v/>
      </c>
      <c r="I122" s="27" t="str">
        <f>IFERROR(VLOOKUP(H122,vlookup!G$2:I$331,2,FALSE),"")</f>
        <v/>
      </c>
      <c r="J122" s="27" t="str">
        <f>IFERROR(VLOOKUP(H122,vlookup!G$2:I$331,3,FALSE),"")</f>
        <v/>
      </c>
      <c r="K122" s="5"/>
      <c r="L122" s="6"/>
      <c r="M122" s="6"/>
      <c r="N122" s="6"/>
      <c r="O122" s="6"/>
      <c r="P122" s="6"/>
      <c r="Q122" s="14" t="str">
        <f t="shared" si="13"/>
        <v/>
      </c>
      <c r="R122" s="5"/>
      <c r="S122" s="6"/>
      <c r="T122" s="6"/>
      <c r="U122" s="5"/>
      <c r="V122" s="45">
        <f t="shared" si="14"/>
        <v>0</v>
      </c>
      <c r="W122" s="45">
        <f t="shared" si="15"/>
        <v>0</v>
      </c>
      <c r="X122" s="45" t="e">
        <f t="shared" si="16"/>
        <v>#VALUE!</v>
      </c>
      <c r="Y122" s="45">
        <f>IFERROR(VALUE(V122),VLOOKUP(V122,DayReplace[],2,0))</f>
        <v>0</v>
      </c>
      <c r="Z122" s="45">
        <f>IF(V122=0,1,
IF(OR(AND(COUNTIF(Table12[Normal and Leap Years],X122),AA122=3,Y122=30),
AND(COUNTIF(Table9[MM Year],X122),COUNTIF(Table13[Always 29-Day Months],AA122),Y122=30)),Y122
-1,Y122))</f>
        <v>1</v>
      </c>
      <c r="AA122" s="45">
        <f>IFERROR(VALUE(W122),VLOOKUP(W122,MonthReplace[],2,0))</f>
        <v>0</v>
      </c>
      <c r="AB122" s="45" t="e">
        <f>IF(COUNTIF(Table9[MM Year],X122),VLOOKUP(AA122,MonthSerial[],VLOOKUP(X122,Table9[],3,0)+2,0),DATE(X122,AA122,0)-AC122)</f>
        <v>#VALUE!</v>
      </c>
      <c r="AC122" s="45" t="e">
        <f>IF(COUNTIF(Table9[MM Year],X122),
VLOOKUP(X122,Table9[],5,0),
DATE(X122,1,0))</f>
        <v>#VALUE!</v>
      </c>
      <c r="AD122" s="46" t="e">
        <f>IF(AA122=0,DATE(YEAR(AC122+1),7,16),
IF(V122=0,IF(COUNTIF(Table9[MM Year],X122),AC122+AB122+Z122+15-DAY(AC122+AB122+Z122+15)+16,AC122+AB122+Z122-DAY(AC122+AB122+Z122)+16),
IF(COUNTIF(Table9[MM Year],X122),
IF(AC122+AB122+Z122&lt;VLOOKUP(X122,Table9[],7,0),AC122
+AB122+Z122+VLOOKUP(X122,Table9[],4,0),AC122+AB122+Z122),AC122
+AB122+Z122)))</f>
        <v>#VALUE!</v>
      </c>
      <c r="AE122" s="42"/>
      <c r="AF122" s="15" t="str">
        <f>IFERROR(IF(COUNTIF(Table9[MM Year],X122),
IF(AD122&lt;VLOOKUP(X122,Table9[],7,0),AD122
+VLOOKUP(X122,Table9[],4,0),AD122),AD122
),"")</f>
        <v/>
      </c>
      <c r="AG122" s="5"/>
      <c r="AH122" s="5"/>
      <c r="AI122" s="5"/>
      <c r="AJ122" s="6"/>
      <c r="AK122" s="6"/>
      <c r="AL122" s="12" t="str">
        <f t="shared" si="17"/>
        <v/>
      </c>
      <c r="AM122" s="5"/>
      <c r="AN122" s="27" t="str">
        <f t="shared" si="18"/>
        <v/>
      </c>
      <c r="AO122" s="5"/>
      <c r="AP122" s="5"/>
      <c r="AQ122" s="6"/>
      <c r="AR122" s="12" t="str">
        <f t="shared" si="19"/>
        <v/>
      </c>
      <c r="AS122" s="6"/>
      <c r="AT122" s="5"/>
      <c r="AU122" s="53"/>
      <c r="AV122" s="53"/>
      <c r="AW122" s="54"/>
      <c r="AX122" s="15" t="str">
        <f t="shared" si="20"/>
        <v/>
      </c>
      <c r="AY122" s="5"/>
      <c r="AZ122" s="27" t="str">
        <f>IFERROR(VLOOKUP(AY122,vlookup!A$2:I$331,2,FALSE),"")</f>
        <v/>
      </c>
      <c r="BA122" s="27" t="str">
        <f>IFERROR(VLOOKUP(AY122,vlookup!A$2:I$331,3,FALSE),"")</f>
        <v/>
      </c>
      <c r="BB122" s="5"/>
      <c r="BC122" s="27" t="str">
        <f>IFERROR(VLOOKUP(BB122,vlookup!D$2:E$331,2,FALSE),"")</f>
        <v/>
      </c>
      <c r="BD122" s="5"/>
      <c r="BE122" s="27" t="str">
        <f t="shared" si="21"/>
        <v/>
      </c>
      <c r="BF122" s="27" t="str">
        <f>IFERROR(VLOOKUP(BE122,vlookup!G$2:I$331,2,FALSE),"")</f>
        <v/>
      </c>
      <c r="BG122" s="27" t="str">
        <f>IFERROR(VLOOKUP(BE122,vlookup!G$2:I$331,3,FALSE),"")</f>
        <v/>
      </c>
      <c r="BH122" s="5"/>
      <c r="BI122" s="6"/>
      <c r="BJ122" s="6"/>
      <c r="BK122" s="6"/>
      <c r="BL122" s="6"/>
    </row>
    <row r="123" spans="1:64">
      <c r="A123" s="4"/>
      <c r="B123" s="5"/>
      <c r="C123" s="27" t="str">
        <f>IFERROR(VLOOKUP(B123,vlookup!A$2:I$331,2,FALSE),"")</f>
        <v/>
      </c>
      <c r="D123" s="27" t="str">
        <f>IFERROR(VLOOKUP(B123,vlookup!A$2:I$331,3,FALSE),"")</f>
        <v/>
      </c>
      <c r="E123" s="5"/>
      <c r="F123" s="27" t="str">
        <f>IFERROR(VLOOKUP(E123,vlookup!D$2:E$331,2,FALSE),"")</f>
        <v/>
      </c>
      <c r="G123" s="5"/>
      <c r="H123" s="27" t="str">
        <f t="shared" si="12"/>
        <v/>
      </c>
      <c r="I123" s="27" t="str">
        <f>IFERROR(VLOOKUP(H123,vlookup!G$2:I$331,2,FALSE),"")</f>
        <v/>
      </c>
      <c r="J123" s="27" t="str">
        <f>IFERROR(VLOOKUP(H123,vlookup!G$2:I$331,3,FALSE),"")</f>
        <v/>
      </c>
      <c r="K123" s="5"/>
      <c r="L123" s="6"/>
      <c r="M123" s="6"/>
      <c r="N123" s="6"/>
      <c r="O123" s="6"/>
      <c r="P123" s="6"/>
      <c r="Q123" s="14" t="str">
        <f t="shared" si="13"/>
        <v/>
      </c>
      <c r="R123" s="5"/>
      <c r="S123" s="6"/>
      <c r="T123" s="6"/>
      <c r="U123" s="5"/>
      <c r="V123" s="45">
        <f t="shared" si="14"/>
        <v>0</v>
      </c>
      <c r="W123" s="45">
        <f t="shared" si="15"/>
        <v>0</v>
      </c>
      <c r="X123" s="45" t="e">
        <f t="shared" si="16"/>
        <v>#VALUE!</v>
      </c>
      <c r="Y123" s="45">
        <f>IFERROR(VALUE(V123),VLOOKUP(V123,DayReplace[],2,0))</f>
        <v>0</v>
      </c>
      <c r="Z123" s="45">
        <f>IF(V123=0,1,
IF(OR(AND(COUNTIF(Table12[Normal and Leap Years],X123),AA123=3,Y123=30),
AND(COUNTIF(Table9[MM Year],X123),COUNTIF(Table13[Always 29-Day Months],AA123),Y123=30)),Y123
-1,Y123))</f>
        <v>1</v>
      </c>
      <c r="AA123" s="45">
        <f>IFERROR(VALUE(W123),VLOOKUP(W123,MonthReplace[],2,0))</f>
        <v>0</v>
      </c>
      <c r="AB123" s="45" t="e">
        <f>IF(COUNTIF(Table9[MM Year],X123),VLOOKUP(AA123,MonthSerial[],VLOOKUP(X123,Table9[],3,0)+2,0),DATE(X123,AA123,0)-AC123)</f>
        <v>#VALUE!</v>
      </c>
      <c r="AC123" s="45" t="e">
        <f>IF(COUNTIF(Table9[MM Year],X123),
VLOOKUP(X123,Table9[],5,0),
DATE(X123,1,0))</f>
        <v>#VALUE!</v>
      </c>
      <c r="AD123" s="46" t="e">
        <f>IF(AA123=0,DATE(YEAR(AC123+1),7,16),
IF(V123=0,IF(COUNTIF(Table9[MM Year],X123),AC123+AB123+Z123+15-DAY(AC123+AB123+Z123+15)+16,AC123+AB123+Z123-DAY(AC123+AB123+Z123)+16),
IF(COUNTIF(Table9[MM Year],X123),
IF(AC123+AB123+Z123&lt;VLOOKUP(X123,Table9[],7,0),AC123
+AB123+Z123+VLOOKUP(X123,Table9[],4,0),AC123+AB123+Z123),AC123
+AB123+Z123)))</f>
        <v>#VALUE!</v>
      </c>
      <c r="AE123" s="42"/>
      <c r="AF123" s="15" t="str">
        <f>IFERROR(IF(COUNTIF(Table9[MM Year],X123),
IF(AD123&lt;VLOOKUP(X123,Table9[],7,0),AD123
+VLOOKUP(X123,Table9[],4,0),AD123),AD123
),"")</f>
        <v/>
      </c>
      <c r="AG123" s="5"/>
      <c r="AH123" s="5"/>
      <c r="AI123" s="5"/>
      <c r="AJ123" s="6"/>
      <c r="AK123" s="6"/>
      <c r="AL123" s="12" t="str">
        <f t="shared" si="17"/>
        <v/>
      </c>
      <c r="AM123" s="5"/>
      <c r="AN123" s="27" t="str">
        <f t="shared" si="18"/>
        <v/>
      </c>
      <c r="AO123" s="5"/>
      <c r="AP123" s="5"/>
      <c r="AQ123" s="6"/>
      <c r="AR123" s="12" t="str">
        <f t="shared" si="19"/>
        <v/>
      </c>
      <c r="AS123" s="6"/>
      <c r="AT123" s="5"/>
      <c r="AU123" s="53"/>
      <c r="AV123" s="53"/>
      <c r="AW123" s="54"/>
      <c r="AX123" s="15" t="str">
        <f t="shared" si="20"/>
        <v/>
      </c>
      <c r="AY123" s="5"/>
      <c r="AZ123" s="27" t="str">
        <f>IFERROR(VLOOKUP(AY123,vlookup!A$2:I$331,2,FALSE),"")</f>
        <v/>
      </c>
      <c r="BA123" s="27" t="str">
        <f>IFERROR(VLOOKUP(AY123,vlookup!A$2:I$331,3,FALSE),"")</f>
        <v/>
      </c>
      <c r="BB123" s="5"/>
      <c r="BC123" s="27" t="str">
        <f>IFERROR(VLOOKUP(BB123,vlookup!D$2:E$331,2,FALSE),"")</f>
        <v/>
      </c>
      <c r="BD123" s="5"/>
      <c r="BE123" s="27" t="str">
        <f t="shared" si="21"/>
        <v/>
      </c>
      <c r="BF123" s="27" t="str">
        <f>IFERROR(VLOOKUP(BE123,vlookup!G$2:I$331,2,FALSE),"")</f>
        <v/>
      </c>
      <c r="BG123" s="27" t="str">
        <f>IFERROR(VLOOKUP(BE123,vlookup!G$2:I$331,3,FALSE),"")</f>
        <v/>
      </c>
      <c r="BH123" s="5"/>
      <c r="BI123" s="6"/>
      <c r="BJ123" s="6"/>
      <c r="BK123" s="6"/>
      <c r="BL123" s="6"/>
    </row>
    <row r="124" spans="1:64">
      <c r="A124" s="4"/>
      <c r="B124" s="5"/>
      <c r="C124" s="27" t="str">
        <f>IFERROR(VLOOKUP(B124,vlookup!A$2:I$331,2,FALSE),"")</f>
        <v/>
      </c>
      <c r="D124" s="27" t="str">
        <f>IFERROR(VLOOKUP(B124,vlookup!A$2:I$331,3,FALSE),"")</f>
        <v/>
      </c>
      <c r="E124" s="5"/>
      <c r="F124" s="27" t="str">
        <f>IFERROR(VLOOKUP(E124,vlookup!D$2:E$331,2,FALSE),"")</f>
        <v/>
      </c>
      <c r="G124" s="5"/>
      <c r="H124" s="27" t="str">
        <f t="shared" si="12"/>
        <v/>
      </c>
      <c r="I124" s="27" t="str">
        <f>IFERROR(VLOOKUP(H124,vlookup!G$2:I$331,2,FALSE),"")</f>
        <v/>
      </c>
      <c r="J124" s="27" t="str">
        <f>IFERROR(VLOOKUP(H124,vlookup!G$2:I$331,3,FALSE),"")</f>
        <v/>
      </c>
      <c r="K124" s="5"/>
      <c r="L124" s="6"/>
      <c r="M124" s="6"/>
      <c r="N124" s="6"/>
      <c r="O124" s="6"/>
      <c r="P124" s="6"/>
      <c r="Q124" s="14" t="str">
        <f t="shared" si="13"/>
        <v/>
      </c>
      <c r="R124" s="5"/>
      <c r="S124" s="6"/>
      <c r="T124" s="6"/>
      <c r="U124" s="5"/>
      <c r="V124" s="45">
        <f t="shared" si="14"/>
        <v>0</v>
      </c>
      <c r="W124" s="45">
        <f t="shared" si="15"/>
        <v>0</v>
      </c>
      <c r="X124" s="45" t="e">
        <f t="shared" si="16"/>
        <v>#VALUE!</v>
      </c>
      <c r="Y124" s="45">
        <f>IFERROR(VALUE(V124),VLOOKUP(V124,DayReplace[],2,0))</f>
        <v>0</v>
      </c>
      <c r="Z124" s="45">
        <f>IF(V124=0,1,
IF(OR(AND(COUNTIF(Table12[Normal and Leap Years],X124),AA124=3,Y124=30),
AND(COUNTIF(Table9[MM Year],X124),COUNTIF(Table13[Always 29-Day Months],AA124),Y124=30)),Y124
-1,Y124))</f>
        <v>1</v>
      </c>
      <c r="AA124" s="45">
        <f>IFERROR(VALUE(W124),VLOOKUP(W124,MonthReplace[],2,0))</f>
        <v>0</v>
      </c>
      <c r="AB124" s="45" t="e">
        <f>IF(COUNTIF(Table9[MM Year],X124),VLOOKUP(AA124,MonthSerial[],VLOOKUP(X124,Table9[],3,0)+2,0),DATE(X124,AA124,0)-AC124)</f>
        <v>#VALUE!</v>
      </c>
      <c r="AC124" s="45" t="e">
        <f>IF(COUNTIF(Table9[MM Year],X124),
VLOOKUP(X124,Table9[],5,0),
DATE(X124,1,0))</f>
        <v>#VALUE!</v>
      </c>
      <c r="AD124" s="46" t="e">
        <f>IF(AA124=0,DATE(YEAR(AC124+1),7,16),
IF(V124=0,IF(COUNTIF(Table9[MM Year],X124),AC124+AB124+Z124+15-DAY(AC124+AB124+Z124+15)+16,AC124+AB124+Z124-DAY(AC124+AB124+Z124)+16),
IF(COUNTIF(Table9[MM Year],X124),
IF(AC124+AB124+Z124&lt;VLOOKUP(X124,Table9[],7,0),AC124
+AB124+Z124+VLOOKUP(X124,Table9[],4,0),AC124+AB124+Z124),AC124
+AB124+Z124)))</f>
        <v>#VALUE!</v>
      </c>
      <c r="AE124" s="42"/>
      <c r="AF124" s="15" t="str">
        <f>IFERROR(IF(COUNTIF(Table9[MM Year],X124),
IF(AD124&lt;VLOOKUP(X124,Table9[],7,0),AD124
+VLOOKUP(X124,Table9[],4,0),AD124),AD124
),"")</f>
        <v/>
      </c>
      <c r="AG124" s="5"/>
      <c r="AH124" s="5"/>
      <c r="AI124" s="5"/>
      <c r="AJ124" s="6"/>
      <c r="AK124" s="6"/>
      <c r="AL124" s="12" t="str">
        <f t="shared" si="17"/>
        <v/>
      </c>
      <c r="AM124" s="5"/>
      <c r="AN124" s="27" t="str">
        <f t="shared" si="18"/>
        <v/>
      </c>
      <c r="AO124" s="5"/>
      <c r="AP124" s="5"/>
      <c r="AQ124" s="6"/>
      <c r="AR124" s="12" t="str">
        <f t="shared" si="19"/>
        <v/>
      </c>
      <c r="AS124" s="6"/>
      <c r="AT124" s="5"/>
      <c r="AU124" s="53"/>
      <c r="AV124" s="53"/>
      <c r="AW124" s="54"/>
      <c r="AX124" s="15" t="str">
        <f t="shared" si="20"/>
        <v/>
      </c>
      <c r="AY124" s="5"/>
      <c r="AZ124" s="27" t="str">
        <f>IFERROR(VLOOKUP(AY124,vlookup!A$2:I$331,2,FALSE),"")</f>
        <v/>
      </c>
      <c r="BA124" s="27" t="str">
        <f>IFERROR(VLOOKUP(AY124,vlookup!A$2:I$331,3,FALSE),"")</f>
        <v/>
      </c>
      <c r="BB124" s="5"/>
      <c r="BC124" s="27" t="str">
        <f>IFERROR(VLOOKUP(BB124,vlookup!D$2:E$331,2,FALSE),"")</f>
        <v/>
      </c>
      <c r="BD124" s="5"/>
      <c r="BE124" s="27" t="str">
        <f t="shared" si="21"/>
        <v/>
      </c>
      <c r="BF124" s="27" t="str">
        <f>IFERROR(VLOOKUP(BE124,vlookup!G$2:I$331,2,FALSE),"")</f>
        <v/>
      </c>
      <c r="BG124" s="27" t="str">
        <f>IFERROR(VLOOKUP(BE124,vlookup!G$2:I$331,3,FALSE),"")</f>
        <v/>
      </c>
      <c r="BH124" s="5"/>
      <c r="BI124" s="6"/>
      <c r="BJ124" s="6"/>
      <c r="BK124" s="6"/>
      <c r="BL124" s="6"/>
    </row>
    <row r="125" spans="1:64">
      <c r="A125" s="4"/>
      <c r="B125" s="5"/>
      <c r="C125" s="27" t="str">
        <f>IFERROR(VLOOKUP(B125,vlookup!A$2:I$331,2,FALSE),"")</f>
        <v/>
      </c>
      <c r="D125" s="27" t="str">
        <f>IFERROR(VLOOKUP(B125,vlookup!A$2:I$331,3,FALSE),"")</f>
        <v/>
      </c>
      <c r="E125" s="5"/>
      <c r="F125" s="27" t="str">
        <f>IFERROR(VLOOKUP(E125,vlookup!D$2:E$331,2,FALSE),"")</f>
        <v/>
      </c>
      <c r="G125" s="5"/>
      <c r="H125" s="27" t="str">
        <f t="shared" si="12"/>
        <v/>
      </c>
      <c r="I125" s="27" t="str">
        <f>IFERROR(VLOOKUP(H125,vlookup!G$2:I$331,2,FALSE),"")</f>
        <v/>
      </c>
      <c r="J125" s="27" t="str">
        <f>IFERROR(VLOOKUP(H125,vlookup!G$2:I$331,3,FALSE),"")</f>
        <v/>
      </c>
      <c r="K125" s="5"/>
      <c r="L125" s="6"/>
      <c r="M125" s="6"/>
      <c r="N125" s="6"/>
      <c r="O125" s="6"/>
      <c r="P125" s="6"/>
      <c r="Q125" s="14" t="str">
        <f t="shared" si="13"/>
        <v/>
      </c>
      <c r="R125" s="5"/>
      <c r="S125" s="6"/>
      <c r="T125" s="6"/>
      <c r="U125" s="5"/>
      <c r="V125" s="45">
        <f t="shared" si="14"/>
        <v>0</v>
      </c>
      <c r="W125" s="45">
        <f t="shared" si="15"/>
        <v>0</v>
      </c>
      <c r="X125" s="45" t="e">
        <f t="shared" si="16"/>
        <v>#VALUE!</v>
      </c>
      <c r="Y125" s="45">
        <f>IFERROR(VALUE(V125),VLOOKUP(V125,DayReplace[],2,0))</f>
        <v>0</v>
      </c>
      <c r="Z125" s="45">
        <f>IF(V125=0,1,
IF(OR(AND(COUNTIF(Table12[Normal and Leap Years],X125),AA125=3,Y125=30),
AND(COUNTIF(Table9[MM Year],X125),COUNTIF(Table13[Always 29-Day Months],AA125),Y125=30)),Y125
-1,Y125))</f>
        <v>1</v>
      </c>
      <c r="AA125" s="45">
        <f>IFERROR(VALUE(W125),VLOOKUP(W125,MonthReplace[],2,0))</f>
        <v>0</v>
      </c>
      <c r="AB125" s="45" t="e">
        <f>IF(COUNTIF(Table9[MM Year],X125),VLOOKUP(AA125,MonthSerial[],VLOOKUP(X125,Table9[],3,0)+2,0),DATE(X125,AA125,0)-AC125)</f>
        <v>#VALUE!</v>
      </c>
      <c r="AC125" s="45" t="e">
        <f>IF(COUNTIF(Table9[MM Year],X125),
VLOOKUP(X125,Table9[],5,0),
DATE(X125,1,0))</f>
        <v>#VALUE!</v>
      </c>
      <c r="AD125" s="46" t="e">
        <f>IF(AA125=0,DATE(YEAR(AC125+1),7,16),
IF(V125=0,IF(COUNTIF(Table9[MM Year],X125),AC125+AB125+Z125+15-DAY(AC125+AB125+Z125+15)+16,AC125+AB125+Z125-DAY(AC125+AB125+Z125)+16),
IF(COUNTIF(Table9[MM Year],X125),
IF(AC125+AB125+Z125&lt;VLOOKUP(X125,Table9[],7,0),AC125
+AB125+Z125+VLOOKUP(X125,Table9[],4,0),AC125+AB125+Z125),AC125
+AB125+Z125)))</f>
        <v>#VALUE!</v>
      </c>
      <c r="AE125" s="42"/>
      <c r="AF125" s="15" t="str">
        <f>IFERROR(IF(COUNTIF(Table9[MM Year],X125),
IF(AD125&lt;VLOOKUP(X125,Table9[],7,0),AD125
+VLOOKUP(X125,Table9[],4,0),AD125),AD125
),"")</f>
        <v/>
      </c>
      <c r="AG125" s="5"/>
      <c r="AH125" s="5"/>
      <c r="AI125" s="5"/>
      <c r="AJ125" s="6"/>
      <c r="AK125" s="6"/>
      <c r="AL125" s="12" t="str">
        <f t="shared" si="17"/>
        <v/>
      </c>
      <c r="AM125" s="5"/>
      <c r="AN125" s="27" t="str">
        <f t="shared" si="18"/>
        <v/>
      </c>
      <c r="AO125" s="5"/>
      <c r="AP125" s="5"/>
      <c r="AQ125" s="6"/>
      <c r="AR125" s="12" t="str">
        <f t="shared" si="19"/>
        <v/>
      </c>
      <c r="AS125" s="6"/>
      <c r="AT125" s="5"/>
      <c r="AU125" s="53"/>
      <c r="AV125" s="53"/>
      <c r="AW125" s="54"/>
      <c r="AX125" s="15" t="str">
        <f t="shared" si="20"/>
        <v/>
      </c>
      <c r="AY125" s="5"/>
      <c r="AZ125" s="27" t="str">
        <f>IFERROR(VLOOKUP(AY125,vlookup!A$2:I$331,2,FALSE),"")</f>
        <v/>
      </c>
      <c r="BA125" s="27" t="str">
        <f>IFERROR(VLOOKUP(AY125,vlookup!A$2:I$331,3,FALSE),"")</f>
        <v/>
      </c>
      <c r="BB125" s="5"/>
      <c r="BC125" s="27" t="str">
        <f>IFERROR(VLOOKUP(BB125,vlookup!D$2:E$331,2,FALSE),"")</f>
        <v/>
      </c>
      <c r="BD125" s="5"/>
      <c r="BE125" s="27" t="str">
        <f t="shared" si="21"/>
        <v/>
      </c>
      <c r="BF125" s="27" t="str">
        <f>IFERROR(VLOOKUP(BE125,vlookup!G$2:I$331,2,FALSE),"")</f>
        <v/>
      </c>
      <c r="BG125" s="27" t="str">
        <f>IFERROR(VLOOKUP(BE125,vlookup!G$2:I$331,3,FALSE),"")</f>
        <v/>
      </c>
      <c r="BH125" s="5"/>
      <c r="BI125" s="6"/>
      <c r="BJ125" s="6"/>
      <c r="BK125" s="6"/>
      <c r="BL125" s="6"/>
    </row>
    <row r="126" spans="1:64">
      <c r="A126" s="4"/>
      <c r="B126" s="5"/>
      <c r="C126" s="27" t="str">
        <f>IFERROR(VLOOKUP(B126,vlookup!A$2:I$331,2,FALSE),"")</f>
        <v/>
      </c>
      <c r="D126" s="27" t="str">
        <f>IFERROR(VLOOKUP(B126,vlookup!A$2:I$331,3,FALSE),"")</f>
        <v/>
      </c>
      <c r="E126" s="5"/>
      <c r="F126" s="27" t="str">
        <f>IFERROR(VLOOKUP(E126,vlookup!D$2:E$331,2,FALSE),"")</f>
        <v/>
      </c>
      <c r="G126" s="5"/>
      <c r="H126" s="27" t="str">
        <f t="shared" si="12"/>
        <v/>
      </c>
      <c r="I126" s="27" t="str">
        <f>IFERROR(VLOOKUP(H126,vlookup!G$2:I$331,2,FALSE),"")</f>
        <v/>
      </c>
      <c r="J126" s="27" t="str">
        <f>IFERROR(VLOOKUP(H126,vlookup!G$2:I$331,3,FALSE),"")</f>
        <v/>
      </c>
      <c r="K126" s="5"/>
      <c r="L126" s="6"/>
      <c r="M126" s="6"/>
      <c r="N126" s="6"/>
      <c r="O126" s="6"/>
      <c r="P126" s="6"/>
      <c r="Q126" s="14" t="str">
        <f t="shared" si="13"/>
        <v/>
      </c>
      <c r="R126" s="5"/>
      <c r="S126" s="6"/>
      <c r="T126" s="6"/>
      <c r="U126" s="5"/>
      <c r="V126" s="45">
        <f t="shared" si="14"/>
        <v>0</v>
      </c>
      <c r="W126" s="45">
        <f t="shared" si="15"/>
        <v>0</v>
      </c>
      <c r="X126" s="45" t="e">
        <f t="shared" si="16"/>
        <v>#VALUE!</v>
      </c>
      <c r="Y126" s="45">
        <f>IFERROR(VALUE(V126),VLOOKUP(V126,DayReplace[],2,0))</f>
        <v>0</v>
      </c>
      <c r="Z126" s="45">
        <f>IF(V126=0,1,
IF(OR(AND(COUNTIF(Table12[Normal and Leap Years],X126),AA126=3,Y126=30),
AND(COUNTIF(Table9[MM Year],X126),COUNTIF(Table13[Always 29-Day Months],AA126),Y126=30)),Y126
-1,Y126))</f>
        <v>1</v>
      </c>
      <c r="AA126" s="45">
        <f>IFERROR(VALUE(W126),VLOOKUP(W126,MonthReplace[],2,0))</f>
        <v>0</v>
      </c>
      <c r="AB126" s="45" t="e">
        <f>IF(COUNTIF(Table9[MM Year],X126),VLOOKUP(AA126,MonthSerial[],VLOOKUP(X126,Table9[],3,0)+2,0),DATE(X126,AA126,0)-AC126)</f>
        <v>#VALUE!</v>
      </c>
      <c r="AC126" s="45" t="e">
        <f>IF(COUNTIF(Table9[MM Year],X126),
VLOOKUP(X126,Table9[],5,0),
DATE(X126,1,0))</f>
        <v>#VALUE!</v>
      </c>
      <c r="AD126" s="46" t="e">
        <f>IF(AA126=0,DATE(YEAR(AC126+1),7,16),
IF(V126=0,IF(COUNTIF(Table9[MM Year],X126),AC126+AB126+Z126+15-DAY(AC126+AB126+Z126+15)+16,AC126+AB126+Z126-DAY(AC126+AB126+Z126)+16),
IF(COUNTIF(Table9[MM Year],X126),
IF(AC126+AB126+Z126&lt;VLOOKUP(X126,Table9[],7,0),AC126
+AB126+Z126+VLOOKUP(X126,Table9[],4,0),AC126+AB126+Z126),AC126
+AB126+Z126)))</f>
        <v>#VALUE!</v>
      </c>
      <c r="AE126" s="42"/>
      <c r="AF126" s="15" t="str">
        <f>IFERROR(IF(COUNTIF(Table9[MM Year],X126),
IF(AD126&lt;VLOOKUP(X126,Table9[],7,0),AD126
+VLOOKUP(X126,Table9[],4,0),AD126),AD126
),"")</f>
        <v/>
      </c>
      <c r="AG126" s="5"/>
      <c r="AH126" s="5"/>
      <c r="AI126" s="5"/>
      <c r="AJ126" s="6"/>
      <c r="AK126" s="6"/>
      <c r="AL126" s="12" t="str">
        <f t="shared" si="17"/>
        <v/>
      </c>
      <c r="AM126" s="5"/>
      <c r="AN126" s="27" t="str">
        <f t="shared" si="18"/>
        <v/>
      </c>
      <c r="AO126" s="5"/>
      <c r="AP126" s="5"/>
      <c r="AQ126" s="6"/>
      <c r="AR126" s="12" t="str">
        <f t="shared" si="19"/>
        <v/>
      </c>
      <c r="AS126" s="6"/>
      <c r="AT126" s="5"/>
      <c r="AU126" s="53"/>
      <c r="AV126" s="53"/>
      <c r="AW126" s="54"/>
      <c r="AX126" s="15" t="str">
        <f t="shared" si="20"/>
        <v/>
      </c>
      <c r="AY126" s="5"/>
      <c r="AZ126" s="27" t="str">
        <f>IFERROR(VLOOKUP(AY126,vlookup!A$2:I$331,2,FALSE),"")</f>
        <v/>
      </c>
      <c r="BA126" s="27" t="str">
        <f>IFERROR(VLOOKUP(AY126,vlookup!A$2:I$331,3,FALSE),"")</f>
        <v/>
      </c>
      <c r="BB126" s="5"/>
      <c r="BC126" s="27" t="str">
        <f>IFERROR(VLOOKUP(BB126,vlookup!D$2:E$331,2,FALSE),"")</f>
        <v/>
      </c>
      <c r="BD126" s="5"/>
      <c r="BE126" s="27" t="str">
        <f t="shared" si="21"/>
        <v/>
      </c>
      <c r="BF126" s="27" t="str">
        <f>IFERROR(VLOOKUP(BE126,vlookup!G$2:I$331,2,FALSE),"")</f>
        <v/>
      </c>
      <c r="BG126" s="27" t="str">
        <f>IFERROR(VLOOKUP(BE126,vlookup!G$2:I$331,3,FALSE),"")</f>
        <v/>
      </c>
      <c r="BH126" s="5"/>
      <c r="BI126" s="6"/>
      <c r="BJ126" s="6"/>
      <c r="BK126" s="6"/>
      <c r="BL126" s="6"/>
    </row>
    <row r="127" spans="1:64">
      <c r="A127" s="4"/>
      <c r="B127" s="5"/>
      <c r="C127" s="27" t="str">
        <f>IFERROR(VLOOKUP(B127,vlookup!A$2:I$331,2,FALSE),"")</f>
        <v/>
      </c>
      <c r="D127" s="27" t="str">
        <f>IFERROR(VLOOKUP(B127,vlookup!A$2:I$331,3,FALSE),"")</f>
        <v/>
      </c>
      <c r="E127" s="5"/>
      <c r="F127" s="27" t="str">
        <f>IFERROR(VLOOKUP(E127,vlookup!D$2:E$331,2,FALSE),"")</f>
        <v/>
      </c>
      <c r="G127" s="5"/>
      <c r="H127" s="27" t="str">
        <f t="shared" si="12"/>
        <v/>
      </c>
      <c r="I127" s="27" t="str">
        <f>IFERROR(VLOOKUP(H127,vlookup!G$2:I$331,2,FALSE),"")</f>
        <v/>
      </c>
      <c r="J127" s="27" t="str">
        <f>IFERROR(VLOOKUP(H127,vlookup!G$2:I$331,3,FALSE),"")</f>
        <v/>
      </c>
      <c r="K127" s="5"/>
      <c r="L127" s="6"/>
      <c r="M127" s="6"/>
      <c r="N127" s="6"/>
      <c r="O127" s="6"/>
      <c r="P127" s="6"/>
      <c r="Q127" s="14" t="str">
        <f t="shared" si="13"/>
        <v/>
      </c>
      <c r="R127" s="5"/>
      <c r="S127" s="6"/>
      <c r="T127" s="6"/>
      <c r="U127" s="5"/>
      <c r="V127" s="45">
        <f t="shared" si="14"/>
        <v>0</v>
      </c>
      <c r="W127" s="45">
        <f t="shared" si="15"/>
        <v>0</v>
      </c>
      <c r="X127" s="45" t="e">
        <f t="shared" si="16"/>
        <v>#VALUE!</v>
      </c>
      <c r="Y127" s="45">
        <f>IFERROR(VALUE(V127),VLOOKUP(V127,DayReplace[],2,0))</f>
        <v>0</v>
      </c>
      <c r="Z127" s="45">
        <f>IF(V127=0,1,
IF(OR(AND(COUNTIF(Table12[Normal and Leap Years],X127),AA127=3,Y127=30),
AND(COUNTIF(Table9[MM Year],X127),COUNTIF(Table13[Always 29-Day Months],AA127),Y127=30)),Y127
-1,Y127))</f>
        <v>1</v>
      </c>
      <c r="AA127" s="45">
        <f>IFERROR(VALUE(W127),VLOOKUP(W127,MonthReplace[],2,0))</f>
        <v>0</v>
      </c>
      <c r="AB127" s="45" t="e">
        <f>IF(COUNTIF(Table9[MM Year],X127),VLOOKUP(AA127,MonthSerial[],VLOOKUP(X127,Table9[],3,0)+2,0),DATE(X127,AA127,0)-AC127)</f>
        <v>#VALUE!</v>
      </c>
      <c r="AC127" s="45" t="e">
        <f>IF(COUNTIF(Table9[MM Year],X127),
VLOOKUP(X127,Table9[],5,0),
DATE(X127,1,0))</f>
        <v>#VALUE!</v>
      </c>
      <c r="AD127" s="46" t="e">
        <f>IF(AA127=0,DATE(YEAR(AC127+1),7,16),
IF(V127=0,IF(COUNTIF(Table9[MM Year],X127),AC127+AB127+Z127+15-DAY(AC127+AB127+Z127+15)+16,AC127+AB127+Z127-DAY(AC127+AB127+Z127)+16),
IF(COUNTIF(Table9[MM Year],X127),
IF(AC127+AB127+Z127&lt;VLOOKUP(X127,Table9[],7,0),AC127
+AB127+Z127+VLOOKUP(X127,Table9[],4,0),AC127+AB127+Z127),AC127
+AB127+Z127)))</f>
        <v>#VALUE!</v>
      </c>
      <c r="AE127" s="42"/>
      <c r="AF127" s="15" t="str">
        <f>IFERROR(IF(COUNTIF(Table9[MM Year],X127),
IF(AD127&lt;VLOOKUP(X127,Table9[],7,0),AD127
+VLOOKUP(X127,Table9[],4,0),AD127),AD127
),"")</f>
        <v/>
      </c>
      <c r="AG127" s="5"/>
      <c r="AH127" s="5"/>
      <c r="AI127" s="5"/>
      <c r="AJ127" s="6"/>
      <c r="AK127" s="6"/>
      <c r="AL127" s="12" t="str">
        <f t="shared" si="17"/>
        <v/>
      </c>
      <c r="AM127" s="5"/>
      <c r="AN127" s="27" t="str">
        <f t="shared" si="18"/>
        <v/>
      </c>
      <c r="AO127" s="5"/>
      <c r="AP127" s="5"/>
      <c r="AQ127" s="6"/>
      <c r="AR127" s="12" t="str">
        <f t="shared" si="19"/>
        <v/>
      </c>
      <c r="AS127" s="6"/>
      <c r="AT127" s="5"/>
      <c r="AU127" s="53"/>
      <c r="AV127" s="53"/>
      <c r="AW127" s="54"/>
      <c r="AX127" s="15" t="str">
        <f t="shared" si="20"/>
        <v/>
      </c>
      <c r="AY127" s="5"/>
      <c r="AZ127" s="27" t="str">
        <f>IFERROR(VLOOKUP(AY127,vlookup!A$2:I$331,2,FALSE),"")</f>
        <v/>
      </c>
      <c r="BA127" s="27" t="str">
        <f>IFERROR(VLOOKUP(AY127,vlookup!A$2:I$331,3,FALSE),"")</f>
        <v/>
      </c>
      <c r="BB127" s="5"/>
      <c r="BC127" s="27" t="str">
        <f>IFERROR(VLOOKUP(BB127,vlookup!D$2:E$331,2,FALSE),"")</f>
        <v/>
      </c>
      <c r="BD127" s="5"/>
      <c r="BE127" s="27" t="str">
        <f t="shared" si="21"/>
        <v/>
      </c>
      <c r="BF127" s="27" t="str">
        <f>IFERROR(VLOOKUP(BE127,vlookup!G$2:I$331,2,FALSE),"")</f>
        <v/>
      </c>
      <c r="BG127" s="27" t="str">
        <f>IFERROR(VLOOKUP(BE127,vlookup!G$2:I$331,3,FALSE),"")</f>
        <v/>
      </c>
      <c r="BH127" s="5"/>
      <c r="BI127" s="6"/>
      <c r="BJ127" s="6"/>
      <c r="BK127" s="6"/>
      <c r="BL127" s="6"/>
    </row>
    <row r="128" spans="1:64">
      <c r="A128" s="4"/>
      <c r="B128" s="5"/>
      <c r="C128" s="27" t="str">
        <f>IFERROR(VLOOKUP(B128,vlookup!A$2:I$331,2,FALSE),"")</f>
        <v/>
      </c>
      <c r="D128" s="27" t="str">
        <f>IFERROR(VLOOKUP(B128,vlookup!A$2:I$331,3,FALSE),"")</f>
        <v/>
      </c>
      <c r="E128" s="5"/>
      <c r="F128" s="27" t="str">
        <f>IFERROR(VLOOKUP(E128,vlookup!D$2:E$331,2,FALSE),"")</f>
        <v/>
      </c>
      <c r="G128" s="5"/>
      <c r="H128" s="27" t="str">
        <f t="shared" si="12"/>
        <v/>
      </c>
      <c r="I128" s="27" t="str">
        <f>IFERROR(VLOOKUP(H128,vlookup!G$2:I$331,2,FALSE),"")</f>
        <v/>
      </c>
      <c r="J128" s="27" t="str">
        <f>IFERROR(VLOOKUP(H128,vlookup!G$2:I$331,3,FALSE),"")</f>
        <v/>
      </c>
      <c r="K128" s="5"/>
      <c r="L128" s="6"/>
      <c r="M128" s="6"/>
      <c r="N128" s="6"/>
      <c r="O128" s="6"/>
      <c r="P128" s="6"/>
      <c r="Q128" s="14" t="str">
        <f t="shared" si="13"/>
        <v/>
      </c>
      <c r="R128" s="5"/>
      <c r="S128" s="6"/>
      <c r="T128" s="6"/>
      <c r="U128" s="5"/>
      <c r="V128" s="45">
        <f t="shared" si="14"/>
        <v>0</v>
      </c>
      <c r="W128" s="45">
        <f t="shared" si="15"/>
        <v>0</v>
      </c>
      <c r="X128" s="45" t="e">
        <f t="shared" si="16"/>
        <v>#VALUE!</v>
      </c>
      <c r="Y128" s="45">
        <f>IFERROR(VALUE(V128),VLOOKUP(V128,DayReplace[],2,0))</f>
        <v>0</v>
      </c>
      <c r="Z128" s="45">
        <f>IF(V128=0,1,
IF(OR(AND(COUNTIF(Table12[Normal and Leap Years],X128),AA128=3,Y128=30),
AND(COUNTIF(Table9[MM Year],X128),COUNTIF(Table13[Always 29-Day Months],AA128),Y128=30)),Y128
-1,Y128))</f>
        <v>1</v>
      </c>
      <c r="AA128" s="45">
        <f>IFERROR(VALUE(W128),VLOOKUP(W128,MonthReplace[],2,0))</f>
        <v>0</v>
      </c>
      <c r="AB128" s="45" t="e">
        <f>IF(COUNTIF(Table9[MM Year],X128),VLOOKUP(AA128,MonthSerial[],VLOOKUP(X128,Table9[],3,0)+2,0),DATE(X128,AA128,0)-AC128)</f>
        <v>#VALUE!</v>
      </c>
      <c r="AC128" s="45" t="e">
        <f>IF(COUNTIF(Table9[MM Year],X128),
VLOOKUP(X128,Table9[],5,0),
DATE(X128,1,0))</f>
        <v>#VALUE!</v>
      </c>
      <c r="AD128" s="46" t="e">
        <f>IF(AA128=0,DATE(YEAR(AC128+1),7,16),
IF(V128=0,IF(COUNTIF(Table9[MM Year],X128),AC128+AB128+Z128+15-DAY(AC128+AB128+Z128+15)+16,AC128+AB128+Z128-DAY(AC128+AB128+Z128)+16),
IF(COUNTIF(Table9[MM Year],X128),
IF(AC128+AB128+Z128&lt;VLOOKUP(X128,Table9[],7,0),AC128
+AB128+Z128+VLOOKUP(X128,Table9[],4,0),AC128+AB128+Z128),AC128
+AB128+Z128)))</f>
        <v>#VALUE!</v>
      </c>
      <c r="AE128" s="42"/>
      <c r="AF128" s="15" t="str">
        <f>IFERROR(IF(COUNTIF(Table9[MM Year],X128),
IF(AD128&lt;VLOOKUP(X128,Table9[],7,0),AD128
+VLOOKUP(X128,Table9[],4,0),AD128),AD128
),"")</f>
        <v/>
      </c>
      <c r="AG128" s="5"/>
      <c r="AH128" s="5"/>
      <c r="AI128" s="5"/>
      <c r="AJ128" s="6"/>
      <c r="AK128" s="6"/>
      <c r="AL128" s="12" t="str">
        <f t="shared" si="17"/>
        <v/>
      </c>
      <c r="AM128" s="5"/>
      <c r="AN128" s="27" t="str">
        <f t="shared" si="18"/>
        <v/>
      </c>
      <c r="AO128" s="5"/>
      <c r="AP128" s="5"/>
      <c r="AQ128" s="6"/>
      <c r="AR128" s="12" t="str">
        <f t="shared" si="19"/>
        <v/>
      </c>
      <c r="AS128" s="6"/>
      <c r="AT128" s="5"/>
      <c r="AU128" s="53"/>
      <c r="AV128" s="53"/>
      <c r="AW128" s="54"/>
      <c r="AX128" s="15" t="str">
        <f t="shared" si="20"/>
        <v/>
      </c>
      <c r="AY128" s="5"/>
      <c r="AZ128" s="27" t="str">
        <f>IFERROR(VLOOKUP(AY128,vlookup!A$2:I$331,2,FALSE),"")</f>
        <v/>
      </c>
      <c r="BA128" s="27" t="str">
        <f>IFERROR(VLOOKUP(AY128,vlookup!A$2:I$331,3,FALSE),"")</f>
        <v/>
      </c>
      <c r="BB128" s="5"/>
      <c r="BC128" s="27" t="str">
        <f>IFERROR(VLOOKUP(BB128,vlookup!D$2:E$331,2,FALSE),"")</f>
        <v/>
      </c>
      <c r="BD128" s="5"/>
      <c r="BE128" s="27" t="str">
        <f t="shared" si="21"/>
        <v/>
      </c>
      <c r="BF128" s="27" t="str">
        <f>IFERROR(VLOOKUP(BE128,vlookup!G$2:I$331,2,FALSE),"")</f>
        <v/>
      </c>
      <c r="BG128" s="27" t="str">
        <f>IFERROR(VLOOKUP(BE128,vlookup!G$2:I$331,3,FALSE),"")</f>
        <v/>
      </c>
      <c r="BH128" s="5"/>
      <c r="BI128" s="6"/>
      <c r="BJ128" s="6"/>
      <c r="BK128" s="6"/>
      <c r="BL128" s="6"/>
    </row>
    <row r="129" spans="1:64">
      <c r="A129" s="4"/>
      <c r="B129" s="5"/>
      <c r="C129" s="27" t="str">
        <f>IFERROR(VLOOKUP(B129,vlookup!A$2:I$331,2,FALSE),"")</f>
        <v/>
      </c>
      <c r="D129" s="27" t="str">
        <f>IFERROR(VLOOKUP(B129,vlookup!A$2:I$331,3,FALSE),"")</f>
        <v/>
      </c>
      <c r="E129" s="5"/>
      <c r="F129" s="27" t="str">
        <f>IFERROR(VLOOKUP(E129,vlookup!D$2:E$331,2,FALSE),"")</f>
        <v/>
      </c>
      <c r="G129" s="5"/>
      <c r="H129" s="27" t="str">
        <f t="shared" si="12"/>
        <v/>
      </c>
      <c r="I129" s="27" t="str">
        <f>IFERROR(VLOOKUP(H129,vlookup!G$2:I$331,2,FALSE),"")</f>
        <v/>
      </c>
      <c r="J129" s="27" t="str">
        <f>IFERROR(VLOOKUP(H129,vlookup!G$2:I$331,3,FALSE),"")</f>
        <v/>
      </c>
      <c r="K129" s="5"/>
      <c r="L129" s="6"/>
      <c r="M129" s="6"/>
      <c r="N129" s="6"/>
      <c r="O129" s="6"/>
      <c r="P129" s="6"/>
      <c r="Q129" s="14" t="str">
        <f t="shared" si="13"/>
        <v/>
      </c>
      <c r="R129" s="5"/>
      <c r="S129" s="6"/>
      <c r="T129" s="6"/>
      <c r="U129" s="5"/>
      <c r="V129" s="45">
        <f t="shared" si="14"/>
        <v>0</v>
      </c>
      <c r="W129" s="45">
        <f t="shared" si="15"/>
        <v>0</v>
      </c>
      <c r="X129" s="45" t="e">
        <f t="shared" si="16"/>
        <v>#VALUE!</v>
      </c>
      <c r="Y129" s="45">
        <f>IFERROR(VALUE(V129),VLOOKUP(V129,DayReplace[],2,0))</f>
        <v>0</v>
      </c>
      <c r="Z129" s="45">
        <f>IF(V129=0,1,
IF(OR(AND(COUNTIF(Table12[Normal and Leap Years],X129),AA129=3,Y129=30),
AND(COUNTIF(Table9[MM Year],X129),COUNTIF(Table13[Always 29-Day Months],AA129),Y129=30)),Y129
-1,Y129))</f>
        <v>1</v>
      </c>
      <c r="AA129" s="45">
        <f>IFERROR(VALUE(W129),VLOOKUP(W129,MonthReplace[],2,0))</f>
        <v>0</v>
      </c>
      <c r="AB129" s="45" t="e">
        <f>IF(COUNTIF(Table9[MM Year],X129),VLOOKUP(AA129,MonthSerial[],VLOOKUP(X129,Table9[],3,0)+2,0),DATE(X129,AA129,0)-AC129)</f>
        <v>#VALUE!</v>
      </c>
      <c r="AC129" s="45" t="e">
        <f>IF(COUNTIF(Table9[MM Year],X129),
VLOOKUP(X129,Table9[],5,0),
DATE(X129,1,0))</f>
        <v>#VALUE!</v>
      </c>
      <c r="AD129" s="46" t="e">
        <f>IF(AA129=0,DATE(YEAR(AC129+1),7,16),
IF(V129=0,IF(COUNTIF(Table9[MM Year],X129),AC129+AB129+Z129+15-DAY(AC129+AB129+Z129+15)+16,AC129+AB129+Z129-DAY(AC129+AB129+Z129)+16),
IF(COUNTIF(Table9[MM Year],X129),
IF(AC129+AB129+Z129&lt;VLOOKUP(X129,Table9[],7,0),AC129
+AB129+Z129+VLOOKUP(X129,Table9[],4,0),AC129+AB129+Z129),AC129
+AB129+Z129)))</f>
        <v>#VALUE!</v>
      </c>
      <c r="AE129" s="42"/>
      <c r="AF129" s="15" t="str">
        <f>IFERROR(IF(COUNTIF(Table9[MM Year],X129),
IF(AD129&lt;VLOOKUP(X129,Table9[],7,0),AD129
+VLOOKUP(X129,Table9[],4,0),AD129),AD129
),"")</f>
        <v/>
      </c>
      <c r="AG129" s="5"/>
      <c r="AH129" s="5"/>
      <c r="AI129" s="5"/>
      <c r="AJ129" s="6"/>
      <c r="AK129" s="6"/>
      <c r="AL129" s="12" t="str">
        <f t="shared" si="17"/>
        <v/>
      </c>
      <c r="AM129" s="5"/>
      <c r="AN129" s="27" t="str">
        <f t="shared" si="18"/>
        <v/>
      </c>
      <c r="AO129" s="5"/>
      <c r="AP129" s="5"/>
      <c r="AQ129" s="6"/>
      <c r="AR129" s="12" t="str">
        <f t="shared" si="19"/>
        <v/>
      </c>
      <c r="AS129" s="6"/>
      <c r="AT129" s="5"/>
      <c r="AU129" s="53"/>
      <c r="AV129" s="53"/>
      <c r="AW129" s="54"/>
      <c r="AX129" s="15" t="str">
        <f t="shared" si="20"/>
        <v/>
      </c>
      <c r="AY129" s="5"/>
      <c r="AZ129" s="27" t="str">
        <f>IFERROR(VLOOKUP(AY129,vlookup!A$2:I$331,2,FALSE),"")</f>
        <v/>
      </c>
      <c r="BA129" s="27" t="str">
        <f>IFERROR(VLOOKUP(AY129,vlookup!A$2:I$331,3,FALSE),"")</f>
        <v/>
      </c>
      <c r="BB129" s="5"/>
      <c r="BC129" s="27" t="str">
        <f>IFERROR(VLOOKUP(BB129,vlookup!D$2:E$331,2,FALSE),"")</f>
        <v/>
      </c>
      <c r="BD129" s="5"/>
      <c r="BE129" s="27" t="str">
        <f t="shared" si="21"/>
        <v/>
      </c>
      <c r="BF129" s="27" t="str">
        <f>IFERROR(VLOOKUP(BE129,vlookup!G$2:I$331,2,FALSE),"")</f>
        <v/>
      </c>
      <c r="BG129" s="27" t="str">
        <f>IFERROR(VLOOKUP(BE129,vlookup!G$2:I$331,3,FALSE),"")</f>
        <v/>
      </c>
      <c r="BH129" s="5"/>
      <c r="BI129" s="6"/>
      <c r="BJ129" s="6"/>
      <c r="BK129" s="6"/>
      <c r="BL129" s="6"/>
    </row>
    <row r="130" spans="1:64">
      <c r="A130" s="4"/>
      <c r="B130" s="5"/>
      <c r="C130" s="27" t="str">
        <f>IFERROR(VLOOKUP(B130,vlookup!A$2:I$331,2,FALSE),"")</f>
        <v/>
      </c>
      <c r="D130" s="27" t="str">
        <f>IFERROR(VLOOKUP(B130,vlookup!A$2:I$331,3,FALSE),"")</f>
        <v/>
      </c>
      <c r="E130" s="5"/>
      <c r="F130" s="27" t="str">
        <f>IFERROR(VLOOKUP(E130,vlookup!D$2:E$331,2,FALSE),"")</f>
        <v/>
      </c>
      <c r="G130" s="5"/>
      <c r="H130" s="27" t="str">
        <f t="shared" si="12"/>
        <v/>
      </c>
      <c r="I130" s="27" t="str">
        <f>IFERROR(VLOOKUP(H130,vlookup!G$2:I$331,2,FALSE),"")</f>
        <v/>
      </c>
      <c r="J130" s="27" t="str">
        <f>IFERROR(VLOOKUP(H130,vlookup!G$2:I$331,3,FALSE),"")</f>
        <v/>
      </c>
      <c r="K130" s="5"/>
      <c r="L130" s="6"/>
      <c r="M130" s="6"/>
      <c r="N130" s="6"/>
      <c r="O130" s="6"/>
      <c r="P130" s="6"/>
      <c r="Q130" s="14" t="str">
        <f t="shared" si="13"/>
        <v/>
      </c>
      <c r="R130" s="5"/>
      <c r="S130" s="6"/>
      <c r="T130" s="6"/>
      <c r="U130" s="5"/>
      <c r="V130" s="45">
        <f t="shared" si="14"/>
        <v>0</v>
      </c>
      <c r="W130" s="45">
        <f t="shared" si="15"/>
        <v>0</v>
      </c>
      <c r="X130" s="45" t="e">
        <f t="shared" si="16"/>
        <v>#VALUE!</v>
      </c>
      <c r="Y130" s="45">
        <f>IFERROR(VALUE(V130),VLOOKUP(V130,DayReplace[],2,0))</f>
        <v>0</v>
      </c>
      <c r="Z130" s="45">
        <f>IF(V130=0,1,
IF(OR(AND(COUNTIF(Table12[Normal and Leap Years],X130),AA130=3,Y130=30),
AND(COUNTIF(Table9[MM Year],X130),COUNTIF(Table13[Always 29-Day Months],AA130),Y130=30)),Y130
-1,Y130))</f>
        <v>1</v>
      </c>
      <c r="AA130" s="45">
        <f>IFERROR(VALUE(W130),VLOOKUP(W130,MonthReplace[],2,0))</f>
        <v>0</v>
      </c>
      <c r="AB130" s="45" t="e">
        <f>IF(COUNTIF(Table9[MM Year],X130),VLOOKUP(AA130,MonthSerial[],VLOOKUP(X130,Table9[],3,0)+2,0),DATE(X130,AA130,0)-AC130)</f>
        <v>#VALUE!</v>
      </c>
      <c r="AC130" s="45" t="e">
        <f>IF(COUNTIF(Table9[MM Year],X130),
VLOOKUP(X130,Table9[],5,0),
DATE(X130,1,0))</f>
        <v>#VALUE!</v>
      </c>
      <c r="AD130" s="46" t="e">
        <f>IF(AA130=0,DATE(YEAR(AC130+1),7,16),
IF(V130=0,IF(COUNTIF(Table9[MM Year],X130),AC130+AB130+Z130+15-DAY(AC130+AB130+Z130+15)+16,AC130+AB130+Z130-DAY(AC130+AB130+Z130)+16),
IF(COUNTIF(Table9[MM Year],X130),
IF(AC130+AB130+Z130&lt;VLOOKUP(X130,Table9[],7,0),AC130
+AB130+Z130+VLOOKUP(X130,Table9[],4,0),AC130+AB130+Z130),AC130
+AB130+Z130)))</f>
        <v>#VALUE!</v>
      </c>
      <c r="AE130" s="42"/>
      <c r="AF130" s="15" t="str">
        <f>IFERROR(IF(COUNTIF(Table9[MM Year],X130),
IF(AD130&lt;VLOOKUP(X130,Table9[],7,0),AD130
+VLOOKUP(X130,Table9[],4,0),AD130),AD130
),"")</f>
        <v/>
      </c>
      <c r="AG130" s="5"/>
      <c r="AH130" s="5"/>
      <c r="AI130" s="5"/>
      <c r="AJ130" s="6"/>
      <c r="AK130" s="6"/>
      <c r="AL130" s="12" t="str">
        <f t="shared" si="17"/>
        <v/>
      </c>
      <c r="AM130" s="5"/>
      <c r="AN130" s="27" t="str">
        <f t="shared" si="18"/>
        <v/>
      </c>
      <c r="AO130" s="5"/>
      <c r="AP130" s="5"/>
      <c r="AQ130" s="6"/>
      <c r="AR130" s="12" t="str">
        <f t="shared" si="19"/>
        <v/>
      </c>
      <c r="AS130" s="6"/>
      <c r="AT130" s="5"/>
      <c r="AU130" s="53"/>
      <c r="AV130" s="53"/>
      <c r="AW130" s="54"/>
      <c r="AX130" s="15" t="str">
        <f t="shared" si="20"/>
        <v/>
      </c>
      <c r="AY130" s="5"/>
      <c r="AZ130" s="27" t="str">
        <f>IFERROR(VLOOKUP(AY130,vlookup!A$2:I$331,2,FALSE),"")</f>
        <v/>
      </c>
      <c r="BA130" s="27" t="str">
        <f>IFERROR(VLOOKUP(AY130,vlookup!A$2:I$331,3,FALSE),"")</f>
        <v/>
      </c>
      <c r="BB130" s="5"/>
      <c r="BC130" s="27" t="str">
        <f>IFERROR(VLOOKUP(BB130,vlookup!D$2:E$331,2,FALSE),"")</f>
        <v/>
      </c>
      <c r="BD130" s="5"/>
      <c r="BE130" s="27" t="str">
        <f t="shared" si="21"/>
        <v/>
      </c>
      <c r="BF130" s="27" t="str">
        <f>IFERROR(VLOOKUP(BE130,vlookup!G$2:I$331,2,FALSE),"")</f>
        <v/>
      </c>
      <c r="BG130" s="27" t="str">
        <f>IFERROR(VLOOKUP(BE130,vlookup!G$2:I$331,3,FALSE),"")</f>
        <v/>
      </c>
      <c r="BH130" s="5"/>
      <c r="BI130" s="6"/>
      <c r="BJ130" s="6"/>
      <c r="BK130" s="6"/>
      <c r="BL130" s="6"/>
    </row>
    <row r="131" spans="1:64">
      <c r="A131" s="4"/>
      <c r="B131" s="5"/>
      <c r="C131" s="27" t="str">
        <f>IFERROR(VLOOKUP(B131,vlookup!A$2:I$331,2,FALSE),"")</f>
        <v/>
      </c>
      <c r="D131" s="27" t="str">
        <f>IFERROR(VLOOKUP(B131,vlookup!A$2:I$331,3,FALSE),"")</f>
        <v/>
      </c>
      <c r="E131" s="5"/>
      <c r="F131" s="27" t="str">
        <f>IFERROR(VLOOKUP(E131,vlookup!D$2:E$331,2,FALSE),"")</f>
        <v/>
      </c>
      <c r="G131" s="5"/>
      <c r="H131" s="27" t="str">
        <f t="shared" si="12"/>
        <v/>
      </c>
      <c r="I131" s="27" t="str">
        <f>IFERROR(VLOOKUP(H131,vlookup!G$2:I$331,2,FALSE),"")</f>
        <v/>
      </c>
      <c r="J131" s="27" t="str">
        <f>IFERROR(VLOOKUP(H131,vlookup!G$2:I$331,3,FALSE),"")</f>
        <v/>
      </c>
      <c r="K131" s="5"/>
      <c r="L131" s="6"/>
      <c r="M131" s="6"/>
      <c r="N131" s="6"/>
      <c r="O131" s="6"/>
      <c r="P131" s="6"/>
      <c r="Q131" s="14" t="str">
        <f t="shared" si="13"/>
        <v/>
      </c>
      <c r="R131" s="5"/>
      <c r="S131" s="6"/>
      <c r="T131" s="6"/>
      <c r="U131" s="5"/>
      <c r="V131" s="45">
        <f t="shared" si="14"/>
        <v>0</v>
      </c>
      <c r="W131" s="45">
        <f t="shared" si="15"/>
        <v>0</v>
      </c>
      <c r="X131" s="45" t="e">
        <f t="shared" si="16"/>
        <v>#VALUE!</v>
      </c>
      <c r="Y131" s="45">
        <f>IFERROR(VALUE(V131),VLOOKUP(V131,DayReplace[],2,0))</f>
        <v>0</v>
      </c>
      <c r="Z131" s="45">
        <f>IF(V131=0,1,
IF(OR(AND(COUNTIF(Table12[Normal and Leap Years],X131),AA131=3,Y131=30),
AND(COUNTIF(Table9[MM Year],X131),COUNTIF(Table13[Always 29-Day Months],AA131),Y131=30)),Y131
-1,Y131))</f>
        <v>1</v>
      </c>
      <c r="AA131" s="45">
        <f>IFERROR(VALUE(W131),VLOOKUP(W131,MonthReplace[],2,0))</f>
        <v>0</v>
      </c>
      <c r="AB131" s="45" t="e">
        <f>IF(COUNTIF(Table9[MM Year],X131),VLOOKUP(AA131,MonthSerial[],VLOOKUP(X131,Table9[],3,0)+2,0),DATE(X131,AA131,0)-AC131)</f>
        <v>#VALUE!</v>
      </c>
      <c r="AC131" s="45" t="e">
        <f>IF(COUNTIF(Table9[MM Year],X131),
VLOOKUP(X131,Table9[],5,0),
DATE(X131,1,0))</f>
        <v>#VALUE!</v>
      </c>
      <c r="AD131" s="46" t="e">
        <f>IF(AA131=0,DATE(YEAR(AC131+1),7,16),
IF(V131=0,IF(COUNTIF(Table9[MM Year],X131),AC131+AB131+Z131+15-DAY(AC131+AB131+Z131+15)+16,AC131+AB131+Z131-DAY(AC131+AB131+Z131)+16),
IF(COUNTIF(Table9[MM Year],X131),
IF(AC131+AB131+Z131&lt;VLOOKUP(X131,Table9[],7,0),AC131
+AB131+Z131+VLOOKUP(X131,Table9[],4,0),AC131+AB131+Z131),AC131
+AB131+Z131)))</f>
        <v>#VALUE!</v>
      </c>
      <c r="AE131" s="42"/>
      <c r="AF131" s="15" t="str">
        <f>IFERROR(IF(COUNTIF(Table9[MM Year],X131),
IF(AD131&lt;VLOOKUP(X131,Table9[],7,0),AD131
+VLOOKUP(X131,Table9[],4,0),AD131),AD131
),"")</f>
        <v/>
      </c>
      <c r="AG131" s="5"/>
      <c r="AH131" s="5"/>
      <c r="AI131" s="5"/>
      <c r="AJ131" s="6"/>
      <c r="AK131" s="6"/>
      <c r="AL131" s="12" t="str">
        <f t="shared" si="17"/>
        <v/>
      </c>
      <c r="AM131" s="5"/>
      <c r="AN131" s="27" t="str">
        <f t="shared" si="18"/>
        <v/>
      </c>
      <c r="AO131" s="5"/>
      <c r="AP131" s="5"/>
      <c r="AQ131" s="6"/>
      <c r="AR131" s="12" t="str">
        <f t="shared" si="19"/>
        <v/>
      </c>
      <c r="AS131" s="6"/>
      <c r="AT131" s="5"/>
      <c r="AU131" s="53"/>
      <c r="AV131" s="53"/>
      <c r="AW131" s="54"/>
      <c r="AX131" s="15" t="str">
        <f t="shared" si="20"/>
        <v/>
      </c>
      <c r="AY131" s="5"/>
      <c r="AZ131" s="27" t="str">
        <f>IFERROR(VLOOKUP(AY131,vlookup!A$2:I$331,2,FALSE),"")</f>
        <v/>
      </c>
      <c r="BA131" s="27" t="str">
        <f>IFERROR(VLOOKUP(AY131,vlookup!A$2:I$331,3,FALSE),"")</f>
        <v/>
      </c>
      <c r="BB131" s="5"/>
      <c r="BC131" s="27" t="str">
        <f>IFERROR(VLOOKUP(BB131,vlookup!D$2:E$331,2,FALSE),"")</f>
        <v/>
      </c>
      <c r="BD131" s="5"/>
      <c r="BE131" s="27" t="str">
        <f t="shared" si="21"/>
        <v/>
      </c>
      <c r="BF131" s="27" t="str">
        <f>IFERROR(VLOOKUP(BE131,vlookup!G$2:I$331,2,FALSE),"")</f>
        <v/>
      </c>
      <c r="BG131" s="27" t="str">
        <f>IFERROR(VLOOKUP(BE131,vlookup!G$2:I$331,3,FALSE),"")</f>
        <v/>
      </c>
      <c r="BH131" s="5"/>
      <c r="BI131" s="6"/>
      <c r="BJ131" s="6"/>
      <c r="BK131" s="6"/>
      <c r="BL131" s="6"/>
    </row>
    <row r="132" spans="1:64">
      <c r="A132" s="4"/>
      <c r="B132" s="5"/>
      <c r="C132" s="27" t="str">
        <f>IFERROR(VLOOKUP(B132,vlookup!A$2:I$331,2,FALSE),"")</f>
        <v/>
      </c>
      <c r="D132" s="27" t="str">
        <f>IFERROR(VLOOKUP(B132,vlookup!A$2:I$331,3,FALSE),"")</f>
        <v/>
      </c>
      <c r="E132" s="5"/>
      <c r="F132" s="27" t="str">
        <f>IFERROR(VLOOKUP(E132,vlookup!D$2:E$331,2,FALSE),"")</f>
        <v/>
      </c>
      <c r="G132" s="5"/>
      <c r="H132" s="27" t="str">
        <f t="shared" si="12"/>
        <v/>
      </c>
      <c r="I132" s="27" t="str">
        <f>IFERROR(VLOOKUP(H132,vlookup!G$2:I$331,2,FALSE),"")</f>
        <v/>
      </c>
      <c r="J132" s="27" t="str">
        <f>IFERROR(VLOOKUP(H132,vlookup!G$2:I$331,3,FALSE),"")</f>
        <v/>
      </c>
      <c r="K132" s="5"/>
      <c r="L132" s="6"/>
      <c r="M132" s="6"/>
      <c r="N132" s="6"/>
      <c r="O132" s="6"/>
      <c r="P132" s="6"/>
      <c r="Q132" s="14" t="str">
        <f t="shared" si="13"/>
        <v/>
      </c>
      <c r="R132" s="5"/>
      <c r="S132" s="6"/>
      <c r="T132" s="6"/>
      <c r="U132" s="5"/>
      <c r="V132" s="45">
        <f t="shared" si="14"/>
        <v>0</v>
      </c>
      <c r="W132" s="45">
        <f t="shared" si="15"/>
        <v>0</v>
      </c>
      <c r="X132" s="45" t="e">
        <f t="shared" si="16"/>
        <v>#VALUE!</v>
      </c>
      <c r="Y132" s="45">
        <f>IFERROR(VALUE(V132),VLOOKUP(V132,DayReplace[],2,0))</f>
        <v>0</v>
      </c>
      <c r="Z132" s="45">
        <f>IF(V132=0,1,
IF(OR(AND(COUNTIF(Table12[Normal and Leap Years],X132),AA132=3,Y132=30),
AND(COUNTIF(Table9[MM Year],X132),COUNTIF(Table13[Always 29-Day Months],AA132),Y132=30)),Y132
-1,Y132))</f>
        <v>1</v>
      </c>
      <c r="AA132" s="45">
        <f>IFERROR(VALUE(W132),VLOOKUP(W132,MonthReplace[],2,0))</f>
        <v>0</v>
      </c>
      <c r="AB132" s="45" t="e">
        <f>IF(COUNTIF(Table9[MM Year],X132),VLOOKUP(AA132,MonthSerial[],VLOOKUP(X132,Table9[],3,0)+2,0),DATE(X132,AA132,0)-AC132)</f>
        <v>#VALUE!</v>
      </c>
      <c r="AC132" s="45" t="e">
        <f>IF(COUNTIF(Table9[MM Year],X132),
VLOOKUP(X132,Table9[],5,0),
DATE(X132,1,0))</f>
        <v>#VALUE!</v>
      </c>
      <c r="AD132" s="46" t="e">
        <f>IF(AA132=0,DATE(YEAR(AC132+1),7,16),
IF(V132=0,IF(COUNTIF(Table9[MM Year],X132),AC132+AB132+Z132+15-DAY(AC132+AB132+Z132+15)+16,AC132+AB132+Z132-DAY(AC132+AB132+Z132)+16),
IF(COUNTIF(Table9[MM Year],X132),
IF(AC132+AB132+Z132&lt;VLOOKUP(X132,Table9[],7,0),AC132
+AB132+Z132+VLOOKUP(X132,Table9[],4,0),AC132+AB132+Z132),AC132
+AB132+Z132)))</f>
        <v>#VALUE!</v>
      </c>
      <c r="AE132" s="42"/>
      <c r="AF132" s="15" t="str">
        <f>IFERROR(IF(COUNTIF(Table9[MM Year],X132),
IF(AD132&lt;VLOOKUP(X132,Table9[],7,0),AD132
+VLOOKUP(X132,Table9[],4,0),AD132),AD132
),"")</f>
        <v/>
      </c>
      <c r="AG132" s="5"/>
      <c r="AH132" s="5"/>
      <c r="AI132" s="5"/>
      <c r="AJ132" s="6"/>
      <c r="AK132" s="6"/>
      <c r="AL132" s="12" t="str">
        <f t="shared" si="17"/>
        <v/>
      </c>
      <c r="AM132" s="5"/>
      <c r="AN132" s="27" t="str">
        <f t="shared" si="18"/>
        <v/>
      </c>
      <c r="AO132" s="5"/>
      <c r="AP132" s="5"/>
      <c r="AQ132" s="6"/>
      <c r="AR132" s="12" t="str">
        <f t="shared" si="19"/>
        <v/>
      </c>
      <c r="AS132" s="6"/>
      <c r="AT132" s="5"/>
      <c r="AU132" s="53"/>
      <c r="AV132" s="53"/>
      <c r="AW132" s="54"/>
      <c r="AX132" s="15" t="str">
        <f t="shared" si="20"/>
        <v/>
      </c>
      <c r="AY132" s="5"/>
      <c r="AZ132" s="27" t="str">
        <f>IFERROR(VLOOKUP(AY132,vlookup!A$2:I$331,2,FALSE),"")</f>
        <v/>
      </c>
      <c r="BA132" s="27" t="str">
        <f>IFERROR(VLOOKUP(AY132,vlookup!A$2:I$331,3,FALSE),"")</f>
        <v/>
      </c>
      <c r="BB132" s="5"/>
      <c r="BC132" s="27" t="str">
        <f>IFERROR(VLOOKUP(BB132,vlookup!D$2:E$331,2,FALSE),"")</f>
        <v/>
      </c>
      <c r="BD132" s="5"/>
      <c r="BE132" s="27" t="str">
        <f t="shared" si="21"/>
        <v/>
      </c>
      <c r="BF132" s="27" t="str">
        <f>IFERROR(VLOOKUP(BE132,vlookup!G$2:I$331,2,FALSE),"")</f>
        <v/>
      </c>
      <c r="BG132" s="27" t="str">
        <f>IFERROR(VLOOKUP(BE132,vlookup!G$2:I$331,3,FALSE),"")</f>
        <v/>
      </c>
      <c r="BH132" s="5"/>
      <c r="BI132" s="6"/>
      <c r="BJ132" s="6"/>
      <c r="BK132" s="6"/>
      <c r="BL132" s="6"/>
    </row>
    <row r="133" spans="1:64">
      <c r="A133" s="4"/>
      <c r="B133" s="5"/>
      <c r="C133" s="27" t="str">
        <f>IFERROR(VLOOKUP(B133,vlookup!A$2:I$331,2,FALSE),"")</f>
        <v/>
      </c>
      <c r="D133" s="27" t="str">
        <f>IFERROR(VLOOKUP(B133,vlookup!A$2:I$331,3,FALSE),"")</f>
        <v/>
      </c>
      <c r="E133" s="5"/>
      <c r="F133" s="27" t="str">
        <f>IFERROR(VLOOKUP(E133,vlookup!D$2:E$331,2,FALSE),"")</f>
        <v/>
      </c>
      <c r="G133" s="5"/>
      <c r="H133" s="27" t="str">
        <f t="shared" ref="H133:H196" si="22">IF(G133="","",CONCATENATE(E133,"_",G133))</f>
        <v/>
      </c>
      <c r="I133" s="27" t="str">
        <f>IFERROR(VLOOKUP(H133,vlookup!G$2:I$331,2,FALSE),"")</f>
        <v/>
      </c>
      <c r="J133" s="27" t="str">
        <f>IFERROR(VLOOKUP(H133,vlookup!G$2:I$331,3,FALSE),"")</f>
        <v/>
      </c>
      <c r="K133" s="5"/>
      <c r="L133" s="6"/>
      <c r="M133" s="6"/>
      <c r="N133" s="6"/>
      <c r="O133" s="6"/>
      <c r="P133" s="6"/>
      <c r="Q133" s="14" t="str">
        <f t="shared" ref="Q133:Q196" si="23">IF(P133="","",CONCATENATE("၀၂","/",D133,"/",J133,"/",P133))</f>
        <v/>
      </c>
      <c r="R133" s="5"/>
      <c r="S133" s="6"/>
      <c r="T133" s="6"/>
      <c r="U133" s="5"/>
      <c r="V133" s="45">
        <f t="shared" ref="V133:V196" si="24">IF(LEN(AE133)-LEN(SUBSTITUTE(AE133,".",""))=2,LEFT(AE133,FIND(".",AE133)-1),0)</f>
        <v>0</v>
      </c>
      <c r="W133" s="45">
        <f t="shared" ref="W133:W196" si="25">CHOOSE(LEN(AE133)-LEN(SUBSTITUTE(AE133,".",""))+1,0,
LEFT(AE133,FIND(".",AE133)-1),
MID(AE133,FIND(".",AE133)+1,FIND(".",AE133,FIND(".",AE133)+1)-FIND(".",AE133)-1))</f>
        <v>0</v>
      </c>
      <c r="X133" s="45" t="e">
        <f t="shared" ref="X133:X196" si="26">VALUE(RIGHT(AE133,4))</f>
        <v>#VALUE!</v>
      </c>
      <c r="Y133" s="45">
        <f>IFERROR(VALUE(V133),VLOOKUP(V133,DayReplace[],2,0))</f>
        <v>0</v>
      </c>
      <c r="Z133" s="45">
        <f>IF(V133=0,1,
IF(OR(AND(COUNTIF(Table12[Normal and Leap Years],X133),AA133=3,Y133=30),
AND(COUNTIF(Table9[MM Year],X133),COUNTIF(Table13[Always 29-Day Months],AA133),Y133=30)),Y133
-1,Y133))</f>
        <v>1</v>
      </c>
      <c r="AA133" s="45">
        <f>IFERROR(VALUE(W133),VLOOKUP(W133,MonthReplace[],2,0))</f>
        <v>0</v>
      </c>
      <c r="AB133" s="45" t="e">
        <f>IF(COUNTIF(Table9[MM Year],X133),VLOOKUP(AA133,MonthSerial[],VLOOKUP(X133,Table9[],3,0)+2,0),DATE(X133,AA133,0)-AC133)</f>
        <v>#VALUE!</v>
      </c>
      <c r="AC133" s="45" t="e">
        <f>IF(COUNTIF(Table9[MM Year],X133),
VLOOKUP(X133,Table9[],5,0),
DATE(X133,1,0))</f>
        <v>#VALUE!</v>
      </c>
      <c r="AD133" s="46" t="e">
        <f>IF(AA133=0,DATE(YEAR(AC133+1),7,16),
IF(V133=0,IF(COUNTIF(Table9[MM Year],X133),AC133+AB133+Z133+15-DAY(AC133+AB133+Z133+15)+16,AC133+AB133+Z133-DAY(AC133+AB133+Z133)+16),
IF(COUNTIF(Table9[MM Year],X133),
IF(AC133+AB133+Z133&lt;VLOOKUP(X133,Table9[],7,0),AC133
+AB133+Z133+VLOOKUP(X133,Table9[],4,0),AC133+AB133+Z133),AC133
+AB133+Z133)))</f>
        <v>#VALUE!</v>
      </c>
      <c r="AE133" s="42"/>
      <c r="AF133" s="15" t="str">
        <f>IFERROR(IF(COUNTIF(Table9[MM Year],X133),
IF(AD133&lt;VLOOKUP(X133,Table9[],7,0),AD133
+VLOOKUP(X133,Table9[],4,0),AD133),AD133
),"")</f>
        <v/>
      </c>
      <c r="AG133" s="5"/>
      <c r="AH133" s="5"/>
      <c r="AI133" s="5"/>
      <c r="AJ133" s="6"/>
      <c r="AK133" s="6"/>
      <c r="AL133" s="12" t="str">
        <f t="shared" ref="AL133:AL196" si="27">IF(AK133="","",CONCATENATE(AJ133,"-",AK133))</f>
        <v/>
      </c>
      <c r="AM133" s="5"/>
      <c r="AN133" s="27" t="str">
        <f t="shared" ref="AN133:AN196" si="28">IF(AM133="","",CONCATENATE("_",AM133))</f>
        <v/>
      </c>
      <c r="AO133" s="5"/>
      <c r="AP133" s="5"/>
      <c r="AQ133" s="6"/>
      <c r="AR133" s="12" t="str">
        <f t="shared" ref="AR133:AR196" si="29">IF(AQ133="","",CONCATENATE(AM133,"/",AO133,AP133,AQ133))</f>
        <v/>
      </c>
      <c r="AS133" s="6"/>
      <c r="AT133" s="5"/>
      <c r="AU133" s="53"/>
      <c r="AV133" s="53"/>
      <c r="AW133" s="54"/>
      <c r="AX133" s="15" t="str">
        <f t="shared" ref="AX133:AX196" si="30">IFERROR(DATE(AW133,AV133,AU133),"")</f>
        <v/>
      </c>
      <c r="AY133" s="5"/>
      <c r="AZ133" s="27" t="str">
        <f>IFERROR(VLOOKUP(AY133,vlookup!A$2:I$331,2,FALSE),"")</f>
        <v/>
      </c>
      <c r="BA133" s="27" t="str">
        <f>IFERROR(VLOOKUP(AY133,vlookup!A$2:I$331,3,FALSE),"")</f>
        <v/>
      </c>
      <c r="BB133" s="5"/>
      <c r="BC133" s="27" t="str">
        <f>IFERROR(VLOOKUP(BB133,vlookup!D$2:E$331,2,FALSE),"")</f>
        <v/>
      </c>
      <c r="BD133" s="5"/>
      <c r="BE133" s="27" t="str">
        <f t="shared" ref="BE133:BE196" si="31">IF(BD133="","",CONCATENATE(BB133,"_",BD133))</f>
        <v/>
      </c>
      <c r="BF133" s="27" t="str">
        <f>IFERROR(VLOOKUP(BE133,vlookup!G$2:I$331,2,FALSE),"")</f>
        <v/>
      </c>
      <c r="BG133" s="27" t="str">
        <f>IFERROR(VLOOKUP(BE133,vlookup!G$2:I$331,3,FALSE),"")</f>
        <v/>
      </c>
      <c r="BH133" s="5"/>
      <c r="BI133" s="6"/>
      <c r="BJ133" s="6"/>
      <c r="BK133" s="6"/>
      <c r="BL133" s="6"/>
    </row>
    <row r="134" spans="1:64">
      <c r="A134" s="4"/>
      <c r="B134" s="5"/>
      <c r="C134" s="27" t="str">
        <f>IFERROR(VLOOKUP(B134,vlookup!A$2:I$331,2,FALSE),"")</f>
        <v/>
      </c>
      <c r="D134" s="27" t="str">
        <f>IFERROR(VLOOKUP(B134,vlookup!A$2:I$331,3,FALSE),"")</f>
        <v/>
      </c>
      <c r="E134" s="5"/>
      <c r="F134" s="27" t="str">
        <f>IFERROR(VLOOKUP(E134,vlookup!D$2:E$331,2,FALSE),"")</f>
        <v/>
      </c>
      <c r="G134" s="5"/>
      <c r="H134" s="27" t="str">
        <f t="shared" si="22"/>
        <v/>
      </c>
      <c r="I134" s="27" t="str">
        <f>IFERROR(VLOOKUP(H134,vlookup!G$2:I$331,2,FALSE),"")</f>
        <v/>
      </c>
      <c r="J134" s="27" t="str">
        <f>IFERROR(VLOOKUP(H134,vlookup!G$2:I$331,3,FALSE),"")</f>
        <v/>
      </c>
      <c r="K134" s="5"/>
      <c r="L134" s="6"/>
      <c r="M134" s="6"/>
      <c r="N134" s="6"/>
      <c r="O134" s="6"/>
      <c r="P134" s="6"/>
      <c r="Q134" s="14" t="str">
        <f t="shared" si="23"/>
        <v/>
      </c>
      <c r="R134" s="5"/>
      <c r="S134" s="6"/>
      <c r="T134" s="6"/>
      <c r="U134" s="5"/>
      <c r="V134" s="45">
        <f t="shared" si="24"/>
        <v>0</v>
      </c>
      <c r="W134" s="45">
        <f t="shared" si="25"/>
        <v>0</v>
      </c>
      <c r="X134" s="45" t="e">
        <f t="shared" si="26"/>
        <v>#VALUE!</v>
      </c>
      <c r="Y134" s="45">
        <f>IFERROR(VALUE(V134),VLOOKUP(V134,DayReplace[],2,0))</f>
        <v>0</v>
      </c>
      <c r="Z134" s="45">
        <f>IF(V134=0,1,
IF(OR(AND(COUNTIF(Table12[Normal and Leap Years],X134),AA134=3,Y134=30),
AND(COUNTIF(Table9[MM Year],X134),COUNTIF(Table13[Always 29-Day Months],AA134),Y134=30)),Y134
-1,Y134))</f>
        <v>1</v>
      </c>
      <c r="AA134" s="45">
        <f>IFERROR(VALUE(W134),VLOOKUP(W134,MonthReplace[],2,0))</f>
        <v>0</v>
      </c>
      <c r="AB134" s="45" t="e">
        <f>IF(COUNTIF(Table9[MM Year],X134),VLOOKUP(AA134,MonthSerial[],VLOOKUP(X134,Table9[],3,0)+2,0),DATE(X134,AA134,0)-AC134)</f>
        <v>#VALUE!</v>
      </c>
      <c r="AC134" s="45" t="e">
        <f>IF(COUNTIF(Table9[MM Year],X134),
VLOOKUP(X134,Table9[],5,0),
DATE(X134,1,0))</f>
        <v>#VALUE!</v>
      </c>
      <c r="AD134" s="46" t="e">
        <f>IF(AA134=0,DATE(YEAR(AC134+1),7,16),
IF(V134=0,IF(COUNTIF(Table9[MM Year],X134),AC134+AB134+Z134+15-DAY(AC134+AB134+Z134+15)+16,AC134+AB134+Z134-DAY(AC134+AB134+Z134)+16),
IF(COUNTIF(Table9[MM Year],X134),
IF(AC134+AB134+Z134&lt;VLOOKUP(X134,Table9[],7,0),AC134
+AB134+Z134+VLOOKUP(X134,Table9[],4,0),AC134+AB134+Z134),AC134
+AB134+Z134)))</f>
        <v>#VALUE!</v>
      </c>
      <c r="AE134" s="42"/>
      <c r="AF134" s="15" t="str">
        <f>IFERROR(IF(COUNTIF(Table9[MM Year],X134),
IF(AD134&lt;VLOOKUP(X134,Table9[],7,0),AD134
+VLOOKUP(X134,Table9[],4,0),AD134),AD134
),"")</f>
        <v/>
      </c>
      <c r="AG134" s="5"/>
      <c r="AH134" s="5"/>
      <c r="AI134" s="5"/>
      <c r="AJ134" s="6"/>
      <c r="AK134" s="6"/>
      <c r="AL134" s="12" t="str">
        <f t="shared" si="27"/>
        <v/>
      </c>
      <c r="AM134" s="5"/>
      <c r="AN134" s="27" t="str">
        <f t="shared" si="28"/>
        <v/>
      </c>
      <c r="AO134" s="5"/>
      <c r="AP134" s="5"/>
      <c r="AQ134" s="6"/>
      <c r="AR134" s="12" t="str">
        <f t="shared" si="29"/>
        <v/>
      </c>
      <c r="AS134" s="6"/>
      <c r="AT134" s="5"/>
      <c r="AU134" s="53"/>
      <c r="AV134" s="53"/>
      <c r="AW134" s="54"/>
      <c r="AX134" s="15" t="str">
        <f t="shared" si="30"/>
        <v/>
      </c>
      <c r="AY134" s="5"/>
      <c r="AZ134" s="27" t="str">
        <f>IFERROR(VLOOKUP(AY134,vlookup!A$2:I$331,2,FALSE),"")</f>
        <v/>
      </c>
      <c r="BA134" s="27" t="str">
        <f>IFERROR(VLOOKUP(AY134,vlookup!A$2:I$331,3,FALSE),"")</f>
        <v/>
      </c>
      <c r="BB134" s="5"/>
      <c r="BC134" s="27" t="str">
        <f>IFERROR(VLOOKUP(BB134,vlookup!D$2:E$331,2,FALSE),"")</f>
        <v/>
      </c>
      <c r="BD134" s="5"/>
      <c r="BE134" s="27" t="str">
        <f t="shared" si="31"/>
        <v/>
      </c>
      <c r="BF134" s="27" t="str">
        <f>IFERROR(VLOOKUP(BE134,vlookup!G$2:I$331,2,FALSE),"")</f>
        <v/>
      </c>
      <c r="BG134" s="27" t="str">
        <f>IFERROR(VLOOKUP(BE134,vlookup!G$2:I$331,3,FALSE),"")</f>
        <v/>
      </c>
      <c r="BH134" s="5"/>
      <c r="BI134" s="6"/>
      <c r="BJ134" s="6"/>
      <c r="BK134" s="6"/>
      <c r="BL134" s="6"/>
    </row>
    <row r="135" spans="1:64">
      <c r="A135" s="4"/>
      <c r="B135" s="5"/>
      <c r="C135" s="27" t="str">
        <f>IFERROR(VLOOKUP(B135,vlookup!A$2:I$331,2,FALSE),"")</f>
        <v/>
      </c>
      <c r="D135" s="27" t="str">
        <f>IFERROR(VLOOKUP(B135,vlookup!A$2:I$331,3,FALSE),"")</f>
        <v/>
      </c>
      <c r="E135" s="5"/>
      <c r="F135" s="27" t="str">
        <f>IFERROR(VLOOKUP(E135,vlookup!D$2:E$331,2,FALSE),"")</f>
        <v/>
      </c>
      <c r="G135" s="5"/>
      <c r="H135" s="27" t="str">
        <f t="shared" si="22"/>
        <v/>
      </c>
      <c r="I135" s="27" t="str">
        <f>IFERROR(VLOOKUP(H135,vlookup!G$2:I$331,2,FALSE),"")</f>
        <v/>
      </c>
      <c r="J135" s="27" t="str">
        <f>IFERROR(VLOOKUP(H135,vlookup!G$2:I$331,3,FALSE),"")</f>
        <v/>
      </c>
      <c r="K135" s="5"/>
      <c r="L135" s="6"/>
      <c r="M135" s="6"/>
      <c r="N135" s="6"/>
      <c r="O135" s="6"/>
      <c r="P135" s="6"/>
      <c r="Q135" s="14" t="str">
        <f t="shared" si="23"/>
        <v/>
      </c>
      <c r="R135" s="5"/>
      <c r="S135" s="6"/>
      <c r="T135" s="6"/>
      <c r="U135" s="5"/>
      <c r="V135" s="45">
        <f t="shared" si="24"/>
        <v>0</v>
      </c>
      <c r="W135" s="45">
        <f t="shared" si="25"/>
        <v>0</v>
      </c>
      <c r="X135" s="45" t="e">
        <f t="shared" si="26"/>
        <v>#VALUE!</v>
      </c>
      <c r="Y135" s="45">
        <f>IFERROR(VALUE(V135),VLOOKUP(V135,DayReplace[],2,0))</f>
        <v>0</v>
      </c>
      <c r="Z135" s="45">
        <f>IF(V135=0,1,
IF(OR(AND(COUNTIF(Table12[Normal and Leap Years],X135),AA135=3,Y135=30),
AND(COUNTIF(Table9[MM Year],X135),COUNTIF(Table13[Always 29-Day Months],AA135),Y135=30)),Y135
-1,Y135))</f>
        <v>1</v>
      </c>
      <c r="AA135" s="45">
        <f>IFERROR(VALUE(W135),VLOOKUP(W135,MonthReplace[],2,0))</f>
        <v>0</v>
      </c>
      <c r="AB135" s="45" t="e">
        <f>IF(COUNTIF(Table9[MM Year],X135),VLOOKUP(AA135,MonthSerial[],VLOOKUP(X135,Table9[],3,0)+2,0),DATE(X135,AA135,0)-AC135)</f>
        <v>#VALUE!</v>
      </c>
      <c r="AC135" s="45" t="e">
        <f>IF(COUNTIF(Table9[MM Year],X135),
VLOOKUP(X135,Table9[],5,0),
DATE(X135,1,0))</f>
        <v>#VALUE!</v>
      </c>
      <c r="AD135" s="46" t="e">
        <f>IF(AA135=0,DATE(YEAR(AC135+1),7,16),
IF(V135=0,IF(COUNTIF(Table9[MM Year],X135),AC135+AB135+Z135+15-DAY(AC135+AB135+Z135+15)+16,AC135+AB135+Z135-DAY(AC135+AB135+Z135)+16),
IF(COUNTIF(Table9[MM Year],X135),
IF(AC135+AB135+Z135&lt;VLOOKUP(X135,Table9[],7,0),AC135
+AB135+Z135+VLOOKUP(X135,Table9[],4,0),AC135+AB135+Z135),AC135
+AB135+Z135)))</f>
        <v>#VALUE!</v>
      </c>
      <c r="AE135" s="42"/>
      <c r="AF135" s="15" t="str">
        <f>IFERROR(IF(COUNTIF(Table9[MM Year],X135),
IF(AD135&lt;VLOOKUP(X135,Table9[],7,0),AD135
+VLOOKUP(X135,Table9[],4,0),AD135),AD135
),"")</f>
        <v/>
      </c>
      <c r="AG135" s="5"/>
      <c r="AH135" s="5"/>
      <c r="AI135" s="5"/>
      <c r="AJ135" s="6"/>
      <c r="AK135" s="6"/>
      <c r="AL135" s="12" t="str">
        <f t="shared" si="27"/>
        <v/>
      </c>
      <c r="AM135" s="5"/>
      <c r="AN135" s="27" t="str">
        <f t="shared" si="28"/>
        <v/>
      </c>
      <c r="AO135" s="5"/>
      <c r="AP135" s="5"/>
      <c r="AQ135" s="6"/>
      <c r="AR135" s="12" t="str">
        <f t="shared" si="29"/>
        <v/>
      </c>
      <c r="AS135" s="6"/>
      <c r="AT135" s="5"/>
      <c r="AU135" s="53"/>
      <c r="AV135" s="53"/>
      <c r="AW135" s="54"/>
      <c r="AX135" s="15" t="str">
        <f t="shared" si="30"/>
        <v/>
      </c>
      <c r="AY135" s="5"/>
      <c r="AZ135" s="27" t="str">
        <f>IFERROR(VLOOKUP(AY135,vlookup!A$2:I$331,2,FALSE),"")</f>
        <v/>
      </c>
      <c r="BA135" s="27" t="str">
        <f>IFERROR(VLOOKUP(AY135,vlookup!A$2:I$331,3,FALSE),"")</f>
        <v/>
      </c>
      <c r="BB135" s="5"/>
      <c r="BC135" s="27" t="str">
        <f>IFERROR(VLOOKUP(BB135,vlookup!D$2:E$331,2,FALSE),"")</f>
        <v/>
      </c>
      <c r="BD135" s="5"/>
      <c r="BE135" s="27" t="str">
        <f t="shared" si="31"/>
        <v/>
      </c>
      <c r="BF135" s="27" t="str">
        <f>IFERROR(VLOOKUP(BE135,vlookup!G$2:I$331,2,FALSE),"")</f>
        <v/>
      </c>
      <c r="BG135" s="27" t="str">
        <f>IFERROR(VLOOKUP(BE135,vlookup!G$2:I$331,3,FALSE),"")</f>
        <v/>
      </c>
      <c r="BH135" s="5"/>
      <c r="BI135" s="6"/>
      <c r="BJ135" s="6"/>
      <c r="BK135" s="6"/>
      <c r="BL135" s="6"/>
    </row>
    <row r="136" spans="1:64">
      <c r="A136" s="4"/>
      <c r="B136" s="5"/>
      <c r="C136" s="27" t="str">
        <f>IFERROR(VLOOKUP(B136,vlookup!A$2:I$331,2,FALSE),"")</f>
        <v/>
      </c>
      <c r="D136" s="27" t="str">
        <f>IFERROR(VLOOKUP(B136,vlookup!A$2:I$331,3,FALSE),"")</f>
        <v/>
      </c>
      <c r="E136" s="5"/>
      <c r="F136" s="27" t="str">
        <f>IFERROR(VLOOKUP(E136,vlookup!D$2:E$331,2,FALSE),"")</f>
        <v/>
      </c>
      <c r="G136" s="5"/>
      <c r="H136" s="27" t="str">
        <f t="shared" si="22"/>
        <v/>
      </c>
      <c r="I136" s="27" t="str">
        <f>IFERROR(VLOOKUP(H136,vlookup!G$2:I$331,2,FALSE),"")</f>
        <v/>
      </c>
      <c r="J136" s="27" t="str">
        <f>IFERROR(VLOOKUP(H136,vlookup!G$2:I$331,3,FALSE),"")</f>
        <v/>
      </c>
      <c r="K136" s="5"/>
      <c r="L136" s="6"/>
      <c r="M136" s="6"/>
      <c r="N136" s="6"/>
      <c r="O136" s="6"/>
      <c r="P136" s="6"/>
      <c r="Q136" s="14" t="str">
        <f t="shared" si="23"/>
        <v/>
      </c>
      <c r="R136" s="5"/>
      <c r="S136" s="6"/>
      <c r="T136" s="6"/>
      <c r="U136" s="5"/>
      <c r="V136" s="45">
        <f t="shared" si="24"/>
        <v>0</v>
      </c>
      <c r="W136" s="45">
        <f t="shared" si="25"/>
        <v>0</v>
      </c>
      <c r="X136" s="45" t="e">
        <f t="shared" si="26"/>
        <v>#VALUE!</v>
      </c>
      <c r="Y136" s="45">
        <f>IFERROR(VALUE(V136),VLOOKUP(V136,DayReplace[],2,0))</f>
        <v>0</v>
      </c>
      <c r="Z136" s="45">
        <f>IF(V136=0,1,
IF(OR(AND(COUNTIF(Table12[Normal and Leap Years],X136),AA136=3,Y136=30),
AND(COUNTIF(Table9[MM Year],X136),COUNTIF(Table13[Always 29-Day Months],AA136),Y136=30)),Y136
-1,Y136))</f>
        <v>1</v>
      </c>
      <c r="AA136" s="45">
        <f>IFERROR(VALUE(W136),VLOOKUP(W136,MonthReplace[],2,0))</f>
        <v>0</v>
      </c>
      <c r="AB136" s="45" t="e">
        <f>IF(COUNTIF(Table9[MM Year],X136),VLOOKUP(AA136,MonthSerial[],VLOOKUP(X136,Table9[],3,0)+2,0),DATE(X136,AA136,0)-AC136)</f>
        <v>#VALUE!</v>
      </c>
      <c r="AC136" s="45" t="e">
        <f>IF(COUNTIF(Table9[MM Year],X136),
VLOOKUP(X136,Table9[],5,0),
DATE(X136,1,0))</f>
        <v>#VALUE!</v>
      </c>
      <c r="AD136" s="46" t="e">
        <f>IF(AA136=0,DATE(YEAR(AC136+1),7,16),
IF(V136=0,IF(COUNTIF(Table9[MM Year],X136),AC136+AB136+Z136+15-DAY(AC136+AB136+Z136+15)+16,AC136+AB136+Z136-DAY(AC136+AB136+Z136)+16),
IF(COUNTIF(Table9[MM Year],X136),
IF(AC136+AB136+Z136&lt;VLOOKUP(X136,Table9[],7,0),AC136
+AB136+Z136+VLOOKUP(X136,Table9[],4,0),AC136+AB136+Z136),AC136
+AB136+Z136)))</f>
        <v>#VALUE!</v>
      </c>
      <c r="AE136" s="42"/>
      <c r="AF136" s="15" t="str">
        <f>IFERROR(IF(COUNTIF(Table9[MM Year],X136),
IF(AD136&lt;VLOOKUP(X136,Table9[],7,0),AD136
+VLOOKUP(X136,Table9[],4,0),AD136),AD136
),"")</f>
        <v/>
      </c>
      <c r="AG136" s="5"/>
      <c r="AH136" s="5"/>
      <c r="AI136" s="5"/>
      <c r="AJ136" s="6"/>
      <c r="AK136" s="6"/>
      <c r="AL136" s="12" t="str">
        <f t="shared" si="27"/>
        <v/>
      </c>
      <c r="AM136" s="5"/>
      <c r="AN136" s="27" t="str">
        <f t="shared" si="28"/>
        <v/>
      </c>
      <c r="AO136" s="5"/>
      <c r="AP136" s="5"/>
      <c r="AQ136" s="6"/>
      <c r="AR136" s="12" t="str">
        <f t="shared" si="29"/>
        <v/>
      </c>
      <c r="AS136" s="6"/>
      <c r="AT136" s="5"/>
      <c r="AU136" s="53"/>
      <c r="AV136" s="53"/>
      <c r="AW136" s="54"/>
      <c r="AX136" s="15" t="str">
        <f t="shared" si="30"/>
        <v/>
      </c>
      <c r="AY136" s="5"/>
      <c r="AZ136" s="27" t="str">
        <f>IFERROR(VLOOKUP(AY136,vlookup!A$2:I$331,2,FALSE),"")</f>
        <v/>
      </c>
      <c r="BA136" s="27" t="str">
        <f>IFERROR(VLOOKUP(AY136,vlookup!A$2:I$331,3,FALSE),"")</f>
        <v/>
      </c>
      <c r="BB136" s="5"/>
      <c r="BC136" s="27" t="str">
        <f>IFERROR(VLOOKUP(BB136,vlookup!D$2:E$331,2,FALSE),"")</f>
        <v/>
      </c>
      <c r="BD136" s="5"/>
      <c r="BE136" s="27" t="str">
        <f t="shared" si="31"/>
        <v/>
      </c>
      <c r="BF136" s="27" t="str">
        <f>IFERROR(VLOOKUP(BE136,vlookup!G$2:I$331,2,FALSE),"")</f>
        <v/>
      </c>
      <c r="BG136" s="27" t="str">
        <f>IFERROR(VLOOKUP(BE136,vlookup!G$2:I$331,3,FALSE),"")</f>
        <v/>
      </c>
      <c r="BH136" s="5"/>
      <c r="BI136" s="6"/>
      <c r="BJ136" s="6"/>
      <c r="BK136" s="6"/>
      <c r="BL136" s="6"/>
    </row>
    <row r="137" spans="1:64">
      <c r="A137" s="4"/>
      <c r="B137" s="5"/>
      <c r="C137" s="27" t="str">
        <f>IFERROR(VLOOKUP(B137,vlookup!A$2:I$331,2,FALSE),"")</f>
        <v/>
      </c>
      <c r="D137" s="27" t="str">
        <f>IFERROR(VLOOKUP(B137,vlookup!A$2:I$331,3,FALSE),"")</f>
        <v/>
      </c>
      <c r="E137" s="5"/>
      <c r="F137" s="27" t="str">
        <f>IFERROR(VLOOKUP(E137,vlookup!D$2:E$331,2,FALSE),"")</f>
        <v/>
      </c>
      <c r="G137" s="5"/>
      <c r="H137" s="27" t="str">
        <f t="shared" si="22"/>
        <v/>
      </c>
      <c r="I137" s="27" t="str">
        <f>IFERROR(VLOOKUP(H137,vlookup!G$2:I$331,2,FALSE),"")</f>
        <v/>
      </c>
      <c r="J137" s="27" t="str">
        <f>IFERROR(VLOOKUP(H137,vlookup!G$2:I$331,3,FALSE),"")</f>
        <v/>
      </c>
      <c r="K137" s="5"/>
      <c r="L137" s="6"/>
      <c r="M137" s="6"/>
      <c r="N137" s="6"/>
      <c r="O137" s="6"/>
      <c r="P137" s="6"/>
      <c r="Q137" s="14" t="str">
        <f t="shared" si="23"/>
        <v/>
      </c>
      <c r="R137" s="5"/>
      <c r="S137" s="6"/>
      <c r="T137" s="6"/>
      <c r="U137" s="5"/>
      <c r="V137" s="45">
        <f t="shared" si="24"/>
        <v>0</v>
      </c>
      <c r="W137" s="45">
        <f t="shared" si="25"/>
        <v>0</v>
      </c>
      <c r="X137" s="45" t="e">
        <f t="shared" si="26"/>
        <v>#VALUE!</v>
      </c>
      <c r="Y137" s="45">
        <f>IFERROR(VALUE(V137),VLOOKUP(V137,DayReplace[],2,0))</f>
        <v>0</v>
      </c>
      <c r="Z137" s="45">
        <f>IF(V137=0,1,
IF(OR(AND(COUNTIF(Table12[Normal and Leap Years],X137),AA137=3,Y137=30),
AND(COUNTIF(Table9[MM Year],X137),COUNTIF(Table13[Always 29-Day Months],AA137),Y137=30)),Y137
-1,Y137))</f>
        <v>1</v>
      </c>
      <c r="AA137" s="45">
        <f>IFERROR(VALUE(W137),VLOOKUP(W137,MonthReplace[],2,0))</f>
        <v>0</v>
      </c>
      <c r="AB137" s="45" t="e">
        <f>IF(COUNTIF(Table9[MM Year],X137),VLOOKUP(AA137,MonthSerial[],VLOOKUP(X137,Table9[],3,0)+2,0),DATE(X137,AA137,0)-AC137)</f>
        <v>#VALUE!</v>
      </c>
      <c r="AC137" s="45" t="e">
        <f>IF(COUNTIF(Table9[MM Year],X137),
VLOOKUP(X137,Table9[],5,0),
DATE(X137,1,0))</f>
        <v>#VALUE!</v>
      </c>
      <c r="AD137" s="46" t="e">
        <f>IF(AA137=0,DATE(YEAR(AC137+1),7,16),
IF(V137=0,IF(COUNTIF(Table9[MM Year],X137),AC137+AB137+Z137+15-DAY(AC137+AB137+Z137+15)+16,AC137+AB137+Z137-DAY(AC137+AB137+Z137)+16),
IF(COUNTIF(Table9[MM Year],X137),
IF(AC137+AB137+Z137&lt;VLOOKUP(X137,Table9[],7,0),AC137
+AB137+Z137+VLOOKUP(X137,Table9[],4,0),AC137+AB137+Z137),AC137
+AB137+Z137)))</f>
        <v>#VALUE!</v>
      </c>
      <c r="AE137" s="42"/>
      <c r="AF137" s="15" t="str">
        <f>IFERROR(IF(COUNTIF(Table9[MM Year],X137),
IF(AD137&lt;VLOOKUP(X137,Table9[],7,0),AD137
+VLOOKUP(X137,Table9[],4,0),AD137),AD137
),"")</f>
        <v/>
      </c>
      <c r="AG137" s="5"/>
      <c r="AH137" s="5"/>
      <c r="AI137" s="5"/>
      <c r="AJ137" s="6"/>
      <c r="AK137" s="6"/>
      <c r="AL137" s="12" t="str">
        <f t="shared" si="27"/>
        <v/>
      </c>
      <c r="AM137" s="5"/>
      <c r="AN137" s="27" t="str">
        <f t="shared" si="28"/>
        <v/>
      </c>
      <c r="AO137" s="5"/>
      <c r="AP137" s="5"/>
      <c r="AQ137" s="6"/>
      <c r="AR137" s="12" t="str">
        <f t="shared" si="29"/>
        <v/>
      </c>
      <c r="AS137" s="6"/>
      <c r="AT137" s="5"/>
      <c r="AU137" s="53"/>
      <c r="AV137" s="53"/>
      <c r="AW137" s="54"/>
      <c r="AX137" s="15" t="str">
        <f t="shared" si="30"/>
        <v/>
      </c>
      <c r="AY137" s="5"/>
      <c r="AZ137" s="27" t="str">
        <f>IFERROR(VLOOKUP(AY137,vlookup!A$2:I$331,2,FALSE),"")</f>
        <v/>
      </c>
      <c r="BA137" s="27" t="str">
        <f>IFERROR(VLOOKUP(AY137,vlookup!A$2:I$331,3,FALSE),"")</f>
        <v/>
      </c>
      <c r="BB137" s="5"/>
      <c r="BC137" s="27" t="str">
        <f>IFERROR(VLOOKUP(BB137,vlookup!D$2:E$331,2,FALSE),"")</f>
        <v/>
      </c>
      <c r="BD137" s="5"/>
      <c r="BE137" s="27" t="str">
        <f t="shared" si="31"/>
        <v/>
      </c>
      <c r="BF137" s="27" t="str">
        <f>IFERROR(VLOOKUP(BE137,vlookup!G$2:I$331,2,FALSE),"")</f>
        <v/>
      </c>
      <c r="BG137" s="27" t="str">
        <f>IFERROR(VLOOKUP(BE137,vlookup!G$2:I$331,3,FALSE),"")</f>
        <v/>
      </c>
      <c r="BH137" s="5"/>
      <c r="BI137" s="6"/>
      <c r="BJ137" s="6"/>
      <c r="BK137" s="6"/>
      <c r="BL137" s="6"/>
    </row>
    <row r="138" spans="1:64">
      <c r="A138" s="4"/>
      <c r="B138" s="5"/>
      <c r="C138" s="27" t="str">
        <f>IFERROR(VLOOKUP(B138,vlookup!A$2:I$331,2,FALSE),"")</f>
        <v/>
      </c>
      <c r="D138" s="27" t="str">
        <f>IFERROR(VLOOKUP(B138,vlookup!A$2:I$331,3,FALSE),"")</f>
        <v/>
      </c>
      <c r="E138" s="5"/>
      <c r="F138" s="27" t="str">
        <f>IFERROR(VLOOKUP(E138,vlookup!D$2:E$331,2,FALSE),"")</f>
        <v/>
      </c>
      <c r="G138" s="5"/>
      <c r="H138" s="27" t="str">
        <f t="shared" si="22"/>
        <v/>
      </c>
      <c r="I138" s="27" t="str">
        <f>IFERROR(VLOOKUP(H138,vlookup!G$2:I$331,2,FALSE),"")</f>
        <v/>
      </c>
      <c r="J138" s="27" t="str">
        <f>IFERROR(VLOOKUP(H138,vlookup!G$2:I$331,3,FALSE),"")</f>
        <v/>
      </c>
      <c r="K138" s="5"/>
      <c r="L138" s="6"/>
      <c r="M138" s="6"/>
      <c r="N138" s="6"/>
      <c r="O138" s="6"/>
      <c r="P138" s="6"/>
      <c r="Q138" s="14" t="str">
        <f t="shared" si="23"/>
        <v/>
      </c>
      <c r="R138" s="5"/>
      <c r="S138" s="6"/>
      <c r="T138" s="6"/>
      <c r="U138" s="5"/>
      <c r="V138" s="45">
        <f t="shared" si="24"/>
        <v>0</v>
      </c>
      <c r="W138" s="45">
        <f t="shared" si="25"/>
        <v>0</v>
      </c>
      <c r="X138" s="45" t="e">
        <f t="shared" si="26"/>
        <v>#VALUE!</v>
      </c>
      <c r="Y138" s="45">
        <f>IFERROR(VALUE(V138),VLOOKUP(V138,DayReplace[],2,0))</f>
        <v>0</v>
      </c>
      <c r="Z138" s="45">
        <f>IF(V138=0,1,
IF(OR(AND(COUNTIF(Table12[Normal and Leap Years],X138),AA138=3,Y138=30),
AND(COUNTIF(Table9[MM Year],X138),COUNTIF(Table13[Always 29-Day Months],AA138),Y138=30)),Y138
-1,Y138))</f>
        <v>1</v>
      </c>
      <c r="AA138" s="45">
        <f>IFERROR(VALUE(W138),VLOOKUP(W138,MonthReplace[],2,0))</f>
        <v>0</v>
      </c>
      <c r="AB138" s="45" t="e">
        <f>IF(COUNTIF(Table9[MM Year],X138),VLOOKUP(AA138,MonthSerial[],VLOOKUP(X138,Table9[],3,0)+2,0),DATE(X138,AA138,0)-AC138)</f>
        <v>#VALUE!</v>
      </c>
      <c r="AC138" s="45" t="e">
        <f>IF(COUNTIF(Table9[MM Year],X138),
VLOOKUP(X138,Table9[],5,0),
DATE(X138,1,0))</f>
        <v>#VALUE!</v>
      </c>
      <c r="AD138" s="46" t="e">
        <f>IF(AA138=0,DATE(YEAR(AC138+1),7,16),
IF(V138=0,IF(COUNTIF(Table9[MM Year],X138),AC138+AB138+Z138+15-DAY(AC138+AB138+Z138+15)+16,AC138+AB138+Z138-DAY(AC138+AB138+Z138)+16),
IF(COUNTIF(Table9[MM Year],X138),
IF(AC138+AB138+Z138&lt;VLOOKUP(X138,Table9[],7,0),AC138
+AB138+Z138+VLOOKUP(X138,Table9[],4,0),AC138+AB138+Z138),AC138
+AB138+Z138)))</f>
        <v>#VALUE!</v>
      </c>
      <c r="AE138" s="42"/>
      <c r="AF138" s="15" t="str">
        <f>IFERROR(IF(COUNTIF(Table9[MM Year],X138),
IF(AD138&lt;VLOOKUP(X138,Table9[],7,0),AD138
+VLOOKUP(X138,Table9[],4,0),AD138),AD138
),"")</f>
        <v/>
      </c>
      <c r="AG138" s="5"/>
      <c r="AH138" s="5"/>
      <c r="AI138" s="5"/>
      <c r="AJ138" s="6"/>
      <c r="AK138" s="6"/>
      <c r="AL138" s="12" t="str">
        <f t="shared" si="27"/>
        <v/>
      </c>
      <c r="AM138" s="5"/>
      <c r="AN138" s="27" t="str">
        <f t="shared" si="28"/>
        <v/>
      </c>
      <c r="AO138" s="5"/>
      <c r="AP138" s="5"/>
      <c r="AQ138" s="6"/>
      <c r="AR138" s="12" t="str">
        <f t="shared" si="29"/>
        <v/>
      </c>
      <c r="AS138" s="6"/>
      <c r="AT138" s="5"/>
      <c r="AU138" s="53"/>
      <c r="AV138" s="53"/>
      <c r="AW138" s="54"/>
      <c r="AX138" s="15" t="str">
        <f t="shared" si="30"/>
        <v/>
      </c>
      <c r="AY138" s="5"/>
      <c r="AZ138" s="27" t="str">
        <f>IFERROR(VLOOKUP(AY138,vlookup!A$2:I$331,2,FALSE),"")</f>
        <v/>
      </c>
      <c r="BA138" s="27" t="str">
        <f>IFERROR(VLOOKUP(AY138,vlookup!A$2:I$331,3,FALSE),"")</f>
        <v/>
      </c>
      <c r="BB138" s="5"/>
      <c r="BC138" s="27" t="str">
        <f>IFERROR(VLOOKUP(BB138,vlookup!D$2:E$331,2,FALSE),"")</f>
        <v/>
      </c>
      <c r="BD138" s="5"/>
      <c r="BE138" s="27" t="str">
        <f t="shared" si="31"/>
        <v/>
      </c>
      <c r="BF138" s="27" t="str">
        <f>IFERROR(VLOOKUP(BE138,vlookup!G$2:I$331,2,FALSE),"")</f>
        <v/>
      </c>
      <c r="BG138" s="27" t="str">
        <f>IFERROR(VLOOKUP(BE138,vlookup!G$2:I$331,3,FALSE),"")</f>
        <v/>
      </c>
      <c r="BH138" s="5"/>
      <c r="BI138" s="6"/>
      <c r="BJ138" s="6"/>
      <c r="BK138" s="6"/>
      <c r="BL138" s="6"/>
    </row>
    <row r="139" spans="1:64">
      <c r="A139" s="4"/>
      <c r="B139" s="5"/>
      <c r="C139" s="27" t="str">
        <f>IFERROR(VLOOKUP(B139,vlookup!A$2:I$331,2,FALSE),"")</f>
        <v/>
      </c>
      <c r="D139" s="27" t="str">
        <f>IFERROR(VLOOKUP(B139,vlookup!A$2:I$331,3,FALSE),"")</f>
        <v/>
      </c>
      <c r="E139" s="5"/>
      <c r="F139" s="27" t="str">
        <f>IFERROR(VLOOKUP(E139,vlookup!D$2:E$331,2,FALSE),"")</f>
        <v/>
      </c>
      <c r="G139" s="5"/>
      <c r="H139" s="27" t="str">
        <f t="shared" si="22"/>
        <v/>
      </c>
      <c r="I139" s="27" t="str">
        <f>IFERROR(VLOOKUP(H139,vlookup!G$2:I$331,2,FALSE),"")</f>
        <v/>
      </c>
      <c r="J139" s="27" t="str">
        <f>IFERROR(VLOOKUP(H139,vlookup!G$2:I$331,3,FALSE),"")</f>
        <v/>
      </c>
      <c r="K139" s="5"/>
      <c r="L139" s="6"/>
      <c r="M139" s="6"/>
      <c r="N139" s="6"/>
      <c r="O139" s="6"/>
      <c r="P139" s="6"/>
      <c r="Q139" s="14" t="str">
        <f t="shared" si="23"/>
        <v/>
      </c>
      <c r="R139" s="5"/>
      <c r="S139" s="6"/>
      <c r="T139" s="6"/>
      <c r="U139" s="5"/>
      <c r="V139" s="45">
        <f t="shared" si="24"/>
        <v>0</v>
      </c>
      <c r="W139" s="45">
        <f t="shared" si="25"/>
        <v>0</v>
      </c>
      <c r="X139" s="45" t="e">
        <f t="shared" si="26"/>
        <v>#VALUE!</v>
      </c>
      <c r="Y139" s="45">
        <f>IFERROR(VALUE(V139),VLOOKUP(V139,DayReplace[],2,0))</f>
        <v>0</v>
      </c>
      <c r="Z139" s="45">
        <f>IF(V139=0,1,
IF(OR(AND(COUNTIF(Table12[Normal and Leap Years],X139),AA139=3,Y139=30),
AND(COUNTIF(Table9[MM Year],X139),COUNTIF(Table13[Always 29-Day Months],AA139),Y139=30)),Y139
-1,Y139))</f>
        <v>1</v>
      </c>
      <c r="AA139" s="45">
        <f>IFERROR(VALUE(W139),VLOOKUP(W139,MonthReplace[],2,0))</f>
        <v>0</v>
      </c>
      <c r="AB139" s="45" t="e">
        <f>IF(COUNTIF(Table9[MM Year],X139),VLOOKUP(AA139,MonthSerial[],VLOOKUP(X139,Table9[],3,0)+2,0),DATE(X139,AA139,0)-AC139)</f>
        <v>#VALUE!</v>
      </c>
      <c r="AC139" s="45" t="e">
        <f>IF(COUNTIF(Table9[MM Year],X139),
VLOOKUP(X139,Table9[],5,0),
DATE(X139,1,0))</f>
        <v>#VALUE!</v>
      </c>
      <c r="AD139" s="46" t="e">
        <f>IF(AA139=0,DATE(YEAR(AC139+1),7,16),
IF(V139=0,IF(COUNTIF(Table9[MM Year],X139),AC139+AB139+Z139+15-DAY(AC139+AB139+Z139+15)+16,AC139+AB139+Z139-DAY(AC139+AB139+Z139)+16),
IF(COUNTIF(Table9[MM Year],X139),
IF(AC139+AB139+Z139&lt;VLOOKUP(X139,Table9[],7,0),AC139
+AB139+Z139+VLOOKUP(X139,Table9[],4,0),AC139+AB139+Z139),AC139
+AB139+Z139)))</f>
        <v>#VALUE!</v>
      </c>
      <c r="AE139" s="42"/>
      <c r="AF139" s="15" t="str">
        <f>IFERROR(IF(COUNTIF(Table9[MM Year],X139),
IF(AD139&lt;VLOOKUP(X139,Table9[],7,0),AD139
+VLOOKUP(X139,Table9[],4,0),AD139),AD139
),"")</f>
        <v/>
      </c>
      <c r="AG139" s="5"/>
      <c r="AH139" s="5"/>
      <c r="AI139" s="5"/>
      <c r="AJ139" s="6"/>
      <c r="AK139" s="6"/>
      <c r="AL139" s="12" t="str">
        <f t="shared" si="27"/>
        <v/>
      </c>
      <c r="AM139" s="5"/>
      <c r="AN139" s="27" t="str">
        <f t="shared" si="28"/>
        <v/>
      </c>
      <c r="AO139" s="5"/>
      <c r="AP139" s="5"/>
      <c r="AQ139" s="6"/>
      <c r="AR139" s="12" t="str">
        <f t="shared" si="29"/>
        <v/>
      </c>
      <c r="AS139" s="6"/>
      <c r="AT139" s="5"/>
      <c r="AU139" s="53"/>
      <c r="AV139" s="53"/>
      <c r="AW139" s="54"/>
      <c r="AX139" s="15" t="str">
        <f t="shared" si="30"/>
        <v/>
      </c>
      <c r="AY139" s="5"/>
      <c r="AZ139" s="27" t="str">
        <f>IFERROR(VLOOKUP(AY139,vlookup!A$2:I$331,2,FALSE),"")</f>
        <v/>
      </c>
      <c r="BA139" s="27" t="str">
        <f>IFERROR(VLOOKUP(AY139,vlookup!A$2:I$331,3,FALSE),"")</f>
        <v/>
      </c>
      <c r="BB139" s="5"/>
      <c r="BC139" s="27" t="str">
        <f>IFERROR(VLOOKUP(BB139,vlookup!D$2:E$331,2,FALSE),"")</f>
        <v/>
      </c>
      <c r="BD139" s="5"/>
      <c r="BE139" s="27" t="str">
        <f t="shared" si="31"/>
        <v/>
      </c>
      <c r="BF139" s="27" t="str">
        <f>IFERROR(VLOOKUP(BE139,vlookup!G$2:I$331,2,FALSE),"")</f>
        <v/>
      </c>
      <c r="BG139" s="27" t="str">
        <f>IFERROR(VLOOKUP(BE139,vlookup!G$2:I$331,3,FALSE),"")</f>
        <v/>
      </c>
      <c r="BH139" s="5"/>
      <c r="BI139" s="6"/>
      <c r="BJ139" s="6"/>
      <c r="BK139" s="6"/>
      <c r="BL139" s="6"/>
    </row>
    <row r="140" spans="1:64">
      <c r="A140" s="4"/>
      <c r="B140" s="5"/>
      <c r="C140" s="27" t="str">
        <f>IFERROR(VLOOKUP(B140,vlookup!A$2:I$331,2,FALSE),"")</f>
        <v/>
      </c>
      <c r="D140" s="27" t="str">
        <f>IFERROR(VLOOKUP(B140,vlookup!A$2:I$331,3,FALSE),"")</f>
        <v/>
      </c>
      <c r="E140" s="5"/>
      <c r="F140" s="27" t="str">
        <f>IFERROR(VLOOKUP(E140,vlookup!D$2:E$331,2,FALSE),"")</f>
        <v/>
      </c>
      <c r="G140" s="5"/>
      <c r="H140" s="27" t="str">
        <f t="shared" si="22"/>
        <v/>
      </c>
      <c r="I140" s="27" t="str">
        <f>IFERROR(VLOOKUP(H140,vlookup!G$2:I$331,2,FALSE),"")</f>
        <v/>
      </c>
      <c r="J140" s="27" t="str">
        <f>IFERROR(VLOOKUP(H140,vlookup!G$2:I$331,3,FALSE),"")</f>
        <v/>
      </c>
      <c r="K140" s="5"/>
      <c r="L140" s="6"/>
      <c r="M140" s="6"/>
      <c r="N140" s="6"/>
      <c r="O140" s="6"/>
      <c r="P140" s="6"/>
      <c r="Q140" s="14" t="str">
        <f t="shared" si="23"/>
        <v/>
      </c>
      <c r="R140" s="5"/>
      <c r="S140" s="6"/>
      <c r="T140" s="6"/>
      <c r="U140" s="5"/>
      <c r="V140" s="45">
        <f t="shared" si="24"/>
        <v>0</v>
      </c>
      <c r="W140" s="45">
        <f t="shared" si="25"/>
        <v>0</v>
      </c>
      <c r="X140" s="45" t="e">
        <f t="shared" si="26"/>
        <v>#VALUE!</v>
      </c>
      <c r="Y140" s="45">
        <f>IFERROR(VALUE(V140),VLOOKUP(V140,DayReplace[],2,0))</f>
        <v>0</v>
      </c>
      <c r="Z140" s="45">
        <f>IF(V140=0,1,
IF(OR(AND(COUNTIF(Table12[Normal and Leap Years],X140),AA140=3,Y140=30),
AND(COUNTIF(Table9[MM Year],X140),COUNTIF(Table13[Always 29-Day Months],AA140),Y140=30)),Y140
-1,Y140))</f>
        <v>1</v>
      </c>
      <c r="AA140" s="45">
        <f>IFERROR(VALUE(W140),VLOOKUP(W140,MonthReplace[],2,0))</f>
        <v>0</v>
      </c>
      <c r="AB140" s="45" t="e">
        <f>IF(COUNTIF(Table9[MM Year],X140),VLOOKUP(AA140,MonthSerial[],VLOOKUP(X140,Table9[],3,0)+2,0),DATE(X140,AA140,0)-AC140)</f>
        <v>#VALUE!</v>
      </c>
      <c r="AC140" s="45" t="e">
        <f>IF(COUNTIF(Table9[MM Year],X140),
VLOOKUP(X140,Table9[],5,0),
DATE(X140,1,0))</f>
        <v>#VALUE!</v>
      </c>
      <c r="AD140" s="46" t="e">
        <f>IF(AA140=0,DATE(YEAR(AC140+1),7,16),
IF(V140=0,IF(COUNTIF(Table9[MM Year],X140),AC140+AB140+Z140+15-DAY(AC140+AB140+Z140+15)+16,AC140+AB140+Z140-DAY(AC140+AB140+Z140)+16),
IF(COUNTIF(Table9[MM Year],X140),
IF(AC140+AB140+Z140&lt;VLOOKUP(X140,Table9[],7,0),AC140
+AB140+Z140+VLOOKUP(X140,Table9[],4,0),AC140+AB140+Z140),AC140
+AB140+Z140)))</f>
        <v>#VALUE!</v>
      </c>
      <c r="AE140" s="42"/>
      <c r="AF140" s="15" t="str">
        <f>IFERROR(IF(COUNTIF(Table9[MM Year],X140),
IF(AD140&lt;VLOOKUP(X140,Table9[],7,0),AD140
+VLOOKUP(X140,Table9[],4,0),AD140),AD140
),"")</f>
        <v/>
      </c>
      <c r="AG140" s="5"/>
      <c r="AH140" s="5"/>
      <c r="AI140" s="5"/>
      <c r="AJ140" s="6"/>
      <c r="AK140" s="6"/>
      <c r="AL140" s="12" t="str">
        <f t="shared" si="27"/>
        <v/>
      </c>
      <c r="AM140" s="5"/>
      <c r="AN140" s="27" t="str">
        <f t="shared" si="28"/>
        <v/>
      </c>
      <c r="AO140" s="5"/>
      <c r="AP140" s="5"/>
      <c r="AQ140" s="6"/>
      <c r="AR140" s="12" t="str">
        <f t="shared" si="29"/>
        <v/>
      </c>
      <c r="AS140" s="6"/>
      <c r="AT140" s="5"/>
      <c r="AU140" s="53"/>
      <c r="AV140" s="53"/>
      <c r="AW140" s="54"/>
      <c r="AX140" s="15" t="str">
        <f t="shared" si="30"/>
        <v/>
      </c>
      <c r="AY140" s="5"/>
      <c r="AZ140" s="27" t="str">
        <f>IFERROR(VLOOKUP(AY140,vlookup!A$2:I$331,2,FALSE),"")</f>
        <v/>
      </c>
      <c r="BA140" s="27" t="str">
        <f>IFERROR(VLOOKUP(AY140,vlookup!A$2:I$331,3,FALSE),"")</f>
        <v/>
      </c>
      <c r="BB140" s="5"/>
      <c r="BC140" s="27" t="str">
        <f>IFERROR(VLOOKUP(BB140,vlookup!D$2:E$331,2,FALSE),"")</f>
        <v/>
      </c>
      <c r="BD140" s="5"/>
      <c r="BE140" s="27" t="str">
        <f t="shared" si="31"/>
        <v/>
      </c>
      <c r="BF140" s="27" t="str">
        <f>IFERROR(VLOOKUP(BE140,vlookup!G$2:I$331,2,FALSE),"")</f>
        <v/>
      </c>
      <c r="BG140" s="27" t="str">
        <f>IFERROR(VLOOKUP(BE140,vlookup!G$2:I$331,3,FALSE),"")</f>
        <v/>
      </c>
      <c r="BH140" s="5"/>
      <c r="BI140" s="6"/>
      <c r="BJ140" s="6"/>
      <c r="BK140" s="6"/>
      <c r="BL140" s="6"/>
    </row>
    <row r="141" spans="1:64">
      <c r="A141" s="4"/>
      <c r="B141" s="5"/>
      <c r="C141" s="27" t="str">
        <f>IFERROR(VLOOKUP(B141,vlookup!A$2:I$331,2,FALSE),"")</f>
        <v/>
      </c>
      <c r="D141" s="27" t="str">
        <f>IFERROR(VLOOKUP(B141,vlookup!A$2:I$331,3,FALSE),"")</f>
        <v/>
      </c>
      <c r="E141" s="5"/>
      <c r="F141" s="27" t="str">
        <f>IFERROR(VLOOKUP(E141,vlookup!D$2:E$331,2,FALSE),"")</f>
        <v/>
      </c>
      <c r="G141" s="5"/>
      <c r="H141" s="27" t="str">
        <f t="shared" si="22"/>
        <v/>
      </c>
      <c r="I141" s="27" t="str">
        <f>IFERROR(VLOOKUP(H141,vlookup!G$2:I$331,2,FALSE),"")</f>
        <v/>
      </c>
      <c r="J141" s="27" t="str">
        <f>IFERROR(VLOOKUP(H141,vlookup!G$2:I$331,3,FALSE),"")</f>
        <v/>
      </c>
      <c r="K141" s="5"/>
      <c r="L141" s="6"/>
      <c r="M141" s="6"/>
      <c r="N141" s="6"/>
      <c r="O141" s="6"/>
      <c r="P141" s="6"/>
      <c r="Q141" s="14" t="str">
        <f t="shared" si="23"/>
        <v/>
      </c>
      <c r="R141" s="5"/>
      <c r="S141" s="6"/>
      <c r="T141" s="6"/>
      <c r="U141" s="5"/>
      <c r="V141" s="45">
        <f t="shared" si="24"/>
        <v>0</v>
      </c>
      <c r="W141" s="45">
        <f t="shared" si="25"/>
        <v>0</v>
      </c>
      <c r="X141" s="45" t="e">
        <f t="shared" si="26"/>
        <v>#VALUE!</v>
      </c>
      <c r="Y141" s="45">
        <f>IFERROR(VALUE(V141),VLOOKUP(V141,DayReplace[],2,0))</f>
        <v>0</v>
      </c>
      <c r="Z141" s="45">
        <f>IF(V141=0,1,
IF(OR(AND(COUNTIF(Table12[Normal and Leap Years],X141),AA141=3,Y141=30),
AND(COUNTIF(Table9[MM Year],X141),COUNTIF(Table13[Always 29-Day Months],AA141),Y141=30)),Y141
-1,Y141))</f>
        <v>1</v>
      </c>
      <c r="AA141" s="45">
        <f>IFERROR(VALUE(W141),VLOOKUP(W141,MonthReplace[],2,0))</f>
        <v>0</v>
      </c>
      <c r="AB141" s="45" t="e">
        <f>IF(COUNTIF(Table9[MM Year],X141),VLOOKUP(AA141,MonthSerial[],VLOOKUP(X141,Table9[],3,0)+2,0),DATE(X141,AA141,0)-AC141)</f>
        <v>#VALUE!</v>
      </c>
      <c r="AC141" s="45" t="e">
        <f>IF(COUNTIF(Table9[MM Year],X141),
VLOOKUP(X141,Table9[],5,0),
DATE(X141,1,0))</f>
        <v>#VALUE!</v>
      </c>
      <c r="AD141" s="46" t="e">
        <f>IF(AA141=0,DATE(YEAR(AC141+1),7,16),
IF(V141=0,IF(COUNTIF(Table9[MM Year],X141),AC141+AB141+Z141+15-DAY(AC141+AB141+Z141+15)+16,AC141+AB141+Z141-DAY(AC141+AB141+Z141)+16),
IF(COUNTIF(Table9[MM Year],X141),
IF(AC141+AB141+Z141&lt;VLOOKUP(X141,Table9[],7,0),AC141
+AB141+Z141+VLOOKUP(X141,Table9[],4,0),AC141+AB141+Z141),AC141
+AB141+Z141)))</f>
        <v>#VALUE!</v>
      </c>
      <c r="AE141" s="42"/>
      <c r="AF141" s="15" t="str">
        <f>IFERROR(IF(COUNTIF(Table9[MM Year],X141),
IF(AD141&lt;VLOOKUP(X141,Table9[],7,0),AD141
+VLOOKUP(X141,Table9[],4,0),AD141),AD141
),"")</f>
        <v/>
      </c>
      <c r="AG141" s="5"/>
      <c r="AH141" s="5"/>
      <c r="AI141" s="5"/>
      <c r="AJ141" s="6"/>
      <c r="AK141" s="6"/>
      <c r="AL141" s="12" t="str">
        <f t="shared" si="27"/>
        <v/>
      </c>
      <c r="AM141" s="5"/>
      <c r="AN141" s="27" t="str">
        <f t="shared" si="28"/>
        <v/>
      </c>
      <c r="AO141" s="5"/>
      <c r="AP141" s="5"/>
      <c r="AQ141" s="6"/>
      <c r="AR141" s="12" t="str">
        <f t="shared" si="29"/>
        <v/>
      </c>
      <c r="AS141" s="6"/>
      <c r="AT141" s="5"/>
      <c r="AU141" s="53"/>
      <c r="AV141" s="53"/>
      <c r="AW141" s="54"/>
      <c r="AX141" s="15" t="str">
        <f t="shared" si="30"/>
        <v/>
      </c>
      <c r="AY141" s="5"/>
      <c r="AZ141" s="27" t="str">
        <f>IFERROR(VLOOKUP(AY141,vlookup!A$2:I$331,2,FALSE),"")</f>
        <v/>
      </c>
      <c r="BA141" s="27" t="str">
        <f>IFERROR(VLOOKUP(AY141,vlookup!A$2:I$331,3,FALSE),"")</f>
        <v/>
      </c>
      <c r="BB141" s="5"/>
      <c r="BC141" s="27" t="str">
        <f>IFERROR(VLOOKUP(BB141,vlookup!D$2:E$331,2,FALSE),"")</f>
        <v/>
      </c>
      <c r="BD141" s="5"/>
      <c r="BE141" s="27" t="str">
        <f t="shared" si="31"/>
        <v/>
      </c>
      <c r="BF141" s="27" t="str">
        <f>IFERROR(VLOOKUP(BE141,vlookup!G$2:I$331,2,FALSE),"")</f>
        <v/>
      </c>
      <c r="BG141" s="27" t="str">
        <f>IFERROR(VLOOKUP(BE141,vlookup!G$2:I$331,3,FALSE),"")</f>
        <v/>
      </c>
      <c r="BH141" s="5"/>
      <c r="BI141" s="6"/>
      <c r="BJ141" s="6"/>
      <c r="BK141" s="6"/>
      <c r="BL141" s="6"/>
    </row>
    <row r="142" spans="1:64">
      <c r="A142" s="4"/>
      <c r="B142" s="5"/>
      <c r="C142" s="27" t="str">
        <f>IFERROR(VLOOKUP(B142,vlookup!A$2:I$331,2,FALSE),"")</f>
        <v/>
      </c>
      <c r="D142" s="27" t="str">
        <f>IFERROR(VLOOKUP(B142,vlookup!A$2:I$331,3,FALSE),"")</f>
        <v/>
      </c>
      <c r="E142" s="5"/>
      <c r="F142" s="27" t="str">
        <f>IFERROR(VLOOKUP(E142,vlookup!D$2:E$331,2,FALSE),"")</f>
        <v/>
      </c>
      <c r="G142" s="5"/>
      <c r="H142" s="27" t="str">
        <f t="shared" si="22"/>
        <v/>
      </c>
      <c r="I142" s="27" t="str">
        <f>IFERROR(VLOOKUP(H142,vlookup!G$2:I$331,2,FALSE),"")</f>
        <v/>
      </c>
      <c r="J142" s="27" t="str">
        <f>IFERROR(VLOOKUP(H142,vlookup!G$2:I$331,3,FALSE),"")</f>
        <v/>
      </c>
      <c r="K142" s="5"/>
      <c r="L142" s="6"/>
      <c r="M142" s="6"/>
      <c r="N142" s="6"/>
      <c r="O142" s="6"/>
      <c r="P142" s="6"/>
      <c r="Q142" s="14" t="str">
        <f t="shared" si="23"/>
        <v/>
      </c>
      <c r="R142" s="5"/>
      <c r="S142" s="6"/>
      <c r="T142" s="6"/>
      <c r="U142" s="5"/>
      <c r="V142" s="45">
        <f t="shared" si="24"/>
        <v>0</v>
      </c>
      <c r="W142" s="45">
        <f t="shared" si="25"/>
        <v>0</v>
      </c>
      <c r="X142" s="45" t="e">
        <f t="shared" si="26"/>
        <v>#VALUE!</v>
      </c>
      <c r="Y142" s="45">
        <f>IFERROR(VALUE(V142),VLOOKUP(V142,DayReplace[],2,0))</f>
        <v>0</v>
      </c>
      <c r="Z142" s="45">
        <f>IF(V142=0,1,
IF(OR(AND(COUNTIF(Table12[Normal and Leap Years],X142),AA142=3,Y142=30),
AND(COUNTIF(Table9[MM Year],X142),COUNTIF(Table13[Always 29-Day Months],AA142),Y142=30)),Y142
-1,Y142))</f>
        <v>1</v>
      </c>
      <c r="AA142" s="45">
        <f>IFERROR(VALUE(W142),VLOOKUP(W142,MonthReplace[],2,0))</f>
        <v>0</v>
      </c>
      <c r="AB142" s="45" t="e">
        <f>IF(COUNTIF(Table9[MM Year],X142),VLOOKUP(AA142,MonthSerial[],VLOOKUP(X142,Table9[],3,0)+2,0),DATE(X142,AA142,0)-AC142)</f>
        <v>#VALUE!</v>
      </c>
      <c r="AC142" s="45" t="e">
        <f>IF(COUNTIF(Table9[MM Year],X142),
VLOOKUP(X142,Table9[],5,0),
DATE(X142,1,0))</f>
        <v>#VALUE!</v>
      </c>
      <c r="AD142" s="46" t="e">
        <f>IF(AA142=0,DATE(YEAR(AC142+1),7,16),
IF(V142=0,IF(COUNTIF(Table9[MM Year],X142),AC142+AB142+Z142+15-DAY(AC142+AB142+Z142+15)+16,AC142+AB142+Z142-DAY(AC142+AB142+Z142)+16),
IF(COUNTIF(Table9[MM Year],X142),
IF(AC142+AB142+Z142&lt;VLOOKUP(X142,Table9[],7,0),AC142
+AB142+Z142+VLOOKUP(X142,Table9[],4,0),AC142+AB142+Z142),AC142
+AB142+Z142)))</f>
        <v>#VALUE!</v>
      </c>
      <c r="AE142" s="42"/>
      <c r="AF142" s="15" t="str">
        <f>IFERROR(IF(COUNTIF(Table9[MM Year],X142),
IF(AD142&lt;VLOOKUP(X142,Table9[],7,0),AD142
+VLOOKUP(X142,Table9[],4,0),AD142),AD142
),"")</f>
        <v/>
      </c>
      <c r="AG142" s="5"/>
      <c r="AH142" s="5"/>
      <c r="AI142" s="5"/>
      <c r="AJ142" s="6"/>
      <c r="AK142" s="6"/>
      <c r="AL142" s="12" t="str">
        <f t="shared" si="27"/>
        <v/>
      </c>
      <c r="AM142" s="5"/>
      <c r="AN142" s="27" t="str">
        <f t="shared" si="28"/>
        <v/>
      </c>
      <c r="AO142" s="5"/>
      <c r="AP142" s="5"/>
      <c r="AQ142" s="6"/>
      <c r="AR142" s="12" t="str">
        <f t="shared" si="29"/>
        <v/>
      </c>
      <c r="AS142" s="6"/>
      <c r="AT142" s="5"/>
      <c r="AU142" s="53"/>
      <c r="AV142" s="53"/>
      <c r="AW142" s="54"/>
      <c r="AX142" s="15" t="str">
        <f t="shared" si="30"/>
        <v/>
      </c>
      <c r="AY142" s="5"/>
      <c r="AZ142" s="27" t="str">
        <f>IFERROR(VLOOKUP(AY142,vlookup!A$2:I$331,2,FALSE),"")</f>
        <v/>
      </c>
      <c r="BA142" s="27" t="str">
        <f>IFERROR(VLOOKUP(AY142,vlookup!A$2:I$331,3,FALSE),"")</f>
        <v/>
      </c>
      <c r="BB142" s="5"/>
      <c r="BC142" s="27" t="str">
        <f>IFERROR(VLOOKUP(BB142,vlookup!D$2:E$331,2,FALSE),"")</f>
        <v/>
      </c>
      <c r="BD142" s="5"/>
      <c r="BE142" s="27" t="str">
        <f t="shared" si="31"/>
        <v/>
      </c>
      <c r="BF142" s="27" t="str">
        <f>IFERROR(VLOOKUP(BE142,vlookup!G$2:I$331,2,FALSE),"")</f>
        <v/>
      </c>
      <c r="BG142" s="27" t="str">
        <f>IFERROR(VLOOKUP(BE142,vlookup!G$2:I$331,3,FALSE),"")</f>
        <v/>
      </c>
      <c r="BH142" s="5"/>
      <c r="BI142" s="6"/>
      <c r="BJ142" s="6"/>
      <c r="BK142" s="6"/>
      <c r="BL142" s="6"/>
    </row>
    <row r="143" spans="1:64">
      <c r="A143" s="4"/>
      <c r="B143" s="5"/>
      <c r="C143" s="27" t="str">
        <f>IFERROR(VLOOKUP(B143,vlookup!A$2:I$331,2,FALSE),"")</f>
        <v/>
      </c>
      <c r="D143" s="27" t="str">
        <f>IFERROR(VLOOKUP(B143,vlookup!A$2:I$331,3,FALSE),"")</f>
        <v/>
      </c>
      <c r="E143" s="5"/>
      <c r="F143" s="27" t="str">
        <f>IFERROR(VLOOKUP(E143,vlookup!D$2:E$331,2,FALSE),"")</f>
        <v/>
      </c>
      <c r="G143" s="5"/>
      <c r="H143" s="27" t="str">
        <f t="shared" si="22"/>
        <v/>
      </c>
      <c r="I143" s="27" t="str">
        <f>IFERROR(VLOOKUP(H143,vlookup!G$2:I$331,2,FALSE),"")</f>
        <v/>
      </c>
      <c r="J143" s="27" t="str">
        <f>IFERROR(VLOOKUP(H143,vlookup!G$2:I$331,3,FALSE),"")</f>
        <v/>
      </c>
      <c r="K143" s="5"/>
      <c r="L143" s="6"/>
      <c r="M143" s="6"/>
      <c r="N143" s="6"/>
      <c r="O143" s="6"/>
      <c r="P143" s="6"/>
      <c r="Q143" s="14" t="str">
        <f t="shared" si="23"/>
        <v/>
      </c>
      <c r="R143" s="5"/>
      <c r="S143" s="6"/>
      <c r="T143" s="6"/>
      <c r="U143" s="5"/>
      <c r="V143" s="45">
        <f t="shared" si="24"/>
        <v>0</v>
      </c>
      <c r="W143" s="45">
        <f t="shared" si="25"/>
        <v>0</v>
      </c>
      <c r="X143" s="45" t="e">
        <f t="shared" si="26"/>
        <v>#VALUE!</v>
      </c>
      <c r="Y143" s="45">
        <f>IFERROR(VALUE(V143),VLOOKUP(V143,DayReplace[],2,0))</f>
        <v>0</v>
      </c>
      <c r="Z143" s="45">
        <f>IF(V143=0,1,
IF(OR(AND(COUNTIF(Table12[Normal and Leap Years],X143),AA143=3,Y143=30),
AND(COUNTIF(Table9[MM Year],X143),COUNTIF(Table13[Always 29-Day Months],AA143),Y143=30)),Y143
-1,Y143))</f>
        <v>1</v>
      </c>
      <c r="AA143" s="45">
        <f>IFERROR(VALUE(W143),VLOOKUP(W143,MonthReplace[],2,0))</f>
        <v>0</v>
      </c>
      <c r="AB143" s="45" t="e">
        <f>IF(COUNTIF(Table9[MM Year],X143),VLOOKUP(AA143,MonthSerial[],VLOOKUP(X143,Table9[],3,0)+2,0),DATE(X143,AA143,0)-AC143)</f>
        <v>#VALUE!</v>
      </c>
      <c r="AC143" s="45" t="e">
        <f>IF(COUNTIF(Table9[MM Year],X143),
VLOOKUP(X143,Table9[],5,0),
DATE(X143,1,0))</f>
        <v>#VALUE!</v>
      </c>
      <c r="AD143" s="46" t="e">
        <f>IF(AA143=0,DATE(YEAR(AC143+1),7,16),
IF(V143=0,IF(COUNTIF(Table9[MM Year],X143),AC143+AB143+Z143+15-DAY(AC143+AB143+Z143+15)+16,AC143+AB143+Z143-DAY(AC143+AB143+Z143)+16),
IF(COUNTIF(Table9[MM Year],X143),
IF(AC143+AB143+Z143&lt;VLOOKUP(X143,Table9[],7,0),AC143
+AB143+Z143+VLOOKUP(X143,Table9[],4,0),AC143+AB143+Z143),AC143
+AB143+Z143)))</f>
        <v>#VALUE!</v>
      </c>
      <c r="AE143" s="42"/>
      <c r="AF143" s="15" t="str">
        <f>IFERROR(IF(COUNTIF(Table9[MM Year],X143),
IF(AD143&lt;VLOOKUP(X143,Table9[],7,0),AD143
+VLOOKUP(X143,Table9[],4,0),AD143),AD143
),"")</f>
        <v/>
      </c>
      <c r="AG143" s="5"/>
      <c r="AH143" s="5"/>
      <c r="AI143" s="5"/>
      <c r="AJ143" s="6"/>
      <c r="AK143" s="6"/>
      <c r="AL143" s="12" t="str">
        <f t="shared" si="27"/>
        <v/>
      </c>
      <c r="AM143" s="5"/>
      <c r="AN143" s="27" t="str">
        <f t="shared" si="28"/>
        <v/>
      </c>
      <c r="AO143" s="5"/>
      <c r="AP143" s="5"/>
      <c r="AQ143" s="6"/>
      <c r="AR143" s="12" t="str">
        <f t="shared" si="29"/>
        <v/>
      </c>
      <c r="AS143" s="6"/>
      <c r="AT143" s="5"/>
      <c r="AU143" s="53"/>
      <c r="AV143" s="53"/>
      <c r="AW143" s="54"/>
      <c r="AX143" s="15" t="str">
        <f t="shared" si="30"/>
        <v/>
      </c>
      <c r="AY143" s="5"/>
      <c r="AZ143" s="27" t="str">
        <f>IFERROR(VLOOKUP(AY143,vlookup!A$2:I$331,2,FALSE),"")</f>
        <v/>
      </c>
      <c r="BA143" s="27" t="str">
        <f>IFERROR(VLOOKUP(AY143,vlookup!A$2:I$331,3,FALSE),"")</f>
        <v/>
      </c>
      <c r="BB143" s="5"/>
      <c r="BC143" s="27" t="str">
        <f>IFERROR(VLOOKUP(BB143,vlookup!D$2:E$331,2,FALSE),"")</f>
        <v/>
      </c>
      <c r="BD143" s="5"/>
      <c r="BE143" s="27" t="str">
        <f t="shared" si="31"/>
        <v/>
      </c>
      <c r="BF143" s="27" t="str">
        <f>IFERROR(VLOOKUP(BE143,vlookup!G$2:I$331,2,FALSE),"")</f>
        <v/>
      </c>
      <c r="BG143" s="27" t="str">
        <f>IFERROR(VLOOKUP(BE143,vlookup!G$2:I$331,3,FALSE),"")</f>
        <v/>
      </c>
      <c r="BH143" s="5"/>
      <c r="BI143" s="6"/>
      <c r="BJ143" s="6"/>
      <c r="BK143" s="6"/>
      <c r="BL143" s="6"/>
    </row>
    <row r="144" spans="1:64">
      <c r="A144" s="4"/>
      <c r="B144" s="5"/>
      <c r="C144" s="27" t="str">
        <f>IFERROR(VLOOKUP(B144,vlookup!A$2:I$331,2,FALSE),"")</f>
        <v/>
      </c>
      <c r="D144" s="27" t="str">
        <f>IFERROR(VLOOKUP(B144,vlookup!A$2:I$331,3,FALSE),"")</f>
        <v/>
      </c>
      <c r="E144" s="5"/>
      <c r="F144" s="27" t="str">
        <f>IFERROR(VLOOKUP(E144,vlookup!D$2:E$331,2,FALSE),"")</f>
        <v/>
      </c>
      <c r="G144" s="5"/>
      <c r="H144" s="27" t="str">
        <f t="shared" si="22"/>
        <v/>
      </c>
      <c r="I144" s="27" t="str">
        <f>IFERROR(VLOOKUP(H144,vlookup!G$2:I$331,2,FALSE),"")</f>
        <v/>
      </c>
      <c r="J144" s="27" t="str">
        <f>IFERROR(VLOOKUP(H144,vlookup!G$2:I$331,3,FALSE),"")</f>
        <v/>
      </c>
      <c r="K144" s="5"/>
      <c r="L144" s="6"/>
      <c r="M144" s="6"/>
      <c r="N144" s="6"/>
      <c r="O144" s="6"/>
      <c r="P144" s="6"/>
      <c r="Q144" s="14" t="str">
        <f t="shared" si="23"/>
        <v/>
      </c>
      <c r="R144" s="5"/>
      <c r="S144" s="6"/>
      <c r="T144" s="6"/>
      <c r="U144" s="5"/>
      <c r="V144" s="45">
        <f t="shared" si="24"/>
        <v>0</v>
      </c>
      <c r="W144" s="45">
        <f t="shared" si="25"/>
        <v>0</v>
      </c>
      <c r="X144" s="45" t="e">
        <f t="shared" si="26"/>
        <v>#VALUE!</v>
      </c>
      <c r="Y144" s="45">
        <f>IFERROR(VALUE(V144),VLOOKUP(V144,DayReplace[],2,0))</f>
        <v>0</v>
      </c>
      <c r="Z144" s="45">
        <f>IF(V144=0,1,
IF(OR(AND(COUNTIF(Table12[Normal and Leap Years],X144),AA144=3,Y144=30),
AND(COUNTIF(Table9[MM Year],X144),COUNTIF(Table13[Always 29-Day Months],AA144),Y144=30)),Y144
-1,Y144))</f>
        <v>1</v>
      </c>
      <c r="AA144" s="45">
        <f>IFERROR(VALUE(W144),VLOOKUP(W144,MonthReplace[],2,0))</f>
        <v>0</v>
      </c>
      <c r="AB144" s="45" t="e">
        <f>IF(COUNTIF(Table9[MM Year],X144),VLOOKUP(AA144,MonthSerial[],VLOOKUP(X144,Table9[],3,0)+2,0),DATE(X144,AA144,0)-AC144)</f>
        <v>#VALUE!</v>
      </c>
      <c r="AC144" s="45" t="e">
        <f>IF(COUNTIF(Table9[MM Year],X144),
VLOOKUP(X144,Table9[],5,0),
DATE(X144,1,0))</f>
        <v>#VALUE!</v>
      </c>
      <c r="AD144" s="46" t="e">
        <f>IF(AA144=0,DATE(YEAR(AC144+1),7,16),
IF(V144=0,IF(COUNTIF(Table9[MM Year],X144),AC144+AB144+Z144+15-DAY(AC144+AB144+Z144+15)+16,AC144+AB144+Z144-DAY(AC144+AB144+Z144)+16),
IF(COUNTIF(Table9[MM Year],X144),
IF(AC144+AB144+Z144&lt;VLOOKUP(X144,Table9[],7,0),AC144
+AB144+Z144+VLOOKUP(X144,Table9[],4,0),AC144+AB144+Z144),AC144
+AB144+Z144)))</f>
        <v>#VALUE!</v>
      </c>
      <c r="AE144" s="42"/>
      <c r="AF144" s="15" t="str">
        <f>IFERROR(IF(COUNTIF(Table9[MM Year],X144),
IF(AD144&lt;VLOOKUP(X144,Table9[],7,0),AD144
+VLOOKUP(X144,Table9[],4,0),AD144),AD144
),"")</f>
        <v/>
      </c>
      <c r="AG144" s="5"/>
      <c r="AH144" s="5"/>
      <c r="AI144" s="5"/>
      <c r="AJ144" s="6"/>
      <c r="AK144" s="6"/>
      <c r="AL144" s="12" t="str">
        <f t="shared" si="27"/>
        <v/>
      </c>
      <c r="AM144" s="5"/>
      <c r="AN144" s="27" t="str">
        <f t="shared" si="28"/>
        <v/>
      </c>
      <c r="AO144" s="5"/>
      <c r="AP144" s="5"/>
      <c r="AQ144" s="6"/>
      <c r="AR144" s="12" t="str">
        <f t="shared" si="29"/>
        <v/>
      </c>
      <c r="AS144" s="6"/>
      <c r="AT144" s="5"/>
      <c r="AU144" s="53"/>
      <c r="AV144" s="53"/>
      <c r="AW144" s="54"/>
      <c r="AX144" s="15" t="str">
        <f t="shared" si="30"/>
        <v/>
      </c>
      <c r="AY144" s="5"/>
      <c r="AZ144" s="27" t="str">
        <f>IFERROR(VLOOKUP(AY144,vlookup!A$2:I$331,2,FALSE),"")</f>
        <v/>
      </c>
      <c r="BA144" s="27" t="str">
        <f>IFERROR(VLOOKUP(AY144,vlookup!A$2:I$331,3,FALSE),"")</f>
        <v/>
      </c>
      <c r="BB144" s="5"/>
      <c r="BC144" s="27" t="str">
        <f>IFERROR(VLOOKUP(BB144,vlookup!D$2:E$331,2,FALSE),"")</f>
        <v/>
      </c>
      <c r="BD144" s="5"/>
      <c r="BE144" s="27" t="str">
        <f t="shared" si="31"/>
        <v/>
      </c>
      <c r="BF144" s="27" t="str">
        <f>IFERROR(VLOOKUP(BE144,vlookup!G$2:I$331,2,FALSE),"")</f>
        <v/>
      </c>
      <c r="BG144" s="27" t="str">
        <f>IFERROR(VLOOKUP(BE144,vlookup!G$2:I$331,3,FALSE),"")</f>
        <v/>
      </c>
      <c r="BH144" s="5"/>
      <c r="BI144" s="6"/>
      <c r="BJ144" s="6"/>
      <c r="BK144" s="6"/>
      <c r="BL144" s="6"/>
    </row>
    <row r="145" spans="1:64">
      <c r="A145" s="4"/>
      <c r="B145" s="5"/>
      <c r="C145" s="27" t="str">
        <f>IFERROR(VLOOKUP(B145,vlookup!A$2:I$331,2,FALSE),"")</f>
        <v/>
      </c>
      <c r="D145" s="27" t="str">
        <f>IFERROR(VLOOKUP(B145,vlookup!A$2:I$331,3,FALSE),"")</f>
        <v/>
      </c>
      <c r="E145" s="5"/>
      <c r="F145" s="27" t="str">
        <f>IFERROR(VLOOKUP(E145,vlookup!D$2:E$331,2,FALSE),"")</f>
        <v/>
      </c>
      <c r="G145" s="5"/>
      <c r="H145" s="27" t="str">
        <f t="shared" si="22"/>
        <v/>
      </c>
      <c r="I145" s="27" t="str">
        <f>IFERROR(VLOOKUP(H145,vlookup!G$2:I$331,2,FALSE),"")</f>
        <v/>
      </c>
      <c r="J145" s="27" t="str">
        <f>IFERROR(VLOOKUP(H145,vlookup!G$2:I$331,3,FALSE),"")</f>
        <v/>
      </c>
      <c r="K145" s="5"/>
      <c r="L145" s="6"/>
      <c r="M145" s="6"/>
      <c r="N145" s="6"/>
      <c r="O145" s="6"/>
      <c r="P145" s="6"/>
      <c r="Q145" s="14" t="str">
        <f t="shared" si="23"/>
        <v/>
      </c>
      <c r="R145" s="5"/>
      <c r="S145" s="6"/>
      <c r="T145" s="6"/>
      <c r="U145" s="5"/>
      <c r="V145" s="45">
        <f t="shared" si="24"/>
        <v>0</v>
      </c>
      <c r="W145" s="45">
        <f t="shared" si="25"/>
        <v>0</v>
      </c>
      <c r="X145" s="45" t="e">
        <f t="shared" si="26"/>
        <v>#VALUE!</v>
      </c>
      <c r="Y145" s="45">
        <f>IFERROR(VALUE(V145),VLOOKUP(V145,DayReplace[],2,0))</f>
        <v>0</v>
      </c>
      <c r="Z145" s="45">
        <f>IF(V145=0,1,
IF(OR(AND(COUNTIF(Table12[Normal and Leap Years],X145),AA145=3,Y145=30),
AND(COUNTIF(Table9[MM Year],X145),COUNTIF(Table13[Always 29-Day Months],AA145),Y145=30)),Y145
-1,Y145))</f>
        <v>1</v>
      </c>
      <c r="AA145" s="45">
        <f>IFERROR(VALUE(W145),VLOOKUP(W145,MonthReplace[],2,0))</f>
        <v>0</v>
      </c>
      <c r="AB145" s="45" t="e">
        <f>IF(COUNTIF(Table9[MM Year],X145),VLOOKUP(AA145,MonthSerial[],VLOOKUP(X145,Table9[],3,0)+2,0),DATE(X145,AA145,0)-AC145)</f>
        <v>#VALUE!</v>
      </c>
      <c r="AC145" s="45" t="e">
        <f>IF(COUNTIF(Table9[MM Year],X145),
VLOOKUP(X145,Table9[],5,0),
DATE(X145,1,0))</f>
        <v>#VALUE!</v>
      </c>
      <c r="AD145" s="46" t="e">
        <f>IF(AA145=0,DATE(YEAR(AC145+1),7,16),
IF(V145=0,IF(COUNTIF(Table9[MM Year],X145),AC145+AB145+Z145+15-DAY(AC145+AB145+Z145+15)+16,AC145+AB145+Z145-DAY(AC145+AB145+Z145)+16),
IF(COUNTIF(Table9[MM Year],X145),
IF(AC145+AB145+Z145&lt;VLOOKUP(X145,Table9[],7,0),AC145
+AB145+Z145+VLOOKUP(X145,Table9[],4,0),AC145+AB145+Z145),AC145
+AB145+Z145)))</f>
        <v>#VALUE!</v>
      </c>
      <c r="AE145" s="42"/>
      <c r="AF145" s="15" t="str">
        <f>IFERROR(IF(COUNTIF(Table9[MM Year],X145),
IF(AD145&lt;VLOOKUP(X145,Table9[],7,0),AD145
+VLOOKUP(X145,Table9[],4,0),AD145),AD145
),"")</f>
        <v/>
      </c>
      <c r="AG145" s="5"/>
      <c r="AH145" s="5"/>
      <c r="AI145" s="5"/>
      <c r="AJ145" s="6"/>
      <c r="AK145" s="6"/>
      <c r="AL145" s="12" t="str">
        <f t="shared" si="27"/>
        <v/>
      </c>
      <c r="AM145" s="5"/>
      <c r="AN145" s="27" t="str">
        <f t="shared" si="28"/>
        <v/>
      </c>
      <c r="AO145" s="5"/>
      <c r="AP145" s="5"/>
      <c r="AQ145" s="6"/>
      <c r="AR145" s="12" t="str">
        <f t="shared" si="29"/>
        <v/>
      </c>
      <c r="AS145" s="6"/>
      <c r="AT145" s="5"/>
      <c r="AU145" s="53"/>
      <c r="AV145" s="53"/>
      <c r="AW145" s="54"/>
      <c r="AX145" s="15" t="str">
        <f t="shared" si="30"/>
        <v/>
      </c>
      <c r="AY145" s="5"/>
      <c r="AZ145" s="27" t="str">
        <f>IFERROR(VLOOKUP(AY145,vlookup!A$2:I$331,2,FALSE),"")</f>
        <v/>
      </c>
      <c r="BA145" s="27" t="str">
        <f>IFERROR(VLOOKUP(AY145,vlookup!A$2:I$331,3,FALSE),"")</f>
        <v/>
      </c>
      <c r="BB145" s="5"/>
      <c r="BC145" s="27" t="str">
        <f>IFERROR(VLOOKUP(BB145,vlookup!D$2:E$331,2,FALSE),"")</f>
        <v/>
      </c>
      <c r="BD145" s="5"/>
      <c r="BE145" s="27" t="str">
        <f t="shared" si="31"/>
        <v/>
      </c>
      <c r="BF145" s="27" t="str">
        <f>IFERROR(VLOOKUP(BE145,vlookup!G$2:I$331,2,FALSE),"")</f>
        <v/>
      </c>
      <c r="BG145" s="27" t="str">
        <f>IFERROR(VLOOKUP(BE145,vlookup!G$2:I$331,3,FALSE),"")</f>
        <v/>
      </c>
      <c r="BH145" s="5"/>
      <c r="BI145" s="6"/>
      <c r="BJ145" s="6"/>
      <c r="BK145" s="6"/>
      <c r="BL145" s="6"/>
    </row>
    <row r="146" spans="1:64">
      <c r="A146" s="4"/>
      <c r="B146" s="5"/>
      <c r="C146" s="27" t="str">
        <f>IFERROR(VLOOKUP(B146,vlookup!A$2:I$331,2,FALSE),"")</f>
        <v/>
      </c>
      <c r="D146" s="27" t="str">
        <f>IFERROR(VLOOKUP(B146,vlookup!A$2:I$331,3,FALSE),"")</f>
        <v/>
      </c>
      <c r="E146" s="5"/>
      <c r="F146" s="27" t="str">
        <f>IFERROR(VLOOKUP(E146,vlookup!D$2:E$331,2,FALSE),"")</f>
        <v/>
      </c>
      <c r="G146" s="5"/>
      <c r="H146" s="27" t="str">
        <f t="shared" si="22"/>
        <v/>
      </c>
      <c r="I146" s="27" t="str">
        <f>IFERROR(VLOOKUP(H146,vlookup!G$2:I$331,2,FALSE),"")</f>
        <v/>
      </c>
      <c r="J146" s="27" t="str">
        <f>IFERROR(VLOOKUP(H146,vlookup!G$2:I$331,3,FALSE),"")</f>
        <v/>
      </c>
      <c r="K146" s="5"/>
      <c r="L146" s="6"/>
      <c r="M146" s="6"/>
      <c r="N146" s="6"/>
      <c r="O146" s="6"/>
      <c r="P146" s="6"/>
      <c r="Q146" s="14" t="str">
        <f t="shared" si="23"/>
        <v/>
      </c>
      <c r="R146" s="5"/>
      <c r="S146" s="6"/>
      <c r="T146" s="6"/>
      <c r="U146" s="5"/>
      <c r="V146" s="45">
        <f t="shared" si="24"/>
        <v>0</v>
      </c>
      <c r="W146" s="45">
        <f t="shared" si="25"/>
        <v>0</v>
      </c>
      <c r="X146" s="45" t="e">
        <f t="shared" si="26"/>
        <v>#VALUE!</v>
      </c>
      <c r="Y146" s="45">
        <f>IFERROR(VALUE(V146),VLOOKUP(V146,DayReplace[],2,0))</f>
        <v>0</v>
      </c>
      <c r="Z146" s="45">
        <f>IF(V146=0,1,
IF(OR(AND(COUNTIF(Table12[Normal and Leap Years],X146),AA146=3,Y146=30),
AND(COUNTIF(Table9[MM Year],X146),COUNTIF(Table13[Always 29-Day Months],AA146),Y146=30)),Y146
-1,Y146))</f>
        <v>1</v>
      </c>
      <c r="AA146" s="45">
        <f>IFERROR(VALUE(W146),VLOOKUP(W146,MonthReplace[],2,0))</f>
        <v>0</v>
      </c>
      <c r="AB146" s="45" t="e">
        <f>IF(COUNTIF(Table9[MM Year],X146),VLOOKUP(AA146,MonthSerial[],VLOOKUP(X146,Table9[],3,0)+2,0),DATE(X146,AA146,0)-AC146)</f>
        <v>#VALUE!</v>
      </c>
      <c r="AC146" s="45" t="e">
        <f>IF(COUNTIF(Table9[MM Year],X146),
VLOOKUP(X146,Table9[],5,0),
DATE(X146,1,0))</f>
        <v>#VALUE!</v>
      </c>
      <c r="AD146" s="46" t="e">
        <f>IF(AA146=0,DATE(YEAR(AC146+1),7,16),
IF(V146=0,IF(COUNTIF(Table9[MM Year],X146),AC146+AB146+Z146+15-DAY(AC146+AB146+Z146+15)+16,AC146+AB146+Z146-DAY(AC146+AB146+Z146)+16),
IF(COUNTIF(Table9[MM Year],X146),
IF(AC146+AB146+Z146&lt;VLOOKUP(X146,Table9[],7,0),AC146
+AB146+Z146+VLOOKUP(X146,Table9[],4,0),AC146+AB146+Z146),AC146
+AB146+Z146)))</f>
        <v>#VALUE!</v>
      </c>
      <c r="AE146" s="42"/>
      <c r="AF146" s="15" t="str">
        <f>IFERROR(IF(COUNTIF(Table9[MM Year],X146),
IF(AD146&lt;VLOOKUP(X146,Table9[],7,0),AD146
+VLOOKUP(X146,Table9[],4,0),AD146),AD146
),"")</f>
        <v/>
      </c>
      <c r="AG146" s="5"/>
      <c r="AH146" s="5"/>
      <c r="AI146" s="5"/>
      <c r="AJ146" s="6"/>
      <c r="AK146" s="6"/>
      <c r="AL146" s="12" t="str">
        <f t="shared" si="27"/>
        <v/>
      </c>
      <c r="AM146" s="5"/>
      <c r="AN146" s="27" t="str">
        <f t="shared" si="28"/>
        <v/>
      </c>
      <c r="AO146" s="5"/>
      <c r="AP146" s="5"/>
      <c r="AQ146" s="6"/>
      <c r="AR146" s="12" t="str">
        <f t="shared" si="29"/>
        <v/>
      </c>
      <c r="AS146" s="6"/>
      <c r="AT146" s="5"/>
      <c r="AU146" s="53"/>
      <c r="AV146" s="53"/>
      <c r="AW146" s="54"/>
      <c r="AX146" s="15" t="str">
        <f t="shared" si="30"/>
        <v/>
      </c>
      <c r="AY146" s="5"/>
      <c r="AZ146" s="27" t="str">
        <f>IFERROR(VLOOKUP(AY146,vlookup!A$2:I$331,2,FALSE),"")</f>
        <v/>
      </c>
      <c r="BA146" s="27" t="str">
        <f>IFERROR(VLOOKUP(AY146,vlookup!A$2:I$331,3,FALSE),"")</f>
        <v/>
      </c>
      <c r="BB146" s="5"/>
      <c r="BC146" s="27" t="str">
        <f>IFERROR(VLOOKUP(BB146,vlookup!D$2:E$331,2,FALSE),"")</f>
        <v/>
      </c>
      <c r="BD146" s="5"/>
      <c r="BE146" s="27" t="str">
        <f t="shared" si="31"/>
        <v/>
      </c>
      <c r="BF146" s="27" t="str">
        <f>IFERROR(VLOOKUP(BE146,vlookup!G$2:I$331,2,FALSE),"")</f>
        <v/>
      </c>
      <c r="BG146" s="27" t="str">
        <f>IFERROR(VLOOKUP(BE146,vlookup!G$2:I$331,3,FALSE),"")</f>
        <v/>
      </c>
      <c r="BH146" s="5"/>
      <c r="BI146" s="6"/>
      <c r="BJ146" s="6"/>
      <c r="BK146" s="6"/>
      <c r="BL146" s="6"/>
    </row>
    <row r="147" spans="1:64">
      <c r="A147" s="4"/>
      <c r="B147" s="5"/>
      <c r="C147" s="27" t="str">
        <f>IFERROR(VLOOKUP(B147,vlookup!A$2:I$331,2,FALSE),"")</f>
        <v/>
      </c>
      <c r="D147" s="27" t="str">
        <f>IFERROR(VLOOKUP(B147,vlookup!A$2:I$331,3,FALSE),"")</f>
        <v/>
      </c>
      <c r="E147" s="5"/>
      <c r="F147" s="27" t="str">
        <f>IFERROR(VLOOKUP(E147,vlookup!D$2:E$331,2,FALSE),"")</f>
        <v/>
      </c>
      <c r="G147" s="5"/>
      <c r="H147" s="27" t="str">
        <f t="shared" si="22"/>
        <v/>
      </c>
      <c r="I147" s="27" t="str">
        <f>IFERROR(VLOOKUP(H147,vlookup!G$2:I$331,2,FALSE),"")</f>
        <v/>
      </c>
      <c r="J147" s="27" t="str">
        <f>IFERROR(VLOOKUP(H147,vlookup!G$2:I$331,3,FALSE),"")</f>
        <v/>
      </c>
      <c r="K147" s="5"/>
      <c r="L147" s="6"/>
      <c r="M147" s="6"/>
      <c r="N147" s="6"/>
      <c r="O147" s="6"/>
      <c r="P147" s="6"/>
      <c r="Q147" s="14" t="str">
        <f t="shared" si="23"/>
        <v/>
      </c>
      <c r="R147" s="5"/>
      <c r="S147" s="6"/>
      <c r="T147" s="6"/>
      <c r="U147" s="5"/>
      <c r="V147" s="45">
        <f t="shared" si="24"/>
        <v>0</v>
      </c>
      <c r="W147" s="45">
        <f t="shared" si="25"/>
        <v>0</v>
      </c>
      <c r="X147" s="45" t="e">
        <f t="shared" si="26"/>
        <v>#VALUE!</v>
      </c>
      <c r="Y147" s="45">
        <f>IFERROR(VALUE(V147),VLOOKUP(V147,DayReplace[],2,0))</f>
        <v>0</v>
      </c>
      <c r="Z147" s="45">
        <f>IF(V147=0,1,
IF(OR(AND(COUNTIF(Table12[Normal and Leap Years],X147),AA147=3,Y147=30),
AND(COUNTIF(Table9[MM Year],X147),COUNTIF(Table13[Always 29-Day Months],AA147),Y147=30)),Y147
-1,Y147))</f>
        <v>1</v>
      </c>
      <c r="AA147" s="45">
        <f>IFERROR(VALUE(W147),VLOOKUP(W147,MonthReplace[],2,0))</f>
        <v>0</v>
      </c>
      <c r="AB147" s="45" t="e">
        <f>IF(COUNTIF(Table9[MM Year],X147),VLOOKUP(AA147,MonthSerial[],VLOOKUP(X147,Table9[],3,0)+2,0),DATE(X147,AA147,0)-AC147)</f>
        <v>#VALUE!</v>
      </c>
      <c r="AC147" s="45" t="e">
        <f>IF(COUNTIF(Table9[MM Year],X147),
VLOOKUP(X147,Table9[],5,0),
DATE(X147,1,0))</f>
        <v>#VALUE!</v>
      </c>
      <c r="AD147" s="46" t="e">
        <f>IF(AA147=0,DATE(YEAR(AC147+1),7,16),
IF(V147=0,IF(COUNTIF(Table9[MM Year],X147),AC147+AB147+Z147+15-DAY(AC147+AB147+Z147+15)+16,AC147+AB147+Z147-DAY(AC147+AB147+Z147)+16),
IF(COUNTIF(Table9[MM Year],X147),
IF(AC147+AB147+Z147&lt;VLOOKUP(X147,Table9[],7,0),AC147
+AB147+Z147+VLOOKUP(X147,Table9[],4,0),AC147+AB147+Z147),AC147
+AB147+Z147)))</f>
        <v>#VALUE!</v>
      </c>
      <c r="AE147" s="42"/>
      <c r="AF147" s="15" t="str">
        <f>IFERROR(IF(COUNTIF(Table9[MM Year],X147),
IF(AD147&lt;VLOOKUP(X147,Table9[],7,0),AD147
+VLOOKUP(X147,Table9[],4,0),AD147),AD147
),"")</f>
        <v/>
      </c>
      <c r="AG147" s="5"/>
      <c r="AH147" s="5"/>
      <c r="AI147" s="5"/>
      <c r="AJ147" s="6"/>
      <c r="AK147" s="6"/>
      <c r="AL147" s="12" t="str">
        <f t="shared" si="27"/>
        <v/>
      </c>
      <c r="AM147" s="5"/>
      <c r="AN147" s="27" t="str">
        <f t="shared" si="28"/>
        <v/>
      </c>
      <c r="AO147" s="5"/>
      <c r="AP147" s="5"/>
      <c r="AQ147" s="6"/>
      <c r="AR147" s="12" t="str">
        <f t="shared" si="29"/>
        <v/>
      </c>
      <c r="AS147" s="6"/>
      <c r="AT147" s="5"/>
      <c r="AU147" s="53"/>
      <c r="AV147" s="53"/>
      <c r="AW147" s="54"/>
      <c r="AX147" s="15" t="str">
        <f t="shared" si="30"/>
        <v/>
      </c>
      <c r="AY147" s="5"/>
      <c r="AZ147" s="27" t="str">
        <f>IFERROR(VLOOKUP(AY147,vlookup!A$2:I$331,2,FALSE),"")</f>
        <v/>
      </c>
      <c r="BA147" s="27" t="str">
        <f>IFERROR(VLOOKUP(AY147,vlookup!A$2:I$331,3,FALSE),"")</f>
        <v/>
      </c>
      <c r="BB147" s="5"/>
      <c r="BC147" s="27" t="str">
        <f>IFERROR(VLOOKUP(BB147,vlookup!D$2:E$331,2,FALSE),"")</f>
        <v/>
      </c>
      <c r="BD147" s="5"/>
      <c r="BE147" s="27" t="str">
        <f t="shared" si="31"/>
        <v/>
      </c>
      <c r="BF147" s="27" t="str">
        <f>IFERROR(VLOOKUP(BE147,vlookup!G$2:I$331,2,FALSE),"")</f>
        <v/>
      </c>
      <c r="BG147" s="27" t="str">
        <f>IFERROR(VLOOKUP(BE147,vlookup!G$2:I$331,3,FALSE),"")</f>
        <v/>
      </c>
      <c r="BH147" s="5"/>
      <c r="BI147" s="6"/>
      <c r="BJ147" s="6"/>
      <c r="BK147" s="6"/>
      <c r="BL147" s="6"/>
    </row>
    <row r="148" spans="1:64">
      <c r="A148" s="4"/>
      <c r="B148" s="5"/>
      <c r="C148" s="27" t="str">
        <f>IFERROR(VLOOKUP(B148,vlookup!A$2:I$331,2,FALSE),"")</f>
        <v/>
      </c>
      <c r="D148" s="27" t="str">
        <f>IFERROR(VLOOKUP(B148,vlookup!A$2:I$331,3,FALSE),"")</f>
        <v/>
      </c>
      <c r="E148" s="5"/>
      <c r="F148" s="27" t="str">
        <f>IFERROR(VLOOKUP(E148,vlookup!D$2:E$331,2,FALSE),"")</f>
        <v/>
      </c>
      <c r="G148" s="5"/>
      <c r="H148" s="27" t="str">
        <f t="shared" si="22"/>
        <v/>
      </c>
      <c r="I148" s="27" t="str">
        <f>IFERROR(VLOOKUP(H148,vlookup!G$2:I$331,2,FALSE),"")</f>
        <v/>
      </c>
      <c r="J148" s="27" t="str">
        <f>IFERROR(VLOOKUP(H148,vlookup!G$2:I$331,3,FALSE),"")</f>
        <v/>
      </c>
      <c r="K148" s="5"/>
      <c r="L148" s="6"/>
      <c r="M148" s="6"/>
      <c r="N148" s="6"/>
      <c r="O148" s="6"/>
      <c r="P148" s="6"/>
      <c r="Q148" s="14" t="str">
        <f t="shared" si="23"/>
        <v/>
      </c>
      <c r="R148" s="5"/>
      <c r="S148" s="6"/>
      <c r="T148" s="6"/>
      <c r="U148" s="5"/>
      <c r="V148" s="45">
        <f t="shared" si="24"/>
        <v>0</v>
      </c>
      <c r="W148" s="45">
        <f t="shared" si="25"/>
        <v>0</v>
      </c>
      <c r="X148" s="45" t="e">
        <f t="shared" si="26"/>
        <v>#VALUE!</v>
      </c>
      <c r="Y148" s="45">
        <f>IFERROR(VALUE(V148),VLOOKUP(V148,DayReplace[],2,0))</f>
        <v>0</v>
      </c>
      <c r="Z148" s="45">
        <f>IF(V148=0,1,
IF(OR(AND(COUNTIF(Table12[Normal and Leap Years],X148),AA148=3,Y148=30),
AND(COUNTIF(Table9[MM Year],X148),COUNTIF(Table13[Always 29-Day Months],AA148),Y148=30)),Y148
-1,Y148))</f>
        <v>1</v>
      </c>
      <c r="AA148" s="45">
        <f>IFERROR(VALUE(W148),VLOOKUP(W148,MonthReplace[],2,0))</f>
        <v>0</v>
      </c>
      <c r="AB148" s="45" t="e">
        <f>IF(COUNTIF(Table9[MM Year],X148),VLOOKUP(AA148,MonthSerial[],VLOOKUP(X148,Table9[],3,0)+2,0),DATE(X148,AA148,0)-AC148)</f>
        <v>#VALUE!</v>
      </c>
      <c r="AC148" s="45" t="e">
        <f>IF(COUNTIF(Table9[MM Year],X148),
VLOOKUP(X148,Table9[],5,0),
DATE(X148,1,0))</f>
        <v>#VALUE!</v>
      </c>
      <c r="AD148" s="46" t="e">
        <f>IF(AA148=0,DATE(YEAR(AC148+1),7,16),
IF(V148=0,IF(COUNTIF(Table9[MM Year],X148),AC148+AB148+Z148+15-DAY(AC148+AB148+Z148+15)+16,AC148+AB148+Z148-DAY(AC148+AB148+Z148)+16),
IF(COUNTIF(Table9[MM Year],X148),
IF(AC148+AB148+Z148&lt;VLOOKUP(X148,Table9[],7,0),AC148
+AB148+Z148+VLOOKUP(X148,Table9[],4,0),AC148+AB148+Z148),AC148
+AB148+Z148)))</f>
        <v>#VALUE!</v>
      </c>
      <c r="AE148" s="42"/>
      <c r="AF148" s="15" t="str">
        <f>IFERROR(IF(COUNTIF(Table9[MM Year],X148),
IF(AD148&lt;VLOOKUP(X148,Table9[],7,0),AD148
+VLOOKUP(X148,Table9[],4,0),AD148),AD148
),"")</f>
        <v/>
      </c>
      <c r="AG148" s="5"/>
      <c r="AH148" s="5"/>
      <c r="AI148" s="5"/>
      <c r="AJ148" s="6"/>
      <c r="AK148" s="6"/>
      <c r="AL148" s="12" t="str">
        <f t="shared" si="27"/>
        <v/>
      </c>
      <c r="AM148" s="5"/>
      <c r="AN148" s="27" t="str">
        <f t="shared" si="28"/>
        <v/>
      </c>
      <c r="AO148" s="5"/>
      <c r="AP148" s="5"/>
      <c r="AQ148" s="6"/>
      <c r="AR148" s="12" t="str">
        <f t="shared" si="29"/>
        <v/>
      </c>
      <c r="AS148" s="6"/>
      <c r="AT148" s="5"/>
      <c r="AU148" s="53"/>
      <c r="AV148" s="53"/>
      <c r="AW148" s="54"/>
      <c r="AX148" s="15" t="str">
        <f t="shared" si="30"/>
        <v/>
      </c>
      <c r="AY148" s="5"/>
      <c r="AZ148" s="27" t="str">
        <f>IFERROR(VLOOKUP(AY148,vlookup!A$2:I$331,2,FALSE),"")</f>
        <v/>
      </c>
      <c r="BA148" s="27" t="str">
        <f>IFERROR(VLOOKUP(AY148,vlookup!A$2:I$331,3,FALSE),"")</f>
        <v/>
      </c>
      <c r="BB148" s="5"/>
      <c r="BC148" s="27" t="str">
        <f>IFERROR(VLOOKUP(BB148,vlookup!D$2:E$331,2,FALSE),"")</f>
        <v/>
      </c>
      <c r="BD148" s="5"/>
      <c r="BE148" s="27" t="str">
        <f t="shared" si="31"/>
        <v/>
      </c>
      <c r="BF148" s="27" t="str">
        <f>IFERROR(VLOOKUP(BE148,vlookup!G$2:I$331,2,FALSE),"")</f>
        <v/>
      </c>
      <c r="BG148" s="27" t="str">
        <f>IFERROR(VLOOKUP(BE148,vlookup!G$2:I$331,3,FALSE),"")</f>
        <v/>
      </c>
      <c r="BH148" s="5"/>
      <c r="BI148" s="6"/>
      <c r="BJ148" s="6"/>
      <c r="BK148" s="6"/>
      <c r="BL148" s="6"/>
    </row>
    <row r="149" spans="1:64">
      <c r="A149" s="4"/>
      <c r="B149" s="5"/>
      <c r="C149" s="27" t="str">
        <f>IFERROR(VLOOKUP(B149,vlookup!A$2:I$331,2,FALSE),"")</f>
        <v/>
      </c>
      <c r="D149" s="27" t="str">
        <f>IFERROR(VLOOKUP(B149,vlookup!A$2:I$331,3,FALSE),"")</f>
        <v/>
      </c>
      <c r="E149" s="5"/>
      <c r="F149" s="27" t="str">
        <f>IFERROR(VLOOKUP(E149,vlookup!D$2:E$331,2,FALSE),"")</f>
        <v/>
      </c>
      <c r="G149" s="5"/>
      <c r="H149" s="27" t="str">
        <f t="shared" si="22"/>
        <v/>
      </c>
      <c r="I149" s="27" t="str">
        <f>IFERROR(VLOOKUP(H149,vlookup!G$2:I$331,2,FALSE),"")</f>
        <v/>
      </c>
      <c r="J149" s="27" t="str">
        <f>IFERROR(VLOOKUP(H149,vlookup!G$2:I$331,3,FALSE),"")</f>
        <v/>
      </c>
      <c r="K149" s="5"/>
      <c r="L149" s="6"/>
      <c r="M149" s="6"/>
      <c r="N149" s="6"/>
      <c r="O149" s="6"/>
      <c r="P149" s="6"/>
      <c r="Q149" s="14" t="str">
        <f t="shared" si="23"/>
        <v/>
      </c>
      <c r="R149" s="5"/>
      <c r="S149" s="6"/>
      <c r="T149" s="6"/>
      <c r="U149" s="5"/>
      <c r="V149" s="45">
        <f t="shared" si="24"/>
        <v>0</v>
      </c>
      <c r="W149" s="45">
        <f t="shared" si="25"/>
        <v>0</v>
      </c>
      <c r="X149" s="45" t="e">
        <f t="shared" si="26"/>
        <v>#VALUE!</v>
      </c>
      <c r="Y149" s="45">
        <f>IFERROR(VALUE(V149),VLOOKUP(V149,DayReplace[],2,0))</f>
        <v>0</v>
      </c>
      <c r="Z149" s="45">
        <f>IF(V149=0,1,
IF(OR(AND(COUNTIF(Table12[Normal and Leap Years],X149),AA149=3,Y149=30),
AND(COUNTIF(Table9[MM Year],X149),COUNTIF(Table13[Always 29-Day Months],AA149),Y149=30)),Y149
-1,Y149))</f>
        <v>1</v>
      </c>
      <c r="AA149" s="45">
        <f>IFERROR(VALUE(W149),VLOOKUP(W149,MonthReplace[],2,0))</f>
        <v>0</v>
      </c>
      <c r="AB149" s="45" t="e">
        <f>IF(COUNTIF(Table9[MM Year],X149),VLOOKUP(AA149,MonthSerial[],VLOOKUP(X149,Table9[],3,0)+2,0),DATE(X149,AA149,0)-AC149)</f>
        <v>#VALUE!</v>
      </c>
      <c r="AC149" s="45" t="e">
        <f>IF(COUNTIF(Table9[MM Year],X149),
VLOOKUP(X149,Table9[],5,0),
DATE(X149,1,0))</f>
        <v>#VALUE!</v>
      </c>
      <c r="AD149" s="46" t="e">
        <f>IF(AA149=0,DATE(YEAR(AC149+1),7,16),
IF(V149=0,IF(COUNTIF(Table9[MM Year],X149),AC149+AB149+Z149+15-DAY(AC149+AB149+Z149+15)+16,AC149+AB149+Z149-DAY(AC149+AB149+Z149)+16),
IF(COUNTIF(Table9[MM Year],X149),
IF(AC149+AB149+Z149&lt;VLOOKUP(X149,Table9[],7,0),AC149
+AB149+Z149+VLOOKUP(X149,Table9[],4,0),AC149+AB149+Z149),AC149
+AB149+Z149)))</f>
        <v>#VALUE!</v>
      </c>
      <c r="AE149" s="42"/>
      <c r="AF149" s="15" t="str">
        <f>IFERROR(IF(COUNTIF(Table9[MM Year],X149),
IF(AD149&lt;VLOOKUP(X149,Table9[],7,0),AD149
+VLOOKUP(X149,Table9[],4,0),AD149),AD149
),"")</f>
        <v/>
      </c>
      <c r="AG149" s="5"/>
      <c r="AH149" s="5"/>
      <c r="AI149" s="5"/>
      <c r="AJ149" s="6"/>
      <c r="AK149" s="6"/>
      <c r="AL149" s="12" t="str">
        <f t="shared" si="27"/>
        <v/>
      </c>
      <c r="AM149" s="5"/>
      <c r="AN149" s="27" t="str">
        <f t="shared" si="28"/>
        <v/>
      </c>
      <c r="AO149" s="5"/>
      <c r="AP149" s="5"/>
      <c r="AQ149" s="6"/>
      <c r="AR149" s="12" t="str">
        <f t="shared" si="29"/>
        <v/>
      </c>
      <c r="AS149" s="6"/>
      <c r="AT149" s="5"/>
      <c r="AU149" s="53"/>
      <c r="AV149" s="53"/>
      <c r="AW149" s="54"/>
      <c r="AX149" s="15" t="str">
        <f t="shared" si="30"/>
        <v/>
      </c>
      <c r="AY149" s="5"/>
      <c r="AZ149" s="27" t="str">
        <f>IFERROR(VLOOKUP(AY149,vlookup!A$2:I$331,2,FALSE),"")</f>
        <v/>
      </c>
      <c r="BA149" s="27" t="str">
        <f>IFERROR(VLOOKUP(AY149,vlookup!A$2:I$331,3,FALSE),"")</f>
        <v/>
      </c>
      <c r="BB149" s="5"/>
      <c r="BC149" s="27" t="str">
        <f>IFERROR(VLOOKUP(BB149,vlookup!D$2:E$331,2,FALSE),"")</f>
        <v/>
      </c>
      <c r="BD149" s="5"/>
      <c r="BE149" s="27" t="str">
        <f t="shared" si="31"/>
        <v/>
      </c>
      <c r="BF149" s="27" t="str">
        <f>IFERROR(VLOOKUP(BE149,vlookup!G$2:I$331,2,FALSE),"")</f>
        <v/>
      </c>
      <c r="BG149" s="27" t="str">
        <f>IFERROR(VLOOKUP(BE149,vlookup!G$2:I$331,3,FALSE),"")</f>
        <v/>
      </c>
      <c r="BH149" s="5"/>
      <c r="BI149" s="6"/>
      <c r="BJ149" s="6"/>
      <c r="BK149" s="6"/>
      <c r="BL149" s="6"/>
    </row>
    <row r="150" spans="1:64">
      <c r="A150" s="4"/>
      <c r="B150" s="5"/>
      <c r="C150" s="27" t="str">
        <f>IFERROR(VLOOKUP(B150,vlookup!A$2:I$331,2,FALSE),"")</f>
        <v/>
      </c>
      <c r="D150" s="27" t="str">
        <f>IFERROR(VLOOKUP(B150,vlookup!A$2:I$331,3,FALSE),"")</f>
        <v/>
      </c>
      <c r="E150" s="5"/>
      <c r="F150" s="27" t="str">
        <f>IFERROR(VLOOKUP(E150,vlookup!D$2:E$331,2,FALSE),"")</f>
        <v/>
      </c>
      <c r="G150" s="5"/>
      <c r="H150" s="27" t="str">
        <f t="shared" si="22"/>
        <v/>
      </c>
      <c r="I150" s="27" t="str">
        <f>IFERROR(VLOOKUP(H150,vlookup!G$2:I$331,2,FALSE),"")</f>
        <v/>
      </c>
      <c r="J150" s="27" t="str">
        <f>IFERROR(VLOOKUP(H150,vlookup!G$2:I$331,3,FALSE),"")</f>
        <v/>
      </c>
      <c r="K150" s="5"/>
      <c r="L150" s="6"/>
      <c r="M150" s="6"/>
      <c r="N150" s="6"/>
      <c r="O150" s="6"/>
      <c r="P150" s="6"/>
      <c r="Q150" s="14" t="str">
        <f t="shared" si="23"/>
        <v/>
      </c>
      <c r="R150" s="5"/>
      <c r="S150" s="6"/>
      <c r="T150" s="6"/>
      <c r="U150" s="5"/>
      <c r="V150" s="45">
        <f t="shared" si="24"/>
        <v>0</v>
      </c>
      <c r="W150" s="45">
        <f t="shared" si="25"/>
        <v>0</v>
      </c>
      <c r="X150" s="45" t="e">
        <f t="shared" si="26"/>
        <v>#VALUE!</v>
      </c>
      <c r="Y150" s="45">
        <f>IFERROR(VALUE(V150),VLOOKUP(V150,DayReplace[],2,0))</f>
        <v>0</v>
      </c>
      <c r="Z150" s="45">
        <f>IF(V150=0,1,
IF(OR(AND(COUNTIF(Table12[Normal and Leap Years],X150),AA150=3,Y150=30),
AND(COUNTIF(Table9[MM Year],X150),COUNTIF(Table13[Always 29-Day Months],AA150),Y150=30)),Y150
-1,Y150))</f>
        <v>1</v>
      </c>
      <c r="AA150" s="45">
        <f>IFERROR(VALUE(W150),VLOOKUP(W150,MonthReplace[],2,0))</f>
        <v>0</v>
      </c>
      <c r="AB150" s="45" t="e">
        <f>IF(COUNTIF(Table9[MM Year],X150),VLOOKUP(AA150,MonthSerial[],VLOOKUP(X150,Table9[],3,0)+2,0),DATE(X150,AA150,0)-AC150)</f>
        <v>#VALUE!</v>
      </c>
      <c r="AC150" s="45" t="e">
        <f>IF(COUNTIF(Table9[MM Year],X150),
VLOOKUP(X150,Table9[],5,0),
DATE(X150,1,0))</f>
        <v>#VALUE!</v>
      </c>
      <c r="AD150" s="46" t="e">
        <f>IF(AA150=0,DATE(YEAR(AC150+1),7,16),
IF(V150=0,IF(COUNTIF(Table9[MM Year],X150),AC150+AB150+Z150+15-DAY(AC150+AB150+Z150+15)+16,AC150+AB150+Z150-DAY(AC150+AB150+Z150)+16),
IF(COUNTIF(Table9[MM Year],X150),
IF(AC150+AB150+Z150&lt;VLOOKUP(X150,Table9[],7,0),AC150
+AB150+Z150+VLOOKUP(X150,Table9[],4,0),AC150+AB150+Z150),AC150
+AB150+Z150)))</f>
        <v>#VALUE!</v>
      </c>
      <c r="AE150" s="42"/>
      <c r="AF150" s="15" t="str">
        <f>IFERROR(IF(COUNTIF(Table9[MM Year],X150),
IF(AD150&lt;VLOOKUP(X150,Table9[],7,0),AD150
+VLOOKUP(X150,Table9[],4,0),AD150),AD150
),"")</f>
        <v/>
      </c>
      <c r="AG150" s="5"/>
      <c r="AH150" s="5"/>
      <c r="AI150" s="5"/>
      <c r="AJ150" s="6"/>
      <c r="AK150" s="6"/>
      <c r="AL150" s="12" t="str">
        <f t="shared" si="27"/>
        <v/>
      </c>
      <c r="AM150" s="5"/>
      <c r="AN150" s="27" t="str">
        <f t="shared" si="28"/>
        <v/>
      </c>
      <c r="AO150" s="5"/>
      <c r="AP150" s="5"/>
      <c r="AQ150" s="6"/>
      <c r="AR150" s="12" t="str">
        <f t="shared" si="29"/>
        <v/>
      </c>
      <c r="AS150" s="6"/>
      <c r="AT150" s="5"/>
      <c r="AU150" s="53"/>
      <c r="AV150" s="53"/>
      <c r="AW150" s="54"/>
      <c r="AX150" s="15" t="str">
        <f t="shared" si="30"/>
        <v/>
      </c>
      <c r="AY150" s="5"/>
      <c r="AZ150" s="27" t="str">
        <f>IFERROR(VLOOKUP(AY150,vlookup!A$2:I$331,2,FALSE),"")</f>
        <v/>
      </c>
      <c r="BA150" s="27" t="str">
        <f>IFERROR(VLOOKUP(AY150,vlookup!A$2:I$331,3,FALSE),"")</f>
        <v/>
      </c>
      <c r="BB150" s="5"/>
      <c r="BC150" s="27" t="str">
        <f>IFERROR(VLOOKUP(BB150,vlookup!D$2:E$331,2,FALSE),"")</f>
        <v/>
      </c>
      <c r="BD150" s="5"/>
      <c r="BE150" s="27" t="str">
        <f t="shared" si="31"/>
        <v/>
      </c>
      <c r="BF150" s="27" t="str">
        <f>IFERROR(VLOOKUP(BE150,vlookup!G$2:I$331,2,FALSE),"")</f>
        <v/>
      </c>
      <c r="BG150" s="27" t="str">
        <f>IFERROR(VLOOKUP(BE150,vlookup!G$2:I$331,3,FALSE),"")</f>
        <v/>
      </c>
      <c r="BH150" s="5"/>
      <c r="BI150" s="6"/>
      <c r="BJ150" s="6"/>
      <c r="BK150" s="6"/>
      <c r="BL150" s="6"/>
    </row>
    <row r="151" spans="1:64">
      <c r="A151" s="4"/>
      <c r="B151" s="5"/>
      <c r="C151" s="27" t="str">
        <f>IFERROR(VLOOKUP(B151,vlookup!A$2:I$331,2,FALSE),"")</f>
        <v/>
      </c>
      <c r="D151" s="27" t="str">
        <f>IFERROR(VLOOKUP(B151,vlookup!A$2:I$331,3,FALSE),"")</f>
        <v/>
      </c>
      <c r="E151" s="5"/>
      <c r="F151" s="27" t="str">
        <f>IFERROR(VLOOKUP(E151,vlookup!D$2:E$331,2,FALSE),"")</f>
        <v/>
      </c>
      <c r="G151" s="5"/>
      <c r="H151" s="27" t="str">
        <f t="shared" si="22"/>
        <v/>
      </c>
      <c r="I151" s="27" t="str">
        <f>IFERROR(VLOOKUP(H151,vlookup!G$2:I$331,2,FALSE),"")</f>
        <v/>
      </c>
      <c r="J151" s="27" t="str">
        <f>IFERROR(VLOOKUP(H151,vlookup!G$2:I$331,3,FALSE),"")</f>
        <v/>
      </c>
      <c r="K151" s="5"/>
      <c r="L151" s="6"/>
      <c r="M151" s="6"/>
      <c r="N151" s="6"/>
      <c r="O151" s="6"/>
      <c r="P151" s="6"/>
      <c r="Q151" s="14" t="str">
        <f t="shared" si="23"/>
        <v/>
      </c>
      <c r="R151" s="5"/>
      <c r="S151" s="6"/>
      <c r="T151" s="6"/>
      <c r="U151" s="5"/>
      <c r="V151" s="45">
        <f t="shared" si="24"/>
        <v>0</v>
      </c>
      <c r="W151" s="45">
        <f t="shared" si="25"/>
        <v>0</v>
      </c>
      <c r="X151" s="45" t="e">
        <f t="shared" si="26"/>
        <v>#VALUE!</v>
      </c>
      <c r="Y151" s="45">
        <f>IFERROR(VALUE(V151),VLOOKUP(V151,DayReplace[],2,0))</f>
        <v>0</v>
      </c>
      <c r="Z151" s="45">
        <f>IF(V151=0,1,
IF(OR(AND(COUNTIF(Table12[Normal and Leap Years],X151),AA151=3,Y151=30),
AND(COUNTIF(Table9[MM Year],X151),COUNTIF(Table13[Always 29-Day Months],AA151),Y151=30)),Y151
-1,Y151))</f>
        <v>1</v>
      </c>
      <c r="AA151" s="45">
        <f>IFERROR(VALUE(W151),VLOOKUP(W151,MonthReplace[],2,0))</f>
        <v>0</v>
      </c>
      <c r="AB151" s="45" t="e">
        <f>IF(COUNTIF(Table9[MM Year],X151),VLOOKUP(AA151,MonthSerial[],VLOOKUP(X151,Table9[],3,0)+2,0),DATE(X151,AA151,0)-AC151)</f>
        <v>#VALUE!</v>
      </c>
      <c r="AC151" s="45" t="e">
        <f>IF(COUNTIF(Table9[MM Year],X151),
VLOOKUP(X151,Table9[],5,0),
DATE(X151,1,0))</f>
        <v>#VALUE!</v>
      </c>
      <c r="AD151" s="46" t="e">
        <f>IF(AA151=0,DATE(YEAR(AC151+1),7,16),
IF(V151=0,IF(COUNTIF(Table9[MM Year],X151),AC151+AB151+Z151+15-DAY(AC151+AB151+Z151+15)+16,AC151+AB151+Z151-DAY(AC151+AB151+Z151)+16),
IF(COUNTIF(Table9[MM Year],X151),
IF(AC151+AB151+Z151&lt;VLOOKUP(X151,Table9[],7,0),AC151
+AB151+Z151+VLOOKUP(X151,Table9[],4,0),AC151+AB151+Z151),AC151
+AB151+Z151)))</f>
        <v>#VALUE!</v>
      </c>
      <c r="AE151" s="42"/>
      <c r="AF151" s="15" t="str">
        <f>IFERROR(IF(COUNTIF(Table9[MM Year],X151),
IF(AD151&lt;VLOOKUP(X151,Table9[],7,0),AD151
+VLOOKUP(X151,Table9[],4,0),AD151),AD151
),"")</f>
        <v/>
      </c>
      <c r="AG151" s="5"/>
      <c r="AH151" s="5"/>
      <c r="AI151" s="5"/>
      <c r="AJ151" s="6"/>
      <c r="AK151" s="6"/>
      <c r="AL151" s="12" t="str">
        <f t="shared" si="27"/>
        <v/>
      </c>
      <c r="AM151" s="5"/>
      <c r="AN151" s="27" t="str">
        <f t="shared" si="28"/>
        <v/>
      </c>
      <c r="AO151" s="5"/>
      <c r="AP151" s="5"/>
      <c r="AQ151" s="6"/>
      <c r="AR151" s="12" t="str">
        <f t="shared" si="29"/>
        <v/>
      </c>
      <c r="AS151" s="6"/>
      <c r="AT151" s="5"/>
      <c r="AU151" s="53"/>
      <c r="AV151" s="53"/>
      <c r="AW151" s="54"/>
      <c r="AX151" s="15" t="str">
        <f t="shared" si="30"/>
        <v/>
      </c>
      <c r="AY151" s="5"/>
      <c r="AZ151" s="27" t="str">
        <f>IFERROR(VLOOKUP(AY151,vlookup!A$2:I$331,2,FALSE),"")</f>
        <v/>
      </c>
      <c r="BA151" s="27" t="str">
        <f>IFERROR(VLOOKUP(AY151,vlookup!A$2:I$331,3,FALSE),"")</f>
        <v/>
      </c>
      <c r="BB151" s="5"/>
      <c r="BC151" s="27" t="str">
        <f>IFERROR(VLOOKUP(BB151,vlookup!D$2:E$331,2,FALSE),"")</f>
        <v/>
      </c>
      <c r="BD151" s="5"/>
      <c r="BE151" s="27" t="str">
        <f t="shared" si="31"/>
        <v/>
      </c>
      <c r="BF151" s="27" t="str">
        <f>IFERROR(VLOOKUP(BE151,vlookup!G$2:I$331,2,FALSE),"")</f>
        <v/>
      </c>
      <c r="BG151" s="27" t="str">
        <f>IFERROR(VLOOKUP(BE151,vlookup!G$2:I$331,3,FALSE),"")</f>
        <v/>
      </c>
      <c r="BH151" s="5"/>
      <c r="BI151" s="6"/>
      <c r="BJ151" s="6"/>
      <c r="BK151" s="6"/>
      <c r="BL151" s="6"/>
    </row>
    <row r="152" spans="1:64">
      <c r="A152" s="4"/>
      <c r="B152" s="5"/>
      <c r="C152" s="27" t="str">
        <f>IFERROR(VLOOKUP(B152,vlookup!A$2:I$331,2,FALSE),"")</f>
        <v/>
      </c>
      <c r="D152" s="27" t="str">
        <f>IFERROR(VLOOKUP(B152,vlookup!A$2:I$331,3,FALSE),"")</f>
        <v/>
      </c>
      <c r="E152" s="5"/>
      <c r="F152" s="27" t="str">
        <f>IFERROR(VLOOKUP(E152,vlookup!D$2:E$331,2,FALSE),"")</f>
        <v/>
      </c>
      <c r="G152" s="5"/>
      <c r="H152" s="27" t="str">
        <f t="shared" si="22"/>
        <v/>
      </c>
      <c r="I152" s="27" t="str">
        <f>IFERROR(VLOOKUP(H152,vlookup!G$2:I$331,2,FALSE),"")</f>
        <v/>
      </c>
      <c r="J152" s="27" t="str">
        <f>IFERROR(VLOOKUP(H152,vlookup!G$2:I$331,3,FALSE),"")</f>
        <v/>
      </c>
      <c r="K152" s="5"/>
      <c r="L152" s="6"/>
      <c r="M152" s="6"/>
      <c r="N152" s="6"/>
      <c r="O152" s="6"/>
      <c r="P152" s="6"/>
      <c r="Q152" s="14" t="str">
        <f t="shared" si="23"/>
        <v/>
      </c>
      <c r="R152" s="5"/>
      <c r="S152" s="6"/>
      <c r="T152" s="6"/>
      <c r="U152" s="5"/>
      <c r="V152" s="45">
        <f t="shared" si="24"/>
        <v>0</v>
      </c>
      <c r="W152" s="45">
        <f t="shared" si="25"/>
        <v>0</v>
      </c>
      <c r="X152" s="45" t="e">
        <f t="shared" si="26"/>
        <v>#VALUE!</v>
      </c>
      <c r="Y152" s="45">
        <f>IFERROR(VALUE(V152),VLOOKUP(V152,DayReplace[],2,0))</f>
        <v>0</v>
      </c>
      <c r="Z152" s="45">
        <f>IF(V152=0,1,
IF(OR(AND(COUNTIF(Table12[Normal and Leap Years],X152),AA152=3,Y152=30),
AND(COUNTIF(Table9[MM Year],X152),COUNTIF(Table13[Always 29-Day Months],AA152),Y152=30)),Y152
-1,Y152))</f>
        <v>1</v>
      </c>
      <c r="AA152" s="45">
        <f>IFERROR(VALUE(W152),VLOOKUP(W152,MonthReplace[],2,0))</f>
        <v>0</v>
      </c>
      <c r="AB152" s="45" t="e">
        <f>IF(COUNTIF(Table9[MM Year],X152),VLOOKUP(AA152,MonthSerial[],VLOOKUP(X152,Table9[],3,0)+2,0),DATE(X152,AA152,0)-AC152)</f>
        <v>#VALUE!</v>
      </c>
      <c r="AC152" s="45" t="e">
        <f>IF(COUNTIF(Table9[MM Year],X152),
VLOOKUP(X152,Table9[],5,0),
DATE(X152,1,0))</f>
        <v>#VALUE!</v>
      </c>
      <c r="AD152" s="46" t="e">
        <f>IF(AA152=0,DATE(YEAR(AC152+1),7,16),
IF(V152=0,IF(COUNTIF(Table9[MM Year],X152),AC152+AB152+Z152+15-DAY(AC152+AB152+Z152+15)+16,AC152+AB152+Z152-DAY(AC152+AB152+Z152)+16),
IF(COUNTIF(Table9[MM Year],X152),
IF(AC152+AB152+Z152&lt;VLOOKUP(X152,Table9[],7,0),AC152
+AB152+Z152+VLOOKUP(X152,Table9[],4,0),AC152+AB152+Z152),AC152
+AB152+Z152)))</f>
        <v>#VALUE!</v>
      </c>
      <c r="AE152" s="42"/>
      <c r="AF152" s="15" t="str">
        <f>IFERROR(IF(COUNTIF(Table9[MM Year],X152),
IF(AD152&lt;VLOOKUP(X152,Table9[],7,0),AD152
+VLOOKUP(X152,Table9[],4,0),AD152),AD152
),"")</f>
        <v/>
      </c>
      <c r="AG152" s="5"/>
      <c r="AH152" s="5"/>
      <c r="AI152" s="5"/>
      <c r="AJ152" s="6"/>
      <c r="AK152" s="6"/>
      <c r="AL152" s="12" t="str">
        <f t="shared" si="27"/>
        <v/>
      </c>
      <c r="AM152" s="5"/>
      <c r="AN152" s="27" t="str">
        <f t="shared" si="28"/>
        <v/>
      </c>
      <c r="AO152" s="5"/>
      <c r="AP152" s="5"/>
      <c r="AQ152" s="6"/>
      <c r="AR152" s="12" t="str">
        <f t="shared" si="29"/>
        <v/>
      </c>
      <c r="AS152" s="6"/>
      <c r="AT152" s="5"/>
      <c r="AU152" s="53"/>
      <c r="AV152" s="53"/>
      <c r="AW152" s="54"/>
      <c r="AX152" s="15" t="str">
        <f t="shared" si="30"/>
        <v/>
      </c>
      <c r="AY152" s="5"/>
      <c r="AZ152" s="27" t="str">
        <f>IFERROR(VLOOKUP(AY152,vlookup!A$2:I$331,2,FALSE),"")</f>
        <v/>
      </c>
      <c r="BA152" s="27" t="str">
        <f>IFERROR(VLOOKUP(AY152,vlookup!A$2:I$331,3,FALSE),"")</f>
        <v/>
      </c>
      <c r="BB152" s="5"/>
      <c r="BC152" s="27" t="str">
        <f>IFERROR(VLOOKUP(BB152,vlookup!D$2:E$331,2,FALSE),"")</f>
        <v/>
      </c>
      <c r="BD152" s="5"/>
      <c r="BE152" s="27" t="str">
        <f t="shared" si="31"/>
        <v/>
      </c>
      <c r="BF152" s="27" t="str">
        <f>IFERROR(VLOOKUP(BE152,vlookup!G$2:I$331,2,FALSE),"")</f>
        <v/>
      </c>
      <c r="BG152" s="27" t="str">
        <f>IFERROR(VLOOKUP(BE152,vlookup!G$2:I$331,3,FALSE),"")</f>
        <v/>
      </c>
      <c r="BH152" s="5"/>
      <c r="BI152" s="6"/>
      <c r="BJ152" s="6"/>
      <c r="BK152" s="6"/>
      <c r="BL152" s="6"/>
    </row>
    <row r="153" spans="1:64">
      <c r="A153" s="4"/>
      <c r="B153" s="5"/>
      <c r="C153" s="27" t="str">
        <f>IFERROR(VLOOKUP(B153,vlookup!A$2:I$331,2,FALSE),"")</f>
        <v/>
      </c>
      <c r="D153" s="27" t="str">
        <f>IFERROR(VLOOKUP(B153,vlookup!A$2:I$331,3,FALSE),"")</f>
        <v/>
      </c>
      <c r="E153" s="5"/>
      <c r="F153" s="27" t="str">
        <f>IFERROR(VLOOKUP(E153,vlookup!D$2:E$331,2,FALSE),"")</f>
        <v/>
      </c>
      <c r="G153" s="5"/>
      <c r="H153" s="27" t="str">
        <f t="shared" si="22"/>
        <v/>
      </c>
      <c r="I153" s="27" t="str">
        <f>IFERROR(VLOOKUP(H153,vlookup!G$2:I$331,2,FALSE),"")</f>
        <v/>
      </c>
      <c r="J153" s="27" t="str">
        <f>IFERROR(VLOOKUP(H153,vlookup!G$2:I$331,3,FALSE),"")</f>
        <v/>
      </c>
      <c r="K153" s="5"/>
      <c r="L153" s="6"/>
      <c r="M153" s="6"/>
      <c r="N153" s="6"/>
      <c r="O153" s="6"/>
      <c r="P153" s="6"/>
      <c r="Q153" s="14" t="str">
        <f t="shared" si="23"/>
        <v/>
      </c>
      <c r="R153" s="5"/>
      <c r="S153" s="6"/>
      <c r="T153" s="6"/>
      <c r="U153" s="5"/>
      <c r="V153" s="45">
        <f t="shared" si="24"/>
        <v>0</v>
      </c>
      <c r="W153" s="45">
        <f t="shared" si="25"/>
        <v>0</v>
      </c>
      <c r="X153" s="45" t="e">
        <f t="shared" si="26"/>
        <v>#VALUE!</v>
      </c>
      <c r="Y153" s="45">
        <f>IFERROR(VALUE(V153),VLOOKUP(V153,DayReplace[],2,0))</f>
        <v>0</v>
      </c>
      <c r="Z153" s="45">
        <f>IF(V153=0,1,
IF(OR(AND(COUNTIF(Table12[Normal and Leap Years],X153),AA153=3,Y153=30),
AND(COUNTIF(Table9[MM Year],X153),COUNTIF(Table13[Always 29-Day Months],AA153),Y153=30)),Y153
-1,Y153))</f>
        <v>1</v>
      </c>
      <c r="AA153" s="45">
        <f>IFERROR(VALUE(W153),VLOOKUP(W153,MonthReplace[],2,0))</f>
        <v>0</v>
      </c>
      <c r="AB153" s="45" t="e">
        <f>IF(COUNTIF(Table9[MM Year],X153),VLOOKUP(AA153,MonthSerial[],VLOOKUP(X153,Table9[],3,0)+2,0),DATE(X153,AA153,0)-AC153)</f>
        <v>#VALUE!</v>
      </c>
      <c r="AC153" s="45" t="e">
        <f>IF(COUNTIF(Table9[MM Year],X153),
VLOOKUP(X153,Table9[],5,0),
DATE(X153,1,0))</f>
        <v>#VALUE!</v>
      </c>
      <c r="AD153" s="46" t="e">
        <f>IF(AA153=0,DATE(YEAR(AC153+1),7,16),
IF(V153=0,IF(COUNTIF(Table9[MM Year],X153),AC153+AB153+Z153+15-DAY(AC153+AB153+Z153+15)+16,AC153+AB153+Z153-DAY(AC153+AB153+Z153)+16),
IF(COUNTIF(Table9[MM Year],X153),
IF(AC153+AB153+Z153&lt;VLOOKUP(X153,Table9[],7,0),AC153
+AB153+Z153+VLOOKUP(X153,Table9[],4,0),AC153+AB153+Z153),AC153
+AB153+Z153)))</f>
        <v>#VALUE!</v>
      </c>
      <c r="AE153" s="42"/>
      <c r="AF153" s="15" t="str">
        <f>IFERROR(IF(COUNTIF(Table9[MM Year],X153),
IF(AD153&lt;VLOOKUP(X153,Table9[],7,0),AD153
+VLOOKUP(X153,Table9[],4,0),AD153),AD153
),"")</f>
        <v/>
      </c>
      <c r="AG153" s="5"/>
      <c r="AH153" s="5"/>
      <c r="AI153" s="5"/>
      <c r="AJ153" s="6"/>
      <c r="AK153" s="6"/>
      <c r="AL153" s="12" t="str">
        <f t="shared" si="27"/>
        <v/>
      </c>
      <c r="AM153" s="5"/>
      <c r="AN153" s="27" t="str">
        <f t="shared" si="28"/>
        <v/>
      </c>
      <c r="AO153" s="5"/>
      <c r="AP153" s="5"/>
      <c r="AQ153" s="6"/>
      <c r="AR153" s="12" t="str">
        <f t="shared" si="29"/>
        <v/>
      </c>
      <c r="AS153" s="6"/>
      <c r="AT153" s="5"/>
      <c r="AU153" s="53"/>
      <c r="AV153" s="53"/>
      <c r="AW153" s="54"/>
      <c r="AX153" s="15" t="str">
        <f t="shared" si="30"/>
        <v/>
      </c>
      <c r="AY153" s="5"/>
      <c r="AZ153" s="27" t="str">
        <f>IFERROR(VLOOKUP(AY153,vlookup!A$2:I$331,2,FALSE),"")</f>
        <v/>
      </c>
      <c r="BA153" s="27" t="str">
        <f>IFERROR(VLOOKUP(AY153,vlookup!A$2:I$331,3,FALSE),"")</f>
        <v/>
      </c>
      <c r="BB153" s="5"/>
      <c r="BC153" s="27" t="str">
        <f>IFERROR(VLOOKUP(BB153,vlookup!D$2:E$331,2,FALSE),"")</f>
        <v/>
      </c>
      <c r="BD153" s="5"/>
      <c r="BE153" s="27" t="str">
        <f t="shared" si="31"/>
        <v/>
      </c>
      <c r="BF153" s="27" t="str">
        <f>IFERROR(VLOOKUP(BE153,vlookup!G$2:I$331,2,FALSE),"")</f>
        <v/>
      </c>
      <c r="BG153" s="27" t="str">
        <f>IFERROR(VLOOKUP(BE153,vlookup!G$2:I$331,3,FALSE),"")</f>
        <v/>
      </c>
      <c r="BH153" s="5"/>
      <c r="BI153" s="6"/>
      <c r="BJ153" s="6"/>
      <c r="BK153" s="6"/>
      <c r="BL153" s="6"/>
    </row>
    <row r="154" spans="1:64">
      <c r="A154" s="4"/>
      <c r="B154" s="5"/>
      <c r="C154" s="27" t="str">
        <f>IFERROR(VLOOKUP(B154,vlookup!A$2:I$331,2,FALSE),"")</f>
        <v/>
      </c>
      <c r="D154" s="27" t="str">
        <f>IFERROR(VLOOKUP(B154,vlookup!A$2:I$331,3,FALSE),"")</f>
        <v/>
      </c>
      <c r="E154" s="5"/>
      <c r="F154" s="27" t="str">
        <f>IFERROR(VLOOKUP(E154,vlookup!D$2:E$331,2,FALSE),"")</f>
        <v/>
      </c>
      <c r="G154" s="5"/>
      <c r="H154" s="27" t="str">
        <f t="shared" si="22"/>
        <v/>
      </c>
      <c r="I154" s="27" t="str">
        <f>IFERROR(VLOOKUP(H154,vlookup!G$2:I$331,2,FALSE),"")</f>
        <v/>
      </c>
      <c r="J154" s="27" t="str">
        <f>IFERROR(VLOOKUP(H154,vlookup!G$2:I$331,3,FALSE),"")</f>
        <v/>
      </c>
      <c r="K154" s="5"/>
      <c r="L154" s="6"/>
      <c r="M154" s="6"/>
      <c r="N154" s="6"/>
      <c r="O154" s="6"/>
      <c r="P154" s="6"/>
      <c r="Q154" s="14" t="str">
        <f t="shared" si="23"/>
        <v/>
      </c>
      <c r="R154" s="5"/>
      <c r="S154" s="6"/>
      <c r="T154" s="6"/>
      <c r="U154" s="5"/>
      <c r="V154" s="45">
        <f t="shared" si="24"/>
        <v>0</v>
      </c>
      <c r="W154" s="45">
        <f t="shared" si="25"/>
        <v>0</v>
      </c>
      <c r="X154" s="45" t="e">
        <f t="shared" si="26"/>
        <v>#VALUE!</v>
      </c>
      <c r="Y154" s="45">
        <f>IFERROR(VALUE(V154),VLOOKUP(V154,DayReplace[],2,0))</f>
        <v>0</v>
      </c>
      <c r="Z154" s="45">
        <f>IF(V154=0,1,
IF(OR(AND(COUNTIF(Table12[Normal and Leap Years],X154),AA154=3,Y154=30),
AND(COUNTIF(Table9[MM Year],X154),COUNTIF(Table13[Always 29-Day Months],AA154),Y154=30)),Y154
-1,Y154))</f>
        <v>1</v>
      </c>
      <c r="AA154" s="45">
        <f>IFERROR(VALUE(W154),VLOOKUP(W154,MonthReplace[],2,0))</f>
        <v>0</v>
      </c>
      <c r="AB154" s="45" t="e">
        <f>IF(COUNTIF(Table9[MM Year],X154),VLOOKUP(AA154,MonthSerial[],VLOOKUP(X154,Table9[],3,0)+2,0),DATE(X154,AA154,0)-AC154)</f>
        <v>#VALUE!</v>
      </c>
      <c r="AC154" s="45" t="e">
        <f>IF(COUNTIF(Table9[MM Year],X154),
VLOOKUP(X154,Table9[],5,0),
DATE(X154,1,0))</f>
        <v>#VALUE!</v>
      </c>
      <c r="AD154" s="46" t="e">
        <f>IF(AA154=0,DATE(YEAR(AC154+1),7,16),
IF(V154=0,IF(COUNTIF(Table9[MM Year],X154),AC154+AB154+Z154+15-DAY(AC154+AB154+Z154+15)+16,AC154+AB154+Z154-DAY(AC154+AB154+Z154)+16),
IF(COUNTIF(Table9[MM Year],X154),
IF(AC154+AB154+Z154&lt;VLOOKUP(X154,Table9[],7,0),AC154
+AB154+Z154+VLOOKUP(X154,Table9[],4,0),AC154+AB154+Z154),AC154
+AB154+Z154)))</f>
        <v>#VALUE!</v>
      </c>
      <c r="AE154" s="42"/>
      <c r="AF154" s="15" t="str">
        <f>IFERROR(IF(COUNTIF(Table9[MM Year],X154),
IF(AD154&lt;VLOOKUP(X154,Table9[],7,0),AD154
+VLOOKUP(X154,Table9[],4,0),AD154),AD154
),"")</f>
        <v/>
      </c>
      <c r="AG154" s="5"/>
      <c r="AH154" s="5"/>
      <c r="AI154" s="5"/>
      <c r="AJ154" s="6"/>
      <c r="AK154" s="6"/>
      <c r="AL154" s="12" t="str">
        <f t="shared" si="27"/>
        <v/>
      </c>
      <c r="AM154" s="5"/>
      <c r="AN154" s="27" t="str">
        <f t="shared" si="28"/>
        <v/>
      </c>
      <c r="AO154" s="5"/>
      <c r="AP154" s="5"/>
      <c r="AQ154" s="6"/>
      <c r="AR154" s="12" t="str">
        <f t="shared" si="29"/>
        <v/>
      </c>
      <c r="AS154" s="6"/>
      <c r="AT154" s="5"/>
      <c r="AU154" s="53"/>
      <c r="AV154" s="53"/>
      <c r="AW154" s="54"/>
      <c r="AX154" s="15" t="str">
        <f t="shared" si="30"/>
        <v/>
      </c>
      <c r="AY154" s="5"/>
      <c r="AZ154" s="27" t="str">
        <f>IFERROR(VLOOKUP(AY154,vlookup!A$2:I$331,2,FALSE),"")</f>
        <v/>
      </c>
      <c r="BA154" s="27" t="str">
        <f>IFERROR(VLOOKUP(AY154,vlookup!A$2:I$331,3,FALSE),"")</f>
        <v/>
      </c>
      <c r="BB154" s="5"/>
      <c r="BC154" s="27" t="str">
        <f>IFERROR(VLOOKUP(BB154,vlookup!D$2:E$331,2,FALSE),"")</f>
        <v/>
      </c>
      <c r="BD154" s="5"/>
      <c r="BE154" s="27" t="str">
        <f t="shared" si="31"/>
        <v/>
      </c>
      <c r="BF154" s="27" t="str">
        <f>IFERROR(VLOOKUP(BE154,vlookup!G$2:I$331,2,FALSE),"")</f>
        <v/>
      </c>
      <c r="BG154" s="27" t="str">
        <f>IFERROR(VLOOKUP(BE154,vlookup!G$2:I$331,3,FALSE),"")</f>
        <v/>
      </c>
      <c r="BH154" s="5"/>
      <c r="BI154" s="6"/>
      <c r="BJ154" s="6"/>
      <c r="BK154" s="6"/>
      <c r="BL154" s="6"/>
    </row>
    <row r="155" spans="1:64">
      <c r="A155" s="4"/>
      <c r="B155" s="5"/>
      <c r="C155" s="27" t="str">
        <f>IFERROR(VLOOKUP(B155,vlookup!A$2:I$331,2,FALSE),"")</f>
        <v/>
      </c>
      <c r="D155" s="27" t="str">
        <f>IFERROR(VLOOKUP(B155,vlookup!A$2:I$331,3,FALSE),"")</f>
        <v/>
      </c>
      <c r="E155" s="5"/>
      <c r="F155" s="27" t="str">
        <f>IFERROR(VLOOKUP(E155,vlookup!D$2:E$331,2,FALSE),"")</f>
        <v/>
      </c>
      <c r="G155" s="5"/>
      <c r="H155" s="27" t="str">
        <f t="shared" si="22"/>
        <v/>
      </c>
      <c r="I155" s="27" t="str">
        <f>IFERROR(VLOOKUP(H155,vlookup!G$2:I$331,2,FALSE),"")</f>
        <v/>
      </c>
      <c r="J155" s="27" t="str">
        <f>IFERROR(VLOOKUP(H155,vlookup!G$2:I$331,3,FALSE),"")</f>
        <v/>
      </c>
      <c r="K155" s="5"/>
      <c r="L155" s="6"/>
      <c r="M155" s="6"/>
      <c r="N155" s="6"/>
      <c r="O155" s="6"/>
      <c r="P155" s="6"/>
      <c r="Q155" s="14" t="str">
        <f t="shared" si="23"/>
        <v/>
      </c>
      <c r="R155" s="5"/>
      <c r="S155" s="6"/>
      <c r="T155" s="6"/>
      <c r="U155" s="5"/>
      <c r="V155" s="45">
        <f t="shared" si="24"/>
        <v>0</v>
      </c>
      <c r="W155" s="45">
        <f t="shared" si="25"/>
        <v>0</v>
      </c>
      <c r="X155" s="45" t="e">
        <f t="shared" si="26"/>
        <v>#VALUE!</v>
      </c>
      <c r="Y155" s="45">
        <f>IFERROR(VALUE(V155),VLOOKUP(V155,DayReplace[],2,0))</f>
        <v>0</v>
      </c>
      <c r="Z155" s="45">
        <f>IF(V155=0,1,
IF(OR(AND(COUNTIF(Table12[Normal and Leap Years],X155),AA155=3,Y155=30),
AND(COUNTIF(Table9[MM Year],X155),COUNTIF(Table13[Always 29-Day Months],AA155),Y155=30)),Y155
-1,Y155))</f>
        <v>1</v>
      </c>
      <c r="AA155" s="45">
        <f>IFERROR(VALUE(W155),VLOOKUP(W155,MonthReplace[],2,0))</f>
        <v>0</v>
      </c>
      <c r="AB155" s="45" t="e">
        <f>IF(COUNTIF(Table9[MM Year],X155),VLOOKUP(AA155,MonthSerial[],VLOOKUP(X155,Table9[],3,0)+2,0),DATE(X155,AA155,0)-AC155)</f>
        <v>#VALUE!</v>
      </c>
      <c r="AC155" s="45" t="e">
        <f>IF(COUNTIF(Table9[MM Year],X155),
VLOOKUP(X155,Table9[],5,0),
DATE(X155,1,0))</f>
        <v>#VALUE!</v>
      </c>
      <c r="AD155" s="46" t="e">
        <f>IF(AA155=0,DATE(YEAR(AC155+1),7,16),
IF(V155=0,IF(COUNTIF(Table9[MM Year],X155),AC155+AB155+Z155+15-DAY(AC155+AB155+Z155+15)+16,AC155+AB155+Z155-DAY(AC155+AB155+Z155)+16),
IF(COUNTIF(Table9[MM Year],X155),
IF(AC155+AB155+Z155&lt;VLOOKUP(X155,Table9[],7,0),AC155
+AB155+Z155+VLOOKUP(X155,Table9[],4,0),AC155+AB155+Z155),AC155
+AB155+Z155)))</f>
        <v>#VALUE!</v>
      </c>
      <c r="AE155" s="42"/>
      <c r="AF155" s="15" t="str">
        <f>IFERROR(IF(COUNTIF(Table9[MM Year],X155),
IF(AD155&lt;VLOOKUP(X155,Table9[],7,0),AD155
+VLOOKUP(X155,Table9[],4,0),AD155),AD155
),"")</f>
        <v/>
      </c>
      <c r="AG155" s="5"/>
      <c r="AH155" s="5"/>
      <c r="AI155" s="5"/>
      <c r="AJ155" s="6"/>
      <c r="AK155" s="6"/>
      <c r="AL155" s="12" t="str">
        <f t="shared" si="27"/>
        <v/>
      </c>
      <c r="AM155" s="5"/>
      <c r="AN155" s="27" t="str">
        <f t="shared" si="28"/>
        <v/>
      </c>
      <c r="AO155" s="5"/>
      <c r="AP155" s="5"/>
      <c r="AQ155" s="6"/>
      <c r="AR155" s="12" t="str">
        <f t="shared" si="29"/>
        <v/>
      </c>
      <c r="AS155" s="6"/>
      <c r="AT155" s="5"/>
      <c r="AU155" s="53"/>
      <c r="AV155" s="53"/>
      <c r="AW155" s="54"/>
      <c r="AX155" s="15" t="str">
        <f t="shared" si="30"/>
        <v/>
      </c>
      <c r="AY155" s="5"/>
      <c r="AZ155" s="27" t="str">
        <f>IFERROR(VLOOKUP(AY155,vlookup!A$2:I$331,2,FALSE),"")</f>
        <v/>
      </c>
      <c r="BA155" s="27" t="str">
        <f>IFERROR(VLOOKUP(AY155,vlookup!A$2:I$331,3,FALSE),"")</f>
        <v/>
      </c>
      <c r="BB155" s="5"/>
      <c r="BC155" s="27" t="str">
        <f>IFERROR(VLOOKUP(BB155,vlookup!D$2:E$331,2,FALSE),"")</f>
        <v/>
      </c>
      <c r="BD155" s="5"/>
      <c r="BE155" s="27" t="str">
        <f t="shared" si="31"/>
        <v/>
      </c>
      <c r="BF155" s="27" t="str">
        <f>IFERROR(VLOOKUP(BE155,vlookup!G$2:I$331,2,FALSE),"")</f>
        <v/>
      </c>
      <c r="BG155" s="27" t="str">
        <f>IFERROR(VLOOKUP(BE155,vlookup!G$2:I$331,3,FALSE),"")</f>
        <v/>
      </c>
      <c r="BH155" s="5"/>
      <c r="BI155" s="6"/>
      <c r="BJ155" s="6"/>
      <c r="BK155" s="6"/>
      <c r="BL155" s="6"/>
    </row>
    <row r="156" spans="1:64">
      <c r="A156" s="4"/>
      <c r="B156" s="5"/>
      <c r="C156" s="27" t="str">
        <f>IFERROR(VLOOKUP(B156,vlookup!A$2:I$331,2,FALSE),"")</f>
        <v/>
      </c>
      <c r="D156" s="27" t="str">
        <f>IFERROR(VLOOKUP(B156,vlookup!A$2:I$331,3,FALSE),"")</f>
        <v/>
      </c>
      <c r="E156" s="5"/>
      <c r="F156" s="27" t="str">
        <f>IFERROR(VLOOKUP(E156,vlookup!D$2:E$331,2,FALSE),"")</f>
        <v/>
      </c>
      <c r="G156" s="5"/>
      <c r="H156" s="27" t="str">
        <f t="shared" si="22"/>
        <v/>
      </c>
      <c r="I156" s="27" t="str">
        <f>IFERROR(VLOOKUP(H156,vlookup!G$2:I$331,2,FALSE),"")</f>
        <v/>
      </c>
      <c r="J156" s="27" t="str">
        <f>IFERROR(VLOOKUP(H156,vlookup!G$2:I$331,3,FALSE),"")</f>
        <v/>
      </c>
      <c r="K156" s="5"/>
      <c r="L156" s="6"/>
      <c r="M156" s="6"/>
      <c r="N156" s="6"/>
      <c r="O156" s="6"/>
      <c r="P156" s="6"/>
      <c r="Q156" s="14" t="str">
        <f t="shared" si="23"/>
        <v/>
      </c>
      <c r="R156" s="5"/>
      <c r="S156" s="6"/>
      <c r="T156" s="6"/>
      <c r="U156" s="5"/>
      <c r="V156" s="45">
        <f t="shared" si="24"/>
        <v>0</v>
      </c>
      <c r="W156" s="45">
        <f t="shared" si="25"/>
        <v>0</v>
      </c>
      <c r="X156" s="45" t="e">
        <f t="shared" si="26"/>
        <v>#VALUE!</v>
      </c>
      <c r="Y156" s="45">
        <f>IFERROR(VALUE(V156),VLOOKUP(V156,DayReplace[],2,0))</f>
        <v>0</v>
      </c>
      <c r="Z156" s="45">
        <f>IF(V156=0,1,
IF(OR(AND(COUNTIF(Table12[Normal and Leap Years],X156),AA156=3,Y156=30),
AND(COUNTIF(Table9[MM Year],X156),COUNTIF(Table13[Always 29-Day Months],AA156),Y156=30)),Y156
-1,Y156))</f>
        <v>1</v>
      </c>
      <c r="AA156" s="45">
        <f>IFERROR(VALUE(W156),VLOOKUP(W156,MonthReplace[],2,0))</f>
        <v>0</v>
      </c>
      <c r="AB156" s="45" t="e">
        <f>IF(COUNTIF(Table9[MM Year],X156),VLOOKUP(AA156,MonthSerial[],VLOOKUP(X156,Table9[],3,0)+2,0),DATE(X156,AA156,0)-AC156)</f>
        <v>#VALUE!</v>
      </c>
      <c r="AC156" s="45" t="e">
        <f>IF(COUNTIF(Table9[MM Year],X156),
VLOOKUP(X156,Table9[],5,0),
DATE(X156,1,0))</f>
        <v>#VALUE!</v>
      </c>
      <c r="AD156" s="46" t="e">
        <f>IF(AA156=0,DATE(YEAR(AC156+1),7,16),
IF(V156=0,IF(COUNTIF(Table9[MM Year],X156),AC156+AB156+Z156+15-DAY(AC156+AB156+Z156+15)+16,AC156+AB156+Z156-DAY(AC156+AB156+Z156)+16),
IF(COUNTIF(Table9[MM Year],X156),
IF(AC156+AB156+Z156&lt;VLOOKUP(X156,Table9[],7,0),AC156
+AB156+Z156+VLOOKUP(X156,Table9[],4,0),AC156+AB156+Z156),AC156
+AB156+Z156)))</f>
        <v>#VALUE!</v>
      </c>
      <c r="AE156" s="42"/>
      <c r="AF156" s="15" t="str">
        <f>IFERROR(IF(COUNTIF(Table9[MM Year],X156),
IF(AD156&lt;VLOOKUP(X156,Table9[],7,0),AD156
+VLOOKUP(X156,Table9[],4,0),AD156),AD156
),"")</f>
        <v/>
      </c>
      <c r="AG156" s="5"/>
      <c r="AH156" s="5"/>
      <c r="AI156" s="5"/>
      <c r="AJ156" s="6"/>
      <c r="AK156" s="6"/>
      <c r="AL156" s="12" t="str">
        <f t="shared" si="27"/>
        <v/>
      </c>
      <c r="AM156" s="5"/>
      <c r="AN156" s="27" t="str">
        <f t="shared" si="28"/>
        <v/>
      </c>
      <c r="AO156" s="5"/>
      <c r="AP156" s="5"/>
      <c r="AQ156" s="6"/>
      <c r="AR156" s="12" t="str">
        <f t="shared" si="29"/>
        <v/>
      </c>
      <c r="AS156" s="6"/>
      <c r="AT156" s="5"/>
      <c r="AU156" s="53"/>
      <c r="AV156" s="53"/>
      <c r="AW156" s="54"/>
      <c r="AX156" s="15" t="str">
        <f t="shared" si="30"/>
        <v/>
      </c>
      <c r="AY156" s="5"/>
      <c r="AZ156" s="27" t="str">
        <f>IFERROR(VLOOKUP(AY156,vlookup!A$2:I$331,2,FALSE),"")</f>
        <v/>
      </c>
      <c r="BA156" s="27" t="str">
        <f>IFERROR(VLOOKUP(AY156,vlookup!A$2:I$331,3,FALSE),"")</f>
        <v/>
      </c>
      <c r="BB156" s="5"/>
      <c r="BC156" s="27" t="str">
        <f>IFERROR(VLOOKUP(BB156,vlookup!D$2:E$331,2,FALSE),"")</f>
        <v/>
      </c>
      <c r="BD156" s="5"/>
      <c r="BE156" s="27" t="str">
        <f t="shared" si="31"/>
        <v/>
      </c>
      <c r="BF156" s="27" t="str">
        <f>IFERROR(VLOOKUP(BE156,vlookup!G$2:I$331,2,FALSE),"")</f>
        <v/>
      </c>
      <c r="BG156" s="27" t="str">
        <f>IFERROR(VLOOKUP(BE156,vlookup!G$2:I$331,3,FALSE),"")</f>
        <v/>
      </c>
      <c r="BH156" s="5"/>
      <c r="BI156" s="6"/>
      <c r="BJ156" s="6"/>
      <c r="BK156" s="6"/>
      <c r="BL156" s="6"/>
    </row>
    <row r="157" spans="1:64">
      <c r="A157" s="4"/>
      <c r="B157" s="5"/>
      <c r="C157" s="27" t="str">
        <f>IFERROR(VLOOKUP(B157,vlookup!A$2:I$331,2,FALSE),"")</f>
        <v/>
      </c>
      <c r="D157" s="27" t="str">
        <f>IFERROR(VLOOKUP(B157,vlookup!A$2:I$331,3,FALSE),"")</f>
        <v/>
      </c>
      <c r="E157" s="5"/>
      <c r="F157" s="27" t="str">
        <f>IFERROR(VLOOKUP(E157,vlookup!D$2:E$331,2,FALSE),"")</f>
        <v/>
      </c>
      <c r="G157" s="5"/>
      <c r="H157" s="27" t="str">
        <f t="shared" si="22"/>
        <v/>
      </c>
      <c r="I157" s="27" t="str">
        <f>IFERROR(VLOOKUP(H157,vlookup!G$2:I$331,2,FALSE),"")</f>
        <v/>
      </c>
      <c r="J157" s="27" t="str">
        <f>IFERROR(VLOOKUP(H157,vlookup!G$2:I$331,3,FALSE),"")</f>
        <v/>
      </c>
      <c r="K157" s="5"/>
      <c r="L157" s="6"/>
      <c r="M157" s="6"/>
      <c r="N157" s="6"/>
      <c r="O157" s="6"/>
      <c r="P157" s="6"/>
      <c r="Q157" s="14" t="str">
        <f t="shared" si="23"/>
        <v/>
      </c>
      <c r="R157" s="5"/>
      <c r="S157" s="6"/>
      <c r="T157" s="6"/>
      <c r="U157" s="5"/>
      <c r="V157" s="45">
        <f t="shared" si="24"/>
        <v>0</v>
      </c>
      <c r="W157" s="45">
        <f t="shared" si="25"/>
        <v>0</v>
      </c>
      <c r="X157" s="45" t="e">
        <f t="shared" si="26"/>
        <v>#VALUE!</v>
      </c>
      <c r="Y157" s="45">
        <f>IFERROR(VALUE(V157),VLOOKUP(V157,DayReplace[],2,0))</f>
        <v>0</v>
      </c>
      <c r="Z157" s="45">
        <f>IF(V157=0,1,
IF(OR(AND(COUNTIF(Table12[Normal and Leap Years],X157),AA157=3,Y157=30),
AND(COUNTIF(Table9[MM Year],X157),COUNTIF(Table13[Always 29-Day Months],AA157),Y157=30)),Y157
-1,Y157))</f>
        <v>1</v>
      </c>
      <c r="AA157" s="45">
        <f>IFERROR(VALUE(W157),VLOOKUP(W157,MonthReplace[],2,0))</f>
        <v>0</v>
      </c>
      <c r="AB157" s="45" t="e">
        <f>IF(COUNTIF(Table9[MM Year],X157),VLOOKUP(AA157,MonthSerial[],VLOOKUP(X157,Table9[],3,0)+2,0),DATE(X157,AA157,0)-AC157)</f>
        <v>#VALUE!</v>
      </c>
      <c r="AC157" s="45" t="e">
        <f>IF(COUNTIF(Table9[MM Year],X157),
VLOOKUP(X157,Table9[],5,0),
DATE(X157,1,0))</f>
        <v>#VALUE!</v>
      </c>
      <c r="AD157" s="46" t="e">
        <f>IF(AA157=0,DATE(YEAR(AC157+1),7,16),
IF(V157=0,IF(COUNTIF(Table9[MM Year],X157),AC157+AB157+Z157+15-DAY(AC157+AB157+Z157+15)+16,AC157+AB157+Z157-DAY(AC157+AB157+Z157)+16),
IF(COUNTIF(Table9[MM Year],X157),
IF(AC157+AB157+Z157&lt;VLOOKUP(X157,Table9[],7,0),AC157
+AB157+Z157+VLOOKUP(X157,Table9[],4,0),AC157+AB157+Z157),AC157
+AB157+Z157)))</f>
        <v>#VALUE!</v>
      </c>
      <c r="AE157" s="42"/>
      <c r="AF157" s="15" t="str">
        <f>IFERROR(IF(COUNTIF(Table9[MM Year],X157),
IF(AD157&lt;VLOOKUP(X157,Table9[],7,0),AD157
+VLOOKUP(X157,Table9[],4,0),AD157),AD157
),"")</f>
        <v/>
      </c>
      <c r="AG157" s="5"/>
      <c r="AH157" s="5"/>
      <c r="AI157" s="5"/>
      <c r="AJ157" s="6"/>
      <c r="AK157" s="6"/>
      <c r="AL157" s="12" t="str">
        <f t="shared" si="27"/>
        <v/>
      </c>
      <c r="AM157" s="5"/>
      <c r="AN157" s="27" t="str">
        <f t="shared" si="28"/>
        <v/>
      </c>
      <c r="AO157" s="5"/>
      <c r="AP157" s="5"/>
      <c r="AQ157" s="6"/>
      <c r="AR157" s="12" t="str">
        <f t="shared" si="29"/>
        <v/>
      </c>
      <c r="AS157" s="6"/>
      <c r="AT157" s="5"/>
      <c r="AU157" s="53"/>
      <c r="AV157" s="53"/>
      <c r="AW157" s="54"/>
      <c r="AX157" s="15" t="str">
        <f t="shared" si="30"/>
        <v/>
      </c>
      <c r="AY157" s="5"/>
      <c r="AZ157" s="27" t="str">
        <f>IFERROR(VLOOKUP(AY157,vlookup!A$2:I$331,2,FALSE),"")</f>
        <v/>
      </c>
      <c r="BA157" s="27" t="str">
        <f>IFERROR(VLOOKUP(AY157,vlookup!A$2:I$331,3,FALSE),"")</f>
        <v/>
      </c>
      <c r="BB157" s="5"/>
      <c r="BC157" s="27" t="str">
        <f>IFERROR(VLOOKUP(BB157,vlookup!D$2:E$331,2,FALSE),"")</f>
        <v/>
      </c>
      <c r="BD157" s="5"/>
      <c r="BE157" s="27" t="str">
        <f t="shared" si="31"/>
        <v/>
      </c>
      <c r="BF157" s="27" t="str">
        <f>IFERROR(VLOOKUP(BE157,vlookup!G$2:I$331,2,FALSE),"")</f>
        <v/>
      </c>
      <c r="BG157" s="27" t="str">
        <f>IFERROR(VLOOKUP(BE157,vlookup!G$2:I$331,3,FALSE),"")</f>
        <v/>
      </c>
      <c r="BH157" s="5"/>
      <c r="BI157" s="6"/>
      <c r="BJ157" s="6"/>
      <c r="BK157" s="6"/>
      <c r="BL157" s="6"/>
    </row>
    <row r="158" spans="1:64">
      <c r="A158" s="4"/>
      <c r="B158" s="5"/>
      <c r="C158" s="27" t="str">
        <f>IFERROR(VLOOKUP(B158,vlookup!A$2:I$331,2,FALSE),"")</f>
        <v/>
      </c>
      <c r="D158" s="27" t="str">
        <f>IFERROR(VLOOKUP(B158,vlookup!A$2:I$331,3,FALSE),"")</f>
        <v/>
      </c>
      <c r="E158" s="5"/>
      <c r="F158" s="27" t="str">
        <f>IFERROR(VLOOKUP(E158,vlookup!D$2:E$331,2,FALSE),"")</f>
        <v/>
      </c>
      <c r="G158" s="5"/>
      <c r="H158" s="27" t="str">
        <f t="shared" si="22"/>
        <v/>
      </c>
      <c r="I158" s="27" t="str">
        <f>IFERROR(VLOOKUP(H158,vlookup!G$2:I$331,2,FALSE),"")</f>
        <v/>
      </c>
      <c r="J158" s="27" t="str">
        <f>IFERROR(VLOOKUP(H158,vlookup!G$2:I$331,3,FALSE),"")</f>
        <v/>
      </c>
      <c r="K158" s="5"/>
      <c r="L158" s="6"/>
      <c r="M158" s="6"/>
      <c r="N158" s="6"/>
      <c r="O158" s="6"/>
      <c r="P158" s="6"/>
      <c r="Q158" s="14" t="str">
        <f t="shared" si="23"/>
        <v/>
      </c>
      <c r="R158" s="5"/>
      <c r="S158" s="6"/>
      <c r="T158" s="6"/>
      <c r="U158" s="5"/>
      <c r="V158" s="45">
        <f t="shared" si="24"/>
        <v>0</v>
      </c>
      <c r="W158" s="45">
        <f t="shared" si="25"/>
        <v>0</v>
      </c>
      <c r="X158" s="45" t="e">
        <f t="shared" si="26"/>
        <v>#VALUE!</v>
      </c>
      <c r="Y158" s="45">
        <f>IFERROR(VALUE(V158),VLOOKUP(V158,DayReplace[],2,0))</f>
        <v>0</v>
      </c>
      <c r="Z158" s="45">
        <f>IF(V158=0,1,
IF(OR(AND(COUNTIF(Table12[Normal and Leap Years],X158),AA158=3,Y158=30),
AND(COUNTIF(Table9[MM Year],X158),COUNTIF(Table13[Always 29-Day Months],AA158),Y158=30)),Y158
-1,Y158))</f>
        <v>1</v>
      </c>
      <c r="AA158" s="45">
        <f>IFERROR(VALUE(W158),VLOOKUP(W158,MonthReplace[],2,0))</f>
        <v>0</v>
      </c>
      <c r="AB158" s="45" t="e">
        <f>IF(COUNTIF(Table9[MM Year],X158),VLOOKUP(AA158,MonthSerial[],VLOOKUP(X158,Table9[],3,0)+2,0),DATE(X158,AA158,0)-AC158)</f>
        <v>#VALUE!</v>
      </c>
      <c r="AC158" s="45" t="e">
        <f>IF(COUNTIF(Table9[MM Year],X158),
VLOOKUP(X158,Table9[],5,0),
DATE(X158,1,0))</f>
        <v>#VALUE!</v>
      </c>
      <c r="AD158" s="46" t="e">
        <f>IF(AA158=0,DATE(YEAR(AC158+1),7,16),
IF(V158=0,IF(COUNTIF(Table9[MM Year],X158),AC158+AB158+Z158+15-DAY(AC158+AB158+Z158+15)+16,AC158+AB158+Z158-DAY(AC158+AB158+Z158)+16),
IF(COUNTIF(Table9[MM Year],X158),
IF(AC158+AB158+Z158&lt;VLOOKUP(X158,Table9[],7,0),AC158
+AB158+Z158+VLOOKUP(X158,Table9[],4,0),AC158+AB158+Z158),AC158
+AB158+Z158)))</f>
        <v>#VALUE!</v>
      </c>
      <c r="AE158" s="42"/>
      <c r="AF158" s="15" t="str">
        <f>IFERROR(IF(COUNTIF(Table9[MM Year],X158),
IF(AD158&lt;VLOOKUP(X158,Table9[],7,0),AD158
+VLOOKUP(X158,Table9[],4,0),AD158),AD158
),"")</f>
        <v/>
      </c>
      <c r="AG158" s="5"/>
      <c r="AH158" s="5"/>
      <c r="AI158" s="5"/>
      <c r="AJ158" s="6"/>
      <c r="AK158" s="6"/>
      <c r="AL158" s="12" t="str">
        <f t="shared" si="27"/>
        <v/>
      </c>
      <c r="AM158" s="5"/>
      <c r="AN158" s="27" t="str">
        <f t="shared" si="28"/>
        <v/>
      </c>
      <c r="AO158" s="5"/>
      <c r="AP158" s="5"/>
      <c r="AQ158" s="6"/>
      <c r="AR158" s="12" t="str">
        <f t="shared" si="29"/>
        <v/>
      </c>
      <c r="AS158" s="6"/>
      <c r="AT158" s="5"/>
      <c r="AU158" s="53"/>
      <c r="AV158" s="53"/>
      <c r="AW158" s="54"/>
      <c r="AX158" s="15" t="str">
        <f t="shared" si="30"/>
        <v/>
      </c>
      <c r="AY158" s="5"/>
      <c r="AZ158" s="27" t="str">
        <f>IFERROR(VLOOKUP(AY158,vlookup!A$2:I$331,2,FALSE),"")</f>
        <v/>
      </c>
      <c r="BA158" s="27" t="str">
        <f>IFERROR(VLOOKUP(AY158,vlookup!A$2:I$331,3,FALSE),"")</f>
        <v/>
      </c>
      <c r="BB158" s="5"/>
      <c r="BC158" s="27" t="str">
        <f>IFERROR(VLOOKUP(BB158,vlookup!D$2:E$331,2,FALSE),"")</f>
        <v/>
      </c>
      <c r="BD158" s="5"/>
      <c r="BE158" s="27" t="str">
        <f t="shared" si="31"/>
        <v/>
      </c>
      <c r="BF158" s="27" t="str">
        <f>IFERROR(VLOOKUP(BE158,vlookup!G$2:I$331,2,FALSE),"")</f>
        <v/>
      </c>
      <c r="BG158" s="27" t="str">
        <f>IFERROR(VLOOKUP(BE158,vlookup!G$2:I$331,3,FALSE),"")</f>
        <v/>
      </c>
      <c r="BH158" s="5"/>
      <c r="BI158" s="6"/>
      <c r="BJ158" s="6"/>
      <c r="BK158" s="6"/>
      <c r="BL158" s="6"/>
    </row>
    <row r="159" spans="1:64">
      <c r="A159" s="4"/>
      <c r="B159" s="5"/>
      <c r="C159" s="27" t="str">
        <f>IFERROR(VLOOKUP(B159,vlookup!A$2:I$331,2,FALSE),"")</f>
        <v/>
      </c>
      <c r="D159" s="27" t="str">
        <f>IFERROR(VLOOKUP(B159,vlookup!A$2:I$331,3,FALSE),"")</f>
        <v/>
      </c>
      <c r="E159" s="5"/>
      <c r="F159" s="27" t="str">
        <f>IFERROR(VLOOKUP(E159,vlookup!D$2:E$331,2,FALSE),"")</f>
        <v/>
      </c>
      <c r="G159" s="5"/>
      <c r="H159" s="27" t="str">
        <f t="shared" si="22"/>
        <v/>
      </c>
      <c r="I159" s="27" t="str">
        <f>IFERROR(VLOOKUP(H159,vlookup!G$2:I$331,2,FALSE),"")</f>
        <v/>
      </c>
      <c r="J159" s="27" t="str">
        <f>IFERROR(VLOOKUP(H159,vlookup!G$2:I$331,3,FALSE),"")</f>
        <v/>
      </c>
      <c r="K159" s="5"/>
      <c r="L159" s="6"/>
      <c r="M159" s="6"/>
      <c r="N159" s="6"/>
      <c r="O159" s="6"/>
      <c r="P159" s="6"/>
      <c r="Q159" s="14" t="str">
        <f t="shared" si="23"/>
        <v/>
      </c>
      <c r="R159" s="5"/>
      <c r="S159" s="6"/>
      <c r="T159" s="6"/>
      <c r="U159" s="5"/>
      <c r="V159" s="45">
        <f t="shared" si="24"/>
        <v>0</v>
      </c>
      <c r="W159" s="45">
        <f t="shared" si="25"/>
        <v>0</v>
      </c>
      <c r="X159" s="45" t="e">
        <f t="shared" si="26"/>
        <v>#VALUE!</v>
      </c>
      <c r="Y159" s="45">
        <f>IFERROR(VALUE(V159),VLOOKUP(V159,DayReplace[],2,0))</f>
        <v>0</v>
      </c>
      <c r="Z159" s="45">
        <f>IF(V159=0,1,
IF(OR(AND(COUNTIF(Table12[Normal and Leap Years],X159),AA159=3,Y159=30),
AND(COUNTIF(Table9[MM Year],X159),COUNTIF(Table13[Always 29-Day Months],AA159),Y159=30)),Y159
-1,Y159))</f>
        <v>1</v>
      </c>
      <c r="AA159" s="45">
        <f>IFERROR(VALUE(W159),VLOOKUP(W159,MonthReplace[],2,0))</f>
        <v>0</v>
      </c>
      <c r="AB159" s="45" t="e">
        <f>IF(COUNTIF(Table9[MM Year],X159),VLOOKUP(AA159,MonthSerial[],VLOOKUP(X159,Table9[],3,0)+2,0),DATE(X159,AA159,0)-AC159)</f>
        <v>#VALUE!</v>
      </c>
      <c r="AC159" s="45" t="e">
        <f>IF(COUNTIF(Table9[MM Year],X159),
VLOOKUP(X159,Table9[],5,0),
DATE(X159,1,0))</f>
        <v>#VALUE!</v>
      </c>
      <c r="AD159" s="46" t="e">
        <f>IF(AA159=0,DATE(YEAR(AC159+1),7,16),
IF(V159=0,IF(COUNTIF(Table9[MM Year],X159),AC159+AB159+Z159+15-DAY(AC159+AB159+Z159+15)+16,AC159+AB159+Z159-DAY(AC159+AB159+Z159)+16),
IF(COUNTIF(Table9[MM Year],X159),
IF(AC159+AB159+Z159&lt;VLOOKUP(X159,Table9[],7,0),AC159
+AB159+Z159+VLOOKUP(X159,Table9[],4,0),AC159+AB159+Z159),AC159
+AB159+Z159)))</f>
        <v>#VALUE!</v>
      </c>
      <c r="AE159" s="42"/>
      <c r="AF159" s="15" t="str">
        <f>IFERROR(IF(COUNTIF(Table9[MM Year],X159),
IF(AD159&lt;VLOOKUP(X159,Table9[],7,0),AD159
+VLOOKUP(X159,Table9[],4,0),AD159),AD159
),"")</f>
        <v/>
      </c>
      <c r="AG159" s="5"/>
      <c r="AH159" s="5"/>
      <c r="AI159" s="5"/>
      <c r="AJ159" s="6"/>
      <c r="AK159" s="6"/>
      <c r="AL159" s="12" t="str">
        <f t="shared" si="27"/>
        <v/>
      </c>
      <c r="AM159" s="5"/>
      <c r="AN159" s="27" t="str">
        <f t="shared" si="28"/>
        <v/>
      </c>
      <c r="AO159" s="5"/>
      <c r="AP159" s="5"/>
      <c r="AQ159" s="6"/>
      <c r="AR159" s="12" t="str">
        <f t="shared" si="29"/>
        <v/>
      </c>
      <c r="AS159" s="6"/>
      <c r="AT159" s="5"/>
      <c r="AU159" s="53"/>
      <c r="AV159" s="53"/>
      <c r="AW159" s="54"/>
      <c r="AX159" s="15" t="str">
        <f t="shared" si="30"/>
        <v/>
      </c>
      <c r="AY159" s="5"/>
      <c r="AZ159" s="27" t="str">
        <f>IFERROR(VLOOKUP(AY159,vlookup!A$2:I$331,2,FALSE),"")</f>
        <v/>
      </c>
      <c r="BA159" s="27" t="str">
        <f>IFERROR(VLOOKUP(AY159,vlookup!A$2:I$331,3,FALSE),"")</f>
        <v/>
      </c>
      <c r="BB159" s="5"/>
      <c r="BC159" s="27" t="str">
        <f>IFERROR(VLOOKUP(BB159,vlookup!D$2:E$331,2,FALSE),"")</f>
        <v/>
      </c>
      <c r="BD159" s="5"/>
      <c r="BE159" s="27" t="str">
        <f t="shared" si="31"/>
        <v/>
      </c>
      <c r="BF159" s="27" t="str">
        <f>IFERROR(VLOOKUP(BE159,vlookup!G$2:I$331,2,FALSE),"")</f>
        <v/>
      </c>
      <c r="BG159" s="27" t="str">
        <f>IFERROR(VLOOKUP(BE159,vlookup!G$2:I$331,3,FALSE),"")</f>
        <v/>
      </c>
      <c r="BH159" s="5"/>
      <c r="BI159" s="6"/>
      <c r="BJ159" s="6"/>
      <c r="BK159" s="6"/>
      <c r="BL159" s="6"/>
    </row>
    <row r="160" spans="1:64">
      <c r="A160" s="4"/>
      <c r="B160" s="5"/>
      <c r="C160" s="27" t="str">
        <f>IFERROR(VLOOKUP(B160,vlookup!A$2:I$331,2,FALSE),"")</f>
        <v/>
      </c>
      <c r="D160" s="27" t="str">
        <f>IFERROR(VLOOKUP(B160,vlookup!A$2:I$331,3,FALSE),"")</f>
        <v/>
      </c>
      <c r="E160" s="5"/>
      <c r="F160" s="27" t="str">
        <f>IFERROR(VLOOKUP(E160,vlookup!D$2:E$331,2,FALSE),"")</f>
        <v/>
      </c>
      <c r="G160" s="5"/>
      <c r="H160" s="27" t="str">
        <f t="shared" si="22"/>
        <v/>
      </c>
      <c r="I160" s="27" t="str">
        <f>IFERROR(VLOOKUP(H160,vlookup!G$2:I$331,2,FALSE),"")</f>
        <v/>
      </c>
      <c r="J160" s="27" t="str">
        <f>IFERROR(VLOOKUP(H160,vlookup!G$2:I$331,3,FALSE),"")</f>
        <v/>
      </c>
      <c r="K160" s="5"/>
      <c r="L160" s="6"/>
      <c r="M160" s="6"/>
      <c r="N160" s="6"/>
      <c r="O160" s="6"/>
      <c r="P160" s="6"/>
      <c r="Q160" s="14" t="str">
        <f t="shared" si="23"/>
        <v/>
      </c>
      <c r="R160" s="5"/>
      <c r="S160" s="6"/>
      <c r="T160" s="6"/>
      <c r="U160" s="5"/>
      <c r="V160" s="45">
        <f t="shared" si="24"/>
        <v>0</v>
      </c>
      <c r="W160" s="45">
        <f t="shared" si="25"/>
        <v>0</v>
      </c>
      <c r="X160" s="45" t="e">
        <f t="shared" si="26"/>
        <v>#VALUE!</v>
      </c>
      <c r="Y160" s="45">
        <f>IFERROR(VALUE(V160),VLOOKUP(V160,DayReplace[],2,0))</f>
        <v>0</v>
      </c>
      <c r="Z160" s="45">
        <f>IF(V160=0,1,
IF(OR(AND(COUNTIF(Table12[Normal and Leap Years],X160),AA160=3,Y160=30),
AND(COUNTIF(Table9[MM Year],X160),COUNTIF(Table13[Always 29-Day Months],AA160),Y160=30)),Y160
-1,Y160))</f>
        <v>1</v>
      </c>
      <c r="AA160" s="45">
        <f>IFERROR(VALUE(W160),VLOOKUP(W160,MonthReplace[],2,0))</f>
        <v>0</v>
      </c>
      <c r="AB160" s="45" t="e">
        <f>IF(COUNTIF(Table9[MM Year],X160),VLOOKUP(AA160,MonthSerial[],VLOOKUP(X160,Table9[],3,0)+2,0),DATE(X160,AA160,0)-AC160)</f>
        <v>#VALUE!</v>
      </c>
      <c r="AC160" s="45" t="e">
        <f>IF(COUNTIF(Table9[MM Year],X160),
VLOOKUP(X160,Table9[],5,0),
DATE(X160,1,0))</f>
        <v>#VALUE!</v>
      </c>
      <c r="AD160" s="46" t="e">
        <f>IF(AA160=0,DATE(YEAR(AC160+1),7,16),
IF(V160=0,IF(COUNTIF(Table9[MM Year],X160),AC160+AB160+Z160+15-DAY(AC160+AB160+Z160+15)+16,AC160+AB160+Z160-DAY(AC160+AB160+Z160)+16),
IF(COUNTIF(Table9[MM Year],X160),
IF(AC160+AB160+Z160&lt;VLOOKUP(X160,Table9[],7,0),AC160
+AB160+Z160+VLOOKUP(X160,Table9[],4,0),AC160+AB160+Z160),AC160
+AB160+Z160)))</f>
        <v>#VALUE!</v>
      </c>
      <c r="AE160" s="42"/>
      <c r="AF160" s="15" t="str">
        <f>IFERROR(IF(COUNTIF(Table9[MM Year],X160),
IF(AD160&lt;VLOOKUP(X160,Table9[],7,0),AD160
+VLOOKUP(X160,Table9[],4,0),AD160),AD160
),"")</f>
        <v/>
      </c>
      <c r="AG160" s="5"/>
      <c r="AH160" s="5"/>
      <c r="AI160" s="5"/>
      <c r="AJ160" s="6"/>
      <c r="AK160" s="6"/>
      <c r="AL160" s="12" t="str">
        <f t="shared" si="27"/>
        <v/>
      </c>
      <c r="AM160" s="5"/>
      <c r="AN160" s="27" t="str">
        <f t="shared" si="28"/>
        <v/>
      </c>
      <c r="AO160" s="5"/>
      <c r="AP160" s="5"/>
      <c r="AQ160" s="6"/>
      <c r="AR160" s="12" t="str">
        <f t="shared" si="29"/>
        <v/>
      </c>
      <c r="AS160" s="6"/>
      <c r="AT160" s="5"/>
      <c r="AU160" s="53"/>
      <c r="AV160" s="53"/>
      <c r="AW160" s="54"/>
      <c r="AX160" s="15" t="str">
        <f t="shared" si="30"/>
        <v/>
      </c>
      <c r="AY160" s="5"/>
      <c r="AZ160" s="27" t="str">
        <f>IFERROR(VLOOKUP(AY160,vlookup!A$2:I$331,2,FALSE),"")</f>
        <v/>
      </c>
      <c r="BA160" s="27" t="str">
        <f>IFERROR(VLOOKUP(AY160,vlookup!A$2:I$331,3,FALSE),"")</f>
        <v/>
      </c>
      <c r="BB160" s="5"/>
      <c r="BC160" s="27" t="str">
        <f>IFERROR(VLOOKUP(BB160,vlookup!D$2:E$331,2,FALSE),"")</f>
        <v/>
      </c>
      <c r="BD160" s="5"/>
      <c r="BE160" s="27" t="str">
        <f t="shared" si="31"/>
        <v/>
      </c>
      <c r="BF160" s="27" t="str">
        <f>IFERROR(VLOOKUP(BE160,vlookup!G$2:I$331,2,FALSE),"")</f>
        <v/>
      </c>
      <c r="BG160" s="27" t="str">
        <f>IFERROR(VLOOKUP(BE160,vlookup!G$2:I$331,3,FALSE),"")</f>
        <v/>
      </c>
      <c r="BH160" s="5"/>
      <c r="BI160" s="6"/>
      <c r="BJ160" s="6"/>
      <c r="BK160" s="6"/>
      <c r="BL160" s="6"/>
    </row>
    <row r="161" spans="1:64">
      <c r="A161" s="4"/>
      <c r="B161" s="5"/>
      <c r="C161" s="27" t="str">
        <f>IFERROR(VLOOKUP(B161,vlookup!A$2:I$331,2,FALSE),"")</f>
        <v/>
      </c>
      <c r="D161" s="27" t="str">
        <f>IFERROR(VLOOKUP(B161,vlookup!A$2:I$331,3,FALSE),"")</f>
        <v/>
      </c>
      <c r="E161" s="5"/>
      <c r="F161" s="27" t="str">
        <f>IFERROR(VLOOKUP(E161,vlookup!D$2:E$331,2,FALSE),"")</f>
        <v/>
      </c>
      <c r="G161" s="5"/>
      <c r="H161" s="27" t="str">
        <f t="shared" si="22"/>
        <v/>
      </c>
      <c r="I161" s="27" t="str">
        <f>IFERROR(VLOOKUP(H161,vlookup!G$2:I$331,2,FALSE),"")</f>
        <v/>
      </c>
      <c r="J161" s="27" t="str">
        <f>IFERROR(VLOOKUP(H161,vlookup!G$2:I$331,3,FALSE),"")</f>
        <v/>
      </c>
      <c r="K161" s="5"/>
      <c r="L161" s="6"/>
      <c r="M161" s="6"/>
      <c r="N161" s="6"/>
      <c r="O161" s="6"/>
      <c r="P161" s="6"/>
      <c r="Q161" s="14" t="str">
        <f t="shared" si="23"/>
        <v/>
      </c>
      <c r="R161" s="5"/>
      <c r="S161" s="6"/>
      <c r="T161" s="6"/>
      <c r="U161" s="5"/>
      <c r="V161" s="45">
        <f t="shared" si="24"/>
        <v>0</v>
      </c>
      <c r="W161" s="45">
        <f t="shared" si="25"/>
        <v>0</v>
      </c>
      <c r="X161" s="45" t="e">
        <f t="shared" si="26"/>
        <v>#VALUE!</v>
      </c>
      <c r="Y161" s="45">
        <f>IFERROR(VALUE(V161),VLOOKUP(V161,DayReplace[],2,0))</f>
        <v>0</v>
      </c>
      <c r="Z161" s="45">
        <f>IF(V161=0,1,
IF(OR(AND(COUNTIF(Table12[Normal and Leap Years],X161),AA161=3,Y161=30),
AND(COUNTIF(Table9[MM Year],X161),COUNTIF(Table13[Always 29-Day Months],AA161),Y161=30)),Y161
-1,Y161))</f>
        <v>1</v>
      </c>
      <c r="AA161" s="45">
        <f>IFERROR(VALUE(W161),VLOOKUP(W161,MonthReplace[],2,0))</f>
        <v>0</v>
      </c>
      <c r="AB161" s="45" t="e">
        <f>IF(COUNTIF(Table9[MM Year],X161),VLOOKUP(AA161,MonthSerial[],VLOOKUP(X161,Table9[],3,0)+2,0),DATE(X161,AA161,0)-AC161)</f>
        <v>#VALUE!</v>
      </c>
      <c r="AC161" s="45" t="e">
        <f>IF(COUNTIF(Table9[MM Year],X161),
VLOOKUP(X161,Table9[],5,0),
DATE(X161,1,0))</f>
        <v>#VALUE!</v>
      </c>
      <c r="AD161" s="46" t="e">
        <f>IF(AA161=0,DATE(YEAR(AC161+1),7,16),
IF(V161=0,IF(COUNTIF(Table9[MM Year],X161),AC161+AB161+Z161+15-DAY(AC161+AB161+Z161+15)+16,AC161+AB161+Z161-DAY(AC161+AB161+Z161)+16),
IF(COUNTIF(Table9[MM Year],X161),
IF(AC161+AB161+Z161&lt;VLOOKUP(X161,Table9[],7,0),AC161
+AB161+Z161+VLOOKUP(X161,Table9[],4,0),AC161+AB161+Z161),AC161
+AB161+Z161)))</f>
        <v>#VALUE!</v>
      </c>
      <c r="AE161" s="42"/>
      <c r="AF161" s="15" t="str">
        <f>IFERROR(IF(COUNTIF(Table9[MM Year],X161),
IF(AD161&lt;VLOOKUP(X161,Table9[],7,0),AD161
+VLOOKUP(X161,Table9[],4,0),AD161),AD161
),"")</f>
        <v/>
      </c>
      <c r="AG161" s="5"/>
      <c r="AH161" s="5"/>
      <c r="AI161" s="5"/>
      <c r="AJ161" s="6"/>
      <c r="AK161" s="6"/>
      <c r="AL161" s="12" t="str">
        <f t="shared" si="27"/>
        <v/>
      </c>
      <c r="AM161" s="5"/>
      <c r="AN161" s="27" t="str">
        <f t="shared" si="28"/>
        <v/>
      </c>
      <c r="AO161" s="5"/>
      <c r="AP161" s="5"/>
      <c r="AQ161" s="6"/>
      <c r="AR161" s="12" t="str">
        <f t="shared" si="29"/>
        <v/>
      </c>
      <c r="AS161" s="6"/>
      <c r="AT161" s="5"/>
      <c r="AU161" s="53"/>
      <c r="AV161" s="53"/>
      <c r="AW161" s="54"/>
      <c r="AX161" s="15" t="str">
        <f t="shared" si="30"/>
        <v/>
      </c>
      <c r="AY161" s="5"/>
      <c r="AZ161" s="27" t="str">
        <f>IFERROR(VLOOKUP(AY161,vlookup!A$2:I$331,2,FALSE),"")</f>
        <v/>
      </c>
      <c r="BA161" s="27" t="str">
        <f>IFERROR(VLOOKUP(AY161,vlookup!A$2:I$331,3,FALSE),"")</f>
        <v/>
      </c>
      <c r="BB161" s="5"/>
      <c r="BC161" s="27" t="str">
        <f>IFERROR(VLOOKUP(BB161,vlookup!D$2:E$331,2,FALSE),"")</f>
        <v/>
      </c>
      <c r="BD161" s="5"/>
      <c r="BE161" s="27" t="str">
        <f t="shared" si="31"/>
        <v/>
      </c>
      <c r="BF161" s="27" t="str">
        <f>IFERROR(VLOOKUP(BE161,vlookup!G$2:I$331,2,FALSE),"")</f>
        <v/>
      </c>
      <c r="BG161" s="27" t="str">
        <f>IFERROR(VLOOKUP(BE161,vlookup!G$2:I$331,3,FALSE),"")</f>
        <v/>
      </c>
      <c r="BH161" s="5"/>
      <c r="BI161" s="6"/>
      <c r="BJ161" s="6"/>
      <c r="BK161" s="6"/>
      <c r="BL161" s="6"/>
    </row>
    <row r="162" spans="1:64">
      <c r="A162" s="4"/>
      <c r="B162" s="5"/>
      <c r="C162" s="27" t="str">
        <f>IFERROR(VLOOKUP(B162,vlookup!A$2:I$331,2,FALSE),"")</f>
        <v/>
      </c>
      <c r="D162" s="27" t="str">
        <f>IFERROR(VLOOKUP(B162,vlookup!A$2:I$331,3,FALSE),"")</f>
        <v/>
      </c>
      <c r="E162" s="5"/>
      <c r="F162" s="27" t="str">
        <f>IFERROR(VLOOKUP(E162,vlookup!D$2:E$331,2,FALSE),"")</f>
        <v/>
      </c>
      <c r="G162" s="5"/>
      <c r="H162" s="27" t="str">
        <f t="shared" si="22"/>
        <v/>
      </c>
      <c r="I162" s="27" t="str">
        <f>IFERROR(VLOOKUP(H162,vlookup!G$2:I$331,2,FALSE),"")</f>
        <v/>
      </c>
      <c r="J162" s="27" t="str">
        <f>IFERROR(VLOOKUP(H162,vlookup!G$2:I$331,3,FALSE),"")</f>
        <v/>
      </c>
      <c r="K162" s="5"/>
      <c r="L162" s="6"/>
      <c r="M162" s="6"/>
      <c r="N162" s="6"/>
      <c r="O162" s="6"/>
      <c r="P162" s="6"/>
      <c r="Q162" s="14" t="str">
        <f t="shared" si="23"/>
        <v/>
      </c>
      <c r="R162" s="5"/>
      <c r="S162" s="6"/>
      <c r="T162" s="6"/>
      <c r="U162" s="5"/>
      <c r="V162" s="45">
        <f t="shared" si="24"/>
        <v>0</v>
      </c>
      <c r="W162" s="45">
        <f t="shared" si="25"/>
        <v>0</v>
      </c>
      <c r="X162" s="45" t="e">
        <f t="shared" si="26"/>
        <v>#VALUE!</v>
      </c>
      <c r="Y162" s="45">
        <f>IFERROR(VALUE(V162),VLOOKUP(V162,DayReplace[],2,0))</f>
        <v>0</v>
      </c>
      <c r="Z162" s="45">
        <f>IF(V162=0,1,
IF(OR(AND(COUNTIF(Table12[Normal and Leap Years],X162),AA162=3,Y162=30),
AND(COUNTIF(Table9[MM Year],X162),COUNTIF(Table13[Always 29-Day Months],AA162),Y162=30)),Y162
-1,Y162))</f>
        <v>1</v>
      </c>
      <c r="AA162" s="45">
        <f>IFERROR(VALUE(W162),VLOOKUP(W162,MonthReplace[],2,0))</f>
        <v>0</v>
      </c>
      <c r="AB162" s="45" t="e">
        <f>IF(COUNTIF(Table9[MM Year],X162),VLOOKUP(AA162,MonthSerial[],VLOOKUP(X162,Table9[],3,0)+2,0),DATE(X162,AA162,0)-AC162)</f>
        <v>#VALUE!</v>
      </c>
      <c r="AC162" s="45" t="e">
        <f>IF(COUNTIF(Table9[MM Year],X162),
VLOOKUP(X162,Table9[],5,0),
DATE(X162,1,0))</f>
        <v>#VALUE!</v>
      </c>
      <c r="AD162" s="46" t="e">
        <f>IF(AA162=0,DATE(YEAR(AC162+1),7,16),
IF(V162=0,IF(COUNTIF(Table9[MM Year],X162),AC162+AB162+Z162+15-DAY(AC162+AB162+Z162+15)+16,AC162+AB162+Z162-DAY(AC162+AB162+Z162)+16),
IF(COUNTIF(Table9[MM Year],X162),
IF(AC162+AB162+Z162&lt;VLOOKUP(X162,Table9[],7,0),AC162
+AB162+Z162+VLOOKUP(X162,Table9[],4,0),AC162+AB162+Z162),AC162
+AB162+Z162)))</f>
        <v>#VALUE!</v>
      </c>
      <c r="AE162" s="42"/>
      <c r="AF162" s="15" t="str">
        <f>IFERROR(IF(COUNTIF(Table9[MM Year],X162),
IF(AD162&lt;VLOOKUP(X162,Table9[],7,0),AD162
+VLOOKUP(X162,Table9[],4,0),AD162),AD162
),"")</f>
        <v/>
      </c>
      <c r="AG162" s="5"/>
      <c r="AH162" s="5"/>
      <c r="AI162" s="5"/>
      <c r="AJ162" s="6"/>
      <c r="AK162" s="6"/>
      <c r="AL162" s="12" t="str">
        <f t="shared" si="27"/>
        <v/>
      </c>
      <c r="AM162" s="5"/>
      <c r="AN162" s="27" t="str">
        <f t="shared" si="28"/>
        <v/>
      </c>
      <c r="AO162" s="5"/>
      <c r="AP162" s="5"/>
      <c r="AQ162" s="6"/>
      <c r="AR162" s="12" t="str">
        <f t="shared" si="29"/>
        <v/>
      </c>
      <c r="AS162" s="6"/>
      <c r="AT162" s="5"/>
      <c r="AU162" s="53"/>
      <c r="AV162" s="53"/>
      <c r="AW162" s="54"/>
      <c r="AX162" s="15" t="str">
        <f t="shared" si="30"/>
        <v/>
      </c>
      <c r="AY162" s="5"/>
      <c r="AZ162" s="27" t="str">
        <f>IFERROR(VLOOKUP(AY162,vlookup!A$2:I$331,2,FALSE),"")</f>
        <v/>
      </c>
      <c r="BA162" s="27" t="str">
        <f>IFERROR(VLOOKUP(AY162,vlookup!A$2:I$331,3,FALSE),"")</f>
        <v/>
      </c>
      <c r="BB162" s="5"/>
      <c r="BC162" s="27" t="str">
        <f>IFERROR(VLOOKUP(BB162,vlookup!D$2:E$331,2,FALSE),"")</f>
        <v/>
      </c>
      <c r="BD162" s="5"/>
      <c r="BE162" s="27" t="str">
        <f t="shared" si="31"/>
        <v/>
      </c>
      <c r="BF162" s="27" t="str">
        <f>IFERROR(VLOOKUP(BE162,vlookup!G$2:I$331,2,FALSE),"")</f>
        <v/>
      </c>
      <c r="BG162" s="27" t="str">
        <f>IFERROR(VLOOKUP(BE162,vlookup!G$2:I$331,3,FALSE),"")</f>
        <v/>
      </c>
      <c r="BH162" s="5"/>
      <c r="BI162" s="6"/>
      <c r="BJ162" s="6"/>
      <c r="BK162" s="6"/>
      <c r="BL162" s="6"/>
    </row>
    <row r="163" spans="1:64">
      <c r="A163" s="4"/>
      <c r="B163" s="5"/>
      <c r="C163" s="27" t="str">
        <f>IFERROR(VLOOKUP(B163,vlookup!A$2:I$331,2,FALSE),"")</f>
        <v/>
      </c>
      <c r="D163" s="27" t="str">
        <f>IFERROR(VLOOKUP(B163,vlookup!A$2:I$331,3,FALSE),"")</f>
        <v/>
      </c>
      <c r="E163" s="5"/>
      <c r="F163" s="27" t="str">
        <f>IFERROR(VLOOKUP(E163,vlookup!D$2:E$331,2,FALSE),"")</f>
        <v/>
      </c>
      <c r="G163" s="5"/>
      <c r="H163" s="27" t="str">
        <f t="shared" si="22"/>
        <v/>
      </c>
      <c r="I163" s="27" t="str">
        <f>IFERROR(VLOOKUP(H163,vlookup!G$2:I$331,2,FALSE),"")</f>
        <v/>
      </c>
      <c r="J163" s="27" t="str">
        <f>IFERROR(VLOOKUP(H163,vlookup!G$2:I$331,3,FALSE),"")</f>
        <v/>
      </c>
      <c r="K163" s="5"/>
      <c r="L163" s="6"/>
      <c r="M163" s="6"/>
      <c r="N163" s="6"/>
      <c r="O163" s="6"/>
      <c r="P163" s="6"/>
      <c r="Q163" s="14" t="str">
        <f t="shared" si="23"/>
        <v/>
      </c>
      <c r="R163" s="5"/>
      <c r="S163" s="6"/>
      <c r="T163" s="6"/>
      <c r="U163" s="5"/>
      <c r="V163" s="45">
        <f t="shared" si="24"/>
        <v>0</v>
      </c>
      <c r="W163" s="45">
        <f t="shared" si="25"/>
        <v>0</v>
      </c>
      <c r="X163" s="45" t="e">
        <f t="shared" si="26"/>
        <v>#VALUE!</v>
      </c>
      <c r="Y163" s="45">
        <f>IFERROR(VALUE(V163),VLOOKUP(V163,DayReplace[],2,0))</f>
        <v>0</v>
      </c>
      <c r="Z163" s="45">
        <f>IF(V163=0,1,
IF(OR(AND(COUNTIF(Table12[Normal and Leap Years],X163),AA163=3,Y163=30),
AND(COUNTIF(Table9[MM Year],X163),COUNTIF(Table13[Always 29-Day Months],AA163),Y163=30)),Y163
-1,Y163))</f>
        <v>1</v>
      </c>
      <c r="AA163" s="45">
        <f>IFERROR(VALUE(W163),VLOOKUP(W163,MonthReplace[],2,0))</f>
        <v>0</v>
      </c>
      <c r="AB163" s="45" t="e">
        <f>IF(COUNTIF(Table9[MM Year],X163),VLOOKUP(AA163,MonthSerial[],VLOOKUP(X163,Table9[],3,0)+2,0),DATE(X163,AA163,0)-AC163)</f>
        <v>#VALUE!</v>
      </c>
      <c r="AC163" s="45" t="e">
        <f>IF(COUNTIF(Table9[MM Year],X163),
VLOOKUP(X163,Table9[],5,0),
DATE(X163,1,0))</f>
        <v>#VALUE!</v>
      </c>
      <c r="AD163" s="46" t="e">
        <f>IF(AA163=0,DATE(YEAR(AC163+1),7,16),
IF(V163=0,IF(COUNTIF(Table9[MM Year],X163),AC163+AB163+Z163+15-DAY(AC163+AB163+Z163+15)+16,AC163+AB163+Z163-DAY(AC163+AB163+Z163)+16),
IF(COUNTIF(Table9[MM Year],X163),
IF(AC163+AB163+Z163&lt;VLOOKUP(X163,Table9[],7,0),AC163
+AB163+Z163+VLOOKUP(X163,Table9[],4,0),AC163+AB163+Z163),AC163
+AB163+Z163)))</f>
        <v>#VALUE!</v>
      </c>
      <c r="AE163" s="42"/>
      <c r="AF163" s="15" t="str">
        <f>IFERROR(IF(COUNTIF(Table9[MM Year],X163),
IF(AD163&lt;VLOOKUP(X163,Table9[],7,0),AD163
+VLOOKUP(X163,Table9[],4,0),AD163),AD163
),"")</f>
        <v/>
      </c>
      <c r="AG163" s="5"/>
      <c r="AH163" s="5"/>
      <c r="AI163" s="5"/>
      <c r="AJ163" s="6"/>
      <c r="AK163" s="6"/>
      <c r="AL163" s="12" t="str">
        <f t="shared" si="27"/>
        <v/>
      </c>
      <c r="AM163" s="5"/>
      <c r="AN163" s="27" t="str">
        <f t="shared" si="28"/>
        <v/>
      </c>
      <c r="AO163" s="5"/>
      <c r="AP163" s="5"/>
      <c r="AQ163" s="6"/>
      <c r="AR163" s="12" t="str">
        <f t="shared" si="29"/>
        <v/>
      </c>
      <c r="AS163" s="6"/>
      <c r="AT163" s="5"/>
      <c r="AU163" s="53"/>
      <c r="AV163" s="53"/>
      <c r="AW163" s="54"/>
      <c r="AX163" s="15" t="str">
        <f t="shared" si="30"/>
        <v/>
      </c>
      <c r="AY163" s="5"/>
      <c r="AZ163" s="27" t="str">
        <f>IFERROR(VLOOKUP(AY163,vlookup!A$2:I$331,2,FALSE),"")</f>
        <v/>
      </c>
      <c r="BA163" s="27" t="str">
        <f>IFERROR(VLOOKUP(AY163,vlookup!A$2:I$331,3,FALSE),"")</f>
        <v/>
      </c>
      <c r="BB163" s="5"/>
      <c r="BC163" s="27" t="str">
        <f>IFERROR(VLOOKUP(BB163,vlookup!D$2:E$331,2,FALSE),"")</f>
        <v/>
      </c>
      <c r="BD163" s="5"/>
      <c r="BE163" s="27" t="str">
        <f t="shared" si="31"/>
        <v/>
      </c>
      <c r="BF163" s="27" t="str">
        <f>IFERROR(VLOOKUP(BE163,vlookup!G$2:I$331,2,FALSE),"")</f>
        <v/>
      </c>
      <c r="BG163" s="27" t="str">
        <f>IFERROR(VLOOKUP(BE163,vlookup!G$2:I$331,3,FALSE),"")</f>
        <v/>
      </c>
      <c r="BH163" s="5"/>
      <c r="BI163" s="6"/>
      <c r="BJ163" s="6"/>
      <c r="BK163" s="6"/>
      <c r="BL163" s="6"/>
    </row>
    <row r="164" spans="1:64">
      <c r="A164" s="4"/>
      <c r="B164" s="5"/>
      <c r="C164" s="27" t="str">
        <f>IFERROR(VLOOKUP(B164,vlookup!A$2:I$331,2,FALSE),"")</f>
        <v/>
      </c>
      <c r="D164" s="27" t="str">
        <f>IFERROR(VLOOKUP(B164,vlookup!A$2:I$331,3,FALSE),"")</f>
        <v/>
      </c>
      <c r="E164" s="5"/>
      <c r="F164" s="27" t="str">
        <f>IFERROR(VLOOKUP(E164,vlookup!D$2:E$331,2,FALSE),"")</f>
        <v/>
      </c>
      <c r="G164" s="5"/>
      <c r="H164" s="27" t="str">
        <f t="shared" si="22"/>
        <v/>
      </c>
      <c r="I164" s="27" t="str">
        <f>IFERROR(VLOOKUP(H164,vlookup!G$2:I$331,2,FALSE),"")</f>
        <v/>
      </c>
      <c r="J164" s="27" t="str">
        <f>IFERROR(VLOOKUP(H164,vlookup!G$2:I$331,3,FALSE),"")</f>
        <v/>
      </c>
      <c r="K164" s="5"/>
      <c r="L164" s="6"/>
      <c r="M164" s="6"/>
      <c r="N164" s="6"/>
      <c r="O164" s="6"/>
      <c r="P164" s="6"/>
      <c r="Q164" s="14" t="str">
        <f t="shared" si="23"/>
        <v/>
      </c>
      <c r="R164" s="5"/>
      <c r="S164" s="6"/>
      <c r="T164" s="6"/>
      <c r="U164" s="5"/>
      <c r="V164" s="45">
        <f t="shared" si="24"/>
        <v>0</v>
      </c>
      <c r="W164" s="45">
        <f t="shared" si="25"/>
        <v>0</v>
      </c>
      <c r="X164" s="45" t="e">
        <f t="shared" si="26"/>
        <v>#VALUE!</v>
      </c>
      <c r="Y164" s="45">
        <f>IFERROR(VALUE(V164),VLOOKUP(V164,DayReplace[],2,0))</f>
        <v>0</v>
      </c>
      <c r="Z164" s="45">
        <f>IF(V164=0,1,
IF(OR(AND(COUNTIF(Table12[Normal and Leap Years],X164),AA164=3,Y164=30),
AND(COUNTIF(Table9[MM Year],X164),COUNTIF(Table13[Always 29-Day Months],AA164),Y164=30)),Y164
-1,Y164))</f>
        <v>1</v>
      </c>
      <c r="AA164" s="45">
        <f>IFERROR(VALUE(W164),VLOOKUP(W164,MonthReplace[],2,0))</f>
        <v>0</v>
      </c>
      <c r="AB164" s="45" t="e">
        <f>IF(COUNTIF(Table9[MM Year],X164),VLOOKUP(AA164,MonthSerial[],VLOOKUP(X164,Table9[],3,0)+2,0),DATE(X164,AA164,0)-AC164)</f>
        <v>#VALUE!</v>
      </c>
      <c r="AC164" s="45" t="e">
        <f>IF(COUNTIF(Table9[MM Year],X164),
VLOOKUP(X164,Table9[],5,0),
DATE(X164,1,0))</f>
        <v>#VALUE!</v>
      </c>
      <c r="AD164" s="46" t="e">
        <f>IF(AA164=0,DATE(YEAR(AC164+1),7,16),
IF(V164=0,IF(COUNTIF(Table9[MM Year],X164),AC164+AB164+Z164+15-DAY(AC164+AB164+Z164+15)+16,AC164+AB164+Z164-DAY(AC164+AB164+Z164)+16),
IF(COUNTIF(Table9[MM Year],X164),
IF(AC164+AB164+Z164&lt;VLOOKUP(X164,Table9[],7,0),AC164
+AB164+Z164+VLOOKUP(X164,Table9[],4,0),AC164+AB164+Z164),AC164
+AB164+Z164)))</f>
        <v>#VALUE!</v>
      </c>
      <c r="AE164" s="42"/>
      <c r="AF164" s="15" t="str">
        <f>IFERROR(IF(COUNTIF(Table9[MM Year],X164),
IF(AD164&lt;VLOOKUP(X164,Table9[],7,0),AD164
+VLOOKUP(X164,Table9[],4,0),AD164),AD164
),"")</f>
        <v/>
      </c>
      <c r="AG164" s="5"/>
      <c r="AH164" s="5"/>
      <c r="AI164" s="5"/>
      <c r="AJ164" s="6"/>
      <c r="AK164" s="6"/>
      <c r="AL164" s="12" t="str">
        <f t="shared" si="27"/>
        <v/>
      </c>
      <c r="AM164" s="5"/>
      <c r="AN164" s="27" t="str">
        <f t="shared" si="28"/>
        <v/>
      </c>
      <c r="AO164" s="5"/>
      <c r="AP164" s="5"/>
      <c r="AQ164" s="6"/>
      <c r="AR164" s="12" t="str">
        <f t="shared" si="29"/>
        <v/>
      </c>
      <c r="AS164" s="6"/>
      <c r="AT164" s="5"/>
      <c r="AU164" s="53"/>
      <c r="AV164" s="53"/>
      <c r="AW164" s="54"/>
      <c r="AX164" s="15" t="str">
        <f t="shared" si="30"/>
        <v/>
      </c>
      <c r="AY164" s="5"/>
      <c r="AZ164" s="27" t="str">
        <f>IFERROR(VLOOKUP(AY164,vlookup!A$2:I$331,2,FALSE),"")</f>
        <v/>
      </c>
      <c r="BA164" s="27" t="str">
        <f>IFERROR(VLOOKUP(AY164,vlookup!A$2:I$331,3,FALSE),"")</f>
        <v/>
      </c>
      <c r="BB164" s="5"/>
      <c r="BC164" s="27" t="str">
        <f>IFERROR(VLOOKUP(BB164,vlookup!D$2:E$331,2,FALSE),"")</f>
        <v/>
      </c>
      <c r="BD164" s="5"/>
      <c r="BE164" s="27" t="str">
        <f t="shared" si="31"/>
        <v/>
      </c>
      <c r="BF164" s="27" t="str">
        <f>IFERROR(VLOOKUP(BE164,vlookup!G$2:I$331,2,FALSE),"")</f>
        <v/>
      </c>
      <c r="BG164" s="27" t="str">
        <f>IFERROR(VLOOKUP(BE164,vlookup!G$2:I$331,3,FALSE),"")</f>
        <v/>
      </c>
      <c r="BH164" s="5"/>
      <c r="BI164" s="6"/>
      <c r="BJ164" s="6"/>
      <c r="BK164" s="6"/>
      <c r="BL164" s="6"/>
    </row>
    <row r="165" spans="1:64">
      <c r="A165" s="4"/>
      <c r="B165" s="5"/>
      <c r="C165" s="27" t="str">
        <f>IFERROR(VLOOKUP(B165,vlookup!A$2:I$331,2,FALSE),"")</f>
        <v/>
      </c>
      <c r="D165" s="27" t="str">
        <f>IFERROR(VLOOKUP(B165,vlookup!A$2:I$331,3,FALSE),"")</f>
        <v/>
      </c>
      <c r="E165" s="5"/>
      <c r="F165" s="27" t="str">
        <f>IFERROR(VLOOKUP(E165,vlookup!D$2:E$331,2,FALSE),"")</f>
        <v/>
      </c>
      <c r="G165" s="5"/>
      <c r="H165" s="27" t="str">
        <f t="shared" si="22"/>
        <v/>
      </c>
      <c r="I165" s="27" t="str">
        <f>IFERROR(VLOOKUP(H165,vlookup!G$2:I$331,2,FALSE),"")</f>
        <v/>
      </c>
      <c r="J165" s="27" t="str">
        <f>IFERROR(VLOOKUP(H165,vlookup!G$2:I$331,3,FALSE),"")</f>
        <v/>
      </c>
      <c r="K165" s="5"/>
      <c r="L165" s="6"/>
      <c r="M165" s="6"/>
      <c r="N165" s="6"/>
      <c r="O165" s="6"/>
      <c r="P165" s="6"/>
      <c r="Q165" s="14" t="str">
        <f t="shared" si="23"/>
        <v/>
      </c>
      <c r="R165" s="5"/>
      <c r="S165" s="6"/>
      <c r="T165" s="6"/>
      <c r="U165" s="5"/>
      <c r="V165" s="45">
        <f t="shared" si="24"/>
        <v>0</v>
      </c>
      <c r="W165" s="45">
        <f t="shared" si="25"/>
        <v>0</v>
      </c>
      <c r="X165" s="45" t="e">
        <f t="shared" si="26"/>
        <v>#VALUE!</v>
      </c>
      <c r="Y165" s="45">
        <f>IFERROR(VALUE(V165),VLOOKUP(V165,DayReplace[],2,0))</f>
        <v>0</v>
      </c>
      <c r="Z165" s="45">
        <f>IF(V165=0,1,
IF(OR(AND(COUNTIF(Table12[Normal and Leap Years],X165),AA165=3,Y165=30),
AND(COUNTIF(Table9[MM Year],X165),COUNTIF(Table13[Always 29-Day Months],AA165),Y165=30)),Y165
-1,Y165))</f>
        <v>1</v>
      </c>
      <c r="AA165" s="45">
        <f>IFERROR(VALUE(W165),VLOOKUP(W165,MonthReplace[],2,0))</f>
        <v>0</v>
      </c>
      <c r="AB165" s="45" t="e">
        <f>IF(COUNTIF(Table9[MM Year],X165),VLOOKUP(AA165,MonthSerial[],VLOOKUP(X165,Table9[],3,0)+2,0),DATE(X165,AA165,0)-AC165)</f>
        <v>#VALUE!</v>
      </c>
      <c r="AC165" s="45" t="e">
        <f>IF(COUNTIF(Table9[MM Year],X165),
VLOOKUP(X165,Table9[],5,0),
DATE(X165,1,0))</f>
        <v>#VALUE!</v>
      </c>
      <c r="AD165" s="46" t="e">
        <f>IF(AA165=0,DATE(YEAR(AC165+1),7,16),
IF(V165=0,IF(COUNTIF(Table9[MM Year],X165),AC165+AB165+Z165+15-DAY(AC165+AB165+Z165+15)+16,AC165+AB165+Z165-DAY(AC165+AB165+Z165)+16),
IF(COUNTIF(Table9[MM Year],X165),
IF(AC165+AB165+Z165&lt;VLOOKUP(X165,Table9[],7,0),AC165
+AB165+Z165+VLOOKUP(X165,Table9[],4,0),AC165+AB165+Z165),AC165
+AB165+Z165)))</f>
        <v>#VALUE!</v>
      </c>
      <c r="AE165" s="42"/>
      <c r="AF165" s="15" t="str">
        <f>IFERROR(IF(COUNTIF(Table9[MM Year],X165),
IF(AD165&lt;VLOOKUP(X165,Table9[],7,0),AD165
+VLOOKUP(X165,Table9[],4,0),AD165),AD165
),"")</f>
        <v/>
      </c>
      <c r="AG165" s="5"/>
      <c r="AH165" s="5"/>
      <c r="AI165" s="5"/>
      <c r="AJ165" s="6"/>
      <c r="AK165" s="6"/>
      <c r="AL165" s="12" t="str">
        <f t="shared" si="27"/>
        <v/>
      </c>
      <c r="AM165" s="5"/>
      <c r="AN165" s="27" t="str">
        <f t="shared" si="28"/>
        <v/>
      </c>
      <c r="AO165" s="5"/>
      <c r="AP165" s="5"/>
      <c r="AQ165" s="6"/>
      <c r="AR165" s="12" t="str">
        <f t="shared" si="29"/>
        <v/>
      </c>
      <c r="AS165" s="6"/>
      <c r="AT165" s="5"/>
      <c r="AU165" s="53"/>
      <c r="AV165" s="53"/>
      <c r="AW165" s="54"/>
      <c r="AX165" s="15" t="str">
        <f t="shared" si="30"/>
        <v/>
      </c>
      <c r="AY165" s="5"/>
      <c r="AZ165" s="27" t="str">
        <f>IFERROR(VLOOKUP(AY165,vlookup!A$2:I$331,2,FALSE),"")</f>
        <v/>
      </c>
      <c r="BA165" s="27" t="str">
        <f>IFERROR(VLOOKUP(AY165,vlookup!A$2:I$331,3,FALSE),"")</f>
        <v/>
      </c>
      <c r="BB165" s="5"/>
      <c r="BC165" s="27" t="str">
        <f>IFERROR(VLOOKUP(BB165,vlookup!D$2:E$331,2,FALSE),"")</f>
        <v/>
      </c>
      <c r="BD165" s="5"/>
      <c r="BE165" s="27" t="str">
        <f t="shared" si="31"/>
        <v/>
      </c>
      <c r="BF165" s="27" t="str">
        <f>IFERROR(VLOOKUP(BE165,vlookup!G$2:I$331,2,FALSE),"")</f>
        <v/>
      </c>
      <c r="BG165" s="27" t="str">
        <f>IFERROR(VLOOKUP(BE165,vlookup!G$2:I$331,3,FALSE),"")</f>
        <v/>
      </c>
      <c r="BH165" s="5"/>
      <c r="BI165" s="6"/>
      <c r="BJ165" s="6"/>
      <c r="BK165" s="6"/>
      <c r="BL165" s="6"/>
    </row>
    <row r="166" spans="1:64">
      <c r="A166" s="4"/>
      <c r="B166" s="5"/>
      <c r="C166" s="27" t="str">
        <f>IFERROR(VLOOKUP(B166,vlookup!A$2:I$331,2,FALSE),"")</f>
        <v/>
      </c>
      <c r="D166" s="27" t="str">
        <f>IFERROR(VLOOKUP(B166,vlookup!A$2:I$331,3,FALSE),"")</f>
        <v/>
      </c>
      <c r="E166" s="5"/>
      <c r="F166" s="27" t="str">
        <f>IFERROR(VLOOKUP(E166,vlookup!D$2:E$331,2,FALSE),"")</f>
        <v/>
      </c>
      <c r="G166" s="5"/>
      <c r="H166" s="27" t="str">
        <f t="shared" si="22"/>
        <v/>
      </c>
      <c r="I166" s="27" t="str">
        <f>IFERROR(VLOOKUP(H166,vlookup!G$2:I$331,2,FALSE),"")</f>
        <v/>
      </c>
      <c r="J166" s="27" t="str">
        <f>IFERROR(VLOOKUP(H166,vlookup!G$2:I$331,3,FALSE),"")</f>
        <v/>
      </c>
      <c r="K166" s="5"/>
      <c r="L166" s="6"/>
      <c r="M166" s="6"/>
      <c r="N166" s="6"/>
      <c r="O166" s="6"/>
      <c r="P166" s="6"/>
      <c r="Q166" s="14" t="str">
        <f t="shared" si="23"/>
        <v/>
      </c>
      <c r="R166" s="5"/>
      <c r="S166" s="6"/>
      <c r="T166" s="6"/>
      <c r="U166" s="5"/>
      <c r="V166" s="45">
        <f t="shared" si="24"/>
        <v>0</v>
      </c>
      <c r="W166" s="45">
        <f t="shared" si="25"/>
        <v>0</v>
      </c>
      <c r="X166" s="45" t="e">
        <f t="shared" si="26"/>
        <v>#VALUE!</v>
      </c>
      <c r="Y166" s="45">
        <f>IFERROR(VALUE(V166),VLOOKUP(V166,DayReplace[],2,0))</f>
        <v>0</v>
      </c>
      <c r="Z166" s="45">
        <f>IF(V166=0,1,
IF(OR(AND(COUNTIF(Table12[Normal and Leap Years],X166),AA166=3,Y166=30),
AND(COUNTIF(Table9[MM Year],X166),COUNTIF(Table13[Always 29-Day Months],AA166),Y166=30)),Y166
-1,Y166))</f>
        <v>1</v>
      </c>
      <c r="AA166" s="45">
        <f>IFERROR(VALUE(W166),VLOOKUP(W166,MonthReplace[],2,0))</f>
        <v>0</v>
      </c>
      <c r="AB166" s="45" t="e">
        <f>IF(COUNTIF(Table9[MM Year],X166),VLOOKUP(AA166,MonthSerial[],VLOOKUP(X166,Table9[],3,0)+2,0),DATE(X166,AA166,0)-AC166)</f>
        <v>#VALUE!</v>
      </c>
      <c r="AC166" s="45" t="e">
        <f>IF(COUNTIF(Table9[MM Year],X166),
VLOOKUP(X166,Table9[],5,0),
DATE(X166,1,0))</f>
        <v>#VALUE!</v>
      </c>
      <c r="AD166" s="46" t="e">
        <f>IF(AA166=0,DATE(YEAR(AC166+1),7,16),
IF(V166=0,IF(COUNTIF(Table9[MM Year],X166),AC166+AB166+Z166+15-DAY(AC166+AB166+Z166+15)+16,AC166+AB166+Z166-DAY(AC166+AB166+Z166)+16),
IF(COUNTIF(Table9[MM Year],X166),
IF(AC166+AB166+Z166&lt;VLOOKUP(X166,Table9[],7,0),AC166
+AB166+Z166+VLOOKUP(X166,Table9[],4,0),AC166+AB166+Z166),AC166
+AB166+Z166)))</f>
        <v>#VALUE!</v>
      </c>
      <c r="AE166" s="42"/>
      <c r="AF166" s="15" t="str">
        <f>IFERROR(IF(COUNTIF(Table9[MM Year],X166),
IF(AD166&lt;VLOOKUP(X166,Table9[],7,0),AD166
+VLOOKUP(X166,Table9[],4,0),AD166),AD166
),"")</f>
        <v/>
      </c>
      <c r="AG166" s="5"/>
      <c r="AH166" s="5"/>
      <c r="AI166" s="5"/>
      <c r="AJ166" s="6"/>
      <c r="AK166" s="6"/>
      <c r="AL166" s="12" t="str">
        <f t="shared" si="27"/>
        <v/>
      </c>
      <c r="AM166" s="5"/>
      <c r="AN166" s="27" t="str">
        <f t="shared" si="28"/>
        <v/>
      </c>
      <c r="AO166" s="5"/>
      <c r="AP166" s="5"/>
      <c r="AQ166" s="6"/>
      <c r="AR166" s="12" t="str">
        <f t="shared" si="29"/>
        <v/>
      </c>
      <c r="AS166" s="6"/>
      <c r="AT166" s="5"/>
      <c r="AU166" s="53"/>
      <c r="AV166" s="53"/>
      <c r="AW166" s="54"/>
      <c r="AX166" s="15" t="str">
        <f t="shared" si="30"/>
        <v/>
      </c>
      <c r="AY166" s="5"/>
      <c r="AZ166" s="27" t="str">
        <f>IFERROR(VLOOKUP(AY166,vlookup!A$2:I$331,2,FALSE),"")</f>
        <v/>
      </c>
      <c r="BA166" s="27" t="str">
        <f>IFERROR(VLOOKUP(AY166,vlookup!A$2:I$331,3,FALSE),"")</f>
        <v/>
      </c>
      <c r="BB166" s="5"/>
      <c r="BC166" s="27" t="str">
        <f>IFERROR(VLOOKUP(BB166,vlookup!D$2:E$331,2,FALSE),"")</f>
        <v/>
      </c>
      <c r="BD166" s="5"/>
      <c r="BE166" s="27" t="str">
        <f t="shared" si="31"/>
        <v/>
      </c>
      <c r="BF166" s="27" t="str">
        <f>IFERROR(VLOOKUP(BE166,vlookup!G$2:I$331,2,FALSE),"")</f>
        <v/>
      </c>
      <c r="BG166" s="27" t="str">
        <f>IFERROR(VLOOKUP(BE166,vlookup!G$2:I$331,3,FALSE),"")</f>
        <v/>
      </c>
      <c r="BH166" s="5"/>
      <c r="BI166" s="6"/>
      <c r="BJ166" s="6"/>
      <c r="BK166" s="6"/>
      <c r="BL166" s="6"/>
    </row>
    <row r="167" spans="1:64">
      <c r="A167" s="4"/>
      <c r="B167" s="5"/>
      <c r="C167" s="27" t="str">
        <f>IFERROR(VLOOKUP(B167,vlookup!A$2:I$331,2,FALSE),"")</f>
        <v/>
      </c>
      <c r="D167" s="27" t="str">
        <f>IFERROR(VLOOKUP(B167,vlookup!A$2:I$331,3,FALSE),"")</f>
        <v/>
      </c>
      <c r="E167" s="5"/>
      <c r="F167" s="27" t="str">
        <f>IFERROR(VLOOKUP(E167,vlookup!D$2:E$331,2,FALSE),"")</f>
        <v/>
      </c>
      <c r="G167" s="5"/>
      <c r="H167" s="27" t="str">
        <f t="shared" si="22"/>
        <v/>
      </c>
      <c r="I167" s="27" t="str">
        <f>IFERROR(VLOOKUP(H167,vlookup!G$2:I$331,2,FALSE),"")</f>
        <v/>
      </c>
      <c r="J167" s="27" t="str">
        <f>IFERROR(VLOOKUP(H167,vlookup!G$2:I$331,3,FALSE),"")</f>
        <v/>
      </c>
      <c r="K167" s="5"/>
      <c r="L167" s="6"/>
      <c r="M167" s="6"/>
      <c r="N167" s="6"/>
      <c r="O167" s="6"/>
      <c r="P167" s="6"/>
      <c r="Q167" s="14" t="str">
        <f t="shared" si="23"/>
        <v/>
      </c>
      <c r="R167" s="5"/>
      <c r="S167" s="6"/>
      <c r="T167" s="6"/>
      <c r="U167" s="5"/>
      <c r="V167" s="45">
        <f t="shared" si="24"/>
        <v>0</v>
      </c>
      <c r="W167" s="45">
        <f t="shared" si="25"/>
        <v>0</v>
      </c>
      <c r="X167" s="45" t="e">
        <f t="shared" si="26"/>
        <v>#VALUE!</v>
      </c>
      <c r="Y167" s="45">
        <f>IFERROR(VALUE(V167),VLOOKUP(V167,DayReplace[],2,0))</f>
        <v>0</v>
      </c>
      <c r="Z167" s="45">
        <f>IF(V167=0,1,
IF(OR(AND(COUNTIF(Table12[Normal and Leap Years],X167),AA167=3,Y167=30),
AND(COUNTIF(Table9[MM Year],X167),COUNTIF(Table13[Always 29-Day Months],AA167),Y167=30)),Y167
-1,Y167))</f>
        <v>1</v>
      </c>
      <c r="AA167" s="45">
        <f>IFERROR(VALUE(W167),VLOOKUP(W167,MonthReplace[],2,0))</f>
        <v>0</v>
      </c>
      <c r="AB167" s="45" t="e">
        <f>IF(COUNTIF(Table9[MM Year],X167),VLOOKUP(AA167,MonthSerial[],VLOOKUP(X167,Table9[],3,0)+2,0),DATE(X167,AA167,0)-AC167)</f>
        <v>#VALUE!</v>
      </c>
      <c r="AC167" s="45" t="e">
        <f>IF(COUNTIF(Table9[MM Year],X167),
VLOOKUP(X167,Table9[],5,0),
DATE(X167,1,0))</f>
        <v>#VALUE!</v>
      </c>
      <c r="AD167" s="46" t="e">
        <f>IF(AA167=0,DATE(YEAR(AC167+1),7,16),
IF(V167=0,IF(COUNTIF(Table9[MM Year],X167),AC167+AB167+Z167+15-DAY(AC167+AB167+Z167+15)+16,AC167+AB167+Z167-DAY(AC167+AB167+Z167)+16),
IF(COUNTIF(Table9[MM Year],X167),
IF(AC167+AB167+Z167&lt;VLOOKUP(X167,Table9[],7,0),AC167
+AB167+Z167+VLOOKUP(X167,Table9[],4,0),AC167+AB167+Z167),AC167
+AB167+Z167)))</f>
        <v>#VALUE!</v>
      </c>
      <c r="AE167" s="42"/>
      <c r="AF167" s="15" t="str">
        <f>IFERROR(IF(COUNTIF(Table9[MM Year],X167),
IF(AD167&lt;VLOOKUP(X167,Table9[],7,0),AD167
+VLOOKUP(X167,Table9[],4,0),AD167),AD167
),"")</f>
        <v/>
      </c>
      <c r="AG167" s="5"/>
      <c r="AH167" s="5"/>
      <c r="AI167" s="5"/>
      <c r="AJ167" s="6"/>
      <c r="AK167" s="6"/>
      <c r="AL167" s="12" t="str">
        <f t="shared" si="27"/>
        <v/>
      </c>
      <c r="AM167" s="5"/>
      <c r="AN167" s="27" t="str">
        <f t="shared" si="28"/>
        <v/>
      </c>
      <c r="AO167" s="5"/>
      <c r="AP167" s="5"/>
      <c r="AQ167" s="6"/>
      <c r="AR167" s="12" t="str">
        <f t="shared" si="29"/>
        <v/>
      </c>
      <c r="AS167" s="6"/>
      <c r="AT167" s="5"/>
      <c r="AU167" s="53"/>
      <c r="AV167" s="53"/>
      <c r="AW167" s="54"/>
      <c r="AX167" s="15" t="str">
        <f t="shared" si="30"/>
        <v/>
      </c>
      <c r="AY167" s="5"/>
      <c r="AZ167" s="27" t="str">
        <f>IFERROR(VLOOKUP(AY167,vlookup!A$2:I$331,2,FALSE),"")</f>
        <v/>
      </c>
      <c r="BA167" s="27" t="str">
        <f>IFERROR(VLOOKUP(AY167,vlookup!A$2:I$331,3,FALSE),"")</f>
        <v/>
      </c>
      <c r="BB167" s="5"/>
      <c r="BC167" s="27" t="str">
        <f>IFERROR(VLOOKUP(BB167,vlookup!D$2:E$331,2,FALSE),"")</f>
        <v/>
      </c>
      <c r="BD167" s="5"/>
      <c r="BE167" s="27" t="str">
        <f t="shared" si="31"/>
        <v/>
      </c>
      <c r="BF167" s="27" t="str">
        <f>IFERROR(VLOOKUP(BE167,vlookup!G$2:I$331,2,FALSE),"")</f>
        <v/>
      </c>
      <c r="BG167" s="27" t="str">
        <f>IFERROR(VLOOKUP(BE167,vlookup!G$2:I$331,3,FALSE),"")</f>
        <v/>
      </c>
      <c r="BH167" s="5"/>
      <c r="BI167" s="6"/>
      <c r="BJ167" s="6"/>
      <c r="BK167" s="6"/>
      <c r="BL167" s="6"/>
    </row>
    <row r="168" spans="1:64">
      <c r="A168" s="4"/>
      <c r="B168" s="5"/>
      <c r="C168" s="27" t="str">
        <f>IFERROR(VLOOKUP(B168,vlookup!A$2:I$331,2,FALSE),"")</f>
        <v/>
      </c>
      <c r="D168" s="27" t="str">
        <f>IFERROR(VLOOKUP(B168,vlookup!A$2:I$331,3,FALSE),"")</f>
        <v/>
      </c>
      <c r="E168" s="5"/>
      <c r="F168" s="27" t="str">
        <f>IFERROR(VLOOKUP(E168,vlookup!D$2:E$331,2,FALSE),"")</f>
        <v/>
      </c>
      <c r="G168" s="5"/>
      <c r="H168" s="27" t="str">
        <f t="shared" si="22"/>
        <v/>
      </c>
      <c r="I168" s="27" t="str">
        <f>IFERROR(VLOOKUP(H168,vlookup!G$2:I$331,2,FALSE),"")</f>
        <v/>
      </c>
      <c r="J168" s="27" t="str">
        <f>IFERROR(VLOOKUP(H168,vlookup!G$2:I$331,3,FALSE),"")</f>
        <v/>
      </c>
      <c r="K168" s="5"/>
      <c r="L168" s="6"/>
      <c r="M168" s="6"/>
      <c r="N168" s="6"/>
      <c r="O168" s="6"/>
      <c r="P168" s="6"/>
      <c r="Q168" s="14" t="str">
        <f t="shared" si="23"/>
        <v/>
      </c>
      <c r="R168" s="5"/>
      <c r="S168" s="6"/>
      <c r="T168" s="6"/>
      <c r="U168" s="5"/>
      <c r="V168" s="45">
        <f t="shared" si="24"/>
        <v>0</v>
      </c>
      <c r="W168" s="45">
        <f t="shared" si="25"/>
        <v>0</v>
      </c>
      <c r="X168" s="45" t="e">
        <f t="shared" si="26"/>
        <v>#VALUE!</v>
      </c>
      <c r="Y168" s="45">
        <f>IFERROR(VALUE(V168),VLOOKUP(V168,DayReplace[],2,0))</f>
        <v>0</v>
      </c>
      <c r="Z168" s="45">
        <f>IF(V168=0,1,
IF(OR(AND(COUNTIF(Table12[Normal and Leap Years],X168),AA168=3,Y168=30),
AND(COUNTIF(Table9[MM Year],X168),COUNTIF(Table13[Always 29-Day Months],AA168),Y168=30)),Y168
-1,Y168))</f>
        <v>1</v>
      </c>
      <c r="AA168" s="45">
        <f>IFERROR(VALUE(W168),VLOOKUP(W168,MonthReplace[],2,0))</f>
        <v>0</v>
      </c>
      <c r="AB168" s="45" t="e">
        <f>IF(COUNTIF(Table9[MM Year],X168),VLOOKUP(AA168,MonthSerial[],VLOOKUP(X168,Table9[],3,0)+2,0),DATE(X168,AA168,0)-AC168)</f>
        <v>#VALUE!</v>
      </c>
      <c r="AC168" s="45" t="e">
        <f>IF(COUNTIF(Table9[MM Year],X168),
VLOOKUP(X168,Table9[],5,0),
DATE(X168,1,0))</f>
        <v>#VALUE!</v>
      </c>
      <c r="AD168" s="46" t="e">
        <f>IF(AA168=0,DATE(YEAR(AC168+1),7,16),
IF(V168=0,IF(COUNTIF(Table9[MM Year],X168),AC168+AB168+Z168+15-DAY(AC168+AB168+Z168+15)+16,AC168+AB168+Z168-DAY(AC168+AB168+Z168)+16),
IF(COUNTIF(Table9[MM Year],X168),
IF(AC168+AB168+Z168&lt;VLOOKUP(X168,Table9[],7,0),AC168
+AB168+Z168+VLOOKUP(X168,Table9[],4,0),AC168+AB168+Z168),AC168
+AB168+Z168)))</f>
        <v>#VALUE!</v>
      </c>
      <c r="AE168" s="42"/>
      <c r="AF168" s="15" t="str">
        <f>IFERROR(IF(COUNTIF(Table9[MM Year],X168),
IF(AD168&lt;VLOOKUP(X168,Table9[],7,0),AD168
+VLOOKUP(X168,Table9[],4,0),AD168),AD168
),"")</f>
        <v/>
      </c>
      <c r="AG168" s="5"/>
      <c r="AH168" s="5"/>
      <c r="AI168" s="5"/>
      <c r="AJ168" s="6"/>
      <c r="AK168" s="6"/>
      <c r="AL168" s="12" t="str">
        <f t="shared" si="27"/>
        <v/>
      </c>
      <c r="AM168" s="5"/>
      <c r="AN168" s="27" t="str">
        <f t="shared" si="28"/>
        <v/>
      </c>
      <c r="AO168" s="5"/>
      <c r="AP168" s="5"/>
      <c r="AQ168" s="6"/>
      <c r="AR168" s="12" t="str">
        <f t="shared" si="29"/>
        <v/>
      </c>
      <c r="AS168" s="6"/>
      <c r="AT168" s="5"/>
      <c r="AU168" s="53"/>
      <c r="AV168" s="53"/>
      <c r="AW168" s="54"/>
      <c r="AX168" s="15" t="str">
        <f t="shared" si="30"/>
        <v/>
      </c>
      <c r="AY168" s="5"/>
      <c r="AZ168" s="27" t="str">
        <f>IFERROR(VLOOKUP(AY168,vlookup!A$2:I$331,2,FALSE),"")</f>
        <v/>
      </c>
      <c r="BA168" s="27" t="str">
        <f>IFERROR(VLOOKUP(AY168,vlookup!A$2:I$331,3,FALSE),"")</f>
        <v/>
      </c>
      <c r="BB168" s="5"/>
      <c r="BC168" s="27" t="str">
        <f>IFERROR(VLOOKUP(BB168,vlookup!D$2:E$331,2,FALSE),"")</f>
        <v/>
      </c>
      <c r="BD168" s="5"/>
      <c r="BE168" s="27" t="str">
        <f t="shared" si="31"/>
        <v/>
      </c>
      <c r="BF168" s="27" t="str">
        <f>IFERROR(VLOOKUP(BE168,vlookup!G$2:I$331,2,FALSE),"")</f>
        <v/>
      </c>
      <c r="BG168" s="27" t="str">
        <f>IFERROR(VLOOKUP(BE168,vlookup!G$2:I$331,3,FALSE),"")</f>
        <v/>
      </c>
      <c r="BH168" s="5"/>
      <c r="BI168" s="6"/>
      <c r="BJ168" s="6"/>
      <c r="BK168" s="6"/>
      <c r="BL168" s="6"/>
    </row>
    <row r="169" spans="1:64">
      <c r="A169" s="4"/>
      <c r="B169" s="5"/>
      <c r="C169" s="27" t="str">
        <f>IFERROR(VLOOKUP(B169,vlookup!A$2:I$331,2,FALSE),"")</f>
        <v/>
      </c>
      <c r="D169" s="27" t="str">
        <f>IFERROR(VLOOKUP(B169,vlookup!A$2:I$331,3,FALSE),"")</f>
        <v/>
      </c>
      <c r="E169" s="5"/>
      <c r="F169" s="27" t="str">
        <f>IFERROR(VLOOKUP(E169,vlookup!D$2:E$331,2,FALSE),"")</f>
        <v/>
      </c>
      <c r="G169" s="5"/>
      <c r="H169" s="27" t="str">
        <f t="shared" si="22"/>
        <v/>
      </c>
      <c r="I169" s="27" t="str">
        <f>IFERROR(VLOOKUP(H169,vlookup!G$2:I$331,2,FALSE),"")</f>
        <v/>
      </c>
      <c r="J169" s="27" t="str">
        <f>IFERROR(VLOOKUP(H169,vlookup!G$2:I$331,3,FALSE),"")</f>
        <v/>
      </c>
      <c r="K169" s="5"/>
      <c r="L169" s="6"/>
      <c r="M169" s="6"/>
      <c r="N169" s="6"/>
      <c r="O169" s="6"/>
      <c r="P169" s="6"/>
      <c r="Q169" s="14" t="str">
        <f t="shared" si="23"/>
        <v/>
      </c>
      <c r="R169" s="5"/>
      <c r="S169" s="6"/>
      <c r="T169" s="6"/>
      <c r="U169" s="5"/>
      <c r="V169" s="45">
        <f t="shared" si="24"/>
        <v>0</v>
      </c>
      <c r="W169" s="45">
        <f t="shared" si="25"/>
        <v>0</v>
      </c>
      <c r="X169" s="45" t="e">
        <f t="shared" si="26"/>
        <v>#VALUE!</v>
      </c>
      <c r="Y169" s="45">
        <f>IFERROR(VALUE(V169),VLOOKUP(V169,DayReplace[],2,0))</f>
        <v>0</v>
      </c>
      <c r="Z169" s="45">
        <f>IF(V169=0,1,
IF(OR(AND(COUNTIF(Table12[Normal and Leap Years],X169),AA169=3,Y169=30),
AND(COUNTIF(Table9[MM Year],X169),COUNTIF(Table13[Always 29-Day Months],AA169),Y169=30)),Y169
-1,Y169))</f>
        <v>1</v>
      </c>
      <c r="AA169" s="45">
        <f>IFERROR(VALUE(W169),VLOOKUP(W169,MonthReplace[],2,0))</f>
        <v>0</v>
      </c>
      <c r="AB169" s="45" t="e">
        <f>IF(COUNTIF(Table9[MM Year],X169),VLOOKUP(AA169,MonthSerial[],VLOOKUP(X169,Table9[],3,0)+2,0),DATE(X169,AA169,0)-AC169)</f>
        <v>#VALUE!</v>
      </c>
      <c r="AC169" s="45" t="e">
        <f>IF(COUNTIF(Table9[MM Year],X169),
VLOOKUP(X169,Table9[],5,0),
DATE(X169,1,0))</f>
        <v>#VALUE!</v>
      </c>
      <c r="AD169" s="46" t="e">
        <f>IF(AA169=0,DATE(YEAR(AC169+1),7,16),
IF(V169=0,IF(COUNTIF(Table9[MM Year],X169),AC169+AB169+Z169+15-DAY(AC169+AB169+Z169+15)+16,AC169+AB169+Z169-DAY(AC169+AB169+Z169)+16),
IF(COUNTIF(Table9[MM Year],X169),
IF(AC169+AB169+Z169&lt;VLOOKUP(X169,Table9[],7,0),AC169
+AB169+Z169+VLOOKUP(X169,Table9[],4,0),AC169+AB169+Z169),AC169
+AB169+Z169)))</f>
        <v>#VALUE!</v>
      </c>
      <c r="AE169" s="42"/>
      <c r="AF169" s="15" t="str">
        <f>IFERROR(IF(COUNTIF(Table9[MM Year],X169),
IF(AD169&lt;VLOOKUP(X169,Table9[],7,0),AD169
+VLOOKUP(X169,Table9[],4,0),AD169),AD169
),"")</f>
        <v/>
      </c>
      <c r="AG169" s="5"/>
      <c r="AH169" s="5"/>
      <c r="AI169" s="5"/>
      <c r="AJ169" s="6"/>
      <c r="AK169" s="6"/>
      <c r="AL169" s="12" t="str">
        <f t="shared" si="27"/>
        <v/>
      </c>
      <c r="AM169" s="5"/>
      <c r="AN169" s="27" t="str">
        <f t="shared" si="28"/>
        <v/>
      </c>
      <c r="AO169" s="5"/>
      <c r="AP169" s="5"/>
      <c r="AQ169" s="6"/>
      <c r="AR169" s="12" t="str">
        <f t="shared" si="29"/>
        <v/>
      </c>
      <c r="AS169" s="6"/>
      <c r="AT169" s="5"/>
      <c r="AU169" s="53"/>
      <c r="AV169" s="53"/>
      <c r="AW169" s="54"/>
      <c r="AX169" s="15" t="str">
        <f t="shared" si="30"/>
        <v/>
      </c>
      <c r="AY169" s="5"/>
      <c r="AZ169" s="27" t="str">
        <f>IFERROR(VLOOKUP(AY169,vlookup!A$2:I$331,2,FALSE),"")</f>
        <v/>
      </c>
      <c r="BA169" s="27" t="str">
        <f>IFERROR(VLOOKUP(AY169,vlookup!A$2:I$331,3,FALSE),"")</f>
        <v/>
      </c>
      <c r="BB169" s="5"/>
      <c r="BC169" s="27" t="str">
        <f>IFERROR(VLOOKUP(BB169,vlookup!D$2:E$331,2,FALSE),"")</f>
        <v/>
      </c>
      <c r="BD169" s="5"/>
      <c r="BE169" s="27" t="str">
        <f t="shared" si="31"/>
        <v/>
      </c>
      <c r="BF169" s="27" t="str">
        <f>IFERROR(VLOOKUP(BE169,vlookup!G$2:I$331,2,FALSE),"")</f>
        <v/>
      </c>
      <c r="BG169" s="27" t="str">
        <f>IFERROR(VLOOKUP(BE169,vlookup!G$2:I$331,3,FALSE),"")</f>
        <v/>
      </c>
      <c r="BH169" s="5"/>
      <c r="BI169" s="6"/>
      <c r="BJ169" s="6"/>
      <c r="BK169" s="6"/>
      <c r="BL169" s="6"/>
    </row>
    <row r="170" spans="1:64">
      <c r="A170" s="4"/>
      <c r="B170" s="5"/>
      <c r="C170" s="27" t="str">
        <f>IFERROR(VLOOKUP(B170,vlookup!A$2:I$331,2,FALSE),"")</f>
        <v/>
      </c>
      <c r="D170" s="27" t="str">
        <f>IFERROR(VLOOKUP(B170,vlookup!A$2:I$331,3,FALSE),"")</f>
        <v/>
      </c>
      <c r="E170" s="5"/>
      <c r="F170" s="27" t="str">
        <f>IFERROR(VLOOKUP(E170,vlookup!D$2:E$331,2,FALSE),"")</f>
        <v/>
      </c>
      <c r="G170" s="5"/>
      <c r="H170" s="27" t="str">
        <f t="shared" si="22"/>
        <v/>
      </c>
      <c r="I170" s="27" t="str">
        <f>IFERROR(VLOOKUP(H170,vlookup!G$2:I$331,2,FALSE),"")</f>
        <v/>
      </c>
      <c r="J170" s="27" t="str">
        <f>IFERROR(VLOOKUP(H170,vlookup!G$2:I$331,3,FALSE),"")</f>
        <v/>
      </c>
      <c r="K170" s="5"/>
      <c r="L170" s="6"/>
      <c r="M170" s="6"/>
      <c r="N170" s="6"/>
      <c r="O170" s="6"/>
      <c r="P170" s="6"/>
      <c r="Q170" s="14" t="str">
        <f t="shared" si="23"/>
        <v/>
      </c>
      <c r="R170" s="5"/>
      <c r="S170" s="6"/>
      <c r="T170" s="6"/>
      <c r="U170" s="5"/>
      <c r="V170" s="45">
        <f t="shared" si="24"/>
        <v>0</v>
      </c>
      <c r="W170" s="45">
        <f t="shared" si="25"/>
        <v>0</v>
      </c>
      <c r="X170" s="45" t="e">
        <f t="shared" si="26"/>
        <v>#VALUE!</v>
      </c>
      <c r="Y170" s="45">
        <f>IFERROR(VALUE(V170),VLOOKUP(V170,DayReplace[],2,0))</f>
        <v>0</v>
      </c>
      <c r="Z170" s="45">
        <f>IF(V170=0,1,
IF(OR(AND(COUNTIF(Table12[Normal and Leap Years],X170),AA170=3,Y170=30),
AND(COUNTIF(Table9[MM Year],X170),COUNTIF(Table13[Always 29-Day Months],AA170),Y170=30)),Y170
-1,Y170))</f>
        <v>1</v>
      </c>
      <c r="AA170" s="45">
        <f>IFERROR(VALUE(W170),VLOOKUP(W170,MonthReplace[],2,0))</f>
        <v>0</v>
      </c>
      <c r="AB170" s="45" t="e">
        <f>IF(COUNTIF(Table9[MM Year],X170),VLOOKUP(AA170,MonthSerial[],VLOOKUP(X170,Table9[],3,0)+2,0),DATE(X170,AA170,0)-AC170)</f>
        <v>#VALUE!</v>
      </c>
      <c r="AC170" s="45" t="e">
        <f>IF(COUNTIF(Table9[MM Year],X170),
VLOOKUP(X170,Table9[],5,0),
DATE(X170,1,0))</f>
        <v>#VALUE!</v>
      </c>
      <c r="AD170" s="46" t="e">
        <f>IF(AA170=0,DATE(YEAR(AC170+1),7,16),
IF(V170=0,IF(COUNTIF(Table9[MM Year],X170),AC170+AB170+Z170+15-DAY(AC170+AB170+Z170+15)+16,AC170+AB170+Z170-DAY(AC170+AB170+Z170)+16),
IF(COUNTIF(Table9[MM Year],X170),
IF(AC170+AB170+Z170&lt;VLOOKUP(X170,Table9[],7,0),AC170
+AB170+Z170+VLOOKUP(X170,Table9[],4,0),AC170+AB170+Z170),AC170
+AB170+Z170)))</f>
        <v>#VALUE!</v>
      </c>
      <c r="AE170" s="42"/>
      <c r="AF170" s="15" t="str">
        <f>IFERROR(IF(COUNTIF(Table9[MM Year],X170),
IF(AD170&lt;VLOOKUP(X170,Table9[],7,0),AD170
+VLOOKUP(X170,Table9[],4,0),AD170),AD170
),"")</f>
        <v/>
      </c>
      <c r="AG170" s="5"/>
      <c r="AH170" s="5"/>
      <c r="AI170" s="5"/>
      <c r="AJ170" s="6"/>
      <c r="AK170" s="6"/>
      <c r="AL170" s="12" t="str">
        <f t="shared" si="27"/>
        <v/>
      </c>
      <c r="AM170" s="5"/>
      <c r="AN170" s="27" t="str">
        <f t="shared" si="28"/>
        <v/>
      </c>
      <c r="AO170" s="5"/>
      <c r="AP170" s="5"/>
      <c r="AQ170" s="6"/>
      <c r="AR170" s="12" t="str">
        <f t="shared" si="29"/>
        <v/>
      </c>
      <c r="AS170" s="6"/>
      <c r="AT170" s="5"/>
      <c r="AU170" s="53"/>
      <c r="AV170" s="53"/>
      <c r="AW170" s="54"/>
      <c r="AX170" s="15" t="str">
        <f t="shared" si="30"/>
        <v/>
      </c>
      <c r="AY170" s="5"/>
      <c r="AZ170" s="27" t="str">
        <f>IFERROR(VLOOKUP(AY170,vlookup!A$2:I$331,2,FALSE),"")</f>
        <v/>
      </c>
      <c r="BA170" s="27" t="str">
        <f>IFERROR(VLOOKUP(AY170,vlookup!A$2:I$331,3,FALSE),"")</f>
        <v/>
      </c>
      <c r="BB170" s="5"/>
      <c r="BC170" s="27" t="str">
        <f>IFERROR(VLOOKUP(BB170,vlookup!D$2:E$331,2,FALSE),"")</f>
        <v/>
      </c>
      <c r="BD170" s="5"/>
      <c r="BE170" s="27" t="str">
        <f t="shared" si="31"/>
        <v/>
      </c>
      <c r="BF170" s="27" t="str">
        <f>IFERROR(VLOOKUP(BE170,vlookup!G$2:I$331,2,FALSE),"")</f>
        <v/>
      </c>
      <c r="BG170" s="27" t="str">
        <f>IFERROR(VLOOKUP(BE170,vlookup!G$2:I$331,3,FALSE),"")</f>
        <v/>
      </c>
      <c r="BH170" s="5"/>
      <c r="BI170" s="6"/>
      <c r="BJ170" s="6"/>
      <c r="BK170" s="6"/>
      <c r="BL170" s="6"/>
    </row>
    <row r="171" spans="1:64">
      <c r="A171" s="4"/>
      <c r="B171" s="5"/>
      <c r="C171" s="27" t="str">
        <f>IFERROR(VLOOKUP(B171,vlookup!A$2:I$331,2,FALSE),"")</f>
        <v/>
      </c>
      <c r="D171" s="27" t="str">
        <f>IFERROR(VLOOKUP(B171,vlookup!A$2:I$331,3,FALSE),"")</f>
        <v/>
      </c>
      <c r="E171" s="5"/>
      <c r="F171" s="27" t="str">
        <f>IFERROR(VLOOKUP(E171,vlookup!D$2:E$331,2,FALSE),"")</f>
        <v/>
      </c>
      <c r="G171" s="5"/>
      <c r="H171" s="27" t="str">
        <f t="shared" si="22"/>
        <v/>
      </c>
      <c r="I171" s="27" t="str">
        <f>IFERROR(VLOOKUP(H171,vlookup!G$2:I$331,2,FALSE),"")</f>
        <v/>
      </c>
      <c r="J171" s="27" t="str">
        <f>IFERROR(VLOOKUP(H171,vlookup!G$2:I$331,3,FALSE),"")</f>
        <v/>
      </c>
      <c r="K171" s="5"/>
      <c r="L171" s="6"/>
      <c r="M171" s="6"/>
      <c r="N171" s="6"/>
      <c r="O171" s="6"/>
      <c r="P171" s="6"/>
      <c r="Q171" s="14" t="str">
        <f t="shared" si="23"/>
        <v/>
      </c>
      <c r="R171" s="5"/>
      <c r="S171" s="6"/>
      <c r="T171" s="6"/>
      <c r="U171" s="5"/>
      <c r="V171" s="45">
        <f t="shared" si="24"/>
        <v>0</v>
      </c>
      <c r="W171" s="45">
        <f t="shared" si="25"/>
        <v>0</v>
      </c>
      <c r="X171" s="45" t="e">
        <f t="shared" si="26"/>
        <v>#VALUE!</v>
      </c>
      <c r="Y171" s="45">
        <f>IFERROR(VALUE(V171),VLOOKUP(V171,DayReplace[],2,0))</f>
        <v>0</v>
      </c>
      <c r="Z171" s="45">
        <f>IF(V171=0,1,
IF(OR(AND(COUNTIF(Table12[Normal and Leap Years],X171),AA171=3,Y171=30),
AND(COUNTIF(Table9[MM Year],X171),COUNTIF(Table13[Always 29-Day Months],AA171),Y171=30)),Y171
-1,Y171))</f>
        <v>1</v>
      </c>
      <c r="AA171" s="45">
        <f>IFERROR(VALUE(W171),VLOOKUP(W171,MonthReplace[],2,0))</f>
        <v>0</v>
      </c>
      <c r="AB171" s="45" t="e">
        <f>IF(COUNTIF(Table9[MM Year],X171),VLOOKUP(AA171,MonthSerial[],VLOOKUP(X171,Table9[],3,0)+2,0),DATE(X171,AA171,0)-AC171)</f>
        <v>#VALUE!</v>
      </c>
      <c r="AC171" s="45" t="e">
        <f>IF(COUNTIF(Table9[MM Year],X171),
VLOOKUP(X171,Table9[],5,0),
DATE(X171,1,0))</f>
        <v>#VALUE!</v>
      </c>
      <c r="AD171" s="46" t="e">
        <f>IF(AA171=0,DATE(YEAR(AC171+1),7,16),
IF(V171=0,IF(COUNTIF(Table9[MM Year],X171),AC171+AB171+Z171+15-DAY(AC171+AB171+Z171+15)+16,AC171+AB171+Z171-DAY(AC171+AB171+Z171)+16),
IF(COUNTIF(Table9[MM Year],X171),
IF(AC171+AB171+Z171&lt;VLOOKUP(X171,Table9[],7,0),AC171
+AB171+Z171+VLOOKUP(X171,Table9[],4,0),AC171+AB171+Z171),AC171
+AB171+Z171)))</f>
        <v>#VALUE!</v>
      </c>
      <c r="AE171" s="42"/>
      <c r="AF171" s="15" t="str">
        <f>IFERROR(IF(COUNTIF(Table9[MM Year],X171),
IF(AD171&lt;VLOOKUP(X171,Table9[],7,0),AD171
+VLOOKUP(X171,Table9[],4,0),AD171),AD171
),"")</f>
        <v/>
      </c>
      <c r="AG171" s="5"/>
      <c r="AH171" s="5"/>
      <c r="AI171" s="5"/>
      <c r="AJ171" s="6"/>
      <c r="AK171" s="6"/>
      <c r="AL171" s="12" t="str">
        <f t="shared" si="27"/>
        <v/>
      </c>
      <c r="AM171" s="5"/>
      <c r="AN171" s="27" t="str">
        <f t="shared" si="28"/>
        <v/>
      </c>
      <c r="AO171" s="5"/>
      <c r="AP171" s="5"/>
      <c r="AQ171" s="6"/>
      <c r="AR171" s="12" t="str">
        <f t="shared" si="29"/>
        <v/>
      </c>
      <c r="AS171" s="6"/>
      <c r="AT171" s="5"/>
      <c r="AU171" s="53"/>
      <c r="AV171" s="53"/>
      <c r="AW171" s="54"/>
      <c r="AX171" s="15" t="str">
        <f t="shared" si="30"/>
        <v/>
      </c>
      <c r="AY171" s="5"/>
      <c r="AZ171" s="27" t="str">
        <f>IFERROR(VLOOKUP(AY171,vlookup!A$2:I$331,2,FALSE),"")</f>
        <v/>
      </c>
      <c r="BA171" s="27" t="str">
        <f>IFERROR(VLOOKUP(AY171,vlookup!A$2:I$331,3,FALSE),"")</f>
        <v/>
      </c>
      <c r="BB171" s="5"/>
      <c r="BC171" s="27" t="str">
        <f>IFERROR(VLOOKUP(BB171,vlookup!D$2:E$331,2,FALSE),"")</f>
        <v/>
      </c>
      <c r="BD171" s="5"/>
      <c r="BE171" s="27" t="str">
        <f t="shared" si="31"/>
        <v/>
      </c>
      <c r="BF171" s="27" t="str">
        <f>IFERROR(VLOOKUP(BE171,vlookup!G$2:I$331,2,FALSE),"")</f>
        <v/>
      </c>
      <c r="BG171" s="27" t="str">
        <f>IFERROR(VLOOKUP(BE171,vlookup!G$2:I$331,3,FALSE),"")</f>
        <v/>
      </c>
      <c r="BH171" s="5"/>
      <c r="BI171" s="6"/>
      <c r="BJ171" s="6"/>
      <c r="BK171" s="6"/>
      <c r="BL171" s="6"/>
    </row>
    <row r="172" spans="1:64">
      <c r="A172" s="4"/>
      <c r="B172" s="5"/>
      <c r="C172" s="27" t="str">
        <f>IFERROR(VLOOKUP(B172,vlookup!A$2:I$331,2,FALSE),"")</f>
        <v/>
      </c>
      <c r="D172" s="27" t="str">
        <f>IFERROR(VLOOKUP(B172,vlookup!A$2:I$331,3,FALSE),"")</f>
        <v/>
      </c>
      <c r="E172" s="5"/>
      <c r="F172" s="27" t="str">
        <f>IFERROR(VLOOKUP(E172,vlookup!D$2:E$331,2,FALSE),"")</f>
        <v/>
      </c>
      <c r="G172" s="5"/>
      <c r="H172" s="27" t="str">
        <f t="shared" si="22"/>
        <v/>
      </c>
      <c r="I172" s="27" t="str">
        <f>IFERROR(VLOOKUP(H172,vlookup!G$2:I$331,2,FALSE),"")</f>
        <v/>
      </c>
      <c r="J172" s="27" t="str">
        <f>IFERROR(VLOOKUP(H172,vlookup!G$2:I$331,3,FALSE),"")</f>
        <v/>
      </c>
      <c r="K172" s="5"/>
      <c r="L172" s="6"/>
      <c r="M172" s="6"/>
      <c r="N172" s="6"/>
      <c r="O172" s="6"/>
      <c r="P172" s="6"/>
      <c r="Q172" s="14" t="str">
        <f t="shared" si="23"/>
        <v/>
      </c>
      <c r="R172" s="5"/>
      <c r="S172" s="6"/>
      <c r="T172" s="6"/>
      <c r="U172" s="5"/>
      <c r="V172" s="45">
        <f t="shared" si="24"/>
        <v>0</v>
      </c>
      <c r="W172" s="45">
        <f t="shared" si="25"/>
        <v>0</v>
      </c>
      <c r="X172" s="45" t="e">
        <f t="shared" si="26"/>
        <v>#VALUE!</v>
      </c>
      <c r="Y172" s="45">
        <f>IFERROR(VALUE(V172),VLOOKUP(V172,DayReplace[],2,0))</f>
        <v>0</v>
      </c>
      <c r="Z172" s="45">
        <f>IF(V172=0,1,
IF(OR(AND(COUNTIF(Table12[Normal and Leap Years],X172),AA172=3,Y172=30),
AND(COUNTIF(Table9[MM Year],X172),COUNTIF(Table13[Always 29-Day Months],AA172),Y172=30)),Y172
-1,Y172))</f>
        <v>1</v>
      </c>
      <c r="AA172" s="45">
        <f>IFERROR(VALUE(W172),VLOOKUP(W172,MonthReplace[],2,0))</f>
        <v>0</v>
      </c>
      <c r="AB172" s="45" t="e">
        <f>IF(COUNTIF(Table9[MM Year],X172),VLOOKUP(AA172,MonthSerial[],VLOOKUP(X172,Table9[],3,0)+2,0),DATE(X172,AA172,0)-AC172)</f>
        <v>#VALUE!</v>
      </c>
      <c r="AC172" s="45" t="e">
        <f>IF(COUNTIF(Table9[MM Year],X172),
VLOOKUP(X172,Table9[],5,0),
DATE(X172,1,0))</f>
        <v>#VALUE!</v>
      </c>
      <c r="AD172" s="46" t="e">
        <f>IF(AA172=0,DATE(YEAR(AC172+1),7,16),
IF(V172=0,IF(COUNTIF(Table9[MM Year],X172),AC172+AB172+Z172+15-DAY(AC172+AB172+Z172+15)+16,AC172+AB172+Z172-DAY(AC172+AB172+Z172)+16),
IF(COUNTIF(Table9[MM Year],X172),
IF(AC172+AB172+Z172&lt;VLOOKUP(X172,Table9[],7,0),AC172
+AB172+Z172+VLOOKUP(X172,Table9[],4,0),AC172+AB172+Z172),AC172
+AB172+Z172)))</f>
        <v>#VALUE!</v>
      </c>
      <c r="AE172" s="42"/>
      <c r="AF172" s="15" t="str">
        <f>IFERROR(IF(COUNTIF(Table9[MM Year],X172),
IF(AD172&lt;VLOOKUP(X172,Table9[],7,0),AD172
+VLOOKUP(X172,Table9[],4,0),AD172),AD172
),"")</f>
        <v/>
      </c>
      <c r="AG172" s="5"/>
      <c r="AH172" s="5"/>
      <c r="AI172" s="5"/>
      <c r="AJ172" s="6"/>
      <c r="AK172" s="6"/>
      <c r="AL172" s="12" t="str">
        <f t="shared" si="27"/>
        <v/>
      </c>
      <c r="AM172" s="5"/>
      <c r="AN172" s="27" t="str">
        <f t="shared" si="28"/>
        <v/>
      </c>
      <c r="AO172" s="5"/>
      <c r="AP172" s="5"/>
      <c r="AQ172" s="6"/>
      <c r="AR172" s="12" t="str">
        <f t="shared" si="29"/>
        <v/>
      </c>
      <c r="AS172" s="6"/>
      <c r="AT172" s="5"/>
      <c r="AU172" s="53"/>
      <c r="AV172" s="53"/>
      <c r="AW172" s="54"/>
      <c r="AX172" s="15" t="str">
        <f t="shared" si="30"/>
        <v/>
      </c>
      <c r="AY172" s="5"/>
      <c r="AZ172" s="27" t="str">
        <f>IFERROR(VLOOKUP(AY172,vlookup!A$2:I$331,2,FALSE),"")</f>
        <v/>
      </c>
      <c r="BA172" s="27" t="str">
        <f>IFERROR(VLOOKUP(AY172,vlookup!A$2:I$331,3,FALSE),"")</f>
        <v/>
      </c>
      <c r="BB172" s="5"/>
      <c r="BC172" s="27" t="str">
        <f>IFERROR(VLOOKUP(BB172,vlookup!D$2:E$331,2,FALSE),"")</f>
        <v/>
      </c>
      <c r="BD172" s="5"/>
      <c r="BE172" s="27" t="str">
        <f t="shared" si="31"/>
        <v/>
      </c>
      <c r="BF172" s="27" t="str">
        <f>IFERROR(VLOOKUP(BE172,vlookup!G$2:I$331,2,FALSE),"")</f>
        <v/>
      </c>
      <c r="BG172" s="27" t="str">
        <f>IFERROR(VLOOKUP(BE172,vlookup!G$2:I$331,3,FALSE),"")</f>
        <v/>
      </c>
      <c r="BH172" s="5"/>
      <c r="BI172" s="6"/>
      <c r="BJ172" s="6"/>
      <c r="BK172" s="6"/>
      <c r="BL172" s="6"/>
    </row>
    <row r="173" spans="1:64">
      <c r="A173" s="4"/>
      <c r="B173" s="5"/>
      <c r="C173" s="27" t="str">
        <f>IFERROR(VLOOKUP(B173,vlookup!A$2:I$331,2,FALSE),"")</f>
        <v/>
      </c>
      <c r="D173" s="27" t="str">
        <f>IFERROR(VLOOKUP(B173,vlookup!A$2:I$331,3,FALSE),"")</f>
        <v/>
      </c>
      <c r="E173" s="5"/>
      <c r="F173" s="27" t="str">
        <f>IFERROR(VLOOKUP(E173,vlookup!D$2:E$331,2,FALSE),"")</f>
        <v/>
      </c>
      <c r="G173" s="5"/>
      <c r="H173" s="27" t="str">
        <f t="shared" si="22"/>
        <v/>
      </c>
      <c r="I173" s="27" t="str">
        <f>IFERROR(VLOOKUP(H173,vlookup!G$2:I$331,2,FALSE),"")</f>
        <v/>
      </c>
      <c r="J173" s="27" t="str">
        <f>IFERROR(VLOOKUP(H173,vlookup!G$2:I$331,3,FALSE),"")</f>
        <v/>
      </c>
      <c r="K173" s="5"/>
      <c r="L173" s="6"/>
      <c r="M173" s="6"/>
      <c r="N173" s="6"/>
      <c r="O173" s="6"/>
      <c r="P173" s="6"/>
      <c r="Q173" s="14" t="str">
        <f t="shared" si="23"/>
        <v/>
      </c>
      <c r="R173" s="5"/>
      <c r="S173" s="6"/>
      <c r="T173" s="6"/>
      <c r="U173" s="5"/>
      <c r="V173" s="45">
        <f t="shared" si="24"/>
        <v>0</v>
      </c>
      <c r="W173" s="45">
        <f t="shared" si="25"/>
        <v>0</v>
      </c>
      <c r="X173" s="45" t="e">
        <f t="shared" si="26"/>
        <v>#VALUE!</v>
      </c>
      <c r="Y173" s="45">
        <f>IFERROR(VALUE(V173),VLOOKUP(V173,DayReplace[],2,0))</f>
        <v>0</v>
      </c>
      <c r="Z173" s="45">
        <f>IF(V173=0,1,
IF(OR(AND(COUNTIF(Table12[Normal and Leap Years],X173),AA173=3,Y173=30),
AND(COUNTIF(Table9[MM Year],X173),COUNTIF(Table13[Always 29-Day Months],AA173),Y173=30)),Y173
-1,Y173))</f>
        <v>1</v>
      </c>
      <c r="AA173" s="45">
        <f>IFERROR(VALUE(W173),VLOOKUP(W173,MonthReplace[],2,0))</f>
        <v>0</v>
      </c>
      <c r="AB173" s="45" t="e">
        <f>IF(COUNTIF(Table9[MM Year],X173),VLOOKUP(AA173,MonthSerial[],VLOOKUP(X173,Table9[],3,0)+2,0),DATE(X173,AA173,0)-AC173)</f>
        <v>#VALUE!</v>
      </c>
      <c r="AC173" s="45" t="e">
        <f>IF(COUNTIF(Table9[MM Year],X173),
VLOOKUP(X173,Table9[],5,0),
DATE(X173,1,0))</f>
        <v>#VALUE!</v>
      </c>
      <c r="AD173" s="46" t="e">
        <f>IF(AA173=0,DATE(YEAR(AC173+1),7,16),
IF(V173=0,IF(COUNTIF(Table9[MM Year],X173),AC173+AB173+Z173+15-DAY(AC173+AB173+Z173+15)+16,AC173+AB173+Z173-DAY(AC173+AB173+Z173)+16),
IF(COUNTIF(Table9[MM Year],X173),
IF(AC173+AB173+Z173&lt;VLOOKUP(X173,Table9[],7,0),AC173
+AB173+Z173+VLOOKUP(X173,Table9[],4,0),AC173+AB173+Z173),AC173
+AB173+Z173)))</f>
        <v>#VALUE!</v>
      </c>
      <c r="AE173" s="42"/>
      <c r="AF173" s="15" t="str">
        <f>IFERROR(IF(COUNTIF(Table9[MM Year],X173),
IF(AD173&lt;VLOOKUP(X173,Table9[],7,0),AD173
+VLOOKUP(X173,Table9[],4,0),AD173),AD173
),"")</f>
        <v/>
      </c>
      <c r="AG173" s="5"/>
      <c r="AH173" s="5"/>
      <c r="AI173" s="5"/>
      <c r="AJ173" s="6"/>
      <c r="AK173" s="6"/>
      <c r="AL173" s="12" t="str">
        <f t="shared" si="27"/>
        <v/>
      </c>
      <c r="AM173" s="5"/>
      <c r="AN173" s="27" t="str">
        <f t="shared" si="28"/>
        <v/>
      </c>
      <c r="AO173" s="5"/>
      <c r="AP173" s="5"/>
      <c r="AQ173" s="6"/>
      <c r="AR173" s="12" t="str">
        <f t="shared" si="29"/>
        <v/>
      </c>
      <c r="AS173" s="6"/>
      <c r="AT173" s="5"/>
      <c r="AU173" s="53"/>
      <c r="AV173" s="53"/>
      <c r="AW173" s="54"/>
      <c r="AX173" s="15" t="str">
        <f t="shared" si="30"/>
        <v/>
      </c>
      <c r="AY173" s="5"/>
      <c r="AZ173" s="27" t="str">
        <f>IFERROR(VLOOKUP(AY173,vlookup!A$2:I$331,2,FALSE),"")</f>
        <v/>
      </c>
      <c r="BA173" s="27" t="str">
        <f>IFERROR(VLOOKUP(AY173,vlookup!A$2:I$331,3,FALSE),"")</f>
        <v/>
      </c>
      <c r="BB173" s="5"/>
      <c r="BC173" s="27" t="str">
        <f>IFERROR(VLOOKUP(BB173,vlookup!D$2:E$331,2,FALSE),"")</f>
        <v/>
      </c>
      <c r="BD173" s="5"/>
      <c r="BE173" s="27" t="str">
        <f t="shared" si="31"/>
        <v/>
      </c>
      <c r="BF173" s="27" t="str">
        <f>IFERROR(VLOOKUP(BE173,vlookup!G$2:I$331,2,FALSE),"")</f>
        <v/>
      </c>
      <c r="BG173" s="27" t="str">
        <f>IFERROR(VLOOKUP(BE173,vlookup!G$2:I$331,3,FALSE),"")</f>
        <v/>
      </c>
      <c r="BH173" s="5"/>
      <c r="BI173" s="6"/>
      <c r="BJ173" s="6"/>
      <c r="BK173" s="6"/>
      <c r="BL173" s="6"/>
    </row>
    <row r="174" spans="1:64">
      <c r="A174" s="4"/>
      <c r="B174" s="5"/>
      <c r="C174" s="27" t="str">
        <f>IFERROR(VLOOKUP(B174,vlookup!A$2:I$331,2,FALSE),"")</f>
        <v/>
      </c>
      <c r="D174" s="27" t="str">
        <f>IFERROR(VLOOKUP(B174,vlookup!A$2:I$331,3,FALSE),"")</f>
        <v/>
      </c>
      <c r="E174" s="5"/>
      <c r="F174" s="27" t="str">
        <f>IFERROR(VLOOKUP(E174,vlookup!D$2:E$331,2,FALSE),"")</f>
        <v/>
      </c>
      <c r="G174" s="5"/>
      <c r="H174" s="27" t="str">
        <f t="shared" si="22"/>
        <v/>
      </c>
      <c r="I174" s="27" t="str">
        <f>IFERROR(VLOOKUP(H174,vlookup!G$2:I$331,2,FALSE),"")</f>
        <v/>
      </c>
      <c r="J174" s="27" t="str">
        <f>IFERROR(VLOOKUP(H174,vlookup!G$2:I$331,3,FALSE),"")</f>
        <v/>
      </c>
      <c r="K174" s="5"/>
      <c r="L174" s="6"/>
      <c r="M174" s="6"/>
      <c r="N174" s="6"/>
      <c r="O174" s="6"/>
      <c r="P174" s="6"/>
      <c r="Q174" s="14" t="str">
        <f t="shared" si="23"/>
        <v/>
      </c>
      <c r="R174" s="5"/>
      <c r="S174" s="6"/>
      <c r="T174" s="6"/>
      <c r="U174" s="5"/>
      <c r="V174" s="45">
        <f t="shared" si="24"/>
        <v>0</v>
      </c>
      <c r="W174" s="45">
        <f t="shared" si="25"/>
        <v>0</v>
      </c>
      <c r="X174" s="45" t="e">
        <f t="shared" si="26"/>
        <v>#VALUE!</v>
      </c>
      <c r="Y174" s="45">
        <f>IFERROR(VALUE(V174),VLOOKUP(V174,DayReplace[],2,0))</f>
        <v>0</v>
      </c>
      <c r="Z174" s="45">
        <f>IF(V174=0,1,
IF(OR(AND(COUNTIF(Table12[Normal and Leap Years],X174),AA174=3,Y174=30),
AND(COUNTIF(Table9[MM Year],X174),COUNTIF(Table13[Always 29-Day Months],AA174),Y174=30)),Y174
-1,Y174))</f>
        <v>1</v>
      </c>
      <c r="AA174" s="45">
        <f>IFERROR(VALUE(W174),VLOOKUP(W174,MonthReplace[],2,0))</f>
        <v>0</v>
      </c>
      <c r="AB174" s="45" t="e">
        <f>IF(COUNTIF(Table9[MM Year],X174),VLOOKUP(AA174,MonthSerial[],VLOOKUP(X174,Table9[],3,0)+2,0),DATE(X174,AA174,0)-AC174)</f>
        <v>#VALUE!</v>
      </c>
      <c r="AC174" s="45" t="e">
        <f>IF(COUNTIF(Table9[MM Year],X174),
VLOOKUP(X174,Table9[],5,0),
DATE(X174,1,0))</f>
        <v>#VALUE!</v>
      </c>
      <c r="AD174" s="46" t="e">
        <f>IF(AA174=0,DATE(YEAR(AC174+1),7,16),
IF(V174=0,IF(COUNTIF(Table9[MM Year],X174),AC174+AB174+Z174+15-DAY(AC174+AB174+Z174+15)+16,AC174+AB174+Z174-DAY(AC174+AB174+Z174)+16),
IF(COUNTIF(Table9[MM Year],X174),
IF(AC174+AB174+Z174&lt;VLOOKUP(X174,Table9[],7,0),AC174
+AB174+Z174+VLOOKUP(X174,Table9[],4,0),AC174+AB174+Z174),AC174
+AB174+Z174)))</f>
        <v>#VALUE!</v>
      </c>
      <c r="AE174" s="42"/>
      <c r="AF174" s="15" t="str">
        <f>IFERROR(IF(COUNTIF(Table9[MM Year],X174),
IF(AD174&lt;VLOOKUP(X174,Table9[],7,0),AD174
+VLOOKUP(X174,Table9[],4,0),AD174),AD174
),"")</f>
        <v/>
      </c>
      <c r="AG174" s="5"/>
      <c r="AH174" s="5"/>
      <c r="AI174" s="5"/>
      <c r="AJ174" s="6"/>
      <c r="AK174" s="6"/>
      <c r="AL174" s="12" t="str">
        <f t="shared" si="27"/>
        <v/>
      </c>
      <c r="AM174" s="5"/>
      <c r="AN174" s="27" t="str">
        <f t="shared" si="28"/>
        <v/>
      </c>
      <c r="AO174" s="5"/>
      <c r="AP174" s="5"/>
      <c r="AQ174" s="6"/>
      <c r="AR174" s="12" t="str">
        <f t="shared" si="29"/>
        <v/>
      </c>
      <c r="AS174" s="6"/>
      <c r="AT174" s="5"/>
      <c r="AU174" s="53"/>
      <c r="AV174" s="53"/>
      <c r="AW174" s="54"/>
      <c r="AX174" s="15" t="str">
        <f t="shared" si="30"/>
        <v/>
      </c>
      <c r="AY174" s="5"/>
      <c r="AZ174" s="27" t="str">
        <f>IFERROR(VLOOKUP(AY174,vlookup!A$2:I$331,2,FALSE),"")</f>
        <v/>
      </c>
      <c r="BA174" s="27" t="str">
        <f>IFERROR(VLOOKUP(AY174,vlookup!A$2:I$331,3,FALSE),"")</f>
        <v/>
      </c>
      <c r="BB174" s="5"/>
      <c r="BC174" s="27" t="str">
        <f>IFERROR(VLOOKUP(BB174,vlookup!D$2:E$331,2,FALSE),"")</f>
        <v/>
      </c>
      <c r="BD174" s="5"/>
      <c r="BE174" s="27" t="str">
        <f t="shared" si="31"/>
        <v/>
      </c>
      <c r="BF174" s="27" t="str">
        <f>IFERROR(VLOOKUP(BE174,vlookup!G$2:I$331,2,FALSE),"")</f>
        <v/>
      </c>
      <c r="BG174" s="27" t="str">
        <f>IFERROR(VLOOKUP(BE174,vlookup!G$2:I$331,3,FALSE),"")</f>
        <v/>
      </c>
      <c r="BH174" s="5"/>
      <c r="BI174" s="6"/>
      <c r="BJ174" s="6"/>
      <c r="BK174" s="6"/>
      <c r="BL174" s="6"/>
    </row>
    <row r="175" spans="1:64">
      <c r="A175" s="4"/>
      <c r="B175" s="5"/>
      <c r="C175" s="27" t="str">
        <f>IFERROR(VLOOKUP(B175,vlookup!A$2:I$331,2,FALSE),"")</f>
        <v/>
      </c>
      <c r="D175" s="27" t="str">
        <f>IFERROR(VLOOKUP(B175,vlookup!A$2:I$331,3,FALSE),"")</f>
        <v/>
      </c>
      <c r="E175" s="5"/>
      <c r="F175" s="27" t="str">
        <f>IFERROR(VLOOKUP(E175,vlookup!D$2:E$331,2,FALSE),"")</f>
        <v/>
      </c>
      <c r="G175" s="5"/>
      <c r="H175" s="27" t="str">
        <f t="shared" si="22"/>
        <v/>
      </c>
      <c r="I175" s="27" t="str">
        <f>IFERROR(VLOOKUP(H175,vlookup!G$2:I$331,2,FALSE),"")</f>
        <v/>
      </c>
      <c r="J175" s="27" t="str">
        <f>IFERROR(VLOOKUP(H175,vlookup!G$2:I$331,3,FALSE),"")</f>
        <v/>
      </c>
      <c r="K175" s="5"/>
      <c r="L175" s="6"/>
      <c r="M175" s="6"/>
      <c r="N175" s="6"/>
      <c r="O175" s="6"/>
      <c r="P175" s="6"/>
      <c r="Q175" s="14" t="str">
        <f t="shared" si="23"/>
        <v/>
      </c>
      <c r="R175" s="5"/>
      <c r="S175" s="6"/>
      <c r="T175" s="6"/>
      <c r="U175" s="5"/>
      <c r="V175" s="45">
        <f t="shared" si="24"/>
        <v>0</v>
      </c>
      <c r="W175" s="45">
        <f t="shared" si="25"/>
        <v>0</v>
      </c>
      <c r="X175" s="45" t="e">
        <f t="shared" si="26"/>
        <v>#VALUE!</v>
      </c>
      <c r="Y175" s="45">
        <f>IFERROR(VALUE(V175),VLOOKUP(V175,DayReplace[],2,0))</f>
        <v>0</v>
      </c>
      <c r="Z175" s="45">
        <f>IF(V175=0,1,
IF(OR(AND(COUNTIF(Table12[Normal and Leap Years],X175),AA175=3,Y175=30),
AND(COUNTIF(Table9[MM Year],X175),COUNTIF(Table13[Always 29-Day Months],AA175),Y175=30)),Y175
-1,Y175))</f>
        <v>1</v>
      </c>
      <c r="AA175" s="45">
        <f>IFERROR(VALUE(W175),VLOOKUP(W175,MonthReplace[],2,0))</f>
        <v>0</v>
      </c>
      <c r="AB175" s="45" t="e">
        <f>IF(COUNTIF(Table9[MM Year],X175),VLOOKUP(AA175,MonthSerial[],VLOOKUP(X175,Table9[],3,0)+2,0),DATE(X175,AA175,0)-AC175)</f>
        <v>#VALUE!</v>
      </c>
      <c r="AC175" s="45" t="e">
        <f>IF(COUNTIF(Table9[MM Year],X175),
VLOOKUP(X175,Table9[],5,0),
DATE(X175,1,0))</f>
        <v>#VALUE!</v>
      </c>
      <c r="AD175" s="46" t="e">
        <f>IF(AA175=0,DATE(YEAR(AC175+1),7,16),
IF(V175=0,IF(COUNTIF(Table9[MM Year],X175),AC175+AB175+Z175+15-DAY(AC175+AB175+Z175+15)+16,AC175+AB175+Z175-DAY(AC175+AB175+Z175)+16),
IF(COUNTIF(Table9[MM Year],X175),
IF(AC175+AB175+Z175&lt;VLOOKUP(X175,Table9[],7,0),AC175
+AB175+Z175+VLOOKUP(X175,Table9[],4,0),AC175+AB175+Z175),AC175
+AB175+Z175)))</f>
        <v>#VALUE!</v>
      </c>
      <c r="AE175" s="42"/>
      <c r="AF175" s="15" t="str">
        <f>IFERROR(IF(COUNTIF(Table9[MM Year],X175),
IF(AD175&lt;VLOOKUP(X175,Table9[],7,0),AD175
+VLOOKUP(X175,Table9[],4,0),AD175),AD175
),"")</f>
        <v/>
      </c>
      <c r="AG175" s="5"/>
      <c r="AH175" s="5"/>
      <c r="AI175" s="5"/>
      <c r="AJ175" s="6"/>
      <c r="AK175" s="6"/>
      <c r="AL175" s="12" t="str">
        <f t="shared" si="27"/>
        <v/>
      </c>
      <c r="AM175" s="5"/>
      <c r="AN175" s="27" t="str">
        <f t="shared" si="28"/>
        <v/>
      </c>
      <c r="AO175" s="5"/>
      <c r="AP175" s="5"/>
      <c r="AQ175" s="6"/>
      <c r="AR175" s="12" t="str">
        <f t="shared" si="29"/>
        <v/>
      </c>
      <c r="AS175" s="6"/>
      <c r="AT175" s="5"/>
      <c r="AU175" s="53"/>
      <c r="AV175" s="53"/>
      <c r="AW175" s="54"/>
      <c r="AX175" s="15" t="str">
        <f t="shared" si="30"/>
        <v/>
      </c>
      <c r="AY175" s="5"/>
      <c r="AZ175" s="27" t="str">
        <f>IFERROR(VLOOKUP(AY175,vlookup!A$2:I$331,2,FALSE),"")</f>
        <v/>
      </c>
      <c r="BA175" s="27" t="str">
        <f>IFERROR(VLOOKUP(AY175,vlookup!A$2:I$331,3,FALSE),"")</f>
        <v/>
      </c>
      <c r="BB175" s="5"/>
      <c r="BC175" s="27" t="str">
        <f>IFERROR(VLOOKUP(BB175,vlookup!D$2:E$331,2,FALSE),"")</f>
        <v/>
      </c>
      <c r="BD175" s="5"/>
      <c r="BE175" s="27" t="str">
        <f t="shared" si="31"/>
        <v/>
      </c>
      <c r="BF175" s="27" t="str">
        <f>IFERROR(VLOOKUP(BE175,vlookup!G$2:I$331,2,FALSE),"")</f>
        <v/>
      </c>
      <c r="BG175" s="27" t="str">
        <f>IFERROR(VLOOKUP(BE175,vlookup!G$2:I$331,3,FALSE),"")</f>
        <v/>
      </c>
      <c r="BH175" s="5"/>
      <c r="BI175" s="6"/>
      <c r="BJ175" s="6"/>
      <c r="BK175" s="6"/>
      <c r="BL175" s="6"/>
    </row>
    <row r="176" spans="1:64">
      <c r="A176" s="4"/>
      <c r="B176" s="5"/>
      <c r="C176" s="27" t="str">
        <f>IFERROR(VLOOKUP(B176,vlookup!A$2:I$331,2,FALSE),"")</f>
        <v/>
      </c>
      <c r="D176" s="27" t="str">
        <f>IFERROR(VLOOKUP(B176,vlookup!A$2:I$331,3,FALSE),"")</f>
        <v/>
      </c>
      <c r="E176" s="5"/>
      <c r="F176" s="27" t="str">
        <f>IFERROR(VLOOKUP(E176,vlookup!D$2:E$331,2,FALSE),"")</f>
        <v/>
      </c>
      <c r="G176" s="5"/>
      <c r="H176" s="27" t="str">
        <f t="shared" si="22"/>
        <v/>
      </c>
      <c r="I176" s="27" t="str">
        <f>IFERROR(VLOOKUP(H176,vlookup!G$2:I$331,2,FALSE),"")</f>
        <v/>
      </c>
      <c r="J176" s="27" t="str">
        <f>IFERROR(VLOOKUP(H176,vlookup!G$2:I$331,3,FALSE),"")</f>
        <v/>
      </c>
      <c r="K176" s="5"/>
      <c r="L176" s="6"/>
      <c r="M176" s="6"/>
      <c r="N176" s="6"/>
      <c r="O176" s="6"/>
      <c r="P176" s="6"/>
      <c r="Q176" s="14" t="str">
        <f t="shared" si="23"/>
        <v/>
      </c>
      <c r="R176" s="5"/>
      <c r="S176" s="6"/>
      <c r="T176" s="6"/>
      <c r="U176" s="5"/>
      <c r="V176" s="45">
        <f t="shared" si="24"/>
        <v>0</v>
      </c>
      <c r="W176" s="45">
        <f t="shared" si="25"/>
        <v>0</v>
      </c>
      <c r="X176" s="45" t="e">
        <f t="shared" si="26"/>
        <v>#VALUE!</v>
      </c>
      <c r="Y176" s="45">
        <f>IFERROR(VALUE(V176),VLOOKUP(V176,DayReplace[],2,0))</f>
        <v>0</v>
      </c>
      <c r="Z176" s="45">
        <f>IF(V176=0,1,
IF(OR(AND(COUNTIF(Table12[Normal and Leap Years],X176),AA176=3,Y176=30),
AND(COUNTIF(Table9[MM Year],X176),COUNTIF(Table13[Always 29-Day Months],AA176),Y176=30)),Y176
-1,Y176))</f>
        <v>1</v>
      </c>
      <c r="AA176" s="45">
        <f>IFERROR(VALUE(W176),VLOOKUP(W176,MonthReplace[],2,0))</f>
        <v>0</v>
      </c>
      <c r="AB176" s="45" t="e">
        <f>IF(COUNTIF(Table9[MM Year],X176),VLOOKUP(AA176,MonthSerial[],VLOOKUP(X176,Table9[],3,0)+2,0),DATE(X176,AA176,0)-AC176)</f>
        <v>#VALUE!</v>
      </c>
      <c r="AC176" s="45" t="e">
        <f>IF(COUNTIF(Table9[MM Year],X176),
VLOOKUP(X176,Table9[],5,0),
DATE(X176,1,0))</f>
        <v>#VALUE!</v>
      </c>
      <c r="AD176" s="46" t="e">
        <f>IF(AA176=0,DATE(YEAR(AC176+1),7,16),
IF(V176=0,IF(COUNTIF(Table9[MM Year],X176),AC176+AB176+Z176+15-DAY(AC176+AB176+Z176+15)+16,AC176+AB176+Z176-DAY(AC176+AB176+Z176)+16),
IF(COUNTIF(Table9[MM Year],X176),
IF(AC176+AB176+Z176&lt;VLOOKUP(X176,Table9[],7,0),AC176
+AB176+Z176+VLOOKUP(X176,Table9[],4,0),AC176+AB176+Z176),AC176
+AB176+Z176)))</f>
        <v>#VALUE!</v>
      </c>
      <c r="AE176" s="42"/>
      <c r="AF176" s="15" t="str">
        <f>IFERROR(IF(COUNTIF(Table9[MM Year],X176),
IF(AD176&lt;VLOOKUP(X176,Table9[],7,0),AD176
+VLOOKUP(X176,Table9[],4,0),AD176),AD176
),"")</f>
        <v/>
      </c>
      <c r="AG176" s="5"/>
      <c r="AH176" s="5"/>
      <c r="AI176" s="5"/>
      <c r="AJ176" s="6"/>
      <c r="AK176" s="6"/>
      <c r="AL176" s="12" t="str">
        <f t="shared" si="27"/>
        <v/>
      </c>
      <c r="AM176" s="5"/>
      <c r="AN176" s="27" t="str">
        <f t="shared" si="28"/>
        <v/>
      </c>
      <c r="AO176" s="5"/>
      <c r="AP176" s="5"/>
      <c r="AQ176" s="6"/>
      <c r="AR176" s="12" t="str">
        <f t="shared" si="29"/>
        <v/>
      </c>
      <c r="AS176" s="6"/>
      <c r="AT176" s="5"/>
      <c r="AU176" s="53"/>
      <c r="AV176" s="53"/>
      <c r="AW176" s="54"/>
      <c r="AX176" s="15" t="str">
        <f t="shared" si="30"/>
        <v/>
      </c>
      <c r="AY176" s="5"/>
      <c r="AZ176" s="27" t="str">
        <f>IFERROR(VLOOKUP(AY176,vlookup!A$2:I$331,2,FALSE),"")</f>
        <v/>
      </c>
      <c r="BA176" s="27" t="str">
        <f>IFERROR(VLOOKUP(AY176,vlookup!A$2:I$331,3,FALSE),"")</f>
        <v/>
      </c>
      <c r="BB176" s="5"/>
      <c r="BC176" s="27" t="str">
        <f>IFERROR(VLOOKUP(BB176,vlookup!D$2:E$331,2,FALSE),"")</f>
        <v/>
      </c>
      <c r="BD176" s="5"/>
      <c r="BE176" s="27" t="str">
        <f t="shared" si="31"/>
        <v/>
      </c>
      <c r="BF176" s="27" t="str">
        <f>IFERROR(VLOOKUP(BE176,vlookup!G$2:I$331,2,FALSE),"")</f>
        <v/>
      </c>
      <c r="BG176" s="27" t="str">
        <f>IFERROR(VLOOKUP(BE176,vlookup!G$2:I$331,3,FALSE),"")</f>
        <v/>
      </c>
      <c r="BH176" s="5"/>
      <c r="BI176" s="6"/>
      <c r="BJ176" s="6"/>
      <c r="BK176" s="6"/>
      <c r="BL176" s="6"/>
    </row>
    <row r="177" spans="1:64">
      <c r="A177" s="4"/>
      <c r="B177" s="5"/>
      <c r="C177" s="27" t="str">
        <f>IFERROR(VLOOKUP(B177,vlookup!A$2:I$331,2,FALSE),"")</f>
        <v/>
      </c>
      <c r="D177" s="27" t="str">
        <f>IFERROR(VLOOKUP(B177,vlookup!A$2:I$331,3,FALSE),"")</f>
        <v/>
      </c>
      <c r="E177" s="5"/>
      <c r="F177" s="27" t="str">
        <f>IFERROR(VLOOKUP(E177,vlookup!D$2:E$331,2,FALSE),"")</f>
        <v/>
      </c>
      <c r="G177" s="5"/>
      <c r="H177" s="27" t="str">
        <f t="shared" si="22"/>
        <v/>
      </c>
      <c r="I177" s="27" t="str">
        <f>IFERROR(VLOOKUP(H177,vlookup!G$2:I$331,2,FALSE),"")</f>
        <v/>
      </c>
      <c r="J177" s="27" t="str">
        <f>IFERROR(VLOOKUP(H177,vlookup!G$2:I$331,3,FALSE),"")</f>
        <v/>
      </c>
      <c r="K177" s="5"/>
      <c r="L177" s="6"/>
      <c r="M177" s="6"/>
      <c r="N177" s="6"/>
      <c r="O177" s="6"/>
      <c r="P177" s="6"/>
      <c r="Q177" s="14" t="str">
        <f t="shared" si="23"/>
        <v/>
      </c>
      <c r="R177" s="5"/>
      <c r="S177" s="6"/>
      <c r="T177" s="6"/>
      <c r="U177" s="5"/>
      <c r="V177" s="45">
        <f t="shared" si="24"/>
        <v>0</v>
      </c>
      <c r="W177" s="45">
        <f t="shared" si="25"/>
        <v>0</v>
      </c>
      <c r="X177" s="45" t="e">
        <f t="shared" si="26"/>
        <v>#VALUE!</v>
      </c>
      <c r="Y177" s="45">
        <f>IFERROR(VALUE(V177),VLOOKUP(V177,DayReplace[],2,0))</f>
        <v>0</v>
      </c>
      <c r="Z177" s="45">
        <f>IF(V177=0,1,
IF(OR(AND(COUNTIF(Table12[Normal and Leap Years],X177),AA177=3,Y177=30),
AND(COUNTIF(Table9[MM Year],X177),COUNTIF(Table13[Always 29-Day Months],AA177),Y177=30)),Y177
-1,Y177))</f>
        <v>1</v>
      </c>
      <c r="AA177" s="45">
        <f>IFERROR(VALUE(W177),VLOOKUP(W177,MonthReplace[],2,0))</f>
        <v>0</v>
      </c>
      <c r="AB177" s="45" t="e">
        <f>IF(COUNTIF(Table9[MM Year],X177),VLOOKUP(AA177,MonthSerial[],VLOOKUP(X177,Table9[],3,0)+2,0),DATE(X177,AA177,0)-AC177)</f>
        <v>#VALUE!</v>
      </c>
      <c r="AC177" s="45" t="e">
        <f>IF(COUNTIF(Table9[MM Year],X177),
VLOOKUP(X177,Table9[],5,0),
DATE(X177,1,0))</f>
        <v>#VALUE!</v>
      </c>
      <c r="AD177" s="46" t="e">
        <f>IF(AA177=0,DATE(YEAR(AC177+1),7,16),
IF(V177=0,IF(COUNTIF(Table9[MM Year],X177),AC177+AB177+Z177+15-DAY(AC177+AB177+Z177+15)+16,AC177+AB177+Z177-DAY(AC177+AB177+Z177)+16),
IF(COUNTIF(Table9[MM Year],X177),
IF(AC177+AB177+Z177&lt;VLOOKUP(X177,Table9[],7,0),AC177
+AB177+Z177+VLOOKUP(X177,Table9[],4,0),AC177+AB177+Z177),AC177
+AB177+Z177)))</f>
        <v>#VALUE!</v>
      </c>
      <c r="AE177" s="42"/>
      <c r="AF177" s="15" t="str">
        <f>IFERROR(IF(COUNTIF(Table9[MM Year],X177),
IF(AD177&lt;VLOOKUP(X177,Table9[],7,0),AD177
+VLOOKUP(X177,Table9[],4,0),AD177),AD177
),"")</f>
        <v/>
      </c>
      <c r="AG177" s="5"/>
      <c r="AH177" s="5"/>
      <c r="AI177" s="5"/>
      <c r="AJ177" s="6"/>
      <c r="AK177" s="6"/>
      <c r="AL177" s="12" t="str">
        <f t="shared" si="27"/>
        <v/>
      </c>
      <c r="AM177" s="5"/>
      <c r="AN177" s="27" t="str">
        <f t="shared" si="28"/>
        <v/>
      </c>
      <c r="AO177" s="5"/>
      <c r="AP177" s="5"/>
      <c r="AQ177" s="6"/>
      <c r="AR177" s="12" t="str">
        <f t="shared" si="29"/>
        <v/>
      </c>
      <c r="AS177" s="6"/>
      <c r="AT177" s="5"/>
      <c r="AU177" s="53"/>
      <c r="AV177" s="53"/>
      <c r="AW177" s="54"/>
      <c r="AX177" s="15" t="str">
        <f t="shared" si="30"/>
        <v/>
      </c>
      <c r="AY177" s="5"/>
      <c r="AZ177" s="27" t="str">
        <f>IFERROR(VLOOKUP(AY177,vlookup!A$2:I$331,2,FALSE),"")</f>
        <v/>
      </c>
      <c r="BA177" s="27" t="str">
        <f>IFERROR(VLOOKUP(AY177,vlookup!A$2:I$331,3,FALSE),"")</f>
        <v/>
      </c>
      <c r="BB177" s="5"/>
      <c r="BC177" s="27" t="str">
        <f>IFERROR(VLOOKUP(BB177,vlookup!D$2:E$331,2,FALSE),"")</f>
        <v/>
      </c>
      <c r="BD177" s="5"/>
      <c r="BE177" s="27" t="str">
        <f t="shared" si="31"/>
        <v/>
      </c>
      <c r="BF177" s="27" t="str">
        <f>IFERROR(VLOOKUP(BE177,vlookup!G$2:I$331,2,FALSE),"")</f>
        <v/>
      </c>
      <c r="BG177" s="27" t="str">
        <f>IFERROR(VLOOKUP(BE177,vlookup!G$2:I$331,3,FALSE),"")</f>
        <v/>
      </c>
      <c r="BH177" s="5"/>
      <c r="BI177" s="6"/>
      <c r="BJ177" s="6"/>
      <c r="BK177" s="6"/>
      <c r="BL177" s="6"/>
    </row>
    <row r="178" spans="1:64">
      <c r="A178" s="4"/>
      <c r="B178" s="5"/>
      <c r="C178" s="27" t="str">
        <f>IFERROR(VLOOKUP(B178,vlookup!A$2:I$331,2,FALSE),"")</f>
        <v/>
      </c>
      <c r="D178" s="27" t="str">
        <f>IFERROR(VLOOKUP(B178,vlookup!A$2:I$331,3,FALSE),"")</f>
        <v/>
      </c>
      <c r="E178" s="5"/>
      <c r="F178" s="27" t="str">
        <f>IFERROR(VLOOKUP(E178,vlookup!D$2:E$331,2,FALSE),"")</f>
        <v/>
      </c>
      <c r="G178" s="5"/>
      <c r="H178" s="27" t="str">
        <f t="shared" si="22"/>
        <v/>
      </c>
      <c r="I178" s="27" t="str">
        <f>IFERROR(VLOOKUP(H178,vlookup!G$2:I$331,2,FALSE),"")</f>
        <v/>
      </c>
      <c r="J178" s="27" t="str">
        <f>IFERROR(VLOOKUP(H178,vlookup!G$2:I$331,3,FALSE),"")</f>
        <v/>
      </c>
      <c r="K178" s="5"/>
      <c r="L178" s="6"/>
      <c r="M178" s="6"/>
      <c r="N178" s="6"/>
      <c r="O178" s="6"/>
      <c r="P178" s="6"/>
      <c r="Q178" s="14" t="str">
        <f t="shared" si="23"/>
        <v/>
      </c>
      <c r="R178" s="5"/>
      <c r="S178" s="6"/>
      <c r="T178" s="6"/>
      <c r="U178" s="5"/>
      <c r="V178" s="45">
        <f t="shared" si="24"/>
        <v>0</v>
      </c>
      <c r="W178" s="45">
        <f t="shared" si="25"/>
        <v>0</v>
      </c>
      <c r="X178" s="45" t="e">
        <f t="shared" si="26"/>
        <v>#VALUE!</v>
      </c>
      <c r="Y178" s="45">
        <f>IFERROR(VALUE(V178),VLOOKUP(V178,DayReplace[],2,0))</f>
        <v>0</v>
      </c>
      <c r="Z178" s="45">
        <f>IF(V178=0,1,
IF(OR(AND(COUNTIF(Table12[Normal and Leap Years],X178),AA178=3,Y178=30),
AND(COUNTIF(Table9[MM Year],X178),COUNTIF(Table13[Always 29-Day Months],AA178),Y178=30)),Y178
-1,Y178))</f>
        <v>1</v>
      </c>
      <c r="AA178" s="45">
        <f>IFERROR(VALUE(W178),VLOOKUP(W178,MonthReplace[],2,0))</f>
        <v>0</v>
      </c>
      <c r="AB178" s="45" t="e">
        <f>IF(COUNTIF(Table9[MM Year],X178),VLOOKUP(AA178,MonthSerial[],VLOOKUP(X178,Table9[],3,0)+2,0),DATE(X178,AA178,0)-AC178)</f>
        <v>#VALUE!</v>
      </c>
      <c r="AC178" s="45" t="e">
        <f>IF(COUNTIF(Table9[MM Year],X178),
VLOOKUP(X178,Table9[],5,0),
DATE(X178,1,0))</f>
        <v>#VALUE!</v>
      </c>
      <c r="AD178" s="46" t="e">
        <f>IF(AA178=0,DATE(YEAR(AC178+1),7,16),
IF(V178=0,IF(COUNTIF(Table9[MM Year],X178),AC178+AB178+Z178+15-DAY(AC178+AB178+Z178+15)+16,AC178+AB178+Z178-DAY(AC178+AB178+Z178)+16),
IF(COUNTIF(Table9[MM Year],X178),
IF(AC178+AB178+Z178&lt;VLOOKUP(X178,Table9[],7,0),AC178
+AB178+Z178+VLOOKUP(X178,Table9[],4,0),AC178+AB178+Z178),AC178
+AB178+Z178)))</f>
        <v>#VALUE!</v>
      </c>
      <c r="AE178" s="42"/>
      <c r="AF178" s="15" t="str">
        <f>IFERROR(IF(COUNTIF(Table9[MM Year],X178),
IF(AD178&lt;VLOOKUP(X178,Table9[],7,0),AD178
+VLOOKUP(X178,Table9[],4,0),AD178),AD178
),"")</f>
        <v/>
      </c>
      <c r="AG178" s="5"/>
      <c r="AH178" s="5"/>
      <c r="AI178" s="5"/>
      <c r="AJ178" s="6"/>
      <c r="AK178" s="6"/>
      <c r="AL178" s="12" t="str">
        <f t="shared" si="27"/>
        <v/>
      </c>
      <c r="AM178" s="5"/>
      <c r="AN178" s="27" t="str">
        <f t="shared" si="28"/>
        <v/>
      </c>
      <c r="AO178" s="5"/>
      <c r="AP178" s="5"/>
      <c r="AQ178" s="6"/>
      <c r="AR178" s="12" t="str">
        <f t="shared" si="29"/>
        <v/>
      </c>
      <c r="AS178" s="6"/>
      <c r="AT178" s="5"/>
      <c r="AU178" s="53"/>
      <c r="AV178" s="53"/>
      <c r="AW178" s="54"/>
      <c r="AX178" s="15" t="str">
        <f t="shared" si="30"/>
        <v/>
      </c>
      <c r="AY178" s="5"/>
      <c r="AZ178" s="27" t="str">
        <f>IFERROR(VLOOKUP(AY178,vlookup!A$2:I$331,2,FALSE),"")</f>
        <v/>
      </c>
      <c r="BA178" s="27" t="str">
        <f>IFERROR(VLOOKUP(AY178,vlookup!A$2:I$331,3,FALSE),"")</f>
        <v/>
      </c>
      <c r="BB178" s="5"/>
      <c r="BC178" s="27" t="str">
        <f>IFERROR(VLOOKUP(BB178,vlookup!D$2:E$331,2,FALSE),"")</f>
        <v/>
      </c>
      <c r="BD178" s="5"/>
      <c r="BE178" s="27" t="str">
        <f t="shared" si="31"/>
        <v/>
      </c>
      <c r="BF178" s="27" t="str">
        <f>IFERROR(VLOOKUP(BE178,vlookup!G$2:I$331,2,FALSE),"")</f>
        <v/>
      </c>
      <c r="BG178" s="27" t="str">
        <f>IFERROR(VLOOKUP(BE178,vlookup!G$2:I$331,3,FALSE),"")</f>
        <v/>
      </c>
      <c r="BH178" s="5"/>
      <c r="BI178" s="6"/>
      <c r="BJ178" s="6"/>
      <c r="BK178" s="6"/>
      <c r="BL178" s="6"/>
    </row>
    <row r="179" spans="1:64">
      <c r="A179" s="4"/>
      <c r="B179" s="5"/>
      <c r="C179" s="27" t="str">
        <f>IFERROR(VLOOKUP(B179,vlookup!A$2:I$331,2,FALSE),"")</f>
        <v/>
      </c>
      <c r="D179" s="27" t="str">
        <f>IFERROR(VLOOKUP(B179,vlookup!A$2:I$331,3,FALSE),"")</f>
        <v/>
      </c>
      <c r="E179" s="5"/>
      <c r="F179" s="27" t="str">
        <f>IFERROR(VLOOKUP(E179,vlookup!D$2:E$331,2,FALSE),"")</f>
        <v/>
      </c>
      <c r="G179" s="5"/>
      <c r="H179" s="27" t="str">
        <f t="shared" si="22"/>
        <v/>
      </c>
      <c r="I179" s="27" t="str">
        <f>IFERROR(VLOOKUP(H179,vlookup!G$2:I$331,2,FALSE),"")</f>
        <v/>
      </c>
      <c r="J179" s="27" t="str">
        <f>IFERROR(VLOOKUP(H179,vlookup!G$2:I$331,3,FALSE),"")</f>
        <v/>
      </c>
      <c r="K179" s="5"/>
      <c r="L179" s="6"/>
      <c r="M179" s="6"/>
      <c r="N179" s="6"/>
      <c r="O179" s="6"/>
      <c r="P179" s="6"/>
      <c r="Q179" s="14" t="str">
        <f t="shared" si="23"/>
        <v/>
      </c>
      <c r="R179" s="5"/>
      <c r="S179" s="6"/>
      <c r="T179" s="6"/>
      <c r="U179" s="5"/>
      <c r="V179" s="45">
        <f t="shared" si="24"/>
        <v>0</v>
      </c>
      <c r="W179" s="45">
        <f t="shared" si="25"/>
        <v>0</v>
      </c>
      <c r="X179" s="45" t="e">
        <f t="shared" si="26"/>
        <v>#VALUE!</v>
      </c>
      <c r="Y179" s="45">
        <f>IFERROR(VALUE(V179),VLOOKUP(V179,DayReplace[],2,0))</f>
        <v>0</v>
      </c>
      <c r="Z179" s="45">
        <f>IF(V179=0,1,
IF(OR(AND(COUNTIF(Table12[Normal and Leap Years],X179),AA179=3,Y179=30),
AND(COUNTIF(Table9[MM Year],X179),COUNTIF(Table13[Always 29-Day Months],AA179),Y179=30)),Y179
-1,Y179))</f>
        <v>1</v>
      </c>
      <c r="AA179" s="45">
        <f>IFERROR(VALUE(W179),VLOOKUP(W179,MonthReplace[],2,0))</f>
        <v>0</v>
      </c>
      <c r="AB179" s="45" t="e">
        <f>IF(COUNTIF(Table9[MM Year],X179),VLOOKUP(AA179,MonthSerial[],VLOOKUP(X179,Table9[],3,0)+2,0),DATE(X179,AA179,0)-AC179)</f>
        <v>#VALUE!</v>
      </c>
      <c r="AC179" s="45" t="e">
        <f>IF(COUNTIF(Table9[MM Year],X179),
VLOOKUP(X179,Table9[],5,0),
DATE(X179,1,0))</f>
        <v>#VALUE!</v>
      </c>
      <c r="AD179" s="46" t="e">
        <f>IF(AA179=0,DATE(YEAR(AC179+1),7,16),
IF(V179=0,IF(COUNTIF(Table9[MM Year],X179),AC179+AB179+Z179+15-DAY(AC179+AB179+Z179+15)+16,AC179+AB179+Z179-DAY(AC179+AB179+Z179)+16),
IF(COUNTIF(Table9[MM Year],X179),
IF(AC179+AB179+Z179&lt;VLOOKUP(X179,Table9[],7,0),AC179
+AB179+Z179+VLOOKUP(X179,Table9[],4,0),AC179+AB179+Z179),AC179
+AB179+Z179)))</f>
        <v>#VALUE!</v>
      </c>
      <c r="AE179" s="42"/>
      <c r="AF179" s="15" t="str">
        <f>IFERROR(IF(COUNTIF(Table9[MM Year],X179),
IF(AD179&lt;VLOOKUP(X179,Table9[],7,0),AD179
+VLOOKUP(X179,Table9[],4,0),AD179),AD179
),"")</f>
        <v/>
      </c>
      <c r="AG179" s="5"/>
      <c r="AH179" s="5"/>
      <c r="AI179" s="5"/>
      <c r="AJ179" s="6"/>
      <c r="AK179" s="6"/>
      <c r="AL179" s="12" t="str">
        <f t="shared" si="27"/>
        <v/>
      </c>
      <c r="AM179" s="5"/>
      <c r="AN179" s="27" t="str">
        <f t="shared" si="28"/>
        <v/>
      </c>
      <c r="AO179" s="5"/>
      <c r="AP179" s="5"/>
      <c r="AQ179" s="6"/>
      <c r="AR179" s="12" t="str">
        <f t="shared" si="29"/>
        <v/>
      </c>
      <c r="AS179" s="6"/>
      <c r="AT179" s="5"/>
      <c r="AU179" s="53"/>
      <c r="AV179" s="53"/>
      <c r="AW179" s="54"/>
      <c r="AX179" s="15" t="str">
        <f t="shared" si="30"/>
        <v/>
      </c>
      <c r="AY179" s="5"/>
      <c r="AZ179" s="27" t="str">
        <f>IFERROR(VLOOKUP(AY179,vlookup!A$2:I$331,2,FALSE),"")</f>
        <v/>
      </c>
      <c r="BA179" s="27" t="str">
        <f>IFERROR(VLOOKUP(AY179,vlookup!A$2:I$331,3,FALSE),"")</f>
        <v/>
      </c>
      <c r="BB179" s="5"/>
      <c r="BC179" s="27" t="str">
        <f>IFERROR(VLOOKUP(BB179,vlookup!D$2:E$331,2,FALSE),"")</f>
        <v/>
      </c>
      <c r="BD179" s="5"/>
      <c r="BE179" s="27" t="str">
        <f t="shared" si="31"/>
        <v/>
      </c>
      <c r="BF179" s="27" t="str">
        <f>IFERROR(VLOOKUP(BE179,vlookup!G$2:I$331,2,FALSE),"")</f>
        <v/>
      </c>
      <c r="BG179" s="27" t="str">
        <f>IFERROR(VLOOKUP(BE179,vlookup!G$2:I$331,3,FALSE),"")</f>
        <v/>
      </c>
      <c r="BH179" s="5"/>
      <c r="BI179" s="6"/>
      <c r="BJ179" s="6"/>
      <c r="BK179" s="6"/>
      <c r="BL179" s="6"/>
    </row>
    <row r="180" spans="1:64">
      <c r="A180" s="4"/>
      <c r="B180" s="5"/>
      <c r="C180" s="27" t="str">
        <f>IFERROR(VLOOKUP(B180,vlookup!A$2:I$331,2,FALSE),"")</f>
        <v/>
      </c>
      <c r="D180" s="27" t="str">
        <f>IFERROR(VLOOKUP(B180,vlookup!A$2:I$331,3,FALSE),"")</f>
        <v/>
      </c>
      <c r="E180" s="5"/>
      <c r="F180" s="27" t="str">
        <f>IFERROR(VLOOKUP(E180,vlookup!D$2:E$331,2,FALSE),"")</f>
        <v/>
      </c>
      <c r="G180" s="5"/>
      <c r="H180" s="27" t="str">
        <f t="shared" si="22"/>
        <v/>
      </c>
      <c r="I180" s="27" t="str">
        <f>IFERROR(VLOOKUP(H180,vlookup!G$2:I$331,2,FALSE),"")</f>
        <v/>
      </c>
      <c r="J180" s="27" t="str">
        <f>IFERROR(VLOOKUP(H180,vlookup!G$2:I$331,3,FALSE),"")</f>
        <v/>
      </c>
      <c r="K180" s="5"/>
      <c r="L180" s="6"/>
      <c r="M180" s="6"/>
      <c r="N180" s="6"/>
      <c r="O180" s="6"/>
      <c r="P180" s="6"/>
      <c r="Q180" s="14" t="str">
        <f t="shared" si="23"/>
        <v/>
      </c>
      <c r="R180" s="5"/>
      <c r="S180" s="6"/>
      <c r="T180" s="6"/>
      <c r="U180" s="5"/>
      <c r="V180" s="45">
        <f t="shared" si="24"/>
        <v>0</v>
      </c>
      <c r="W180" s="45">
        <f t="shared" si="25"/>
        <v>0</v>
      </c>
      <c r="X180" s="45" t="e">
        <f t="shared" si="26"/>
        <v>#VALUE!</v>
      </c>
      <c r="Y180" s="45">
        <f>IFERROR(VALUE(V180),VLOOKUP(V180,DayReplace[],2,0))</f>
        <v>0</v>
      </c>
      <c r="Z180" s="45">
        <f>IF(V180=0,1,
IF(OR(AND(COUNTIF(Table12[Normal and Leap Years],X180),AA180=3,Y180=30),
AND(COUNTIF(Table9[MM Year],X180),COUNTIF(Table13[Always 29-Day Months],AA180),Y180=30)),Y180
-1,Y180))</f>
        <v>1</v>
      </c>
      <c r="AA180" s="45">
        <f>IFERROR(VALUE(W180),VLOOKUP(W180,MonthReplace[],2,0))</f>
        <v>0</v>
      </c>
      <c r="AB180" s="45" t="e">
        <f>IF(COUNTIF(Table9[MM Year],X180),VLOOKUP(AA180,MonthSerial[],VLOOKUP(X180,Table9[],3,0)+2,0),DATE(X180,AA180,0)-AC180)</f>
        <v>#VALUE!</v>
      </c>
      <c r="AC180" s="45" t="e">
        <f>IF(COUNTIF(Table9[MM Year],X180),
VLOOKUP(X180,Table9[],5,0),
DATE(X180,1,0))</f>
        <v>#VALUE!</v>
      </c>
      <c r="AD180" s="46" t="e">
        <f>IF(AA180=0,DATE(YEAR(AC180+1),7,16),
IF(V180=0,IF(COUNTIF(Table9[MM Year],X180),AC180+AB180+Z180+15-DAY(AC180+AB180+Z180+15)+16,AC180+AB180+Z180-DAY(AC180+AB180+Z180)+16),
IF(COUNTIF(Table9[MM Year],X180),
IF(AC180+AB180+Z180&lt;VLOOKUP(X180,Table9[],7,0),AC180
+AB180+Z180+VLOOKUP(X180,Table9[],4,0),AC180+AB180+Z180),AC180
+AB180+Z180)))</f>
        <v>#VALUE!</v>
      </c>
      <c r="AE180" s="42"/>
      <c r="AF180" s="15" t="str">
        <f>IFERROR(IF(COUNTIF(Table9[MM Year],X180),
IF(AD180&lt;VLOOKUP(X180,Table9[],7,0),AD180
+VLOOKUP(X180,Table9[],4,0),AD180),AD180
),"")</f>
        <v/>
      </c>
      <c r="AG180" s="5"/>
      <c r="AH180" s="5"/>
      <c r="AI180" s="5"/>
      <c r="AJ180" s="6"/>
      <c r="AK180" s="6"/>
      <c r="AL180" s="12" t="str">
        <f t="shared" si="27"/>
        <v/>
      </c>
      <c r="AM180" s="5"/>
      <c r="AN180" s="27" t="str">
        <f t="shared" si="28"/>
        <v/>
      </c>
      <c r="AO180" s="5"/>
      <c r="AP180" s="5"/>
      <c r="AQ180" s="6"/>
      <c r="AR180" s="12" t="str">
        <f t="shared" si="29"/>
        <v/>
      </c>
      <c r="AS180" s="6"/>
      <c r="AT180" s="5"/>
      <c r="AU180" s="53"/>
      <c r="AV180" s="53"/>
      <c r="AW180" s="54"/>
      <c r="AX180" s="15" t="str">
        <f t="shared" si="30"/>
        <v/>
      </c>
      <c r="AY180" s="5"/>
      <c r="AZ180" s="27" t="str">
        <f>IFERROR(VLOOKUP(AY180,vlookup!A$2:I$331,2,FALSE),"")</f>
        <v/>
      </c>
      <c r="BA180" s="27" t="str">
        <f>IFERROR(VLOOKUP(AY180,vlookup!A$2:I$331,3,FALSE),"")</f>
        <v/>
      </c>
      <c r="BB180" s="5"/>
      <c r="BC180" s="27" t="str">
        <f>IFERROR(VLOOKUP(BB180,vlookup!D$2:E$331,2,FALSE),"")</f>
        <v/>
      </c>
      <c r="BD180" s="5"/>
      <c r="BE180" s="27" t="str">
        <f t="shared" si="31"/>
        <v/>
      </c>
      <c r="BF180" s="27" t="str">
        <f>IFERROR(VLOOKUP(BE180,vlookup!G$2:I$331,2,FALSE),"")</f>
        <v/>
      </c>
      <c r="BG180" s="27" t="str">
        <f>IFERROR(VLOOKUP(BE180,vlookup!G$2:I$331,3,FALSE),"")</f>
        <v/>
      </c>
      <c r="BH180" s="5"/>
      <c r="BI180" s="6"/>
      <c r="BJ180" s="6"/>
      <c r="BK180" s="6"/>
      <c r="BL180" s="6"/>
    </row>
    <row r="181" spans="1:64">
      <c r="A181" s="4"/>
      <c r="B181" s="5"/>
      <c r="C181" s="27" t="str">
        <f>IFERROR(VLOOKUP(B181,vlookup!A$2:I$331,2,FALSE),"")</f>
        <v/>
      </c>
      <c r="D181" s="27" t="str">
        <f>IFERROR(VLOOKUP(B181,vlookup!A$2:I$331,3,FALSE),"")</f>
        <v/>
      </c>
      <c r="E181" s="5"/>
      <c r="F181" s="27" t="str">
        <f>IFERROR(VLOOKUP(E181,vlookup!D$2:E$331,2,FALSE),"")</f>
        <v/>
      </c>
      <c r="G181" s="5"/>
      <c r="H181" s="27" t="str">
        <f t="shared" si="22"/>
        <v/>
      </c>
      <c r="I181" s="27" t="str">
        <f>IFERROR(VLOOKUP(H181,vlookup!G$2:I$331,2,FALSE),"")</f>
        <v/>
      </c>
      <c r="J181" s="27" t="str">
        <f>IFERROR(VLOOKUP(H181,vlookup!G$2:I$331,3,FALSE),"")</f>
        <v/>
      </c>
      <c r="K181" s="5"/>
      <c r="L181" s="6"/>
      <c r="M181" s="6"/>
      <c r="N181" s="6"/>
      <c r="O181" s="6"/>
      <c r="P181" s="6"/>
      <c r="Q181" s="14" t="str">
        <f t="shared" si="23"/>
        <v/>
      </c>
      <c r="R181" s="5"/>
      <c r="S181" s="6"/>
      <c r="T181" s="6"/>
      <c r="U181" s="5"/>
      <c r="V181" s="45">
        <f t="shared" si="24"/>
        <v>0</v>
      </c>
      <c r="W181" s="45">
        <f t="shared" si="25"/>
        <v>0</v>
      </c>
      <c r="X181" s="45" t="e">
        <f t="shared" si="26"/>
        <v>#VALUE!</v>
      </c>
      <c r="Y181" s="45">
        <f>IFERROR(VALUE(V181),VLOOKUP(V181,DayReplace[],2,0))</f>
        <v>0</v>
      </c>
      <c r="Z181" s="45">
        <f>IF(V181=0,1,
IF(OR(AND(COUNTIF(Table12[Normal and Leap Years],X181),AA181=3,Y181=30),
AND(COUNTIF(Table9[MM Year],X181),COUNTIF(Table13[Always 29-Day Months],AA181),Y181=30)),Y181
-1,Y181))</f>
        <v>1</v>
      </c>
      <c r="AA181" s="45">
        <f>IFERROR(VALUE(W181),VLOOKUP(W181,MonthReplace[],2,0))</f>
        <v>0</v>
      </c>
      <c r="AB181" s="45" t="e">
        <f>IF(COUNTIF(Table9[MM Year],X181),VLOOKUP(AA181,MonthSerial[],VLOOKUP(X181,Table9[],3,0)+2,0),DATE(X181,AA181,0)-AC181)</f>
        <v>#VALUE!</v>
      </c>
      <c r="AC181" s="45" t="e">
        <f>IF(COUNTIF(Table9[MM Year],X181),
VLOOKUP(X181,Table9[],5,0),
DATE(X181,1,0))</f>
        <v>#VALUE!</v>
      </c>
      <c r="AD181" s="46" t="e">
        <f>IF(AA181=0,DATE(YEAR(AC181+1),7,16),
IF(V181=0,IF(COUNTIF(Table9[MM Year],X181),AC181+AB181+Z181+15-DAY(AC181+AB181+Z181+15)+16,AC181+AB181+Z181-DAY(AC181+AB181+Z181)+16),
IF(COUNTIF(Table9[MM Year],X181),
IF(AC181+AB181+Z181&lt;VLOOKUP(X181,Table9[],7,0),AC181
+AB181+Z181+VLOOKUP(X181,Table9[],4,0),AC181+AB181+Z181),AC181
+AB181+Z181)))</f>
        <v>#VALUE!</v>
      </c>
      <c r="AE181" s="42"/>
      <c r="AF181" s="15" t="str">
        <f>IFERROR(IF(COUNTIF(Table9[MM Year],X181),
IF(AD181&lt;VLOOKUP(X181,Table9[],7,0),AD181
+VLOOKUP(X181,Table9[],4,0),AD181),AD181
),"")</f>
        <v/>
      </c>
      <c r="AG181" s="5"/>
      <c r="AH181" s="5"/>
      <c r="AI181" s="5"/>
      <c r="AJ181" s="6"/>
      <c r="AK181" s="6"/>
      <c r="AL181" s="12" t="str">
        <f t="shared" si="27"/>
        <v/>
      </c>
      <c r="AM181" s="5"/>
      <c r="AN181" s="27" t="str">
        <f t="shared" si="28"/>
        <v/>
      </c>
      <c r="AO181" s="5"/>
      <c r="AP181" s="5"/>
      <c r="AQ181" s="6"/>
      <c r="AR181" s="12" t="str">
        <f t="shared" si="29"/>
        <v/>
      </c>
      <c r="AS181" s="6"/>
      <c r="AT181" s="5"/>
      <c r="AU181" s="53"/>
      <c r="AV181" s="53"/>
      <c r="AW181" s="54"/>
      <c r="AX181" s="15" t="str">
        <f t="shared" si="30"/>
        <v/>
      </c>
      <c r="AY181" s="5"/>
      <c r="AZ181" s="27" t="str">
        <f>IFERROR(VLOOKUP(AY181,vlookup!A$2:I$331,2,FALSE),"")</f>
        <v/>
      </c>
      <c r="BA181" s="27" t="str">
        <f>IFERROR(VLOOKUP(AY181,vlookup!A$2:I$331,3,FALSE),"")</f>
        <v/>
      </c>
      <c r="BB181" s="5"/>
      <c r="BC181" s="27" t="str">
        <f>IFERROR(VLOOKUP(BB181,vlookup!D$2:E$331,2,FALSE),"")</f>
        <v/>
      </c>
      <c r="BD181" s="5"/>
      <c r="BE181" s="27" t="str">
        <f t="shared" si="31"/>
        <v/>
      </c>
      <c r="BF181" s="27" t="str">
        <f>IFERROR(VLOOKUP(BE181,vlookup!G$2:I$331,2,FALSE),"")</f>
        <v/>
      </c>
      <c r="BG181" s="27" t="str">
        <f>IFERROR(VLOOKUP(BE181,vlookup!G$2:I$331,3,FALSE),"")</f>
        <v/>
      </c>
      <c r="BH181" s="5"/>
      <c r="BI181" s="6"/>
      <c r="BJ181" s="6"/>
      <c r="BK181" s="6"/>
      <c r="BL181" s="6"/>
    </row>
    <row r="182" spans="1:64">
      <c r="A182" s="4"/>
      <c r="B182" s="5"/>
      <c r="C182" s="27" t="str">
        <f>IFERROR(VLOOKUP(B182,vlookup!A$2:I$331,2,FALSE),"")</f>
        <v/>
      </c>
      <c r="D182" s="27" t="str">
        <f>IFERROR(VLOOKUP(B182,vlookup!A$2:I$331,3,FALSE),"")</f>
        <v/>
      </c>
      <c r="E182" s="5"/>
      <c r="F182" s="27" t="str">
        <f>IFERROR(VLOOKUP(E182,vlookup!D$2:E$331,2,FALSE),"")</f>
        <v/>
      </c>
      <c r="G182" s="5"/>
      <c r="H182" s="27" t="str">
        <f t="shared" si="22"/>
        <v/>
      </c>
      <c r="I182" s="27" t="str">
        <f>IFERROR(VLOOKUP(H182,vlookup!G$2:I$331,2,FALSE),"")</f>
        <v/>
      </c>
      <c r="J182" s="27" t="str">
        <f>IFERROR(VLOOKUP(H182,vlookup!G$2:I$331,3,FALSE),"")</f>
        <v/>
      </c>
      <c r="K182" s="5"/>
      <c r="L182" s="6"/>
      <c r="M182" s="6"/>
      <c r="N182" s="6"/>
      <c r="O182" s="6"/>
      <c r="P182" s="6"/>
      <c r="Q182" s="14" t="str">
        <f t="shared" si="23"/>
        <v/>
      </c>
      <c r="R182" s="5"/>
      <c r="S182" s="6"/>
      <c r="T182" s="6"/>
      <c r="U182" s="5"/>
      <c r="V182" s="45">
        <f t="shared" si="24"/>
        <v>0</v>
      </c>
      <c r="W182" s="45">
        <f t="shared" si="25"/>
        <v>0</v>
      </c>
      <c r="X182" s="45" t="e">
        <f t="shared" si="26"/>
        <v>#VALUE!</v>
      </c>
      <c r="Y182" s="45">
        <f>IFERROR(VALUE(V182),VLOOKUP(V182,DayReplace[],2,0))</f>
        <v>0</v>
      </c>
      <c r="Z182" s="45">
        <f>IF(V182=0,1,
IF(OR(AND(COUNTIF(Table12[Normal and Leap Years],X182),AA182=3,Y182=30),
AND(COUNTIF(Table9[MM Year],X182),COUNTIF(Table13[Always 29-Day Months],AA182),Y182=30)),Y182
-1,Y182))</f>
        <v>1</v>
      </c>
      <c r="AA182" s="45">
        <f>IFERROR(VALUE(W182),VLOOKUP(W182,MonthReplace[],2,0))</f>
        <v>0</v>
      </c>
      <c r="AB182" s="45" t="e">
        <f>IF(COUNTIF(Table9[MM Year],X182),VLOOKUP(AA182,MonthSerial[],VLOOKUP(X182,Table9[],3,0)+2,0),DATE(X182,AA182,0)-AC182)</f>
        <v>#VALUE!</v>
      </c>
      <c r="AC182" s="45" t="e">
        <f>IF(COUNTIF(Table9[MM Year],X182),
VLOOKUP(X182,Table9[],5,0),
DATE(X182,1,0))</f>
        <v>#VALUE!</v>
      </c>
      <c r="AD182" s="46" t="e">
        <f>IF(AA182=0,DATE(YEAR(AC182+1),7,16),
IF(V182=0,IF(COUNTIF(Table9[MM Year],X182),AC182+AB182+Z182+15-DAY(AC182+AB182+Z182+15)+16,AC182+AB182+Z182-DAY(AC182+AB182+Z182)+16),
IF(COUNTIF(Table9[MM Year],X182),
IF(AC182+AB182+Z182&lt;VLOOKUP(X182,Table9[],7,0),AC182
+AB182+Z182+VLOOKUP(X182,Table9[],4,0),AC182+AB182+Z182),AC182
+AB182+Z182)))</f>
        <v>#VALUE!</v>
      </c>
      <c r="AE182" s="42"/>
      <c r="AF182" s="15" t="str">
        <f>IFERROR(IF(COUNTIF(Table9[MM Year],X182),
IF(AD182&lt;VLOOKUP(X182,Table9[],7,0),AD182
+VLOOKUP(X182,Table9[],4,0),AD182),AD182
),"")</f>
        <v/>
      </c>
      <c r="AG182" s="5"/>
      <c r="AH182" s="5"/>
      <c r="AI182" s="5"/>
      <c r="AJ182" s="6"/>
      <c r="AK182" s="6"/>
      <c r="AL182" s="12" t="str">
        <f t="shared" si="27"/>
        <v/>
      </c>
      <c r="AM182" s="5"/>
      <c r="AN182" s="27" t="str">
        <f t="shared" si="28"/>
        <v/>
      </c>
      <c r="AO182" s="5"/>
      <c r="AP182" s="5"/>
      <c r="AQ182" s="6"/>
      <c r="AR182" s="12" t="str">
        <f t="shared" si="29"/>
        <v/>
      </c>
      <c r="AS182" s="6"/>
      <c r="AT182" s="5"/>
      <c r="AU182" s="53"/>
      <c r="AV182" s="53"/>
      <c r="AW182" s="54"/>
      <c r="AX182" s="15" t="str">
        <f t="shared" si="30"/>
        <v/>
      </c>
      <c r="AY182" s="5"/>
      <c r="AZ182" s="27" t="str">
        <f>IFERROR(VLOOKUP(AY182,vlookup!A$2:I$331,2,FALSE),"")</f>
        <v/>
      </c>
      <c r="BA182" s="27" t="str">
        <f>IFERROR(VLOOKUP(AY182,vlookup!A$2:I$331,3,FALSE),"")</f>
        <v/>
      </c>
      <c r="BB182" s="5"/>
      <c r="BC182" s="27" t="str">
        <f>IFERROR(VLOOKUP(BB182,vlookup!D$2:E$331,2,FALSE),"")</f>
        <v/>
      </c>
      <c r="BD182" s="5"/>
      <c r="BE182" s="27" t="str">
        <f t="shared" si="31"/>
        <v/>
      </c>
      <c r="BF182" s="27" t="str">
        <f>IFERROR(VLOOKUP(BE182,vlookup!G$2:I$331,2,FALSE),"")</f>
        <v/>
      </c>
      <c r="BG182" s="27" t="str">
        <f>IFERROR(VLOOKUP(BE182,vlookup!G$2:I$331,3,FALSE),"")</f>
        <v/>
      </c>
      <c r="BH182" s="5"/>
      <c r="BI182" s="6"/>
      <c r="BJ182" s="6"/>
      <c r="BK182" s="6"/>
      <c r="BL182" s="6"/>
    </row>
    <row r="183" spans="1:64">
      <c r="A183" s="4"/>
      <c r="B183" s="5"/>
      <c r="C183" s="27" t="str">
        <f>IFERROR(VLOOKUP(B183,vlookup!A$2:I$331,2,FALSE),"")</f>
        <v/>
      </c>
      <c r="D183" s="27" t="str">
        <f>IFERROR(VLOOKUP(B183,vlookup!A$2:I$331,3,FALSE),"")</f>
        <v/>
      </c>
      <c r="E183" s="5"/>
      <c r="F183" s="27" t="str">
        <f>IFERROR(VLOOKUP(E183,vlookup!D$2:E$331,2,FALSE),"")</f>
        <v/>
      </c>
      <c r="G183" s="5"/>
      <c r="H183" s="27" t="str">
        <f t="shared" si="22"/>
        <v/>
      </c>
      <c r="I183" s="27" t="str">
        <f>IFERROR(VLOOKUP(H183,vlookup!G$2:I$331,2,FALSE),"")</f>
        <v/>
      </c>
      <c r="J183" s="27" t="str">
        <f>IFERROR(VLOOKUP(H183,vlookup!G$2:I$331,3,FALSE),"")</f>
        <v/>
      </c>
      <c r="K183" s="5"/>
      <c r="L183" s="6"/>
      <c r="M183" s="6"/>
      <c r="N183" s="6"/>
      <c r="O183" s="6"/>
      <c r="P183" s="6"/>
      <c r="Q183" s="14" t="str">
        <f t="shared" si="23"/>
        <v/>
      </c>
      <c r="R183" s="5"/>
      <c r="S183" s="6"/>
      <c r="T183" s="6"/>
      <c r="U183" s="5"/>
      <c r="V183" s="45">
        <f t="shared" si="24"/>
        <v>0</v>
      </c>
      <c r="W183" s="45">
        <f t="shared" si="25"/>
        <v>0</v>
      </c>
      <c r="X183" s="45" t="e">
        <f t="shared" si="26"/>
        <v>#VALUE!</v>
      </c>
      <c r="Y183" s="45">
        <f>IFERROR(VALUE(V183),VLOOKUP(V183,DayReplace[],2,0))</f>
        <v>0</v>
      </c>
      <c r="Z183" s="45">
        <f>IF(V183=0,1,
IF(OR(AND(COUNTIF(Table12[Normal and Leap Years],X183),AA183=3,Y183=30),
AND(COUNTIF(Table9[MM Year],X183),COUNTIF(Table13[Always 29-Day Months],AA183),Y183=30)),Y183
-1,Y183))</f>
        <v>1</v>
      </c>
      <c r="AA183" s="45">
        <f>IFERROR(VALUE(W183),VLOOKUP(W183,MonthReplace[],2,0))</f>
        <v>0</v>
      </c>
      <c r="AB183" s="45" t="e">
        <f>IF(COUNTIF(Table9[MM Year],X183),VLOOKUP(AA183,MonthSerial[],VLOOKUP(X183,Table9[],3,0)+2,0),DATE(X183,AA183,0)-AC183)</f>
        <v>#VALUE!</v>
      </c>
      <c r="AC183" s="45" t="e">
        <f>IF(COUNTIF(Table9[MM Year],X183),
VLOOKUP(X183,Table9[],5,0),
DATE(X183,1,0))</f>
        <v>#VALUE!</v>
      </c>
      <c r="AD183" s="46" t="e">
        <f>IF(AA183=0,DATE(YEAR(AC183+1),7,16),
IF(V183=0,IF(COUNTIF(Table9[MM Year],X183),AC183+AB183+Z183+15-DAY(AC183+AB183+Z183+15)+16,AC183+AB183+Z183-DAY(AC183+AB183+Z183)+16),
IF(COUNTIF(Table9[MM Year],X183),
IF(AC183+AB183+Z183&lt;VLOOKUP(X183,Table9[],7,0),AC183
+AB183+Z183+VLOOKUP(X183,Table9[],4,0),AC183+AB183+Z183),AC183
+AB183+Z183)))</f>
        <v>#VALUE!</v>
      </c>
      <c r="AE183" s="42"/>
      <c r="AF183" s="15" t="str">
        <f>IFERROR(IF(COUNTIF(Table9[MM Year],X183),
IF(AD183&lt;VLOOKUP(X183,Table9[],7,0),AD183
+VLOOKUP(X183,Table9[],4,0),AD183),AD183
),"")</f>
        <v/>
      </c>
      <c r="AG183" s="5"/>
      <c r="AH183" s="5"/>
      <c r="AI183" s="5"/>
      <c r="AJ183" s="6"/>
      <c r="AK183" s="6"/>
      <c r="AL183" s="12" t="str">
        <f t="shared" si="27"/>
        <v/>
      </c>
      <c r="AM183" s="5"/>
      <c r="AN183" s="27" t="str">
        <f t="shared" si="28"/>
        <v/>
      </c>
      <c r="AO183" s="5"/>
      <c r="AP183" s="5"/>
      <c r="AQ183" s="6"/>
      <c r="AR183" s="12" t="str">
        <f t="shared" si="29"/>
        <v/>
      </c>
      <c r="AS183" s="6"/>
      <c r="AT183" s="5"/>
      <c r="AU183" s="53"/>
      <c r="AV183" s="53"/>
      <c r="AW183" s="54"/>
      <c r="AX183" s="15" t="str">
        <f t="shared" si="30"/>
        <v/>
      </c>
      <c r="AY183" s="5"/>
      <c r="AZ183" s="27" t="str">
        <f>IFERROR(VLOOKUP(AY183,vlookup!A$2:I$331,2,FALSE),"")</f>
        <v/>
      </c>
      <c r="BA183" s="27" t="str">
        <f>IFERROR(VLOOKUP(AY183,vlookup!A$2:I$331,3,FALSE),"")</f>
        <v/>
      </c>
      <c r="BB183" s="5"/>
      <c r="BC183" s="27" t="str">
        <f>IFERROR(VLOOKUP(BB183,vlookup!D$2:E$331,2,FALSE),"")</f>
        <v/>
      </c>
      <c r="BD183" s="5"/>
      <c r="BE183" s="27" t="str">
        <f t="shared" si="31"/>
        <v/>
      </c>
      <c r="BF183" s="27" t="str">
        <f>IFERROR(VLOOKUP(BE183,vlookup!G$2:I$331,2,FALSE),"")</f>
        <v/>
      </c>
      <c r="BG183" s="27" t="str">
        <f>IFERROR(VLOOKUP(BE183,vlookup!G$2:I$331,3,FALSE),"")</f>
        <v/>
      </c>
      <c r="BH183" s="5"/>
      <c r="BI183" s="6"/>
      <c r="BJ183" s="6"/>
      <c r="BK183" s="6"/>
      <c r="BL183" s="6"/>
    </row>
    <row r="184" spans="1:64">
      <c r="A184" s="4"/>
      <c r="B184" s="5"/>
      <c r="C184" s="27" t="str">
        <f>IFERROR(VLOOKUP(B184,vlookup!A$2:I$331,2,FALSE),"")</f>
        <v/>
      </c>
      <c r="D184" s="27" t="str">
        <f>IFERROR(VLOOKUP(B184,vlookup!A$2:I$331,3,FALSE),"")</f>
        <v/>
      </c>
      <c r="E184" s="5"/>
      <c r="F184" s="27" t="str">
        <f>IFERROR(VLOOKUP(E184,vlookup!D$2:E$331,2,FALSE),"")</f>
        <v/>
      </c>
      <c r="G184" s="5"/>
      <c r="H184" s="27" t="str">
        <f t="shared" si="22"/>
        <v/>
      </c>
      <c r="I184" s="27" t="str">
        <f>IFERROR(VLOOKUP(H184,vlookup!G$2:I$331,2,FALSE),"")</f>
        <v/>
      </c>
      <c r="J184" s="27" t="str">
        <f>IFERROR(VLOOKUP(H184,vlookup!G$2:I$331,3,FALSE),"")</f>
        <v/>
      </c>
      <c r="K184" s="5"/>
      <c r="L184" s="6"/>
      <c r="M184" s="6"/>
      <c r="N184" s="6"/>
      <c r="O184" s="6"/>
      <c r="P184" s="6"/>
      <c r="Q184" s="14" t="str">
        <f t="shared" si="23"/>
        <v/>
      </c>
      <c r="R184" s="5"/>
      <c r="S184" s="6"/>
      <c r="T184" s="6"/>
      <c r="U184" s="5"/>
      <c r="V184" s="45">
        <f t="shared" si="24"/>
        <v>0</v>
      </c>
      <c r="W184" s="45">
        <f t="shared" si="25"/>
        <v>0</v>
      </c>
      <c r="X184" s="45" t="e">
        <f t="shared" si="26"/>
        <v>#VALUE!</v>
      </c>
      <c r="Y184" s="45">
        <f>IFERROR(VALUE(V184),VLOOKUP(V184,DayReplace[],2,0))</f>
        <v>0</v>
      </c>
      <c r="Z184" s="45">
        <f>IF(V184=0,1,
IF(OR(AND(COUNTIF(Table12[Normal and Leap Years],X184),AA184=3,Y184=30),
AND(COUNTIF(Table9[MM Year],X184),COUNTIF(Table13[Always 29-Day Months],AA184),Y184=30)),Y184
-1,Y184))</f>
        <v>1</v>
      </c>
      <c r="AA184" s="45">
        <f>IFERROR(VALUE(W184),VLOOKUP(W184,MonthReplace[],2,0))</f>
        <v>0</v>
      </c>
      <c r="AB184" s="45" t="e">
        <f>IF(COUNTIF(Table9[MM Year],X184),VLOOKUP(AA184,MonthSerial[],VLOOKUP(X184,Table9[],3,0)+2,0),DATE(X184,AA184,0)-AC184)</f>
        <v>#VALUE!</v>
      </c>
      <c r="AC184" s="45" t="e">
        <f>IF(COUNTIF(Table9[MM Year],X184),
VLOOKUP(X184,Table9[],5,0),
DATE(X184,1,0))</f>
        <v>#VALUE!</v>
      </c>
      <c r="AD184" s="46" t="e">
        <f>IF(AA184=0,DATE(YEAR(AC184+1),7,16),
IF(V184=0,IF(COUNTIF(Table9[MM Year],X184),AC184+AB184+Z184+15-DAY(AC184+AB184+Z184+15)+16,AC184+AB184+Z184-DAY(AC184+AB184+Z184)+16),
IF(COUNTIF(Table9[MM Year],X184),
IF(AC184+AB184+Z184&lt;VLOOKUP(X184,Table9[],7,0),AC184
+AB184+Z184+VLOOKUP(X184,Table9[],4,0),AC184+AB184+Z184),AC184
+AB184+Z184)))</f>
        <v>#VALUE!</v>
      </c>
      <c r="AE184" s="42"/>
      <c r="AF184" s="15" t="str">
        <f>IFERROR(IF(COUNTIF(Table9[MM Year],X184),
IF(AD184&lt;VLOOKUP(X184,Table9[],7,0),AD184
+VLOOKUP(X184,Table9[],4,0),AD184),AD184
),"")</f>
        <v/>
      </c>
      <c r="AG184" s="5"/>
      <c r="AH184" s="5"/>
      <c r="AI184" s="5"/>
      <c r="AJ184" s="6"/>
      <c r="AK184" s="6"/>
      <c r="AL184" s="12" t="str">
        <f t="shared" si="27"/>
        <v/>
      </c>
      <c r="AM184" s="5"/>
      <c r="AN184" s="27" t="str">
        <f t="shared" si="28"/>
        <v/>
      </c>
      <c r="AO184" s="5"/>
      <c r="AP184" s="5"/>
      <c r="AQ184" s="6"/>
      <c r="AR184" s="12" t="str">
        <f t="shared" si="29"/>
        <v/>
      </c>
      <c r="AS184" s="6"/>
      <c r="AT184" s="5"/>
      <c r="AU184" s="53"/>
      <c r="AV184" s="53"/>
      <c r="AW184" s="54"/>
      <c r="AX184" s="15" t="str">
        <f t="shared" si="30"/>
        <v/>
      </c>
      <c r="AY184" s="5"/>
      <c r="AZ184" s="27" t="str">
        <f>IFERROR(VLOOKUP(AY184,vlookup!A$2:I$331,2,FALSE),"")</f>
        <v/>
      </c>
      <c r="BA184" s="27" t="str">
        <f>IFERROR(VLOOKUP(AY184,vlookup!A$2:I$331,3,FALSE),"")</f>
        <v/>
      </c>
      <c r="BB184" s="5"/>
      <c r="BC184" s="27" t="str">
        <f>IFERROR(VLOOKUP(BB184,vlookup!D$2:E$331,2,FALSE),"")</f>
        <v/>
      </c>
      <c r="BD184" s="5"/>
      <c r="BE184" s="27" t="str">
        <f t="shared" si="31"/>
        <v/>
      </c>
      <c r="BF184" s="27" t="str">
        <f>IFERROR(VLOOKUP(BE184,vlookup!G$2:I$331,2,FALSE),"")</f>
        <v/>
      </c>
      <c r="BG184" s="27" t="str">
        <f>IFERROR(VLOOKUP(BE184,vlookup!G$2:I$331,3,FALSE),"")</f>
        <v/>
      </c>
      <c r="BH184" s="5"/>
      <c r="BI184" s="6"/>
      <c r="BJ184" s="6"/>
      <c r="BK184" s="6"/>
      <c r="BL184" s="6"/>
    </row>
    <row r="185" spans="1:64">
      <c r="A185" s="4"/>
      <c r="B185" s="5"/>
      <c r="C185" s="27" t="str">
        <f>IFERROR(VLOOKUP(B185,vlookup!A$2:I$331,2,FALSE),"")</f>
        <v/>
      </c>
      <c r="D185" s="27" t="str">
        <f>IFERROR(VLOOKUP(B185,vlookup!A$2:I$331,3,FALSE),"")</f>
        <v/>
      </c>
      <c r="E185" s="5"/>
      <c r="F185" s="27" t="str">
        <f>IFERROR(VLOOKUP(E185,vlookup!D$2:E$331,2,FALSE),"")</f>
        <v/>
      </c>
      <c r="G185" s="5"/>
      <c r="H185" s="27" t="str">
        <f t="shared" si="22"/>
        <v/>
      </c>
      <c r="I185" s="27" t="str">
        <f>IFERROR(VLOOKUP(H185,vlookup!G$2:I$331,2,FALSE),"")</f>
        <v/>
      </c>
      <c r="J185" s="27" t="str">
        <f>IFERROR(VLOOKUP(H185,vlookup!G$2:I$331,3,FALSE),"")</f>
        <v/>
      </c>
      <c r="K185" s="5"/>
      <c r="L185" s="6"/>
      <c r="M185" s="6"/>
      <c r="N185" s="6"/>
      <c r="O185" s="6"/>
      <c r="P185" s="6"/>
      <c r="Q185" s="14" t="str">
        <f t="shared" si="23"/>
        <v/>
      </c>
      <c r="R185" s="5"/>
      <c r="S185" s="6"/>
      <c r="T185" s="6"/>
      <c r="U185" s="5"/>
      <c r="V185" s="45">
        <f t="shared" si="24"/>
        <v>0</v>
      </c>
      <c r="W185" s="45">
        <f t="shared" si="25"/>
        <v>0</v>
      </c>
      <c r="X185" s="45" t="e">
        <f t="shared" si="26"/>
        <v>#VALUE!</v>
      </c>
      <c r="Y185" s="45">
        <f>IFERROR(VALUE(V185),VLOOKUP(V185,DayReplace[],2,0))</f>
        <v>0</v>
      </c>
      <c r="Z185" s="45">
        <f>IF(V185=0,1,
IF(OR(AND(COUNTIF(Table12[Normal and Leap Years],X185),AA185=3,Y185=30),
AND(COUNTIF(Table9[MM Year],X185),COUNTIF(Table13[Always 29-Day Months],AA185),Y185=30)),Y185
-1,Y185))</f>
        <v>1</v>
      </c>
      <c r="AA185" s="45">
        <f>IFERROR(VALUE(W185),VLOOKUP(W185,MonthReplace[],2,0))</f>
        <v>0</v>
      </c>
      <c r="AB185" s="45" t="e">
        <f>IF(COUNTIF(Table9[MM Year],X185),VLOOKUP(AA185,MonthSerial[],VLOOKUP(X185,Table9[],3,0)+2,0),DATE(X185,AA185,0)-AC185)</f>
        <v>#VALUE!</v>
      </c>
      <c r="AC185" s="45" t="e">
        <f>IF(COUNTIF(Table9[MM Year],X185),
VLOOKUP(X185,Table9[],5,0),
DATE(X185,1,0))</f>
        <v>#VALUE!</v>
      </c>
      <c r="AD185" s="46" t="e">
        <f>IF(AA185=0,DATE(YEAR(AC185+1),7,16),
IF(V185=0,IF(COUNTIF(Table9[MM Year],X185),AC185+AB185+Z185+15-DAY(AC185+AB185+Z185+15)+16,AC185+AB185+Z185-DAY(AC185+AB185+Z185)+16),
IF(COUNTIF(Table9[MM Year],X185),
IF(AC185+AB185+Z185&lt;VLOOKUP(X185,Table9[],7,0),AC185
+AB185+Z185+VLOOKUP(X185,Table9[],4,0),AC185+AB185+Z185),AC185
+AB185+Z185)))</f>
        <v>#VALUE!</v>
      </c>
      <c r="AE185" s="42"/>
      <c r="AF185" s="15" t="str">
        <f>IFERROR(IF(COUNTIF(Table9[MM Year],X185),
IF(AD185&lt;VLOOKUP(X185,Table9[],7,0),AD185
+VLOOKUP(X185,Table9[],4,0),AD185),AD185
),"")</f>
        <v/>
      </c>
      <c r="AG185" s="5"/>
      <c r="AH185" s="5"/>
      <c r="AI185" s="5"/>
      <c r="AJ185" s="6"/>
      <c r="AK185" s="6"/>
      <c r="AL185" s="12" t="str">
        <f t="shared" si="27"/>
        <v/>
      </c>
      <c r="AM185" s="5"/>
      <c r="AN185" s="27" t="str">
        <f t="shared" si="28"/>
        <v/>
      </c>
      <c r="AO185" s="5"/>
      <c r="AP185" s="5"/>
      <c r="AQ185" s="6"/>
      <c r="AR185" s="12" t="str">
        <f t="shared" si="29"/>
        <v/>
      </c>
      <c r="AS185" s="6"/>
      <c r="AT185" s="5"/>
      <c r="AU185" s="53"/>
      <c r="AV185" s="53"/>
      <c r="AW185" s="54"/>
      <c r="AX185" s="15" t="str">
        <f t="shared" si="30"/>
        <v/>
      </c>
      <c r="AY185" s="5"/>
      <c r="AZ185" s="27" t="str">
        <f>IFERROR(VLOOKUP(AY185,vlookup!A$2:I$331,2,FALSE),"")</f>
        <v/>
      </c>
      <c r="BA185" s="27" t="str">
        <f>IFERROR(VLOOKUP(AY185,vlookup!A$2:I$331,3,FALSE),"")</f>
        <v/>
      </c>
      <c r="BB185" s="5"/>
      <c r="BC185" s="27" t="str">
        <f>IFERROR(VLOOKUP(BB185,vlookup!D$2:E$331,2,FALSE),"")</f>
        <v/>
      </c>
      <c r="BD185" s="5"/>
      <c r="BE185" s="27" t="str">
        <f t="shared" si="31"/>
        <v/>
      </c>
      <c r="BF185" s="27" t="str">
        <f>IFERROR(VLOOKUP(BE185,vlookup!G$2:I$331,2,FALSE),"")</f>
        <v/>
      </c>
      <c r="BG185" s="27" t="str">
        <f>IFERROR(VLOOKUP(BE185,vlookup!G$2:I$331,3,FALSE),"")</f>
        <v/>
      </c>
      <c r="BH185" s="5"/>
      <c r="BI185" s="6"/>
      <c r="BJ185" s="6"/>
      <c r="BK185" s="6"/>
      <c r="BL185" s="6"/>
    </row>
    <row r="186" spans="1:64">
      <c r="A186" s="4"/>
      <c r="B186" s="5"/>
      <c r="C186" s="27" t="str">
        <f>IFERROR(VLOOKUP(B186,vlookup!A$2:I$331,2,FALSE),"")</f>
        <v/>
      </c>
      <c r="D186" s="27" t="str">
        <f>IFERROR(VLOOKUP(B186,vlookup!A$2:I$331,3,FALSE),"")</f>
        <v/>
      </c>
      <c r="E186" s="5"/>
      <c r="F186" s="27" t="str">
        <f>IFERROR(VLOOKUP(E186,vlookup!D$2:E$331,2,FALSE),"")</f>
        <v/>
      </c>
      <c r="G186" s="5"/>
      <c r="H186" s="27" t="str">
        <f t="shared" si="22"/>
        <v/>
      </c>
      <c r="I186" s="27" t="str">
        <f>IFERROR(VLOOKUP(H186,vlookup!G$2:I$331,2,FALSE),"")</f>
        <v/>
      </c>
      <c r="J186" s="27" t="str">
        <f>IFERROR(VLOOKUP(H186,vlookup!G$2:I$331,3,FALSE),"")</f>
        <v/>
      </c>
      <c r="K186" s="5"/>
      <c r="L186" s="6"/>
      <c r="M186" s="6"/>
      <c r="N186" s="6"/>
      <c r="O186" s="6"/>
      <c r="P186" s="6"/>
      <c r="Q186" s="14" t="str">
        <f t="shared" si="23"/>
        <v/>
      </c>
      <c r="R186" s="5"/>
      <c r="S186" s="6"/>
      <c r="T186" s="6"/>
      <c r="U186" s="5"/>
      <c r="V186" s="45">
        <f t="shared" si="24"/>
        <v>0</v>
      </c>
      <c r="W186" s="45">
        <f t="shared" si="25"/>
        <v>0</v>
      </c>
      <c r="X186" s="45" t="e">
        <f t="shared" si="26"/>
        <v>#VALUE!</v>
      </c>
      <c r="Y186" s="45">
        <f>IFERROR(VALUE(V186),VLOOKUP(V186,DayReplace[],2,0))</f>
        <v>0</v>
      </c>
      <c r="Z186" s="45">
        <f>IF(V186=0,1,
IF(OR(AND(COUNTIF(Table12[Normal and Leap Years],X186),AA186=3,Y186=30),
AND(COUNTIF(Table9[MM Year],X186),COUNTIF(Table13[Always 29-Day Months],AA186),Y186=30)),Y186
-1,Y186))</f>
        <v>1</v>
      </c>
      <c r="AA186" s="45">
        <f>IFERROR(VALUE(W186),VLOOKUP(W186,MonthReplace[],2,0))</f>
        <v>0</v>
      </c>
      <c r="AB186" s="45" t="e">
        <f>IF(COUNTIF(Table9[MM Year],X186),VLOOKUP(AA186,MonthSerial[],VLOOKUP(X186,Table9[],3,0)+2,0),DATE(X186,AA186,0)-AC186)</f>
        <v>#VALUE!</v>
      </c>
      <c r="AC186" s="45" t="e">
        <f>IF(COUNTIF(Table9[MM Year],X186),
VLOOKUP(X186,Table9[],5,0),
DATE(X186,1,0))</f>
        <v>#VALUE!</v>
      </c>
      <c r="AD186" s="46" t="e">
        <f>IF(AA186=0,DATE(YEAR(AC186+1),7,16),
IF(V186=0,IF(COUNTIF(Table9[MM Year],X186),AC186+AB186+Z186+15-DAY(AC186+AB186+Z186+15)+16,AC186+AB186+Z186-DAY(AC186+AB186+Z186)+16),
IF(COUNTIF(Table9[MM Year],X186),
IF(AC186+AB186+Z186&lt;VLOOKUP(X186,Table9[],7,0),AC186
+AB186+Z186+VLOOKUP(X186,Table9[],4,0),AC186+AB186+Z186),AC186
+AB186+Z186)))</f>
        <v>#VALUE!</v>
      </c>
      <c r="AE186" s="42"/>
      <c r="AF186" s="15" t="str">
        <f>IFERROR(IF(COUNTIF(Table9[MM Year],X186),
IF(AD186&lt;VLOOKUP(X186,Table9[],7,0),AD186
+VLOOKUP(X186,Table9[],4,0),AD186),AD186
),"")</f>
        <v/>
      </c>
      <c r="AG186" s="5"/>
      <c r="AH186" s="5"/>
      <c r="AI186" s="5"/>
      <c r="AJ186" s="6"/>
      <c r="AK186" s="6"/>
      <c r="AL186" s="12" t="str">
        <f t="shared" si="27"/>
        <v/>
      </c>
      <c r="AM186" s="5"/>
      <c r="AN186" s="27" t="str">
        <f t="shared" si="28"/>
        <v/>
      </c>
      <c r="AO186" s="5"/>
      <c r="AP186" s="5"/>
      <c r="AQ186" s="6"/>
      <c r="AR186" s="12" t="str">
        <f t="shared" si="29"/>
        <v/>
      </c>
      <c r="AS186" s="6"/>
      <c r="AT186" s="5"/>
      <c r="AU186" s="53"/>
      <c r="AV186" s="53"/>
      <c r="AW186" s="54"/>
      <c r="AX186" s="15" t="str">
        <f t="shared" si="30"/>
        <v/>
      </c>
      <c r="AY186" s="5"/>
      <c r="AZ186" s="27" t="str">
        <f>IFERROR(VLOOKUP(AY186,vlookup!A$2:I$331,2,FALSE),"")</f>
        <v/>
      </c>
      <c r="BA186" s="27" t="str">
        <f>IFERROR(VLOOKUP(AY186,vlookup!A$2:I$331,3,FALSE),"")</f>
        <v/>
      </c>
      <c r="BB186" s="5"/>
      <c r="BC186" s="27" t="str">
        <f>IFERROR(VLOOKUP(BB186,vlookup!D$2:E$331,2,FALSE),"")</f>
        <v/>
      </c>
      <c r="BD186" s="5"/>
      <c r="BE186" s="27" t="str">
        <f t="shared" si="31"/>
        <v/>
      </c>
      <c r="BF186" s="27" t="str">
        <f>IFERROR(VLOOKUP(BE186,vlookup!G$2:I$331,2,FALSE),"")</f>
        <v/>
      </c>
      <c r="BG186" s="27" t="str">
        <f>IFERROR(VLOOKUP(BE186,vlookup!G$2:I$331,3,FALSE),"")</f>
        <v/>
      </c>
      <c r="BH186" s="5"/>
      <c r="BI186" s="6"/>
      <c r="BJ186" s="6"/>
      <c r="BK186" s="6"/>
      <c r="BL186" s="6"/>
    </row>
    <row r="187" spans="1:64">
      <c r="A187" s="4"/>
      <c r="B187" s="5"/>
      <c r="C187" s="27" t="str">
        <f>IFERROR(VLOOKUP(B187,vlookup!A$2:I$331,2,FALSE),"")</f>
        <v/>
      </c>
      <c r="D187" s="27" t="str">
        <f>IFERROR(VLOOKUP(B187,vlookup!A$2:I$331,3,FALSE),"")</f>
        <v/>
      </c>
      <c r="E187" s="5"/>
      <c r="F187" s="27" t="str">
        <f>IFERROR(VLOOKUP(E187,vlookup!D$2:E$331,2,FALSE),"")</f>
        <v/>
      </c>
      <c r="G187" s="5"/>
      <c r="H187" s="27" t="str">
        <f t="shared" si="22"/>
        <v/>
      </c>
      <c r="I187" s="27" t="str">
        <f>IFERROR(VLOOKUP(H187,vlookup!G$2:I$331,2,FALSE),"")</f>
        <v/>
      </c>
      <c r="J187" s="27" t="str">
        <f>IFERROR(VLOOKUP(H187,vlookup!G$2:I$331,3,FALSE),"")</f>
        <v/>
      </c>
      <c r="K187" s="5"/>
      <c r="L187" s="6"/>
      <c r="M187" s="6"/>
      <c r="N187" s="6"/>
      <c r="O187" s="6"/>
      <c r="P187" s="6"/>
      <c r="Q187" s="14" t="str">
        <f t="shared" si="23"/>
        <v/>
      </c>
      <c r="R187" s="5"/>
      <c r="S187" s="6"/>
      <c r="T187" s="6"/>
      <c r="U187" s="5"/>
      <c r="V187" s="45">
        <f t="shared" si="24"/>
        <v>0</v>
      </c>
      <c r="W187" s="45">
        <f t="shared" si="25"/>
        <v>0</v>
      </c>
      <c r="X187" s="45" t="e">
        <f t="shared" si="26"/>
        <v>#VALUE!</v>
      </c>
      <c r="Y187" s="45">
        <f>IFERROR(VALUE(V187),VLOOKUP(V187,DayReplace[],2,0))</f>
        <v>0</v>
      </c>
      <c r="Z187" s="45">
        <f>IF(V187=0,1,
IF(OR(AND(COUNTIF(Table12[Normal and Leap Years],X187),AA187=3,Y187=30),
AND(COUNTIF(Table9[MM Year],X187),COUNTIF(Table13[Always 29-Day Months],AA187),Y187=30)),Y187
-1,Y187))</f>
        <v>1</v>
      </c>
      <c r="AA187" s="45">
        <f>IFERROR(VALUE(W187),VLOOKUP(W187,MonthReplace[],2,0))</f>
        <v>0</v>
      </c>
      <c r="AB187" s="45" t="e">
        <f>IF(COUNTIF(Table9[MM Year],X187),VLOOKUP(AA187,MonthSerial[],VLOOKUP(X187,Table9[],3,0)+2,0),DATE(X187,AA187,0)-AC187)</f>
        <v>#VALUE!</v>
      </c>
      <c r="AC187" s="45" t="e">
        <f>IF(COUNTIF(Table9[MM Year],X187),
VLOOKUP(X187,Table9[],5,0),
DATE(X187,1,0))</f>
        <v>#VALUE!</v>
      </c>
      <c r="AD187" s="46" t="e">
        <f>IF(AA187=0,DATE(YEAR(AC187+1),7,16),
IF(V187=0,IF(COUNTIF(Table9[MM Year],X187),AC187+AB187+Z187+15-DAY(AC187+AB187+Z187+15)+16,AC187+AB187+Z187-DAY(AC187+AB187+Z187)+16),
IF(COUNTIF(Table9[MM Year],X187),
IF(AC187+AB187+Z187&lt;VLOOKUP(X187,Table9[],7,0),AC187
+AB187+Z187+VLOOKUP(X187,Table9[],4,0),AC187+AB187+Z187),AC187
+AB187+Z187)))</f>
        <v>#VALUE!</v>
      </c>
      <c r="AE187" s="42"/>
      <c r="AF187" s="15" t="str">
        <f>IFERROR(IF(COUNTIF(Table9[MM Year],X187),
IF(AD187&lt;VLOOKUP(X187,Table9[],7,0),AD187
+VLOOKUP(X187,Table9[],4,0),AD187),AD187
),"")</f>
        <v/>
      </c>
      <c r="AG187" s="5"/>
      <c r="AH187" s="5"/>
      <c r="AI187" s="5"/>
      <c r="AJ187" s="6"/>
      <c r="AK187" s="6"/>
      <c r="AL187" s="12" t="str">
        <f t="shared" si="27"/>
        <v/>
      </c>
      <c r="AM187" s="5"/>
      <c r="AN187" s="27" t="str">
        <f t="shared" si="28"/>
        <v/>
      </c>
      <c r="AO187" s="5"/>
      <c r="AP187" s="5"/>
      <c r="AQ187" s="6"/>
      <c r="AR187" s="12" t="str">
        <f t="shared" si="29"/>
        <v/>
      </c>
      <c r="AS187" s="6"/>
      <c r="AT187" s="5"/>
      <c r="AU187" s="53"/>
      <c r="AV187" s="53"/>
      <c r="AW187" s="54"/>
      <c r="AX187" s="15" t="str">
        <f t="shared" si="30"/>
        <v/>
      </c>
      <c r="AY187" s="5"/>
      <c r="AZ187" s="27" t="str">
        <f>IFERROR(VLOOKUP(AY187,vlookup!A$2:I$331,2,FALSE),"")</f>
        <v/>
      </c>
      <c r="BA187" s="27" t="str">
        <f>IFERROR(VLOOKUP(AY187,vlookup!A$2:I$331,3,FALSE),"")</f>
        <v/>
      </c>
      <c r="BB187" s="5"/>
      <c r="BC187" s="27" t="str">
        <f>IFERROR(VLOOKUP(BB187,vlookup!D$2:E$331,2,FALSE),"")</f>
        <v/>
      </c>
      <c r="BD187" s="5"/>
      <c r="BE187" s="27" t="str">
        <f t="shared" si="31"/>
        <v/>
      </c>
      <c r="BF187" s="27" t="str">
        <f>IFERROR(VLOOKUP(BE187,vlookup!G$2:I$331,2,FALSE),"")</f>
        <v/>
      </c>
      <c r="BG187" s="27" t="str">
        <f>IFERROR(VLOOKUP(BE187,vlookup!G$2:I$331,3,FALSE),"")</f>
        <v/>
      </c>
      <c r="BH187" s="5"/>
      <c r="BI187" s="6"/>
      <c r="BJ187" s="6"/>
      <c r="BK187" s="6"/>
      <c r="BL187" s="6"/>
    </row>
    <row r="188" spans="1:64">
      <c r="A188" s="4"/>
      <c r="B188" s="5"/>
      <c r="C188" s="27" t="str">
        <f>IFERROR(VLOOKUP(B188,vlookup!A$2:I$331,2,FALSE),"")</f>
        <v/>
      </c>
      <c r="D188" s="27" t="str">
        <f>IFERROR(VLOOKUP(B188,vlookup!A$2:I$331,3,FALSE),"")</f>
        <v/>
      </c>
      <c r="E188" s="5"/>
      <c r="F188" s="27" t="str">
        <f>IFERROR(VLOOKUP(E188,vlookup!D$2:E$331,2,FALSE),"")</f>
        <v/>
      </c>
      <c r="G188" s="5"/>
      <c r="H188" s="27" t="str">
        <f t="shared" si="22"/>
        <v/>
      </c>
      <c r="I188" s="27" t="str">
        <f>IFERROR(VLOOKUP(H188,vlookup!G$2:I$331,2,FALSE),"")</f>
        <v/>
      </c>
      <c r="J188" s="27" t="str">
        <f>IFERROR(VLOOKUP(H188,vlookup!G$2:I$331,3,FALSE),"")</f>
        <v/>
      </c>
      <c r="K188" s="5"/>
      <c r="L188" s="6"/>
      <c r="M188" s="6"/>
      <c r="N188" s="6"/>
      <c r="O188" s="6"/>
      <c r="P188" s="6"/>
      <c r="Q188" s="14" t="str">
        <f t="shared" si="23"/>
        <v/>
      </c>
      <c r="R188" s="5"/>
      <c r="S188" s="6"/>
      <c r="T188" s="6"/>
      <c r="U188" s="5"/>
      <c r="V188" s="45">
        <f t="shared" si="24"/>
        <v>0</v>
      </c>
      <c r="W188" s="45">
        <f t="shared" si="25"/>
        <v>0</v>
      </c>
      <c r="X188" s="45" t="e">
        <f t="shared" si="26"/>
        <v>#VALUE!</v>
      </c>
      <c r="Y188" s="45">
        <f>IFERROR(VALUE(V188),VLOOKUP(V188,DayReplace[],2,0))</f>
        <v>0</v>
      </c>
      <c r="Z188" s="45">
        <f>IF(V188=0,1,
IF(OR(AND(COUNTIF(Table12[Normal and Leap Years],X188),AA188=3,Y188=30),
AND(COUNTIF(Table9[MM Year],X188),COUNTIF(Table13[Always 29-Day Months],AA188),Y188=30)),Y188
-1,Y188))</f>
        <v>1</v>
      </c>
      <c r="AA188" s="45">
        <f>IFERROR(VALUE(W188),VLOOKUP(W188,MonthReplace[],2,0))</f>
        <v>0</v>
      </c>
      <c r="AB188" s="45" t="e">
        <f>IF(COUNTIF(Table9[MM Year],X188),VLOOKUP(AA188,MonthSerial[],VLOOKUP(X188,Table9[],3,0)+2,0),DATE(X188,AA188,0)-AC188)</f>
        <v>#VALUE!</v>
      </c>
      <c r="AC188" s="45" t="e">
        <f>IF(COUNTIF(Table9[MM Year],X188),
VLOOKUP(X188,Table9[],5,0),
DATE(X188,1,0))</f>
        <v>#VALUE!</v>
      </c>
      <c r="AD188" s="46" t="e">
        <f>IF(AA188=0,DATE(YEAR(AC188+1),7,16),
IF(V188=0,IF(COUNTIF(Table9[MM Year],X188),AC188+AB188+Z188+15-DAY(AC188+AB188+Z188+15)+16,AC188+AB188+Z188-DAY(AC188+AB188+Z188)+16),
IF(COUNTIF(Table9[MM Year],X188),
IF(AC188+AB188+Z188&lt;VLOOKUP(X188,Table9[],7,0),AC188
+AB188+Z188+VLOOKUP(X188,Table9[],4,0),AC188+AB188+Z188),AC188
+AB188+Z188)))</f>
        <v>#VALUE!</v>
      </c>
      <c r="AE188" s="42"/>
      <c r="AF188" s="15" t="str">
        <f>IFERROR(IF(COUNTIF(Table9[MM Year],X188),
IF(AD188&lt;VLOOKUP(X188,Table9[],7,0),AD188
+VLOOKUP(X188,Table9[],4,0),AD188),AD188
),"")</f>
        <v/>
      </c>
      <c r="AG188" s="5"/>
      <c r="AH188" s="5"/>
      <c r="AI188" s="5"/>
      <c r="AJ188" s="6"/>
      <c r="AK188" s="6"/>
      <c r="AL188" s="12" t="str">
        <f t="shared" si="27"/>
        <v/>
      </c>
      <c r="AM188" s="5"/>
      <c r="AN188" s="27" t="str">
        <f t="shared" si="28"/>
        <v/>
      </c>
      <c r="AO188" s="5"/>
      <c r="AP188" s="5"/>
      <c r="AQ188" s="6"/>
      <c r="AR188" s="12" t="str">
        <f t="shared" si="29"/>
        <v/>
      </c>
      <c r="AS188" s="6"/>
      <c r="AT188" s="5"/>
      <c r="AU188" s="53"/>
      <c r="AV188" s="53"/>
      <c r="AW188" s="54"/>
      <c r="AX188" s="15" t="str">
        <f t="shared" si="30"/>
        <v/>
      </c>
      <c r="AY188" s="5"/>
      <c r="AZ188" s="27" t="str">
        <f>IFERROR(VLOOKUP(AY188,vlookup!A$2:I$331,2,FALSE),"")</f>
        <v/>
      </c>
      <c r="BA188" s="27" t="str">
        <f>IFERROR(VLOOKUP(AY188,vlookup!A$2:I$331,3,FALSE),"")</f>
        <v/>
      </c>
      <c r="BB188" s="5"/>
      <c r="BC188" s="27" t="str">
        <f>IFERROR(VLOOKUP(BB188,vlookup!D$2:E$331,2,FALSE),"")</f>
        <v/>
      </c>
      <c r="BD188" s="5"/>
      <c r="BE188" s="27" t="str">
        <f t="shared" si="31"/>
        <v/>
      </c>
      <c r="BF188" s="27" t="str">
        <f>IFERROR(VLOOKUP(BE188,vlookup!G$2:I$331,2,FALSE),"")</f>
        <v/>
      </c>
      <c r="BG188" s="27" t="str">
        <f>IFERROR(VLOOKUP(BE188,vlookup!G$2:I$331,3,FALSE),"")</f>
        <v/>
      </c>
      <c r="BH188" s="5"/>
      <c r="BI188" s="6"/>
      <c r="BJ188" s="6"/>
      <c r="BK188" s="6"/>
      <c r="BL188" s="6"/>
    </row>
    <row r="189" spans="1:64">
      <c r="A189" s="4"/>
      <c r="B189" s="5"/>
      <c r="C189" s="27" t="str">
        <f>IFERROR(VLOOKUP(B189,vlookup!A$2:I$331,2,FALSE),"")</f>
        <v/>
      </c>
      <c r="D189" s="27" t="str">
        <f>IFERROR(VLOOKUP(B189,vlookup!A$2:I$331,3,FALSE),"")</f>
        <v/>
      </c>
      <c r="E189" s="5"/>
      <c r="F189" s="27" t="str">
        <f>IFERROR(VLOOKUP(E189,vlookup!D$2:E$331,2,FALSE),"")</f>
        <v/>
      </c>
      <c r="G189" s="5"/>
      <c r="H189" s="27" t="str">
        <f t="shared" si="22"/>
        <v/>
      </c>
      <c r="I189" s="27" t="str">
        <f>IFERROR(VLOOKUP(H189,vlookup!G$2:I$331,2,FALSE),"")</f>
        <v/>
      </c>
      <c r="J189" s="27" t="str">
        <f>IFERROR(VLOOKUP(H189,vlookup!G$2:I$331,3,FALSE),"")</f>
        <v/>
      </c>
      <c r="K189" s="5"/>
      <c r="L189" s="6"/>
      <c r="M189" s="6"/>
      <c r="N189" s="6"/>
      <c r="O189" s="6"/>
      <c r="P189" s="6"/>
      <c r="Q189" s="14" t="str">
        <f t="shared" si="23"/>
        <v/>
      </c>
      <c r="R189" s="5"/>
      <c r="S189" s="6"/>
      <c r="T189" s="6"/>
      <c r="U189" s="5"/>
      <c r="V189" s="45">
        <f t="shared" si="24"/>
        <v>0</v>
      </c>
      <c r="W189" s="45">
        <f t="shared" si="25"/>
        <v>0</v>
      </c>
      <c r="X189" s="45" t="e">
        <f t="shared" si="26"/>
        <v>#VALUE!</v>
      </c>
      <c r="Y189" s="45">
        <f>IFERROR(VALUE(V189),VLOOKUP(V189,DayReplace[],2,0))</f>
        <v>0</v>
      </c>
      <c r="Z189" s="45">
        <f>IF(V189=0,1,
IF(OR(AND(COUNTIF(Table12[Normal and Leap Years],X189),AA189=3,Y189=30),
AND(COUNTIF(Table9[MM Year],X189),COUNTIF(Table13[Always 29-Day Months],AA189),Y189=30)),Y189
-1,Y189))</f>
        <v>1</v>
      </c>
      <c r="AA189" s="45">
        <f>IFERROR(VALUE(W189),VLOOKUP(W189,MonthReplace[],2,0))</f>
        <v>0</v>
      </c>
      <c r="AB189" s="45" t="e">
        <f>IF(COUNTIF(Table9[MM Year],X189),VLOOKUP(AA189,MonthSerial[],VLOOKUP(X189,Table9[],3,0)+2,0),DATE(X189,AA189,0)-AC189)</f>
        <v>#VALUE!</v>
      </c>
      <c r="AC189" s="45" t="e">
        <f>IF(COUNTIF(Table9[MM Year],X189),
VLOOKUP(X189,Table9[],5,0),
DATE(X189,1,0))</f>
        <v>#VALUE!</v>
      </c>
      <c r="AD189" s="46" t="e">
        <f>IF(AA189=0,DATE(YEAR(AC189+1),7,16),
IF(V189=0,IF(COUNTIF(Table9[MM Year],X189),AC189+AB189+Z189+15-DAY(AC189+AB189+Z189+15)+16,AC189+AB189+Z189-DAY(AC189+AB189+Z189)+16),
IF(COUNTIF(Table9[MM Year],X189),
IF(AC189+AB189+Z189&lt;VLOOKUP(X189,Table9[],7,0),AC189
+AB189+Z189+VLOOKUP(X189,Table9[],4,0),AC189+AB189+Z189),AC189
+AB189+Z189)))</f>
        <v>#VALUE!</v>
      </c>
      <c r="AE189" s="42"/>
      <c r="AF189" s="15" t="str">
        <f>IFERROR(IF(COUNTIF(Table9[MM Year],X189),
IF(AD189&lt;VLOOKUP(X189,Table9[],7,0),AD189
+VLOOKUP(X189,Table9[],4,0),AD189),AD189
),"")</f>
        <v/>
      </c>
      <c r="AG189" s="5"/>
      <c r="AH189" s="5"/>
      <c r="AI189" s="5"/>
      <c r="AJ189" s="6"/>
      <c r="AK189" s="6"/>
      <c r="AL189" s="12" t="str">
        <f t="shared" si="27"/>
        <v/>
      </c>
      <c r="AM189" s="5"/>
      <c r="AN189" s="27" t="str">
        <f t="shared" si="28"/>
        <v/>
      </c>
      <c r="AO189" s="5"/>
      <c r="AP189" s="5"/>
      <c r="AQ189" s="6"/>
      <c r="AR189" s="12" t="str">
        <f t="shared" si="29"/>
        <v/>
      </c>
      <c r="AS189" s="6"/>
      <c r="AT189" s="5"/>
      <c r="AU189" s="53"/>
      <c r="AV189" s="53"/>
      <c r="AW189" s="54"/>
      <c r="AX189" s="15" t="str">
        <f t="shared" si="30"/>
        <v/>
      </c>
      <c r="AY189" s="5"/>
      <c r="AZ189" s="27" t="str">
        <f>IFERROR(VLOOKUP(AY189,vlookup!A$2:I$331,2,FALSE),"")</f>
        <v/>
      </c>
      <c r="BA189" s="27" t="str">
        <f>IFERROR(VLOOKUP(AY189,vlookup!A$2:I$331,3,FALSE),"")</f>
        <v/>
      </c>
      <c r="BB189" s="5"/>
      <c r="BC189" s="27" t="str">
        <f>IFERROR(VLOOKUP(BB189,vlookup!D$2:E$331,2,FALSE),"")</f>
        <v/>
      </c>
      <c r="BD189" s="5"/>
      <c r="BE189" s="27" t="str">
        <f t="shared" si="31"/>
        <v/>
      </c>
      <c r="BF189" s="27" t="str">
        <f>IFERROR(VLOOKUP(BE189,vlookup!G$2:I$331,2,FALSE),"")</f>
        <v/>
      </c>
      <c r="BG189" s="27" t="str">
        <f>IFERROR(VLOOKUP(BE189,vlookup!G$2:I$331,3,FALSE),"")</f>
        <v/>
      </c>
      <c r="BH189" s="5"/>
      <c r="BI189" s="6"/>
      <c r="BJ189" s="6"/>
      <c r="BK189" s="6"/>
      <c r="BL189" s="6"/>
    </row>
    <row r="190" spans="1:64">
      <c r="A190" s="4"/>
      <c r="B190" s="5"/>
      <c r="C190" s="27" t="str">
        <f>IFERROR(VLOOKUP(B190,vlookup!A$2:I$331,2,FALSE),"")</f>
        <v/>
      </c>
      <c r="D190" s="27" t="str">
        <f>IFERROR(VLOOKUP(B190,vlookup!A$2:I$331,3,FALSE),"")</f>
        <v/>
      </c>
      <c r="E190" s="5"/>
      <c r="F190" s="27" t="str">
        <f>IFERROR(VLOOKUP(E190,vlookup!D$2:E$331,2,FALSE),"")</f>
        <v/>
      </c>
      <c r="G190" s="5"/>
      <c r="H190" s="27" t="str">
        <f t="shared" si="22"/>
        <v/>
      </c>
      <c r="I190" s="27" t="str">
        <f>IFERROR(VLOOKUP(H190,vlookup!G$2:I$331,2,FALSE),"")</f>
        <v/>
      </c>
      <c r="J190" s="27" t="str">
        <f>IFERROR(VLOOKUP(H190,vlookup!G$2:I$331,3,FALSE),"")</f>
        <v/>
      </c>
      <c r="K190" s="5"/>
      <c r="L190" s="6"/>
      <c r="M190" s="6"/>
      <c r="N190" s="6"/>
      <c r="O190" s="6"/>
      <c r="P190" s="6"/>
      <c r="Q190" s="14" t="str">
        <f t="shared" si="23"/>
        <v/>
      </c>
      <c r="R190" s="5"/>
      <c r="S190" s="6"/>
      <c r="T190" s="6"/>
      <c r="U190" s="5"/>
      <c r="V190" s="45">
        <f t="shared" si="24"/>
        <v>0</v>
      </c>
      <c r="W190" s="45">
        <f t="shared" si="25"/>
        <v>0</v>
      </c>
      <c r="X190" s="45" t="e">
        <f t="shared" si="26"/>
        <v>#VALUE!</v>
      </c>
      <c r="Y190" s="45">
        <f>IFERROR(VALUE(V190),VLOOKUP(V190,DayReplace[],2,0))</f>
        <v>0</v>
      </c>
      <c r="Z190" s="45">
        <f>IF(V190=0,1,
IF(OR(AND(COUNTIF(Table12[Normal and Leap Years],X190),AA190=3,Y190=30),
AND(COUNTIF(Table9[MM Year],X190),COUNTIF(Table13[Always 29-Day Months],AA190),Y190=30)),Y190
-1,Y190))</f>
        <v>1</v>
      </c>
      <c r="AA190" s="45">
        <f>IFERROR(VALUE(W190),VLOOKUP(W190,MonthReplace[],2,0))</f>
        <v>0</v>
      </c>
      <c r="AB190" s="45" t="e">
        <f>IF(COUNTIF(Table9[MM Year],X190),VLOOKUP(AA190,MonthSerial[],VLOOKUP(X190,Table9[],3,0)+2,0),DATE(X190,AA190,0)-AC190)</f>
        <v>#VALUE!</v>
      </c>
      <c r="AC190" s="45" t="e">
        <f>IF(COUNTIF(Table9[MM Year],X190),
VLOOKUP(X190,Table9[],5,0),
DATE(X190,1,0))</f>
        <v>#VALUE!</v>
      </c>
      <c r="AD190" s="46" t="e">
        <f>IF(AA190=0,DATE(YEAR(AC190+1),7,16),
IF(V190=0,IF(COUNTIF(Table9[MM Year],X190),AC190+AB190+Z190+15-DAY(AC190+AB190+Z190+15)+16,AC190+AB190+Z190-DAY(AC190+AB190+Z190)+16),
IF(COUNTIF(Table9[MM Year],X190),
IF(AC190+AB190+Z190&lt;VLOOKUP(X190,Table9[],7,0),AC190
+AB190+Z190+VLOOKUP(X190,Table9[],4,0),AC190+AB190+Z190),AC190
+AB190+Z190)))</f>
        <v>#VALUE!</v>
      </c>
      <c r="AE190" s="42"/>
      <c r="AF190" s="15" t="str">
        <f>IFERROR(IF(COUNTIF(Table9[MM Year],X190),
IF(AD190&lt;VLOOKUP(X190,Table9[],7,0),AD190
+VLOOKUP(X190,Table9[],4,0),AD190),AD190
),"")</f>
        <v/>
      </c>
      <c r="AG190" s="5"/>
      <c r="AH190" s="5"/>
      <c r="AI190" s="5"/>
      <c r="AJ190" s="6"/>
      <c r="AK190" s="6"/>
      <c r="AL190" s="12" t="str">
        <f t="shared" si="27"/>
        <v/>
      </c>
      <c r="AM190" s="5"/>
      <c r="AN190" s="27" t="str">
        <f t="shared" si="28"/>
        <v/>
      </c>
      <c r="AO190" s="5"/>
      <c r="AP190" s="5"/>
      <c r="AQ190" s="6"/>
      <c r="AR190" s="12" t="str">
        <f t="shared" si="29"/>
        <v/>
      </c>
      <c r="AS190" s="6"/>
      <c r="AT190" s="5"/>
      <c r="AU190" s="53"/>
      <c r="AV190" s="53"/>
      <c r="AW190" s="54"/>
      <c r="AX190" s="15" t="str">
        <f t="shared" si="30"/>
        <v/>
      </c>
      <c r="AY190" s="5"/>
      <c r="AZ190" s="27" t="str">
        <f>IFERROR(VLOOKUP(AY190,vlookup!A$2:I$331,2,FALSE),"")</f>
        <v/>
      </c>
      <c r="BA190" s="27" t="str">
        <f>IFERROR(VLOOKUP(AY190,vlookup!A$2:I$331,3,FALSE),"")</f>
        <v/>
      </c>
      <c r="BB190" s="5"/>
      <c r="BC190" s="27" t="str">
        <f>IFERROR(VLOOKUP(BB190,vlookup!D$2:E$331,2,FALSE),"")</f>
        <v/>
      </c>
      <c r="BD190" s="5"/>
      <c r="BE190" s="27" t="str">
        <f t="shared" si="31"/>
        <v/>
      </c>
      <c r="BF190" s="27" t="str">
        <f>IFERROR(VLOOKUP(BE190,vlookup!G$2:I$331,2,FALSE),"")</f>
        <v/>
      </c>
      <c r="BG190" s="27" t="str">
        <f>IFERROR(VLOOKUP(BE190,vlookup!G$2:I$331,3,FALSE),"")</f>
        <v/>
      </c>
      <c r="BH190" s="5"/>
      <c r="BI190" s="6"/>
      <c r="BJ190" s="6"/>
      <c r="BK190" s="6"/>
      <c r="BL190" s="6"/>
    </row>
    <row r="191" spans="1:64">
      <c r="A191" s="4"/>
      <c r="B191" s="5"/>
      <c r="C191" s="27" t="str">
        <f>IFERROR(VLOOKUP(B191,vlookup!A$2:I$331,2,FALSE),"")</f>
        <v/>
      </c>
      <c r="D191" s="27" t="str">
        <f>IFERROR(VLOOKUP(B191,vlookup!A$2:I$331,3,FALSE),"")</f>
        <v/>
      </c>
      <c r="E191" s="5"/>
      <c r="F191" s="27" t="str">
        <f>IFERROR(VLOOKUP(E191,vlookup!D$2:E$331,2,FALSE),"")</f>
        <v/>
      </c>
      <c r="G191" s="5"/>
      <c r="H191" s="27" t="str">
        <f t="shared" si="22"/>
        <v/>
      </c>
      <c r="I191" s="27" t="str">
        <f>IFERROR(VLOOKUP(H191,vlookup!G$2:I$331,2,FALSE),"")</f>
        <v/>
      </c>
      <c r="J191" s="27" t="str">
        <f>IFERROR(VLOOKUP(H191,vlookup!G$2:I$331,3,FALSE),"")</f>
        <v/>
      </c>
      <c r="K191" s="5"/>
      <c r="L191" s="6"/>
      <c r="M191" s="6"/>
      <c r="N191" s="6"/>
      <c r="O191" s="6"/>
      <c r="P191" s="6"/>
      <c r="Q191" s="14" t="str">
        <f t="shared" si="23"/>
        <v/>
      </c>
      <c r="R191" s="5"/>
      <c r="S191" s="6"/>
      <c r="T191" s="6"/>
      <c r="U191" s="5"/>
      <c r="V191" s="45">
        <f t="shared" si="24"/>
        <v>0</v>
      </c>
      <c r="W191" s="45">
        <f t="shared" si="25"/>
        <v>0</v>
      </c>
      <c r="X191" s="45" t="e">
        <f t="shared" si="26"/>
        <v>#VALUE!</v>
      </c>
      <c r="Y191" s="45">
        <f>IFERROR(VALUE(V191),VLOOKUP(V191,DayReplace[],2,0))</f>
        <v>0</v>
      </c>
      <c r="Z191" s="45">
        <f>IF(V191=0,1,
IF(OR(AND(COUNTIF(Table12[Normal and Leap Years],X191),AA191=3,Y191=30),
AND(COUNTIF(Table9[MM Year],X191),COUNTIF(Table13[Always 29-Day Months],AA191),Y191=30)),Y191
-1,Y191))</f>
        <v>1</v>
      </c>
      <c r="AA191" s="45">
        <f>IFERROR(VALUE(W191),VLOOKUP(W191,MonthReplace[],2,0))</f>
        <v>0</v>
      </c>
      <c r="AB191" s="45" t="e">
        <f>IF(COUNTIF(Table9[MM Year],X191),VLOOKUP(AA191,MonthSerial[],VLOOKUP(X191,Table9[],3,0)+2,0),DATE(X191,AA191,0)-AC191)</f>
        <v>#VALUE!</v>
      </c>
      <c r="AC191" s="45" t="e">
        <f>IF(COUNTIF(Table9[MM Year],X191),
VLOOKUP(X191,Table9[],5,0),
DATE(X191,1,0))</f>
        <v>#VALUE!</v>
      </c>
      <c r="AD191" s="46" t="e">
        <f>IF(AA191=0,DATE(YEAR(AC191+1),7,16),
IF(V191=0,IF(COUNTIF(Table9[MM Year],X191),AC191+AB191+Z191+15-DAY(AC191+AB191+Z191+15)+16,AC191+AB191+Z191-DAY(AC191+AB191+Z191)+16),
IF(COUNTIF(Table9[MM Year],X191),
IF(AC191+AB191+Z191&lt;VLOOKUP(X191,Table9[],7,0),AC191
+AB191+Z191+VLOOKUP(X191,Table9[],4,0),AC191+AB191+Z191),AC191
+AB191+Z191)))</f>
        <v>#VALUE!</v>
      </c>
      <c r="AE191" s="42"/>
      <c r="AF191" s="15" t="str">
        <f>IFERROR(IF(COUNTIF(Table9[MM Year],X191),
IF(AD191&lt;VLOOKUP(X191,Table9[],7,0),AD191
+VLOOKUP(X191,Table9[],4,0),AD191),AD191
),"")</f>
        <v/>
      </c>
      <c r="AG191" s="5"/>
      <c r="AH191" s="5"/>
      <c r="AI191" s="5"/>
      <c r="AJ191" s="6"/>
      <c r="AK191" s="6"/>
      <c r="AL191" s="12" t="str">
        <f t="shared" si="27"/>
        <v/>
      </c>
      <c r="AM191" s="5"/>
      <c r="AN191" s="27" t="str">
        <f t="shared" si="28"/>
        <v/>
      </c>
      <c r="AO191" s="5"/>
      <c r="AP191" s="5"/>
      <c r="AQ191" s="6"/>
      <c r="AR191" s="12" t="str">
        <f t="shared" si="29"/>
        <v/>
      </c>
      <c r="AS191" s="6"/>
      <c r="AT191" s="5"/>
      <c r="AU191" s="53"/>
      <c r="AV191" s="53"/>
      <c r="AW191" s="54"/>
      <c r="AX191" s="15" t="str">
        <f t="shared" si="30"/>
        <v/>
      </c>
      <c r="AY191" s="5"/>
      <c r="AZ191" s="27" t="str">
        <f>IFERROR(VLOOKUP(AY191,vlookup!A$2:I$331,2,FALSE),"")</f>
        <v/>
      </c>
      <c r="BA191" s="27" t="str">
        <f>IFERROR(VLOOKUP(AY191,vlookup!A$2:I$331,3,FALSE),"")</f>
        <v/>
      </c>
      <c r="BB191" s="5"/>
      <c r="BC191" s="27" t="str">
        <f>IFERROR(VLOOKUP(BB191,vlookup!D$2:E$331,2,FALSE),"")</f>
        <v/>
      </c>
      <c r="BD191" s="5"/>
      <c r="BE191" s="27" t="str">
        <f t="shared" si="31"/>
        <v/>
      </c>
      <c r="BF191" s="27" t="str">
        <f>IFERROR(VLOOKUP(BE191,vlookup!G$2:I$331,2,FALSE),"")</f>
        <v/>
      </c>
      <c r="BG191" s="27" t="str">
        <f>IFERROR(VLOOKUP(BE191,vlookup!G$2:I$331,3,FALSE),"")</f>
        <v/>
      </c>
      <c r="BH191" s="5"/>
      <c r="BI191" s="6"/>
      <c r="BJ191" s="6"/>
      <c r="BK191" s="6"/>
      <c r="BL191" s="6"/>
    </row>
    <row r="192" spans="1:64">
      <c r="A192" s="4"/>
      <c r="B192" s="5"/>
      <c r="C192" s="27" t="str">
        <f>IFERROR(VLOOKUP(B192,vlookup!A$2:I$331,2,FALSE),"")</f>
        <v/>
      </c>
      <c r="D192" s="27" t="str">
        <f>IFERROR(VLOOKUP(B192,vlookup!A$2:I$331,3,FALSE),"")</f>
        <v/>
      </c>
      <c r="E192" s="5"/>
      <c r="F192" s="27" t="str">
        <f>IFERROR(VLOOKUP(E192,vlookup!D$2:E$331,2,FALSE),"")</f>
        <v/>
      </c>
      <c r="G192" s="5"/>
      <c r="H192" s="27" t="str">
        <f t="shared" si="22"/>
        <v/>
      </c>
      <c r="I192" s="27" t="str">
        <f>IFERROR(VLOOKUP(H192,vlookup!G$2:I$331,2,FALSE),"")</f>
        <v/>
      </c>
      <c r="J192" s="27" t="str">
        <f>IFERROR(VLOOKUP(H192,vlookup!G$2:I$331,3,FALSE),"")</f>
        <v/>
      </c>
      <c r="K192" s="5"/>
      <c r="L192" s="6"/>
      <c r="M192" s="6"/>
      <c r="N192" s="6"/>
      <c r="O192" s="6"/>
      <c r="P192" s="6"/>
      <c r="Q192" s="14" t="str">
        <f t="shared" si="23"/>
        <v/>
      </c>
      <c r="R192" s="5"/>
      <c r="S192" s="6"/>
      <c r="T192" s="6"/>
      <c r="U192" s="5"/>
      <c r="V192" s="45">
        <f t="shared" si="24"/>
        <v>0</v>
      </c>
      <c r="W192" s="45">
        <f t="shared" si="25"/>
        <v>0</v>
      </c>
      <c r="X192" s="45" t="e">
        <f t="shared" si="26"/>
        <v>#VALUE!</v>
      </c>
      <c r="Y192" s="45">
        <f>IFERROR(VALUE(V192),VLOOKUP(V192,DayReplace[],2,0))</f>
        <v>0</v>
      </c>
      <c r="Z192" s="45">
        <f>IF(V192=0,1,
IF(OR(AND(COUNTIF(Table12[Normal and Leap Years],X192),AA192=3,Y192=30),
AND(COUNTIF(Table9[MM Year],X192),COUNTIF(Table13[Always 29-Day Months],AA192),Y192=30)),Y192
-1,Y192))</f>
        <v>1</v>
      </c>
      <c r="AA192" s="45">
        <f>IFERROR(VALUE(W192),VLOOKUP(W192,MonthReplace[],2,0))</f>
        <v>0</v>
      </c>
      <c r="AB192" s="45" t="e">
        <f>IF(COUNTIF(Table9[MM Year],X192),VLOOKUP(AA192,MonthSerial[],VLOOKUP(X192,Table9[],3,0)+2,0),DATE(X192,AA192,0)-AC192)</f>
        <v>#VALUE!</v>
      </c>
      <c r="AC192" s="45" t="e">
        <f>IF(COUNTIF(Table9[MM Year],X192),
VLOOKUP(X192,Table9[],5,0),
DATE(X192,1,0))</f>
        <v>#VALUE!</v>
      </c>
      <c r="AD192" s="46" t="e">
        <f>IF(AA192=0,DATE(YEAR(AC192+1),7,16),
IF(V192=0,IF(COUNTIF(Table9[MM Year],X192),AC192+AB192+Z192+15-DAY(AC192+AB192+Z192+15)+16,AC192+AB192+Z192-DAY(AC192+AB192+Z192)+16),
IF(COUNTIF(Table9[MM Year],X192),
IF(AC192+AB192+Z192&lt;VLOOKUP(X192,Table9[],7,0),AC192
+AB192+Z192+VLOOKUP(X192,Table9[],4,0),AC192+AB192+Z192),AC192
+AB192+Z192)))</f>
        <v>#VALUE!</v>
      </c>
      <c r="AE192" s="42"/>
      <c r="AF192" s="15" t="str">
        <f>IFERROR(IF(COUNTIF(Table9[MM Year],X192),
IF(AD192&lt;VLOOKUP(X192,Table9[],7,0),AD192
+VLOOKUP(X192,Table9[],4,0),AD192),AD192
),"")</f>
        <v/>
      </c>
      <c r="AG192" s="5"/>
      <c r="AH192" s="5"/>
      <c r="AI192" s="5"/>
      <c r="AJ192" s="6"/>
      <c r="AK192" s="6"/>
      <c r="AL192" s="12" t="str">
        <f t="shared" si="27"/>
        <v/>
      </c>
      <c r="AM192" s="5"/>
      <c r="AN192" s="27" t="str">
        <f t="shared" si="28"/>
        <v/>
      </c>
      <c r="AO192" s="5"/>
      <c r="AP192" s="5"/>
      <c r="AQ192" s="6"/>
      <c r="AR192" s="12" t="str">
        <f t="shared" si="29"/>
        <v/>
      </c>
      <c r="AS192" s="6"/>
      <c r="AT192" s="5"/>
      <c r="AU192" s="53"/>
      <c r="AV192" s="53"/>
      <c r="AW192" s="54"/>
      <c r="AX192" s="15" t="str">
        <f t="shared" si="30"/>
        <v/>
      </c>
      <c r="AY192" s="5"/>
      <c r="AZ192" s="27" t="str">
        <f>IFERROR(VLOOKUP(AY192,vlookup!A$2:I$331,2,FALSE),"")</f>
        <v/>
      </c>
      <c r="BA192" s="27" t="str">
        <f>IFERROR(VLOOKUP(AY192,vlookup!A$2:I$331,3,FALSE),"")</f>
        <v/>
      </c>
      <c r="BB192" s="5"/>
      <c r="BC192" s="27" t="str">
        <f>IFERROR(VLOOKUP(BB192,vlookup!D$2:E$331,2,FALSE),"")</f>
        <v/>
      </c>
      <c r="BD192" s="5"/>
      <c r="BE192" s="27" t="str">
        <f t="shared" si="31"/>
        <v/>
      </c>
      <c r="BF192" s="27" t="str">
        <f>IFERROR(VLOOKUP(BE192,vlookup!G$2:I$331,2,FALSE),"")</f>
        <v/>
      </c>
      <c r="BG192" s="27" t="str">
        <f>IFERROR(VLOOKUP(BE192,vlookup!G$2:I$331,3,FALSE),"")</f>
        <v/>
      </c>
      <c r="BH192" s="5"/>
      <c r="BI192" s="6"/>
      <c r="BJ192" s="6"/>
      <c r="BK192" s="6"/>
      <c r="BL192" s="6"/>
    </row>
    <row r="193" spans="1:64">
      <c r="A193" s="4"/>
      <c r="B193" s="5"/>
      <c r="C193" s="27" t="str">
        <f>IFERROR(VLOOKUP(B193,vlookup!A$2:I$331,2,FALSE),"")</f>
        <v/>
      </c>
      <c r="D193" s="27" t="str">
        <f>IFERROR(VLOOKUP(B193,vlookup!A$2:I$331,3,FALSE),"")</f>
        <v/>
      </c>
      <c r="E193" s="5"/>
      <c r="F193" s="27" t="str">
        <f>IFERROR(VLOOKUP(E193,vlookup!D$2:E$331,2,FALSE),"")</f>
        <v/>
      </c>
      <c r="G193" s="5"/>
      <c r="H193" s="27" t="str">
        <f t="shared" si="22"/>
        <v/>
      </c>
      <c r="I193" s="27" t="str">
        <f>IFERROR(VLOOKUP(H193,vlookup!G$2:I$331,2,FALSE),"")</f>
        <v/>
      </c>
      <c r="J193" s="27" t="str">
        <f>IFERROR(VLOOKUP(H193,vlookup!G$2:I$331,3,FALSE),"")</f>
        <v/>
      </c>
      <c r="K193" s="5"/>
      <c r="L193" s="6"/>
      <c r="M193" s="6"/>
      <c r="N193" s="6"/>
      <c r="O193" s="6"/>
      <c r="P193" s="6"/>
      <c r="Q193" s="14" t="str">
        <f t="shared" si="23"/>
        <v/>
      </c>
      <c r="R193" s="5"/>
      <c r="S193" s="6"/>
      <c r="T193" s="6"/>
      <c r="U193" s="5"/>
      <c r="V193" s="45">
        <f t="shared" si="24"/>
        <v>0</v>
      </c>
      <c r="W193" s="45">
        <f t="shared" si="25"/>
        <v>0</v>
      </c>
      <c r="X193" s="45" t="e">
        <f t="shared" si="26"/>
        <v>#VALUE!</v>
      </c>
      <c r="Y193" s="45">
        <f>IFERROR(VALUE(V193),VLOOKUP(V193,DayReplace[],2,0))</f>
        <v>0</v>
      </c>
      <c r="Z193" s="45">
        <f>IF(V193=0,1,
IF(OR(AND(COUNTIF(Table12[Normal and Leap Years],X193),AA193=3,Y193=30),
AND(COUNTIF(Table9[MM Year],X193),COUNTIF(Table13[Always 29-Day Months],AA193),Y193=30)),Y193
-1,Y193))</f>
        <v>1</v>
      </c>
      <c r="AA193" s="45">
        <f>IFERROR(VALUE(W193),VLOOKUP(W193,MonthReplace[],2,0))</f>
        <v>0</v>
      </c>
      <c r="AB193" s="45" t="e">
        <f>IF(COUNTIF(Table9[MM Year],X193),VLOOKUP(AA193,MonthSerial[],VLOOKUP(X193,Table9[],3,0)+2,0),DATE(X193,AA193,0)-AC193)</f>
        <v>#VALUE!</v>
      </c>
      <c r="AC193" s="45" t="e">
        <f>IF(COUNTIF(Table9[MM Year],X193),
VLOOKUP(X193,Table9[],5,0),
DATE(X193,1,0))</f>
        <v>#VALUE!</v>
      </c>
      <c r="AD193" s="46" t="e">
        <f>IF(AA193=0,DATE(YEAR(AC193+1),7,16),
IF(V193=0,IF(COUNTIF(Table9[MM Year],X193),AC193+AB193+Z193+15-DAY(AC193+AB193+Z193+15)+16,AC193+AB193+Z193-DAY(AC193+AB193+Z193)+16),
IF(COUNTIF(Table9[MM Year],X193),
IF(AC193+AB193+Z193&lt;VLOOKUP(X193,Table9[],7,0),AC193
+AB193+Z193+VLOOKUP(X193,Table9[],4,0),AC193+AB193+Z193),AC193
+AB193+Z193)))</f>
        <v>#VALUE!</v>
      </c>
      <c r="AE193" s="42"/>
      <c r="AF193" s="15" t="str">
        <f>IFERROR(IF(COUNTIF(Table9[MM Year],X193),
IF(AD193&lt;VLOOKUP(X193,Table9[],7,0),AD193
+VLOOKUP(X193,Table9[],4,0),AD193),AD193
),"")</f>
        <v/>
      </c>
      <c r="AG193" s="5"/>
      <c r="AH193" s="5"/>
      <c r="AI193" s="5"/>
      <c r="AJ193" s="6"/>
      <c r="AK193" s="6"/>
      <c r="AL193" s="12" t="str">
        <f t="shared" si="27"/>
        <v/>
      </c>
      <c r="AM193" s="5"/>
      <c r="AN193" s="27" t="str">
        <f t="shared" si="28"/>
        <v/>
      </c>
      <c r="AO193" s="5"/>
      <c r="AP193" s="5"/>
      <c r="AQ193" s="6"/>
      <c r="AR193" s="12" t="str">
        <f t="shared" si="29"/>
        <v/>
      </c>
      <c r="AS193" s="6"/>
      <c r="AT193" s="5"/>
      <c r="AU193" s="53"/>
      <c r="AV193" s="53"/>
      <c r="AW193" s="54"/>
      <c r="AX193" s="15" t="str">
        <f t="shared" si="30"/>
        <v/>
      </c>
      <c r="AY193" s="5"/>
      <c r="AZ193" s="27" t="str">
        <f>IFERROR(VLOOKUP(AY193,vlookup!A$2:I$331,2,FALSE),"")</f>
        <v/>
      </c>
      <c r="BA193" s="27" t="str">
        <f>IFERROR(VLOOKUP(AY193,vlookup!A$2:I$331,3,FALSE),"")</f>
        <v/>
      </c>
      <c r="BB193" s="5"/>
      <c r="BC193" s="27" t="str">
        <f>IFERROR(VLOOKUP(BB193,vlookup!D$2:E$331,2,FALSE),"")</f>
        <v/>
      </c>
      <c r="BD193" s="5"/>
      <c r="BE193" s="27" t="str">
        <f t="shared" si="31"/>
        <v/>
      </c>
      <c r="BF193" s="27" t="str">
        <f>IFERROR(VLOOKUP(BE193,vlookup!G$2:I$331,2,FALSE),"")</f>
        <v/>
      </c>
      <c r="BG193" s="27" t="str">
        <f>IFERROR(VLOOKUP(BE193,vlookup!G$2:I$331,3,FALSE),"")</f>
        <v/>
      </c>
      <c r="BH193" s="5"/>
      <c r="BI193" s="6"/>
      <c r="BJ193" s="6"/>
      <c r="BK193" s="6"/>
      <c r="BL193" s="6"/>
    </row>
    <row r="194" spans="1:64">
      <c r="A194" s="4"/>
      <c r="B194" s="5"/>
      <c r="C194" s="27" t="str">
        <f>IFERROR(VLOOKUP(B194,vlookup!A$2:I$331,2,FALSE),"")</f>
        <v/>
      </c>
      <c r="D194" s="27" t="str">
        <f>IFERROR(VLOOKUP(B194,vlookup!A$2:I$331,3,FALSE),"")</f>
        <v/>
      </c>
      <c r="E194" s="5"/>
      <c r="F194" s="27" t="str">
        <f>IFERROR(VLOOKUP(E194,vlookup!D$2:E$331,2,FALSE),"")</f>
        <v/>
      </c>
      <c r="G194" s="5"/>
      <c r="H194" s="27" t="str">
        <f t="shared" si="22"/>
        <v/>
      </c>
      <c r="I194" s="27" t="str">
        <f>IFERROR(VLOOKUP(H194,vlookup!G$2:I$331,2,FALSE),"")</f>
        <v/>
      </c>
      <c r="J194" s="27" t="str">
        <f>IFERROR(VLOOKUP(H194,vlookup!G$2:I$331,3,FALSE),"")</f>
        <v/>
      </c>
      <c r="K194" s="5"/>
      <c r="L194" s="6"/>
      <c r="M194" s="6"/>
      <c r="N194" s="6"/>
      <c r="O194" s="6"/>
      <c r="P194" s="6"/>
      <c r="Q194" s="14" t="str">
        <f t="shared" si="23"/>
        <v/>
      </c>
      <c r="R194" s="5"/>
      <c r="S194" s="6"/>
      <c r="T194" s="6"/>
      <c r="U194" s="5"/>
      <c r="V194" s="45">
        <f t="shared" si="24"/>
        <v>0</v>
      </c>
      <c r="W194" s="45">
        <f t="shared" si="25"/>
        <v>0</v>
      </c>
      <c r="X194" s="45" t="e">
        <f t="shared" si="26"/>
        <v>#VALUE!</v>
      </c>
      <c r="Y194" s="45">
        <f>IFERROR(VALUE(V194),VLOOKUP(V194,DayReplace[],2,0))</f>
        <v>0</v>
      </c>
      <c r="Z194" s="45">
        <f>IF(V194=0,1,
IF(OR(AND(COUNTIF(Table12[Normal and Leap Years],X194),AA194=3,Y194=30),
AND(COUNTIF(Table9[MM Year],X194),COUNTIF(Table13[Always 29-Day Months],AA194),Y194=30)),Y194
-1,Y194))</f>
        <v>1</v>
      </c>
      <c r="AA194" s="45">
        <f>IFERROR(VALUE(W194),VLOOKUP(W194,MonthReplace[],2,0))</f>
        <v>0</v>
      </c>
      <c r="AB194" s="45" t="e">
        <f>IF(COUNTIF(Table9[MM Year],X194),VLOOKUP(AA194,MonthSerial[],VLOOKUP(X194,Table9[],3,0)+2,0),DATE(X194,AA194,0)-AC194)</f>
        <v>#VALUE!</v>
      </c>
      <c r="AC194" s="45" t="e">
        <f>IF(COUNTIF(Table9[MM Year],X194),
VLOOKUP(X194,Table9[],5,0),
DATE(X194,1,0))</f>
        <v>#VALUE!</v>
      </c>
      <c r="AD194" s="46" t="e">
        <f>IF(AA194=0,DATE(YEAR(AC194+1),7,16),
IF(V194=0,IF(COUNTIF(Table9[MM Year],X194),AC194+AB194+Z194+15-DAY(AC194+AB194+Z194+15)+16,AC194+AB194+Z194-DAY(AC194+AB194+Z194)+16),
IF(COUNTIF(Table9[MM Year],X194),
IF(AC194+AB194+Z194&lt;VLOOKUP(X194,Table9[],7,0),AC194
+AB194+Z194+VLOOKUP(X194,Table9[],4,0),AC194+AB194+Z194),AC194
+AB194+Z194)))</f>
        <v>#VALUE!</v>
      </c>
      <c r="AE194" s="42"/>
      <c r="AF194" s="15" t="str">
        <f>IFERROR(IF(COUNTIF(Table9[MM Year],X194),
IF(AD194&lt;VLOOKUP(X194,Table9[],7,0),AD194
+VLOOKUP(X194,Table9[],4,0),AD194),AD194
),"")</f>
        <v/>
      </c>
      <c r="AG194" s="5"/>
      <c r="AH194" s="5"/>
      <c r="AI194" s="5"/>
      <c r="AJ194" s="6"/>
      <c r="AK194" s="6"/>
      <c r="AL194" s="12" t="str">
        <f t="shared" si="27"/>
        <v/>
      </c>
      <c r="AM194" s="5"/>
      <c r="AN194" s="27" t="str">
        <f t="shared" si="28"/>
        <v/>
      </c>
      <c r="AO194" s="5"/>
      <c r="AP194" s="5"/>
      <c r="AQ194" s="6"/>
      <c r="AR194" s="12" t="str">
        <f t="shared" si="29"/>
        <v/>
      </c>
      <c r="AS194" s="6"/>
      <c r="AT194" s="5"/>
      <c r="AU194" s="53"/>
      <c r="AV194" s="53"/>
      <c r="AW194" s="54"/>
      <c r="AX194" s="15" t="str">
        <f t="shared" si="30"/>
        <v/>
      </c>
      <c r="AY194" s="5"/>
      <c r="AZ194" s="27" t="str">
        <f>IFERROR(VLOOKUP(AY194,vlookup!A$2:I$331,2,FALSE),"")</f>
        <v/>
      </c>
      <c r="BA194" s="27" t="str">
        <f>IFERROR(VLOOKUP(AY194,vlookup!A$2:I$331,3,FALSE),"")</f>
        <v/>
      </c>
      <c r="BB194" s="5"/>
      <c r="BC194" s="27" t="str">
        <f>IFERROR(VLOOKUP(BB194,vlookup!D$2:E$331,2,FALSE),"")</f>
        <v/>
      </c>
      <c r="BD194" s="5"/>
      <c r="BE194" s="27" t="str">
        <f t="shared" si="31"/>
        <v/>
      </c>
      <c r="BF194" s="27" t="str">
        <f>IFERROR(VLOOKUP(BE194,vlookup!G$2:I$331,2,FALSE),"")</f>
        <v/>
      </c>
      <c r="BG194" s="27" t="str">
        <f>IFERROR(VLOOKUP(BE194,vlookup!G$2:I$331,3,FALSE),"")</f>
        <v/>
      </c>
      <c r="BH194" s="5"/>
      <c r="BI194" s="6"/>
      <c r="BJ194" s="6"/>
      <c r="BK194" s="6"/>
      <c r="BL194" s="6"/>
    </row>
    <row r="195" spans="1:64">
      <c r="A195" s="4"/>
      <c r="B195" s="5"/>
      <c r="C195" s="27" t="str">
        <f>IFERROR(VLOOKUP(B195,vlookup!A$2:I$331,2,FALSE),"")</f>
        <v/>
      </c>
      <c r="D195" s="27" t="str">
        <f>IFERROR(VLOOKUP(B195,vlookup!A$2:I$331,3,FALSE),"")</f>
        <v/>
      </c>
      <c r="E195" s="5"/>
      <c r="F195" s="27" t="str">
        <f>IFERROR(VLOOKUP(E195,vlookup!D$2:E$331,2,FALSE),"")</f>
        <v/>
      </c>
      <c r="G195" s="5"/>
      <c r="H195" s="27" t="str">
        <f t="shared" si="22"/>
        <v/>
      </c>
      <c r="I195" s="27" t="str">
        <f>IFERROR(VLOOKUP(H195,vlookup!G$2:I$331,2,FALSE),"")</f>
        <v/>
      </c>
      <c r="J195" s="27" t="str">
        <f>IFERROR(VLOOKUP(H195,vlookup!G$2:I$331,3,FALSE),"")</f>
        <v/>
      </c>
      <c r="K195" s="5"/>
      <c r="L195" s="6"/>
      <c r="M195" s="6"/>
      <c r="N195" s="6"/>
      <c r="O195" s="6"/>
      <c r="P195" s="6"/>
      <c r="Q195" s="14" t="str">
        <f t="shared" si="23"/>
        <v/>
      </c>
      <c r="R195" s="5"/>
      <c r="S195" s="6"/>
      <c r="T195" s="6"/>
      <c r="U195" s="5"/>
      <c r="V195" s="45">
        <f t="shared" si="24"/>
        <v>0</v>
      </c>
      <c r="W195" s="45">
        <f t="shared" si="25"/>
        <v>0</v>
      </c>
      <c r="X195" s="45" t="e">
        <f t="shared" si="26"/>
        <v>#VALUE!</v>
      </c>
      <c r="Y195" s="45">
        <f>IFERROR(VALUE(V195),VLOOKUP(V195,DayReplace[],2,0))</f>
        <v>0</v>
      </c>
      <c r="Z195" s="45">
        <f>IF(V195=0,1,
IF(OR(AND(COUNTIF(Table12[Normal and Leap Years],X195),AA195=3,Y195=30),
AND(COUNTIF(Table9[MM Year],X195),COUNTIF(Table13[Always 29-Day Months],AA195),Y195=30)),Y195
-1,Y195))</f>
        <v>1</v>
      </c>
      <c r="AA195" s="45">
        <f>IFERROR(VALUE(W195),VLOOKUP(W195,MonthReplace[],2,0))</f>
        <v>0</v>
      </c>
      <c r="AB195" s="45" t="e">
        <f>IF(COUNTIF(Table9[MM Year],X195),VLOOKUP(AA195,MonthSerial[],VLOOKUP(X195,Table9[],3,0)+2,0),DATE(X195,AA195,0)-AC195)</f>
        <v>#VALUE!</v>
      </c>
      <c r="AC195" s="45" t="e">
        <f>IF(COUNTIF(Table9[MM Year],X195),
VLOOKUP(X195,Table9[],5,0),
DATE(X195,1,0))</f>
        <v>#VALUE!</v>
      </c>
      <c r="AD195" s="46" t="e">
        <f>IF(AA195=0,DATE(YEAR(AC195+1),7,16),
IF(V195=0,IF(COUNTIF(Table9[MM Year],X195),AC195+AB195+Z195+15-DAY(AC195+AB195+Z195+15)+16,AC195+AB195+Z195-DAY(AC195+AB195+Z195)+16),
IF(COUNTIF(Table9[MM Year],X195),
IF(AC195+AB195+Z195&lt;VLOOKUP(X195,Table9[],7,0),AC195
+AB195+Z195+VLOOKUP(X195,Table9[],4,0),AC195+AB195+Z195),AC195
+AB195+Z195)))</f>
        <v>#VALUE!</v>
      </c>
      <c r="AE195" s="42"/>
      <c r="AF195" s="15" t="str">
        <f>IFERROR(IF(COUNTIF(Table9[MM Year],X195),
IF(AD195&lt;VLOOKUP(X195,Table9[],7,0),AD195
+VLOOKUP(X195,Table9[],4,0),AD195),AD195
),"")</f>
        <v/>
      </c>
      <c r="AG195" s="5"/>
      <c r="AH195" s="5"/>
      <c r="AI195" s="5"/>
      <c r="AJ195" s="6"/>
      <c r="AK195" s="6"/>
      <c r="AL195" s="12" t="str">
        <f t="shared" si="27"/>
        <v/>
      </c>
      <c r="AM195" s="5"/>
      <c r="AN195" s="27" t="str">
        <f t="shared" si="28"/>
        <v/>
      </c>
      <c r="AO195" s="5"/>
      <c r="AP195" s="5"/>
      <c r="AQ195" s="6"/>
      <c r="AR195" s="12" t="str">
        <f t="shared" si="29"/>
        <v/>
      </c>
      <c r="AS195" s="6"/>
      <c r="AT195" s="5"/>
      <c r="AU195" s="53"/>
      <c r="AV195" s="53"/>
      <c r="AW195" s="54"/>
      <c r="AX195" s="15" t="str">
        <f t="shared" si="30"/>
        <v/>
      </c>
      <c r="AY195" s="5"/>
      <c r="AZ195" s="27" t="str">
        <f>IFERROR(VLOOKUP(AY195,vlookup!A$2:I$331,2,FALSE),"")</f>
        <v/>
      </c>
      <c r="BA195" s="27" t="str">
        <f>IFERROR(VLOOKUP(AY195,vlookup!A$2:I$331,3,FALSE),"")</f>
        <v/>
      </c>
      <c r="BB195" s="5"/>
      <c r="BC195" s="27" t="str">
        <f>IFERROR(VLOOKUP(BB195,vlookup!D$2:E$331,2,FALSE),"")</f>
        <v/>
      </c>
      <c r="BD195" s="5"/>
      <c r="BE195" s="27" t="str">
        <f t="shared" si="31"/>
        <v/>
      </c>
      <c r="BF195" s="27" t="str">
        <f>IFERROR(VLOOKUP(BE195,vlookup!G$2:I$331,2,FALSE),"")</f>
        <v/>
      </c>
      <c r="BG195" s="27" t="str">
        <f>IFERROR(VLOOKUP(BE195,vlookup!G$2:I$331,3,FALSE),"")</f>
        <v/>
      </c>
      <c r="BH195" s="5"/>
      <c r="BI195" s="6"/>
      <c r="BJ195" s="6"/>
      <c r="BK195" s="6"/>
      <c r="BL195" s="6"/>
    </row>
    <row r="196" spans="1:64">
      <c r="A196" s="4"/>
      <c r="B196" s="5"/>
      <c r="C196" s="27" t="str">
        <f>IFERROR(VLOOKUP(B196,vlookup!A$2:I$331,2,FALSE),"")</f>
        <v/>
      </c>
      <c r="D196" s="27" t="str">
        <f>IFERROR(VLOOKUP(B196,vlookup!A$2:I$331,3,FALSE),"")</f>
        <v/>
      </c>
      <c r="E196" s="5"/>
      <c r="F196" s="27" t="str">
        <f>IFERROR(VLOOKUP(E196,vlookup!D$2:E$331,2,FALSE),"")</f>
        <v/>
      </c>
      <c r="G196" s="5"/>
      <c r="H196" s="27" t="str">
        <f t="shared" si="22"/>
        <v/>
      </c>
      <c r="I196" s="27" t="str">
        <f>IFERROR(VLOOKUP(H196,vlookup!G$2:I$331,2,FALSE),"")</f>
        <v/>
      </c>
      <c r="J196" s="27" t="str">
        <f>IFERROR(VLOOKUP(H196,vlookup!G$2:I$331,3,FALSE),"")</f>
        <v/>
      </c>
      <c r="K196" s="5"/>
      <c r="L196" s="6"/>
      <c r="M196" s="6"/>
      <c r="N196" s="6"/>
      <c r="O196" s="6"/>
      <c r="P196" s="6"/>
      <c r="Q196" s="14" t="str">
        <f t="shared" si="23"/>
        <v/>
      </c>
      <c r="R196" s="5"/>
      <c r="S196" s="6"/>
      <c r="T196" s="6"/>
      <c r="U196" s="5"/>
      <c r="V196" s="45">
        <f t="shared" si="24"/>
        <v>0</v>
      </c>
      <c r="W196" s="45">
        <f t="shared" si="25"/>
        <v>0</v>
      </c>
      <c r="X196" s="45" t="e">
        <f t="shared" si="26"/>
        <v>#VALUE!</v>
      </c>
      <c r="Y196" s="45">
        <f>IFERROR(VALUE(V196),VLOOKUP(V196,DayReplace[],2,0))</f>
        <v>0</v>
      </c>
      <c r="Z196" s="45">
        <f>IF(V196=0,1,
IF(OR(AND(COUNTIF(Table12[Normal and Leap Years],X196),AA196=3,Y196=30),
AND(COUNTIF(Table9[MM Year],X196),COUNTIF(Table13[Always 29-Day Months],AA196),Y196=30)),Y196
-1,Y196))</f>
        <v>1</v>
      </c>
      <c r="AA196" s="45">
        <f>IFERROR(VALUE(W196),VLOOKUP(W196,MonthReplace[],2,0))</f>
        <v>0</v>
      </c>
      <c r="AB196" s="45" t="e">
        <f>IF(COUNTIF(Table9[MM Year],X196),VLOOKUP(AA196,MonthSerial[],VLOOKUP(X196,Table9[],3,0)+2,0),DATE(X196,AA196,0)-AC196)</f>
        <v>#VALUE!</v>
      </c>
      <c r="AC196" s="45" t="e">
        <f>IF(COUNTIF(Table9[MM Year],X196),
VLOOKUP(X196,Table9[],5,0),
DATE(X196,1,0))</f>
        <v>#VALUE!</v>
      </c>
      <c r="AD196" s="46" t="e">
        <f>IF(AA196=0,DATE(YEAR(AC196+1),7,16),
IF(V196=0,IF(COUNTIF(Table9[MM Year],X196),AC196+AB196+Z196+15-DAY(AC196+AB196+Z196+15)+16,AC196+AB196+Z196-DAY(AC196+AB196+Z196)+16),
IF(COUNTIF(Table9[MM Year],X196),
IF(AC196+AB196+Z196&lt;VLOOKUP(X196,Table9[],7,0),AC196
+AB196+Z196+VLOOKUP(X196,Table9[],4,0),AC196+AB196+Z196),AC196
+AB196+Z196)))</f>
        <v>#VALUE!</v>
      </c>
      <c r="AE196" s="42"/>
      <c r="AF196" s="15" t="str">
        <f>IFERROR(IF(COUNTIF(Table9[MM Year],X196),
IF(AD196&lt;VLOOKUP(X196,Table9[],7,0),AD196
+VLOOKUP(X196,Table9[],4,0),AD196),AD196
),"")</f>
        <v/>
      </c>
      <c r="AG196" s="5"/>
      <c r="AH196" s="5"/>
      <c r="AI196" s="5"/>
      <c r="AJ196" s="6"/>
      <c r="AK196" s="6"/>
      <c r="AL196" s="12" t="str">
        <f t="shared" si="27"/>
        <v/>
      </c>
      <c r="AM196" s="5"/>
      <c r="AN196" s="27" t="str">
        <f t="shared" si="28"/>
        <v/>
      </c>
      <c r="AO196" s="5"/>
      <c r="AP196" s="5"/>
      <c r="AQ196" s="6"/>
      <c r="AR196" s="12" t="str">
        <f t="shared" si="29"/>
        <v/>
      </c>
      <c r="AS196" s="6"/>
      <c r="AT196" s="5"/>
      <c r="AU196" s="53"/>
      <c r="AV196" s="53"/>
      <c r="AW196" s="54"/>
      <c r="AX196" s="15" t="str">
        <f t="shared" si="30"/>
        <v/>
      </c>
      <c r="AY196" s="5"/>
      <c r="AZ196" s="27" t="str">
        <f>IFERROR(VLOOKUP(AY196,vlookup!A$2:I$331,2,FALSE),"")</f>
        <v/>
      </c>
      <c r="BA196" s="27" t="str">
        <f>IFERROR(VLOOKUP(AY196,vlookup!A$2:I$331,3,FALSE),"")</f>
        <v/>
      </c>
      <c r="BB196" s="5"/>
      <c r="BC196" s="27" t="str">
        <f>IFERROR(VLOOKUP(BB196,vlookup!D$2:E$331,2,FALSE),"")</f>
        <v/>
      </c>
      <c r="BD196" s="5"/>
      <c r="BE196" s="27" t="str">
        <f t="shared" si="31"/>
        <v/>
      </c>
      <c r="BF196" s="27" t="str">
        <f>IFERROR(VLOOKUP(BE196,vlookup!G$2:I$331,2,FALSE),"")</f>
        <v/>
      </c>
      <c r="BG196" s="27" t="str">
        <f>IFERROR(VLOOKUP(BE196,vlookup!G$2:I$331,3,FALSE),"")</f>
        <v/>
      </c>
      <c r="BH196" s="5"/>
      <c r="BI196" s="6"/>
      <c r="BJ196" s="6"/>
      <c r="BK196" s="6"/>
      <c r="BL196" s="6"/>
    </row>
    <row r="197" spans="1:64">
      <c r="A197" s="4"/>
      <c r="B197" s="5"/>
      <c r="C197" s="27" t="str">
        <f>IFERROR(VLOOKUP(B197,vlookup!A$2:I$331,2,FALSE),"")</f>
        <v/>
      </c>
      <c r="D197" s="27" t="str">
        <f>IFERROR(VLOOKUP(B197,vlookup!A$2:I$331,3,FALSE),"")</f>
        <v/>
      </c>
      <c r="E197" s="5"/>
      <c r="F197" s="27" t="str">
        <f>IFERROR(VLOOKUP(E197,vlookup!D$2:E$331,2,FALSE),"")</f>
        <v/>
      </c>
      <c r="G197" s="5"/>
      <c r="H197" s="27" t="str">
        <f t="shared" ref="H197:H260" si="32">IF(G197="","",CONCATENATE(E197,"_",G197))</f>
        <v/>
      </c>
      <c r="I197" s="27" t="str">
        <f>IFERROR(VLOOKUP(H197,vlookup!G$2:I$331,2,FALSE),"")</f>
        <v/>
      </c>
      <c r="J197" s="27" t="str">
        <f>IFERROR(VLOOKUP(H197,vlookup!G$2:I$331,3,FALSE),"")</f>
        <v/>
      </c>
      <c r="K197" s="5"/>
      <c r="L197" s="6"/>
      <c r="M197" s="6"/>
      <c r="N197" s="6"/>
      <c r="O197" s="6"/>
      <c r="P197" s="6"/>
      <c r="Q197" s="14" t="str">
        <f t="shared" ref="Q197:Q260" si="33">IF(P197="","",CONCATENATE("၀၂","/",D197,"/",J197,"/",P197))</f>
        <v/>
      </c>
      <c r="R197" s="5"/>
      <c r="S197" s="6"/>
      <c r="T197" s="6"/>
      <c r="U197" s="5"/>
      <c r="V197" s="45">
        <f t="shared" ref="V197:V260" si="34">IF(LEN(AE197)-LEN(SUBSTITUTE(AE197,".",""))=2,LEFT(AE197,FIND(".",AE197)-1),0)</f>
        <v>0</v>
      </c>
      <c r="W197" s="45">
        <f t="shared" ref="W197:W260" si="35">CHOOSE(LEN(AE197)-LEN(SUBSTITUTE(AE197,".",""))+1,0,
LEFT(AE197,FIND(".",AE197)-1),
MID(AE197,FIND(".",AE197)+1,FIND(".",AE197,FIND(".",AE197)+1)-FIND(".",AE197)-1))</f>
        <v>0</v>
      </c>
      <c r="X197" s="45" t="e">
        <f t="shared" ref="X197:X260" si="36">VALUE(RIGHT(AE197,4))</f>
        <v>#VALUE!</v>
      </c>
      <c r="Y197" s="45">
        <f>IFERROR(VALUE(V197),VLOOKUP(V197,DayReplace[],2,0))</f>
        <v>0</v>
      </c>
      <c r="Z197" s="45">
        <f>IF(V197=0,1,
IF(OR(AND(COUNTIF(Table12[Normal and Leap Years],X197),AA197=3,Y197=30),
AND(COUNTIF(Table9[MM Year],X197),COUNTIF(Table13[Always 29-Day Months],AA197),Y197=30)),Y197
-1,Y197))</f>
        <v>1</v>
      </c>
      <c r="AA197" s="45">
        <f>IFERROR(VALUE(W197),VLOOKUP(W197,MonthReplace[],2,0))</f>
        <v>0</v>
      </c>
      <c r="AB197" s="45" t="e">
        <f>IF(COUNTIF(Table9[MM Year],X197),VLOOKUP(AA197,MonthSerial[],VLOOKUP(X197,Table9[],3,0)+2,0),DATE(X197,AA197,0)-AC197)</f>
        <v>#VALUE!</v>
      </c>
      <c r="AC197" s="45" t="e">
        <f>IF(COUNTIF(Table9[MM Year],X197),
VLOOKUP(X197,Table9[],5,0),
DATE(X197,1,0))</f>
        <v>#VALUE!</v>
      </c>
      <c r="AD197" s="46" t="e">
        <f>IF(AA197=0,DATE(YEAR(AC197+1),7,16),
IF(V197=0,IF(COUNTIF(Table9[MM Year],X197),AC197+AB197+Z197+15-DAY(AC197+AB197+Z197+15)+16,AC197+AB197+Z197-DAY(AC197+AB197+Z197)+16),
IF(COUNTIF(Table9[MM Year],X197),
IF(AC197+AB197+Z197&lt;VLOOKUP(X197,Table9[],7,0),AC197
+AB197+Z197+VLOOKUP(X197,Table9[],4,0),AC197+AB197+Z197),AC197
+AB197+Z197)))</f>
        <v>#VALUE!</v>
      </c>
      <c r="AE197" s="42"/>
      <c r="AF197" s="15" t="str">
        <f>IFERROR(IF(COUNTIF(Table9[MM Year],X197),
IF(AD197&lt;VLOOKUP(X197,Table9[],7,0),AD197
+VLOOKUP(X197,Table9[],4,0),AD197),AD197
),"")</f>
        <v/>
      </c>
      <c r="AG197" s="5"/>
      <c r="AH197" s="5"/>
      <c r="AI197" s="5"/>
      <c r="AJ197" s="6"/>
      <c r="AK197" s="6"/>
      <c r="AL197" s="12" t="str">
        <f t="shared" ref="AL197:AL260" si="37">IF(AK197="","",CONCATENATE(AJ197,"-",AK197))</f>
        <v/>
      </c>
      <c r="AM197" s="5"/>
      <c r="AN197" s="27" t="str">
        <f t="shared" ref="AN197:AN260" si="38">IF(AM197="","",CONCATENATE("_",AM197))</f>
        <v/>
      </c>
      <c r="AO197" s="5"/>
      <c r="AP197" s="5"/>
      <c r="AQ197" s="6"/>
      <c r="AR197" s="12" t="str">
        <f t="shared" ref="AR197:AR260" si="39">IF(AQ197="","",CONCATENATE(AM197,"/",AO197,AP197,AQ197))</f>
        <v/>
      </c>
      <c r="AS197" s="6"/>
      <c r="AT197" s="5"/>
      <c r="AU197" s="53"/>
      <c r="AV197" s="53"/>
      <c r="AW197" s="54"/>
      <c r="AX197" s="15" t="str">
        <f t="shared" ref="AX197:AX260" si="40">IFERROR(DATE(AW197,AV197,AU197),"")</f>
        <v/>
      </c>
      <c r="AY197" s="5"/>
      <c r="AZ197" s="27" t="str">
        <f>IFERROR(VLOOKUP(AY197,vlookup!A$2:I$331,2,FALSE),"")</f>
        <v/>
      </c>
      <c r="BA197" s="27" t="str">
        <f>IFERROR(VLOOKUP(AY197,vlookup!A$2:I$331,3,FALSE),"")</f>
        <v/>
      </c>
      <c r="BB197" s="5"/>
      <c r="BC197" s="27" t="str">
        <f>IFERROR(VLOOKUP(BB197,vlookup!D$2:E$331,2,FALSE),"")</f>
        <v/>
      </c>
      <c r="BD197" s="5"/>
      <c r="BE197" s="27" t="str">
        <f t="shared" ref="BE197:BE260" si="41">IF(BD197="","",CONCATENATE(BB197,"_",BD197))</f>
        <v/>
      </c>
      <c r="BF197" s="27" t="str">
        <f>IFERROR(VLOOKUP(BE197,vlookup!G$2:I$331,2,FALSE),"")</f>
        <v/>
      </c>
      <c r="BG197" s="27" t="str">
        <f>IFERROR(VLOOKUP(BE197,vlookup!G$2:I$331,3,FALSE),"")</f>
        <v/>
      </c>
      <c r="BH197" s="5"/>
      <c r="BI197" s="6"/>
      <c r="BJ197" s="6"/>
      <c r="BK197" s="6"/>
      <c r="BL197" s="6"/>
    </row>
    <row r="198" spans="1:64">
      <c r="A198" s="4"/>
      <c r="B198" s="5"/>
      <c r="C198" s="27" t="str">
        <f>IFERROR(VLOOKUP(B198,vlookup!A$2:I$331,2,FALSE),"")</f>
        <v/>
      </c>
      <c r="D198" s="27" t="str">
        <f>IFERROR(VLOOKUP(B198,vlookup!A$2:I$331,3,FALSE),"")</f>
        <v/>
      </c>
      <c r="E198" s="5"/>
      <c r="F198" s="27" t="str">
        <f>IFERROR(VLOOKUP(E198,vlookup!D$2:E$331,2,FALSE),"")</f>
        <v/>
      </c>
      <c r="G198" s="5"/>
      <c r="H198" s="27" t="str">
        <f t="shared" si="32"/>
        <v/>
      </c>
      <c r="I198" s="27" t="str">
        <f>IFERROR(VLOOKUP(H198,vlookup!G$2:I$331,2,FALSE),"")</f>
        <v/>
      </c>
      <c r="J198" s="27" t="str">
        <f>IFERROR(VLOOKUP(H198,vlookup!G$2:I$331,3,FALSE),"")</f>
        <v/>
      </c>
      <c r="K198" s="5"/>
      <c r="L198" s="6"/>
      <c r="M198" s="6"/>
      <c r="N198" s="6"/>
      <c r="O198" s="6"/>
      <c r="P198" s="6"/>
      <c r="Q198" s="14" t="str">
        <f t="shared" si="33"/>
        <v/>
      </c>
      <c r="R198" s="5"/>
      <c r="S198" s="6"/>
      <c r="T198" s="6"/>
      <c r="U198" s="5"/>
      <c r="V198" s="45">
        <f t="shared" si="34"/>
        <v>0</v>
      </c>
      <c r="W198" s="45">
        <f t="shared" si="35"/>
        <v>0</v>
      </c>
      <c r="X198" s="45" t="e">
        <f t="shared" si="36"/>
        <v>#VALUE!</v>
      </c>
      <c r="Y198" s="45">
        <f>IFERROR(VALUE(V198),VLOOKUP(V198,DayReplace[],2,0))</f>
        <v>0</v>
      </c>
      <c r="Z198" s="45">
        <f>IF(V198=0,1,
IF(OR(AND(COUNTIF(Table12[Normal and Leap Years],X198),AA198=3,Y198=30),
AND(COUNTIF(Table9[MM Year],X198),COUNTIF(Table13[Always 29-Day Months],AA198),Y198=30)),Y198
-1,Y198))</f>
        <v>1</v>
      </c>
      <c r="AA198" s="45">
        <f>IFERROR(VALUE(W198),VLOOKUP(W198,MonthReplace[],2,0))</f>
        <v>0</v>
      </c>
      <c r="AB198" s="45" t="e">
        <f>IF(COUNTIF(Table9[MM Year],X198),VLOOKUP(AA198,MonthSerial[],VLOOKUP(X198,Table9[],3,0)+2,0),DATE(X198,AA198,0)-AC198)</f>
        <v>#VALUE!</v>
      </c>
      <c r="AC198" s="45" t="e">
        <f>IF(COUNTIF(Table9[MM Year],X198),
VLOOKUP(X198,Table9[],5,0),
DATE(X198,1,0))</f>
        <v>#VALUE!</v>
      </c>
      <c r="AD198" s="46" t="e">
        <f>IF(AA198=0,DATE(YEAR(AC198+1),7,16),
IF(V198=0,IF(COUNTIF(Table9[MM Year],X198),AC198+AB198+Z198+15-DAY(AC198+AB198+Z198+15)+16,AC198+AB198+Z198-DAY(AC198+AB198+Z198)+16),
IF(COUNTIF(Table9[MM Year],X198),
IF(AC198+AB198+Z198&lt;VLOOKUP(X198,Table9[],7,0),AC198
+AB198+Z198+VLOOKUP(X198,Table9[],4,0),AC198+AB198+Z198),AC198
+AB198+Z198)))</f>
        <v>#VALUE!</v>
      </c>
      <c r="AE198" s="42"/>
      <c r="AF198" s="15" t="str">
        <f>IFERROR(IF(COUNTIF(Table9[MM Year],X198),
IF(AD198&lt;VLOOKUP(X198,Table9[],7,0),AD198
+VLOOKUP(X198,Table9[],4,0),AD198),AD198
),"")</f>
        <v/>
      </c>
      <c r="AG198" s="5"/>
      <c r="AH198" s="5"/>
      <c r="AI198" s="5"/>
      <c r="AJ198" s="6"/>
      <c r="AK198" s="6"/>
      <c r="AL198" s="12" t="str">
        <f t="shared" si="37"/>
        <v/>
      </c>
      <c r="AM198" s="5"/>
      <c r="AN198" s="27" t="str">
        <f t="shared" si="38"/>
        <v/>
      </c>
      <c r="AO198" s="5"/>
      <c r="AP198" s="5"/>
      <c r="AQ198" s="6"/>
      <c r="AR198" s="12" t="str">
        <f t="shared" si="39"/>
        <v/>
      </c>
      <c r="AS198" s="6"/>
      <c r="AT198" s="5"/>
      <c r="AU198" s="53"/>
      <c r="AV198" s="53"/>
      <c r="AW198" s="54"/>
      <c r="AX198" s="15" t="str">
        <f t="shared" si="40"/>
        <v/>
      </c>
      <c r="AY198" s="5"/>
      <c r="AZ198" s="27" t="str">
        <f>IFERROR(VLOOKUP(AY198,vlookup!A$2:I$331,2,FALSE),"")</f>
        <v/>
      </c>
      <c r="BA198" s="27" t="str">
        <f>IFERROR(VLOOKUP(AY198,vlookup!A$2:I$331,3,FALSE),"")</f>
        <v/>
      </c>
      <c r="BB198" s="5"/>
      <c r="BC198" s="27" t="str">
        <f>IFERROR(VLOOKUP(BB198,vlookup!D$2:E$331,2,FALSE),"")</f>
        <v/>
      </c>
      <c r="BD198" s="5"/>
      <c r="BE198" s="27" t="str">
        <f t="shared" si="41"/>
        <v/>
      </c>
      <c r="BF198" s="27" t="str">
        <f>IFERROR(VLOOKUP(BE198,vlookup!G$2:I$331,2,FALSE),"")</f>
        <v/>
      </c>
      <c r="BG198" s="27" t="str">
        <f>IFERROR(VLOOKUP(BE198,vlookup!G$2:I$331,3,FALSE),"")</f>
        <v/>
      </c>
      <c r="BH198" s="5"/>
      <c r="BI198" s="6"/>
      <c r="BJ198" s="6"/>
      <c r="BK198" s="6"/>
      <c r="BL198" s="6"/>
    </row>
    <row r="199" spans="1:64">
      <c r="A199" s="4"/>
      <c r="B199" s="5"/>
      <c r="C199" s="27" t="str">
        <f>IFERROR(VLOOKUP(B199,vlookup!A$2:I$331,2,FALSE),"")</f>
        <v/>
      </c>
      <c r="D199" s="27" t="str">
        <f>IFERROR(VLOOKUP(B199,vlookup!A$2:I$331,3,FALSE),"")</f>
        <v/>
      </c>
      <c r="E199" s="5"/>
      <c r="F199" s="27" t="str">
        <f>IFERROR(VLOOKUP(E199,vlookup!D$2:E$331,2,FALSE),"")</f>
        <v/>
      </c>
      <c r="G199" s="5"/>
      <c r="H199" s="27" t="str">
        <f t="shared" si="32"/>
        <v/>
      </c>
      <c r="I199" s="27" t="str">
        <f>IFERROR(VLOOKUP(H199,vlookup!G$2:I$331,2,FALSE),"")</f>
        <v/>
      </c>
      <c r="J199" s="27" t="str">
        <f>IFERROR(VLOOKUP(H199,vlookup!G$2:I$331,3,FALSE),"")</f>
        <v/>
      </c>
      <c r="K199" s="5"/>
      <c r="L199" s="6"/>
      <c r="M199" s="6"/>
      <c r="N199" s="6"/>
      <c r="O199" s="6"/>
      <c r="P199" s="6"/>
      <c r="Q199" s="14" t="str">
        <f t="shared" si="33"/>
        <v/>
      </c>
      <c r="R199" s="5"/>
      <c r="S199" s="6"/>
      <c r="T199" s="6"/>
      <c r="U199" s="5"/>
      <c r="V199" s="45">
        <f t="shared" si="34"/>
        <v>0</v>
      </c>
      <c r="W199" s="45">
        <f t="shared" si="35"/>
        <v>0</v>
      </c>
      <c r="X199" s="45" t="e">
        <f t="shared" si="36"/>
        <v>#VALUE!</v>
      </c>
      <c r="Y199" s="45">
        <f>IFERROR(VALUE(V199),VLOOKUP(V199,DayReplace[],2,0))</f>
        <v>0</v>
      </c>
      <c r="Z199" s="45">
        <f>IF(V199=0,1,
IF(OR(AND(COUNTIF(Table12[Normal and Leap Years],X199),AA199=3,Y199=30),
AND(COUNTIF(Table9[MM Year],X199),COUNTIF(Table13[Always 29-Day Months],AA199),Y199=30)),Y199
-1,Y199))</f>
        <v>1</v>
      </c>
      <c r="AA199" s="45">
        <f>IFERROR(VALUE(W199),VLOOKUP(W199,MonthReplace[],2,0))</f>
        <v>0</v>
      </c>
      <c r="AB199" s="45" t="e">
        <f>IF(COUNTIF(Table9[MM Year],X199),VLOOKUP(AA199,MonthSerial[],VLOOKUP(X199,Table9[],3,0)+2,0),DATE(X199,AA199,0)-AC199)</f>
        <v>#VALUE!</v>
      </c>
      <c r="AC199" s="45" t="e">
        <f>IF(COUNTIF(Table9[MM Year],X199),
VLOOKUP(X199,Table9[],5,0),
DATE(X199,1,0))</f>
        <v>#VALUE!</v>
      </c>
      <c r="AD199" s="46" t="e">
        <f>IF(AA199=0,DATE(YEAR(AC199+1),7,16),
IF(V199=0,IF(COUNTIF(Table9[MM Year],X199),AC199+AB199+Z199+15-DAY(AC199+AB199+Z199+15)+16,AC199+AB199+Z199-DAY(AC199+AB199+Z199)+16),
IF(COUNTIF(Table9[MM Year],X199),
IF(AC199+AB199+Z199&lt;VLOOKUP(X199,Table9[],7,0),AC199
+AB199+Z199+VLOOKUP(X199,Table9[],4,0),AC199+AB199+Z199),AC199
+AB199+Z199)))</f>
        <v>#VALUE!</v>
      </c>
      <c r="AE199" s="42"/>
      <c r="AF199" s="15" t="str">
        <f>IFERROR(IF(COUNTIF(Table9[MM Year],X199),
IF(AD199&lt;VLOOKUP(X199,Table9[],7,0),AD199
+VLOOKUP(X199,Table9[],4,0),AD199),AD199
),"")</f>
        <v/>
      </c>
      <c r="AG199" s="5"/>
      <c r="AH199" s="5"/>
      <c r="AI199" s="5"/>
      <c r="AJ199" s="6"/>
      <c r="AK199" s="6"/>
      <c r="AL199" s="12" t="str">
        <f t="shared" si="37"/>
        <v/>
      </c>
      <c r="AM199" s="5"/>
      <c r="AN199" s="27" t="str">
        <f t="shared" si="38"/>
        <v/>
      </c>
      <c r="AO199" s="5"/>
      <c r="AP199" s="5"/>
      <c r="AQ199" s="6"/>
      <c r="AR199" s="12" t="str">
        <f t="shared" si="39"/>
        <v/>
      </c>
      <c r="AS199" s="6"/>
      <c r="AT199" s="5"/>
      <c r="AU199" s="53"/>
      <c r="AV199" s="53"/>
      <c r="AW199" s="54"/>
      <c r="AX199" s="15" t="str">
        <f t="shared" si="40"/>
        <v/>
      </c>
      <c r="AY199" s="5"/>
      <c r="AZ199" s="27" t="str">
        <f>IFERROR(VLOOKUP(AY199,vlookup!A$2:I$331,2,FALSE),"")</f>
        <v/>
      </c>
      <c r="BA199" s="27" t="str">
        <f>IFERROR(VLOOKUP(AY199,vlookup!A$2:I$331,3,FALSE),"")</f>
        <v/>
      </c>
      <c r="BB199" s="5"/>
      <c r="BC199" s="27" t="str">
        <f>IFERROR(VLOOKUP(BB199,vlookup!D$2:E$331,2,FALSE),"")</f>
        <v/>
      </c>
      <c r="BD199" s="5"/>
      <c r="BE199" s="27" t="str">
        <f t="shared" si="41"/>
        <v/>
      </c>
      <c r="BF199" s="27" t="str">
        <f>IFERROR(VLOOKUP(BE199,vlookup!G$2:I$331,2,FALSE),"")</f>
        <v/>
      </c>
      <c r="BG199" s="27" t="str">
        <f>IFERROR(VLOOKUP(BE199,vlookup!G$2:I$331,3,FALSE),"")</f>
        <v/>
      </c>
      <c r="BH199" s="5"/>
      <c r="BI199" s="6"/>
      <c r="BJ199" s="6"/>
      <c r="BK199" s="6"/>
      <c r="BL199" s="6"/>
    </row>
    <row r="200" spans="1:64">
      <c r="A200" s="4"/>
      <c r="B200" s="5"/>
      <c r="C200" s="27" t="str">
        <f>IFERROR(VLOOKUP(B200,vlookup!A$2:I$331,2,FALSE),"")</f>
        <v/>
      </c>
      <c r="D200" s="27" t="str">
        <f>IFERROR(VLOOKUP(B200,vlookup!A$2:I$331,3,FALSE),"")</f>
        <v/>
      </c>
      <c r="E200" s="5"/>
      <c r="F200" s="27" t="str">
        <f>IFERROR(VLOOKUP(E200,vlookup!D$2:E$331,2,FALSE),"")</f>
        <v/>
      </c>
      <c r="G200" s="5"/>
      <c r="H200" s="27" t="str">
        <f t="shared" si="32"/>
        <v/>
      </c>
      <c r="I200" s="27" t="str">
        <f>IFERROR(VLOOKUP(H200,vlookup!G$2:I$331,2,FALSE),"")</f>
        <v/>
      </c>
      <c r="J200" s="27" t="str">
        <f>IFERROR(VLOOKUP(H200,vlookup!G$2:I$331,3,FALSE),"")</f>
        <v/>
      </c>
      <c r="K200" s="5"/>
      <c r="L200" s="6"/>
      <c r="M200" s="6"/>
      <c r="N200" s="6"/>
      <c r="O200" s="6"/>
      <c r="P200" s="6"/>
      <c r="Q200" s="14" t="str">
        <f t="shared" si="33"/>
        <v/>
      </c>
      <c r="R200" s="5"/>
      <c r="S200" s="6"/>
      <c r="T200" s="6"/>
      <c r="U200" s="5"/>
      <c r="V200" s="45">
        <f t="shared" si="34"/>
        <v>0</v>
      </c>
      <c r="W200" s="45">
        <f t="shared" si="35"/>
        <v>0</v>
      </c>
      <c r="X200" s="45" t="e">
        <f t="shared" si="36"/>
        <v>#VALUE!</v>
      </c>
      <c r="Y200" s="45">
        <f>IFERROR(VALUE(V200),VLOOKUP(V200,DayReplace[],2,0))</f>
        <v>0</v>
      </c>
      <c r="Z200" s="45">
        <f>IF(V200=0,1,
IF(OR(AND(COUNTIF(Table12[Normal and Leap Years],X200),AA200=3,Y200=30),
AND(COUNTIF(Table9[MM Year],X200),COUNTIF(Table13[Always 29-Day Months],AA200),Y200=30)),Y200
-1,Y200))</f>
        <v>1</v>
      </c>
      <c r="AA200" s="45">
        <f>IFERROR(VALUE(W200),VLOOKUP(W200,MonthReplace[],2,0))</f>
        <v>0</v>
      </c>
      <c r="AB200" s="45" t="e">
        <f>IF(COUNTIF(Table9[MM Year],X200),VLOOKUP(AA200,MonthSerial[],VLOOKUP(X200,Table9[],3,0)+2,0),DATE(X200,AA200,0)-AC200)</f>
        <v>#VALUE!</v>
      </c>
      <c r="AC200" s="45" t="e">
        <f>IF(COUNTIF(Table9[MM Year],X200),
VLOOKUP(X200,Table9[],5,0),
DATE(X200,1,0))</f>
        <v>#VALUE!</v>
      </c>
      <c r="AD200" s="46" t="e">
        <f>IF(AA200=0,DATE(YEAR(AC200+1),7,16),
IF(V200=0,IF(COUNTIF(Table9[MM Year],X200),AC200+AB200+Z200+15-DAY(AC200+AB200+Z200+15)+16,AC200+AB200+Z200-DAY(AC200+AB200+Z200)+16),
IF(COUNTIF(Table9[MM Year],X200),
IF(AC200+AB200+Z200&lt;VLOOKUP(X200,Table9[],7,0),AC200
+AB200+Z200+VLOOKUP(X200,Table9[],4,0),AC200+AB200+Z200),AC200
+AB200+Z200)))</f>
        <v>#VALUE!</v>
      </c>
      <c r="AE200" s="42"/>
      <c r="AF200" s="15" t="str">
        <f>IFERROR(IF(COUNTIF(Table9[MM Year],X200),
IF(AD200&lt;VLOOKUP(X200,Table9[],7,0),AD200
+VLOOKUP(X200,Table9[],4,0),AD200),AD200
),"")</f>
        <v/>
      </c>
      <c r="AG200" s="5"/>
      <c r="AH200" s="5"/>
      <c r="AI200" s="5"/>
      <c r="AJ200" s="6"/>
      <c r="AK200" s="6"/>
      <c r="AL200" s="12" t="str">
        <f t="shared" si="37"/>
        <v/>
      </c>
      <c r="AM200" s="5"/>
      <c r="AN200" s="27" t="str">
        <f t="shared" si="38"/>
        <v/>
      </c>
      <c r="AO200" s="5"/>
      <c r="AP200" s="5"/>
      <c r="AQ200" s="6"/>
      <c r="AR200" s="12" t="str">
        <f t="shared" si="39"/>
        <v/>
      </c>
      <c r="AS200" s="6"/>
      <c r="AT200" s="5"/>
      <c r="AU200" s="53"/>
      <c r="AV200" s="53"/>
      <c r="AW200" s="54"/>
      <c r="AX200" s="15" t="str">
        <f t="shared" si="40"/>
        <v/>
      </c>
      <c r="AY200" s="5"/>
      <c r="AZ200" s="27" t="str">
        <f>IFERROR(VLOOKUP(AY200,vlookup!A$2:I$331,2,FALSE),"")</f>
        <v/>
      </c>
      <c r="BA200" s="27" t="str">
        <f>IFERROR(VLOOKUP(AY200,vlookup!A$2:I$331,3,FALSE),"")</f>
        <v/>
      </c>
      <c r="BB200" s="5"/>
      <c r="BC200" s="27" t="str">
        <f>IFERROR(VLOOKUP(BB200,vlookup!D$2:E$331,2,FALSE),"")</f>
        <v/>
      </c>
      <c r="BD200" s="5"/>
      <c r="BE200" s="27" t="str">
        <f t="shared" si="41"/>
        <v/>
      </c>
      <c r="BF200" s="27" t="str">
        <f>IFERROR(VLOOKUP(BE200,vlookup!G$2:I$331,2,FALSE),"")</f>
        <v/>
      </c>
      <c r="BG200" s="27" t="str">
        <f>IFERROR(VLOOKUP(BE200,vlookup!G$2:I$331,3,FALSE),"")</f>
        <v/>
      </c>
      <c r="BH200" s="5"/>
      <c r="BI200" s="6"/>
      <c r="BJ200" s="6"/>
      <c r="BK200" s="6"/>
      <c r="BL200" s="6"/>
    </row>
    <row r="201" spans="1:64">
      <c r="A201" s="4"/>
      <c r="B201" s="5"/>
      <c r="C201" s="27" t="str">
        <f>IFERROR(VLOOKUP(B201,vlookup!A$2:I$331,2,FALSE),"")</f>
        <v/>
      </c>
      <c r="D201" s="27" t="str">
        <f>IFERROR(VLOOKUP(B201,vlookup!A$2:I$331,3,FALSE),"")</f>
        <v/>
      </c>
      <c r="E201" s="5"/>
      <c r="F201" s="27" t="str">
        <f>IFERROR(VLOOKUP(E201,vlookup!D$2:E$331,2,FALSE),"")</f>
        <v/>
      </c>
      <c r="G201" s="5"/>
      <c r="H201" s="27" t="str">
        <f t="shared" si="32"/>
        <v/>
      </c>
      <c r="I201" s="27" t="str">
        <f>IFERROR(VLOOKUP(H201,vlookup!G$2:I$331,2,FALSE),"")</f>
        <v/>
      </c>
      <c r="J201" s="27" t="str">
        <f>IFERROR(VLOOKUP(H201,vlookup!G$2:I$331,3,FALSE),"")</f>
        <v/>
      </c>
      <c r="K201" s="5"/>
      <c r="L201" s="6"/>
      <c r="M201" s="6"/>
      <c r="N201" s="6"/>
      <c r="O201" s="6"/>
      <c r="P201" s="6"/>
      <c r="Q201" s="14" t="str">
        <f t="shared" si="33"/>
        <v/>
      </c>
      <c r="R201" s="5"/>
      <c r="S201" s="6"/>
      <c r="T201" s="6"/>
      <c r="U201" s="5"/>
      <c r="V201" s="45">
        <f t="shared" si="34"/>
        <v>0</v>
      </c>
      <c r="W201" s="45">
        <f t="shared" si="35"/>
        <v>0</v>
      </c>
      <c r="X201" s="45" t="e">
        <f t="shared" si="36"/>
        <v>#VALUE!</v>
      </c>
      <c r="Y201" s="45">
        <f>IFERROR(VALUE(V201),VLOOKUP(V201,DayReplace[],2,0))</f>
        <v>0</v>
      </c>
      <c r="Z201" s="45">
        <f>IF(V201=0,1,
IF(OR(AND(COUNTIF(Table12[Normal and Leap Years],X201),AA201=3,Y201=30),
AND(COUNTIF(Table9[MM Year],X201),COUNTIF(Table13[Always 29-Day Months],AA201),Y201=30)),Y201
-1,Y201))</f>
        <v>1</v>
      </c>
      <c r="AA201" s="45">
        <f>IFERROR(VALUE(W201),VLOOKUP(W201,MonthReplace[],2,0))</f>
        <v>0</v>
      </c>
      <c r="AB201" s="45" t="e">
        <f>IF(COUNTIF(Table9[MM Year],X201),VLOOKUP(AA201,MonthSerial[],VLOOKUP(X201,Table9[],3,0)+2,0),DATE(X201,AA201,0)-AC201)</f>
        <v>#VALUE!</v>
      </c>
      <c r="AC201" s="45" t="e">
        <f>IF(COUNTIF(Table9[MM Year],X201),
VLOOKUP(X201,Table9[],5,0),
DATE(X201,1,0))</f>
        <v>#VALUE!</v>
      </c>
      <c r="AD201" s="46" t="e">
        <f>IF(AA201=0,DATE(YEAR(AC201+1),7,16),
IF(V201=0,IF(COUNTIF(Table9[MM Year],X201),AC201+AB201+Z201+15-DAY(AC201+AB201+Z201+15)+16,AC201+AB201+Z201-DAY(AC201+AB201+Z201)+16),
IF(COUNTIF(Table9[MM Year],X201),
IF(AC201+AB201+Z201&lt;VLOOKUP(X201,Table9[],7,0),AC201
+AB201+Z201+VLOOKUP(X201,Table9[],4,0),AC201+AB201+Z201),AC201
+AB201+Z201)))</f>
        <v>#VALUE!</v>
      </c>
      <c r="AE201" s="42"/>
      <c r="AF201" s="15" t="str">
        <f>IFERROR(IF(COUNTIF(Table9[MM Year],X201),
IF(AD201&lt;VLOOKUP(X201,Table9[],7,0),AD201
+VLOOKUP(X201,Table9[],4,0),AD201),AD201
),"")</f>
        <v/>
      </c>
      <c r="AG201" s="5"/>
      <c r="AH201" s="5"/>
      <c r="AI201" s="5"/>
      <c r="AJ201" s="6"/>
      <c r="AK201" s="6"/>
      <c r="AL201" s="12" t="str">
        <f t="shared" si="37"/>
        <v/>
      </c>
      <c r="AM201" s="5"/>
      <c r="AN201" s="27" t="str">
        <f t="shared" si="38"/>
        <v/>
      </c>
      <c r="AO201" s="5"/>
      <c r="AP201" s="5"/>
      <c r="AQ201" s="6"/>
      <c r="AR201" s="12" t="str">
        <f t="shared" si="39"/>
        <v/>
      </c>
      <c r="AS201" s="6"/>
      <c r="AT201" s="5"/>
      <c r="AU201" s="53"/>
      <c r="AV201" s="53"/>
      <c r="AW201" s="54"/>
      <c r="AX201" s="15" t="str">
        <f t="shared" si="40"/>
        <v/>
      </c>
      <c r="AY201" s="5"/>
      <c r="AZ201" s="27" t="str">
        <f>IFERROR(VLOOKUP(AY201,vlookup!A$2:I$331,2,FALSE),"")</f>
        <v/>
      </c>
      <c r="BA201" s="27" t="str">
        <f>IFERROR(VLOOKUP(AY201,vlookup!A$2:I$331,3,FALSE),"")</f>
        <v/>
      </c>
      <c r="BB201" s="5"/>
      <c r="BC201" s="27" t="str">
        <f>IFERROR(VLOOKUP(BB201,vlookup!D$2:E$331,2,FALSE),"")</f>
        <v/>
      </c>
      <c r="BD201" s="5"/>
      <c r="BE201" s="27" t="str">
        <f t="shared" si="41"/>
        <v/>
      </c>
      <c r="BF201" s="27" t="str">
        <f>IFERROR(VLOOKUP(BE201,vlookup!G$2:I$331,2,FALSE),"")</f>
        <v/>
      </c>
      <c r="BG201" s="27" t="str">
        <f>IFERROR(VLOOKUP(BE201,vlookup!G$2:I$331,3,FALSE),"")</f>
        <v/>
      </c>
      <c r="BH201" s="5"/>
      <c r="BI201" s="6"/>
      <c r="BJ201" s="6"/>
      <c r="BK201" s="6"/>
      <c r="BL201" s="6"/>
    </row>
    <row r="202" spans="1:64">
      <c r="A202" s="4"/>
      <c r="B202" s="5"/>
      <c r="C202" s="27" t="str">
        <f>IFERROR(VLOOKUP(B202,vlookup!A$2:I$331,2,FALSE),"")</f>
        <v/>
      </c>
      <c r="D202" s="27" t="str">
        <f>IFERROR(VLOOKUP(B202,vlookup!A$2:I$331,3,FALSE),"")</f>
        <v/>
      </c>
      <c r="E202" s="5"/>
      <c r="F202" s="27" t="str">
        <f>IFERROR(VLOOKUP(E202,vlookup!D$2:E$331,2,FALSE),"")</f>
        <v/>
      </c>
      <c r="G202" s="5"/>
      <c r="H202" s="27" t="str">
        <f t="shared" si="32"/>
        <v/>
      </c>
      <c r="I202" s="27" t="str">
        <f>IFERROR(VLOOKUP(H202,vlookup!G$2:I$331,2,FALSE),"")</f>
        <v/>
      </c>
      <c r="J202" s="27" t="str">
        <f>IFERROR(VLOOKUP(H202,vlookup!G$2:I$331,3,FALSE),"")</f>
        <v/>
      </c>
      <c r="K202" s="5"/>
      <c r="L202" s="6"/>
      <c r="M202" s="6"/>
      <c r="N202" s="6"/>
      <c r="O202" s="6"/>
      <c r="P202" s="6"/>
      <c r="Q202" s="14" t="str">
        <f t="shared" si="33"/>
        <v/>
      </c>
      <c r="R202" s="5"/>
      <c r="S202" s="6"/>
      <c r="T202" s="6"/>
      <c r="U202" s="5"/>
      <c r="V202" s="45">
        <f t="shared" si="34"/>
        <v>0</v>
      </c>
      <c r="W202" s="45">
        <f t="shared" si="35"/>
        <v>0</v>
      </c>
      <c r="X202" s="45" t="e">
        <f t="shared" si="36"/>
        <v>#VALUE!</v>
      </c>
      <c r="Y202" s="45">
        <f>IFERROR(VALUE(V202),VLOOKUP(V202,DayReplace[],2,0))</f>
        <v>0</v>
      </c>
      <c r="Z202" s="45">
        <f>IF(V202=0,1,
IF(OR(AND(COUNTIF(Table12[Normal and Leap Years],X202),AA202=3,Y202=30),
AND(COUNTIF(Table9[MM Year],X202),COUNTIF(Table13[Always 29-Day Months],AA202),Y202=30)),Y202
-1,Y202))</f>
        <v>1</v>
      </c>
      <c r="AA202" s="45">
        <f>IFERROR(VALUE(W202),VLOOKUP(W202,MonthReplace[],2,0))</f>
        <v>0</v>
      </c>
      <c r="AB202" s="45" t="e">
        <f>IF(COUNTIF(Table9[MM Year],X202),VLOOKUP(AA202,MonthSerial[],VLOOKUP(X202,Table9[],3,0)+2,0),DATE(X202,AA202,0)-AC202)</f>
        <v>#VALUE!</v>
      </c>
      <c r="AC202" s="45" t="e">
        <f>IF(COUNTIF(Table9[MM Year],X202),
VLOOKUP(X202,Table9[],5,0),
DATE(X202,1,0))</f>
        <v>#VALUE!</v>
      </c>
      <c r="AD202" s="46" t="e">
        <f>IF(AA202=0,DATE(YEAR(AC202+1),7,16),
IF(V202=0,IF(COUNTIF(Table9[MM Year],X202),AC202+AB202+Z202+15-DAY(AC202+AB202+Z202+15)+16,AC202+AB202+Z202-DAY(AC202+AB202+Z202)+16),
IF(COUNTIF(Table9[MM Year],X202),
IF(AC202+AB202+Z202&lt;VLOOKUP(X202,Table9[],7,0),AC202
+AB202+Z202+VLOOKUP(X202,Table9[],4,0),AC202+AB202+Z202),AC202
+AB202+Z202)))</f>
        <v>#VALUE!</v>
      </c>
      <c r="AE202" s="42"/>
      <c r="AF202" s="15" t="str">
        <f>IFERROR(IF(COUNTIF(Table9[MM Year],X202),
IF(AD202&lt;VLOOKUP(X202,Table9[],7,0),AD202
+VLOOKUP(X202,Table9[],4,0),AD202),AD202
),"")</f>
        <v/>
      </c>
      <c r="AG202" s="5"/>
      <c r="AH202" s="5"/>
      <c r="AI202" s="5"/>
      <c r="AJ202" s="6"/>
      <c r="AK202" s="6"/>
      <c r="AL202" s="12" t="str">
        <f t="shared" si="37"/>
        <v/>
      </c>
      <c r="AM202" s="5"/>
      <c r="AN202" s="27" t="str">
        <f t="shared" si="38"/>
        <v/>
      </c>
      <c r="AO202" s="5"/>
      <c r="AP202" s="5"/>
      <c r="AQ202" s="6"/>
      <c r="AR202" s="12" t="str">
        <f t="shared" si="39"/>
        <v/>
      </c>
      <c r="AS202" s="6"/>
      <c r="AT202" s="5"/>
      <c r="AU202" s="53"/>
      <c r="AV202" s="53"/>
      <c r="AW202" s="54"/>
      <c r="AX202" s="15" t="str">
        <f t="shared" si="40"/>
        <v/>
      </c>
      <c r="AY202" s="5"/>
      <c r="AZ202" s="27" t="str">
        <f>IFERROR(VLOOKUP(AY202,vlookup!A$2:I$331,2,FALSE),"")</f>
        <v/>
      </c>
      <c r="BA202" s="27" t="str">
        <f>IFERROR(VLOOKUP(AY202,vlookup!A$2:I$331,3,FALSE),"")</f>
        <v/>
      </c>
      <c r="BB202" s="5"/>
      <c r="BC202" s="27" t="str">
        <f>IFERROR(VLOOKUP(BB202,vlookup!D$2:E$331,2,FALSE),"")</f>
        <v/>
      </c>
      <c r="BD202" s="5"/>
      <c r="BE202" s="27" t="str">
        <f t="shared" si="41"/>
        <v/>
      </c>
      <c r="BF202" s="27" t="str">
        <f>IFERROR(VLOOKUP(BE202,vlookup!G$2:I$331,2,FALSE),"")</f>
        <v/>
      </c>
      <c r="BG202" s="27" t="str">
        <f>IFERROR(VLOOKUP(BE202,vlookup!G$2:I$331,3,FALSE),"")</f>
        <v/>
      </c>
      <c r="BH202" s="5"/>
      <c r="BI202" s="6"/>
      <c r="BJ202" s="6"/>
      <c r="BK202" s="6"/>
      <c r="BL202" s="6"/>
    </row>
    <row r="203" spans="1:64">
      <c r="A203" s="4"/>
      <c r="B203" s="5"/>
      <c r="C203" s="27" t="str">
        <f>IFERROR(VLOOKUP(B203,vlookup!A$2:I$331,2,FALSE),"")</f>
        <v/>
      </c>
      <c r="D203" s="27" t="str">
        <f>IFERROR(VLOOKUP(B203,vlookup!A$2:I$331,3,FALSE),"")</f>
        <v/>
      </c>
      <c r="E203" s="5"/>
      <c r="F203" s="27" t="str">
        <f>IFERROR(VLOOKUP(E203,vlookup!D$2:E$331,2,FALSE),"")</f>
        <v/>
      </c>
      <c r="G203" s="5"/>
      <c r="H203" s="27" t="str">
        <f t="shared" si="32"/>
        <v/>
      </c>
      <c r="I203" s="27" t="str">
        <f>IFERROR(VLOOKUP(H203,vlookup!G$2:I$331,2,FALSE),"")</f>
        <v/>
      </c>
      <c r="J203" s="27" t="str">
        <f>IFERROR(VLOOKUP(H203,vlookup!G$2:I$331,3,FALSE),"")</f>
        <v/>
      </c>
      <c r="K203" s="5"/>
      <c r="L203" s="6"/>
      <c r="M203" s="6"/>
      <c r="N203" s="6"/>
      <c r="O203" s="6"/>
      <c r="P203" s="6"/>
      <c r="Q203" s="14" t="str">
        <f t="shared" si="33"/>
        <v/>
      </c>
      <c r="R203" s="5"/>
      <c r="S203" s="6"/>
      <c r="T203" s="6"/>
      <c r="U203" s="5"/>
      <c r="V203" s="45">
        <f t="shared" si="34"/>
        <v>0</v>
      </c>
      <c r="W203" s="45">
        <f t="shared" si="35"/>
        <v>0</v>
      </c>
      <c r="X203" s="45" t="e">
        <f t="shared" si="36"/>
        <v>#VALUE!</v>
      </c>
      <c r="Y203" s="45">
        <f>IFERROR(VALUE(V203),VLOOKUP(V203,DayReplace[],2,0))</f>
        <v>0</v>
      </c>
      <c r="Z203" s="45">
        <f>IF(V203=0,1,
IF(OR(AND(COUNTIF(Table12[Normal and Leap Years],X203),AA203=3,Y203=30),
AND(COUNTIF(Table9[MM Year],X203),COUNTIF(Table13[Always 29-Day Months],AA203),Y203=30)),Y203
-1,Y203))</f>
        <v>1</v>
      </c>
      <c r="AA203" s="45">
        <f>IFERROR(VALUE(W203),VLOOKUP(W203,MonthReplace[],2,0))</f>
        <v>0</v>
      </c>
      <c r="AB203" s="45" t="e">
        <f>IF(COUNTIF(Table9[MM Year],X203),VLOOKUP(AA203,MonthSerial[],VLOOKUP(X203,Table9[],3,0)+2,0),DATE(X203,AA203,0)-AC203)</f>
        <v>#VALUE!</v>
      </c>
      <c r="AC203" s="45" t="e">
        <f>IF(COUNTIF(Table9[MM Year],X203),
VLOOKUP(X203,Table9[],5,0),
DATE(X203,1,0))</f>
        <v>#VALUE!</v>
      </c>
      <c r="AD203" s="46" t="e">
        <f>IF(AA203=0,DATE(YEAR(AC203+1),7,16),
IF(V203=0,IF(COUNTIF(Table9[MM Year],X203),AC203+AB203+Z203+15-DAY(AC203+AB203+Z203+15)+16,AC203+AB203+Z203-DAY(AC203+AB203+Z203)+16),
IF(COUNTIF(Table9[MM Year],X203),
IF(AC203+AB203+Z203&lt;VLOOKUP(X203,Table9[],7,0),AC203
+AB203+Z203+VLOOKUP(X203,Table9[],4,0),AC203+AB203+Z203),AC203
+AB203+Z203)))</f>
        <v>#VALUE!</v>
      </c>
      <c r="AE203" s="42"/>
      <c r="AF203" s="15" t="str">
        <f>IFERROR(IF(COUNTIF(Table9[MM Year],X203),
IF(AD203&lt;VLOOKUP(X203,Table9[],7,0),AD203
+VLOOKUP(X203,Table9[],4,0),AD203),AD203
),"")</f>
        <v/>
      </c>
      <c r="AG203" s="5"/>
      <c r="AH203" s="5"/>
      <c r="AI203" s="5"/>
      <c r="AJ203" s="6"/>
      <c r="AK203" s="6"/>
      <c r="AL203" s="12" t="str">
        <f t="shared" si="37"/>
        <v/>
      </c>
      <c r="AM203" s="5"/>
      <c r="AN203" s="27" t="str">
        <f t="shared" si="38"/>
        <v/>
      </c>
      <c r="AO203" s="5"/>
      <c r="AP203" s="5"/>
      <c r="AQ203" s="6"/>
      <c r="AR203" s="12" t="str">
        <f t="shared" si="39"/>
        <v/>
      </c>
      <c r="AS203" s="6"/>
      <c r="AT203" s="5"/>
      <c r="AU203" s="53"/>
      <c r="AV203" s="53"/>
      <c r="AW203" s="54"/>
      <c r="AX203" s="15" t="str">
        <f t="shared" si="40"/>
        <v/>
      </c>
      <c r="AY203" s="5"/>
      <c r="AZ203" s="27" t="str">
        <f>IFERROR(VLOOKUP(AY203,vlookup!A$2:I$331,2,FALSE),"")</f>
        <v/>
      </c>
      <c r="BA203" s="27" t="str">
        <f>IFERROR(VLOOKUP(AY203,vlookup!A$2:I$331,3,FALSE),"")</f>
        <v/>
      </c>
      <c r="BB203" s="5"/>
      <c r="BC203" s="27" t="str">
        <f>IFERROR(VLOOKUP(BB203,vlookup!D$2:E$331,2,FALSE),"")</f>
        <v/>
      </c>
      <c r="BD203" s="5"/>
      <c r="BE203" s="27" t="str">
        <f t="shared" si="41"/>
        <v/>
      </c>
      <c r="BF203" s="27" t="str">
        <f>IFERROR(VLOOKUP(BE203,vlookup!G$2:I$331,2,FALSE),"")</f>
        <v/>
      </c>
      <c r="BG203" s="27" t="str">
        <f>IFERROR(VLOOKUP(BE203,vlookup!G$2:I$331,3,FALSE),"")</f>
        <v/>
      </c>
      <c r="BH203" s="5"/>
      <c r="BI203" s="6"/>
      <c r="BJ203" s="6"/>
      <c r="BK203" s="6"/>
      <c r="BL203" s="6"/>
    </row>
    <row r="204" spans="1:64">
      <c r="A204" s="4"/>
      <c r="B204" s="5"/>
      <c r="C204" s="27" t="str">
        <f>IFERROR(VLOOKUP(B204,vlookup!A$2:I$331,2,FALSE),"")</f>
        <v/>
      </c>
      <c r="D204" s="27" t="str">
        <f>IFERROR(VLOOKUP(B204,vlookup!A$2:I$331,3,FALSE),"")</f>
        <v/>
      </c>
      <c r="E204" s="5"/>
      <c r="F204" s="27" t="str">
        <f>IFERROR(VLOOKUP(E204,vlookup!D$2:E$331,2,FALSE),"")</f>
        <v/>
      </c>
      <c r="G204" s="5"/>
      <c r="H204" s="27" t="str">
        <f t="shared" si="32"/>
        <v/>
      </c>
      <c r="I204" s="27" t="str">
        <f>IFERROR(VLOOKUP(H204,vlookup!G$2:I$331,2,FALSE),"")</f>
        <v/>
      </c>
      <c r="J204" s="27" t="str">
        <f>IFERROR(VLOOKUP(H204,vlookup!G$2:I$331,3,FALSE),"")</f>
        <v/>
      </c>
      <c r="K204" s="5"/>
      <c r="L204" s="6"/>
      <c r="M204" s="6"/>
      <c r="N204" s="6"/>
      <c r="O204" s="6"/>
      <c r="P204" s="6"/>
      <c r="Q204" s="14" t="str">
        <f t="shared" si="33"/>
        <v/>
      </c>
      <c r="R204" s="5"/>
      <c r="S204" s="6"/>
      <c r="T204" s="6"/>
      <c r="U204" s="5"/>
      <c r="V204" s="45">
        <f t="shared" si="34"/>
        <v>0</v>
      </c>
      <c r="W204" s="45">
        <f t="shared" si="35"/>
        <v>0</v>
      </c>
      <c r="X204" s="45" t="e">
        <f t="shared" si="36"/>
        <v>#VALUE!</v>
      </c>
      <c r="Y204" s="45">
        <f>IFERROR(VALUE(V204),VLOOKUP(V204,DayReplace[],2,0))</f>
        <v>0</v>
      </c>
      <c r="Z204" s="45">
        <f>IF(V204=0,1,
IF(OR(AND(COUNTIF(Table12[Normal and Leap Years],X204),AA204=3,Y204=30),
AND(COUNTIF(Table9[MM Year],X204),COUNTIF(Table13[Always 29-Day Months],AA204),Y204=30)),Y204
-1,Y204))</f>
        <v>1</v>
      </c>
      <c r="AA204" s="45">
        <f>IFERROR(VALUE(W204),VLOOKUP(W204,MonthReplace[],2,0))</f>
        <v>0</v>
      </c>
      <c r="AB204" s="45" t="e">
        <f>IF(COUNTIF(Table9[MM Year],X204),VLOOKUP(AA204,MonthSerial[],VLOOKUP(X204,Table9[],3,0)+2,0),DATE(X204,AA204,0)-AC204)</f>
        <v>#VALUE!</v>
      </c>
      <c r="AC204" s="45" t="e">
        <f>IF(COUNTIF(Table9[MM Year],X204),
VLOOKUP(X204,Table9[],5,0),
DATE(X204,1,0))</f>
        <v>#VALUE!</v>
      </c>
      <c r="AD204" s="46" t="e">
        <f>IF(AA204=0,DATE(YEAR(AC204+1),7,16),
IF(V204=0,IF(COUNTIF(Table9[MM Year],X204),AC204+AB204+Z204+15-DAY(AC204+AB204+Z204+15)+16,AC204+AB204+Z204-DAY(AC204+AB204+Z204)+16),
IF(COUNTIF(Table9[MM Year],X204),
IF(AC204+AB204+Z204&lt;VLOOKUP(X204,Table9[],7,0),AC204
+AB204+Z204+VLOOKUP(X204,Table9[],4,0),AC204+AB204+Z204),AC204
+AB204+Z204)))</f>
        <v>#VALUE!</v>
      </c>
      <c r="AE204" s="42"/>
      <c r="AF204" s="15" t="str">
        <f>IFERROR(IF(COUNTIF(Table9[MM Year],X204),
IF(AD204&lt;VLOOKUP(X204,Table9[],7,0),AD204
+VLOOKUP(X204,Table9[],4,0),AD204),AD204
),"")</f>
        <v/>
      </c>
      <c r="AG204" s="5"/>
      <c r="AH204" s="5"/>
      <c r="AI204" s="5"/>
      <c r="AJ204" s="6"/>
      <c r="AK204" s="6"/>
      <c r="AL204" s="12" t="str">
        <f t="shared" si="37"/>
        <v/>
      </c>
      <c r="AM204" s="5"/>
      <c r="AN204" s="27" t="str">
        <f t="shared" si="38"/>
        <v/>
      </c>
      <c r="AO204" s="5"/>
      <c r="AP204" s="5"/>
      <c r="AQ204" s="6"/>
      <c r="AR204" s="12" t="str">
        <f t="shared" si="39"/>
        <v/>
      </c>
      <c r="AS204" s="6"/>
      <c r="AT204" s="5"/>
      <c r="AU204" s="53"/>
      <c r="AV204" s="53"/>
      <c r="AW204" s="54"/>
      <c r="AX204" s="15" t="str">
        <f t="shared" si="40"/>
        <v/>
      </c>
      <c r="AY204" s="5"/>
      <c r="AZ204" s="27" t="str">
        <f>IFERROR(VLOOKUP(AY204,vlookup!A$2:I$331,2,FALSE),"")</f>
        <v/>
      </c>
      <c r="BA204" s="27" t="str">
        <f>IFERROR(VLOOKUP(AY204,vlookup!A$2:I$331,3,FALSE),"")</f>
        <v/>
      </c>
      <c r="BB204" s="5"/>
      <c r="BC204" s="27" t="str">
        <f>IFERROR(VLOOKUP(BB204,vlookup!D$2:E$331,2,FALSE),"")</f>
        <v/>
      </c>
      <c r="BD204" s="5"/>
      <c r="BE204" s="27" t="str">
        <f t="shared" si="41"/>
        <v/>
      </c>
      <c r="BF204" s="27" t="str">
        <f>IFERROR(VLOOKUP(BE204,vlookup!G$2:I$331,2,FALSE),"")</f>
        <v/>
      </c>
      <c r="BG204" s="27" t="str">
        <f>IFERROR(VLOOKUP(BE204,vlookup!G$2:I$331,3,FALSE),"")</f>
        <v/>
      </c>
      <c r="BH204" s="5"/>
      <c r="BI204" s="6"/>
      <c r="BJ204" s="6"/>
      <c r="BK204" s="6"/>
      <c r="BL204" s="6"/>
    </row>
    <row r="205" spans="1:64">
      <c r="A205" s="4"/>
      <c r="B205" s="5"/>
      <c r="C205" s="27" t="str">
        <f>IFERROR(VLOOKUP(B205,vlookup!A$2:I$331,2,FALSE),"")</f>
        <v/>
      </c>
      <c r="D205" s="27" t="str">
        <f>IFERROR(VLOOKUP(B205,vlookup!A$2:I$331,3,FALSE),"")</f>
        <v/>
      </c>
      <c r="E205" s="5"/>
      <c r="F205" s="27" t="str">
        <f>IFERROR(VLOOKUP(E205,vlookup!D$2:E$331,2,FALSE),"")</f>
        <v/>
      </c>
      <c r="G205" s="5"/>
      <c r="H205" s="27" t="str">
        <f t="shared" si="32"/>
        <v/>
      </c>
      <c r="I205" s="27" t="str">
        <f>IFERROR(VLOOKUP(H205,vlookup!G$2:I$331,2,FALSE),"")</f>
        <v/>
      </c>
      <c r="J205" s="27" t="str">
        <f>IFERROR(VLOOKUP(H205,vlookup!G$2:I$331,3,FALSE),"")</f>
        <v/>
      </c>
      <c r="K205" s="5"/>
      <c r="L205" s="6"/>
      <c r="M205" s="6"/>
      <c r="N205" s="6"/>
      <c r="O205" s="6"/>
      <c r="P205" s="6"/>
      <c r="Q205" s="14" t="str">
        <f t="shared" si="33"/>
        <v/>
      </c>
      <c r="R205" s="5"/>
      <c r="S205" s="6"/>
      <c r="T205" s="6"/>
      <c r="U205" s="5"/>
      <c r="V205" s="45">
        <f t="shared" si="34"/>
        <v>0</v>
      </c>
      <c r="W205" s="45">
        <f t="shared" si="35"/>
        <v>0</v>
      </c>
      <c r="X205" s="45" t="e">
        <f t="shared" si="36"/>
        <v>#VALUE!</v>
      </c>
      <c r="Y205" s="45">
        <f>IFERROR(VALUE(V205),VLOOKUP(V205,DayReplace[],2,0))</f>
        <v>0</v>
      </c>
      <c r="Z205" s="45">
        <f>IF(V205=0,1,
IF(OR(AND(COUNTIF(Table12[Normal and Leap Years],X205),AA205=3,Y205=30),
AND(COUNTIF(Table9[MM Year],X205),COUNTIF(Table13[Always 29-Day Months],AA205),Y205=30)),Y205
-1,Y205))</f>
        <v>1</v>
      </c>
      <c r="AA205" s="45">
        <f>IFERROR(VALUE(W205),VLOOKUP(W205,MonthReplace[],2,0))</f>
        <v>0</v>
      </c>
      <c r="AB205" s="45" t="e">
        <f>IF(COUNTIF(Table9[MM Year],X205),VLOOKUP(AA205,MonthSerial[],VLOOKUP(X205,Table9[],3,0)+2,0),DATE(X205,AA205,0)-AC205)</f>
        <v>#VALUE!</v>
      </c>
      <c r="AC205" s="45" t="e">
        <f>IF(COUNTIF(Table9[MM Year],X205),
VLOOKUP(X205,Table9[],5,0),
DATE(X205,1,0))</f>
        <v>#VALUE!</v>
      </c>
      <c r="AD205" s="46" t="e">
        <f>IF(AA205=0,DATE(YEAR(AC205+1),7,16),
IF(V205=0,IF(COUNTIF(Table9[MM Year],X205),AC205+AB205+Z205+15-DAY(AC205+AB205+Z205+15)+16,AC205+AB205+Z205-DAY(AC205+AB205+Z205)+16),
IF(COUNTIF(Table9[MM Year],X205),
IF(AC205+AB205+Z205&lt;VLOOKUP(X205,Table9[],7,0),AC205
+AB205+Z205+VLOOKUP(X205,Table9[],4,0),AC205+AB205+Z205),AC205
+AB205+Z205)))</f>
        <v>#VALUE!</v>
      </c>
      <c r="AE205" s="42"/>
      <c r="AF205" s="15" t="str">
        <f>IFERROR(IF(COUNTIF(Table9[MM Year],X205),
IF(AD205&lt;VLOOKUP(X205,Table9[],7,0),AD205
+VLOOKUP(X205,Table9[],4,0),AD205),AD205
),"")</f>
        <v/>
      </c>
      <c r="AG205" s="5"/>
      <c r="AH205" s="5"/>
      <c r="AI205" s="5"/>
      <c r="AJ205" s="6"/>
      <c r="AK205" s="6"/>
      <c r="AL205" s="12" t="str">
        <f t="shared" si="37"/>
        <v/>
      </c>
      <c r="AM205" s="5"/>
      <c r="AN205" s="27" t="str">
        <f t="shared" si="38"/>
        <v/>
      </c>
      <c r="AO205" s="5"/>
      <c r="AP205" s="5"/>
      <c r="AQ205" s="6"/>
      <c r="AR205" s="12" t="str">
        <f t="shared" si="39"/>
        <v/>
      </c>
      <c r="AS205" s="6"/>
      <c r="AT205" s="5"/>
      <c r="AU205" s="53"/>
      <c r="AV205" s="53"/>
      <c r="AW205" s="54"/>
      <c r="AX205" s="15" t="str">
        <f t="shared" si="40"/>
        <v/>
      </c>
      <c r="AY205" s="5"/>
      <c r="AZ205" s="27" t="str">
        <f>IFERROR(VLOOKUP(AY205,vlookup!A$2:I$331,2,FALSE),"")</f>
        <v/>
      </c>
      <c r="BA205" s="27" t="str">
        <f>IFERROR(VLOOKUP(AY205,vlookup!A$2:I$331,3,FALSE),"")</f>
        <v/>
      </c>
      <c r="BB205" s="5"/>
      <c r="BC205" s="27" t="str">
        <f>IFERROR(VLOOKUP(BB205,vlookup!D$2:E$331,2,FALSE),"")</f>
        <v/>
      </c>
      <c r="BD205" s="5"/>
      <c r="BE205" s="27" t="str">
        <f t="shared" si="41"/>
        <v/>
      </c>
      <c r="BF205" s="27" t="str">
        <f>IFERROR(VLOOKUP(BE205,vlookup!G$2:I$331,2,FALSE),"")</f>
        <v/>
      </c>
      <c r="BG205" s="27" t="str">
        <f>IFERROR(VLOOKUP(BE205,vlookup!G$2:I$331,3,FALSE),"")</f>
        <v/>
      </c>
      <c r="BH205" s="5"/>
      <c r="BI205" s="6"/>
      <c r="BJ205" s="6"/>
      <c r="BK205" s="6"/>
      <c r="BL205" s="6"/>
    </row>
    <row r="206" spans="1:64">
      <c r="A206" s="4"/>
      <c r="B206" s="5"/>
      <c r="C206" s="27" t="str">
        <f>IFERROR(VLOOKUP(B206,vlookup!A$2:I$331,2,FALSE),"")</f>
        <v/>
      </c>
      <c r="D206" s="27" t="str">
        <f>IFERROR(VLOOKUP(B206,vlookup!A$2:I$331,3,FALSE),"")</f>
        <v/>
      </c>
      <c r="E206" s="5"/>
      <c r="F206" s="27" t="str">
        <f>IFERROR(VLOOKUP(E206,vlookup!D$2:E$331,2,FALSE),"")</f>
        <v/>
      </c>
      <c r="G206" s="5"/>
      <c r="H206" s="27" t="str">
        <f t="shared" si="32"/>
        <v/>
      </c>
      <c r="I206" s="27" t="str">
        <f>IFERROR(VLOOKUP(H206,vlookup!G$2:I$331,2,FALSE),"")</f>
        <v/>
      </c>
      <c r="J206" s="27" t="str">
        <f>IFERROR(VLOOKUP(H206,vlookup!G$2:I$331,3,FALSE),"")</f>
        <v/>
      </c>
      <c r="K206" s="5"/>
      <c r="L206" s="6"/>
      <c r="M206" s="6"/>
      <c r="N206" s="6"/>
      <c r="O206" s="6"/>
      <c r="P206" s="6"/>
      <c r="Q206" s="14" t="str">
        <f t="shared" si="33"/>
        <v/>
      </c>
      <c r="R206" s="5"/>
      <c r="S206" s="6"/>
      <c r="T206" s="6"/>
      <c r="U206" s="5"/>
      <c r="V206" s="45">
        <f t="shared" si="34"/>
        <v>0</v>
      </c>
      <c r="W206" s="45">
        <f t="shared" si="35"/>
        <v>0</v>
      </c>
      <c r="X206" s="45" t="e">
        <f t="shared" si="36"/>
        <v>#VALUE!</v>
      </c>
      <c r="Y206" s="45">
        <f>IFERROR(VALUE(V206),VLOOKUP(V206,DayReplace[],2,0))</f>
        <v>0</v>
      </c>
      <c r="Z206" s="45">
        <f>IF(V206=0,1,
IF(OR(AND(COUNTIF(Table12[Normal and Leap Years],X206),AA206=3,Y206=30),
AND(COUNTIF(Table9[MM Year],X206),COUNTIF(Table13[Always 29-Day Months],AA206),Y206=30)),Y206
-1,Y206))</f>
        <v>1</v>
      </c>
      <c r="AA206" s="45">
        <f>IFERROR(VALUE(W206),VLOOKUP(W206,MonthReplace[],2,0))</f>
        <v>0</v>
      </c>
      <c r="AB206" s="45" t="e">
        <f>IF(COUNTIF(Table9[MM Year],X206),VLOOKUP(AA206,MonthSerial[],VLOOKUP(X206,Table9[],3,0)+2,0),DATE(X206,AA206,0)-AC206)</f>
        <v>#VALUE!</v>
      </c>
      <c r="AC206" s="45" t="e">
        <f>IF(COUNTIF(Table9[MM Year],X206),
VLOOKUP(X206,Table9[],5,0),
DATE(X206,1,0))</f>
        <v>#VALUE!</v>
      </c>
      <c r="AD206" s="46" t="e">
        <f>IF(AA206=0,DATE(YEAR(AC206+1),7,16),
IF(V206=0,IF(COUNTIF(Table9[MM Year],X206),AC206+AB206+Z206+15-DAY(AC206+AB206+Z206+15)+16,AC206+AB206+Z206-DAY(AC206+AB206+Z206)+16),
IF(COUNTIF(Table9[MM Year],X206),
IF(AC206+AB206+Z206&lt;VLOOKUP(X206,Table9[],7,0),AC206
+AB206+Z206+VLOOKUP(X206,Table9[],4,0),AC206+AB206+Z206),AC206
+AB206+Z206)))</f>
        <v>#VALUE!</v>
      </c>
      <c r="AE206" s="42"/>
      <c r="AF206" s="15" t="str">
        <f>IFERROR(IF(COUNTIF(Table9[MM Year],X206),
IF(AD206&lt;VLOOKUP(X206,Table9[],7,0),AD206
+VLOOKUP(X206,Table9[],4,0),AD206),AD206
),"")</f>
        <v/>
      </c>
      <c r="AG206" s="5"/>
      <c r="AH206" s="5"/>
      <c r="AI206" s="5"/>
      <c r="AJ206" s="6"/>
      <c r="AK206" s="6"/>
      <c r="AL206" s="12" t="str">
        <f t="shared" si="37"/>
        <v/>
      </c>
      <c r="AM206" s="5"/>
      <c r="AN206" s="27" t="str">
        <f t="shared" si="38"/>
        <v/>
      </c>
      <c r="AO206" s="5"/>
      <c r="AP206" s="5"/>
      <c r="AQ206" s="6"/>
      <c r="AR206" s="12" t="str">
        <f t="shared" si="39"/>
        <v/>
      </c>
      <c r="AS206" s="6"/>
      <c r="AT206" s="5"/>
      <c r="AU206" s="53"/>
      <c r="AV206" s="53"/>
      <c r="AW206" s="54"/>
      <c r="AX206" s="15" t="str">
        <f t="shared" si="40"/>
        <v/>
      </c>
      <c r="AY206" s="5"/>
      <c r="AZ206" s="27" t="str">
        <f>IFERROR(VLOOKUP(AY206,vlookup!A$2:I$331,2,FALSE),"")</f>
        <v/>
      </c>
      <c r="BA206" s="27" t="str">
        <f>IFERROR(VLOOKUP(AY206,vlookup!A$2:I$331,3,FALSE),"")</f>
        <v/>
      </c>
      <c r="BB206" s="5"/>
      <c r="BC206" s="27" t="str">
        <f>IFERROR(VLOOKUP(BB206,vlookup!D$2:E$331,2,FALSE),"")</f>
        <v/>
      </c>
      <c r="BD206" s="5"/>
      <c r="BE206" s="27" t="str">
        <f t="shared" si="41"/>
        <v/>
      </c>
      <c r="BF206" s="27" t="str">
        <f>IFERROR(VLOOKUP(BE206,vlookup!G$2:I$331,2,FALSE),"")</f>
        <v/>
      </c>
      <c r="BG206" s="27" t="str">
        <f>IFERROR(VLOOKUP(BE206,vlookup!G$2:I$331,3,FALSE),"")</f>
        <v/>
      </c>
      <c r="BH206" s="5"/>
      <c r="BI206" s="6"/>
      <c r="BJ206" s="6"/>
      <c r="BK206" s="6"/>
      <c r="BL206" s="6"/>
    </row>
    <row r="207" spans="1:64">
      <c r="A207" s="4"/>
      <c r="B207" s="5"/>
      <c r="C207" s="27" t="str">
        <f>IFERROR(VLOOKUP(B207,vlookup!A$2:I$331,2,FALSE),"")</f>
        <v/>
      </c>
      <c r="D207" s="27" t="str">
        <f>IFERROR(VLOOKUP(B207,vlookup!A$2:I$331,3,FALSE),"")</f>
        <v/>
      </c>
      <c r="E207" s="5"/>
      <c r="F207" s="27" t="str">
        <f>IFERROR(VLOOKUP(E207,vlookup!D$2:E$331,2,FALSE),"")</f>
        <v/>
      </c>
      <c r="G207" s="5"/>
      <c r="H207" s="27" t="str">
        <f t="shared" si="32"/>
        <v/>
      </c>
      <c r="I207" s="27" t="str">
        <f>IFERROR(VLOOKUP(H207,vlookup!G$2:I$331,2,FALSE),"")</f>
        <v/>
      </c>
      <c r="J207" s="27" t="str">
        <f>IFERROR(VLOOKUP(H207,vlookup!G$2:I$331,3,FALSE),"")</f>
        <v/>
      </c>
      <c r="K207" s="5"/>
      <c r="L207" s="6"/>
      <c r="M207" s="6"/>
      <c r="N207" s="6"/>
      <c r="O207" s="6"/>
      <c r="P207" s="6"/>
      <c r="Q207" s="14" t="str">
        <f t="shared" si="33"/>
        <v/>
      </c>
      <c r="R207" s="5"/>
      <c r="S207" s="6"/>
      <c r="T207" s="6"/>
      <c r="U207" s="5"/>
      <c r="V207" s="45">
        <f t="shared" si="34"/>
        <v>0</v>
      </c>
      <c r="W207" s="45">
        <f t="shared" si="35"/>
        <v>0</v>
      </c>
      <c r="X207" s="45" t="e">
        <f t="shared" si="36"/>
        <v>#VALUE!</v>
      </c>
      <c r="Y207" s="45">
        <f>IFERROR(VALUE(V207),VLOOKUP(V207,DayReplace[],2,0))</f>
        <v>0</v>
      </c>
      <c r="Z207" s="45">
        <f>IF(V207=0,1,
IF(OR(AND(COUNTIF(Table12[Normal and Leap Years],X207),AA207=3,Y207=30),
AND(COUNTIF(Table9[MM Year],X207),COUNTIF(Table13[Always 29-Day Months],AA207),Y207=30)),Y207
-1,Y207))</f>
        <v>1</v>
      </c>
      <c r="AA207" s="45">
        <f>IFERROR(VALUE(W207),VLOOKUP(W207,MonthReplace[],2,0))</f>
        <v>0</v>
      </c>
      <c r="AB207" s="45" t="e">
        <f>IF(COUNTIF(Table9[MM Year],X207),VLOOKUP(AA207,MonthSerial[],VLOOKUP(X207,Table9[],3,0)+2,0),DATE(X207,AA207,0)-AC207)</f>
        <v>#VALUE!</v>
      </c>
      <c r="AC207" s="45" t="e">
        <f>IF(COUNTIF(Table9[MM Year],X207),
VLOOKUP(X207,Table9[],5,0),
DATE(X207,1,0))</f>
        <v>#VALUE!</v>
      </c>
      <c r="AD207" s="46" t="e">
        <f>IF(AA207=0,DATE(YEAR(AC207+1),7,16),
IF(V207=0,IF(COUNTIF(Table9[MM Year],X207),AC207+AB207+Z207+15-DAY(AC207+AB207+Z207+15)+16,AC207+AB207+Z207-DAY(AC207+AB207+Z207)+16),
IF(COUNTIF(Table9[MM Year],X207),
IF(AC207+AB207+Z207&lt;VLOOKUP(X207,Table9[],7,0),AC207
+AB207+Z207+VLOOKUP(X207,Table9[],4,0),AC207+AB207+Z207),AC207
+AB207+Z207)))</f>
        <v>#VALUE!</v>
      </c>
      <c r="AE207" s="42"/>
      <c r="AF207" s="15" t="str">
        <f>IFERROR(IF(COUNTIF(Table9[MM Year],X207),
IF(AD207&lt;VLOOKUP(X207,Table9[],7,0),AD207
+VLOOKUP(X207,Table9[],4,0),AD207),AD207
),"")</f>
        <v/>
      </c>
      <c r="AG207" s="5"/>
      <c r="AH207" s="5"/>
      <c r="AI207" s="5"/>
      <c r="AJ207" s="6"/>
      <c r="AK207" s="6"/>
      <c r="AL207" s="12" t="str">
        <f t="shared" si="37"/>
        <v/>
      </c>
      <c r="AM207" s="5"/>
      <c r="AN207" s="27" t="str">
        <f t="shared" si="38"/>
        <v/>
      </c>
      <c r="AO207" s="5"/>
      <c r="AP207" s="5"/>
      <c r="AQ207" s="6"/>
      <c r="AR207" s="12" t="str">
        <f t="shared" si="39"/>
        <v/>
      </c>
      <c r="AS207" s="6"/>
      <c r="AT207" s="5"/>
      <c r="AU207" s="53"/>
      <c r="AV207" s="53"/>
      <c r="AW207" s="54"/>
      <c r="AX207" s="15" t="str">
        <f t="shared" si="40"/>
        <v/>
      </c>
      <c r="AY207" s="5"/>
      <c r="AZ207" s="27" t="str">
        <f>IFERROR(VLOOKUP(AY207,vlookup!A$2:I$331,2,FALSE),"")</f>
        <v/>
      </c>
      <c r="BA207" s="27" t="str">
        <f>IFERROR(VLOOKUP(AY207,vlookup!A$2:I$331,3,FALSE),"")</f>
        <v/>
      </c>
      <c r="BB207" s="5"/>
      <c r="BC207" s="27" t="str">
        <f>IFERROR(VLOOKUP(BB207,vlookup!D$2:E$331,2,FALSE),"")</f>
        <v/>
      </c>
      <c r="BD207" s="5"/>
      <c r="BE207" s="27" t="str">
        <f t="shared" si="41"/>
        <v/>
      </c>
      <c r="BF207" s="27" t="str">
        <f>IFERROR(VLOOKUP(BE207,vlookup!G$2:I$331,2,FALSE),"")</f>
        <v/>
      </c>
      <c r="BG207" s="27" t="str">
        <f>IFERROR(VLOOKUP(BE207,vlookup!G$2:I$331,3,FALSE),"")</f>
        <v/>
      </c>
      <c r="BH207" s="5"/>
      <c r="BI207" s="6"/>
      <c r="BJ207" s="6"/>
      <c r="BK207" s="6"/>
      <c r="BL207" s="6"/>
    </row>
    <row r="208" spans="1:64">
      <c r="A208" s="4"/>
      <c r="B208" s="5"/>
      <c r="C208" s="27" t="str">
        <f>IFERROR(VLOOKUP(B208,vlookup!A$2:I$331,2,FALSE),"")</f>
        <v/>
      </c>
      <c r="D208" s="27" t="str">
        <f>IFERROR(VLOOKUP(B208,vlookup!A$2:I$331,3,FALSE),"")</f>
        <v/>
      </c>
      <c r="E208" s="5"/>
      <c r="F208" s="27" t="str">
        <f>IFERROR(VLOOKUP(E208,vlookup!D$2:E$331,2,FALSE),"")</f>
        <v/>
      </c>
      <c r="G208" s="5"/>
      <c r="H208" s="27" t="str">
        <f t="shared" si="32"/>
        <v/>
      </c>
      <c r="I208" s="27" t="str">
        <f>IFERROR(VLOOKUP(H208,vlookup!G$2:I$331,2,FALSE),"")</f>
        <v/>
      </c>
      <c r="J208" s="27" t="str">
        <f>IFERROR(VLOOKUP(H208,vlookup!G$2:I$331,3,FALSE),"")</f>
        <v/>
      </c>
      <c r="K208" s="5"/>
      <c r="L208" s="6"/>
      <c r="M208" s="6"/>
      <c r="N208" s="6"/>
      <c r="O208" s="6"/>
      <c r="P208" s="6"/>
      <c r="Q208" s="14" t="str">
        <f t="shared" si="33"/>
        <v/>
      </c>
      <c r="R208" s="5"/>
      <c r="S208" s="6"/>
      <c r="T208" s="6"/>
      <c r="U208" s="5"/>
      <c r="V208" s="45">
        <f t="shared" si="34"/>
        <v>0</v>
      </c>
      <c r="W208" s="45">
        <f t="shared" si="35"/>
        <v>0</v>
      </c>
      <c r="X208" s="45" t="e">
        <f t="shared" si="36"/>
        <v>#VALUE!</v>
      </c>
      <c r="Y208" s="45">
        <f>IFERROR(VALUE(V208),VLOOKUP(V208,DayReplace[],2,0))</f>
        <v>0</v>
      </c>
      <c r="Z208" s="45">
        <f>IF(V208=0,1,
IF(OR(AND(COUNTIF(Table12[Normal and Leap Years],X208),AA208=3,Y208=30),
AND(COUNTIF(Table9[MM Year],X208),COUNTIF(Table13[Always 29-Day Months],AA208),Y208=30)),Y208
-1,Y208))</f>
        <v>1</v>
      </c>
      <c r="AA208" s="45">
        <f>IFERROR(VALUE(W208),VLOOKUP(W208,MonthReplace[],2,0))</f>
        <v>0</v>
      </c>
      <c r="AB208" s="45" t="e">
        <f>IF(COUNTIF(Table9[MM Year],X208),VLOOKUP(AA208,MonthSerial[],VLOOKUP(X208,Table9[],3,0)+2,0),DATE(X208,AA208,0)-AC208)</f>
        <v>#VALUE!</v>
      </c>
      <c r="AC208" s="45" t="e">
        <f>IF(COUNTIF(Table9[MM Year],X208),
VLOOKUP(X208,Table9[],5,0),
DATE(X208,1,0))</f>
        <v>#VALUE!</v>
      </c>
      <c r="AD208" s="46" t="e">
        <f>IF(AA208=0,DATE(YEAR(AC208+1),7,16),
IF(V208=0,IF(COUNTIF(Table9[MM Year],X208),AC208+AB208+Z208+15-DAY(AC208+AB208+Z208+15)+16,AC208+AB208+Z208-DAY(AC208+AB208+Z208)+16),
IF(COUNTIF(Table9[MM Year],X208),
IF(AC208+AB208+Z208&lt;VLOOKUP(X208,Table9[],7,0),AC208
+AB208+Z208+VLOOKUP(X208,Table9[],4,0),AC208+AB208+Z208),AC208
+AB208+Z208)))</f>
        <v>#VALUE!</v>
      </c>
      <c r="AE208" s="42"/>
      <c r="AF208" s="15" t="str">
        <f>IFERROR(IF(COUNTIF(Table9[MM Year],X208),
IF(AD208&lt;VLOOKUP(X208,Table9[],7,0),AD208
+VLOOKUP(X208,Table9[],4,0),AD208),AD208
),"")</f>
        <v/>
      </c>
      <c r="AG208" s="5"/>
      <c r="AH208" s="5"/>
      <c r="AI208" s="5"/>
      <c r="AJ208" s="6"/>
      <c r="AK208" s="6"/>
      <c r="AL208" s="12" t="str">
        <f t="shared" si="37"/>
        <v/>
      </c>
      <c r="AM208" s="5"/>
      <c r="AN208" s="27" t="str">
        <f t="shared" si="38"/>
        <v/>
      </c>
      <c r="AO208" s="5"/>
      <c r="AP208" s="5"/>
      <c r="AQ208" s="6"/>
      <c r="AR208" s="12" t="str">
        <f t="shared" si="39"/>
        <v/>
      </c>
      <c r="AS208" s="6"/>
      <c r="AT208" s="5"/>
      <c r="AU208" s="53"/>
      <c r="AV208" s="53"/>
      <c r="AW208" s="54"/>
      <c r="AX208" s="15" t="str">
        <f t="shared" si="40"/>
        <v/>
      </c>
      <c r="AY208" s="5"/>
      <c r="AZ208" s="27" t="str">
        <f>IFERROR(VLOOKUP(AY208,vlookup!A$2:I$331,2,FALSE),"")</f>
        <v/>
      </c>
      <c r="BA208" s="27" t="str">
        <f>IFERROR(VLOOKUP(AY208,vlookup!A$2:I$331,3,FALSE),"")</f>
        <v/>
      </c>
      <c r="BB208" s="5"/>
      <c r="BC208" s="27" t="str">
        <f>IFERROR(VLOOKUP(BB208,vlookup!D$2:E$331,2,FALSE),"")</f>
        <v/>
      </c>
      <c r="BD208" s="5"/>
      <c r="BE208" s="27" t="str">
        <f t="shared" si="41"/>
        <v/>
      </c>
      <c r="BF208" s="27" t="str">
        <f>IFERROR(VLOOKUP(BE208,vlookup!G$2:I$331,2,FALSE),"")</f>
        <v/>
      </c>
      <c r="BG208" s="27" t="str">
        <f>IFERROR(VLOOKUP(BE208,vlookup!G$2:I$331,3,FALSE),"")</f>
        <v/>
      </c>
      <c r="BH208" s="5"/>
      <c r="BI208" s="6"/>
      <c r="BJ208" s="6"/>
      <c r="BK208" s="6"/>
      <c r="BL208" s="6"/>
    </row>
    <row r="209" spans="1:64">
      <c r="A209" s="4"/>
      <c r="B209" s="5"/>
      <c r="C209" s="27" t="str">
        <f>IFERROR(VLOOKUP(B209,vlookup!A$2:I$331,2,FALSE),"")</f>
        <v/>
      </c>
      <c r="D209" s="27" t="str">
        <f>IFERROR(VLOOKUP(B209,vlookup!A$2:I$331,3,FALSE),"")</f>
        <v/>
      </c>
      <c r="E209" s="5"/>
      <c r="F209" s="27" t="str">
        <f>IFERROR(VLOOKUP(E209,vlookup!D$2:E$331,2,FALSE),"")</f>
        <v/>
      </c>
      <c r="G209" s="5"/>
      <c r="H209" s="27" t="str">
        <f t="shared" si="32"/>
        <v/>
      </c>
      <c r="I209" s="27" t="str">
        <f>IFERROR(VLOOKUP(H209,vlookup!G$2:I$331,2,FALSE),"")</f>
        <v/>
      </c>
      <c r="J209" s="27" t="str">
        <f>IFERROR(VLOOKUP(H209,vlookup!G$2:I$331,3,FALSE),"")</f>
        <v/>
      </c>
      <c r="K209" s="5"/>
      <c r="L209" s="6"/>
      <c r="M209" s="6"/>
      <c r="N209" s="6"/>
      <c r="O209" s="6"/>
      <c r="P209" s="6"/>
      <c r="Q209" s="14" t="str">
        <f t="shared" si="33"/>
        <v/>
      </c>
      <c r="R209" s="5"/>
      <c r="S209" s="6"/>
      <c r="T209" s="6"/>
      <c r="U209" s="5"/>
      <c r="V209" s="45">
        <f t="shared" si="34"/>
        <v>0</v>
      </c>
      <c r="W209" s="45">
        <f t="shared" si="35"/>
        <v>0</v>
      </c>
      <c r="X209" s="45" t="e">
        <f t="shared" si="36"/>
        <v>#VALUE!</v>
      </c>
      <c r="Y209" s="45">
        <f>IFERROR(VALUE(V209),VLOOKUP(V209,DayReplace[],2,0))</f>
        <v>0</v>
      </c>
      <c r="Z209" s="45">
        <f>IF(V209=0,1,
IF(OR(AND(COUNTIF(Table12[Normal and Leap Years],X209),AA209=3,Y209=30),
AND(COUNTIF(Table9[MM Year],X209),COUNTIF(Table13[Always 29-Day Months],AA209),Y209=30)),Y209
-1,Y209))</f>
        <v>1</v>
      </c>
      <c r="AA209" s="45">
        <f>IFERROR(VALUE(W209),VLOOKUP(W209,MonthReplace[],2,0))</f>
        <v>0</v>
      </c>
      <c r="AB209" s="45" t="e">
        <f>IF(COUNTIF(Table9[MM Year],X209),VLOOKUP(AA209,MonthSerial[],VLOOKUP(X209,Table9[],3,0)+2,0),DATE(X209,AA209,0)-AC209)</f>
        <v>#VALUE!</v>
      </c>
      <c r="AC209" s="45" t="e">
        <f>IF(COUNTIF(Table9[MM Year],X209),
VLOOKUP(X209,Table9[],5,0),
DATE(X209,1,0))</f>
        <v>#VALUE!</v>
      </c>
      <c r="AD209" s="46" t="e">
        <f>IF(AA209=0,DATE(YEAR(AC209+1),7,16),
IF(V209=0,IF(COUNTIF(Table9[MM Year],X209),AC209+AB209+Z209+15-DAY(AC209+AB209+Z209+15)+16,AC209+AB209+Z209-DAY(AC209+AB209+Z209)+16),
IF(COUNTIF(Table9[MM Year],X209),
IF(AC209+AB209+Z209&lt;VLOOKUP(X209,Table9[],7,0),AC209
+AB209+Z209+VLOOKUP(X209,Table9[],4,0),AC209+AB209+Z209),AC209
+AB209+Z209)))</f>
        <v>#VALUE!</v>
      </c>
      <c r="AE209" s="42"/>
      <c r="AF209" s="15" t="str">
        <f>IFERROR(IF(COUNTIF(Table9[MM Year],X209),
IF(AD209&lt;VLOOKUP(X209,Table9[],7,0),AD209
+VLOOKUP(X209,Table9[],4,0),AD209),AD209
),"")</f>
        <v/>
      </c>
      <c r="AG209" s="5"/>
      <c r="AH209" s="5"/>
      <c r="AI209" s="5"/>
      <c r="AJ209" s="6"/>
      <c r="AK209" s="6"/>
      <c r="AL209" s="12" t="str">
        <f t="shared" si="37"/>
        <v/>
      </c>
      <c r="AM209" s="5"/>
      <c r="AN209" s="27" t="str">
        <f t="shared" si="38"/>
        <v/>
      </c>
      <c r="AO209" s="5"/>
      <c r="AP209" s="5"/>
      <c r="AQ209" s="6"/>
      <c r="AR209" s="12" t="str">
        <f t="shared" si="39"/>
        <v/>
      </c>
      <c r="AS209" s="6"/>
      <c r="AT209" s="5"/>
      <c r="AU209" s="53"/>
      <c r="AV209" s="53"/>
      <c r="AW209" s="54"/>
      <c r="AX209" s="15" t="str">
        <f t="shared" si="40"/>
        <v/>
      </c>
      <c r="AY209" s="5"/>
      <c r="AZ209" s="27" t="str">
        <f>IFERROR(VLOOKUP(AY209,vlookup!A$2:I$331,2,FALSE),"")</f>
        <v/>
      </c>
      <c r="BA209" s="27" t="str">
        <f>IFERROR(VLOOKUP(AY209,vlookup!A$2:I$331,3,FALSE),"")</f>
        <v/>
      </c>
      <c r="BB209" s="5"/>
      <c r="BC209" s="27" t="str">
        <f>IFERROR(VLOOKUP(BB209,vlookup!D$2:E$331,2,FALSE),"")</f>
        <v/>
      </c>
      <c r="BD209" s="5"/>
      <c r="BE209" s="27" t="str">
        <f t="shared" si="41"/>
        <v/>
      </c>
      <c r="BF209" s="27" t="str">
        <f>IFERROR(VLOOKUP(BE209,vlookup!G$2:I$331,2,FALSE),"")</f>
        <v/>
      </c>
      <c r="BG209" s="27" t="str">
        <f>IFERROR(VLOOKUP(BE209,vlookup!G$2:I$331,3,FALSE),"")</f>
        <v/>
      </c>
      <c r="BH209" s="5"/>
      <c r="BI209" s="6"/>
      <c r="BJ209" s="6"/>
      <c r="BK209" s="6"/>
      <c r="BL209" s="6"/>
    </row>
    <row r="210" spans="1:64">
      <c r="A210" s="4"/>
      <c r="B210" s="5"/>
      <c r="C210" s="27" t="str">
        <f>IFERROR(VLOOKUP(B210,vlookup!A$2:I$331,2,FALSE),"")</f>
        <v/>
      </c>
      <c r="D210" s="27" t="str">
        <f>IFERROR(VLOOKUP(B210,vlookup!A$2:I$331,3,FALSE),"")</f>
        <v/>
      </c>
      <c r="E210" s="5"/>
      <c r="F210" s="27" t="str">
        <f>IFERROR(VLOOKUP(E210,vlookup!D$2:E$331,2,FALSE),"")</f>
        <v/>
      </c>
      <c r="G210" s="5"/>
      <c r="H210" s="27" t="str">
        <f t="shared" si="32"/>
        <v/>
      </c>
      <c r="I210" s="27" t="str">
        <f>IFERROR(VLOOKUP(H210,vlookup!G$2:I$331,2,FALSE),"")</f>
        <v/>
      </c>
      <c r="J210" s="27" t="str">
        <f>IFERROR(VLOOKUP(H210,vlookup!G$2:I$331,3,FALSE),"")</f>
        <v/>
      </c>
      <c r="K210" s="5"/>
      <c r="L210" s="6"/>
      <c r="M210" s="6"/>
      <c r="N210" s="6"/>
      <c r="O210" s="6"/>
      <c r="P210" s="6"/>
      <c r="Q210" s="14" t="str">
        <f t="shared" si="33"/>
        <v/>
      </c>
      <c r="R210" s="5"/>
      <c r="S210" s="6"/>
      <c r="T210" s="6"/>
      <c r="U210" s="5"/>
      <c r="V210" s="45">
        <f t="shared" si="34"/>
        <v>0</v>
      </c>
      <c r="W210" s="45">
        <f t="shared" si="35"/>
        <v>0</v>
      </c>
      <c r="X210" s="45" t="e">
        <f t="shared" si="36"/>
        <v>#VALUE!</v>
      </c>
      <c r="Y210" s="45">
        <f>IFERROR(VALUE(V210),VLOOKUP(V210,DayReplace[],2,0))</f>
        <v>0</v>
      </c>
      <c r="Z210" s="45">
        <f>IF(V210=0,1,
IF(OR(AND(COUNTIF(Table12[Normal and Leap Years],X210),AA210=3,Y210=30),
AND(COUNTIF(Table9[MM Year],X210),COUNTIF(Table13[Always 29-Day Months],AA210),Y210=30)),Y210
-1,Y210))</f>
        <v>1</v>
      </c>
      <c r="AA210" s="45">
        <f>IFERROR(VALUE(W210),VLOOKUP(W210,MonthReplace[],2,0))</f>
        <v>0</v>
      </c>
      <c r="AB210" s="45" t="e">
        <f>IF(COUNTIF(Table9[MM Year],X210),VLOOKUP(AA210,MonthSerial[],VLOOKUP(X210,Table9[],3,0)+2,0),DATE(X210,AA210,0)-AC210)</f>
        <v>#VALUE!</v>
      </c>
      <c r="AC210" s="45" t="e">
        <f>IF(COUNTIF(Table9[MM Year],X210),
VLOOKUP(X210,Table9[],5,0),
DATE(X210,1,0))</f>
        <v>#VALUE!</v>
      </c>
      <c r="AD210" s="46" t="e">
        <f>IF(AA210=0,DATE(YEAR(AC210+1),7,16),
IF(V210=0,IF(COUNTIF(Table9[MM Year],X210),AC210+AB210+Z210+15-DAY(AC210+AB210+Z210+15)+16,AC210+AB210+Z210-DAY(AC210+AB210+Z210)+16),
IF(COUNTIF(Table9[MM Year],X210),
IF(AC210+AB210+Z210&lt;VLOOKUP(X210,Table9[],7,0),AC210
+AB210+Z210+VLOOKUP(X210,Table9[],4,0),AC210+AB210+Z210),AC210
+AB210+Z210)))</f>
        <v>#VALUE!</v>
      </c>
      <c r="AE210" s="42"/>
      <c r="AF210" s="15" t="str">
        <f>IFERROR(IF(COUNTIF(Table9[MM Year],X210),
IF(AD210&lt;VLOOKUP(X210,Table9[],7,0),AD210
+VLOOKUP(X210,Table9[],4,0),AD210),AD210
),"")</f>
        <v/>
      </c>
      <c r="AG210" s="5"/>
      <c r="AH210" s="5"/>
      <c r="AI210" s="5"/>
      <c r="AJ210" s="6"/>
      <c r="AK210" s="6"/>
      <c r="AL210" s="12" t="str">
        <f t="shared" si="37"/>
        <v/>
      </c>
      <c r="AM210" s="5"/>
      <c r="AN210" s="27" t="str">
        <f t="shared" si="38"/>
        <v/>
      </c>
      <c r="AO210" s="5"/>
      <c r="AP210" s="5"/>
      <c r="AQ210" s="6"/>
      <c r="AR210" s="12" t="str">
        <f t="shared" si="39"/>
        <v/>
      </c>
      <c r="AS210" s="6"/>
      <c r="AT210" s="5"/>
      <c r="AU210" s="53"/>
      <c r="AV210" s="53"/>
      <c r="AW210" s="54"/>
      <c r="AX210" s="15" t="str">
        <f t="shared" si="40"/>
        <v/>
      </c>
      <c r="AY210" s="5"/>
      <c r="AZ210" s="27" t="str">
        <f>IFERROR(VLOOKUP(AY210,vlookup!A$2:I$331,2,FALSE),"")</f>
        <v/>
      </c>
      <c r="BA210" s="27" t="str">
        <f>IFERROR(VLOOKUP(AY210,vlookup!A$2:I$331,3,FALSE),"")</f>
        <v/>
      </c>
      <c r="BB210" s="5"/>
      <c r="BC210" s="27" t="str">
        <f>IFERROR(VLOOKUP(BB210,vlookup!D$2:E$331,2,FALSE),"")</f>
        <v/>
      </c>
      <c r="BD210" s="5"/>
      <c r="BE210" s="27" t="str">
        <f t="shared" si="41"/>
        <v/>
      </c>
      <c r="BF210" s="27" t="str">
        <f>IFERROR(VLOOKUP(BE210,vlookup!G$2:I$331,2,FALSE),"")</f>
        <v/>
      </c>
      <c r="BG210" s="27" t="str">
        <f>IFERROR(VLOOKUP(BE210,vlookup!G$2:I$331,3,FALSE),"")</f>
        <v/>
      </c>
      <c r="BH210" s="5"/>
      <c r="BI210" s="6"/>
      <c r="BJ210" s="6"/>
      <c r="BK210" s="6"/>
      <c r="BL210" s="6"/>
    </row>
    <row r="211" spans="1:64">
      <c r="A211" s="4"/>
      <c r="B211" s="5"/>
      <c r="C211" s="27" t="str">
        <f>IFERROR(VLOOKUP(B211,vlookup!A$2:I$331,2,FALSE),"")</f>
        <v/>
      </c>
      <c r="D211" s="27" t="str">
        <f>IFERROR(VLOOKUP(B211,vlookup!A$2:I$331,3,FALSE),"")</f>
        <v/>
      </c>
      <c r="E211" s="5"/>
      <c r="F211" s="27" t="str">
        <f>IFERROR(VLOOKUP(E211,vlookup!D$2:E$331,2,FALSE),"")</f>
        <v/>
      </c>
      <c r="G211" s="5"/>
      <c r="H211" s="27" t="str">
        <f t="shared" si="32"/>
        <v/>
      </c>
      <c r="I211" s="27" t="str">
        <f>IFERROR(VLOOKUP(H211,vlookup!G$2:I$331,2,FALSE),"")</f>
        <v/>
      </c>
      <c r="J211" s="27" t="str">
        <f>IFERROR(VLOOKUP(H211,vlookup!G$2:I$331,3,FALSE),"")</f>
        <v/>
      </c>
      <c r="K211" s="5"/>
      <c r="L211" s="6"/>
      <c r="M211" s="6"/>
      <c r="N211" s="6"/>
      <c r="O211" s="6"/>
      <c r="P211" s="6"/>
      <c r="Q211" s="14" t="str">
        <f t="shared" si="33"/>
        <v/>
      </c>
      <c r="R211" s="5"/>
      <c r="S211" s="6"/>
      <c r="T211" s="6"/>
      <c r="U211" s="5"/>
      <c r="V211" s="45">
        <f t="shared" si="34"/>
        <v>0</v>
      </c>
      <c r="W211" s="45">
        <f t="shared" si="35"/>
        <v>0</v>
      </c>
      <c r="X211" s="45" t="e">
        <f t="shared" si="36"/>
        <v>#VALUE!</v>
      </c>
      <c r="Y211" s="45">
        <f>IFERROR(VALUE(V211),VLOOKUP(V211,DayReplace[],2,0))</f>
        <v>0</v>
      </c>
      <c r="Z211" s="45">
        <f>IF(V211=0,1,
IF(OR(AND(COUNTIF(Table12[Normal and Leap Years],X211),AA211=3,Y211=30),
AND(COUNTIF(Table9[MM Year],X211),COUNTIF(Table13[Always 29-Day Months],AA211),Y211=30)),Y211
-1,Y211))</f>
        <v>1</v>
      </c>
      <c r="AA211" s="45">
        <f>IFERROR(VALUE(W211),VLOOKUP(W211,MonthReplace[],2,0))</f>
        <v>0</v>
      </c>
      <c r="AB211" s="45" t="e">
        <f>IF(COUNTIF(Table9[MM Year],X211),VLOOKUP(AA211,MonthSerial[],VLOOKUP(X211,Table9[],3,0)+2,0),DATE(X211,AA211,0)-AC211)</f>
        <v>#VALUE!</v>
      </c>
      <c r="AC211" s="45" t="e">
        <f>IF(COUNTIF(Table9[MM Year],X211),
VLOOKUP(X211,Table9[],5,0),
DATE(X211,1,0))</f>
        <v>#VALUE!</v>
      </c>
      <c r="AD211" s="46" t="e">
        <f>IF(AA211=0,DATE(YEAR(AC211+1),7,16),
IF(V211=0,IF(COUNTIF(Table9[MM Year],X211),AC211+AB211+Z211+15-DAY(AC211+AB211+Z211+15)+16,AC211+AB211+Z211-DAY(AC211+AB211+Z211)+16),
IF(COUNTIF(Table9[MM Year],X211),
IF(AC211+AB211+Z211&lt;VLOOKUP(X211,Table9[],7,0),AC211
+AB211+Z211+VLOOKUP(X211,Table9[],4,0),AC211+AB211+Z211),AC211
+AB211+Z211)))</f>
        <v>#VALUE!</v>
      </c>
      <c r="AE211" s="42"/>
      <c r="AF211" s="15" t="str">
        <f>IFERROR(IF(COUNTIF(Table9[MM Year],X211),
IF(AD211&lt;VLOOKUP(X211,Table9[],7,0),AD211
+VLOOKUP(X211,Table9[],4,0),AD211),AD211
),"")</f>
        <v/>
      </c>
      <c r="AG211" s="5"/>
      <c r="AH211" s="5"/>
      <c r="AI211" s="5"/>
      <c r="AJ211" s="6"/>
      <c r="AK211" s="6"/>
      <c r="AL211" s="12" t="str">
        <f t="shared" si="37"/>
        <v/>
      </c>
      <c r="AM211" s="5"/>
      <c r="AN211" s="27" t="str">
        <f t="shared" si="38"/>
        <v/>
      </c>
      <c r="AO211" s="5"/>
      <c r="AP211" s="5"/>
      <c r="AQ211" s="6"/>
      <c r="AR211" s="12" t="str">
        <f t="shared" si="39"/>
        <v/>
      </c>
      <c r="AS211" s="6"/>
      <c r="AT211" s="5"/>
      <c r="AU211" s="53"/>
      <c r="AV211" s="53"/>
      <c r="AW211" s="54"/>
      <c r="AX211" s="15" t="str">
        <f t="shared" si="40"/>
        <v/>
      </c>
      <c r="AY211" s="5"/>
      <c r="AZ211" s="27" t="str">
        <f>IFERROR(VLOOKUP(AY211,vlookup!A$2:I$331,2,FALSE),"")</f>
        <v/>
      </c>
      <c r="BA211" s="27" t="str">
        <f>IFERROR(VLOOKUP(AY211,vlookup!A$2:I$331,3,FALSE),"")</f>
        <v/>
      </c>
      <c r="BB211" s="5"/>
      <c r="BC211" s="27" t="str">
        <f>IFERROR(VLOOKUP(BB211,vlookup!D$2:E$331,2,FALSE),"")</f>
        <v/>
      </c>
      <c r="BD211" s="5"/>
      <c r="BE211" s="27" t="str">
        <f t="shared" si="41"/>
        <v/>
      </c>
      <c r="BF211" s="27" t="str">
        <f>IFERROR(VLOOKUP(BE211,vlookup!G$2:I$331,2,FALSE),"")</f>
        <v/>
      </c>
      <c r="BG211" s="27" t="str">
        <f>IFERROR(VLOOKUP(BE211,vlookup!G$2:I$331,3,FALSE),"")</f>
        <v/>
      </c>
      <c r="BH211" s="5"/>
      <c r="BI211" s="6"/>
      <c r="BJ211" s="6"/>
      <c r="BK211" s="6"/>
      <c r="BL211" s="6"/>
    </row>
    <row r="212" spans="1:64">
      <c r="A212" s="4"/>
      <c r="B212" s="5"/>
      <c r="C212" s="27" t="str">
        <f>IFERROR(VLOOKUP(B212,vlookup!A$2:I$331,2,FALSE),"")</f>
        <v/>
      </c>
      <c r="D212" s="27" t="str">
        <f>IFERROR(VLOOKUP(B212,vlookup!A$2:I$331,3,FALSE),"")</f>
        <v/>
      </c>
      <c r="E212" s="5"/>
      <c r="F212" s="27" t="str">
        <f>IFERROR(VLOOKUP(E212,vlookup!D$2:E$331,2,FALSE),"")</f>
        <v/>
      </c>
      <c r="G212" s="5"/>
      <c r="H212" s="27" t="str">
        <f t="shared" si="32"/>
        <v/>
      </c>
      <c r="I212" s="27" t="str">
        <f>IFERROR(VLOOKUP(H212,vlookup!G$2:I$331,2,FALSE),"")</f>
        <v/>
      </c>
      <c r="J212" s="27" t="str">
        <f>IFERROR(VLOOKUP(H212,vlookup!G$2:I$331,3,FALSE),"")</f>
        <v/>
      </c>
      <c r="K212" s="5"/>
      <c r="L212" s="6"/>
      <c r="M212" s="6"/>
      <c r="N212" s="6"/>
      <c r="O212" s="6"/>
      <c r="P212" s="6"/>
      <c r="Q212" s="14" t="str">
        <f t="shared" si="33"/>
        <v/>
      </c>
      <c r="R212" s="5"/>
      <c r="S212" s="6"/>
      <c r="T212" s="6"/>
      <c r="U212" s="5"/>
      <c r="V212" s="45">
        <f t="shared" si="34"/>
        <v>0</v>
      </c>
      <c r="W212" s="45">
        <f t="shared" si="35"/>
        <v>0</v>
      </c>
      <c r="X212" s="45" t="e">
        <f t="shared" si="36"/>
        <v>#VALUE!</v>
      </c>
      <c r="Y212" s="45">
        <f>IFERROR(VALUE(V212),VLOOKUP(V212,DayReplace[],2,0))</f>
        <v>0</v>
      </c>
      <c r="Z212" s="45">
        <f>IF(V212=0,1,
IF(OR(AND(COUNTIF(Table12[Normal and Leap Years],X212),AA212=3,Y212=30),
AND(COUNTIF(Table9[MM Year],X212),COUNTIF(Table13[Always 29-Day Months],AA212),Y212=30)),Y212
-1,Y212))</f>
        <v>1</v>
      </c>
      <c r="AA212" s="45">
        <f>IFERROR(VALUE(W212),VLOOKUP(W212,MonthReplace[],2,0))</f>
        <v>0</v>
      </c>
      <c r="AB212" s="45" t="e">
        <f>IF(COUNTIF(Table9[MM Year],X212),VLOOKUP(AA212,MonthSerial[],VLOOKUP(X212,Table9[],3,0)+2,0),DATE(X212,AA212,0)-AC212)</f>
        <v>#VALUE!</v>
      </c>
      <c r="AC212" s="45" t="e">
        <f>IF(COUNTIF(Table9[MM Year],X212),
VLOOKUP(X212,Table9[],5,0),
DATE(X212,1,0))</f>
        <v>#VALUE!</v>
      </c>
      <c r="AD212" s="46" t="e">
        <f>IF(AA212=0,DATE(YEAR(AC212+1),7,16),
IF(V212=0,IF(COUNTIF(Table9[MM Year],X212),AC212+AB212+Z212+15-DAY(AC212+AB212+Z212+15)+16,AC212+AB212+Z212-DAY(AC212+AB212+Z212)+16),
IF(COUNTIF(Table9[MM Year],X212),
IF(AC212+AB212+Z212&lt;VLOOKUP(X212,Table9[],7,0),AC212
+AB212+Z212+VLOOKUP(X212,Table9[],4,0),AC212+AB212+Z212),AC212
+AB212+Z212)))</f>
        <v>#VALUE!</v>
      </c>
      <c r="AE212" s="42"/>
      <c r="AF212" s="15" t="str">
        <f>IFERROR(IF(COUNTIF(Table9[MM Year],X212),
IF(AD212&lt;VLOOKUP(X212,Table9[],7,0),AD212
+VLOOKUP(X212,Table9[],4,0),AD212),AD212
),"")</f>
        <v/>
      </c>
      <c r="AG212" s="5"/>
      <c r="AH212" s="5"/>
      <c r="AI212" s="5"/>
      <c r="AJ212" s="6"/>
      <c r="AK212" s="6"/>
      <c r="AL212" s="12" t="str">
        <f t="shared" si="37"/>
        <v/>
      </c>
      <c r="AM212" s="5"/>
      <c r="AN212" s="27" t="str">
        <f t="shared" si="38"/>
        <v/>
      </c>
      <c r="AO212" s="5"/>
      <c r="AP212" s="5"/>
      <c r="AQ212" s="6"/>
      <c r="AR212" s="12" t="str">
        <f t="shared" si="39"/>
        <v/>
      </c>
      <c r="AS212" s="6"/>
      <c r="AT212" s="5"/>
      <c r="AU212" s="53"/>
      <c r="AV212" s="53"/>
      <c r="AW212" s="54"/>
      <c r="AX212" s="15" t="str">
        <f t="shared" si="40"/>
        <v/>
      </c>
      <c r="AY212" s="5"/>
      <c r="AZ212" s="27" t="str">
        <f>IFERROR(VLOOKUP(AY212,vlookup!A$2:I$331,2,FALSE),"")</f>
        <v/>
      </c>
      <c r="BA212" s="27" t="str">
        <f>IFERROR(VLOOKUP(AY212,vlookup!A$2:I$331,3,FALSE),"")</f>
        <v/>
      </c>
      <c r="BB212" s="5"/>
      <c r="BC212" s="27" t="str">
        <f>IFERROR(VLOOKUP(BB212,vlookup!D$2:E$331,2,FALSE),"")</f>
        <v/>
      </c>
      <c r="BD212" s="5"/>
      <c r="BE212" s="27" t="str">
        <f t="shared" si="41"/>
        <v/>
      </c>
      <c r="BF212" s="27" t="str">
        <f>IFERROR(VLOOKUP(BE212,vlookup!G$2:I$331,2,FALSE),"")</f>
        <v/>
      </c>
      <c r="BG212" s="27" t="str">
        <f>IFERROR(VLOOKUP(BE212,vlookup!G$2:I$331,3,FALSE),"")</f>
        <v/>
      </c>
      <c r="BH212" s="5"/>
      <c r="BI212" s="6"/>
      <c r="BJ212" s="6"/>
      <c r="BK212" s="6"/>
      <c r="BL212" s="6"/>
    </row>
    <row r="213" spans="1:64">
      <c r="A213" s="4"/>
      <c r="B213" s="5"/>
      <c r="C213" s="27" t="str">
        <f>IFERROR(VLOOKUP(B213,vlookup!A$2:I$331,2,FALSE),"")</f>
        <v/>
      </c>
      <c r="D213" s="27" t="str">
        <f>IFERROR(VLOOKUP(B213,vlookup!A$2:I$331,3,FALSE),"")</f>
        <v/>
      </c>
      <c r="E213" s="5"/>
      <c r="F213" s="27" t="str">
        <f>IFERROR(VLOOKUP(E213,vlookup!D$2:E$331,2,FALSE),"")</f>
        <v/>
      </c>
      <c r="G213" s="5"/>
      <c r="H213" s="27" t="str">
        <f t="shared" si="32"/>
        <v/>
      </c>
      <c r="I213" s="27" t="str">
        <f>IFERROR(VLOOKUP(H213,vlookup!G$2:I$331,2,FALSE),"")</f>
        <v/>
      </c>
      <c r="J213" s="27" t="str">
        <f>IFERROR(VLOOKUP(H213,vlookup!G$2:I$331,3,FALSE),"")</f>
        <v/>
      </c>
      <c r="K213" s="5"/>
      <c r="L213" s="6"/>
      <c r="M213" s="6"/>
      <c r="N213" s="6"/>
      <c r="O213" s="6"/>
      <c r="P213" s="6"/>
      <c r="Q213" s="14" t="str">
        <f t="shared" si="33"/>
        <v/>
      </c>
      <c r="R213" s="5"/>
      <c r="S213" s="6"/>
      <c r="T213" s="6"/>
      <c r="U213" s="5"/>
      <c r="V213" s="45">
        <f t="shared" si="34"/>
        <v>0</v>
      </c>
      <c r="W213" s="45">
        <f t="shared" si="35"/>
        <v>0</v>
      </c>
      <c r="X213" s="45" t="e">
        <f t="shared" si="36"/>
        <v>#VALUE!</v>
      </c>
      <c r="Y213" s="45">
        <f>IFERROR(VALUE(V213),VLOOKUP(V213,DayReplace[],2,0))</f>
        <v>0</v>
      </c>
      <c r="Z213" s="45">
        <f>IF(V213=0,1,
IF(OR(AND(COUNTIF(Table12[Normal and Leap Years],X213),AA213=3,Y213=30),
AND(COUNTIF(Table9[MM Year],X213),COUNTIF(Table13[Always 29-Day Months],AA213),Y213=30)),Y213
-1,Y213))</f>
        <v>1</v>
      </c>
      <c r="AA213" s="45">
        <f>IFERROR(VALUE(W213),VLOOKUP(W213,MonthReplace[],2,0))</f>
        <v>0</v>
      </c>
      <c r="AB213" s="45" t="e">
        <f>IF(COUNTIF(Table9[MM Year],X213),VLOOKUP(AA213,MonthSerial[],VLOOKUP(X213,Table9[],3,0)+2,0),DATE(X213,AA213,0)-AC213)</f>
        <v>#VALUE!</v>
      </c>
      <c r="AC213" s="45" t="e">
        <f>IF(COUNTIF(Table9[MM Year],X213),
VLOOKUP(X213,Table9[],5,0),
DATE(X213,1,0))</f>
        <v>#VALUE!</v>
      </c>
      <c r="AD213" s="46" t="e">
        <f>IF(AA213=0,DATE(YEAR(AC213+1),7,16),
IF(V213=0,IF(COUNTIF(Table9[MM Year],X213),AC213+AB213+Z213+15-DAY(AC213+AB213+Z213+15)+16,AC213+AB213+Z213-DAY(AC213+AB213+Z213)+16),
IF(COUNTIF(Table9[MM Year],X213),
IF(AC213+AB213+Z213&lt;VLOOKUP(X213,Table9[],7,0),AC213
+AB213+Z213+VLOOKUP(X213,Table9[],4,0),AC213+AB213+Z213),AC213
+AB213+Z213)))</f>
        <v>#VALUE!</v>
      </c>
      <c r="AE213" s="42"/>
      <c r="AF213" s="15" t="str">
        <f>IFERROR(IF(COUNTIF(Table9[MM Year],X213),
IF(AD213&lt;VLOOKUP(X213,Table9[],7,0),AD213
+VLOOKUP(X213,Table9[],4,0),AD213),AD213
),"")</f>
        <v/>
      </c>
      <c r="AG213" s="5"/>
      <c r="AH213" s="5"/>
      <c r="AI213" s="5"/>
      <c r="AJ213" s="6"/>
      <c r="AK213" s="6"/>
      <c r="AL213" s="12" t="str">
        <f t="shared" si="37"/>
        <v/>
      </c>
      <c r="AM213" s="5"/>
      <c r="AN213" s="27" t="str">
        <f t="shared" si="38"/>
        <v/>
      </c>
      <c r="AO213" s="5"/>
      <c r="AP213" s="5"/>
      <c r="AQ213" s="6"/>
      <c r="AR213" s="12" t="str">
        <f t="shared" si="39"/>
        <v/>
      </c>
      <c r="AS213" s="6"/>
      <c r="AT213" s="5"/>
      <c r="AU213" s="53"/>
      <c r="AV213" s="53"/>
      <c r="AW213" s="54"/>
      <c r="AX213" s="15" t="str">
        <f t="shared" si="40"/>
        <v/>
      </c>
      <c r="AY213" s="5"/>
      <c r="AZ213" s="27" t="str">
        <f>IFERROR(VLOOKUP(AY213,vlookup!A$2:I$331,2,FALSE),"")</f>
        <v/>
      </c>
      <c r="BA213" s="27" t="str">
        <f>IFERROR(VLOOKUP(AY213,vlookup!A$2:I$331,3,FALSE),"")</f>
        <v/>
      </c>
      <c r="BB213" s="5"/>
      <c r="BC213" s="27" t="str">
        <f>IFERROR(VLOOKUP(BB213,vlookup!D$2:E$331,2,FALSE),"")</f>
        <v/>
      </c>
      <c r="BD213" s="5"/>
      <c r="BE213" s="27" t="str">
        <f t="shared" si="41"/>
        <v/>
      </c>
      <c r="BF213" s="27" t="str">
        <f>IFERROR(VLOOKUP(BE213,vlookup!G$2:I$331,2,FALSE),"")</f>
        <v/>
      </c>
      <c r="BG213" s="27" t="str">
        <f>IFERROR(VLOOKUP(BE213,vlookup!G$2:I$331,3,FALSE),"")</f>
        <v/>
      </c>
      <c r="BH213" s="5"/>
      <c r="BI213" s="6"/>
      <c r="BJ213" s="6"/>
      <c r="BK213" s="6"/>
      <c r="BL213" s="6"/>
    </row>
    <row r="214" spans="1:64">
      <c r="A214" s="4"/>
      <c r="B214" s="5"/>
      <c r="C214" s="27" t="str">
        <f>IFERROR(VLOOKUP(B214,vlookup!A$2:I$331,2,FALSE),"")</f>
        <v/>
      </c>
      <c r="D214" s="27" t="str">
        <f>IFERROR(VLOOKUP(B214,vlookup!A$2:I$331,3,FALSE),"")</f>
        <v/>
      </c>
      <c r="E214" s="5"/>
      <c r="F214" s="27" t="str">
        <f>IFERROR(VLOOKUP(E214,vlookup!D$2:E$331,2,FALSE),"")</f>
        <v/>
      </c>
      <c r="G214" s="5"/>
      <c r="H214" s="27" t="str">
        <f t="shared" si="32"/>
        <v/>
      </c>
      <c r="I214" s="27" t="str">
        <f>IFERROR(VLOOKUP(H214,vlookup!G$2:I$331,2,FALSE),"")</f>
        <v/>
      </c>
      <c r="J214" s="27" t="str">
        <f>IFERROR(VLOOKUP(H214,vlookup!G$2:I$331,3,FALSE),"")</f>
        <v/>
      </c>
      <c r="K214" s="5"/>
      <c r="L214" s="6"/>
      <c r="M214" s="6"/>
      <c r="N214" s="6"/>
      <c r="O214" s="6"/>
      <c r="P214" s="6"/>
      <c r="Q214" s="14" t="str">
        <f t="shared" si="33"/>
        <v/>
      </c>
      <c r="R214" s="5"/>
      <c r="S214" s="6"/>
      <c r="T214" s="6"/>
      <c r="U214" s="5"/>
      <c r="V214" s="45">
        <f t="shared" si="34"/>
        <v>0</v>
      </c>
      <c r="W214" s="45">
        <f t="shared" si="35"/>
        <v>0</v>
      </c>
      <c r="X214" s="45" t="e">
        <f t="shared" si="36"/>
        <v>#VALUE!</v>
      </c>
      <c r="Y214" s="45">
        <f>IFERROR(VALUE(V214),VLOOKUP(V214,DayReplace[],2,0))</f>
        <v>0</v>
      </c>
      <c r="Z214" s="45">
        <f>IF(V214=0,1,
IF(OR(AND(COUNTIF(Table12[Normal and Leap Years],X214),AA214=3,Y214=30),
AND(COUNTIF(Table9[MM Year],X214),COUNTIF(Table13[Always 29-Day Months],AA214),Y214=30)),Y214
-1,Y214))</f>
        <v>1</v>
      </c>
      <c r="AA214" s="45">
        <f>IFERROR(VALUE(W214),VLOOKUP(W214,MonthReplace[],2,0))</f>
        <v>0</v>
      </c>
      <c r="AB214" s="45" t="e">
        <f>IF(COUNTIF(Table9[MM Year],X214),VLOOKUP(AA214,MonthSerial[],VLOOKUP(X214,Table9[],3,0)+2,0),DATE(X214,AA214,0)-AC214)</f>
        <v>#VALUE!</v>
      </c>
      <c r="AC214" s="45" t="e">
        <f>IF(COUNTIF(Table9[MM Year],X214),
VLOOKUP(X214,Table9[],5,0),
DATE(X214,1,0))</f>
        <v>#VALUE!</v>
      </c>
      <c r="AD214" s="46" t="e">
        <f>IF(AA214=0,DATE(YEAR(AC214+1),7,16),
IF(V214=0,IF(COUNTIF(Table9[MM Year],X214),AC214+AB214+Z214+15-DAY(AC214+AB214+Z214+15)+16,AC214+AB214+Z214-DAY(AC214+AB214+Z214)+16),
IF(COUNTIF(Table9[MM Year],X214),
IF(AC214+AB214+Z214&lt;VLOOKUP(X214,Table9[],7,0),AC214
+AB214+Z214+VLOOKUP(X214,Table9[],4,0),AC214+AB214+Z214),AC214
+AB214+Z214)))</f>
        <v>#VALUE!</v>
      </c>
      <c r="AE214" s="42"/>
      <c r="AF214" s="15" t="str">
        <f>IFERROR(IF(COUNTIF(Table9[MM Year],X214),
IF(AD214&lt;VLOOKUP(X214,Table9[],7,0),AD214
+VLOOKUP(X214,Table9[],4,0),AD214),AD214
),"")</f>
        <v/>
      </c>
      <c r="AG214" s="5"/>
      <c r="AH214" s="5"/>
      <c r="AI214" s="5"/>
      <c r="AJ214" s="6"/>
      <c r="AK214" s="6"/>
      <c r="AL214" s="12" t="str">
        <f t="shared" si="37"/>
        <v/>
      </c>
      <c r="AM214" s="5"/>
      <c r="AN214" s="27" t="str">
        <f t="shared" si="38"/>
        <v/>
      </c>
      <c r="AO214" s="5"/>
      <c r="AP214" s="5"/>
      <c r="AQ214" s="6"/>
      <c r="AR214" s="12" t="str">
        <f t="shared" si="39"/>
        <v/>
      </c>
      <c r="AS214" s="6"/>
      <c r="AT214" s="5"/>
      <c r="AU214" s="53"/>
      <c r="AV214" s="53"/>
      <c r="AW214" s="54"/>
      <c r="AX214" s="15" t="str">
        <f t="shared" si="40"/>
        <v/>
      </c>
      <c r="AY214" s="5"/>
      <c r="AZ214" s="27" t="str">
        <f>IFERROR(VLOOKUP(AY214,vlookup!A$2:I$331,2,FALSE),"")</f>
        <v/>
      </c>
      <c r="BA214" s="27" t="str">
        <f>IFERROR(VLOOKUP(AY214,vlookup!A$2:I$331,3,FALSE),"")</f>
        <v/>
      </c>
      <c r="BB214" s="5"/>
      <c r="BC214" s="27" t="str">
        <f>IFERROR(VLOOKUP(BB214,vlookup!D$2:E$331,2,FALSE),"")</f>
        <v/>
      </c>
      <c r="BD214" s="5"/>
      <c r="BE214" s="27" t="str">
        <f t="shared" si="41"/>
        <v/>
      </c>
      <c r="BF214" s="27" t="str">
        <f>IFERROR(VLOOKUP(BE214,vlookup!G$2:I$331,2,FALSE),"")</f>
        <v/>
      </c>
      <c r="BG214" s="27" t="str">
        <f>IFERROR(VLOOKUP(BE214,vlookup!G$2:I$331,3,FALSE),"")</f>
        <v/>
      </c>
      <c r="BH214" s="5"/>
      <c r="BI214" s="6"/>
      <c r="BJ214" s="6"/>
      <c r="BK214" s="6"/>
      <c r="BL214" s="6"/>
    </row>
    <row r="215" spans="1:64">
      <c r="A215" s="4"/>
      <c r="B215" s="5"/>
      <c r="C215" s="27" t="str">
        <f>IFERROR(VLOOKUP(B215,vlookup!A$2:I$331,2,FALSE),"")</f>
        <v/>
      </c>
      <c r="D215" s="27" t="str">
        <f>IFERROR(VLOOKUP(B215,vlookup!A$2:I$331,3,FALSE),"")</f>
        <v/>
      </c>
      <c r="E215" s="5"/>
      <c r="F215" s="27" t="str">
        <f>IFERROR(VLOOKUP(E215,vlookup!D$2:E$331,2,FALSE),"")</f>
        <v/>
      </c>
      <c r="G215" s="5"/>
      <c r="H215" s="27" t="str">
        <f t="shared" si="32"/>
        <v/>
      </c>
      <c r="I215" s="27" t="str">
        <f>IFERROR(VLOOKUP(H215,vlookup!G$2:I$331,2,FALSE),"")</f>
        <v/>
      </c>
      <c r="J215" s="27" t="str">
        <f>IFERROR(VLOOKUP(H215,vlookup!G$2:I$331,3,FALSE),"")</f>
        <v/>
      </c>
      <c r="K215" s="5"/>
      <c r="L215" s="6"/>
      <c r="M215" s="6"/>
      <c r="N215" s="6"/>
      <c r="O215" s="6"/>
      <c r="P215" s="6"/>
      <c r="Q215" s="14" t="str">
        <f t="shared" si="33"/>
        <v/>
      </c>
      <c r="R215" s="5"/>
      <c r="S215" s="6"/>
      <c r="T215" s="6"/>
      <c r="U215" s="5"/>
      <c r="V215" s="45">
        <f t="shared" si="34"/>
        <v>0</v>
      </c>
      <c r="W215" s="45">
        <f t="shared" si="35"/>
        <v>0</v>
      </c>
      <c r="X215" s="45" t="e">
        <f t="shared" si="36"/>
        <v>#VALUE!</v>
      </c>
      <c r="Y215" s="45">
        <f>IFERROR(VALUE(V215),VLOOKUP(V215,DayReplace[],2,0))</f>
        <v>0</v>
      </c>
      <c r="Z215" s="45">
        <f>IF(V215=0,1,
IF(OR(AND(COUNTIF(Table12[Normal and Leap Years],X215),AA215=3,Y215=30),
AND(COUNTIF(Table9[MM Year],X215),COUNTIF(Table13[Always 29-Day Months],AA215),Y215=30)),Y215
-1,Y215))</f>
        <v>1</v>
      </c>
      <c r="AA215" s="45">
        <f>IFERROR(VALUE(W215),VLOOKUP(W215,MonthReplace[],2,0))</f>
        <v>0</v>
      </c>
      <c r="AB215" s="45" t="e">
        <f>IF(COUNTIF(Table9[MM Year],X215),VLOOKUP(AA215,MonthSerial[],VLOOKUP(X215,Table9[],3,0)+2,0),DATE(X215,AA215,0)-AC215)</f>
        <v>#VALUE!</v>
      </c>
      <c r="AC215" s="45" t="e">
        <f>IF(COUNTIF(Table9[MM Year],X215),
VLOOKUP(X215,Table9[],5,0),
DATE(X215,1,0))</f>
        <v>#VALUE!</v>
      </c>
      <c r="AD215" s="46" t="e">
        <f>IF(AA215=0,DATE(YEAR(AC215+1),7,16),
IF(V215=0,IF(COUNTIF(Table9[MM Year],X215),AC215+AB215+Z215+15-DAY(AC215+AB215+Z215+15)+16,AC215+AB215+Z215-DAY(AC215+AB215+Z215)+16),
IF(COUNTIF(Table9[MM Year],X215),
IF(AC215+AB215+Z215&lt;VLOOKUP(X215,Table9[],7,0),AC215
+AB215+Z215+VLOOKUP(X215,Table9[],4,0),AC215+AB215+Z215),AC215
+AB215+Z215)))</f>
        <v>#VALUE!</v>
      </c>
      <c r="AE215" s="42"/>
      <c r="AF215" s="15" t="str">
        <f>IFERROR(IF(COUNTIF(Table9[MM Year],X215),
IF(AD215&lt;VLOOKUP(X215,Table9[],7,0),AD215
+VLOOKUP(X215,Table9[],4,0),AD215),AD215
),"")</f>
        <v/>
      </c>
      <c r="AG215" s="5"/>
      <c r="AH215" s="5"/>
      <c r="AI215" s="5"/>
      <c r="AJ215" s="6"/>
      <c r="AK215" s="6"/>
      <c r="AL215" s="12" t="str">
        <f t="shared" si="37"/>
        <v/>
      </c>
      <c r="AM215" s="5"/>
      <c r="AN215" s="27" t="str">
        <f t="shared" si="38"/>
        <v/>
      </c>
      <c r="AO215" s="5"/>
      <c r="AP215" s="5"/>
      <c r="AQ215" s="6"/>
      <c r="AR215" s="12" t="str">
        <f t="shared" si="39"/>
        <v/>
      </c>
      <c r="AS215" s="6"/>
      <c r="AT215" s="5"/>
      <c r="AU215" s="53"/>
      <c r="AV215" s="53"/>
      <c r="AW215" s="54"/>
      <c r="AX215" s="15" t="str">
        <f t="shared" si="40"/>
        <v/>
      </c>
      <c r="AY215" s="5"/>
      <c r="AZ215" s="27" t="str">
        <f>IFERROR(VLOOKUP(AY215,vlookup!A$2:I$331,2,FALSE),"")</f>
        <v/>
      </c>
      <c r="BA215" s="27" t="str">
        <f>IFERROR(VLOOKUP(AY215,vlookup!A$2:I$331,3,FALSE),"")</f>
        <v/>
      </c>
      <c r="BB215" s="5"/>
      <c r="BC215" s="27" t="str">
        <f>IFERROR(VLOOKUP(BB215,vlookup!D$2:E$331,2,FALSE),"")</f>
        <v/>
      </c>
      <c r="BD215" s="5"/>
      <c r="BE215" s="27" t="str">
        <f t="shared" si="41"/>
        <v/>
      </c>
      <c r="BF215" s="27" t="str">
        <f>IFERROR(VLOOKUP(BE215,vlookup!G$2:I$331,2,FALSE),"")</f>
        <v/>
      </c>
      <c r="BG215" s="27" t="str">
        <f>IFERROR(VLOOKUP(BE215,vlookup!G$2:I$331,3,FALSE),"")</f>
        <v/>
      </c>
      <c r="BH215" s="5"/>
      <c r="BI215" s="6"/>
      <c r="BJ215" s="6"/>
      <c r="BK215" s="6"/>
      <c r="BL215" s="6"/>
    </row>
    <row r="216" spans="1:64">
      <c r="A216" s="4"/>
      <c r="B216" s="5"/>
      <c r="C216" s="27" t="str">
        <f>IFERROR(VLOOKUP(B216,vlookup!A$2:I$331,2,FALSE),"")</f>
        <v/>
      </c>
      <c r="D216" s="27" t="str">
        <f>IFERROR(VLOOKUP(B216,vlookup!A$2:I$331,3,FALSE),"")</f>
        <v/>
      </c>
      <c r="E216" s="5"/>
      <c r="F216" s="27" t="str">
        <f>IFERROR(VLOOKUP(E216,vlookup!D$2:E$331,2,FALSE),"")</f>
        <v/>
      </c>
      <c r="G216" s="5"/>
      <c r="H216" s="27" t="str">
        <f t="shared" si="32"/>
        <v/>
      </c>
      <c r="I216" s="27" t="str">
        <f>IFERROR(VLOOKUP(H216,vlookup!G$2:I$331,2,FALSE),"")</f>
        <v/>
      </c>
      <c r="J216" s="27" t="str">
        <f>IFERROR(VLOOKUP(H216,vlookup!G$2:I$331,3,FALSE),"")</f>
        <v/>
      </c>
      <c r="K216" s="5"/>
      <c r="L216" s="6"/>
      <c r="M216" s="6"/>
      <c r="N216" s="6"/>
      <c r="O216" s="6"/>
      <c r="P216" s="6"/>
      <c r="Q216" s="14" t="str">
        <f t="shared" si="33"/>
        <v/>
      </c>
      <c r="R216" s="5"/>
      <c r="S216" s="6"/>
      <c r="T216" s="6"/>
      <c r="U216" s="5"/>
      <c r="V216" s="45">
        <f t="shared" si="34"/>
        <v>0</v>
      </c>
      <c r="W216" s="45">
        <f t="shared" si="35"/>
        <v>0</v>
      </c>
      <c r="X216" s="45" t="e">
        <f t="shared" si="36"/>
        <v>#VALUE!</v>
      </c>
      <c r="Y216" s="45">
        <f>IFERROR(VALUE(V216),VLOOKUP(V216,DayReplace[],2,0))</f>
        <v>0</v>
      </c>
      <c r="Z216" s="45">
        <f>IF(V216=0,1,
IF(OR(AND(COUNTIF(Table12[Normal and Leap Years],X216),AA216=3,Y216=30),
AND(COUNTIF(Table9[MM Year],X216),COUNTIF(Table13[Always 29-Day Months],AA216),Y216=30)),Y216
-1,Y216))</f>
        <v>1</v>
      </c>
      <c r="AA216" s="45">
        <f>IFERROR(VALUE(W216),VLOOKUP(W216,MonthReplace[],2,0))</f>
        <v>0</v>
      </c>
      <c r="AB216" s="45" t="e">
        <f>IF(COUNTIF(Table9[MM Year],X216),VLOOKUP(AA216,MonthSerial[],VLOOKUP(X216,Table9[],3,0)+2,0),DATE(X216,AA216,0)-AC216)</f>
        <v>#VALUE!</v>
      </c>
      <c r="AC216" s="45" t="e">
        <f>IF(COUNTIF(Table9[MM Year],X216),
VLOOKUP(X216,Table9[],5,0),
DATE(X216,1,0))</f>
        <v>#VALUE!</v>
      </c>
      <c r="AD216" s="46" t="e">
        <f>IF(AA216=0,DATE(YEAR(AC216+1),7,16),
IF(V216=0,IF(COUNTIF(Table9[MM Year],X216),AC216+AB216+Z216+15-DAY(AC216+AB216+Z216+15)+16,AC216+AB216+Z216-DAY(AC216+AB216+Z216)+16),
IF(COUNTIF(Table9[MM Year],X216),
IF(AC216+AB216+Z216&lt;VLOOKUP(X216,Table9[],7,0),AC216
+AB216+Z216+VLOOKUP(X216,Table9[],4,0),AC216+AB216+Z216),AC216
+AB216+Z216)))</f>
        <v>#VALUE!</v>
      </c>
      <c r="AE216" s="42"/>
      <c r="AF216" s="15" t="str">
        <f>IFERROR(IF(COUNTIF(Table9[MM Year],X216),
IF(AD216&lt;VLOOKUP(X216,Table9[],7,0),AD216
+VLOOKUP(X216,Table9[],4,0),AD216),AD216
),"")</f>
        <v/>
      </c>
      <c r="AG216" s="5"/>
      <c r="AH216" s="5"/>
      <c r="AI216" s="5"/>
      <c r="AJ216" s="6"/>
      <c r="AK216" s="6"/>
      <c r="AL216" s="12" t="str">
        <f t="shared" si="37"/>
        <v/>
      </c>
      <c r="AM216" s="5"/>
      <c r="AN216" s="27" t="str">
        <f t="shared" si="38"/>
        <v/>
      </c>
      <c r="AO216" s="5"/>
      <c r="AP216" s="5"/>
      <c r="AQ216" s="6"/>
      <c r="AR216" s="12" t="str">
        <f t="shared" si="39"/>
        <v/>
      </c>
      <c r="AS216" s="6"/>
      <c r="AT216" s="5"/>
      <c r="AU216" s="53"/>
      <c r="AV216" s="53"/>
      <c r="AW216" s="54"/>
      <c r="AX216" s="15" t="str">
        <f t="shared" si="40"/>
        <v/>
      </c>
      <c r="AY216" s="5"/>
      <c r="AZ216" s="27" t="str">
        <f>IFERROR(VLOOKUP(AY216,vlookup!A$2:I$331,2,FALSE),"")</f>
        <v/>
      </c>
      <c r="BA216" s="27" t="str">
        <f>IFERROR(VLOOKUP(AY216,vlookup!A$2:I$331,3,FALSE),"")</f>
        <v/>
      </c>
      <c r="BB216" s="5"/>
      <c r="BC216" s="27" t="str">
        <f>IFERROR(VLOOKUP(BB216,vlookup!D$2:E$331,2,FALSE),"")</f>
        <v/>
      </c>
      <c r="BD216" s="5"/>
      <c r="BE216" s="27" t="str">
        <f t="shared" si="41"/>
        <v/>
      </c>
      <c r="BF216" s="27" t="str">
        <f>IFERROR(VLOOKUP(BE216,vlookup!G$2:I$331,2,FALSE),"")</f>
        <v/>
      </c>
      <c r="BG216" s="27" t="str">
        <f>IFERROR(VLOOKUP(BE216,vlookup!G$2:I$331,3,FALSE),"")</f>
        <v/>
      </c>
      <c r="BH216" s="5"/>
      <c r="BI216" s="6"/>
      <c r="BJ216" s="6"/>
      <c r="BK216" s="6"/>
      <c r="BL216" s="6"/>
    </row>
    <row r="217" spans="1:64">
      <c r="A217" s="4"/>
      <c r="B217" s="5"/>
      <c r="C217" s="27" t="str">
        <f>IFERROR(VLOOKUP(B217,vlookup!A$2:I$331,2,FALSE),"")</f>
        <v/>
      </c>
      <c r="D217" s="27" t="str">
        <f>IFERROR(VLOOKUP(B217,vlookup!A$2:I$331,3,FALSE),"")</f>
        <v/>
      </c>
      <c r="E217" s="5"/>
      <c r="F217" s="27" t="str">
        <f>IFERROR(VLOOKUP(E217,vlookup!D$2:E$331,2,FALSE),"")</f>
        <v/>
      </c>
      <c r="G217" s="5"/>
      <c r="H217" s="27" t="str">
        <f t="shared" si="32"/>
        <v/>
      </c>
      <c r="I217" s="27" t="str">
        <f>IFERROR(VLOOKUP(H217,vlookup!G$2:I$331,2,FALSE),"")</f>
        <v/>
      </c>
      <c r="J217" s="27" t="str">
        <f>IFERROR(VLOOKUP(H217,vlookup!G$2:I$331,3,FALSE),"")</f>
        <v/>
      </c>
      <c r="K217" s="5"/>
      <c r="L217" s="6"/>
      <c r="M217" s="6"/>
      <c r="N217" s="6"/>
      <c r="O217" s="6"/>
      <c r="P217" s="6"/>
      <c r="Q217" s="14" t="str">
        <f t="shared" si="33"/>
        <v/>
      </c>
      <c r="R217" s="5"/>
      <c r="S217" s="6"/>
      <c r="T217" s="6"/>
      <c r="U217" s="5"/>
      <c r="V217" s="45">
        <f t="shared" si="34"/>
        <v>0</v>
      </c>
      <c r="W217" s="45">
        <f t="shared" si="35"/>
        <v>0</v>
      </c>
      <c r="X217" s="45" t="e">
        <f t="shared" si="36"/>
        <v>#VALUE!</v>
      </c>
      <c r="Y217" s="45">
        <f>IFERROR(VALUE(V217),VLOOKUP(V217,DayReplace[],2,0))</f>
        <v>0</v>
      </c>
      <c r="Z217" s="45">
        <f>IF(V217=0,1,
IF(OR(AND(COUNTIF(Table12[Normal and Leap Years],X217),AA217=3,Y217=30),
AND(COUNTIF(Table9[MM Year],X217),COUNTIF(Table13[Always 29-Day Months],AA217),Y217=30)),Y217
-1,Y217))</f>
        <v>1</v>
      </c>
      <c r="AA217" s="45">
        <f>IFERROR(VALUE(W217),VLOOKUP(W217,MonthReplace[],2,0))</f>
        <v>0</v>
      </c>
      <c r="AB217" s="45" t="e">
        <f>IF(COUNTIF(Table9[MM Year],X217),VLOOKUP(AA217,MonthSerial[],VLOOKUP(X217,Table9[],3,0)+2,0),DATE(X217,AA217,0)-AC217)</f>
        <v>#VALUE!</v>
      </c>
      <c r="AC217" s="45" t="e">
        <f>IF(COUNTIF(Table9[MM Year],X217),
VLOOKUP(X217,Table9[],5,0),
DATE(X217,1,0))</f>
        <v>#VALUE!</v>
      </c>
      <c r="AD217" s="46" t="e">
        <f>IF(AA217=0,DATE(YEAR(AC217+1),7,16),
IF(V217=0,IF(COUNTIF(Table9[MM Year],X217),AC217+AB217+Z217+15-DAY(AC217+AB217+Z217+15)+16,AC217+AB217+Z217-DAY(AC217+AB217+Z217)+16),
IF(COUNTIF(Table9[MM Year],X217),
IF(AC217+AB217+Z217&lt;VLOOKUP(X217,Table9[],7,0),AC217
+AB217+Z217+VLOOKUP(X217,Table9[],4,0),AC217+AB217+Z217),AC217
+AB217+Z217)))</f>
        <v>#VALUE!</v>
      </c>
      <c r="AE217" s="42"/>
      <c r="AF217" s="15" t="str">
        <f>IFERROR(IF(COUNTIF(Table9[MM Year],X217),
IF(AD217&lt;VLOOKUP(X217,Table9[],7,0),AD217
+VLOOKUP(X217,Table9[],4,0),AD217),AD217
),"")</f>
        <v/>
      </c>
      <c r="AG217" s="5"/>
      <c r="AH217" s="5"/>
      <c r="AI217" s="5"/>
      <c r="AJ217" s="6"/>
      <c r="AK217" s="6"/>
      <c r="AL217" s="12" t="str">
        <f t="shared" si="37"/>
        <v/>
      </c>
      <c r="AM217" s="5"/>
      <c r="AN217" s="27" t="str">
        <f t="shared" si="38"/>
        <v/>
      </c>
      <c r="AO217" s="5"/>
      <c r="AP217" s="5"/>
      <c r="AQ217" s="6"/>
      <c r="AR217" s="12" t="str">
        <f t="shared" si="39"/>
        <v/>
      </c>
      <c r="AS217" s="6"/>
      <c r="AT217" s="5"/>
      <c r="AU217" s="53"/>
      <c r="AV217" s="53"/>
      <c r="AW217" s="54"/>
      <c r="AX217" s="15" t="str">
        <f t="shared" si="40"/>
        <v/>
      </c>
      <c r="AY217" s="5"/>
      <c r="AZ217" s="27" t="str">
        <f>IFERROR(VLOOKUP(AY217,vlookup!A$2:I$331,2,FALSE),"")</f>
        <v/>
      </c>
      <c r="BA217" s="27" t="str">
        <f>IFERROR(VLOOKUP(AY217,vlookup!A$2:I$331,3,FALSE),"")</f>
        <v/>
      </c>
      <c r="BB217" s="5"/>
      <c r="BC217" s="27" t="str">
        <f>IFERROR(VLOOKUP(BB217,vlookup!D$2:E$331,2,FALSE),"")</f>
        <v/>
      </c>
      <c r="BD217" s="5"/>
      <c r="BE217" s="27" t="str">
        <f t="shared" si="41"/>
        <v/>
      </c>
      <c r="BF217" s="27" t="str">
        <f>IFERROR(VLOOKUP(BE217,vlookup!G$2:I$331,2,FALSE),"")</f>
        <v/>
      </c>
      <c r="BG217" s="27" t="str">
        <f>IFERROR(VLOOKUP(BE217,vlookup!G$2:I$331,3,FALSE),"")</f>
        <v/>
      </c>
      <c r="BH217" s="5"/>
      <c r="BI217" s="6"/>
      <c r="BJ217" s="6"/>
      <c r="BK217" s="6"/>
      <c r="BL217" s="6"/>
    </row>
    <row r="218" spans="1:64">
      <c r="A218" s="4"/>
      <c r="B218" s="5"/>
      <c r="C218" s="27" t="str">
        <f>IFERROR(VLOOKUP(B218,vlookup!A$2:I$331,2,FALSE),"")</f>
        <v/>
      </c>
      <c r="D218" s="27" t="str">
        <f>IFERROR(VLOOKUP(B218,vlookup!A$2:I$331,3,FALSE),"")</f>
        <v/>
      </c>
      <c r="E218" s="5"/>
      <c r="F218" s="27" t="str">
        <f>IFERROR(VLOOKUP(E218,vlookup!D$2:E$331,2,FALSE),"")</f>
        <v/>
      </c>
      <c r="G218" s="5"/>
      <c r="H218" s="27" t="str">
        <f t="shared" si="32"/>
        <v/>
      </c>
      <c r="I218" s="27" t="str">
        <f>IFERROR(VLOOKUP(H218,vlookup!G$2:I$331,2,FALSE),"")</f>
        <v/>
      </c>
      <c r="J218" s="27" t="str">
        <f>IFERROR(VLOOKUP(H218,vlookup!G$2:I$331,3,FALSE),"")</f>
        <v/>
      </c>
      <c r="K218" s="5"/>
      <c r="L218" s="6"/>
      <c r="M218" s="6"/>
      <c r="N218" s="6"/>
      <c r="O218" s="6"/>
      <c r="P218" s="6"/>
      <c r="Q218" s="14" t="str">
        <f t="shared" si="33"/>
        <v/>
      </c>
      <c r="R218" s="5"/>
      <c r="S218" s="6"/>
      <c r="T218" s="6"/>
      <c r="U218" s="5"/>
      <c r="V218" s="45">
        <f t="shared" si="34"/>
        <v>0</v>
      </c>
      <c r="W218" s="45">
        <f t="shared" si="35"/>
        <v>0</v>
      </c>
      <c r="X218" s="45" t="e">
        <f t="shared" si="36"/>
        <v>#VALUE!</v>
      </c>
      <c r="Y218" s="45">
        <f>IFERROR(VALUE(V218),VLOOKUP(V218,DayReplace[],2,0))</f>
        <v>0</v>
      </c>
      <c r="Z218" s="45">
        <f>IF(V218=0,1,
IF(OR(AND(COUNTIF(Table12[Normal and Leap Years],X218),AA218=3,Y218=30),
AND(COUNTIF(Table9[MM Year],X218),COUNTIF(Table13[Always 29-Day Months],AA218),Y218=30)),Y218
-1,Y218))</f>
        <v>1</v>
      </c>
      <c r="AA218" s="45">
        <f>IFERROR(VALUE(W218),VLOOKUP(W218,MonthReplace[],2,0))</f>
        <v>0</v>
      </c>
      <c r="AB218" s="45" t="e">
        <f>IF(COUNTIF(Table9[MM Year],X218),VLOOKUP(AA218,MonthSerial[],VLOOKUP(X218,Table9[],3,0)+2,0),DATE(X218,AA218,0)-AC218)</f>
        <v>#VALUE!</v>
      </c>
      <c r="AC218" s="45" t="e">
        <f>IF(COUNTIF(Table9[MM Year],X218),
VLOOKUP(X218,Table9[],5,0),
DATE(X218,1,0))</f>
        <v>#VALUE!</v>
      </c>
      <c r="AD218" s="46" t="e">
        <f>IF(AA218=0,DATE(YEAR(AC218+1),7,16),
IF(V218=0,IF(COUNTIF(Table9[MM Year],X218),AC218+AB218+Z218+15-DAY(AC218+AB218+Z218+15)+16,AC218+AB218+Z218-DAY(AC218+AB218+Z218)+16),
IF(COUNTIF(Table9[MM Year],X218),
IF(AC218+AB218+Z218&lt;VLOOKUP(X218,Table9[],7,0),AC218
+AB218+Z218+VLOOKUP(X218,Table9[],4,0),AC218+AB218+Z218),AC218
+AB218+Z218)))</f>
        <v>#VALUE!</v>
      </c>
      <c r="AE218" s="42"/>
      <c r="AF218" s="15" t="str">
        <f>IFERROR(IF(COUNTIF(Table9[MM Year],X218),
IF(AD218&lt;VLOOKUP(X218,Table9[],7,0),AD218
+VLOOKUP(X218,Table9[],4,0),AD218),AD218
),"")</f>
        <v/>
      </c>
      <c r="AG218" s="5"/>
      <c r="AH218" s="5"/>
      <c r="AI218" s="5"/>
      <c r="AJ218" s="6"/>
      <c r="AK218" s="6"/>
      <c r="AL218" s="12" t="str">
        <f t="shared" si="37"/>
        <v/>
      </c>
      <c r="AM218" s="5"/>
      <c r="AN218" s="27" t="str">
        <f t="shared" si="38"/>
        <v/>
      </c>
      <c r="AO218" s="5"/>
      <c r="AP218" s="5"/>
      <c r="AQ218" s="6"/>
      <c r="AR218" s="12" t="str">
        <f t="shared" si="39"/>
        <v/>
      </c>
      <c r="AS218" s="6"/>
      <c r="AT218" s="5"/>
      <c r="AU218" s="53"/>
      <c r="AV218" s="53"/>
      <c r="AW218" s="54"/>
      <c r="AX218" s="15" t="str">
        <f t="shared" si="40"/>
        <v/>
      </c>
      <c r="AY218" s="5"/>
      <c r="AZ218" s="27" t="str">
        <f>IFERROR(VLOOKUP(AY218,vlookup!A$2:I$331,2,FALSE),"")</f>
        <v/>
      </c>
      <c r="BA218" s="27" t="str">
        <f>IFERROR(VLOOKUP(AY218,vlookup!A$2:I$331,3,FALSE),"")</f>
        <v/>
      </c>
      <c r="BB218" s="5"/>
      <c r="BC218" s="27" t="str">
        <f>IFERROR(VLOOKUP(BB218,vlookup!D$2:E$331,2,FALSE),"")</f>
        <v/>
      </c>
      <c r="BD218" s="5"/>
      <c r="BE218" s="27" t="str">
        <f t="shared" si="41"/>
        <v/>
      </c>
      <c r="BF218" s="27" t="str">
        <f>IFERROR(VLOOKUP(BE218,vlookup!G$2:I$331,2,FALSE),"")</f>
        <v/>
      </c>
      <c r="BG218" s="27" t="str">
        <f>IFERROR(VLOOKUP(BE218,vlookup!G$2:I$331,3,FALSE),"")</f>
        <v/>
      </c>
      <c r="BH218" s="5"/>
      <c r="BI218" s="6"/>
      <c r="BJ218" s="6"/>
      <c r="BK218" s="6"/>
      <c r="BL218" s="6"/>
    </row>
    <row r="219" spans="1:64">
      <c r="A219" s="4"/>
      <c r="B219" s="5"/>
      <c r="C219" s="27" t="str">
        <f>IFERROR(VLOOKUP(B219,vlookup!A$2:I$331,2,FALSE),"")</f>
        <v/>
      </c>
      <c r="D219" s="27" t="str">
        <f>IFERROR(VLOOKUP(B219,vlookup!A$2:I$331,3,FALSE),"")</f>
        <v/>
      </c>
      <c r="E219" s="5"/>
      <c r="F219" s="27" t="str">
        <f>IFERROR(VLOOKUP(E219,vlookup!D$2:E$331,2,FALSE),"")</f>
        <v/>
      </c>
      <c r="G219" s="5"/>
      <c r="H219" s="27" t="str">
        <f t="shared" si="32"/>
        <v/>
      </c>
      <c r="I219" s="27" t="str">
        <f>IFERROR(VLOOKUP(H219,vlookup!G$2:I$331,2,FALSE),"")</f>
        <v/>
      </c>
      <c r="J219" s="27" t="str">
        <f>IFERROR(VLOOKUP(H219,vlookup!G$2:I$331,3,FALSE),"")</f>
        <v/>
      </c>
      <c r="K219" s="5"/>
      <c r="L219" s="6"/>
      <c r="M219" s="6"/>
      <c r="N219" s="6"/>
      <c r="O219" s="6"/>
      <c r="P219" s="6"/>
      <c r="Q219" s="14" t="str">
        <f t="shared" si="33"/>
        <v/>
      </c>
      <c r="R219" s="5"/>
      <c r="S219" s="6"/>
      <c r="T219" s="6"/>
      <c r="U219" s="5"/>
      <c r="V219" s="45">
        <f t="shared" si="34"/>
        <v>0</v>
      </c>
      <c r="W219" s="45">
        <f t="shared" si="35"/>
        <v>0</v>
      </c>
      <c r="X219" s="45" t="e">
        <f t="shared" si="36"/>
        <v>#VALUE!</v>
      </c>
      <c r="Y219" s="45">
        <f>IFERROR(VALUE(V219),VLOOKUP(V219,DayReplace[],2,0))</f>
        <v>0</v>
      </c>
      <c r="Z219" s="45">
        <f>IF(V219=0,1,
IF(OR(AND(COUNTIF(Table12[Normal and Leap Years],X219),AA219=3,Y219=30),
AND(COUNTIF(Table9[MM Year],X219),COUNTIF(Table13[Always 29-Day Months],AA219),Y219=30)),Y219
-1,Y219))</f>
        <v>1</v>
      </c>
      <c r="AA219" s="45">
        <f>IFERROR(VALUE(W219),VLOOKUP(W219,MonthReplace[],2,0))</f>
        <v>0</v>
      </c>
      <c r="AB219" s="45" t="e">
        <f>IF(COUNTIF(Table9[MM Year],X219),VLOOKUP(AA219,MonthSerial[],VLOOKUP(X219,Table9[],3,0)+2,0),DATE(X219,AA219,0)-AC219)</f>
        <v>#VALUE!</v>
      </c>
      <c r="AC219" s="45" t="e">
        <f>IF(COUNTIF(Table9[MM Year],X219),
VLOOKUP(X219,Table9[],5,0),
DATE(X219,1,0))</f>
        <v>#VALUE!</v>
      </c>
      <c r="AD219" s="46" t="e">
        <f>IF(AA219=0,DATE(YEAR(AC219+1),7,16),
IF(V219=0,IF(COUNTIF(Table9[MM Year],X219),AC219+AB219+Z219+15-DAY(AC219+AB219+Z219+15)+16,AC219+AB219+Z219-DAY(AC219+AB219+Z219)+16),
IF(COUNTIF(Table9[MM Year],X219),
IF(AC219+AB219+Z219&lt;VLOOKUP(X219,Table9[],7,0),AC219
+AB219+Z219+VLOOKUP(X219,Table9[],4,0),AC219+AB219+Z219),AC219
+AB219+Z219)))</f>
        <v>#VALUE!</v>
      </c>
      <c r="AE219" s="42"/>
      <c r="AF219" s="15" t="str">
        <f>IFERROR(IF(COUNTIF(Table9[MM Year],X219),
IF(AD219&lt;VLOOKUP(X219,Table9[],7,0),AD219
+VLOOKUP(X219,Table9[],4,0),AD219),AD219
),"")</f>
        <v/>
      </c>
      <c r="AG219" s="5"/>
      <c r="AH219" s="5"/>
      <c r="AI219" s="5"/>
      <c r="AJ219" s="6"/>
      <c r="AK219" s="6"/>
      <c r="AL219" s="12" t="str">
        <f t="shared" si="37"/>
        <v/>
      </c>
      <c r="AM219" s="5"/>
      <c r="AN219" s="27" t="str">
        <f t="shared" si="38"/>
        <v/>
      </c>
      <c r="AO219" s="5"/>
      <c r="AP219" s="5"/>
      <c r="AQ219" s="6"/>
      <c r="AR219" s="12" t="str">
        <f t="shared" si="39"/>
        <v/>
      </c>
      <c r="AS219" s="6"/>
      <c r="AT219" s="5"/>
      <c r="AU219" s="53"/>
      <c r="AV219" s="53"/>
      <c r="AW219" s="54"/>
      <c r="AX219" s="15" t="str">
        <f t="shared" si="40"/>
        <v/>
      </c>
      <c r="AY219" s="5"/>
      <c r="AZ219" s="27" t="str">
        <f>IFERROR(VLOOKUP(AY219,vlookup!A$2:I$331,2,FALSE),"")</f>
        <v/>
      </c>
      <c r="BA219" s="27" t="str">
        <f>IFERROR(VLOOKUP(AY219,vlookup!A$2:I$331,3,FALSE),"")</f>
        <v/>
      </c>
      <c r="BB219" s="5"/>
      <c r="BC219" s="27" t="str">
        <f>IFERROR(VLOOKUP(BB219,vlookup!D$2:E$331,2,FALSE),"")</f>
        <v/>
      </c>
      <c r="BD219" s="5"/>
      <c r="BE219" s="27" t="str">
        <f t="shared" si="41"/>
        <v/>
      </c>
      <c r="BF219" s="27" t="str">
        <f>IFERROR(VLOOKUP(BE219,vlookup!G$2:I$331,2,FALSE),"")</f>
        <v/>
      </c>
      <c r="BG219" s="27" t="str">
        <f>IFERROR(VLOOKUP(BE219,vlookup!G$2:I$331,3,FALSE),"")</f>
        <v/>
      </c>
      <c r="BH219" s="5"/>
      <c r="BI219" s="6"/>
      <c r="BJ219" s="6"/>
      <c r="BK219" s="6"/>
      <c r="BL219" s="6"/>
    </row>
    <row r="220" spans="1:64">
      <c r="A220" s="4"/>
      <c r="B220" s="5"/>
      <c r="C220" s="27" t="str">
        <f>IFERROR(VLOOKUP(B220,vlookup!A$2:I$331,2,FALSE),"")</f>
        <v/>
      </c>
      <c r="D220" s="27" t="str">
        <f>IFERROR(VLOOKUP(B220,vlookup!A$2:I$331,3,FALSE),"")</f>
        <v/>
      </c>
      <c r="E220" s="5"/>
      <c r="F220" s="27" t="str">
        <f>IFERROR(VLOOKUP(E220,vlookup!D$2:E$331,2,FALSE),"")</f>
        <v/>
      </c>
      <c r="G220" s="5"/>
      <c r="H220" s="27" t="str">
        <f t="shared" si="32"/>
        <v/>
      </c>
      <c r="I220" s="27" t="str">
        <f>IFERROR(VLOOKUP(H220,vlookup!G$2:I$331,2,FALSE),"")</f>
        <v/>
      </c>
      <c r="J220" s="27" t="str">
        <f>IFERROR(VLOOKUP(H220,vlookup!G$2:I$331,3,FALSE),"")</f>
        <v/>
      </c>
      <c r="K220" s="5"/>
      <c r="L220" s="6"/>
      <c r="M220" s="6"/>
      <c r="N220" s="6"/>
      <c r="O220" s="6"/>
      <c r="P220" s="6"/>
      <c r="Q220" s="14" t="str">
        <f t="shared" si="33"/>
        <v/>
      </c>
      <c r="R220" s="5"/>
      <c r="S220" s="6"/>
      <c r="T220" s="6"/>
      <c r="U220" s="5"/>
      <c r="V220" s="45">
        <f t="shared" si="34"/>
        <v>0</v>
      </c>
      <c r="W220" s="45">
        <f t="shared" si="35"/>
        <v>0</v>
      </c>
      <c r="X220" s="45" t="e">
        <f t="shared" si="36"/>
        <v>#VALUE!</v>
      </c>
      <c r="Y220" s="45">
        <f>IFERROR(VALUE(V220),VLOOKUP(V220,DayReplace[],2,0))</f>
        <v>0</v>
      </c>
      <c r="Z220" s="45">
        <f>IF(V220=0,1,
IF(OR(AND(COUNTIF(Table12[Normal and Leap Years],X220),AA220=3,Y220=30),
AND(COUNTIF(Table9[MM Year],X220),COUNTIF(Table13[Always 29-Day Months],AA220),Y220=30)),Y220
-1,Y220))</f>
        <v>1</v>
      </c>
      <c r="AA220" s="45">
        <f>IFERROR(VALUE(W220),VLOOKUP(W220,MonthReplace[],2,0))</f>
        <v>0</v>
      </c>
      <c r="AB220" s="45" t="e">
        <f>IF(COUNTIF(Table9[MM Year],X220),VLOOKUP(AA220,MonthSerial[],VLOOKUP(X220,Table9[],3,0)+2,0),DATE(X220,AA220,0)-AC220)</f>
        <v>#VALUE!</v>
      </c>
      <c r="AC220" s="45" t="e">
        <f>IF(COUNTIF(Table9[MM Year],X220),
VLOOKUP(X220,Table9[],5,0),
DATE(X220,1,0))</f>
        <v>#VALUE!</v>
      </c>
      <c r="AD220" s="46" t="e">
        <f>IF(AA220=0,DATE(YEAR(AC220+1),7,16),
IF(V220=0,IF(COUNTIF(Table9[MM Year],X220),AC220+AB220+Z220+15-DAY(AC220+AB220+Z220+15)+16,AC220+AB220+Z220-DAY(AC220+AB220+Z220)+16),
IF(COUNTIF(Table9[MM Year],X220),
IF(AC220+AB220+Z220&lt;VLOOKUP(X220,Table9[],7,0),AC220
+AB220+Z220+VLOOKUP(X220,Table9[],4,0),AC220+AB220+Z220),AC220
+AB220+Z220)))</f>
        <v>#VALUE!</v>
      </c>
      <c r="AE220" s="42"/>
      <c r="AF220" s="15" t="str">
        <f>IFERROR(IF(COUNTIF(Table9[MM Year],X220),
IF(AD220&lt;VLOOKUP(X220,Table9[],7,0),AD220
+VLOOKUP(X220,Table9[],4,0),AD220),AD220
),"")</f>
        <v/>
      </c>
      <c r="AG220" s="5"/>
      <c r="AH220" s="5"/>
      <c r="AI220" s="5"/>
      <c r="AJ220" s="6"/>
      <c r="AK220" s="6"/>
      <c r="AL220" s="12" t="str">
        <f t="shared" si="37"/>
        <v/>
      </c>
      <c r="AM220" s="5"/>
      <c r="AN220" s="27" t="str">
        <f t="shared" si="38"/>
        <v/>
      </c>
      <c r="AO220" s="5"/>
      <c r="AP220" s="5"/>
      <c r="AQ220" s="6"/>
      <c r="AR220" s="12" t="str">
        <f t="shared" si="39"/>
        <v/>
      </c>
      <c r="AS220" s="6"/>
      <c r="AT220" s="5"/>
      <c r="AU220" s="53"/>
      <c r="AV220" s="53"/>
      <c r="AW220" s="54"/>
      <c r="AX220" s="15" t="str">
        <f t="shared" si="40"/>
        <v/>
      </c>
      <c r="AY220" s="5"/>
      <c r="AZ220" s="27" t="str">
        <f>IFERROR(VLOOKUP(AY220,vlookup!A$2:I$331,2,FALSE),"")</f>
        <v/>
      </c>
      <c r="BA220" s="27" t="str">
        <f>IFERROR(VLOOKUP(AY220,vlookup!A$2:I$331,3,FALSE),"")</f>
        <v/>
      </c>
      <c r="BB220" s="5"/>
      <c r="BC220" s="27" t="str">
        <f>IFERROR(VLOOKUP(BB220,vlookup!D$2:E$331,2,FALSE),"")</f>
        <v/>
      </c>
      <c r="BD220" s="5"/>
      <c r="BE220" s="27" t="str">
        <f t="shared" si="41"/>
        <v/>
      </c>
      <c r="BF220" s="27" t="str">
        <f>IFERROR(VLOOKUP(BE220,vlookup!G$2:I$331,2,FALSE),"")</f>
        <v/>
      </c>
      <c r="BG220" s="27" t="str">
        <f>IFERROR(VLOOKUP(BE220,vlookup!G$2:I$331,3,FALSE),"")</f>
        <v/>
      </c>
      <c r="BH220" s="5"/>
      <c r="BI220" s="6"/>
      <c r="BJ220" s="6"/>
      <c r="BK220" s="6"/>
      <c r="BL220" s="6"/>
    </row>
    <row r="221" spans="1:64">
      <c r="A221" s="4"/>
      <c r="B221" s="5"/>
      <c r="C221" s="27" t="str">
        <f>IFERROR(VLOOKUP(B221,vlookup!A$2:I$331,2,FALSE),"")</f>
        <v/>
      </c>
      <c r="D221" s="27" t="str">
        <f>IFERROR(VLOOKUP(B221,vlookup!A$2:I$331,3,FALSE),"")</f>
        <v/>
      </c>
      <c r="E221" s="5"/>
      <c r="F221" s="27" t="str">
        <f>IFERROR(VLOOKUP(E221,vlookup!D$2:E$331,2,FALSE),"")</f>
        <v/>
      </c>
      <c r="G221" s="5"/>
      <c r="H221" s="27" t="str">
        <f t="shared" si="32"/>
        <v/>
      </c>
      <c r="I221" s="27" t="str">
        <f>IFERROR(VLOOKUP(H221,vlookup!G$2:I$331,2,FALSE),"")</f>
        <v/>
      </c>
      <c r="J221" s="27" t="str">
        <f>IFERROR(VLOOKUP(H221,vlookup!G$2:I$331,3,FALSE),"")</f>
        <v/>
      </c>
      <c r="K221" s="5"/>
      <c r="L221" s="6"/>
      <c r="M221" s="6"/>
      <c r="N221" s="6"/>
      <c r="O221" s="6"/>
      <c r="P221" s="6"/>
      <c r="Q221" s="14" t="str">
        <f t="shared" si="33"/>
        <v/>
      </c>
      <c r="R221" s="5"/>
      <c r="S221" s="6"/>
      <c r="T221" s="6"/>
      <c r="U221" s="5"/>
      <c r="V221" s="45">
        <f t="shared" si="34"/>
        <v>0</v>
      </c>
      <c r="W221" s="45">
        <f t="shared" si="35"/>
        <v>0</v>
      </c>
      <c r="X221" s="45" t="e">
        <f t="shared" si="36"/>
        <v>#VALUE!</v>
      </c>
      <c r="Y221" s="45">
        <f>IFERROR(VALUE(V221),VLOOKUP(V221,DayReplace[],2,0))</f>
        <v>0</v>
      </c>
      <c r="Z221" s="45">
        <f>IF(V221=0,1,
IF(OR(AND(COUNTIF(Table12[Normal and Leap Years],X221),AA221=3,Y221=30),
AND(COUNTIF(Table9[MM Year],X221),COUNTIF(Table13[Always 29-Day Months],AA221),Y221=30)),Y221
-1,Y221))</f>
        <v>1</v>
      </c>
      <c r="AA221" s="45">
        <f>IFERROR(VALUE(W221),VLOOKUP(W221,MonthReplace[],2,0))</f>
        <v>0</v>
      </c>
      <c r="AB221" s="45" t="e">
        <f>IF(COUNTIF(Table9[MM Year],X221),VLOOKUP(AA221,MonthSerial[],VLOOKUP(X221,Table9[],3,0)+2,0),DATE(X221,AA221,0)-AC221)</f>
        <v>#VALUE!</v>
      </c>
      <c r="AC221" s="45" t="e">
        <f>IF(COUNTIF(Table9[MM Year],X221),
VLOOKUP(X221,Table9[],5,0),
DATE(X221,1,0))</f>
        <v>#VALUE!</v>
      </c>
      <c r="AD221" s="46" t="e">
        <f>IF(AA221=0,DATE(YEAR(AC221+1),7,16),
IF(V221=0,IF(COUNTIF(Table9[MM Year],X221),AC221+AB221+Z221+15-DAY(AC221+AB221+Z221+15)+16,AC221+AB221+Z221-DAY(AC221+AB221+Z221)+16),
IF(COUNTIF(Table9[MM Year],X221),
IF(AC221+AB221+Z221&lt;VLOOKUP(X221,Table9[],7,0),AC221
+AB221+Z221+VLOOKUP(X221,Table9[],4,0),AC221+AB221+Z221),AC221
+AB221+Z221)))</f>
        <v>#VALUE!</v>
      </c>
      <c r="AE221" s="42"/>
      <c r="AF221" s="15" t="str">
        <f>IFERROR(IF(COUNTIF(Table9[MM Year],X221),
IF(AD221&lt;VLOOKUP(X221,Table9[],7,0),AD221
+VLOOKUP(X221,Table9[],4,0),AD221),AD221
),"")</f>
        <v/>
      </c>
      <c r="AG221" s="5"/>
      <c r="AH221" s="5"/>
      <c r="AI221" s="5"/>
      <c r="AJ221" s="6"/>
      <c r="AK221" s="6"/>
      <c r="AL221" s="12" t="str">
        <f t="shared" si="37"/>
        <v/>
      </c>
      <c r="AM221" s="5"/>
      <c r="AN221" s="27" t="str">
        <f t="shared" si="38"/>
        <v/>
      </c>
      <c r="AO221" s="5"/>
      <c r="AP221" s="5"/>
      <c r="AQ221" s="6"/>
      <c r="AR221" s="12" t="str">
        <f t="shared" si="39"/>
        <v/>
      </c>
      <c r="AS221" s="6"/>
      <c r="AT221" s="5"/>
      <c r="AU221" s="53"/>
      <c r="AV221" s="53"/>
      <c r="AW221" s="54"/>
      <c r="AX221" s="15" t="str">
        <f t="shared" si="40"/>
        <v/>
      </c>
      <c r="AY221" s="5"/>
      <c r="AZ221" s="27" t="str">
        <f>IFERROR(VLOOKUP(AY221,vlookup!A$2:I$331,2,FALSE),"")</f>
        <v/>
      </c>
      <c r="BA221" s="27" t="str">
        <f>IFERROR(VLOOKUP(AY221,vlookup!A$2:I$331,3,FALSE),"")</f>
        <v/>
      </c>
      <c r="BB221" s="5"/>
      <c r="BC221" s="27" t="str">
        <f>IFERROR(VLOOKUP(BB221,vlookup!D$2:E$331,2,FALSE),"")</f>
        <v/>
      </c>
      <c r="BD221" s="5"/>
      <c r="BE221" s="27" t="str">
        <f t="shared" si="41"/>
        <v/>
      </c>
      <c r="BF221" s="27" t="str">
        <f>IFERROR(VLOOKUP(BE221,vlookup!G$2:I$331,2,FALSE),"")</f>
        <v/>
      </c>
      <c r="BG221" s="27" t="str">
        <f>IFERROR(VLOOKUP(BE221,vlookup!G$2:I$331,3,FALSE),"")</f>
        <v/>
      </c>
      <c r="BH221" s="5"/>
      <c r="BI221" s="6"/>
      <c r="BJ221" s="6"/>
      <c r="BK221" s="6"/>
      <c r="BL221" s="6"/>
    </row>
    <row r="222" spans="1:64">
      <c r="A222" s="4"/>
      <c r="B222" s="5"/>
      <c r="C222" s="27" t="str">
        <f>IFERROR(VLOOKUP(B222,vlookup!A$2:I$331,2,FALSE),"")</f>
        <v/>
      </c>
      <c r="D222" s="27" t="str">
        <f>IFERROR(VLOOKUP(B222,vlookup!A$2:I$331,3,FALSE),"")</f>
        <v/>
      </c>
      <c r="E222" s="5"/>
      <c r="F222" s="27" t="str">
        <f>IFERROR(VLOOKUP(E222,vlookup!D$2:E$331,2,FALSE),"")</f>
        <v/>
      </c>
      <c r="G222" s="5"/>
      <c r="H222" s="27" t="str">
        <f t="shared" si="32"/>
        <v/>
      </c>
      <c r="I222" s="27" t="str">
        <f>IFERROR(VLOOKUP(H222,vlookup!G$2:I$331,2,FALSE),"")</f>
        <v/>
      </c>
      <c r="J222" s="27" t="str">
        <f>IFERROR(VLOOKUP(H222,vlookup!G$2:I$331,3,FALSE),"")</f>
        <v/>
      </c>
      <c r="K222" s="5"/>
      <c r="L222" s="6"/>
      <c r="M222" s="6"/>
      <c r="N222" s="6"/>
      <c r="O222" s="6"/>
      <c r="P222" s="6"/>
      <c r="Q222" s="14" t="str">
        <f t="shared" si="33"/>
        <v/>
      </c>
      <c r="R222" s="5"/>
      <c r="S222" s="6"/>
      <c r="T222" s="6"/>
      <c r="U222" s="5"/>
      <c r="V222" s="45">
        <f t="shared" si="34"/>
        <v>0</v>
      </c>
      <c r="W222" s="45">
        <f t="shared" si="35"/>
        <v>0</v>
      </c>
      <c r="X222" s="45" t="e">
        <f t="shared" si="36"/>
        <v>#VALUE!</v>
      </c>
      <c r="Y222" s="45">
        <f>IFERROR(VALUE(V222),VLOOKUP(V222,DayReplace[],2,0))</f>
        <v>0</v>
      </c>
      <c r="Z222" s="45">
        <f>IF(V222=0,1,
IF(OR(AND(COUNTIF(Table12[Normal and Leap Years],X222),AA222=3,Y222=30),
AND(COUNTIF(Table9[MM Year],X222),COUNTIF(Table13[Always 29-Day Months],AA222),Y222=30)),Y222
-1,Y222))</f>
        <v>1</v>
      </c>
      <c r="AA222" s="45">
        <f>IFERROR(VALUE(W222),VLOOKUP(W222,MonthReplace[],2,0))</f>
        <v>0</v>
      </c>
      <c r="AB222" s="45" t="e">
        <f>IF(COUNTIF(Table9[MM Year],X222),VLOOKUP(AA222,MonthSerial[],VLOOKUP(X222,Table9[],3,0)+2,0),DATE(X222,AA222,0)-AC222)</f>
        <v>#VALUE!</v>
      </c>
      <c r="AC222" s="45" t="e">
        <f>IF(COUNTIF(Table9[MM Year],X222),
VLOOKUP(X222,Table9[],5,0),
DATE(X222,1,0))</f>
        <v>#VALUE!</v>
      </c>
      <c r="AD222" s="46" t="e">
        <f>IF(AA222=0,DATE(YEAR(AC222+1),7,16),
IF(V222=0,IF(COUNTIF(Table9[MM Year],X222),AC222+AB222+Z222+15-DAY(AC222+AB222+Z222+15)+16,AC222+AB222+Z222-DAY(AC222+AB222+Z222)+16),
IF(COUNTIF(Table9[MM Year],X222),
IF(AC222+AB222+Z222&lt;VLOOKUP(X222,Table9[],7,0),AC222
+AB222+Z222+VLOOKUP(X222,Table9[],4,0),AC222+AB222+Z222),AC222
+AB222+Z222)))</f>
        <v>#VALUE!</v>
      </c>
      <c r="AE222" s="42"/>
      <c r="AF222" s="15" t="str">
        <f>IFERROR(IF(COUNTIF(Table9[MM Year],X222),
IF(AD222&lt;VLOOKUP(X222,Table9[],7,0),AD222
+VLOOKUP(X222,Table9[],4,0),AD222),AD222
),"")</f>
        <v/>
      </c>
      <c r="AG222" s="5"/>
      <c r="AH222" s="5"/>
      <c r="AI222" s="5"/>
      <c r="AJ222" s="6"/>
      <c r="AK222" s="6"/>
      <c r="AL222" s="12" t="str">
        <f t="shared" si="37"/>
        <v/>
      </c>
      <c r="AM222" s="5"/>
      <c r="AN222" s="27" t="str">
        <f t="shared" si="38"/>
        <v/>
      </c>
      <c r="AO222" s="5"/>
      <c r="AP222" s="5"/>
      <c r="AQ222" s="6"/>
      <c r="AR222" s="12" t="str">
        <f t="shared" si="39"/>
        <v/>
      </c>
      <c r="AS222" s="6"/>
      <c r="AT222" s="5"/>
      <c r="AU222" s="53"/>
      <c r="AV222" s="53"/>
      <c r="AW222" s="54"/>
      <c r="AX222" s="15" t="str">
        <f t="shared" si="40"/>
        <v/>
      </c>
      <c r="AY222" s="5"/>
      <c r="AZ222" s="27" t="str">
        <f>IFERROR(VLOOKUP(AY222,vlookup!A$2:I$331,2,FALSE),"")</f>
        <v/>
      </c>
      <c r="BA222" s="27" t="str">
        <f>IFERROR(VLOOKUP(AY222,vlookup!A$2:I$331,3,FALSE),"")</f>
        <v/>
      </c>
      <c r="BB222" s="5"/>
      <c r="BC222" s="27" t="str">
        <f>IFERROR(VLOOKUP(BB222,vlookup!D$2:E$331,2,FALSE),"")</f>
        <v/>
      </c>
      <c r="BD222" s="5"/>
      <c r="BE222" s="27" t="str">
        <f t="shared" si="41"/>
        <v/>
      </c>
      <c r="BF222" s="27" t="str">
        <f>IFERROR(VLOOKUP(BE222,vlookup!G$2:I$331,2,FALSE),"")</f>
        <v/>
      </c>
      <c r="BG222" s="27" t="str">
        <f>IFERROR(VLOOKUP(BE222,vlookup!G$2:I$331,3,FALSE),"")</f>
        <v/>
      </c>
      <c r="BH222" s="5"/>
      <c r="BI222" s="6"/>
      <c r="BJ222" s="6"/>
      <c r="BK222" s="6"/>
      <c r="BL222" s="6"/>
    </row>
    <row r="223" spans="1:64">
      <c r="A223" s="4"/>
      <c r="B223" s="5"/>
      <c r="C223" s="27" t="str">
        <f>IFERROR(VLOOKUP(B223,vlookup!A$2:I$331,2,FALSE),"")</f>
        <v/>
      </c>
      <c r="D223" s="27" t="str">
        <f>IFERROR(VLOOKUP(B223,vlookup!A$2:I$331,3,FALSE),"")</f>
        <v/>
      </c>
      <c r="E223" s="5"/>
      <c r="F223" s="27" t="str">
        <f>IFERROR(VLOOKUP(E223,vlookup!D$2:E$331,2,FALSE),"")</f>
        <v/>
      </c>
      <c r="G223" s="5"/>
      <c r="H223" s="27" t="str">
        <f t="shared" si="32"/>
        <v/>
      </c>
      <c r="I223" s="27" t="str">
        <f>IFERROR(VLOOKUP(H223,vlookup!G$2:I$331,2,FALSE),"")</f>
        <v/>
      </c>
      <c r="J223" s="27" t="str">
        <f>IFERROR(VLOOKUP(H223,vlookup!G$2:I$331,3,FALSE),"")</f>
        <v/>
      </c>
      <c r="K223" s="5"/>
      <c r="L223" s="6"/>
      <c r="M223" s="6"/>
      <c r="N223" s="6"/>
      <c r="O223" s="6"/>
      <c r="P223" s="6"/>
      <c r="Q223" s="14" t="str">
        <f t="shared" si="33"/>
        <v/>
      </c>
      <c r="R223" s="5"/>
      <c r="S223" s="6"/>
      <c r="T223" s="6"/>
      <c r="U223" s="5"/>
      <c r="V223" s="45">
        <f t="shared" si="34"/>
        <v>0</v>
      </c>
      <c r="W223" s="45">
        <f t="shared" si="35"/>
        <v>0</v>
      </c>
      <c r="X223" s="45" t="e">
        <f t="shared" si="36"/>
        <v>#VALUE!</v>
      </c>
      <c r="Y223" s="45">
        <f>IFERROR(VALUE(V223),VLOOKUP(V223,DayReplace[],2,0))</f>
        <v>0</v>
      </c>
      <c r="Z223" s="45">
        <f>IF(V223=0,1,
IF(OR(AND(COUNTIF(Table12[Normal and Leap Years],X223),AA223=3,Y223=30),
AND(COUNTIF(Table9[MM Year],X223),COUNTIF(Table13[Always 29-Day Months],AA223),Y223=30)),Y223
-1,Y223))</f>
        <v>1</v>
      </c>
      <c r="AA223" s="45">
        <f>IFERROR(VALUE(W223),VLOOKUP(W223,MonthReplace[],2,0))</f>
        <v>0</v>
      </c>
      <c r="AB223" s="45" t="e">
        <f>IF(COUNTIF(Table9[MM Year],X223),VLOOKUP(AA223,MonthSerial[],VLOOKUP(X223,Table9[],3,0)+2,0),DATE(X223,AA223,0)-AC223)</f>
        <v>#VALUE!</v>
      </c>
      <c r="AC223" s="45" t="e">
        <f>IF(COUNTIF(Table9[MM Year],X223),
VLOOKUP(X223,Table9[],5,0),
DATE(X223,1,0))</f>
        <v>#VALUE!</v>
      </c>
      <c r="AD223" s="46" t="e">
        <f>IF(AA223=0,DATE(YEAR(AC223+1),7,16),
IF(V223=0,IF(COUNTIF(Table9[MM Year],X223),AC223+AB223+Z223+15-DAY(AC223+AB223+Z223+15)+16,AC223+AB223+Z223-DAY(AC223+AB223+Z223)+16),
IF(COUNTIF(Table9[MM Year],X223),
IF(AC223+AB223+Z223&lt;VLOOKUP(X223,Table9[],7,0),AC223
+AB223+Z223+VLOOKUP(X223,Table9[],4,0),AC223+AB223+Z223),AC223
+AB223+Z223)))</f>
        <v>#VALUE!</v>
      </c>
      <c r="AE223" s="42"/>
      <c r="AF223" s="15" t="str">
        <f>IFERROR(IF(COUNTIF(Table9[MM Year],X223),
IF(AD223&lt;VLOOKUP(X223,Table9[],7,0),AD223
+VLOOKUP(X223,Table9[],4,0),AD223),AD223
),"")</f>
        <v/>
      </c>
      <c r="AG223" s="5"/>
      <c r="AH223" s="5"/>
      <c r="AI223" s="5"/>
      <c r="AJ223" s="6"/>
      <c r="AK223" s="6"/>
      <c r="AL223" s="12" t="str">
        <f t="shared" si="37"/>
        <v/>
      </c>
      <c r="AM223" s="5"/>
      <c r="AN223" s="27" t="str">
        <f t="shared" si="38"/>
        <v/>
      </c>
      <c r="AO223" s="5"/>
      <c r="AP223" s="5"/>
      <c r="AQ223" s="6"/>
      <c r="AR223" s="12" t="str">
        <f t="shared" si="39"/>
        <v/>
      </c>
      <c r="AS223" s="6"/>
      <c r="AT223" s="5"/>
      <c r="AU223" s="53"/>
      <c r="AV223" s="53"/>
      <c r="AW223" s="54"/>
      <c r="AX223" s="15" t="str">
        <f t="shared" si="40"/>
        <v/>
      </c>
      <c r="AY223" s="5"/>
      <c r="AZ223" s="27" t="str">
        <f>IFERROR(VLOOKUP(AY223,vlookup!A$2:I$331,2,FALSE),"")</f>
        <v/>
      </c>
      <c r="BA223" s="27" t="str">
        <f>IFERROR(VLOOKUP(AY223,vlookup!A$2:I$331,3,FALSE),"")</f>
        <v/>
      </c>
      <c r="BB223" s="5"/>
      <c r="BC223" s="27" t="str">
        <f>IFERROR(VLOOKUP(BB223,vlookup!D$2:E$331,2,FALSE),"")</f>
        <v/>
      </c>
      <c r="BD223" s="5"/>
      <c r="BE223" s="27" t="str">
        <f t="shared" si="41"/>
        <v/>
      </c>
      <c r="BF223" s="27" t="str">
        <f>IFERROR(VLOOKUP(BE223,vlookup!G$2:I$331,2,FALSE),"")</f>
        <v/>
      </c>
      <c r="BG223" s="27" t="str">
        <f>IFERROR(VLOOKUP(BE223,vlookup!G$2:I$331,3,FALSE),"")</f>
        <v/>
      </c>
      <c r="BH223" s="5"/>
      <c r="BI223" s="6"/>
      <c r="BJ223" s="6"/>
      <c r="BK223" s="6"/>
      <c r="BL223" s="6"/>
    </row>
    <row r="224" spans="1:64">
      <c r="A224" s="4"/>
      <c r="B224" s="5"/>
      <c r="C224" s="27" t="str">
        <f>IFERROR(VLOOKUP(B224,vlookup!A$2:I$331,2,FALSE),"")</f>
        <v/>
      </c>
      <c r="D224" s="27" t="str">
        <f>IFERROR(VLOOKUP(B224,vlookup!A$2:I$331,3,FALSE),"")</f>
        <v/>
      </c>
      <c r="E224" s="5"/>
      <c r="F224" s="27" t="str">
        <f>IFERROR(VLOOKUP(E224,vlookup!D$2:E$331,2,FALSE),"")</f>
        <v/>
      </c>
      <c r="G224" s="5"/>
      <c r="H224" s="27" t="str">
        <f t="shared" si="32"/>
        <v/>
      </c>
      <c r="I224" s="27" t="str">
        <f>IFERROR(VLOOKUP(H224,vlookup!G$2:I$331,2,FALSE),"")</f>
        <v/>
      </c>
      <c r="J224" s="27" t="str">
        <f>IFERROR(VLOOKUP(H224,vlookup!G$2:I$331,3,FALSE),"")</f>
        <v/>
      </c>
      <c r="K224" s="5"/>
      <c r="L224" s="6"/>
      <c r="M224" s="6"/>
      <c r="N224" s="6"/>
      <c r="O224" s="6"/>
      <c r="P224" s="6"/>
      <c r="Q224" s="14" t="str">
        <f t="shared" si="33"/>
        <v/>
      </c>
      <c r="R224" s="5"/>
      <c r="S224" s="6"/>
      <c r="T224" s="6"/>
      <c r="U224" s="5"/>
      <c r="V224" s="45">
        <f t="shared" si="34"/>
        <v>0</v>
      </c>
      <c r="W224" s="45">
        <f t="shared" si="35"/>
        <v>0</v>
      </c>
      <c r="X224" s="45" t="e">
        <f t="shared" si="36"/>
        <v>#VALUE!</v>
      </c>
      <c r="Y224" s="45">
        <f>IFERROR(VALUE(V224),VLOOKUP(V224,DayReplace[],2,0))</f>
        <v>0</v>
      </c>
      <c r="Z224" s="45">
        <f>IF(V224=0,1,
IF(OR(AND(COUNTIF(Table12[Normal and Leap Years],X224),AA224=3,Y224=30),
AND(COUNTIF(Table9[MM Year],X224),COUNTIF(Table13[Always 29-Day Months],AA224),Y224=30)),Y224
-1,Y224))</f>
        <v>1</v>
      </c>
      <c r="AA224" s="45">
        <f>IFERROR(VALUE(W224),VLOOKUP(W224,MonthReplace[],2,0))</f>
        <v>0</v>
      </c>
      <c r="AB224" s="45" t="e">
        <f>IF(COUNTIF(Table9[MM Year],X224),VLOOKUP(AA224,MonthSerial[],VLOOKUP(X224,Table9[],3,0)+2,0),DATE(X224,AA224,0)-AC224)</f>
        <v>#VALUE!</v>
      </c>
      <c r="AC224" s="45" t="e">
        <f>IF(COUNTIF(Table9[MM Year],X224),
VLOOKUP(X224,Table9[],5,0),
DATE(X224,1,0))</f>
        <v>#VALUE!</v>
      </c>
      <c r="AD224" s="46" t="e">
        <f>IF(AA224=0,DATE(YEAR(AC224+1),7,16),
IF(V224=0,IF(COUNTIF(Table9[MM Year],X224),AC224+AB224+Z224+15-DAY(AC224+AB224+Z224+15)+16,AC224+AB224+Z224-DAY(AC224+AB224+Z224)+16),
IF(COUNTIF(Table9[MM Year],X224),
IF(AC224+AB224+Z224&lt;VLOOKUP(X224,Table9[],7,0),AC224
+AB224+Z224+VLOOKUP(X224,Table9[],4,0),AC224+AB224+Z224),AC224
+AB224+Z224)))</f>
        <v>#VALUE!</v>
      </c>
      <c r="AE224" s="42"/>
      <c r="AF224" s="15" t="str">
        <f>IFERROR(IF(COUNTIF(Table9[MM Year],X224),
IF(AD224&lt;VLOOKUP(X224,Table9[],7,0),AD224
+VLOOKUP(X224,Table9[],4,0),AD224),AD224
),"")</f>
        <v/>
      </c>
      <c r="AG224" s="5"/>
      <c r="AH224" s="5"/>
      <c r="AI224" s="5"/>
      <c r="AJ224" s="6"/>
      <c r="AK224" s="6"/>
      <c r="AL224" s="12" t="str">
        <f t="shared" si="37"/>
        <v/>
      </c>
      <c r="AM224" s="5"/>
      <c r="AN224" s="27" t="str">
        <f t="shared" si="38"/>
        <v/>
      </c>
      <c r="AO224" s="5"/>
      <c r="AP224" s="5"/>
      <c r="AQ224" s="6"/>
      <c r="AR224" s="12" t="str">
        <f t="shared" si="39"/>
        <v/>
      </c>
      <c r="AS224" s="6"/>
      <c r="AT224" s="5"/>
      <c r="AU224" s="53"/>
      <c r="AV224" s="53"/>
      <c r="AW224" s="54"/>
      <c r="AX224" s="15" t="str">
        <f t="shared" si="40"/>
        <v/>
      </c>
      <c r="AY224" s="5"/>
      <c r="AZ224" s="27" t="str">
        <f>IFERROR(VLOOKUP(AY224,vlookup!A$2:I$331,2,FALSE),"")</f>
        <v/>
      </c>
      <c r="BA224" s="27" t="str">
        <f>IFERROR(VLOOKUP(AY224,vlookup!A$2:I$331,3,FALSE),"")</f>
        <v/>
      </c>
      <c r="BB224" s="5"/>
      <c r="BC224" s="27" t="str">
        <f>IFERROR(VLOOKUP(BB224,vlookup!D$2:E$331,2,FALSE),"")</f>
        <v/>
      </c>
      <c r="BD224" s="5"/>
      <c r="BE224" s="27" t="str">
        <f t="shared" si="41"/>
        <v/>
      </c>
      <c r="BF224" s="27" t="str">
        <f>IFERROR(VLOOKUP(BE224,vlookup!G$2:I$331,2,FALSE),"")</f>
        <v/>
      </c>
      <c r="BG224" s="27" t="str">
        <f>IFERROR(VLOOKUP(BE224,vlookup!G$2:I$331,3,FALSE),"")</f>
        <v/>
      </c>
      <c r="BH224" s="5"/>
      <c r="BI224" s="6"/>
      <c r="BJ224" s="6"/>
      <c r="BK224" s="6"/>
      <c r="BL224" s="6"/>
    </row>
    <row r="225" spans="1:64">
      <c r="A225" s="4"/>
      <c r="B225" s="5"/>
      <c r="C225" s="27" t="str">
        <f>IFERROR(VLOOKUP(B225,vlookup!A$2:I$331,2,FALSE),"")</f>
        <v/>
      </c>
      <c r="D225" s="27" t="str">
        <f>IFERROR(VLOOKUP(B225,vlookup!A$2:I$331,3,FALSE),"")</f>
        <v/>
      </c>
      <c r="E225" s="5"/>
      <c r="F225" s="27" t="str">
        <f>IFERROR(VLOOKUP(E225,vlookup!D$2:E$331,2,FALSE),"")</f>
        <v/>
      </c>
      <c r="G225" s="5"/>
      <c r="H225" s="27" t="str">
        <f t="shared" si="32"/>
        <v/>
      </c>
      <c r="I225" s="27" t="str">
        <f>IFERROR(VLOOKUP(H225,vlookup!G$2:I$331,2,FALSE),"")</f>
        <v/>
      </c>
      <c r="J225" s="27" t="str">
        <f>IFERROR(VLOOKUP(H225,vlookup!G$2:I$331,3,FALSE),"")</f>
        <v/>
      </c>
      <c r="K225" s="5"/>
      <c r="L225" s="6"/>
      <c r="M225" s="6"/>
      <c r="N225" s="6"/>
      <c r="O225" s="6"/>
      <c r="P225" s="6"/>
      <c r="Q225" s="14" t="str">
        <f t="shared" si="33"/>
        <v/>
      </c>
      <c r="R225" s="5"/>
      <c r="S225" s="6"/>
      <c r="T225" s="6"/>
      <c r="U225" s="5"/>
      <c r="V225" s="45">
        <f t="shared" si="34"/>
        <v>0</v>
      </c>
      <c r="W225" s="45">
        <f t="shared" si="35"/>
        <v>0</v>
      </c>
      <c r="X225" s="45" t="e">
        <f t="shared" si="36"/>
        <v>#VALUE!</v>
      </c>
      <c r="Y225" s="45">
        <f>IFERROR(VALUE(V225),VLOOKUP(V225,DayReplace[],2,0))</f>
        <v>0</v>
      </c>
      <c r="Z225" s="45">
        <f>IF(V225=0,1,
IF(OR(AND(COUNTIF(Table12[Normal and Leap Years],X225),AA225=3,Y225=30),
AND(COUNTIF(Table9[MM Year],X225),COUNTIF(Table13[Always 29-Day Months],AA225),Y225=30)),Y225
-1,Y225))</f>
        <v>1</v>
      </c>
      <c r="AA225" s="45">
        <f>IFERROR(VALUE(W225),VLOOKUP(W225,MonthReplace[],2,0))</f>
        <v>0</v>
      </c>
      <c r="AB225" s="45" t="e">
        <f>IF(COUNTIF(Table9[MM Year],X225),VLOOKUP(AA225,MonthSerial[],VLOOKUP(X225,Table9[],3,0)+2,0),DATE(X225,AA225,0)-AC225)</f>
        <v>#VALUE!</v>
      </c>
      <c r="AC225" s="45" t="e">
        <f>IF(COUNTIF(Table9[MM Year],X225),
VLOOKUP(X225,Table9[],5,0),
DATE(X225,1,0))</f>
        <v>#VALUE!</v>
      </c>
      <c r="AD225" s="46" t="e">
        <f>IF(AA225=0,DATE(YEAR(AC225+1),7,16),
IF(V225=0,IF(COUNTIF(Table9[MM Year],X225),AC225+AB225+Z225+15-DAY(AC225+AB225+Z225+15)+16,AC225+AB225+Z225-DAY(AC225+AB225+Z225)+16),
IF(COUNTIF(Table9[MM Year],X225),
IF(AC225+AB225+Z225&lt;VLOOKUP(X225,Table9[],7,0),AC225
+AB225+Z225+VLOOKUP(X225,Table9[],4,0),AC225+AB225+Z225),AC225
+AB225+Z225)))</f>
        <v>#VALUE!</v>
      </c>
      <c r="AE225" s="42"/>
      <c r="AF225" s="15" t="str">
        <f>IFERROR(IF(COUNTIF(Table9[MM Year],X225),
IF(AD225&lt;VLOOKUP(X225,Table9[],7,0),AD225
+VLOOKUP(X225,Table9[],4,0),AD225),AD225
),"")</f>
        <v/>
      </c>
      <c r="AG225" s="5"/>
      <c r="AH225" s="5"/>
      <c r="AI225" s="5"/>
      <c r="AJ225" s="6"/>
      <c r="AK225" s="6"/>
      <c r="AL225" s="12" t="str">
        <f t="shared" si="37"/>
        <v/>
      </c>
      <c r="AM225" s="5"/>
      <c r="AN225" s="27" t="str">
        <f t="shared" si="38"/>
        <v/>
      </c>
      <c r="AO225" s="5"/>
      <c r="AP225" s="5"/>
      <c r="AQ225" s="6"/>
      <c r="AR225" s="12" t="str">
        <f t="shared" si="39"/>
        <v/>
      </c>
      <c r="AS225" s="6"/>
      <c r="AT225" s="5"/>
      <c r="AU225" s="53"/>
      <c r="AV225" s="53"/>
      <c r="AW225" s="54"/>
      <c r="AX225" s="15" t="str">
        <f t="shared" si="40"/>
        <v/>
      </c>
      <c r="AY225" s="5"/>
      <c r="AZ225" s="27" t="str">
        <f>IFERROR(VLOOKUP(AY225,vlookup!A$2:I$331,2,FALSE),"")</f>
        <v/>
      </c>
      <c r="BA225" s="27" t="str">
        <f>IFERROR(VLOOKUP(AY225,vlookup!A$2:I$331,3,FALSE),"")</f>
        <v/>
      </c>
      <c r="BB225" s="5"/>
      <c r="BC225" s="27" t="str">
        <f>IFERROR(VLOOKUP(BB225,vlookup!D$2:E$331,2,FALSE),"")</f>
        <v/>
      </c>
      <c r="BD225" s="5"/>
      <c r="BE225" s="27" t="str">
        <f t="shared" si="41"/>
        <v/>
      </c>
      <c r="BF225" s="27" t="str">
        <f>IFERROR(VLOOKUP(BE225,vlookup!G$2:I$331,2,FALSE),"")</f>
        <v/>
      </c>
      <c r="BG225" s="27" t="str">
        <f>IFERROR(VLOOKUP(BE225,vlookup!G$2:I$331,3,FALSE),"")</f>
        <v/>
      </c>
      <c r="BH225" s="5"/>
      <c r="BI225" s="6"/>
      <c r="BJ225" s="6"/>
      <c r="BK225" s="6"/>
      <c r="BL225" s="6"/>
    </row>
    <row r="226" spans="1:64">
      <c r="A226" s="4"/>
      <c r="B226" s="5"/>
      <c r="C226" s="27" t="str">
        <f>IFERROR(VLOOKUP(B226,vlookup!A$2:I$331,2,FALSE),"")</f>
        <v/>
      </c>
      <c r="D226" s="27" t="str">
        <f>IFERROR(VLOOKUP(B226,vlookup!A$2:I$331,3,FALSE),"")</f>
        <v/>
      </c>
      <c r="E226" s="5"/>
      <c r="F226" s="27" t="str">
        <f>IFERROR(VLOOKUP(E226,vlookup!D$2:E$331,2,FALSE),"")</f>
        <v/>
      </c>
      <c r="G226" s="5"/>
      <c r="H226" s="27" t="str">
        <f t="shared" si="32"/>
        <v/>
      </c>
      <c r="I226" s="27" t="str">
        <f>IFERROR(VLOOKUP(H226,vlookup!G$2:I$331,2,FALSE),"")</f>
        <v/>
      </c>
      <c r="J226" s="27" t="str">
        <f>IFERROR(VLOOKUP(H226,vlookup!G$2:I$331,3,FALSE),"")</f>
        <v/>
      </c>
      <c r="K226" s="5"/>
      <c r="L226" s="6"/>
      <c r="M226" s="6"/>
      <c r="N226" s="6"/>
      <c r="O226" s="6"/>
      <c r="P226" s="6"/>
      <c r="Q226" s="14" t="str">
        <f t="shared" si="33"/>
        <v/>
      </c>
      <c r="R226" s="5"/>
      <c r="S226" s="6"/>
      <c r="T226" s="6"/>
      <c r="U226" s="5"/>
      <c r="V226" s="45">
        <f t="shared" si="34"/>
        <v>0</v>
      </c>
      <c r="W226" s="45">
        <f t="shared" si="35"/>
        <v>0</v>
      </c>
      <c r="X226" s="45" t="e">
        <f t="shared" si="36"/>
        <v>#VALUE!</v>
      </c>
      <c r="Y226" s="45">
        <f>IFERROR(VALUE(V226),VLOOKUP(V226,DayReplace[],2,0))</f>
        <v>0</v>
      </c>
      <c r="Z226" s="45">
        <f>IF(V226=0,1,
IF(OR(AND(COUNTIF(Table12[Normal and Leap Years],X226),AA226=3,Y226=30),
AND(COUNTIF(Table9[MM Year],X226),COUNTIF(Table13[Always 29-Day Months],AA226),Y226=30)),Y226
-1,Y226))</f>
        <v>1</v>
      </c>
      <c r="AA226" s="45">
        <f>IFERROR(VALUE(W226),VLOOKUP(W226,MonthReplace[],2,0))</f>
        <v>0</v>
      </c>
      <c r="AB226" s="45" t="e">
        <f>IF(COUNTIF(Table9[MM Year],X226),VLOOKUP(AA226,MonthSerial[],VLOOKUP(X226,Table9[],3,0)+2,0),DATE(X226,AA226,0)-AC226)</f>
        <v>#VALUE!</v>
      </c>
      <c r="AC226" s="45" t="e">
        <f>IF(COUNTIF(Table9[MM Year],X226),
VLOOKUP(X226,Table9[],5,0),
DATE(X226,1,0))</f>
        <v>#VALUE!</v>
      </c>
      <c r="AD226" s="46" t="e">
        <f>IF(AA226=0,DATE(YEAR(AC226+1),7,16),
IF(V226=0,IF(COUNTIF(Table9[MM Year],X226),AC226+AB226+Z226+15-DAY(AC226+AB226+Z226+15)+16,AC226+AB226+Z226-DAY(AC226+AB226+Z226)+16),
IF(COUNTIF(Table9[MM Year],X226),
IF(AC226+AB226+Z226&lt;VLOOKUP(X226,Table9[],7,0),AC226
+AB226+Z226+VLOOKUP(X226,Table9[],4,0),AC226+AB226+Z226),AC226
+AB226+Z226)))</f>
        <v>#VALUE!</v>
      </c>
      <c r="AE226" s="42"/>
      <c r="AF226" s="15" t="str">
        <f>IFERROR(IF(COUNTIF(Table9[MM Year],X226),
IF(AD226&lt;VLOOKUP(X226,Table9[],7,0),AD226
+VLOOKUP(X226,Table9[],4,0),AD226),AD226
),"")</f>
        <v/>
      </c>
      <c r="AG226" s="5"/>
      <c r="AH226" s="5"/>
      <c r="AI226" s="5"/>
      <c r="AJ226" s="6"/>
      <c r="AK226" s="6"/>
      <c r="AL226" s="12" t="str">
        <f t="shared" si="37"/>
        <v/>
      </c>
      <c r="AM226" s="5"/>
      <c r="AN226" s="27" t="str">
        <f t="shared" si="38"/>
        <v/>
      </c>
      <c r="AO226" s="5"/>
      <c r="AP226" s="5"/>
      <c r="AQ226" s="6"/>
      <c r="AR226" s="12" t="str">
        <f t="shared" si="39"/>
        <v/>
      </c>
      <c r="AS226" s="6"/>
      <c r="AT226" s="5"/>
      <c r="AU226" s="53"/>
      <c r="AV226" s="53"/>
      <c r="AW226" s="54"/>
      <c r="AX226" s="15" t="str">
        <f t="shared" si="40"/>
        <v/>
      </c>
      <c r="AY226" s="5"/>
      <c r="AZ226" s="27" t="str">
        <f>IFERROR(VLOOKUP(AY226,vlookup!A$2:I$331,2,FALSE),"")</f>
        <v/>
      </c>
      <c r="BA226" s="27" t="str">
        <f>IFERROR(VLOOKUP(AY226,vlookup!A$2:I$331,3,FALSE),"")</f>
        <v/>
      </c>
      <c r="BB226" s="5"/>
      <c r="BC226" s="27" t="str">
        <f>IFERROR(VLOOKUP(BB226,vlookup!D$2:E$331,2,FALSE),"")</f>
        <v/>
      </c>
      <c r="BD226" s="5"/>
      <c r="BE226" s="27" t="str">
        <f t="shared" si="41"/>
        <v/>
      </c>
      <c r="BF226" s="27" t="str">
        <f>IFERROR(VLOOKUP(BE226,vlookup!G$2:I$331,2,FALSE),"")</f>
        <v/>
      </c>
      <c r="BG226" s="27" t="str">
        <f>IFERROR(VLOOKUP(BE226,vlookup!G$2:I$331,3,FALSE),"")</f>
        <v/>
      </c>
      <c r="BH226" s="5"/>
      <c r="BI226" s="6"/>
      <c r="BJ226" s="6"/>
      <c r="BK226" s="6"/>
      <c r="BL226" s="6"/>
    </row>
    <row r="227" spans="1:64">
      <c r="A227" s="4"/>
      <c r="B227" s="5"/>
      <c r="C227" s="27" t="str">
        <f>IFERROR(VLOOKUP(B227,vlookup!A$2:I$331,2,FALSE),"")</f>
        <v/>
      </c>
      <c r="D227" s="27" t="str">
        <f>IFERROR(VLOOKUP(B227,vlookup!A$2:I$331,3,FALSE),"")</f>
        <v/>
      </c>
      <c r="E227" s="5"/>
      <c r="F227" s="27" t="str">
        <f>IFERROR(VLOOKUP(E227,vlookup!D$2:E$331,2,FALSE),"")</f>
        <v/>
      </c>
      <c r="G227" s="5"/>
      <c r="H227" s="27" t="str">
        <f t="shared" si="32"/>
        <v/>
      </c>
      <c r="I227" s="27" t="str">
        <f>IFERROR(VLOOKUP(H227,vlookup!G$2:I$331,2,FALSE),"")</f>
        <v/>
      </c>
      <c r="J227" s="27" t="str">
        <f>IFERROR(VLOOKUP(H227,vlookup!G$2:I$331,3,FALSE),"")</f>
        <v/>
      </c>
      <c r="K227" s="5"/>
      <c r="L227" s="6"/>
      <c r="M227" s="6"/>
      <c r="N227" s="6"/>
      <c r="O227" s="6"/>
      <c r="P227" s="6"/>
      <c r="Q227" s="14" t="str">
        <f t="shared" si="33"/>
        <v/>
      </c>
      <c r="R227" s="5"/>
      <c r="S227" s="6"/>
      <c r="T227" s="6"/>
      <c r="U227" s="5"/>
      <c r="V227" s="45">
        <f t="shared" si="34"/>
        <v>0</v>
      </c>
      <c r="W227" s="45">
        <f t="shared" si="35"/>
        <v>0</v>
      </c>
      <c r="X227" s="45" t="e">
        <f t="shared" si="36"/>
        <v>#VALUE!</v>
      </c>
      <c r="Y227" s="45">
        <f>IFERROR(VALUE(V227),VLOOKUP(V227,DayReplace[],2,0))</f>
        <v>0</v>
      </c>
      <c r="Z227" s="45">
        <f>IF(V227=0,1,
IF(OR(AND(COUNTIF(Table12[Normal and Leap Years],X227),AA227=3,Y227=30),
AND(COUNTIF(Table9[MM Year],X227),COUNTIF(Table13[Always 29-Day Months],AA227),Y227=30)),Y227
-1,Y227))</f>
        <v>1</v>
      </c>
      <c r="AA227" s="45">
        <f>IFERROR(VALUE(W227),VLOOKUP(W227,MonthReplace[],2,0))</f>
        <v>0</v>
      </c>
      <c r="AB227" s="45" t="e">
        <f>IF(COUNTIF(Table9[MM Year],X227),VLOOKUP(AA227,MonthSerial[],VLOOKUP(X227,Table9[],3,0)+2,0),DATE(X227,AA227,0)-AC227)</f>
        <v>#VALUE!</v>
      </c>
      <c r="AC227" s="45" t="e">
        <f>IF(COUNTIF(Table9[MM Year],X227),
VLOOKUP(X227,Table9[],5,0),
DATE(X227,1,0))</f>
        <v>#VALUE!</v>
      </c>
      <c r="AD227" s="46" t="e">
        <f>IF(AA227=0,DATE(YEAR(AC227+1),7,16),
IF(V227=0,IF(COUNTIF(Table9[MM Year],X227),AC227+AB227+Z227+15-DAY(AC227+AB227+Z227+15)+16,AC227+AB227+Z227-DAY(AC227+AB227+Z227)+16),
IF(COUNTIF(Table9[MM Year],X227),
IF(AC227+AB227+Z227&lt;VLOOKUP(X227,Table9[],7,0),AC227
+AB227+Z227+VLOOKUP(X227,Table9[],4,0),AC227+AB227+Z227),AC227
+AB227+Z227)))</f>
        <v>#VALUE!</v>
      </c>
      <c r="AE227" s="42"/>
      <c r="AF227" s="15" t="str">
        <f>IFERROR(IF(COUNTIF(Table9[MM Year],X227),
IF(AD227&lt;VLOOKUP(X227,Table9[],7,0),AD227
+VLOOKUP(X227,Table9[],4,0),AD227),AD227
),"")</f>
        <v/>
      </c>
      <c r="AG227" s="5"/>
      <c r="AH227" s="5"/>
      <c r="AI227" s="5"/>
      <c r="AJ227" s="6"/>
      <c r="AK227" s="6"/>
      <c r="AL227" s="12" t="str">
        <f t="shared" si="37"/>
        <v/>
      </c>
      <c r="AM227" s="5"/>
      <c r="AN227" s="27" t="str">
        <f t="shared" si="38"/>
        <v/>
      </c>
      <c r="AO227" s="5"/>
      <c r="AP227" s="5"/>
      <c r="AQ227" s="6"/>
      <c r="AR227" s="12" t="str">
        <f t="shared" si="39"/>
        <v/>
      </c>
      <c r="AS227" s="6"/>
      <c r="AT227" s="5"/>
      <c r="AU227" s="53"/>
      <c r="AV227" s="53"/>
      <c r="AW227" s="54"/>
      <c r="AX227" s="15" t="str">
        <f t="shared" si="40"/>
        <v/>
      </c>
      <c r="AY227" s="5"/>
      <c r="AZ227" s="27" t="str">
        <f>IFERROR(VLOOKUP(AY227,vlookup!A$2:I$331,2,FALSE),"")</f>
        <v/>
      </c>
      <c r="BA227" s="27" t="str">
        <f>IFERROR(VLOOKUP(AY227,vlookup!A$2:I$331,3,FALSE),"")</f>
        <v/>
      </c>
      <c r="BB227" s="5"/>
      <c r="BC227" s="27" t="str">
        <f>IFERROR(VLOOKUP(BB227,vlookup!D$2:E$331,2,FALSE),"")</f>
        <v/>
      </c>
      <c r="BD227" s="5"/>
      <c r="BE227" s="27" t="str">
        <f t="shared" si="41"/>
        <v/>
      </c>
      <c r="BF227" s="27" t="str">
        <f>IFERROR(VLOOKUP(BE227,vlookup!G$2:I$331,2,FALSE),"")</f>
        <v/>
      </c>
      <c r="BG227" s="27" t="str">
        <f>IFERROR(VLOOKUP(BE227,vlookup!G$2:I$331,3,FALSE),"")</f>
        <v/>
      </c>
      <c r="BH227" s="5"/>
      <c r="BI227" s="6"/>
      <c r="BJ227" s="6"/>
      <c r="BK227" s="6"/>
      <c r="BL227" s="6"/>
    </row>
    <row r="228" spans="1:64">
      <c r="A228" s="4"/>
      <c r="B228" s="5"/>
      <c r="C228" s="27" t="str">
        <f>IFERROR(VLOOKUP(B228,vlookup!A$2:I$331,2,FALSE),"")</f>
        <v/>
      </c>
      <c r="D228" s="27" t="str">
        <f>IFERROR(VLOOKUP(B228,vlookup!A$2:I$331,3,FALSE),"")</f>
        <v/>
      </c>
      <c r="E228" s="5"/>
      <c r="F228" s="27" t="str">
        <f>IFERROR(VLOOKUP(E228,vlookup!D$2:E$331,2,FALSE),"")</f>
        <v/>
      </c>
      <c r="G228" s="5"/>
      <c r="H228" s="27" t="str">
        <f t="shared" si="32"/>
        <v/>
      </c>
      <c r="I228" s="27" t="str">
        <f>IFERROR(VLOOKUP(H228,vlookup!G$2:I$331,2,FALSE),"")</f>
        <v/>
      </c>
      <c r="J228" s="27" t="str">
        <f>IFERROR(VLOOKUP(H228,vlookup!G$2:I$331,3,FALSE),"")</f>
        <v/>
      </c>
      <c r="K228" s="5"/>
      <c r="L228" s="6"/>
      <c r="M228" s="6"/>
      <c r="N228" s="6"/>
      <c r="O228" s="6"/>
      <c r="P228" s="6"/>
      <c r="Q228" s="14" t="str">
        <f t="shared" si="33"/>
        <v/>
      </c>
      <c r="R228" s="5"/>
      <c r="S228" s="6"/>
      <c r="T228" s="6"/>
      <c r="U228" s="5"/>
      <c r="V228" s="45">
        <f t="shared" si="34"/>
        <v>0</v>
      </c>
      <c r="W228" s="45">
        <f t="shared" si="35"/>
        <v>0</v>
      </c>
      <c r="X228" s="45" t="e">
        <f t="shared" si="36"/>
        <v>#VALUE!</v>
      </c>
      <c r="Y228" s="45">
        <f>IFERROR(VALUE(V228),VLOOKUP(V228,DayReplace[],2,0))</f>
        <v>0</v>
      </c>
      <c r="Z228" s="45">
        <f>IF(V228=0,1,
IF(OR(AND(COUNTIF(Table12[Normal and Leap Years],X228),AA228=3,Y228=30),
AND(COUNTIF(Table9[MM Year],X228),COUNTIF(Table13[Always 29-Day Months],AA228),Y228=30)),Y228
-1,Y228))</f>
        <v>1</v>
      </c>
      <c r="AA228" s="45">
        <f>IFERROR(VALUE(W228),VLOOKUP(W228,MonthReplace[],2,0))</f>
        <v>0</v>
      </c>
      <c r="AB228" s="45" t="e">
        <f>IF(COUNTIF(Table9[MM Year],X228),VLOOKUP(AA228,MonthSerial[],VLOOKUP(X228,Table9[],3,0)+2,0),DATE(X228,AA228,0)-AC228)</f>
        <v>#VALUE!</v>
      </c>
      <c r="AC228" s="45" t="e">
        <f>IF(COUNTIF(Table9[MM Year],X228),
VLOOKUP(X228,Table9[],5,0),
DATE(X228,1,0))</f>
        <v>#VALUE!</v>
      </c>
      <c r="AD228" s="46" t="e">
        <f>IF(AA228=0,DATE(YEAR(AC228+1),7,16),
IF(V228=0,IF(COUNTIF(Table9[MM Year],X228),AC228+AB228+Z228+15-DAY(AC228+AB228+Z228+15)+16,AC228+AB228+Z228-DAY(AC228+AB228+Z228)+16),
IF(COUNTIF(Table9[MM Year],X228),
IF(AC228+AB228+Z228&lt;VLOOKUP(X228,Table9[],7,0),AC228
+AB228+Z228+VLOOKUP(X228,Table9[],4,0),AC228+AB228+Z228),AC228
+AB228+Z228)))</f>
        <v>#VALUE!</v>
      </c>
      <c r="AE228" s="42"/>
      <c r="AF228" s="15" t="str">
        <f>IFERROR(IF(COUNTIF(Table9[MM Year],X228),
IF(AD228&lt;VLOOKUP(X228,Table9[],7,0),AD228
+VLOOKUP(X228,Table9[],4,0),AD228),AD228
),"")</f>
        <v/>
      </c>
      <c r="AG228" s="5"/>
      <c r="AH228" s="5"/>
      <c r="AI228" s="5"/>
      <c r="AJ228" s="6"/>
      <c r="AK228" s="6"/>
      <c r="AL228" s="12" t="str">
        <f t="shared" si="37"/>
        <v/>
      </c>
      <c r="AM228" s="5"/>
      <c r="AN228" s="27" t="str">
        <f t="shared" si="38"/>
        <v/>
      </c>
      <c r="AO228" s="5"/>
      <c r="AP228" s="5"/>
      <c r="AQ228" s="6"/>
      <c r="AR228" s="12" t="str">
        <f t="shared" si="39"/>
        <v/>
      </c>
      <c r="AS228" s="6"/>
      <c r="AT228" s="5"/>
      <c r="AU228" s="53"/>
      <c r="AV228" s="53"/>
      <c r="AW228" s="54"/>
      <c r="AX228" s="15" t="str">
        <f t="shared" si="40"/>
        <v/>
      </c>
      <c r="AY228" s="5"/>
      <c r="AZ228" s="27" t="str">
        <f>IFERROR(VLOOKUP(AY228,vlookup!A$2:I$331,2,FALSE),"")</f>
        <v/>
      </c>
      <c r="BA228" s="27" t="str">
        <f>IFERROR(VLOOKUP(AY228,vlookup!A$2:I$331,3,FALSE),"")</f>
        <v/>
      </c>
      <c r="BB228" s="5"/>
      <c r="BC228" s="27" t="str">
        <f>IFERROR(VLOOKUP(BB228,vlookup!D$2:E$331,2,FALSE),"")</f>
        <v/>
      </c>
      <c r="BD228" s="5"/>
      <c r="BE228" s="27" t="str">
        <f t="shared" si="41"/>
        <v/>
      </c>
      <c r="BF228" s="27" t="str">
        <f>IFERROR(VLOOKUP(BE228,vlookup!G$2:I$331,2,FALSE),"")</f>
        <v/>
      </c>
      <c r="BG228" s="27" t="str">
        <f>IFERROR(VLOOKUP(BE228,vlookup!G$2:I$331,3,FALSE),"")</f>
        <v/>
      </c>
      <c r="BH228" s="5"/>
      <c r="BI228" s="6"/>
      <c r="BJ228" s="6"/>
      <c r="BK228" s="6"/>
      <c r="BL228" s="6"/>
    </row>
    <row r="229" spans="1:64">
      <c r="A229" s="4"/>
      <c r="B229" s="5"/>
      <c r="C229" s="27" t="str">
        <f>IFERROR(VLOOKUP(B229,vlookup!A$2:I$331,2,FALSE),"")</f>
        <v/>
      </c>
      <c r="D229" s="27" t="str">
        <f>IFERROR(VLOOKUP(B229,vlookup!A$2:I$331,3,FALSE),"")</f>
        <v/>
      </c>
      <c r="E229" s="5"/>
      <c r="F229" s="27" t="str">
        <f>IFERROR(VLOOKUP(E229,vlookup!D$2:E$331,2,FALSE),"")</f>
        <v/>
      </c>
      <c r="G229" s="5"/>
      <c r="H229" s="27" t="str">
        <f t="shared" si="32"/>
        <v/>
      </c>
      <c r="I229" s="27" t="str">
        <f>IFERROR(VLOOKUP(H229,vlookup!G$2:I$331,2,FALSE),"")</f>
        <v/>
      </c>
      <c r="J229" s="27" t="str">
        <f>IFERROR(VLOOKUP(H229,vlookup!G$2:I$331,3,FALSE),"")</f>
        <v/>
      </c>
      <c r="K229" s="5"/>
      <c r="L229" s="6"/>
      <c r="M229" s="6"/>
      <c r="N229" s="6"/>
      <c r="O229" s="6"/>
      <c r="P229" s="6"/>
      <c r="Q229" s="14" t="str">
        <f t="shared" si="33"/>
        <v/>
      </c>
      <c r="R229" s="5"/>
      <c r="S229" s="6"/>
      <c r="T229" s="6"/>
      <c r="U229" s="5"/>
      <c r="V229" s="45">
        <f t="shared" si="34"/>
        <v>0</v>
      </c>
      <c r="W229" s="45">
        <f t="shared" si="35"/>
        <v>0</v>
      </c>
      <c r="X229" s="45" t="e">
        <f t="shared" si="36"/>
        <v>#VALUE!</v>
      </c>
      <c r="Y229" s="45">
        <f>IFERROR(VALUE(V229),VLOOKUP(V229,DayReplace[],2,0))</f>
        <v>0</v>
      </c>
      <c r="Z229" s="45">
        <f>IF(V229=0,1,
IF(OR(AND(COUNTIF(Table12[Normal and Leap Years],X229),AA229=3,Y229=30),
AND(COUNTIF(Table9[MM Year],X229),COUNTIF(Table13[Always 29-Day Months],AA229),Y229=30)),Y229
-1,Y229))</f>
        <v>1</v>
      </c>
      <c r="AA229" s="45">
        <f>IFERROR(VALUE(W229),VLOOKUP(W229,MonthReplace[],2,0))</f>
        <v>0</v>
      </c>
      <c r="AB229" s="45" t="e">
        <f>IF(COUNTIF(Table9[MM Year],X229),VLOOKUP(AA229,MonthSerial[],VLOOKUP(X229,Table9[],3,0)+2,0),DATE(X229,AA229,0)-AC229)</f>
        <v>#VALUE!</v>
      </c>
      <c r="AC229" s="45" t="e">
        <f>IF(COUNTIF(Table9[MM Year],X229),
VLOOKUP(X229,Table9[],5,0),
DATE(X229,1,0))</f>
        <v>#VALUE!</v>
      </c>
      <c r="AD229" s="46" t="e">
        <f>IF(AA229=0,DATE(YEAR(AC229+1),7,16),
IF(V229=0,IF(COUNTIF(Table9[MM Year],X229),AC229+AB229+Z229+15-DAY(AC229+AB229+Z229+15)+16,AC229+AB229+Z229-DAY(AC229+AB229+Z229)+16),
IF(COUNTIF(Table9[MM Year],X229),
IF(AC229+AB229+Z229&lt;VLOOKUP(X229,Table9[],7,0),AC229
+AB229+Z229+VLOOKUP(X229,Table9[],4,0),AC229+AB229+Z229),AC229
+AB229+Z229)))</f>
        <v>#VALUE!</v>
      </c>
      <c r="AE229" s="42"/>
      <c r="AF229" s="15" t="str">
        <f>IFERROR(IF(COUNTIF(Table9[MM Year],X229),
IF(AD229&lt;VLOOKUP(X229,Table9[],7,0),AD229
+VLOOKUP(X229,Table9[],4,0),AD229),AD229
),"")</f>
        <v/>
      </c>
      <c r="AG229" s="5"/>
      <c r="AH229" s="5"/>
      <c r="AI229" s="5"/>
      <c r="AJ229" s="6"/>
      <c r="AK229" s="6"/>
      <c r="AL229" s="12" t="str">
        <f t="shared" si="37"/>
        <v/>
      </c>
      <c r="AM229" s="5"/>
      <c r="AN229" s="27" t="str">
        <f t="shared" si="38"/>
        <v/>
      </c>
      <c r="AO229" s="5"/>
      <c r="AP229" s="5"/>
      <c r="AQ229" s="6"/>
      <c r="AR229" s="12" t="str">
        <f t="shared" si="39"/>
        <v/>
      </c>
      <c r="AS229" s="6"/>
      <c r="AT229" s="5"/>
      <c r="AU229" s="53"/>
      <c r="AV229" s="53"/>
      <c r="AW229" s="54"/>
      <c r="AX229" s="15" t="str">
        <f t="shared" si="40"/>
        <v/>
      </c>
      <c r="AY229" s="5"/>
      <c r="AZ229" s="27" t="str">
        <f>IFERROR(VLOOKUP(AY229,vlookup!A$2:I$331,2,FALSE),"")</f>
        <v/>
      </c>
      <c r="BA229" s="27" t="str">
        <f>IFERROR(VLOOKUP(AY229,vlookup!A$2:I$331,3,FALSE),"")</f>
        <v/>
      </c>
      <c r="BB229" s="5"/>
      <c r="BC229" s="27" t="str">
        <f>IFERROR(VLOOKUP(BB229,vlookup!D$2:E$331,2,FALSE),"")</f>
        <v/>
      </c>
      <c r="BD229" s="5"/>
      <c r="BE229" s="27" t="str">
        <f t="shared" si="41"/>
        <v/>
      </c>
      <c r="BF229" s="27" t="str">
        <f>IFERROR(VLOOKUP(BE229,vlookup!G$2:I$331,2,FALSE),"")</f>
        <v/>
      </c>
      <c r="BG229" s="27" t="str">
        <f>IFERROR(VLOOKUP(BE229,vlookup!G$2:I$331,3,FALSE),"")</f>
        <v/>
      </c>
      <c r="BH229" s="5"/>
      <c r="BI229" s="6"/>
      <c r="BJ229" s="6"/>
      <c r="BK229" s="6"/>
      <c r="BL229" s="6"/>
    </row>
    <row r="230" spans="1:64">
      <c r="A230" s="4"/>
      <c r="B230" s="5"/>
      <c r="C230" s="27" t="str">
        <f>IFERROR(VLOOKUP(B230,vlookup!A$2:I$331,2,FALSE),"")</f>
        <v/>
      </c>
      <c r="D230" s="27" t="str">
        <f>IFERROR(VLOOKUP(B230,vlookup!A$2:I$331,3,FALSE),"")</f>
        <v/>
      </c>
      <c r="E230" s="5"/>
      <c r="F230" s="27" t="str">
        <f>IFERROR(VLOOKUP(E230,vlookup!D$2:E$331,2,FALSE),"")</f>
        <v/>
      </c>
      <c r="G230" s="5"/>
      <c r="H230" s="27" t="str">
        <f t="shared" si="32"/>
        <v/>
      </c>
      <c r="I230" s="27" t="str">
        <f>IFERROR(VLOOKUP(H230,vlookup!G$2:I$331,2,FALSE),"")</f>
        <v/>
      </c>
      <c r="J230" s="27" t="str">
        <f>IFERROR(VLOOKUP(H230,vlookup!G$2:I$331,3,FALSE),"")</f>
        <v/>
      </c>
      <c r="K230" s="5"/>
      <c r="L230" s="6"/>
      <c r="M230" s="6"/>
      <c r="N230" s="6"/>
      <c r="O230" s="6"/>
      <c r="P230" s="6"/>
      <c r="Q230" s="14" t="str">
        <f t="shared" si="33"/>
        <v/>
      </c>
      <c r="R230" s="5"/>
      <c r="S230" s="6"/>
      <c r="T230" s="6"/>
      <c r="U230" s="5"/>
      <c r="V230" s="45">
        <f t="shared" si="34"/>
        <v>0</v>
      </c>
      <c r="W230" s="45">
        <f t="shared" si="35"/>
        <v>0</v>
      </c>
      <c r="X230" s="45" t="e">
        <f t="shared" si="36"/>
        <v>#VALUE!</v>
      </c>
      <c r="Y230" s="45">
        <f>IFERROR(VALUE(V230),VLOOKUP(V230,DayReplace[],2,0))</f>
        <v>0</v>
      </c>
      <c r="Z230" s="45">
        <f>IF(V230=0,1,
IF(OR(AND(COUNTIF(Table12[Normal and Leap Years],X230),AA230=3,Y230=30),
AND(COUNTIF(Table9[MM Year],X230),COUNTIF(Table13[Always 29-Day Months],AA230),Y230=30)),Y230
-1,Y230))</f>
        <v>1</v>
      </c>
      <c r="AA230" s="45">
        <f>IFERROR(VALUE(W230),VLOOKUP(W230,MonthReplace[],2,0))</f>
        <v>0</v>
      </c>
      <c r="AB230" s="45" t="e">
        <f>IF(COUNTIF(Table9[MM Year],X230),VLOOKUP(AA230,MonthSerial[],VLOOKUP(X230,Table9[],3,0)+2,0),DATE(X230,AA230,0)-AC230)</f>
        <v>#VALUE!</v>
      </c>
      <c r="AC230" s="45" t="e">
        <f>IF(COUNTIF(Table9[MM Year],X230),
VLOOKUP(X230,Table9[],5,0),
DATE(X230,1,0))</f>
        <v>#VALUE!</v>
      </c>
      <c r="AD230" s="46" t="e">
        <f>IF(AA230=0,DATE(YEAR(AC230+1),7,16),
IF(V230=0,IF(COUNTIF(Table9[MM Year],X230),AC230+AB230+Z230+15-DAY(AC230+AB230+Z230+15)+16,AC230+AB230+Z230-DAY(AC230+AB230+Z230)+16),
IF(COUNTIF(Table9[MM Year],X230),
IF(AC230+AB230+Z230&lt;VLOOKUP(X230,Table9[],7,0),AC230
+AB230+Z230+VLOOKUP(X230,Table9[],4,0),AC230+AB230+Z230),AC230
+AB230+Z230)))</f>
        <v>#VALUE!</v>
      </c>
      <c r="AE230" s="42"/>
      <c r="AF230" s="15" t="str">
        <f>IFERROR(IF(COUNTIF(Table9[MM Year],X230),
IF(AD230&lt;VLOOKUP(X230,Table9[],7,0),AD230
+VLOOKUP(X230,Table9[],4,0),AD230),AD230
),"")</f>
        <v/>
      </c>
      <c r="AG230" s="5"/>
      <c r="AH230" s="5"/>
      <c r="AI230" s="5"/>
      <c r="AJ230" s="6"/>
      <c r="AK230" s="6"/>
      <c r="AL230" s="12" t="str">
        <f t="shared" si="37"/>
        <v/>
      </c>
      <c r="AM230" s="5"/>
      <c r="AN230" s="27" t="str">
        <f t="shared" si="38"/>
        <v/>
      </c>
      <c r="AO230" s="5"/>
      <c r="AP230" s="5"/>
      <c r="AQ230" s="6"/>
      <c r="AR230" s="12" t="str">
        <f t="shared" si="39"/>
        <v/>
      </c>
      <c r="AS230" s="6"/>
      <c r="AT230" s="5"/>
      <c r="AU230" s="53"/>
      <c r="AV230" s="53"/>
      <c r="AW230" s="54"/>
      <c r="AX230" s="15" t="str">
        <f t="shared" si="40"/>
        <v/>
      </c>
      <c r="AY230" s="5"/>
      <c r="AZ230" s="27" t="str">
        <f>IFERROR(VLOOKUP(AY230,vlookup!A$2:I$331,2,FALSE),"")</f>
        <v/>
      </c>
      <c r="BA230" s="27" t="str">
        <f>IFERROR(VLOOKUP(AY230,vlookup!A$2:I$331,3,FALSE),"")</f>
        <v/>
      </c>
      <c r="BB230" s="5"/>
      <c r="BC230" s="27" t="str">
        <f>IFERROR(VLOOKUP(BB230,vlookup!D$2:E$331,2,FALSE),"")</f>
        <v/>
      </c>
      <c r="BD230" s="5"/>
      <c r="BE230" s="27" t="str">
        <f t="shared" si="41"/>
        <v/>
      </c>
      <c r="BF230" s="27" t="str">
        <f>IFERROR(VLOOKUP(BE230,vlookup!G$2:I$331,2,FALSE),"")</f>
        <v/>
      </c>
      <c r="BG230" s="27" t="str">
        <f>IFERROR(VLOOKUP(BE230,vlookup!G$2:I$331,3,FALSE),"")</f>
        <v/>
      </c>
      <c r="BH230" s="5"/>
      <c r="BI230" s="6"/>
      <c r="BJ230" s="6"/>
      <c r="BK230" s="6"/>
      <c r="BL230" s="6"/>
    </row>
    <row r="231" spans="1:64">
      <c r="A231" s="4"/>
      <c r="B231" s="5"/>
      <c r="C231" s="27" t="str">
        <f>IFERROR(VLOOKUP(B231,vlookup!A$2:I$331,2,FALSE),"")</f>
        <v/>
      </c>
      <c r="D231" s="27" t="str">
        <f>IFERROR(VLOOKUP(B231,vlookup!A$2:I$331,3,FALSE),"")</f>
        <v/>
      </c>
      <c r="E231" s="5"/>
      <c r="F231" s="27" t="str">
        <f>IFERROR(VLOOKUP(E231,vlookup!D$2:E$331,2,FALSE),"")</f>
        <v/>
      </c>
      <c r="G231" s="5"/>
      <c r="H231" s="27" t="str">
        <f t="shared" si="32"/>
        <v/>
      </c>
      <c r="I231" s="27" t="str">
        <f>IFERROR(VLOOKUP(H231,vlookup!G$2:I$331,2,FALSE),"")</f>
        <v/>
      </c>
      <c r="J231" s="27" t="str">
        <f>IFERROR(VLOOKUP(H231,vlookup!G$2:I$331,3,FALSE),"")</f>
        <v/>
      </c>
      <c r="K231" s="5"/>
      <c r="L231" s="6"/>
      <c r="M231" s="6"/>
      <c r="N231" s="6"/>
      <c r="O231" s="6"/>
      <c r="P231" s="6"/>
      <c r="Q231" s="14" t="str">
        <f t="shared" si="33"/>
        <v/>
      </c>
      <c r="R231" s="5"/>
      <c r="S231" s="6"/>
      <c r="T231" s="6"/>
      <c r="U231" s="5"/>
      <c r="V231" s="45">
        <f t="shared" si="34"/>
        <v>0</v>
      </c>
      <c r="W231" s="45">
        <f t="shared" si="35"/>
        <v>0</v>
      </c>
      <c r="X231" s="45" t="e">
        <f t="shared" si="36"/>
        <v>#VALUE!</v>
      </c>
      <c r="Y231" s="45">
        <f>IFERROR(VALUE(V231),VLOOKUP(V231,DayReplace[],2,0))</f>
        <v>0</v>
      </c>
      <c r="Z231" s="45">
        <f>IF(V231=0,1,
IF(OR(AND(COUNTIF(Table12[Normal and Leap Years],X231),AA231=3,Y231=30),
AND(COUNTIF(Table9[MM Year],X231),COUNTIF(Table13[Always 29-Day Months],AA231),Y231=30)),Y231
-1,Y231))</f>
        <v>1</v>
      </c>
      <c r="AA231" s="45">
        <f>IFERROR(VALUE(W231),VLOOKUP(W231,MonthReplace[],2,0))</f>
        <v>0</v>
      </c>
      <c r="AB231" s="45" t="e">
        <f>IF(COUNTIF(Table9[MM Year],X231),VLOOKUP(AA231,MonthSerial[],VLOOKUP(X231,Table9[],3,0)+2,0),DATE(X231,AA231,0)-AC231)</f>
        <v>#VALUE!</v>
      </c>
      <c r="AC231" s="45" t="e">
        <f>IF(COUNTIF(Table9[MM Year],X231),
VLOOKUP(X231,Table9[],5,0),
DATE(X231,1,0))</f>
        <v>#VALUE!</v>
      </c>
      <c r="AD231" s="46" t="e">
        <f>IF(AA231=0,DATE(YEAR(AC231+1),7,16),
IF(V231=0,IF(COUNTIF(Table9[MM Year],X231),AC231+AB231+Z231+15-DAY(AC231+AB231+Z231+15)+16,AC231+AB231+Z231-DAY(AC231+AB231+Z231)+16),
IF(COUNTIF(Table9[MM Year],X231),
IF(AC231+AB231+Z231&lt;VLOOKUP(X231,Table9[],7,0),AC231
+AB231+Z231+VLOOKUP(X231,Table9[],4,0),AC231+AB231+Z231),AC231
+AB231+Z231)))</f>
        <v>#VALUE!</v>
      </c>
      <c r="AE231" s="42"/>
      <c r="AF231" s="15" t="str">
        <f>IFERROR(IF(COUNTIF(Table9[MM Year],X231),
IF(AD231&lt;VLOOKUP(X231,Table9[],7,0),AD231
+VLOOKUP(X231,Table9[],4,0),AD231),AD231
),"")</f>
        <v/>
      </c>
      <c r="AG231" s="5"/>
      <c r="AH231" s="5"/>
      <c r="AI231" s="5"/>
      <c r="AJ231" s="6"/>
      <c r="AK231" s="6"/>
      <c r="AL231" s="12" t="str">
        <f t="shared" si="37"/>
        <v/>
      </c>
      <c r="AM231" s="5"/>
      <c r="AN231" s="27" t="str">
        <f t="shared" si="38"/>
        <v/>
      </c>
      <c r="AO231" s="5"/>
      <c r="AP231" s="5"/>
      <c r="AQ231" s="6"/>
      <c r="AR231" s="12" t="str">
        <f t="shared" si="39"/>
        <v/>
      </c>
      <c r="AS231" s="6"/>
      <c r="AT231" s="5"/>
      <c r="AU231" s="53"/>
      <c r="AV231" s="53"/>
      <c r="AW231" s="54"/>
      <c r="AX231" s="15" t="str">
        <f t="shared" si="40"/>
        <v/>
      </c>
      <c r="AY231" s="5"/>
      <c r="AZ231" s="27" t="str">
        <f>IFERROR(VLOOKUP(AY231,vlookup!A$2:I$331,2,FALSE),"")</f>
        <v/>
      </c>
      <c r="BA231" s="27" t="str">
        <f>IFERROR(VLOOKUP(AY231,vlookup!A$2:I$331,3,FALSE),"")</f>
        <v/>
      </c>
      <c r="BB231" s="5"/>
      <c r="BC231" s="27" t="str">
        <f>IFERROR(VLOOKUP(BB231,vlookup!D$2:E$331,2,FALSE),"")</f>
        <v/>
      </c>
      <c r="BD231" s="5"/>
      <c r="BE231" s="27" t="str">
        <f t="shared" si="41"/>
        <v/>
      </c>
      <c r="BF231" s="27" t="str">
        <f>IFERROR(VLOOKUP(BE231,vlookup!G$2:I$331,2,FALSE),"")</f>
        <v/>
      </c>
      <c r="BG231" s="27" t="str">
        <f>IFERROR(VLOOKUP(BE231,vlookup!G$2:I$331,3,FALSE),"")</f>
        <v/>
      </c>
      <c r="BH231" s="5"/>
      <c r="BI231" s="6"/>
      <c r="BJ231" s="6"/>
      <c r="BK231" s="6"/>
      <c r="BL231" s="6"/>
    </row>
    <row r="232" spans="1:64">
      <c r="A232" s="4"/>
      <c r="B232" s="5"/>
      <c r="C232" s="27" t="str">
        <f>IFERROR(VLOOKUP(B232,vlookup!A$2:I$331,2,FALSE),"")</f>
        <v/>
      </c>
      <c r="D232" s="27" t="str">
        <f>IFERROR(VLOOKUP(B232,vlookup!A$2:I$331,3,FALSE),"")</f>
        <v/>
      </c>
      <c r="E232" s="5"/>
      <c r="F232" s="27" t="str">
        <f>IFERROR(VLOOKUP(E232,vlookup!D$2:E$331,2,FALSE),"")</f>
        <v/>
      </c>
      <c r="G232" s="5"/>
      <c r="H232" s="27" t="str">
        <f t="shared" si="32"/>
        <v/>
      </c>
      <c r="I232" s="27" t="str">
        <f>IFERROR(VLOOKUP(H232,vlookup!G$2:I$331,2,FALSE),"")</f>
        <v/>
      </c>
      <c r="J232" s="27" t="str">
        <f>IFERROR(VLOOKUP(H232,vlookup!G$2:I$331,3,FALSE),"")</f>
        <v/>
      </c>
      <c r="K232" s="5"/>
      <c r="L232" s="6"/>
      <c r="M232" s="6"/>
      <c r="N232" s="6"/>
      <c r="O232" s="6"/>
      <c r="P232" s="6"/>
      <c r="Q232" s="14" t="str">
        <f t="shared" si="33"/>
        <v/>
      </c>
      <c r="R232" s="5"/>
      <c r="S232" s="6"/>
      <c r="T232" s="6"/>
      <c r="U232" s="5"/>
      <c r="V232" s="45">
        <f t="shared" si="34"/>
        <v>0</v>
      </c>
      <c r="W232" s="45">
        <f t="shared" si="35"/>
        <v>0</v>
      </c>
      <c r="X232" s="45" t="e">
        <f t="shared" si="36"/>
        <v>#VALUE!</v>
      </c>
      <c r="Y232" s="45">
        <f>IFERROR(VALUE(V232),VLOOKUP(V232,DayReplace[],2,0))</f>
        <v>0</v>
      </c>
      <c r="Z232" s="45">
        <f>IF(V232=0,1,
IF(OR(AND(COUNTIF(Table12[Normal and Leap Years],X232),AA232=3,Y232=30),
AND(COUNTIF(Table9[MM Year],X232),COUNTIF(Table13[Always 29-Day Months],AA232),Y232=30)),Y232
-1,Y232))</f>
        <v>1</v>
      </c>
      <c r="AA232" s="45">
        <f>IFERROR(VALUE(W232),VLOOKUP(W232,MonthReplace[],2,0))</f>
        <v>0</v>
      </c>
      <c r="AB232" s="45" t="e">
        <f>IF(COUNTIF(Table9[MM Year],X232),VLOOKUP(AA232,MonthSerial[],VLOOKUP(X232,Table9[],3,0)+2,0),DATE(X232,AA232,0)-AC232)</f>
        <v>#VALUE!</v>
      </c>
      <c r="AC232" s="45" t="e">
        <f>IF(COUNTIF(Table9[MM Year],X232),
VLOOKUP(X232,Table9[],5,0),
DATE(X232,1,0))</f>
        <v>#VALUE!</v>
      </c>
      <c r="AD232" s="46" t="e">
        <f>IF(AA232=0,DATE(YEAR(AC232+1),7,16),
IF(V232=0,IF(COUNTIF(Table9[MM Year],X232),AC232+AB232+Z232+15-DAY(AC232+AB232+Z232+15)+16,AC232+AB232+Z232-DAY(AC232+AB232+Z232)+16),
IF(COUNTIF(Table9[MM Year],X232),
IF(AC232+AB232+Z232&lt;VLOOKUP(X232,Table9[],7,0),AC232
+AB232+Z232+VLOOKUP(X232,Table9[],4,0),AC232+AB232+Z232),AC232
+AB232+Z232)))</f>
        <v>#VALUE!</v>
      </c>
      <c r="AE232" s="42"/>
      <c r="AF232" s="15" t="str">
        <f>IFERROR(IF(COUNTIF(Table9[MM Year],X232),
IF(AD232&lt;VLOOKUP(X232,Table9[],7,0),AD232
+VLOOKUP(X232,Table9[],4,0),AD232),AD232
),"")</f>
        <v/>
      </c>
      <c r="AG232" s="5"/>
      <c r="AH232" s="5"/>
      <c r="AI232" s="5"/>
      <c r="AJ232" s="6"/>
      <c r="AK232" s="6"/>
      <c r="AL232" s="12" t="str">
        <f t="shared" si="37"/>
        <v/>
      </c>
      <c r="AM232" s="5"/>
      <c r="AN232" s="27" t="str">
        <f t="shared" si="38"/>
        <v/>
      </c>
      <c r="AO232" s="5"/>
      <c r="AP232" s="5"/>
      <c r="AQ232" s="6"/>
      <c r="AR232" s="12" t="str">
        <f t="shared" si="39"/>
        <v/>
      </c>
      <c r="AS232" s="6"/>
      <c r="AT232" s="5"/>
      <c r="AU232" s="53"/>
      <c r="AV232" s="53"/>
      <c r="AW232" s="54"/>
      <c r="AX232" s="15" t="str">
        <f t="shared" si="40"/>
        <v/>
      </c>
      <c r="AY232" s="5"/>
      <c r="AZ232" s="27" t="str">
        <f>IFERROR(VLOOKUP(AY232,vlookup!A$2:I$331,2,FALSE),"")</f>
        <v/>
      </c>
      <c r="BA232" s="27" t="str">
        <f>IFERROR(VLOOKUP(AY232,vlookup!A$2:I$331,3,FALSE),"")</f>
        <v/>
      </c>
      <c r="BB232" s="5"/>
      <c r="BC232" s="27" t="str">
        <f>IFERROR(VLOOKUP(BB232,vlookup!D$2:E$331,2,FALSE),"")</f>
        <v/>
      </c>
      <c r="BD232" s="5"/>
      <c r="BE232" s="27" t="str">
        <f t="shared" si="41"/>
        <v/>
      </c>
      <c r="BF232" s="27" t="str">
        <f>IFERROR(VLOOKUP(BE232,vlookup!G$2:I$331,2,FALSE),"")</f>
        <v/>
      </c>
      <c r="BG232" s="27" t="str">
        <f>IFERROR(VLOOKUP(BE232,vlookup!G$2:I$331,3,FALSE),"")</f>
        <v/>
      </c>
      <c r="BH232" s="5"/>
      <c r="BI232" s="6"/>
      <c r="BJ232" s="6"/>
      <c r="BK232" s="6"/>
      <c r="BL232" s="6"/>
    </row>
    <row r="233" spans="1:64">
      <c r="A233" s="4"/>
      <c r="B233" s="5"/>
      <c r="C233" s="27" t="str">
        <f>IFERROR(VLOOKUP(B233,vlookup!A$2:I$331,2,FALSE),"")</f>
        <v/>
      </c>
      <c r="D233" s="27" t="str">
        <f>IFERROR(VLOOKUP(B233,vlookup!A$2:I$331,3,FALSE),"")</f>
        <v/>
      </c>
      <c r="E233" s="5"/>
      <c r="F233" s="27" t="str">
        <f>IFERROR(VLOOKUP(E233,vlookup!D$2:E$331,2,FALSE),"")</f>
        <v/>
      </c>
      <c r="G233" s="5"/>
      <c r="H233" s="27" t="str">
        <f t="shared" si="32"/>
        <v/>
      </c>
      <c r="I233" s="27" t="str">
        <f>IFERROR(VLOOKUP(H233,vlookup!G$2:I$331,2,FALSE),"")</f>
        <v/>
      </c>
      <c r="J233" s="27" t="str">
        <f>IFERROR(VLOOKUP(H233,vlookup!G$2:I$331,3,FALSE),"")</f>
        <v/>
      </c>
      <c r="K233" s="5"/>
      <c r="L233" s="6"/>
      <c r="M233" s="6"/>
      <c r="N233" s="6"/>
      <c r="O233" s="6"/>
      <c r="P233" s="6"/>
      <c r="Q233" s="14" t="str">
        <f t="shared" si="33"/>
        <v/>
      </c>
      <c r="R233" s="5"/>
      <c r="S233" s="6"/>
      <c r="T233" s="6"/>
      <c r="U233" s="5"/>
      <c r="V233" s="45">
        <f t="shared" si="34"/>
        <v>0</v>
      </c>
      <c r="W233" s="45">
        <f t="shared" si="35"/>
        <v>0</v>
      </c>
      <c r="X233" s="45" t="e">
        <f t="shared" si="36"/>
        <v>#VALUE!</v>
      </c>
      <c r="Y233" s="45">
        <f>IFERROR(VALUE(V233),VLOOKUP(V233,DayReplace[],2,0))</f>
        <v>0</v>
      </c>
      <c r="Z233" s="45">
        <f>IF(V233=0,1,
IF(OR(AND(COUNTIF(Table12[Normal and Leap Years],X233),AA233=3,Y233=30),
AND(COUNTIF(Table9[MM Year],X233),COUNTIF(Table13[Always 29-Day Months],AA233),Y233=30)),Y233
-1,Y233))</f>
        <v>1</v>
      </c>
      <c r="AA233" s="45">
        <f>IFERROR(VALUE(W233),VLOOKUP(W233,MonthReplace[],2,0))</f>
        <v>0</v>
      </c>
      <c r="AB233" s="45" t="e">
        <f>IF(COUNTIF(Table9[MM Year],X233),VLOOKUP(AA233,MonthSerial[],VLOOKUP(X233,Table9[],3,0)+2,0),DATE(X233,AA233,0)-AC233)</f>
        <v>#VALUE!</v>
      </c>
      <c r="AC233" s="45" t="e">
        <f>IF(COUNTIF(Table9[MM Year],X233),
VLOOKUP(X233,Table9[],5,0),
DATE(X233,1,0))</f>
        <v>#VALUE!</v>
      </c>
      <c r="AD233" s="46" t="e">
        <f>IF(AA233=0,DATE(YEAR(AC233+1),7,16),
IF(V233=0,IF(COUNTIF(Table9[MM Year],X233),AC233+AB233+Z233+15-DAY(AC233+AB233+Z233+15)+16,AC233+AB233+Z233-DAY(AC233+AB233+Z233)+16),
IF(COUNTIF(Table9[MM Year],X233),
IF(AC233+AB233+Z233&lt;VLOOKUP(X233,Table9[],7,0),AC233
+AB233+Z233+VLOOKUP(X233,Table9[],4,0),AC233+AB233+Z233),AC233
+AB233+Z233)))</f>
        <v>#VALUE!</v>
      </c>
      <c r="AE233" s="42"/>
      <c r="AF233" s="15" t="str">
        <f>IFERROR(IF(COUNTIF(Table9[MM Year],X233),
IF(AD233&lt;VLOOKUP(X233,Table9[],7,0),AD233
+VLOOKUP(X233,Table9[],4,0),AD233),AD233
),"")</f>
        <v/>
      </c>
      <c r="AG233" s="5"/>
      <c r="AH233" s="5"/>
      <c r="AI233" s="5"/>
      <c r="AJ233" s="6"/>
      <c r="AK233" s="6"/>
      <c r="AL233" s="12" t="str">
        <f t="shared" si="37"/>
        <v/>
      </c>
      <c r="AM233" s="5"/>
      <c r="AN233" s="27" t="str">
        <f t="shared" si="38"/>
        <v/>
      </c>
      <c r="AO233" s="5"/>
      <c r="AP233" s="5"/>
      <c r="AQ233" s="6"/>
      <c r="AR233" s="12" t="str">
        <f t="shared" si="39"/>
        <v/>
      </c>
      <c r="AS233" s="6"/>
      <c r="AT233" s="5"/>
      <c r="AU233" s="53"/>
      <c r="AV233" s="53"/>
      <c r="AW233" s="54"/>
      <c r="AX233" s="15" t="str">
        <f t="shared" si="40"/>
        <v/>
      </c>
      <c r="AY233" s="5"/>
      <c r="AZ233" s="27" t="str">
        <f>IFERROR(VLOOKUP(AY233,vlookup!A$2:I$331,2,FALSE),"")</f>
        <v/>
      </c>
      <c r="BA233" s="27" t="str">
        <f>IFERROR(VLOOKUP(AY233,vlookup!A$2:I$331,3,FALSE),"")</f>
        <v/>
      </c>
      <c r="BB233" s="5"/>
      <c r="BC233" s="27" t="str">
        <f>IFERROR(VLOOKUP(BB233,vlookup!D$2:E$331,2,FALSE),"")</f>
        <v/>
      </c>
      <c r="BD233" s="5"/>
      <c r="BE233" s="27" t="str">
        <f t="shared" si="41"/>
        <v/>
      </c>
      <c r="BF233" s="27" t="str">
        <f>IFERROR(VLOOKUP(BE233,vlookup!G$2:I$331,2,FALSE),"")</f>
        <v/>
      </c>
      <c r="BG233" s="27" t="str">
        <f>IFERROR(VLOOKUP(BE233,vlookup!G$2:I$331,3,FALSE),"")</f>
        <v/>
      </c>
      <c r="BH233" s="5"/>
      <c r="BI233" s="6"/>
      <c r="BJ233" s="6"/>
      <c r="BK233" s="6"/>
      <c r="BL233" s="6"/>
    </row>
    <row r="234" spans="1:64">
      <c r="A234" s="4"/>
      <c r="B234" s="5"/>
      <c r="C234" s="27" t="str">
        <f>IFERROR(VLOOKUP(B234,vlookup!A$2:I$331,2,FALSE),"")</f>
        <v/>
      </c>
      <c r="D234" s="27" t="str">
        <f>IFERROR(VLOOKUP(B234,vlookup!A$2:I$331,3,FALSE),"")</f>
        <v/>
      </c>
      <c r="E234" s="5"/>
      <c r="F234" s="27" t="str">
        <f>IFERROR(VLOOKUP(E234,vlookup!D$2:E$331,2,FALSE),"")</f>
        <v/>
      </c>
      <c r="G234" s="5"/>
      <c r="H234" s="27" t="str">
        <f t="shared" si="32"/>
        <v/>
      </c>
      <c r="I234" s="27" t="str">
        <f>IFERROR(VLOOKUP(H234,vlookup!G$2:I$331,2,FALSE),"")</f>
        <v/>
      </c>
      <c r="J234" s="27" t="str">
        <f>IFERROR(VLOOKUP(H234,vlookup!G$2:I$331,3,FALSE),"")</f>
        <v/>
      </c>
      <c r="K234" s="5"/>
      <c r="L234" s="6"/>
      <c r="M234" s="6"/>
      <c r="N234" s="6"/>
      <c r="O234" s="6"/>
      <c r="P234" s="6"/>
      <c r="Q234" s="14" t="str">
        <f t="shared" si="33"/>
        <v/>
      </c>
      <c r="R234" s="5"/>
      <c r="S234" s="6"/>
      <c r="T234" s="6"/>
      <c r="U234" s="5"/>
      <c r="V234" s="45">
        <f t="shared" si="34"/>
        <v>0</v>
      </c>
      <c r="W234" s="45">
        <f t="shared" si="35"/>
        <v>0</v>
      </c>
      <c r="X234" s="45" t="e">
        <f t="shared" si="36"/>
        <v>#VALUE!</v>
      </c>
      <c r="Y234" s="45">
        <f>IFERROR(VALUE(V234),VLOOKUP(V234,DayReplace[],2,0))</f>
        <v>0</v>
      </c>
      <c r="Z234" s="45">
        <f>IF(V234=0,1,
IF(OR(AND(COUNTIF(Table12[Normal and Leap Years],X234),AA234=3,Y234=30),
AND(COUNTIF(Table9[MM Year],X234),COUNTIF(Table13[Always 29-Day Months],AA234),Y234=30)),Y234
-1,Y234))</f>
        <v>1</v>
      </c>
      <c r="AA234" s="45">
        <f>IFERROR(VALUE(W234),VLOOKUP(W234,MonthReplace[],2,0))</f>
        <v>0</v>
      </c>
      <c r="AB234" s="45" t="e">
        <f>IF(COUNTIF(Table9[MM Year],X234),VLOOKUP(AA234,MonthSerial[],VLOOKUP(X234,Table9[],3,0)+2,0),DATE(X234,AA234,0)-AC234)</f>
        <v>#VALUE!</v>
      </c>
      <c r="AC234" s="45" t="e">
        <f>IF(COUNTIF(Table9[MM Year],X234),
VLOOKUP(X234,Table9[],5,0),
DATE(X234,1,0))</f>
        <v>#VALUE!</v>
      </c>
      <c r="AD234" s="46" t="e">
        <f>IF(AA234=0,DATE(YEAR(AC234+1),7,16),
IF(V234=0,IF(COUNTIF(Table9[MM Year],X234),AC234+AB234+Z234+15-DAY(AC234+AB234+Z234+15)+16,AC234+AB234+Z234-DAY(AC234+AB234+Z234)+16),
IF(COUNTIF(Table9[MM Year],X234),
IF(AC234+AB234+Z234&lt;VLOOKUP(X234,Table9[],7,0),AC234
+AB234+Z234+VLOOKUP(X234,Table9[],4,0),AC234+AB234+Z234),AC234
+AB234+Z234)))</f>
        <v>#VALUE!</v>
      </c>
      <c r="AE234" s="42"/>
      <c r="AF234" s="15" t="str">
        <f>IFERROR(IF(COUNTIF(Table9[MM Year],X234),
IF(AD234&lt;VLOOKUP(X234,Table9[],7,0),AD234
+VLOOKUP(X234,Table9[],4,0),AD234),AD234
),"")</f>
        <v/>
      </c>
      <c r="AG234" s="5"/>
      <c r="AH234" s="5"/>
      <c r="AI234" s="5"/>
      <c r="AJ234" s="6"/>
      <c r="AK234" s="6"/>
      <c r="AL234" s="12" t="str">
        <f t="shared" si="37"/>
        <v/>
      </c>
      <c r="AM234" s="5"/>
      <c r="AN234" s="27" t="str">
        <f t="shared" si="38"/>
        <v/>
      </c>
      <c r="AO234" s="5"/>
      <c r="AP234" s="5"/>
      <c r="AQ234" s="6"/>
      <c r="AR234" s="12" t="str">
        <f t="shared" si="39"/>
        <v/>
      </c>
      <c r="AS234" s="6"/>
      <c r="AT234" s="5"/>
      <c r="AU234" s="53"/>
      <c r="AV234" s="53"/>
      <c r="AW234" s="54"/>
      <c r="AX234" s="15" t="str">
        <f t="shared" si="40"/>
        <v/>
      </c>
      <c r="AY234" s="5"/>
      <c r="AZ234" s="27" t="str">
        <f>IFERROR(VLOOKUP(AY234,vlookup!A$2:I$331,2,FALSE),"")</f>
        <v/>
      </c>
      <c r="BA234" s="27" t="str">
        <f>IFERROR(VLOOKUP(AY234,vlookup!A$2:I$331,3,FALSE),"")</f>
        <v/>
      </c>
      <c r="BB234" s="5"/>
      <c r="BC234" s="27" t="str">
        <f>IFERROR(VLOOKUP(BB234,vlookup!D$2:E$331,2,FALSE),"")</f>
        <v/>
      </c>
      <c r="BD234" s="5"/>
      <c r="BE234" s="27" t="str">
        <f t="shared" si="41"/>
        <v/>
      </c>
      <c r="BF234" s="27" t="str">
        <f>IFERROR(VLOOKUP(BE234,vlookup!G$2:I$331,2,FALSE),"")</f>
        <v/>
      </c>
      <c r="BG234" s="27" t="str">
        <f>IFERROR(VLOOKUP(BE234,vlookup!G$2:I$331,3,FALSE),"")</f>
        <v/>
      </c>
      <c r="BH234" s="5"/>
      <c r="BI234" s="6"/>
      <c r="BJ234" s="6"/>
      <c r="BK234" s="6"/>
      <c r="BL234" s="6"/>
    </row>
    <row r="235" spans="1:64">
      <c r="A235" s="4"/>
      <c r="B235" s="5"/>
      <c r="C235" s="27" t="str">
        <f>IFERROR(VLOOKUP(B235,vlookup!A$2:I$331,2,FALSE),"")</f>
        <v/>
      </c>
      <c r="D235" s="27" t="str">
        <f>IFERROR(VLOOKUP(B235,vlookup!A$2:I$331,3,FALSE),"")</f>
        <v/>
      </c>
      <c r="E235" s="5"/>
      <c r="F235" s="27" t="str">
        <f>IFERROR(VLOOKUP(E235,vlookup!D$2:E$331,2,FALSE),"")</f>
        <v/>
      </c>
      <c r="G235" s="5"/>
      <c r="H235" s="27" t="str">
        <f t="shared" si="32"/>
        <v/>
      </c>
      <c r="I235" s="27" t="str">
        <f>IFERROR(VLOOKUP(H235,vlookup!G$2:I$331,2,FALSE),"")</f>
        <v/>
      </c>
      <c r="J235" s="27" t="str">
        <f>IFERROR(VLOOKUP(H235,vlookup!G$2:I$331,3,FALSE),"")</f>
        <v/>
      </c>
      <c r="K235" s="5"/>
      <c r="L235" s="6"/>
      <c r="M235" s="6"/>
      <c r="N235" s="6"/>
      <c r="O235" s="6"/>
      <c r="P235" s="6"/>
      <c r="Q235" s="14" t="str">
        <f t="shared" si="33"/>
        <v/>
      </c>
      <c r="R235" s="5"/>
      <c r="S235" s="6"/>
      <c r="T235" s="6"/>
      <c r="U235" s="5"/>
      <c r="V235" s="45">
        <f t="shared" si="34"/>
        <v>0</v>
      </c>
      <c r="W235" s="45">
        <f t="shared" si="35"/>
        <v>0</v>
      </c>
      <c r="X235" s="45" t="e">
        <f t="shared" si="36"/>
        <v>#VALUE!</v>
      </c>
      <c r="Y235" s="45">
        <f>IFERROR(VALUE(V235),VLOOKUP(V235,DayReplace[],2,0))</f>
        <v>0</v>
      </c>
      <c r="Z235" s="45">
        <f>IF(V235=0,1,
IF(OR(AND(COUNTIF(Table12[Normal and Leap Years],X235),AA235=3,Y235=30),
AND(COUNTIF(Table9[MM Year],X235),COUNTIF(Table13[Always 29-Day Months],AA235),Y235=30)),Y235
-1,Y235))</f>
        <v>1</v>
      </c>
      <c r="AA235" s="45">
        <f>IFERROR(VALUE(W235),VLOOKUP(W235,MonthReplace[],2,0))</f>
        <v>0</v>
      </c>
      <c r="AB235" s="45" t="e">
        <f>IF(COUNTIF(Table9[MM Year],X235),VLOOKUP(AA235,MonthSerial[],VLOOKUP(X235,Table9[],3,0)+2,0),DATE(X235,AA235,0)-AC235)</f>
        <v>#VALUE!</v>
      </c>
      <c r="AC235" s="45" t="e">
        <f>IF(COUNTIF(Table9[MM Year],X235),
VLOOKUP(X235,Table9[],5,0),
DATE(X235,1,0))</f>
        <v>#VALUE!</v>
      </c>
      <c r="AD235" s="46" t="e">
        <f>IF(AA235=0,DATE(YEAR(AC235+1),7,16),
IF(V235=0,IF(COUNTIF(Table9[MM Year],X235),AC235+AB235+Z235+15-DAY(AC235+AB235+Z235+15)+16,AC235+AB235+Z235-DAY(AC235+AB235+Z235)+16),
IF(COUNTIF(Table9[MM Year],X235),
IF(AC235+AB235+Z235&lt;VLOOKUP(X235,Table9[],7,0),AC235
+AB235+Z235+VLOOKUP(X235,Table9[],4,0),AC235+AB235+Z235),AC235
+AB235+Z235)))</f>
        <v>#VALUE!</v>
      </c>
      <c r="AE235" s="42"/>
      <c r="AF235" s="15" t="str">
        <f>IFERROR(IF(COUNTIF(Table9[MM Year],X235),
IF(AD235&lt;VLOOKUP(X235,Table9[],7,0),AD235
+VLOOKUP(X235,Table9[],4,0),AD235),AD235
),"")</f>
        <v/>
      </c>
      <c r="AG235" s="5"/>
      <c r="AH235" s="5"/>
      <c r="AI235" s="5"/>
      <c r="AJ235" s="6"/>
      <c r="AK235" s="6"/>
      <c r="AL235" s="12" t="str">
        <f t="shared" si="37"/>
        <v/>
      </c>
      <c r="AM235" s="5"/>
      <c r="AN235" s="27" t="str">
        <f t="shared" si="38"/>
        <v/>
      </c>
      <c r="AO235" s="5"/>
      <c r="AP235" s="5"/>
      <c r="AQ235" s="6"/>
      <c r="AR235" s="12" t="str">
        <f t="shared" si="39"/>
        <v/>
      </c>
      <c r="AS235" s="6"/>
      <c r="AT235" s="5"/>
      <c r="AU235" s="53"/>
      <c r="AV235" s="53"/>
      <c r="AW235" s="54"/>
      <c r="AX235" s="15" t="str">
        <f t="shared" si="40"/>
        <v/>
      </c>
      <c r="AY235" s="5"/>
      <c r="AZ235" s="27" t="str">
        <f>IFERROR(VLOOKUP(AY235,vlookup!A$2:I$331,2,FALSE),"")</f>
        <v/>
      </c>
      <c r="BA235" s="27" t="str">
        <f>IFERROR(VLOOKUP(AY235,vlookup!A$2:I$331,3,FALSE),"")</f>
        <v/>
      </c>
      <c r="BB235" s="5"/>
      <c r="BC235" s="27" t="str">
        <f>IFERROR(VLOOKUP(BB235,vlookup!D$2:E$331,2,FALSE),"")</f>
        <v/>
      </c>
      <c r="BD235" s="5"/>
      <c r="BE235" s="27" t="str">
        <f t="shared" si="41"/>
        <v/>
      </c>
      <c r="BF235" s="27" t="str">
        <f>IFERROR(VLOOKUP(BE235,vlookup!G$2:I$331,2,FALSE),"")</f>
        <v/>
      </c>
      <c r="BG235" s="27" t="str">
        <f>IFERROR(VLOOKUP(BE235,vlookup!G$2:I$331,3,FALSE),"")</f>
        <v/>
      </c>
      <c r="BH235" s="5"/>
      <c r="BI235" s="6"/>
      <c r="BJ235" s="6"/>
      <c r="BK235" s="6"/>
      <c r="BL235" s="6"/>
    </row>
    <row r="236" spans="1:64">
      <c r="A236" s="4"/>
      <c r="B236" s="5"/>
      <c r="C236" s="27" t="str">
        <f>IFERROR(VLOOKUP(B236,vlookup!A$2:I$331,2,FALSE),"")</f>
        <v/>
      </c>
      <c r="D236" s="27" t="str">
        <f>IFERROR(VLOOKUP(B236,vlookup!A$2:I$331,3,FALSE),"")</f>
        <v/>
      </c>
      <c r="E236" s="5"/>
      <c r="F236" s="27" t="str">
        <f>IFERROR(VLOOKUP(E236,vlookup!D$2:E$331,2,FALSE),"")</f>
        <v/>
      </c>
      <c r="G236" s="5"/>
      <c r="H236" s="27" t="str">
        <f t="shared" si="32"/>
        <v/>
      </c>
      <c r="I236" s="27" t="str">
        <f>IFERROR(VLOOKUP(H236,vlookup!G$2:I$331,2,FALSE),"")</f>
        <v/>
      </c>
      <c r="J236" s="27" t="str">
        <f>IFERROR(VLOOKUP(H236,vlookup!G$2:I$331,3,FALSE),"")</f>
        <v/>
      </c>
      <c r="K236" s="5"/>
      <c r="L236" s="6"/>
      <c r="M236" s="6"/>
      <c r="N236" s="6"/>
      <c r="O236" s="6"/>
      <c r="P236" s="6"/>
      <c r="Q236" s="14" t="str">
        <f t="shared" si="33"/>
        <v/>
      </c>
      <c r="R236" s="5"/>
      <c r="S236" s="6"/>
      <c r="T236" s="6"/>
      <c r="U236" s="5"/>
      <c r="V236" s="45">
        <f t="shared" si="34"/>
        <v>0</v>
      </c>
      <c r="W236" s="45">
        <f t="shared" si="35"/>
        <v>0</v>
      </c>
      <c r="X236" s="45" t="e">
        <f t="shared" si="36"/>
        <v>#VALUE!</v>
      </c>
      <c r="Y236" s="45">
        <f>IFERROR(VALUE(V236),VLOOKUP(V236,DayReplace[],2,0))</f>
        <v>0</v>
      </c>
      <c r="Z236" s="45">
        <f>IF(V236=0,1,
IF(OR(AND(COUNTIF(Table12[Normal and Leap Years],X236),AA236=3,Y236=30),
AND(COUNTIF(Table9[MM Year],X236),COUNTIF(Table13[Always 29-Day Months],AA236),Y236=30)),Y236
-1,Y236))</f>
        <v>1</v>
      </c>
      <c r="AA236" s="45">
        <f>IFERROR(VALUE(W236),VLOOKUP(W236,MonthReplace[],2,0))</f>
        <v>0</v>
      </c>
      <c r="AB236" s="45" t="e">
        <f>IF(COUNTIF(Table9[MM Year],X236),VLOOKUP(AA236,MonthSerial[],VLOOKUP(X236,Table9[],3,0)+2,0),DATE(X236,AA236,0)-AC236)</f>
        <v>#VALUE!</v>
      </c>
      <c r="AC236" s="45" t="e">
        <f>IF(COUNTIF(Table9[MM Year],X236),
VLOOKUP(X236,Table9[],5,0),
DATE(X236,1,0))</f>
        <v>#VALUE!</v>
      </c>
      <c r="AD236" s="46" t="e">
        <f>IF(AA236=0,DATE(YEAR(AC236+1),7,16),
IF(V236=0,IF(COUNTIF(Table9[MM Year],X236),AC236+AB236+Z236+15-DAY(AC236+AB236+Z236+15)+16,AC236+AB236+Z236-DAY(AC236+AB236+Z236)+16),
IF(COUNTIF(Table9[MM Year],X236),
IF(AC236+AB236+Z236&lt;VLOOKUP(X236,Table9[],7,0),AC236
+AB236+Z236+VLOOKUP(X236,Table9[],4,0),AC236+AB236+Z236),AC236
+AB236+Z236)))</f>
        <v>#VALUE!</v>
      </c>
      <c r="AE236" s="42"/>
      <c r="AF236" s="15" t="str">
        <f>IFERROR(IF(COUNTIF(Table9[MM Year],X236),
IF(AD236&lt;VLOOKUP(X236,Table9[],7,0),AD236
+VLOOKUP(X236,Table9[],4,0),AD236),AD236
),"")</f>
        <v/>
      </c>
      <c r="AG236" s="5"/>
      <c r="AH236" s="5"/>
      <c r="AI236" s="5"/>
      <c r="AJ236" s="6"/>
      <c r="AK236" s="6"/>
      <c r="AL236" s="12" t="str">
        <f t="shared" si="37"/>
        <v/>
      </c>
      <c r="AM236" s="5"/>
      <c r="AN236" s="27" t="str">
        <f t="shared" si="38"/>
        <v/>
      </c>
      <c r="AO236" s="5"/>
      <c r="AP236" s="5"/>
      <c r="AQ236" s="6"/>
      <c r="AR236" s="12" t="str">
        <f t="shared" si="39"/>
        <v/>
      </c>
      <c r="AS236" s="6"/>
      <c r="AT236" s="5"/>
      <c r="AU236" s="53"/>
      <c r="AV236" s="53"/>
      <c r="AW236" s="54"/>
      <c r="AX236" s="15" t="str">
        <f t="shared" si="40"/>
        <v/>
      </c>
      <c r="AY236" s="5"/>
      <c r="AZ236" s="27" t="str">
        <f>IFERROR(VLOOKUP(AY236,vlookup!A$2:I$331,2,FALSE),"")</f>
        <v/>
      </c>
      <c r="BA236" s="27" t="str">
        <f>IFERROR(VLOOKUP(AY236,vlookup!A$2:I$331,3,FALSE),"")</f>
        <v/>
      </c>
      <c r="BB236" s="5"/>
      <c r="BC236" s="27" t="str">
        <f>IFERROR(VLOOKUP(BB236,vlookup!D$2:E$331,2,FALSE),"")</f>
        <v/>
      </c>
      <c r="BD236" s="5"/>
      <c r="BE236" s="27" t="str">
        <f t="shared" si="41"/>
        <v/>
      </c>
      <c r="BF236" s="27" t="str">
        <f>IFERROR(VLOOKUP(BE236,vlookup!G$2:I$331,2,FALSE),"")</f>
        <v/>
      </c>
      <c r="BG236" s="27" t="str">
        <f>IFERROR(VLOOKUP(BE236,vlookup!G$2:I$331,3,FALSE),"")</f>
        <v/>
      </c>
      <c r="BH236" s="5"/>
      <c r="BI236" s="6"/>
      <c r="BJ236" s="6"/>
      <c r="BK236" s="6"/>
      <c r="BL236" s="6"/>
    </row>
    <row r="237" spans="1:64">
      <c r="A237" s="4"/>
      <c r="B237" s="5"/>
      <c r="C237" s="27" t="str">
        <f>IFERROR(VLOOKUP(B237,vlookup!A$2:I$331,2,FALSE),"")</f>
        <v/>
      </c>
      <c r="D237" s="27" t="str">
        <f>IFERROR(VLOOKUP(B237,vlookup!A$2:I$331,3,FALSE),"")</f>
        <v/>
      </c>
      <c r="E237" s="5"/>
      <c r="F237" s="27" t="str">
        <f>IFERROR(VLOOKUP(E237,vlookup!D$2:E$331,2,FALSE),"")</f>
        <v/>
      </c>
      <c r="G237" s="5"/>
      <c r="H237" s="27" t="str">
        <f t="shared" si="32"/>
        <v/>
      </c>
      <c r="I237" s="27" t="str">
        <f>IFERROR(VLOOKUP(H237,vlookup!G$2:I$331,2,FALSE),"")</f>
        <v/>
      </c>
      <c r="J237" s="27" t="str">
        <f>IFERROR(VLOOKUP(H237,vlookup!G$2:I$331,3,FALSE),"")</f>
        <v/>
      </c>
      <c r="K237" s="5"/>
      <c r="L237" s="6"/>
      <c r="M237" s="6"/>
      <c r="N237" s="6"/>
      <c r="O237" s="6"/>
      <c r="P237" s="6"/>
      <c r="Q237" s="14" t="str">
        <f t="shared" si="33"/>
        <v/>
      </c>
      <c r="R237" s="5"/>
      <c r="S237" s="6"/>
      <c r="T237" s="6"/>
      <c r="U237" s="5"/>
      <c r="V237" s="45">
        <f t="shared" si="34"/>
        <v>0</v>
      </c>
      <c r="W237" s="45">
        <f t="shared" si="35"/>
        <v>0</v>
      </c>
      <c r="X237" s="45" t="e">
        <f t="shared" si="36"/>
        <v>#VALUE!</v>
      </c>
      <c r="Y237" s="45">
        <f>IFERROR(VALUE(V237),VLOOKUP(V237,DayReplace[],2,0))</f>
        <v>0</v>
      </c>
      <c r="Z237" s="45">
        <f>IF(V237=0,1,
IF(OR(AND(COUNTIF(Table12[Normal and Leap Years],X237),AA237=3,Y237=30),
AND(COUNTIF(Table9[MM Year],X237),COUNTIF(Table13[Always 29-Day Months],AA237),Y237=30)),Y237
-1,Y237))</f>
        <v>1</v>
      </c>
      <c r="AA237" s="45">
        <f>IFERROR(VALUE(W237),VLOOKUP(W237,MonthReplace[],2,0))</f>
        <v>0</v>
      </c>
      <c r="AB237" s="45" t="e">
        <f>IF(COUNTIF(Table9[MM Year],X237),VLOOKUP(AA237,MonthSerial[],VLOOKUP(X237,Table9[],3,0)+2,0),DATE(X237,AA237,0)-AC237)</f>
        <v>#VALUE!</v>
      </c>
      <c r="AC237" s="45" t="e">
        <f>IF(COUNTIF(Table9[MM Year],X237),
VLOOKUP(X237,Table9[],5,0),
DATE(X237,1,0))</f>
        <v>#VALUE!</v>
      </c>
      <c r="AD237" s="46" t="e">
        <f>IF(AA237=0,DATE(YEAR(AC237+1),7,16),
IF(V237=0,IF(COUNTIF(Table9[MM Year],X237),AC237+AB237+Z237+15-DAY(AC237+AB237+Z237+15)+16,AC237+AB237+Z237-DAY(AC237+AB237+Z237)+16),
IF(COUNTIF(Table9[MM Year],X237),
IF(AC237+AB237+Z237&lt;VLOOKUP(X237,Table9[],7,0),AC237
+AB237+Z237+VLOOKUP(X237,Table9[],4,0),AC237+AB237+Z237),AC237
+AB237+Z237)))</f>
        <v>#VALUE!</v>
      </c>
      <c r="AE237" s="42"/>
      <c r="AF237" s="15" t="str">
        <f>IFERROR(IF(COUNTIF(Table9[MM Year],X237),
IF(AD237&lt;VLOOKUP(X237,Table9[],7,0),AD237
+VLOOKUP(X237,Table9[],4,0),AD237),AD237
),"")</f>
        <v/>
      </c>
      <c r="AG237" s="5"/>
      <c r="AH237" s="5"/>
      <c r="AI237" s="5"/>
      <c r="AJ237" s="6"/>
      <c r="AK237" s="6"/>
      <c r="AL237" s="12" t="str">
        <f t="shared" si="37"/>
        <v/>
      </c>
      <c r="AM237" s="5"/>
      <c r="AN237" s="27" t="str">
        <f t="shared" si="38"/>
        <v/>
      </c>
      <c r="AO237" s="5"/>
      <c r="AP237" s="5"/>
      <c r="AQ237" s="6"/>
      <c r="AR237" s="12" t="str">
        <f t="shared" si="39"/>
        <v/>
      </c>
      <c r="AS237" s="6"/>
      <c r="AT237" s="5"/>
      <c r="AU237" s="53"/>
      <c r="AV237" s="53"/>
      <c r="AW237" s="54"/>
      <c r="AX237" s="15" t="str">
        <f t="shared" si="40"/>
        <v/>
      </c>
      <c r="AY237" s="5"/>
      <c r="AZ237" s="27" t="str">
        <f>IFERROR(VLOOKUP(AY237,vlookup!A$2:I$331,2,FALSE),"")</f>
        <v/>
      </c>
      <c r="BA237" s="27" t="str">
        <f>IFERROR(VLOOKUP(AY237,vlookup!A$2:I$331,3,FALSE),"")</f>
        <v/>
      </c>
      <c r="BB237" s="5"/>
      <c r="BC237" s="27" t="str">
        <f>IFERROR(VLOOKUP(BB237,vlookup!D$2:E$331,2,FALSE),"")</f>
        <v/>
      </c>
      <c r="BD237" s="5"/>
      <c r="BE237" s="27" t="str">
        <f t="shared" si="41"/>
        <v/>
      </c>
      <c r="BF237" s="27" t="str">
        <f>IFERROR(VLOOKUP(BE237,vlookup!G$2:I$331,2,FALSE),"")</f>
        <v/>
      </c>
      <c r="BG237" s="27" t="str">
        <f>IFERROR(VLOOKUP(BE237,vlookup!G$2:I$331,3,FALSE),"")</f>
        <v/>
      </c>
      <c r="BH237" s="5"/>
      <c r="BI237" s="6"/>
      <c r="BJ237" s="6"/>
      <c r="BK237" s="6"/>
      <c r="BL237" s="6"/>
    </row>
    <row r="238" spans="1:64">
      <c r="A238" s="4"/>
      <c r="B238" s="5"/>
      <c r="C238" s="27" t="str">
        <f>IFERROR(VLOOKUP(B238,vlookup!A$2:I$331,2,FALSE),"")</f>
        <v/>
      </c>
      <c r="D238" s="27" t="str">
        <f>IFERROR(VLOOKUP(B238,vlookup!A$2:I$331,3,FALSE),"")</f>
        <v/>
      </c>
      <c r="E238" s="5"/>
      <c r="F238" s="27" t="str">
        <f>IFERROR(VLOOKUP(E238,vlookup!D$2:E$331,2,FALSE),"")</f>
        <v/>
      </c>
      <c r="G238" s="5"/>
      <c r="H238" s="27" t="str">
        <f t="shared" si="32"/>
        <v/>
      </c>
      <c r="I238" s="27" t="str">
        <f>IFERROR(VLOOKUP(H238,vlookup!G$2:I$331,2,FALSE),"")</f>
        <v/>
      </c>
      <c r="J238" s="27" t="str">
        <f>IFERROR(VLOOKUP(H238,vlookup!G$2:I$331,3,FALSE),"")</f>
        <v/>
      </c>
      <c r="K238" s="5"/>
      <c r="L238" s="6"/>
      <c r="M238" s="6"/>
      <c r="N238" s="6"/>
      <c r="O238" s="6"/>
      <c r="P238" s="6"/>
      <c r="Q238" s="14" t="str">
        <f t="shared" si="33"/>
        <v/>
      </c>
      <c r="R238" s="5"/>
      <c r="S238" s="6"/>
      <c r="T238" s="6"/>
      <c r="U238" s="5"/>
      <c r="V238" s="45">
        <f t="shared" si="34"/>
        <v>0</v>
      </c>
      <c r="W238" s="45">
        <f t="shared" si="35"/>
        <v>0</v>
      </c>
      <c r="X238" s="45" t="e">
        <f t="shared" si="36"/>
        <v>#VALUE!</v>
      </c>
      <c r="Y238" s="45">
        <f>IFERROR(VALUE(V238),VLOOKUP(V238,DayReplace[],2,0))</f>
        <v>0</v>
      </c>
      <c r="Z238" s="45">
        <f>IF(V238=0,1,
IF(OR(AND(COUNTIF(Table12[Normal and Leap Years],X238),AA238=3,Y238=30),
AND(COUNTIF(Table9[MM Year],X238),COUNTIF(Table13[Always 29-Day Months],AA238),Y238=30)),Y238
-1,Y238))</f>
        <v>1</v>
      </c>
      <c r="AA238" s="45">
        <f>IFERROR(VALUE(W238),VLOOKUP(W238,MonthReplace[],2,0))</f>
        <v>0</v>
      </c>
      <c r="AB238" s="45" t="e">
        <f>IF(COUNTIF(Table9[MM Year],X238),VLOOKUP(AA238,MonthSerial[],VLOOKUP(X238,Table9[],3,0)+2,0),DATE(X238,AA238,0)-AC238)</f>
        <v>#VALUE!</v>
      </c>
      <c r="AC238" s="45" t="e">
        <f>IF(COUNTIF(Table9[MM Year],X238),
VLOOKUP(X238,Table9[],5,0),
DATE(X238,1,0))</f>
        <v>#VALUE!</v>
      </c>
      <c r="AD238" s="46" t="e">
        <f>IF(AA238=0,DATE(YEAR(AC238+1),7,16),
IF(V238=0,IF(COUNTIF(Table9[MM Year],X238),AC238+AB238+Z238+15-DAY(AC238+AB238+Z238+15)+16,AC238+AB238+Z238-DAY(AC238+AB238+Z238)+16),
IF(COUNTIF(Table9[MM Year],X238),
IF(AC238+AB238+Z238&lt;VLOOKUP(X238,Table9[],7,0),AC238
+AB238+Z238+VLOOKUP(X238,Table9[],4,0),AC238+AB238+Z238),AC238
+AB238+Z238)))</f>
        <v>#VALUE!</v>
      </c>
      <c r="AE238" s="42"/>
      <c r="AF238" s="15" t="str">
        <f>IFERROR(IF(COUNTIF(Table9[MM Year],X238),
IF(AD238&lt;VLOOKUP(X238,Table9[],7,0),AD238
+VLOOKUP(X238,Table9[],4,0),AD238),AD238
),"")</f>
        <v/>
      </c>
      <c r="AG238" s="5"/>
      <c r="AH238" s="5"/>
      <c r="AI238" s="5"/>
      <c r="AJ238" s="6"/>
      <c r="AK238" s="6"/>
      <c r="AL238" s="12" t="str">
        <f t="shared" si="37"/>
        <v/>
      </c>
      <c r="AM238" s="5"/>
      <c r="AN238" s="27" t="str">
        <f t="shared" si="38"/>
        <v/>
      </c>
      <c r="AO238" s="5"/>
      <c r="AP238" s="5"/>
      <c r="AQ238" s="6"/>
      <c r="AR238" s="12" t="str">
        <f t="shared" si="39"/>
        <v/>
      </c>
      <c r="AS238" s="6"/>
      <c r="AT238" s="5"/>
      <c r="AU238" s="53"/>
      <c r="AV238" s="53"/>
      <c r="AW238" s="54"/>
      <c r="AX238" s="15" t="str">
        <f t="shared" si="40"/>
        <v/>
      </c>
      <c r="AY238" s="5"/>
      <c r="AZ238" s="27" t="str">
        <f>IFERROR(VLOOKUP(AY238,vlookup!A$2:I$331,2,FALSE),"")</f>
        <v/>
      </c>
      <c r="BA238" s="27" t="str">
        <f>IFERROR(VLOOKUP(AY238,vlookup!A$2:I$331,3,FALSE),"")</f>
        <v/>
      </c>
      <c r="BB238" s="5"/>
      <c r="BC238" s="27" t="str">
        <f>IFERROR(VLOOKUP(BB238,vlookup!D$2:E$331,2,FALSE),"")</f>
        <v/>
      </c>
      <c r="BD238" s="5"/>
      <c r="BE238" s="27" t="str">
        <f t="shared" si="41"/>
        <v/>
      </c>
      <c r="BF238" s="27" t="str">
        <f>IFERROR(VLOOKUP(BE238,vlookup!G$2:I$331,2,FALSE),"")</f>
        <v/>
      </c>
      <c r="BG238" s="27" t="str">
        <f>IFERROR(VLOOKUP(BE238,vlookup!G$2:I$331,3,FALSE),"")</f>
        <v/>
      </c>
      <c r="BH238" s="5"/>
      <c r="BI238" s="6"/>
      <c r="BJ238" s="6"/>
      <c r="BK238" s="6"/>
      <c r="BL238" s="6"/>
    </row>
    <row r="239" spans="1:64">
      <c r="A239" s="4"/>
      <c r="B239" s="5"/>
      <c r="C239" s="27" t="str">
        <f>IFERROR(VLOOKUP(B239,vlookup!A$2:I$331,2,FALSE),"")</f>
        <v/>
      </c>
      <c r="D239" s="27" t="str">
        <f>IFERROR(VLOOKUP(B239,vlookup!A$2:I$331,3,FALSE),"")</f>
        <v/>
      </c>
      <c r="E239" s="5"/>
      <c r="F239" s="27" t="str">
        <f>IFERROR(VLOOKUP(E239,vlookup!D$2:E$331,2,FALSE),"")</f>
        <v/>
      </c>
      <c r="G239" s="5"/>
      <c r="H239" s="27" t="str">
        <f t="shared" si="32"/>
        <v/>
      </c>
      <c r="I239" s="27" t="str">
        <f>IFERROR(VLOOKUP(H239,vlookup!G$2:I$331,2,FALSE),"")</f>
        <v/>
      </c>
      <c r="J239" s="27" t="str">
        <f>IFERROR(VLOOKUP(H239,vlookup!G$2:I$331,3,FALSE),"")</f>
        <v/>
      </c>
      <c r="K239" s="5"/>
      <c r="L239" s="6"/>
      <c r="M239" s="6"/>
      <c r="N239" s="6"/>
      <c r="O239" s="6"/>
      <c r="P239" s="6"/>
      <c r="Q239" s="14" t="str">
        <f t="shared" si="33"/>
        <v/>
      </c>
      <c r="R239" s="5"/>
      <c r="S239" s="6"/>
      <c r="T239" s="6"/>
      <c r="U239" s="5"/>
      <c r="V239" s="45">
        <f t="shared" si="34"/>
        <v>0</v>
      </c>
      <c r="W239" s="45">
        <f t="shared" si="35"/>
        <v>0</v>
      </c>
      <c r="X239" s="45" t="e">
        <f t="shared" si="36"/>
        <v>#VALUE!</v>
      </c>
      <c r="Y239" s="45">
        <f>IFERROR(VALUE(V239),VLOOKUP(V239,DayReplace[],2,0))</f>
        <v>0</v>
      </c>
      <c r="Z239" s="45">
        <f>IF(V239=0,1,
IF(OR(AND(COUNTIF(Table12[Normal and Leap Years],X239),AA239=3,Y239=30),
AND(COUNTIF(Table9[MM Year],X239),COUNTIF(Table13[Always 29-Day Months],AA239),Y239=30)),Y239
-1,Y239))</f>
        <v>1</v>
      </c>
      <c r="AA239" s="45">
        <f>IFERROR(VALUE(W239),VLOOKUP(W239,MonthReplace[],2,0))</f>
        <v>0</v>
      </c>
      <c r="AB239" s="45" t="e">
        <f>IF(COUNTIF(Table9[MM Year],X239),VLOOKUP(AA239,MonthSerial[],VLOOKUP(X239,Table9[],3,0)+2,0),DATE(X239,AA239,0)-AC239)</f>
        <v>#VALUE!</v>
      </c>
      <c r="AC239" s="45" t="e">
        <f>IF(COUNTIF(Table9[MM Year],X239),
VLOOKUP(X239,Table9[],5,0),
DATE(X239,1,0))</f>
        <v>#VALUE!</v>
      </c>
      <c r="AD239" s="46" t="e">
        <f>IF(AA239=0,DATE(YEAR(AC239+1),7,16),
IF(V239=0,IF(COUNTIF(Table9[MM Year],X239),AC239+AB239+Z239+15-DAY(AC239+AB239+Z239+15)+16,AC239+AB239+Z239-DAY(AC239+AB239+Z239)+16),
IF(COUNTIF(Table9[MM Year],X239),
IF(AC239+AB239+Z239&lt;VLOOKUP(X239,Table9[],7,0),AC239
+AB239+Z239+VLOOKUP(X239,Table9[],4,0),AC239+AB239+Z239),AC239
+AB239+Z239)))</f>
        <v>#VALUE!</v>
      </c>
      <c r="AE239" s="42"/>
      <c r="AF239" s="15" t="str">
        <f>IFERROR(IF(COUNTIF(Table9[MM Year],X239),
IF(AD239&lt;VLOOKUP(X239,Table9[],7,0),AD239
+VLOOKUP(X239,Table9[],4,0),AD239),AD239
),"")</f>
        <v/>
      </c>
      <c r="AG239" s="5"/>
      <c r="AH239" s="5"/>
      <c r="AI239" s="5"/>
      <c r="AJ239" s="6"/>
      <c r="AK239" s="6"/>
      <c r="AL239" s="12" t="str">
        <f t="shared" si="37"/>
        <v/>
      </c>
      <c r="AM239" s="5"/>
      <c r="AN239" s="27" t="str">
        <f t="shared" si="38"/>
        <v/>
      </c>
      <c r="AO239" s="5"/>
      <c r="AP239" s="5"/>
      <c r="AQ239" s="6"/>
      <c r="AR239" s="12" t="str">
        <f t="shared" si="39"/>
        <v/>
      </c>
      <c r="AS239" s="6"/>
      <c r="AT239" s="5"/>
      <c r="AU239" s="53"/>
      <c r="AV239" s="53"/>
      <c r="AW239" s="54"/>
      <c r="AX239" s="15" t="str">
        <f t="shared" si="40"/>
        <v/>
      </c>
      <c r="AY239" s="5"/>
      <c r="AZ239" s="27" t="str">
        <f>IFERROR(VLOOKUP(AY239,vlookup!A$2:I$331,2,FALSE),"")</f>
        <v/>
      </c>
      <c r="BA239" s="27" t="str">
        <f>IFERROR(VLOOKUP(AY239,vlookup!A$2:I$331,3,FALSE),"")</f>
        <v/>
      </c>
      <c r="BB239" s="5"/>
      <c r="BC239" s="27" t="str">
        <f>IFERROR(VLOOKUP(BB239,vlookup!D$2:E$331,2,FALSE),"")</f>
        <v/>
      </c>
      <c r="BD239" s="5"/>
      <c r="BE239" s="27" t="str">
        <f t="shared" si="41"/>
        <v/>
      </c>
      <c r="BF239" s="27" t="str">
        <f>IFERROR(VLOOKUP(BE239,vlookup!G$2:I$331,2,FALSE),"")</f>
        <v/>
      </c>
      <c r="BG239" s="27" t="str">
        <f>IFERROR(VLOOKUP(BE239,vlookup!G$2:I$331,3,FALSE),"")</f>
        <v/>
      </c>
      <c r="BH239" s="5"/>
      <c r="BI239" s="6"/>
      <c r="BJ239" s="6"/>
      <c r="BK239" s="6"/>
      <c r="BL239" s="6"/>
    </row>
    <row r="240" spans="1:64">
      <c r="A240" s="4"/>
      <c r="B240" s="5"/>
      <c r="C240" s="27" t="str">
        <f>IFERROR(VLOOKUP(B240,vlookup!A$2:I$331,2,FALSE),"")</f>
        <v/>
      </c>
      <c r="D240" s="27" t="str">
        <f>IFERROR(VLOOKUP(B240,vlookup!A$2:I$331,3,FALSE),"")</f>
        <v/>
      </c>
      <c r="E240" s="5"/>
      <c r="F240" s="27" t="str">
        <f>IFERROR(VLOOKUP(E240,vlookup!D$2:E$331,2,FALSE),"")</f>
        <v/>
      </c>
      <c r="G240" s="5"/>
      <c r="H240" s="27" t="str">
        <f t="shared" si="32"/>
        <v/>
      </c>
      <c r="I240" s="27" t="str">
        <f>IFERROR(VLOOKUP(H240,vlookup!G$2:I$331,2,FALSE),"")</f>
        <v/>
      </c>
      <c r="J240" s="27" t="str">
        <f>IFERROR(VLOOKUP(H240,vlookup!G$2:I$331,3,FALSE),"")</f>
        <v/>
      </c>
      <c r="K240" s="5"/>
      <c r="L240" s="6"/>
      <c r="M240" s="6"/>
      <c r="N240" s="6"/>
      <c r="O240" s="6"/>
      <c r="P240" s="6"/>
      <c r="Q240" s="14" t="str">
        <f t="shared" si="33"/>
        <v/>
      </c>
      <c r="R240" s="5"/>
      <c r="S240" s="6"/>
      <c r="T240" s="6"/>
      <c r="U240" s="5"/>
      <c r="V240" s="45">
        <f t="shared" si="34"/>
        <v>0</v>
      </c>
      <c r="W240" s="45">
        <f t="shared" si="35"/>
        <v>0</v>
      </c>
      <c r="X240" s="45" t="e">
        <f t="shared" si="36"/>
        <v>#VALUE!</v>
      </c>
      <c r="Y240" s="45">
        <f>IFERROR(VALUE(V240),VLOOKUP(V240,DayReplace[],2,0))</f>
        <v>0</v>
      </c>
      <c r="Z240" s="45">
        <f>IF(V240=0,1,
IF(OR(AND(COUNTIF(Table12[Normal and Leap Years],X240),AA240=3,Y240=30),
AND(COUNTIF(Table9[MM Year],X240),COUNTIF(Table13[Always 29-Day Months],AA240),Y240=30)),Y240
-1,Y240))</f>
        <v>1</v>
      </c>
      <c r="AA240" s="45">
        <f>IFERROR(VALUE(W240),VLOOKUP(W240,MonthReplace[],2,0))</f>
        <v>0</v>
      </c>
      <c r="AB240" s="45" t="e">
        <f>IF(COUNTIF(Table9[MM Year],X240),VLOOKUP(AA240,MonthSerial[],VLOOKUP(X240,Table9[],3,0)+2,0),DATE(X240,AA240,0)-AC240)</f>
        <v>#VALUE!</v>
      </c>
      <c r="AC240" s="45" t="e">
        <f>IF(COUNTIF(Table9[MM Year],X240),
VLOOKUP(X240,Table9[],5,0),
DATE(X240,1,0))</f>
        <v>#VALUE!</v>
      </c>
      <c r="AD240" s="46" t="e">
        <f>IF(AA240=0,DATE(YEAR(AC240+1),7,16),
IF(V240=0,IF(COUNTIF(Table9[MM Year],X240),AC240+AB240+Z240+15-DAY(AC240+AB240+Z240+15)+16,AC240+AB240+Z240-DAY(AC240+AB240+Z240)+16),
IF(COUNTIF(Table9[MM Year],X240),
IF(AC240+AB240+Z240&lt;VLOOKUP(X240,Table9[],7,0),AC240
+AB240+Z240+VLOOKUP(X240,Table9[],4,0),AC240+AB240+Z240),AC240
+AB240+Z240)))</f>
        <v>#VALUE!</v>
      </c>
      <c r="AE240" s="42"/>
      <c r="AF240" s="15" t="str">
        <f>IFERROR(IF(COUNTIF(Table9[MM Year],X240),
IF(AD240&lt;VLOOKUP(X240,Table9[],7,0),AD240
+VLOOKUP(X240,Table9[],4,0),AD240),AD240
),"")</f>
        <v/>
      </c>
      <c r="AG240" s="5"/>
      <c r="AH240" s="5"/>
      <c r="AI240" s="5"/>
      <c r="AJ240" s="6"/>
      <c r="AK240" s="6"/>
      <c r="AL240" s="12" t="str">
        <f t="shared" si="37"/>
        <v/>
      </c>
      <c r="AM240" s="5"/>
      <c r="AN240" s="27" t="str">
        <f t="shared" si="38"/>
        <v/>
      </c>
      <c r="AO240" s="5"/>
      <c r="AP240" s="5"/>
      <c r="AQ240" s="6"/>
      <c r="AR240" s="12" t="str">
        <f t="shared" si="39"/>
        <v/>
      </c>
      <c r="AS240" s="6"/>
      <c r="AT240" s="5"/>
      <c r="AU240" s="53"/>
      <c r="AV240" s="53"/>
      <c r="AW240" s="54"/>
      <c r="AX240" s="15" t="str">
        <f t="shared" si="40"/>
        <v/>
      </c>
      <c r="AY240" s="5"/>
      <c r="AZ240" s="27" t="str">
        <f>IFERROR(VLOOKUP(AY240,vlookup!A$2:I$331,2,FALSE),"")</f>
        <v/>
      </c>
      <c r="BA240" s="27" t="str">
        <f>IFERROR(VLOOKUP(AY240,vlookup!A$2:I$331,3,FALSE),"")</f>
        <v/>
      </c>
      <c r="BB240" s="5"/>
      <c r="BC240" s="27" t="str">
        <f>IFERROR(VLOOKUP(BB240,vlookup!D$2:E$331,2,FALSE),"")</f>
        <v/>
      </c>
      <c r="BD240" s="5"/>
      <c r="BE240" s="27" t="str">
        <f t="shared" si="41"/>
        <v/>
      </c>
      <c r="BF240" s="27" t="str">
        <f>IFERROR(VLOOKUP(BE240,vlookup!G$2:I$331,2,FALSE),"")</f>
        <v/>
      </c>
      <c r="BG240" s="27" t="str">
        <f>IFERROR(VLOOKUP(BE240,vlookup!G$2:I$331,3,FALSE),"")</f>
        <v/>
      </c>
      <c r="BH240" s="5"/>
      <c r="BI240" s="6"/>
      <c r="BJ240" s="6"/>
      <c r="BK240" s="6"/>
      <c r="BL240" s="6"/>
    </row>
    <row r="241" spans="1:64">
      <c r="A241" s="4"/>
      <c r="B241" s="5"/>
      <c r="C241" s="27" t="str">
        <f>IFERROR(VLOOKUP(B241,vlookup!A$2:I$331,2,FALSE),"")</f>
        <v/>
      </c>
      <c r="D241" s="27" t="str">
        <f>IFERROR(VLOOKUP(B241,vlookup!A$2:I$331,3,FALSE),"")</f>
        <v/>
      </c>
      <c r="E241" s="5"/>
      <c r="F241" s="27" t="str">
        <f>IFERROR(VLOOKUP(E241,vlookup!D$2:E$331,2,FALSE),"")</f>
        <v/>
      </c>
      <c r="G241" s="5"/>
      <c r="H241" s="27" t="str">
        <f t="shared" si="32"/>
        <v/>
      </c>
      <c r="I241" s="27" t="str">
        <f>IFERROR(VLOOKUP(H241,vlookup!G$2:I$331,2,FALSE),"")</f>
        <v/>
      </c>
      <c r="J241" s="27" t="str">
        <f>IFERROR(VLOOKUP(H241,vlookup!G$2:I$331,3,FALSE),"")</f>
        <v/>
      </c>
      <c r="K241" s="5"/>
      <c r="L241" s="6"/>
      <c r="M241" s="6"/>
      <c r="N241" s="6"/>
      <c r="O241" s="6"/>
      <c r="P241" s="6"/>
      <c r="Q241" s="14" t="str">
        <f t="shared" si="33"/>
        <v/>
      </c>
      <c r="R241" s="5"/>
      <c r="S241" s="6"/>
      <c r="T241" s="6"/>
      <c r="U241" s="5"/>
      <c r="V241" s="45">
        <f t="shared" si="34"/>
        <v>0</v>
      </c>
      <c r="W241" s="45">
        <f t="shared" si="35"/>
        <v>0</v>
      </c>
      <c r="X241" s="45" t="e">
        <f t="shared" si="36"/>
        <v>#VALUE!</v>
      </c>
      <c r="Y241" s="45">
        <f>IFERROR(VALUE(V241),VLOOKUP(V241,DayReplace[],2,0))</f>
        <v>0</v>
      </c>
      <c r="Z241" s="45">
        <f>IF(V241=0,1,
IF(OR(AND(COUNTIF(Table12[Normal and Leap Years],X241),AA241=3,Y241=30),
AND(COUNTIF(Table9[MM Year],X241),COUNTIF(Table13[Always 29-Day Months],AA241),Y241=30)),Y241
-1,Y241))</f>
        <v>1</v>
      </c>
      <c r="AA241" s="45">
        <f>IFERROR(VALUE(W241),VLOOKUP(W241,MonthReplace[],2,0))</f>
        <v>0</v>
      </c>
      <c r="AB241" s="45" t="e">
        <f>IF(COUNTIF(Table9[MM Year],X241),VLOOKUP(AA241,MonthSerial[],VLOOKUP(X241,Table9[],3,0)+2,0),DATE(X241,AA241,0)-AC241)</f>
        <v>#VALUE!</v>
      </c>
      <c r="AC241" s="45" t="e">
        <f>IF(COUNTIF(Table9[MM Year],X241),
VLOOKUP(X241,Table9[],5,0),
DATE(X241,1,0))</f>
        <v>#VALUE!</v>
      </c>
      <c r="AD241" s="46" t="e">
        <f>IF(AA241=0,DATE(YEAR(AC241+1),7,16),
IF(V241=0,IF(COUNTIF(Table9[MM Year],X241),AC241+AB241+Z241+15-DAY(AC241+AB241+Z241+15)+16,AC241+AB241+Z241-DAY(AC241+AB241+Z241)+16),
IF(COUNTIF(Table9[MM Year],X241),
IF(AC241+AB241+Z241&lt;VLOOKUP(X241,Table9[],7,0),AC241
+AB241+Z241+VLOOKUP(X241,Table9[],4,0),AC241+AB241+Z241),AC241
+AB241+Z241)))</f>
        <v>#VALUE!</v>
      </c>
      <c r="AE241" s="42"/>
      <c r="AF241" s="15" t="str">
        <f>IFERROR(IF(COUNTIF(Table9[MM Year],X241),
IF(AD241&lt;VLOOKUP(X241,Table9[],7,0),AD241
+VLOOKUP(X241,Table9[],4,0),AD241),AD241
),"")</f>
        <v/>
      </c>
      <c r="AG241" s="5"/>
      <c r="AH241" s="5"/>
      <c r="AI241" s="5"/>
      <c r="AJ241" s="6"/>
      <c r="AK241" s="6"/>
      <c r="AL241" s="12" t="str">
        <f t="shared" si="37"/>
        <v/>
      </c>
      <c r="AM241" s="5"/>
      <c r="AN241" s="27" t="str">
        <f t="shared" si="38"/>
        <v/>
      </c>
      <c r="AO241" s="5"/>
      <c r="AP241" s="5"/>
      <c r="AQ241" s="6"/>
      <c r="AR241" s="12" t="str">
        <f t="shared" si="39"/>
        <v/>
      </c>
      <c r="AS241" s="6"/>
      <c r="AT241" s="5"/>
      <c r="AU241" s="53"/>
      <c r="AV241" s="53"/>
      <c r="AW241" s="54"/>
      <c r="AX241" s="15" t="str">
        <f t="shared" si="40"/>
        <v/>
      </c>
      <c r="AY241" s="5"/>
      <c r="AZ241" s="27" t="str">
        <f>IFERROR(VLOOKUP(AY241,vlookup!A$2:I$331,2,FALSE),"")</f>
        <v/>
      </c>
      <c r="BA241" s="27" t="str">
        <f>IFERROR(VLOOKUP(AY241,vlookup!A$2:I$331,3,FALSE),"")</f>
        <v/>
      </c>
      <c r="BB241" s="5"/>
      <c r="BC241" s="27" t="str">
        <f>IFERROR(VLOOKUP(BB241,vlookup!D$2:E$331,2,FALSE),"")</f>
        <v/>
      </c>
      <c r="BD241" s="5"/>
      <c r="BE241" s="27" t="str">
        <f t="shared" si="41"/>
        <v/>
      </c>
      <c r="BF241" s="27" t="str">
        <f>IFERROR(VLOOKUP(BE241,vlookup!G$2:I$331,2,FALSE),"")</f>
        <v/>
      </c>
      <c r="BG241" s="27" t="str">
        <f>IFERROR(VLOOKUP(BE241,vlookup!G$2:I$331,3,FALSE),"")</f>
        <v/>
      </c>
      <c r="BH241" s="5"/>
      <c r="BI241" s="6"/>
      <c r="BJ241" s="6"/>
      <c r="BK241" s="6"/>
      <c r="BL241" s="6"/>
    </row>
    <row r="242" spans="1:64">
      <c r="A242" s="4"/>
      <c r="B242" s="5"/>
      <c r="C242" s="27" t="str">
        <f>IFERROR(VLOOKUP(B242,vlookup!A$2:I$331,2,FALSE),"")</f>
        <v/>
      </c>
      <c r="D242" s="27" t="str">
        <f>IFERROR(VLOOKUP(B242,vlookup!A$2:I$331,3,FALSE),"")</f>
        <v/>
      </c>
      <c r="E242" s="5"/>
      <c r="F242" s="27" t="str">
        <f>IFERROR(VLOOKUP(E242,vlookup!D$2:E$331,2,FALSE),"")</f>
        <v/>
      </c>
      <c r="G242" s="5"/>
      <c r="H242" s="27" t="str">
        <f t="shared" si="32"/>
        <v/>
      </c>
      <c r="I242" s="27" t="str">
        <f>IFERROR(VLOOKUP(H242,vlookup!G$2:I$331,2,FALSE),"")</f>
        <v/>
      </c>
      <c r="J242" s="27" t="str">
        <f>IFERROR(VLOOKUP(H242,vlookup!G$2:I$331,3,FALSE),"")</f>
        <v/>
      </c>
      <c r="K242" s="5"/>
      <c r="L242" s="6"/>
      <c r="M242" s="6"/>
      <c r="N242" s="6"/>
      <c r="O242" s="6"/>
      <c r="P242" s="6"/>
      <c r="Q242" s="14" t="str">
        <f t="shared" si="33"/>
        <v/>
      </c>
      <c r="R242" s="5"/>
      <c r="S242" s="6"/>
      <c r="T242" s="6"/>
      <c r="U242" s="5"/>
      <c r="V242" s="45">
        <f t="shared" si="34"/>
        <v>0</v>
      </c>
      <c r="W242" s="45">
        <f t="shared" si="35"/>
        <v>0</v>
      </c>
      <c r="X242" s="45" t="e">
        <f t="shared" si="36"/>
        <v>#VALUE!</v>
      </c>
      <c r="Y242" s="45">
        <f>IFERROR(VALUE(V242),VLOOKUP(V242,DayReplace[],2,0))</f>
        <v>0</v>
      </c>
      <c r="Z242" s="45">
        <f>IF(V242=0,1,
IF(OR(AND(COUNTIF(Table12[Normal and Leap Years],X242),AA242=3,Y242=30),
AND(COUNTIF(Table9[MM Year],X242),COUNTIF(Table13[Always 29-Day Months],AA242),Y242=30)),Y242
-1,Y242))</f>
        <v>1</v>
      </c>
      <c r="AA242" s="45">
        <f>IFERROR(VALUE(W242),VLOOKUP(W242,MonthReplace[],2,0))</f>
        <v>0</v>
      </c>
      <c r="AB242" s="45" t="e">
        <f>IF(COUNTIF(Table9[MM Year],X242),VLOOKUP(AA242,MonthSerial[],VLOOKUP(X242,Table9[],3,0)+2,0),DATE(X242,AA242,0)-AC242)</f>
        <v>#VALUE!</v>
      </c>
      <c r="AC242" s="45" t="e">
        <f>IF(COUNTIF(Table9[MM Year],X242),
VLOOKUP(X242,Table9[],5,0),
DATE(X242,1,0))</f>
        <v>#VALUE!</v>
      </c>
      <c r="AD242" s="46" t="e">
        <f>IF(AA242=0,DATE(YEAR(AC242+1),7,16),
IF(V242=0,IF(COUNTIF(Table9[MM Year],X242),AC242+AB242+Z242+15-DAY(AC242+AB242+Z242+15)+16,AC242+AB242+Z242-DAY(AC242+AB242+Z242)+16),
IF(COUNTIF(Table9[MM Year],X242),
IF(AC242+AB242+Z242&lt;VLOOKUP(X242,Table9[],7,0),AC242
+AB242+Z242+VLOOKUP(X242,Table9[],4,0),AC242+AB242+Z242),AC242
+AB242+Z242)))</f>
        <v>#VALUE!</v>
      </c>
      <c r="AE242" s="42"/>
      <c r="AF242" s="15" t="str">
        <f>IFERROR(IF(COUNTIF(Table9[MM Year],X242),
IF(AD242&lt;VLOOKUP(X242,Table9[],7,0),AD242
+VLOOKUP(X242,Table9[],4,0),AD242),AD242
),"")</f>
        <v/>
      </c>
      <c r="AG242" s="5"/>
      <c r="AH242" s="5"/>
      <c r="AI242" s="5"/>
      <c r="AJ242" s="6"/>
      <c r="AK242" s="6"/>
      <c r="AL242" s="12" t="str">
        <f t="shared" si="37"/>
        <v/>
      </c>
      <c r="AM242" s="5"/>
      <c r="AN242" s="27" t="str">
        <f t="shared" si="38"/>
        <v/>
      </c>
      <c r="AO242" s="5"/>
      <c r="AP242" s="5"/>
      <c r="AQ242" s="6"/>
      <c r="AR242" s="12" t="str">
        <f t="shared" si="39"/>
        <v/>
      </c>
      <c r="AS242" s="6"/>
      <c r="AT242" s="5"/>
      <c r="AU242" s="53"/>
      <c r="AV242" s="53"/>
      <c r="AW242" s="54"/>
      <c r="AX242" s="15" t="str">
        <f t="shared" si="40"/>
        <v/>
      </c>
      <c r="AY242" s="5"/>
      <c r="AZ242" s="27" t="str">
        <f>IFERROR(VLOOKUP(AY242,vlookup!A$2:I$331,2,FALSE),"")</f>
        <v/>
      </c>
      <c r="BA242" s="27" t="str">
        <f>IFERROR(VLOOKUP(AY242,vlookup!A$2:I$331,3,FALSE),"")</f>
        <v/>
      </c>
      <c r="BB242" s="5"/>
      <c r="BC242" s="27" t="str">
        <f>IFERROR(VLOOKUP(BB242,vlookup!D$2:E$331,2,FALSE),"")</f>
        <v/>
      </c>
      <c r="BD242" s="5"/>
      <c r="BE242" s="27" t="str">
        <f t="shared" si="41"/>
        <v/>
      </c>
      <c r="BF242" s="27" t="str">
        <f>IFERROR(VLOOKUP(BE242,vlookup!G$2:I$331,2,FALSE),"")</f>
        <v/>
      </c>
      <c r="BG242" s="27" t="str">
        <f>IFERROR(VLOOKUP(BE242,vlookup!G$2:I$331,3,FALSE),"")</f>
        <v/>
      </c>
      <c r="BH242" s="5"/>
      <c r="BI242" s="6"/>
      <c r="BJ242" s="6"/>
      <c r="BK242" s="6"/>
      <c r="BL242" s="6"/>
    </row>
    <row r="243" spans="1:64">
      <c r="A243" s="4"/>
      <c r="B243" s="5"/>
      <c r="C243" s="27" t="str">
        <f>IFERROR(VLOOKUP(B243,vlookup!A$2:I$331,2,FALSE),"")</f>
        <v/>
      </c>
      <c r="D243" s="27" t="str">
        <f>IFERROR(VLOOKUP(B243,vlookup!A$2:I$331,3,FALSE),"")</f>
        <v/>
      </c>
      <c r="E243" s="5"/>
      <c r="F243" s="27" t="str">
        <f>IFERROR(VLOOKUP(E243,vlookup!D$2:E$331,2,FALSE),"")</f>
        <v/>
      </c>
      <c r="G243" s="5"/>
      <c r="H243" s="27" t="str">
        <f t="shared" si="32"/>
        <v/>
      </c>
      <c r="I243" s="27" t="str">
        <f>IFERROR(VLOOKUP(H243,vlookup!G$2:I$331,2,FALSE),"")</f>
        <v/>
      </c>
      <c r="J243" s="27" t="str">
        <f>IFERROR(VLOOKUP(H243,vlookup!G$2:I$331,3,FALSE),"")</f>
        <v/>
      </c>
      <c r="K243" s="5"/>
      <c r="L243" s="6"/>
      <c r="M243" s="6"/>
      <c r="N243" s="6"/>
      <c r="O243" s="6"/>
      <c r="P243" s="6"/>
      <c r="Q243" s="14" t="str">
        <f t="shared" si="33"/>
        <v/>
      </c>
      <c r="R243" s="5"/>
      <c r="S243" s="6"/>
      <c r="T243" s="6"/>
      <c r="U243" s="5"/>
      <c r="V243" s="45">
        <f t="shared" si="34"/>
        <v>0</v>
      </c>
      <c r="W243" s="45">
        <f t="shared" si="35"/>
        <v>0</v>
      </c>
      <c r="X243" s="45" t="e">
        <f t="shared" si="36"/>
        <v>#VALUE!</v>
      </c>
      <c r="Y243" s="45">
        <f>IFERROR(VALUE(V243),VLOOKUP(V243,DayReplace[],2,0))</f>
        <v>0</v>
      </c>
      <c r="Z243" s="45">
        <f>IF(V243=0,1,
IF(OR(AND(COUNTIF(Table12[Normal and Leap Years],X243),AA243=3,Y243=30),
AND(COUNTIF(Table9[MM Year],X243),COUNTIF(Table13[Always 29-Day Months],AA243),Y243=30)),Y243
-1,Y243))</f>
        <v>1</v>
      </c>
      <c r="AA243" s="45">
        <f>IFERROR(VALUE(W243),VLOOKUP(W243,MonthReplace[],2,0))</f>
        <v>0</v>
      </c>
      <c r="AB243" s="45" t="e">
        <f>IF(COUNTIF(Table9[MM Year],X243),VLOOKUP(AA243,MonthSerial[],VLOOKUP(X243,Table9[],3,0)+2,0),DATE(X243,AA243,0)-AC243)</f>
        <v>#VALUE!</v>
      </c>
      <c r="AC243" s="45" t="e">
        <f>IF(COUNTIF(Table9[MM Year],X243),
VLOOKUP(X243,Table9[],5,0),
DATE(X243,1,0))</f>
        <v>#VALUE!</v>
      </c>
      <c r="AD243" s="46" t="e">
        <f>IF(AA243=0,DATE(YEAR(AC243+1),7,16),
IF(V243=0,IF(COUNTIF(Table9[MM Year],X243),AC243+AB243+Z243+15-DAY(AC243+AB243+Z243+15)+16,AC243+AB243+Z243-DAY(AC243+AB243+Z243)+16),
IF(COUNTIF(Table9[MM Year],X243),
IF(AC243+AB243+Z243&lt;VLOOKUP(X243,Table9[],7,0),AC243
+AB243+Z243+VLOOKUP(X243,Table9[],4,0),AC243+AB243+Z243),AC243
+AB243+Z243)))</f>
        <v>#VALUE!</v>
      </c>
      <c r="AE243" s="42"/>
      <c r="AF243" s="15" t="str">
        <f>IFERROR(IF(COUNTIF(Table9[MM Year],X243),
IF(AD243&lt;VLOOKUP(X243,Table9[],7,0),AD243
+VLOOKUP(X243,Table9[],4,0),AD243),AD243
),"")</f>
        <v/>
      </c>
      <c r="AG243" s="5"/>
      <c r="AH243" s="5"/>
      <c r="AI243" s="5"/>
      <c r="AJ243" s="6"/>
      <c r="AK243" s="6"/>
      <c r="AL243" s="12" t="str">
        <f t="shared" si="37"/>
        <v/>
      </c>
      <c r="AM243" s="5"/>
      <c r="AN243" s="27" t="str">
        <f t="shared" si="38"/>
        <v/>
      </c>
      <c r="AO243" s="5"/>
      <c r="AP243" s="5"/>
      <c r="AQ243" s="6"/>
      <c r="AR243" s="12" t="str">
        <f t="shared" si="39"/>
        <v/>
      </c>
      <c r="AS243" s="6"/>
      <c r="AT243" s="5"/>
      <c r="AU243" s="53"/>
      <c r="AV243" s="53"/>
      <c r="AW243" s="54"/>
      <c r="AX243" s="15" t="str">
        <f t="shared" si="40"/>
        <v/>
      </c>
      <c r="AY243" s="5"/>
      <c r="AZ243" s="27" t="str">
        <f>IFERROR(VLOOKUP(AY243,vlookup!A$2:I$331,2,FALSE),"")</f>
        <v/>
      </c>
      <c r="BA243" s="27" t="str">
        <f>IFERROR(VLOOKUP(AY243,vlookup!A$2:I$331,3,FALSE),"")</f>
        <v/>
      </c>
      <c r="BB243" s="5"/>
      <c r="BC243" s="27" t="str">
        <f>IFERROR(VLOOKUP(BB243,vlookup!D$2:E$331,2,FALSE),"")</f>
        <v/>
      </c>
      <c r="BD243" s="5"/>
      <c r="BE243" s="27" t="str">
        <f t="shared" si="41"/>
        <v/>
      </c>
      <c r="BF243" s="27" t="str">
        <f>IFERROR(VLOOKUP(BE243,vlookup!G$2:I$331,2,FALSE),"")</f>
        <v/>
      </c>
      <c r="BG243" s="27" t="str">
        <f>IFERROR(VLOOKUP(BE243,vlookup!G$2:I$331,3,FALSE),"")</f>
        <v/>
      </c>
      <c r="BH243" s="5"/>
      <c r="BI243" s="6"/>
      <c r="BJ243" s="6"/>
      <c r="BK243" s="6"/>
      <c r="BL243" s="6"/>
    </row>
    <row r="244" spans="1:64">
      <c r="A244" s="4"/>
      <c r="B244" s="5"/>
      <c r="C244" s="27" t="str">
        <f>IFERROR(VLOOKUP(B244,vlookup!A$2:I$331,2,FALSE),"")</f>
        <v/>
      </c>
      <c r="D244" s="27" t="str">
        <f>IFERROR(VLOOKUP(B244,vlookup!A$2:I$331,3,FALSE),"")</f>
        <v/>
      </c>
      <c r="E244" s="5"/>
      <c r="F244" s="27" t="str">
        <f>IFERROR(VLOOKUP(E244,vlookup!D$2:E$331,2,FALSE),"")</f>
        <v/>
      </c>
      <c r="G244" s="5"/>
      <c r="H244" s="27" t="str">
        <f t="shared" si="32"/>
        <v/>
      </c>
      <c r="I244" s="27" t="str">
        <f>IFERROR(VLOOKUP(H244,vlookup!G$2:I$331,2,FALSE),"")</f>
        <v/>
      </c>
      <c r="J244" s="27" t="str">
        <f>IFERROR(VLOOKUP(H244,vlookup!G$2:I$331,3,FALSE),"")</f>
        <v/>
      </c>
      <c r="K244" s="5"/>
      <c r="L244" s="6"/>
      <c r="M244" s="6"/>
      <c r="N244" s="6"/>
      <c r="O244" s="6"/>
      <c r="P244" s="6"/>
      <c r="Q244" s="14" t="str">
        <f t="shared" si="33"/>
        <v/>
      </c>
      <c r="R244" s="5"/>
      <c r="S244" s="6"/>
      <c r="T244" s="6"/>
      <c r="U244" s="5"/>
      <c r="V244" s="45">
        <f t="shared" si="34"/>
        <v>0</v>
      </c>
      <c r="W244" s="45">
        <f t="shared" si="35"/>
        <v>0</v>
      </c>
      <c r="X244" s="45" t="e">
        <f t="shared" si="36"/>
        <v>#VALUE!</v>
      </c>
      <c r="Y244" s="45">
        <f>IFERROR(VALUE(V244),VLOOKUP(V244,DayReplace[],2,0))</f>
        <v>0</v>
      </c>
      <c r="Z244" s="45">
        <f>IF(V244=0,1,
IF(OR(AND(COUNTIF(Table12[Normal and Leap Years],X244),AA244=3,Y244=30),
AND(COUNTIF(Table9[MM Year],X244),COUNTIF(Table13[Always 29-Day Months],AA244),Y244=30)),Y244
-1,Y244))</f>
        <v>1</v>
      </c>
      <c r="AA244" s="45">
        <f>IFERROR(VALUE(W244),VLOOKUP(W244,MonthReplace[],2,0))</f>
        <v>0</v>
      </c>
      <c r="AB244" s="45" t="e">
        <f>IF(COUNTIF(Table9[MM Year],X244),VLOOKUP(AA244,MonthSerial[],VLOOKUP(X244,Table9[],3,0)+2,0),DATE(X244,AA244,0)-AC244)</f>
        <v>#VALUE!</v>
      </c>
      <c r="AC244" s="45" t="e">
        <f>IF(COUNTIF(Table9[MM Year],X244),
VLOOKUP(X244,Table9[],5,0),
DATE(X244,1,0))</f>
        <v>#VALUE!</v>
      </c>
      <c r="AD244" s="46" t="e">
        <f>IF(AA244=0,DATE(YEAR(AC244+1),7,16),
IF(V244=0,IF(COUNTIF(Table9[MM Year],X244),AC244+AB244+Z244+15-DAY(AC244+AB244+Z244+15)+16,AC244+AB244+Z244-DAY(AC244+AB244+Z244)+16),
IF(COUNTIF(Table9[MM Year],X244),
IF(AC244+AB244+Z244&lt;VLOOKUP(X244,Table9[],7,0),AC244
+AB244+Z244+VLOOKUP(X244,Table9[],4,0),AC244+AB244+Z244),AC244
+AB244+Z244)))</f>
        <v>#VALUE!</v>
      </c>
      <c r="AE244" s="42"/>
      <c r="AF244" s="15" t="str">
        <f>IFERROR(IF(COUNTIF(Table9[MM Year],X244),
IF(AD244&lt;VLOOKUP(X244,Table9[],7,0),AD244
+VLOOKUP(X244,Table9[],4,0),AD244),AD244
),"")</f>
        <v/>
      </c>
      <c r="AG244" s="5"/>
      <c r="AH244" s="5"/>
      <c r="AI244" s="5"/>
      <c r="AJ244" s="6"/>
      <c r="AK244" s="6"/>
      <c r="AL244" s="12" t="str">
        <f t="shared" si="37"/>
        <v/>
      </c>
      <c r="AM244" s="5"/>
      <c r="AN244" s="27" t="str">
        <f t="shared" si="38"/>
        <v/>
      </c>
      <c r="AO244" s="5"/>
      <c r="AP244" s="5"/>
      <c r="AQ244" s="6"/>
      <c r="AR244" s="12" t="str">
        <f t="shared" si="39"/>
        <v/>
      </c>
      <c r="AS244" s="6"/>
      <c r="AT244" s="5"/>
      <c r="AU244" s="53"/>
      <c r="AV244" s="53"/>
      <c r="AW244" s="54"/>
      <c r="AX244" s="15" t="str">
        <f t="shared" si="40"/>
        <v/>
      </c>
      <c r="AY244" s="5"/>
      <c r="AZ244" s="27" t="str">
        <f>IFERROR(VLOOKUP(AY244,vlookup!A$2:I$331,2,FALSE),"")</f>
        <v/>
      </c>
      <c r="BA244" s="27" t="str">
        <f>IFERROR(VLOOKUP(AY244,vlookup!A$2:I$331,3,FALSE),"")</f>
        <v/>
      </c>
      <c r="BB244" s="5"/>
      <c r="BC244" s="27" t="str">
        <f>IFERROR(VLOOKUP(BB244,vlookup!D$2:E$331,2,FALSE),"")</f>
        <v/>
      </c>
      <c r="BD244" s="5"/>
      <c r="BE244" s="27" t="str">
        <f t="shared" si="41"/>
        <v/>
      </c>
      <c r="BF244" s="27" t="str">
        <f>IFERROR(VLOOKUP(BE244,vlookup!G$2:I$331,2,FALSE),"")</f>
        <v/>
      </c>
      <c r="BG244" s="27" t="str">
        <f>IFERROR(VLOOKUP(BE244,vlookup!G$2:I$331,3,FALSE),"")</f>
        <v/>
      </c>
      <c r="BH244" s="5"/>
      <c r="BI244" s="6"/>
      <c r="BJ244" s="6"/>
      <c r="BK244" s="6"/>
      <c r="BL244" s="6"/>
    </row>
    <row r="245" spans="1:64">
      <c r="A245" s="4"/>
      <c r="B245" s="5"/>
      <c r="C245" s="27" t="str">
        <f>IFERROR(VLOOKUP(B245,vlookup!A$2:I$331,2,FALSE),"")</f>
        <v/>
      </c>
      <c r="D245" s="27" t="str">
        <f>IFERROR(VLOOKUP(B245,vlookup!A$2:I$331,3,FALSE),"")</f>
        <v/>
      </c>
      <c r="E245" s="5"/>
      <c r="F245" s="27" t="str">
        <f>IFERROR(VLOOKUP(E245,vlookup!D$2:E$331,2,FALSE),"")</f>
        <v/>
      </c>
      <c r="G245" s="5"/>
      <c r="H245" s="27" t="str">
        <f t="shared" si="32"/>
        <v/>
      </c>
      <c r="I245" s="27" t="str">
        <f>IFERROR(VLOOKUP(H245,vlookup!G$2:I$331,2,FALSE),"")</f>
        <v/>
      </c>
      <c r="J245" s="27" t="str">
        <f>IFERROR(VLOOKUP(H245,vlookup!G$2:I$331,3,FALSE),"")</f>
        <v/>
      </c>
      <c r="K245" s="5"/>
      <c r="L245" s="6"/>
      <c r="M245" s="6"/>
      <c r="N245" s="6"/>
      <c r="O245" s="6"/>
      <c r="P245" s="6"/>
      <c r="Q245" s="14" t="str">
        <f t="shared" si="33"/>
        <v/>
      </c>
      <c r="R245" s="5"/>
      <c r="S245" s="6"/>
      <c r="T245" s="6"/>
      <c r="U245" s="5"/>
      <c r="V245" s="45">
        <f t="shared" si="34"/>
        <v>0</v>
      </c>
      <c r="W245" s="45">
        <f t="shared" si="35"/>
        <v>0</v>
      </c>
      <c r="X245" s="45" t="e">
        <f t="shared" si="36"/>
        <v>#VALUE!</v>
      </c>
      <c r="Y245" s="45">
        <f>IFERROR(VALUE(V245),VLOOKUP(V245,DayReplace[],2,0))</f>
        <v>0</v>
      </c>
      <c r="Z245" s="45">
        <f>IF(V245=0,1,
IF(OR(AND(COUNTIF(Table12[Normal and Leap Years],X245),AA245=3,Y245=30),
AND(COUNTIF(Table9[MM Year],X245),COUNTIF(Table13[Always 29-Day Months],AA245),Y245=30)),Y245
-1,Y245))</f>
        <v>1</v>
      </c>
      <c r="AA245" s="45">
        <f>IFERROR(VALUE(W245),VLOOKUP(W245,MonthReplace[],2,0))</f>
        <v>0</v>
      </c>
      <c r="AB245" s="45" t="e">
        <f>IF(COUNTIF(Table9[MM Year],X245),VLOOKUP(AA245,MonthSerial[],VLOOKUP(X245,Table9[],3,0)+2,0),DATE(X245,AA245,0)-AC245)</f>
        <v>#VALUE!</v>
      </c>
      <c r="AC245" s="45" t="e">
        <f>IF(COUNTIF(Table9[MM Year],X245),
VLOOKUP(X245,Table9[],5,0),
DATE(X245,1,0))</f>
        <v>#VALUE!</v>
      </c>
      <c r="AD245" s="46" t="e">
        <f>IF(AA245=0,DATE(YEAR(AC245+1),7,16),
IF(V245=0,IF(COUNTIF(Table9[MM Year],X245),AC245+AB245+Z245+15-DAY(AC245+AB245+Z245+15)+16,AC245+AB245+Z245-DAY(AC245+AB245+Z245)+16),
IF(COUNTIF(Table9[MM Year],X245),
IF(AC245+AB245+Z245&lt;VLOOKUP(X245,Table9[],7,0),AC245
+AB245+Z245+VLOOKUP(X245,Table9[],4,0),AC245+AB245+Z245),AC245
+AB245+Z245)))</f>
        <v>#VALUE!</v>
      </c>
      <c r="AE245" s="42"/>
      <c r="AF245" s="15" t="str">
        <f>IFERROR(IF(COUNTIF(Table9[MM Year],X245),
IF(AD245&lt;VLOOKUP(X245,Table9[],7,0),AD245
+VLOOKUP(X245,Table9[],4,0),AD245),AD245
),"")</f>
        <v/>
      </c>
      <c r="AG245" s="5"/>
      <c r="AH245" s="5"/>
      <c r="AI245" s="5"/>
      <c r="AJ245" s="6"/>
      <c r="AK245" s="6"/>
      <c r="AL245" s="12" t="str">
        <f t="shared" si="37"/>
        <v/>
      </c>
      <c r="AM245" s="5"/>
      <c r="AN245" s="27" t="str">
        <f t="shared" si="38"/>
        <v/>
      </c>
      <c r="AO245" s="5"/>
      <c r="AP245" s="5"/>
      <c r="AQ245" s="6"/>
      <c r="AR245" s="12" t="str">
        <f t="shared" si="39"/>
        <v/>
      </c>
      <c r="AS245" s="6"/>
      <c r="AT245" s="5"/>
      <c r="AU245" s="53"/>
      <c r="AV245" s="53"/>
      <c r="AW245" s="54"/>
      <c r="AX245" s="15" t="str">
        <f t="shared" si="40"/>
        <v/>
      </c>
      <c r="AY245" s="5"/>
      <c r="AZ245" s="27" t="str">
        <f>IFERROR(VLOOKUP(AY245,vlookup!A$2:I$331,2,FALSE),"")</f>
        <v/>
      </c>
      <c r="BA245" s="27" t="str">
        <f>IFERROR(VLOOKUP(AY245,vlookup!A$2:I$331,3,FALSE),"")</f>
        <v/>
      </c>
      <c r="BB245" s="5"/>
      <c r="BC245" s="27" t="str">
        <f>IFERROR(VLOOKUP(BB245,vlookup!D$2:E$331,2,FALSE),"")</f>
        <v/>
      </c>
      <c r="BD245" s="5"/>
      <c r="BE245" s="27" t="str">
        <f t="shared" si="41"/>
        <v/>
      </c>
      <c r="BF245" s="27" t="str">
        <f>IFERROR(VLOOKUP(BE245,vlookup!G$2:I$331,2,FALSE),"")</f>
        <v/>
      </c>
      <c r="BG245" s="27" t="str">
        <f>IFERROR(VLOOKUP(BE245,vlookup!G$2:I$331,3,FALSE),"")</f>
        <v/>
      </c>
      <c r="BH245" s="5"/>
      <c r="BI245" s="6"/>
      <c r="BJ245" s="6"/>
      <c r="BK245" s="6"/>
      <c r="BL245" s="6"/>
    </row>
    <row r="246" spans="1:64">
      <c r="A246" s="4"/>
      <c r="B246" s="5"/>
      <c r="C246" s="27" t="str">
        <f>IFERROR(VLOOKUP(B246,vlookup!A$2:I$331,2,FALSE),"")</f>
        <v/>
      </c>
      <c r="D246" s="27" t="str">
        <f>IFERROR(VLOOKUP(B246,vlookup!A$2:I$331,3,FALSE),"")</f>
        <v/>
      </c>
      <c r="E246" s="5"/>
      <c r="F246" s="27" t="str">
        <f>IFERROR(VLOOKUP(E246,vlookup!D$2:E$331,2,FALSE),"")</f>
        <v/>
      </c>
      <c r="G246" s="5"/>
      <c r="H246" s="27" t="str">
        <f t="shared" si="32"/>
        <v/>
      </c>
      <c r="I246" s="27" t="str">
        <f>IFERROR(VLOOKUP(H246,vlookup!G$2:I$331,2,FALSE),"")</f>
        <v/>
      </c>
      <c r="J246" s="27" t="str">
        <f>IFERROR(VLOOKUP(H246,vlookup!G$2:I$331,3,FALSE),"")</f>
        <v/>
      </c>
      <c r="K246" s="5"/>
      <c r="L246" s="6"/>
      <c r="M246" s="6"/>
      <c r="N246" s="6"/>
      <c r="O246" s="6"/>
      <c r="P246" s="6"/>
      <c r="Q246" s="14" t="str">
        <f t="shared" si="33"/>
        <v/>
      </c>
      <c r="R246" s="5"/>
      <c r="S246" s="6"/>
      <c r="T246" s="6"/>
      <c r="U246" s="5"/>
      <c r="V246" s="45">
        <f t="shared" si="34"/>
        <v>0</v>
      </c>
      <c r="W246" s="45">
        <f t="shared" si="35"/>
        <v>0</v>
      </c>
      <c r="X246" s="45" t="e">
        <f t="shared" si="36"/>
        <v>#VALUE!</v>
      </c>
      <c r="Y246" s="45">
        <f>IFERROR(VALUE(V246),VLOOKUP(V246,DayReplace[],2,0))</f>
        <v>0</v>
      </c>
      <c r="Z246" s="45">
        <f>IF(V246=0,1,
IF(OR(AND(COUNTIF(Table12[Normal and Leap Years],X246),AA246=3,Y246=30),
AND(COUNTIF(Table9[MM Year],X246),COUNTIF(Table13[Always 29-Day Months],AA246),Y246=30)),Y246
-1,Y246))</f>
        <v>1</v>
      </c>
      <c r="AA246" s="45">
        <f>IFERROR(VALUE(W246),VLOOKUP(W246,MonthReplace[],2,0))</f>
        <v>0</v>
      </c>
      <c r="AB246" s="45" t="e">
        <f>IF(COUNTIF(Table9[MM Year],X246),VLOOKUP(AA246,MonthSerial[],VLOOKUP(X246,Table9[],3,0)+2,0),DATE(X246,AA246,0)-AC246)</f>
        <v>#VALUE!</v>
      </c>
      <c r="AC246" s="45" t="e">
        <f>IF(COUNTIF(Table9[MM Year],X246),
VLOOKUP(X246,Table9[],5,0),
DATE(X246,1,0))</f>
        <v>#VALUE!</v>
      </c>
      <c r="AD246" s="46" t="e">
        <f>IF(AA246=0,DATE(YEAR(AC246+1),7,16),
IF(V246=0,IF(COUNTIF(Table9[MM Year],X246),AC246+AB246+Z246+15-DAY(AC246+AB246+Z246+15)+16,AC246+AB246+Z246-DAY(AC246+AB246+Z246)+16),
IF(COUNTIF(Table9[MM Year],X246),
IF(AC246+AB246+Z246&lt;VLOOKUP(X246,Table9[],7,0),AC246
+AB246+Z246+VLOOKUP(X246,Table9[],4,0),AC246+AB246+Z246),AC246
+AB246+Z246)))</f>
        <v>#VALUE!</v>
      </c>
      <c r="AE246" s="42"/>
      <c r="AF246" s="15" t="str">
        <f>IFERROR(IF(COUNTIF(Table9[MM Year],X246),
IF(AD246&lt;VLOOKUP(X246,Table9[],7,0),AD246
+VLOOKUP(X246,Table9[],4,0),AD246),AD246
),"")</f>
        <v/>
      </c>
      <c r="AG246" s="5"/>
      <c r="AH246" s="5"/>
      <c r="AI246" s="5"/>
      <c r="AJ246" s="6"/>
      <c r="AK246" s="6"/>
      <c r="AL246" s="12" t="str">
        <f t="shared" si="37"/>
        <v/>
      </c>
      <c r="AM246" s="5"/>
      <c r="AN246" s="27" t="str">
        <f t="shared" si="38"/>
        <v/>
      </c>
      <c r="AO246" s="5"/>
      <c r="AP246" s="5"/>
      <c r="AQ246" s="6"/>
      <c r="AR246" s="12" t="str">
        <f t="shared" si="39"/>
        <v/>
      </c>
      <c r="AS246" s="6"/>
      <c r="AT246" s="5"/>
      <c r="AU246" s="53"/>
      <c r="AV246" s="53"/>
      <c r="AW246" s="54"/>
      <c r="AX246" s="15" t="str">
        <f t="shared" si="40"/>
        <v/>
      </c>
      <c r="AY246" s="5"/>
      <c r="AZ246" s="27" t="str">
        <f>IFERROR(VLOOKUP(AY246,vlookup!A$2:I$331,2,FALSE),"")</f>
        <v/>
      </c>
      <c r="BA246" s="27" t="str">
        <f>IFERROR(VLOOKUP(AY246,vlookup!A$2:I$331,3,FALSE),"")</f>
        <v/>
      </c>
      <c r="BB246" s="5"/>
      <c r="BC246" s="27" t="str">
        <f>IFERROR(VLOOKUP(BB246,vlookup!D$2:E$331,2,FALSE),"")</f>
        <v/>
      </c>
      <c r="BD246" s="5"/>
      <c r="BE246" s="27" t="str">
        <f t="shared" si="41"/>
        <v/>
      </c>
      <c r="BF246" s="27" t="str">
        <f>IFERROR(VLOOKUP(BE246,vlookup!G$2:I$331,2,FALSE),"")</f>
        <v/>
      </c>
      <c r="BG246" s="27" t="str">
        <f>IFERROR(VLOOKUP(BE246,vlookup!G$2:I$331,3,FALSE),"")</f>
        <v/>
      </c>
      <c r="BH246" s="5"/>
      <c r="BI246" s="6"/>
      <c r="BJ246" s="6"/>
      <c r="BK246" s="6"/>
      <c r="BL246" s="6"/>
    </row>
    <row r="247" spans="1:64">
      <c r="A247" s="4"/>
      <c r="B247" s="5"/>
      <c r="C247" s="27" t="str">
        <f>IFERROR(VLOOKUP(B247,vlookup!A$2:I$331,2,FALSE),"")</f>
        <v/>
      </c>
      <c r="D247" s="27" t="str">
        <f>IFERROR(VLOOKUP(B247,vlookup!A$2:I$331,3,FALSE),"")</f>
        <v/>
      </c>
      <c r="E247" s="5"/>
      <c r="F247" s="27" t="str">
        <f>IFERROR(VLOOKUP(E247,vlookup!D$2:E$331,2,FALSE),"")</f>
        <v/>
      </c>
      <c r="G247" s="5"/>
      <c r="H247" s="27" t="str">
        <f t="shared" si="32"/>
        <v/>
      </c>
      <c r="I247" s="27" t="str">
        <f>IFERROR(VLOOKUP(H247,vlookup!G$2:I$331,2,FALSE),"")</f>
        <v/>
      </c>
      <c r="J247" s="27" t="str">
        <f>IFERROR(VLOOKUP(H247,vlookup!G$2:I$331,3,FALSE),"")</f>
        <v/>
      </c>
      <c r="K247" s="5"/>
      <c r="L247" s="6"/>
      <c r="M247" s="6"/>
      <c r="N247" s="6"/>
      <c r="O247" s="6"/>
      <c r="P247" s="6"/>
      <c r="Q247" s="14" t="str">
        <f t="shared" si="33"/>
        <v/>
      </c>
      <c r="R247" s="5"/>
      <c r="S247" s="6"/>
      <c r="T247" s="6"/>
      <c r="U247" s="5"/>
      <c r="V247" s="45">
        <f t="shared" si="34"/>
        <v>0</v>
      </c>
      <c r="W247" s="45">
        <f t="shared" si="35"/>
        <v>0</v>
      </c>
      <c r="X247" s="45" t="e">
        <f t="shared" si="36"/>
        <v>#VALUE!</v>
      </c>
      <c r="Y247" s="45">
        <f>IFERROR(VALUE(V247),VLOOKUP(V247,DayReplace[],2,0))</f>
        <v>0</v>
      </c>
      <c r="Z247" s="45">
        <f>IF(V247=0,1,
IF(OR(AND(COUNTIF(Table12[Normal and Leap Years],X247),AA247=3,Y247=30),
AND(COUNTIF(Table9[MM Year],X247),COUNTIF(Table13[Always 29-Day Months],AA247),Y247=30)),Y247
-1,Y247))</f>
        <v>1</v>
      </c>
      <c r="AA247" s="45">
        <f>IFERROR(VALUE(W247),VLOOKUP(W247,MonthReplace[],2,0))</f>
        <v>0</v>
      </c>
      <c r="AB247" s="45" t="e">
        <f>IF(COUNTIF(Table9[MM Year],X247),VLOOKUP(AA247,MonthSerial[],VLOOKUP(X247,Table9[],3,0)+2,0),DATE(X247,AA247,0)-AC247)</f>
        <v>#VALUE!</v>
      </c>
      <c r="AC247" s="45" t="e">
        <f>IF(COUNTIF(Table9[MM Year],X247),
VLOOKUP(X247,Table9[],5,0),
DATE(X247,1,0))</f>
        <v>#VALUE!</v>
      </c>
      <c r="AD247" s="46" t="e">
        <f>IF(AA247=0,DATE(YEAR(AC247+1),7,16),
IF(V247=0,IF(COUNTIF(Table9[MM Year],X247),AC247+AB247+Z247+15-DAY(AC247+AB247+Z247+15)+16,AC247+AB247+Z247-DAY(AC247+AB247+Z247)+16),
IF(COUNTIF(Table9[MM Year],X247),
IF(AC247+AB247+Z247&lt;VLOOKUP(X247,Table9[],7,0),AC247
+AB247+Z247+VLOOKUP(X247,Table9[],4,0),AC247+AB247+Z247),AC247
+AB247+Z247)))</f>
        <v>#VALUE!</v>
      </c>
      <c r="AE247" s="42"/>
      <c r="AF247" s="15" t="str">
        <f>IFERROR(IF(COUNTIF(Table9[MM Year],X247),
IF(AD247&lt;VLOOKUP(X247,Table9[],7,0),AD247
+VLOOKUP(X247,Table9[],4,0),AD247),AD247
),"")</f>
        <v/>
      </c>
      <c r="AG247" s="5"/>
      <c r="AH247" s="5"/>
      <c r="AI247" s="5"/>
      <c r="AJ247" s="6"/>
      <c r="AK247" s="6"/>
      <c r="AL247" s="12" t="str">
        <f t="shared" si="37"/>
        <v/>
      </c>
      <c r="AM247" s="5"/>
      <c r="AN247" s="27" t="str">
        <f t="shared" si="38"/>
        <v/>
      </c>
      <c r="AO247" s="5"/>
      <c r="AP247" s="5"/>
      <c r="AQ247" s="6"/>
      <c r="AR247" s="12" t="str">
        <f t="shared" si="39"/>
        <v/>
      </c>
      <c r="AS247" s="6"/>
      <c r="AT247" s="5"/>
      <c r="AU247" s="53"/>
      <c r="AV247" s="53"/>
      <c r="AW247" s="54"/>
      <c r="AX247" s="15" t="str">
        <f t="shared" si="40"/>
        <v/>
      </c>
      <c r="AY247" s="5"/>
      <c r="AZ247" s="27" t="str">
        <f>IFERROR(VLOOKUP(AY247,vlookup!A$2:I$331,2,FALSE),"")</f>
        <v/>
      </c>
      <c r="BA247" s="27" t="str">
        <f>IFERROR(VLOOKUP(AY247,vlookup!A$2:I$331,3,FALSE),"")</f>
        <v/>
      </c>
      <c r="BB247" s="5"/>
      <c r="BC247" s="27" t="str">
        <f>IFERROR(VLOOKUP(BB247,vlookup!D$2:E$331,2,FALSE),"")</f>
        <v/>
      </c>
      <c r="BD247" s="5"/>
      <c r="BE247" s="27" t="str">
        <f t="shared" si="41"/>
        <v/>
      </c>
      <c r="BF247" s="27" t="str">
        <f>IFERROR(VLOOKUP(BE247,vlookup!G$2:I$331,2,FALSE),"")</f>
        <v/>
      </c>
      <c r="BG247" s="27" t="str">
        <f>IFERROR(VLOOKUP(BE247,vlookup!G$2:I$331,3,FALSE),"")</f>
        <v/>
      </c>
      <c r="BH247" s="5"/>
      <c r="BI247" s="6"/>
      <c r="BJ247" s="6"/>
      <c r="BK247" s="6"/>
      <c r="BL247" s="6"/>
    </row>
    <row r="248" spans="1:64">
      <c r="A248" s="4"/>
      <c r="B248" s="5"/>
      <c r="C248" s="27" t="str">
        <f>IFERROR(VLOOKUP(B248,vlookup!A$2:I$331,2,FALSE),"")</f>
        <v/>
      </c>
      <c r="D248" s="27" t="str">
        <f>IFERROR(VLOOKUP(B248,vlookup!A$2:I$331,3,FALSE),"")</f>
        <v/>
      </c>
      <c r="E248" s="5"/>
      <c r="F248" s="27" t="str">
        <f>IFERROR(VLOOKUP(E248,vlookup!D$2:E$331,2,FALSE),"")</f>
        <v/>
      </c>
      <c r="G248" s="5"/>
      <c r="H248" s="27" t="str">
        <f t="shared" si="32"/>
        <v/>
      </c>
      <c r="I248" s="27" t="str">
        <f>IFERROR(VLOOKUP(H248,vlookup!G$2:I$331,2,FALSE),"")</f>
        <v/>
      </c>
      <c r="J248" s="27" t="str">
        <f>IFERROR(VLOOKUP(H248,vlookup!G$2:I$331,3,FALSE),"")</f>
        <v/>
      </c>
      <c r="K248" s="5"/>
      <c r="L248" s="6"/>
      <c r="M248" s="6"/>
      <c r="N248" s="6"/>
      <c r="O248" s="6"/>
      <c r="P248" s="6"/>
      <c r="Q248" s="14" t="str">
        <f t="shared" si="33"/>
        <v/>
      </c>
      <c r="R248" s="5"/>
      <c r="S248" s="6"/>
      <c r="T248" s="6"/>
      <c r="U248" s="5"/>
      <c r="V248" s="45">
        <f t="shared" si="34"/>
        <v>0</v>
      </c>
      <c r="W248" s="45">
        <f t="shared" si="35"/>
        <v>0</v>
      </c>
      <c r="X248" s="45" t="e">
        <f t="shared" si="36"/>
        <v>#VALUE!</v>
      </c>
      <c r="Y248" s="45">
        <f>IFERROR(VALUE(V248),VLOOKUP(V248,DayReplace[],2,0))</f>
        <v>0</v>
      </c>
      <c r="Z248" s="45">
        <f>IF(V248=0,1,
IF(OR(AND(COUNTIF(Table12[Normal and Leap Years],X248),AA248=3,Y248=30),
AND(COUNTIF(Table9[MM Year],X248),COUNTIF(Table13[Always 29-Day Months],AA248),Y248=30)),Y248
-1,Y248))</f>
        <v>1</v>
      </c>
      <c r="AA248" s="45">
        <f>IFERROR(VALUE(W248),VLOOKUP(W248,MonthReplace[],2,0))</f>
        <v>0</v>
      </c>
      <c r="AB248" s="45" t="e">
        <f>IF(COUNTIF(Table9[MM Year],X248),VLOOKUP(AA248,MonthSerial[],VLOOKUP(X248,Table9[],3,0)+2,0),DATE(X248,AA248,0)-AC248)</f>
        <v>#VALUE!</v>
      </c>
      <c r="AC248" s="45" t="e">
        <f>IF(COUNTIF(Table9[MM Year],X248),
VLOOKUP(X248,Table9[],5,0),
DATE(X248,1,0))</f>
        <v>#VALUE!</v>
      </c>
      <c r="AD248" s="46" t="e">
        <f>IF(AA248=0,DATE(YEAR(AC248+1),7,16),
IF(V248=0,IF(COUNTIF(Table9[MM Year],X248),AC248+AB248+Z248+15-DAY(AC248+AB248+Z248+15)+16,AC248+AB248+Z248-DAY(AC248+AB248+Z248)+16),
IF(COUNTIF(Table9[MM Year],X248),
IF(AC248+AB248+Z248&lt;VLOOKUP(X248,Table9[],7,0),AC248
+AB248+Z248+VLOOKUP(X248,Table9[],4,0),AC248+AB248+Z248),AC248
+AB248+Z248)))</f>
        <v>#VALUE!</v>
      </c>
      <c r="AE248" s="42"/>
      <c r="AF248" s="15" t="str">
        <f>IFERROR(IF(COUNTIF(Table9[MM Year],X248),
IF(AD248&lt;VLOOKUP(X248,Table9[],7,0),AD248
+VLOOKUP(X248,Table9[],4,0),AD248),AD248
),"")</f>
        <v/>
      </c>
      <c r="AG248" s="5"/>
      <c r="AH248" s="5"/>
      <c r="AI248" s="5"/>
      <c r="AJ248" s="6"/>
      <c r="AK248" s="6"/>
      <c r="AL248" s="12" t="str">
        <f t="shared" si="37"/>
        <v/>
      </c>
      <c r="AM248" s="5"/>
      <c r="AN248" s="27" t="str">
        <f t="shared" si="38"/>
        <v/>
      </c>
      <c r="AO248" s="5"/>
      <c r="AP248" s="5"/>
      <c r="AQ248" s="6"/>
      <c r="AR248" s="12" t="str">
        <f t="shared" si="39"/>
        <v/>
      </c>
      <c r="AS248" s="6"/>
      <c r="AT248" s="5"/>
      <c r="AU248" s="53"/>
      <c r="AV248" s="53"/>
      <c r="AW248" s="54"/>
      <c r="AX248" s="15" t="str">
        <f t="shared" si="40"/>
        <v/>
      </c>
      <c r="AY248" s="5"/>
      <c r="AZ248" s="27" t="str">
        <f>IFERROR(VLOOKUP(AY248,vlookup!A$2:I$331,2,FALSE),"")</f>
        <v/>
      </c>
      <c r="BA248" s="27" t="str">
        <f>IFERROR(VLOOKUP(AY248,vlookup!A$2:I$331,3,FALSE),"")</f>
        <v/>
      </c>
      <c r="BB248" s="5"/>
      <c r="BC248" s="27" t="str">
        <f>IFERROR(VLOOKUP(BB248,vlookup!D$2:E$331,2,FALSE),"")</f>
        <v/>
      </c>
      <c r="BD248" s="5"/>
      <c r="BE248" s="27" t="str">
        <f t="shared" si="41"/>
        <v/>
      </c>
      <c r="BF248" s="27" t="str">
        <f>IFERROR(VLOOKUP(BE248,vlookup!G$2:I$331,2,FALSE),"")</f>
        <v/>
      </c>
      <c r="BG248" s="27" t="str">
        <f>IFERROR(VLOOKUP(BE248,vlookup!G$2:I$331,3,FALSE),"")</f>
        <v/>
      </c>
      <c r="BH248" s="5"/>
      <c r="BI248" s="6"/>
      <c r="BJ248" s="6"/>
      <c r="BK248" s="6"/>
      <c r="BL248" s="6"/>
    </row>
    <row r="249" spans="1:64">
      <c r="A249" s="4"/>
      <c r="B249" s="5"/>
      <c r="C249" s="27" t="str">
        <f>IFERROR(VLOOKUP(B249,vlookup!A$2:I$331,2,FALSE),"")</f>
        <v/>
      </c>
      <c r="D249" s="27" t="str">
        <f>IFERROR(VLOOKUP(B249,vlookup!A$2:I$331,3,FALSE),"")</f>
        <v/>
      </c>
      <c r="E249" s="5"/>
      <c r="F249" s="27" t="str">
        <f>IFERROR(VLOOKUP(E249,vlookup!D$2:E$331,2,FALSE),"")</f>
        <v/>
      </c>
      <c r="G249" s="5"/>
      <c r="H249" s="27" t="str">
        <f t="shared" si="32"/>
        <v/>
      </c>
      <c r="I249" s="27" t="str">
        <f>IFERROR(VLOOKUP(H249,vlookup!G$2:I$331,2,FALSE),"")</f>
        <v/>
      </c>
      <c r="J249" s="27" t="str">
        <f>IFERROR(VLOOKUP(H249,vlookup!G$2:I$331,3,FALSE),"")</f>
        <v/>
      </c>
      <c r="K249" s="5"/>
      <c r="L249" s="6"/>
      <c r="M249" s="6"/>
      <c r="N249" s="6"/>
      <c r="O249" s="6"/>
      <c r="P249" s="6"/>
      <c r="Q249" s="14" t="str">
        <f t="shared" si="33"/>
        <v/>
      </c>
      <c r="R249" s="5"/>
      <c r="S249" s="6"/>
      <c r="T249" s="6"/>
      <c r="U249" s="5"/>
      <c r="V249" s="45">
        <f t="shared" si="34"/>
        <v>0</v>
      </c>
      <c r="W249" s="45">
        <f t="shared" si="35"/>
        <v>0</v>
      </c>
      <c r="X249" s="45" t="e">
        <f t="shared" si="36"/>
        <v>#VALUE!</v>
      </c>
      <c r="Y249" s="45">
        <f>IFERROR(VALUE(V249),VLOOKUP(V249,DayReplace[],2,0))</f>
        <v>0</v>
      </c>
      <c r="Z249" s="45">
        <f>IF(V249=0,1,
IF(OR(AND(COUNTIF(Table12[Normal and Leap Years],X249),AA249=3,Y249=30),
AND(COUNTIF(Table9[MM Year],X249),COUNTIF(Table13[Always 29-Day Months],AA249),Y249=30)),Y249
-1,Y249))</f>
        <v>1</v>
      </c>
      <c r="AA249" s="45">
        <f>IFERROR(VALUE(W249),VLOOKUP(W249,MonthReplace[],2,0))</f>
        <v>0</v>
      </c>
      <c r="AB249" s="45" t="e">
        <f>IF(COUNTIF(Table9[MM Year],X249),VLOOKUP(AA249,MonthSerial[],VLOOKUP(X249,Table9[],3,0)+2,0),DATE(X249,AA249,0)-AC249)</f>
        <v>#VALUE!</v>
      </c>
      <c r="AC249" s="45" t="e">
        <f>IF(COUNTIF(Table9[MM Year],X249),
VLOOKUP(X249,Table9[],5,0),
DATE(X249,1,0))</f>
        <v>#VALUE!</v>
      </c>
      <c r="AD249" s="46" t="e">
        <f>IF(AA249=0,DATE(YEAR(AC249+1),7,16),
IF(V249=0,IF(COUNTIF(Table9[MM Year],X249),AC249+AB249+Z249+15-DAY(AC249+AB249+Z249+15)+16,AC249+AB249+Z249-DAY(AC249+AB249+Z249)+16),
IF(COUNTIF(Table9[MM Year],X249),
IF(AC249+AB249+Z249&lt;VLOOKUP(X249,Table9[],7,0),AC249
+AB249+Z249+VLOOKUP(X249,Table9[],4,0),AC249+AB249+Z249),AC249
+AB249+Z249)))</f>
        <v>#VALUE!</v>
      </c>
      <c r="AE249" s="42"/>
      <c r="AF249" s="15" t="str">
        <f>IFERROR(IF(COUNTIF(Table9[MM Year],X249),
IF(AD249&lt;VLOOKUP(X249,Table9[],7,0),AD249
+VLOOKUP(X249,Table9[],4,0),AD249),AD249
),"")</f>
        <v/>
      </c>
      <c r="AG249" s="5"/>
      <c r="AH249" s="5"/>
      <c r="AI249" s="5"/>
      <c r="AJ249" s="6"/>
      <c r="AK249" s="6"/>
      <c r="AL249" s="12" t="str">
        <f t="shared" si="37"/>
        <v/>
      </c>
      <c r="AM249" s="5"/>
      <c r="AN249" s="27" t="str">
        <f t="shared" si="38"/>
        <v/>
      </c>
      <c r="AO249" s="5"/>
      <c r="AP249" s="5"/>
      <c r="AQ249" s="6"/>
      <c r="AR249" s="12" t="str">
        <f t="shared" si="39"/>
        <v/>
      </c>
      <c r="AS249" s="6"/>
      <c r="AT249" s="5"/>
      <c r="AU249" s="53"/>
      <c r="AV249" s="53"/>
      <c r="AW249" s="54"/>
      <c r="AX249" s="15" t="str">
        <f t="shared" si="40"/>
        <v/>
      </c>
      <c r="AY249" s="5"/>
      <c r="AZ249" s="27" t="str">
        <f>IFERROR(VLOOKUP(AY249,vlookup!A$2:I$331,2,FALSE),"")</f>
        <v/>
      </c>
      <c r="BA249" s="27" t="str">
        <f>IFERROR(VLOOKUP(AY249,vlookup!A$2:I$331,3,FALSE),"")</f>
        <v/>
      </c>
      <c r="BB249" s="5"/>
      <c r="BC249" s="27" t="str">
        <f>IFERROR(VLOOKUP(BB249,vlookup!D$2:E$331,2,FALSE),"")</f>
        <v/>
      </c>
      <c r="BD249" s="5"/>
      <c r="BE249" s="27" t="str">
        <f t="shared" si="41"/>
        <v/>
      </c>
      <c r="BF249" s="27" t="str">
        <f>IFERROR(VLOOKUP(BE249,vlookup!G$2:I$331,2,FALSE),"")</f>
        <v/>
      </c>
      <c r="BG249" s="27" t="str">
        <f>IFERROR(VLOOKUP(BE249,vlookup!G$2:I$331,3,FALSE),"")</f>
        <v/>
      </c>
      <c r="BH249" s="5"/>
      <c r="BI249" s="6"/>
      <c r="BJ249" s="6"/>
      <c r="BK249" s="6"/>
      <c r="BL249" s="6"/>
    </row>
    <row r="250" spans="1:64">
      <c r="A250" s="4"/>
      <c r="B250" s="5"/>
      <c r="C250" s="27" t="str">
        <f>IFERROR(VLOOKUP(B250,vlookup!A$2:I$331,2,FALSE),"")</f>
        <v/>
      </c>
      <c r="D250" s="27" t="str">
        <f>IFERROR(VLOOKUP(B250,vlookup!A$2:I$331,3,FALSE),"")</f>
        <v/>
      </c>
      <c r="E250" s="5"/>
      <c r="F250" s="27" t="str">
        <f>IFERROR(VLOOKUP(E250,vlookup!D$2:E$331,2,FALSE),"")</f>
        <v/>
      </c>
      <c r="G250" s="5"/>
      <c r="H250" s="27" t="str">
        <f t="shared" si="32"/>
        <v/>
      </c>
      <c r="I250" s="27" t="str">
        <f>IFERROR(VLOOKUP(H250,vlookup!G$2:I$331,2,FALSE),"")</f>
        <v/>
      </c>
      <c r="J250" s="27" t="str">
        <f>IFERROR(VLOOKUP(H250,vlookup!G$2:I$331,3,FALSE),"")</f>
        <v/>
      </c>
      <c r="K250" s="5"/>
      <c r="L250" s="6"/>
      <c r="M250" s="6"/>
      <c r="N250" s="6"/>
      <c r="O250" s="6"/>
      <c r="P250" s="6"/>
      <c r="Q250" s="14" t="str">
        <f t="shared" si="33"/>
        <v/>
      </c>
      <c r="R250" s="5"/>
      <c r="S250" s="6"/>
      <c r="T250" s="6"/>
      <c r="U250" s="5"/>
      <c r="V250" s="45">
        <f t="shared" si="34"/>
        <v>0</v>
      </c>
      <c r="W250" s="45">
        <f t="shared" si="35"/>
        <v>0</v>
      </c>
      <c r="X250" s="45" t="e">
        <f t="shared" si="36"/>
        <v>#VALUE!</v>
      </c>
      <c r="Y250" s="45">
        <f>IFERROR(VALUE(V250),VLOOKUP(V250,DayReplace[],2,0))</f>
        <v>0</v>
      </c>
      <c r="Z250" s="45">
        <f>IF(V250=0,1,
IF(OR(AND(COUNTIF(Table12[Normal and Leap Years],X250),AA250=3,Y250=30),
AND(COUNTIF(Table9[MM Year],X250),COUNTIF(Table13[Always 29-Day Months],AA250),Y250=30)),Y250
-1,Y250))</f>
        <v>1</v>
      </c>
      <c r="AA250" s="45">
        <f>IFERROR(VALUE(W250),VLOOKUP(W250,MonthReplace[],2,0))</f>
        <v>0</v>
      </c>
      <c r="AB250" s="45" t="e">
        <f>IF(COUNTIF(Table9[MM Year],X250),VLOOKUP(AA250,MonthSerial[],VLOOKUP(X250,Table9[],3,0)+2,0),DATE(X250,AA250,0)-AC250)</f>
        <v>#VALUE!</v>
      </c>
      <c r="AC250" s="45" t="e">
        <f>IF(COUNTIF(Table9[MM Year],X250),
VLOOKUP(X250,Table9[],5,0),
DATE(X250,1,0))</f>
        <v>#VALUE!</v>
      </c>
      <c r="AD250" s="46" t="e">
        <f>IF(AA250=0,DATE(YEAR(AC250+1),7,16),
IF(V250=0,IF(COUNTIF(Table9[MM Year],X250),AC250+AB250+Z250+15-DAY(AC250+AB250+Z250+15)+16,AC250+AB250+Z250-DAY(AC250+AB250+Z250)+16),
IF(COUNTIF(Table9[MM Year],X250),
IF(AC250+AB250+Z250&lt;VLOOKUP(X250,Table9[],7,0),AC250
+AB250+Z250+VLOOKUP(X250,Table9[],4,0),AC250+AB250+Z250),AC250
+AB250+Z250)))</f>
        <v>#VALUE!</v>
      </c>
      <c r="AE250" s="42"/>
      <c r="AF250" s="15" t="str">
        <f>IFERROR(IF(COUNTIF(Table9[MM Year],X250),
IF(AD250&lt;VLOOKUP(X250,Table9[],7,0),AD250
+VLOOKUP(X250,Table9[],4,0),AD250),AD250
),"")</f>
        <v/>
      </c>
      <c r="AG250" s="5"/>
      <c r="AH250" s="5"/>
      <c r="AI250" s="5"/>
      <c r="AJ250" s="6"/>
      <c r="AK250" s="6"/>
      <c r="AL250" s="12" t="str">
        <f t="shared" si="37"/>
        <v/>
      </c>
      <c r="AM250" s="5"/>
      <c r="AN250" s="27" t="str">
        <f t="shared" si="38"/>
        <v/>
      </c>
      <c r="AO250" s="5"/>
      <c r="AP250" s="5"/>
      <c r="AQ250" s="6"/>
      <c r="AR250" s="12" t="str">
        <f t="shared" si="39"/>
        <v/>
      </c>
      <c r="AS250" s="6"/>
      <c r="AT250" s="5"/>
      <c r="AU250" s="53"/>
      <c r="AV250" s="53"/>
      <c r="AW250" s="54"/>
      <c r="AX250" s="15" t="str">
        <f t="shared" si="40"/>
        <v/>
      </c>
      <c r="AY250" s="5"/>
      <c r="AZ250" s="27" t="str">
        <f>IFERROR(VLOOKUP(AY250,vlookup!A$2:I$331,2,FALSE),"")</f>
        <v/>
      </c>
      <c r="BA250" s="27" t="str">
        <f>IFERROR(VLOOKUP(AY250,vlookup!A$2:I$331,3,FALSE),"")</f>
        <v/>
      </c>
      <c r="BB250" s="5"/>
      <c r="BC250" s="27" t="str">
        <f>IFERROR(VLOOKUP(BB250,vlookup!D$2:E$331,2,FALSE),"")</f>
        <v/>
      </c>
      <c r="BD250" s="5"/>
      <c r="BE250" s="27" t="str">
        <f t="shared" si="41"/>
        <v/>
      </c>
      <c r="BF250" s="27" t="str">
        <f>IFERROR(VLOOKUP(BE250,vlookup!G$2:I$331,2,FALSE),"")</f>
        <v/>
      </c>
      <c r="BG250" s="27" t="str">
        <f>IFERROR(VLOOKUP(BE250,vlookup!G$2:I$331,3,FALSE),"")</f>
        <v/>
      </c>
      <c r="BH250" s="5"/>
      <c r="BI250" s="6"/>
      <c r="BJ250" s="6"/>
      <c r="BK250" s="6"/>
      <c r="BL250" s="6"/>
    </row>
    <row r="251" spans="1:64">
      <c r="A251" s="4"/>
      <c r="B251" s="5"/>
      <c r="C251" s="27" t="str">
        <f>IFERROR(VLOOKUP(B251,vlookup!A$2:I$331,2,FALSE),"")</f>
        <v/>
      </c>
      <c r="D251" s="27" t="str">
        <f>IFERROR(VLOOKUP(B251,vlookup!A$2:I$331,3,FALSE),"")</f>
        <v/>
      </c>
      <c r="E251" s="5"/>
      <c r="F251" s="27" t="str">
        <f>IFERROR(VLOOKUP(E251,vlookup!D$2:E$331,2,FALSE),"")</f>
        <v/>
      </c>
      <c r="G251" s="5"/>
      <c r="H251" s="27" t="str">
        <f t="shared" si="32"/>
        <v/>
      </c>
      <c r="I251" s="27" t="str">
        <f>IFERROR(VLOOKUP(H251,vlookup!G$2:I$331,2,FALSE),"")</f>
        <v/>
      </c>
      <c r="J251" s="27" t="str">
        <f>IFERROR(VLOOKUP(H251,vlookup!G$2:I$331,3,FALSE),"")</f>
        <v/>
      </c>
      <c r="K251" s="5"/>
      <c r="L251" s="6"/>
      <c r="M251" s="6"/>
      <c r="N251" s="6"/>
      <c r="O251" s="6"/>
      <c r="P251" s="6"/>
      <c r="Q251" s="14" t="str">
        <f t="shared" si="33"/>
        <v/>
      </c>
      <c r="R251" s="5"/>
      <c r="S251" s="6"/>
      <c r="T251" s="6"/>
      <c r="U251" s="5"/>
      <c r="V251" s="45">
        <f t="shared" si="34"/>
        <v>0</v>
      </c>
      <c r="W251" s="45">
        <f t="shared" si="35"/>
        <v>0</v>
      </c>
      <c r="X251" s="45" t="e">
        <f t="shared" si="36"/>
        <v>#VALUE!</v>
      </c>
      <c r="Y251" s="45">
        <f>IFERROR(VALUE(V251),VLOOKUP(V251,DayReplace[],2,0))</f>
        <v>0</v>
      </c>
      <c r="Z251" s="45">
        <f>IF(V251=0,1,
IF(OR(AND(COUNTIF(Table12[Normal and Leap Years],X251),AA251=3,Y251=30),
AND(COUNTIF(Table9[MM Year],X251),COUNTIF(Table13[Always 29-Day Months],AA251),Y251=30)),Y251
-1,Y251))</f>
        <v>1</v>
      </c>
      <c r="AA251" s="45">
        <f>IFERROR(VALUE(W251),VLOOKUP(W251,MonthReplace[],2,0))</f>
        <v>0</v>
      </c>
      <c r="AB251" s="45" t="e">
        <f>IF(COUNTIF(Table9[MM Year],X251),VLOOKUP(AA251,MonthSerial[],VLOOKUP(X251,Table9[],3,0)+2,0),DATE(X251,AA251,0)-AC251)</f>
        <v>#VALUE!</v>
      </c>
      <c r="AC251" s="45" t="e">
        <f>IF(COUNTIF(Table9[MM Year],X251),
VLOOKUP(X251,Table9[],5,0),
DATE(X251,1,0))</f>
        <v>#VALUE!</v>
      </c>
      <c r="AD251" s="46" t="e">
        <f>IF(AA251=0,DATE(YEAR(AC251+1),7,16),
IF(V251=0,IF(COUNTIF(Table9[MM Year],X251),AC251+AB251+Z251+15-DAY(AC251+AB251+Z251+15)+16,AC251+AB251+Z251-DAY(AC251+AB251+Z251)+16),
IF(COUNTIF(Table9[MM Year],X251),
IF(AC251+AB251+Z251&lt;VLOOKUP(X251,Table9[],7,0),AC251
+AB251+Z251+VLOOKUP(X251,Table9[],4,0),AC251+AB251+Z251),AC251
+AB251+Z251)))</f>
        <v>#VALUE!</v>
      </c>
      <c r="AE251" s="42"/>
      <c r="AF251" s="15" t="str">
        <f>IFERROR(IF(COUNTIF(Table9[MM Year],X251),
IF(AD251&lt;VLOOKUP(X251,Table9[],7,0),AD251
+VLOOKUP(X251,Table9[],4,0),AD251),AD251
),"")</f>
        <v/>
      </c>
      <c r="AG251" s="5"/>
      <c r="AH251" s="5"/>
      <c r="AI251" s="5"/>
      <c r="AJ251" s="6"/>
      <c r="AK251" s="6"/>
      <c r="AL251" s="12" t="str">
        <f t="shared" si="37"/>
        <v/>
      </c>
      <c r="AM251" s="5"/>
      <c r="AN251" s="27" t="str">
        <f t="shared" si="38"/>
        <v/>
      </c>
      <c r="AO251" s="5"/>
      <c r="AP251" s="5"/>
      <c r="AQ251" s="6"/>
      <c r="AR251" s="12" t="str">
        <f t="shared" si="39"/>
        <v/>
      </c>
      <c r="AS251" s="6"/>
      <c r="AT251" s="5"/>
      <c r="AU251" s="53"/>
      <c r="AV251" s="53"/>
      <c r="AW251" s="54"/>
      <c r="AX251" s="15" t="str">
        <f t="shared" si="40"/>
        <v/>
      </c>
      <c r="AY251" s="5"/>
      <c r="AZ251" s="27" t="str">
        <f>IFERROR(VLOOKUP(AY251,vlookup!A$2:I$331,2,FALSE),"")</f>
        <v/>
      </c>
      <c r="BA251" s="27" t="str">
        <f>IFERROR(VLOOKUP(AY251,vlookup!A$2:I$331,3,FALSE),"")</f>
        <v/>
      </c>
      <c r="BB251" s="5"/>
      <c r="BC251" s="27" t="str">
        <f>IFERROR(VLOOKUP(BB251,vlookup!D$2:E$331,2,FALSE),"")</f>
        <v/>
      </c>
      <c r="BD251" s="5"/>
      <c r="BE251" s="27" t="str">
        <f t="shared" si="41"/>
        <v/>
      </c>
      <c r="BF251" s="27" t="str">
        <f>IFERROR(VLOOKUP(BE251,vlookup!G$2:I$331,2,FALSE),"")</f>
        <v/>
      </c>
      <c r="BG251" s="27" t="str">
        <f>IFERROR(VLOOKUP(BE251,vlookup!G$2:I$331,3,FALSE),"")</f>
        <v/>
      </c>
      <c r="BH251" s="5"/>
      <c r="BI251" s="6"/>
      <c r="BJ251" s="6"/>
      <c r="BK251" s="6"/>
      <c r="BL251" s="6"/>
    </row>
    <row r="252" spans="1:64">
      <c r="A252" s="4"/>
      <c r="B252" s="5"/>
      <c r="C252" s="27" t="str">
        <f>IFERROR(VLOOKUP(B252,vlookup!A$2:I$331,2,FALSE),"")</f>
        <v/>
      </c>
      <c r="D252" s="27" t="str">
        <f>IFERROR(VLOOKUP(B252,vlookup!A$2:I$331,3,FALSE),"")</f>
        <v/>
      </c>
      <c r="E252" s="5"/>
      <c r="F252" s="27" t="str">
        <f>IFERROR(VLOOKUP(E252,vlookup!D$2:E$331,2,FALSE),"")</f>
        <v/>
      </c>
      <c r="G252" s="5"/>
      <c r="H252" s="27" t="str">
        <f t="shared" si="32"/>
        <v/>
      </c>
      <c r="I252" s="27" t="str">
        <f>IFERROR(VLOOKUP(H252,vlookup!G$2:I$331,2,FALSE),"")</f>
        <v/>
      </c>
      <c r="J252" s="27" t="str">
        <f>IFERROR(VLOOKUP(H252,vlookup!G$2:I$331,3,FALSE),"")</f>
        <v/>
      </c>
      <c r="K252" s="5"/>
      <c r="L252" s="6"/>
      <c r="M252" s="6"/>
      <c r="N252" s="6"/>
      <c r="O252" s="6"/>
      <c r="P252" s="6"/>
      <c r="Q252" s="14" t="str">
        <f t="shared" si="33"/>
        <v/>
      </c>
      <c r="R252" s="5"/>
      <c r="S252" s="6"/>
      <c r="T252" s="6"/>
      <c r="U252" s="5"/>
      <c r="V252" s="45">
        <f t="shared" si="34"/>
        <v>0</v>
      </c>
      <c r="W252" s="45">
        <f t="shared" si="35"/>
        <v>0</v>
      </c>
      <c r="X252" s="45" t="e">
        <f t="shared" si="36"/>
        <v>#VALUE!</v>
      </c>
      <c r="Y252" s="45">
        <f>IFERROR(VALUE(V252),VLOOKUP(V252,DayReplace[],2,0))</f>
        <v>0</v>
      </c>
      <c r="Z252" s="45">
        <f>IF(V252=0,1,
IF(OR(AND(COUNTIF(Table12[Normal and Leap Years],X252),AA252=3,Y252=30),
AND(COUNTIF(Table9[MM Year],X252),COUNTIF(Table13[Always 29-Day Months],AA252),Y252=30)),Y252
-1,Y252))</f>
        <v>1</v>
      </c>
      <c r="AA252" s="45">
        <f>IFERROR(VALUE(W252),VLOOKUP(W252,MonthReplace[],2,0))</f>
        <v>0</v>
      </c>
      <c r="AB252" s="45" t="e">
        <f>IF(COUNTIF(Table9[MM Year],X252),VLOOKUP(AA252,MonthSerial[],VLOOKUP(X252,Table9[],3,0)+2,0),DATE(X252,AA252,0)-AC252)</f>
        <v>#VALUE!</v>
      </c>
      <c r="AC252" s="45" t="e">
        <f>IF(COUNTIF(Table9[MM Year],X252),
VLOOKUP(X252,Table9[],5,0),
DATE(X252,1,0))</f>
        <v>#VALUE!</v>
      </c>
      <c r="AD252" s="46" t="e">
        <f>IF(AA252=0,DATE(YEAR(AC252+1),7,16),
IF(V252=0,IF(COUNTIF(Table9[MM Year],X252),AC252+AB252+Z252+15-DAY(AC252+AB252+Z252+15)+16,AC252+AB252+Z252-DAY(AC252+AB252+Z252)+16),
IF(COUNTIF(Table9[MM Year],X252),
IF(AC252+AB252+Z252&lt;VLOOKUP(X252,Table9[],7,0),AC252
+AB252+Z252+VLOOKUP(X252,Table9[],4,0),AC252+AB252+Z252),AC252
+AB252+Z252)))</f>
        <v>#VALUE!</v>
      </c>
      <c r="AE252" s="42"/>
      <c r="AF252" s="15" t="str">
        <f>IFERROR(IF(COUNTIF(Table9[MM Year],X252),
IF(AD252&lt;VLOOKUP(X252,Table9[],7,0),AD252
+VLOOKUP(X252,Table9[],4,0),AD252),AD252
),"")</f>
        <v/>
      </c>
      <c r="AG252" s="5"/>
      <c r="AH252" s="5"/>
      <c r="AI252" s="5"/>
      <c r="AJ252" s="6"/>
      <c r="AK252" s="6"/>
      <c r="AL252" s="12" t="str">
        <f t="shared" si="37"/>
        <v/>
      </c>
      <c r="AM252" s="5"/>
      <c r="AN252" s="27" t="str">
        <f t="shared" si="38"/>
        <v/>
      </c>
      <c r="AO252" s="5"/>
      <c r="AP252" s="5"/>
      <c r="AQ252" s="6"/>
      <c r="AR252" s="12" t="str">
        <f t="shared" si="39"/>
        <v/>
      </c>
      <c r="AS252" s="6"/>
      <c r="AT252" s="5"/>
      <c r="AU252" s="53"/>
      <c r="AV252" s="53"/>
      <c r="AW252" s="54"/>
      <c r="AX252" s="15" t="str">
        <f t="shared" si="40"/>
        <v/>
      </c>
      <c r="AY252" s="5"/>
      <c r="AZ252" s="27" t="str">
        <f>IFERROR(VLOOKUP(AY252,vlookup!A$2:I$331,2,FALSE),"")</f>
        <v/>
      </c>
      <c r="BA252" s="27" t="str">
        <f>IFERROR(VLOOKUP(AY252,vlookup!A$2:I$331,3,FALSE),"")</f>
        <v/>
      </c>
      <c r="BB252" s="5"/>
      <c r="BC252" s="27" t="str">
        <f>IFERROR(VLOOKUP(BB252,vlookup!D$2:E$331,2,FALSE),"")</f>
        <v/>
      </c>
      <c r="BD252" s="5"/>
      <c r="BE252" s="27" t="str">
        <f t="shared" si="41"/>
        <v/>
      </c>
      <c r="BF252" s="27" t="str">
        <f>IFERROR(VLOOKUP(BE252,vlookup!G$2:I$331,2,FALSE),"")</f>
        <v/>
      </c>
      <c r="BG252" s="27" t="str">
        <f>IFERROR(VLOOKUP(BE252,vlookup!G$2:I$331,3,FALSE),"")</f>
        <v/>
      </c>
      <c r="BH252" s="5"/>
      <c r="BI252" s="6"/>
      <c r="BJ252" s="6"/>
      <c r="BK252" s="6"/>
      <c r="BL252" s="6"/>
    </row>
    <row r="253" spans="1:64">
      <c r="A253" s="4"/>
      <c r="B253" s="5"/>
      <c r="C253" s="27" t="str">
        <f>IFERROR(VLOOKUP(B253,vlookup!A$2:I$331,2,FALSE),"")</f>
        <v/>
      </c>
      <c r="D253" s="27" t="str">
        <f>IFERROR(VLOOKUP(B253,vlookup!A$2:I$331,3,FALSE),"")</f>
        <v/>
      </c>
      <c r="E253" s="5"/>
      <c r="F253" s="27" t="str">
        <f>IFERROR(VLOOKUP(E253,vlookup!D$2:E$331,2,FALSE),"")</f>
        <v/>
      </c>
      <c r="G253" s="5"/>
      <c r="H253" s="27" t="str">
        <f t="shared" si="32"/>
        <v/>
      </c>
      <c r="I253" s="27" t="str">
        <f>IFERROR(VLOOKUP(H253,vlookup!G$2:I$331,2,FALSE),"")</f>
        <v/>
      </c>
      <c r="J253" s="27" t="str">
        <f>IFERROR(VLOOKUP(H253,vlookup!G$2:I$331,3,FALSE),"")</f>
        <v/>
      </c>
      <c r="K253" s="5"/>
      <c r="L253" s="6"/>
      <c r="M253" s="6"/>
      <c r="N253" s="6"/>
      <c r="O253" s="6"/>
      <c r="P253" s="6"/>
      <c r="Q253" s="14" t="str">
        <f t="shared" si="33"/>
        <v/>
      </c>
      <c r="R253" s="5"/>
      <c r="S253" s="6"/>
      <c r="T253" s="6"/>
      <c r="U253" s="5"/>
      <c r="V253" s="45">
        <f t="shared" si="34"/>
        <v>0</v>
      </c>
      <c r="W253" s="45">
        <f t="shared" si="35"/>
        <v>0</v>
      </c>
      <c r="X253" s="45" t="e">
        <f t="shared" si="36"/>
        <v>#VALUE!</v>
      </c>
      <c r="Y253" s="45">
        <f>IFERROR(VALUE(V253),VLOOKUP(V253,DayReplace[],2,0))</f>
        <v>0</v>
      </c>
      <c r="Z253" s="45">
        <f>IF(V253=0,1,
IF(OR(AND(COUNTIF(Table12[Normal and Leap Years],X253),AA253=3,Y253=30),
AND(COUNTIF(Table9[MM Year],X253),COUNTIF(Table13[Always 29-Day Months],AA253),Y253=30)),Y253
-1,Y253))</f>
        <v>1</v>
      </c>
      <c r="AA253" s="45">
        <f>IFERROR(VALUE(W253),VLOOKUP(W253,MonthReplace[],2,0))</f>
        <v>0</v>
      </c>
      <c r="AB253" s="45" t="e">
        <f>IF(COUNTIF(Table9[MM Year],X253),VLOOKUP(AA253,MonthSerial[],VLOOKUP(X253,Table9[],3,0)+2,0),DATE(X253,AA253,0)-AC253)</f>
        <v>#VALUE!</v>
      </c>
      <c r="AC253" s="45" t="e">
        <f>IF(COUNTIF(Table9[MM Year],X253),
VLOOKUP(X253,Table9[],5,0),
DATE(X253,1,0))</f>
        <v>#VALUE!</v>
      </c>
      <c r="AD253" s="46" t="e">
        <f>IF(AA253=0,DATE(YEAR(AC253+1),7,16),
IF(V253=0,IF(COUNTIF(Table9[MM Year],X253),AC253+AB253+Z253+15-DAY(AC253+AB253+Z253+15)+16,AC253+AB253+Z253-DAY(AC253+AB253+Z253)+16),
IF(COUNTIF(Table9[MM Year],X253),
IF(AC253+AB253+Z253&lt;VLOOKUP(X253,Table9[],7,0),AC253
+AB253+Z253+VLOOKUP(X253,Table9[],4,0),AC253+AB253+Z253),AC253
+AB253+Z253)))</f>
        <v>#VALUE!</v>
      </c>
      <c r="AE253" s="42"/>
      <c r="AF253" s="15" t="str">
        <f>IFERROR(IF(COUNTIF(Table9[MM Year],X253),
IF(AD253&lt;VLOOKUP(X253,Table9[],7,0),AD253
+VLOOKUP(X253,Table9[],4,0),AD253),AD253
),"")</f>
        <v/>
      </c>
      <c r="AG253" s="5"/>
      <c r="AH253" s="5"/>
      <c r="AI253" s="5"/>
      <c r="AJ253" s="6"/>
      <c r="AK253" s="6"/>
      <c r="AL253" s="12" t="str">
        <f t="shared" si="37"/>
        <v/>
      </c>
      <c r="AM253" s="5"/>
      <c r="AN253" s="27" t="str">
        <f t="shared" si="38"/>
        <v/>
      </c>
      <c r="AO253" s="5"/>
      <c r="AP253" s="5"/>
      <c r="AQ253" s="6"/>
      <c r="AR253" s="12" t="str">
        <f t="shared" si="39"/>
        <v/>
      </c>
      <c r="AS253" s="6"/>
      <c r="AT253" s="5"/>
      <c r="AU253" s="53"/>
      <c r="AV253" s="53"/>
      <c r="AW253" s="54"/>
      <c r="AX253" s="15" t="str">
        <f t="shared" si="40"/>
        <v/>
      </c>
      <c r="AY253" s="5"/>
      <c r="AZ253" s="27" t="str">
        <f>IFERROR(VLOOKUP(AY253,vlookup!A$2:I$331,2,FALSE),"")</f>
        <v/>
      </c>
      <c r="BA253" s="27" t="str">
        <f>IFERROR(VLOOKUP(AY253,vlookup!A$2:I$331,3,FALSE),"")</f>
        <v/>
      </c>
      <c r="BB253" s="5"/>
      <c r="BC253" s="27" t="str">
        <f>IFERROR(VLOOKUP(BB253,vlookup!D$2:E$331,2,FALSE),"")</f>
        <v/>
      </c>
      <c r="BD253" s="5"/>
      <c r="BE253" s="27" t="str">
        <f t="shared" si="41"/>
        <v/>
      </c>
      <c r="BF253" s="27" t="str">
        <f>IFERROR(VLOOKUP(BE253,vlookup!G$2:I$331,2,FALSE),"")</f>
        <v/>
      </c>
      <c r="BG253" s="27" t="str">
        <f>IFERROR(VLOOKUP(BE253,vlookup!G$2:I$331,3,FALSE),"")</f>
        <v/>
      </c>
      <c r="BH253" s="5"/>
      <c r="BI253" s="6"/>
      <c r="BJ253" s="6"/>
      <c r="BK253" s="6"/>
      <c r="BL253" s="6"/>
    </row>
    <row r="254" spans="1:64">
      <c r="A254" s="4"/>
      <c r="B254" s="5"/>
      <c r="C254" s="27" t="str">
        <f>IFERROR(VLOOKUP(B254,vlookup!A$2:I$331,2,FALSE),"")</f>
        <v/>
      </c>
      <c r="D254" s="27" t="str">
        <f>IFERROR(VLOOKUP(B254,vlookup!A$2:I$331,3,FALSE),"")</f>
        <v/>
      </c>
      <c r="E254" s="5"/>
      <c r="F254" s="27" t="str">
        <f>IFERROR(VLOOKUP(E254,vlookup!D$2:E$331,2,FALSE),"")</f>
        <v/>
      </c>
      <c r="G254" s="5"/>
      <c r="H254" s="27" t="str">
        <f t="shared" si="32"/>
        <v/>
      </c>
      <c r="I254" s="27" t="str">
        <f>IFERROR(VLOOKUP(H254,vlookup!G$2:I$331,2,FALSE),"")</f>
        <v/>
      </c>
      <c r="J254" s="27" t="str">
        <f>IFERROR(VLOOKUP(H254,vlookup!G$2:I$331,3,FALSE),"")</f>
        <v/>
      </c>
      <c r="K254" s="5"/>
      <c r="L254" s="6"/>
      <c r="M254" s="6"/>
      <c r="N254" s="6"/>
      <c r="O254" s="6"/>
      <c r="P254" s="6"/>
      <c r="Q254" s="14" t="str">
        <f t="shared" si="33"/>
        <v/>
      </c>
      <c r="R254" s="5"/>
      <c r="S254" s="6"/>
      <c r="T254" s="6"/>
      <c r="U254" s="5"/>
      <c r="V254" s="45">
        <f t="shared" si="34"/>
        <v>0</v>
      </c>
      <c r="W254" s="45">
        <f t="shared" si="35"/>
        <v>0</v>
      </c>
      <c r="X254" s="45" t="e">
        <f t="shared" si="36"/>
        <v>#VALUE!</v>
      </c>
      <c r="Y254" s="45">
        <f>IFERROR(VALUE(V254),VLOOKUP(V254,DayReplace[],2,0))</f>
        <v>0</v>
      </c>
      <c r="Z254" s="45">
        <f>IF(V254=0,1,
IF(OR(AND(COUNTIF(Table12[Normal and Leap Years],X254),AA254=3,Y254=30),
AND(COUNTIF(Table9[MM Year],X254),COUNTIF(Table13[Always 29-Day Months],AA254),Y254=30)),Y254
-1,Y254))</f>
        <v>1</v>
      </c>
      <c r="AA254" s="45">
        <f>IFERROR(VALUE(W254),VLOOKUP(W254,MonthReplace[],2,0))</f>
        <v>0</v>
      </c>
      <c r="AB254" s="45" t="e">
        <f>IF(COUNTIF(Table9[MM Year],X254),VLOOKUP(AA254,MonthSerial[],VLOOKUP(X254,Table9[],3,0)+2,0),DATE(X254,AA254,0)-AC254)</f>
        <v>#VALUE!</v>
      </c>
      <c r="AC254" s="45" t="e">
        <f>IF(COUNTIF(Table9[MM Year],X254),
VLOOKUP(X254,Table9[],5,0),
DATE(X254,1,0))</f>
        <v>#VALUE!</v>
      </c>
      <c r="AD254" s="46" t="e">
        <f>IF(AA254=0,DATE(YEAR(AC254+1),7,16),
IF(V254=0,IF(COUNTIF(Table9[MM Year],X254),AC254+AB254+Z254+15-DAY(AC254+AB254+Z254+15)+16,AC254+AB254+Z254-DAY(AC254+AB254+Z254)+16),
IF(COUNTIF(Table9[MM Year],X254),
IF(AC254+AB254+Z254&lt;VLOOKUP(X254,Table9[],7,0),AC254
+AB254+Z254+VLOOKUP(X254,Table9[],4,0),AC254+AB254+Z254),AC254
+AB254+Z254)))</f>
        <v>#VALUE!</v>
      </c>
      <c r="AE254" s="42"/>
      <c r="AF254" s="15" t="str">
        <f>IFERROR(IF(COUNTIF(Table9[MM Year],X254),
IF(AD254&lt;VLOOKUP(X254,Table9[],7,0),AD254
+VLOOKUP(X254,Table9[],4,0),AD254),AD254
),"")</f>
        <v/>
      </c>
      <c r="AG254" s="5"/>
      <c r="AH254" s="5"/>
      <c r="AI254" s="5"/>
      <c r="AJ254" s="6"/>
      <c r="AK254" s="6"/>
      <c r="AL254" s="12" t="str">
        <f t="shared" si="37"/>
        <v/>
      </c>
      <c r="AM254" s="5"/>
      <c r="AN254" s="27" t="str">
        <f t="shared" si="38"/>
        <v/>
      </c>
      <c r="AO254" s="5"/>
      <c r="AP254" s="5"/>
      <c r="AQ254" s="6"/>
      <c r="AR254" s="12" t="str">
        <f t="shared" si="39"/>
        <v/>
      </c>
      <c r="AS254" s="6"/>
      <c r="AT254" s="5"/>
      <c r="AU254" s="53"/>
      <c r="AV254" s="53"/>
      <c r="AW254" s="54"/>
      <c r="AX254" s="15" t="str">
        <f t="shared" si="40"/>
        <v/>
      </c>
      <c r="AY254" s="5"/>
      <c r="AZ254" s="27" t="str">
        <f>IFERROR(VLOOKUP(AY254,vlookup!A$2:I$331,2,FALSE),"")</f>
        <v/>
      </c>
      <c r="BA254" s="27" t="str">
        <f>IFERROR(VLOOKUP(AY254,vlookup!A$2:I$331,3,FALSE),"")</f>
        <v/>
      </c>
      <c r="BB254" s="5"/>
      <c r="BC254" s="27" t="str">
        <f>IFERROR(VLOOKUP(BB254,vlookup!D$2:E$331,2,FALSE),"")</f>
        <v/>
      </c>
      <c r="BD254" s="5"/>
      <c r="BE254" s="27" t="str">
        <f t="shared" si="41"/>
        <v/>
      </c>
      <c r="BF254" s="27" t="str">
        <f>IFERROR(VLOOKUP(BE254,vlookup!G$2:I$331,2,FALSE),"")</f>
        <v/>
      </c>
      <c r="BG254" s="27" t="str">
        <f>IFERROR(VLOOKUP(BE254,vlookup!G$2:I$331,3,FALSE),"")</f>
        <v/>
      </c>
      <c r="BH254" s="5"/>
      <c r="BI254" s="6"/>
      <c r="BJ254" s="6"/>
      <c r="BK254" s="6"/>
      <c r="BL254" s="6"/>
    </row>
    <row r="255" spans="1:64">
      <c r="A255" s="4"/>
      <c r="B255" s="5"/>
      <c r="C255" s="27" t="str">
        <f>IFERROR(VLOOKUP(B255,vlookup!A$2:I$331,2,FALSE),"")</f>
        <v/>
      </c>
      <c r="D255" s="27" t="str">
        <f>IFERROR(VLOOKUP(B255,vlookup!A$2:I$331,3,FALSE),"")</f>
        <v/>
      </c>
      <c r="E255" s="5"/>
      <c r="F255" s="27" t="str">
        <f>IFERROR(VLOOKUP(E255,vlookup!D$2:E$331,2,FALSE),"")</f>
        <v/>
      </c>
      <c r="G255" s="5"/>
      <c r="H255" s="27" t="str">
        <f t="shared" si="32"/>
        <v/>
      </c>
      <c r="I255" s="27" t="str">
        <f>IFERROR(VLOOKUP(H255,vlookup!G$2:I$331,2,FALSE),"")</f>
        <v/>
      </c>
      <c r="J255" s="27" t="str">
        <f>IFERROR(VLOOKUP(H255,vlookup!G$2:I$331,3,FALSE),"")</f>
        <v/>
      </c>
      <c r="K255" s="5"/>
      <c r="L255" s="6"/>
      <c r="M255" s="6"/>
      <c r="N255" s="6"/>
      <c r="O255" s="6"/>
      <c r="P255" s="6"/>
      <c r="Q255" s="14" t="str">
        <f t="shared" si="33"/>
        <v/>
      </c>
      <c r="R255" s="5"/>
      <c r="S255" s="6"/>
      <c r="T255" s="6"/>
      <c r="U255" s="5"/>
      <c r="V255" s="45">
        <f t="shared" si="34"/>
        <v>0</v>
      </c>
      <c r="W255" s="45">
        <f t="shared" si="35"/>
        <v>0</v>
      </c>
      <c r="X255" s="45" t="e">
        <f t="shared" si="36"/>
        <v>#VALUE!</v>
      </c>
      <c r="Y255" s="45">
        <f>IFERROR(VALUE(V255),VLOOKUP(V255,DayReplace[],2,0))</f>
        <v>0</v>
      </c>
      <c r="Z255" s="45">
        <f>IF(V255=0,1,
IF(OR(AND(COUNTIF(Table12[Normal and Leap Years],X255),AA255=3,Y255=30),
AND(COUNTIF(Table9[MM Year],X255),COUNTIF(Table13[Always 29-Day Months],AA255),Y255=30)),Y255
-1,Y255))</f>
        <v>1</v>
      </c>
      <c r="AA255" s="45">
        <f>IFERROR(VALUE(W255),VLOOKUP(W255,MonthReplace[],2,0))</f>
        <v>0</v>
      </c>
      <c r="AB255" s="45" t="e">
        <f>IF(COUNTIF(Table9[MM Year],X255),VLOOKUP(AA255,MonthSerial[],VLOOKUP(X255,Table9[],3,0)+2,0),DATE(X255,AA255,0)-AC255)</f>
        <v>#VALUE!</v>
      </c>
      <c r="AC255" s="45" t="e">
        <f>IF(COUNTIF(Table9[MM Year],X255),
VLOOKUP(X255,Table9[],5,0),
DATE(X255,1,0))</f>
        <v>#VALUE!</v>
      </c>
      <c r="AD255" s="46" t="e">
        <f>IF(AA255=0,DATE(YEAR(AC255+1),7,16),
IF(V255=0,IF(COUNTIF(Table9[MM Year],X255),AC255+AB255+Z255+15-DAY(AC255+AB255+Z255+15)+16,AC255+AB255+Z255-DAY(AC255+AB255+Z255)+16),
IF(COUNTIF(Table9[MM Year],X255),
IF(AC255+AB255+Z255&lt;VLOOKUP(X255,Table9[],7,0),AC255
+AB255+Z255+VLOOKUP(X255,Table9[],4,0),AC255+AB255+Z255),AC255
+AB255+Z255)))</f>
        <v>#VALUE!</v>
      </c>
      <c r="AE255" s="42"/>
      <c r="AF255" s="15" t="str">
        <f>IFERROR(IF(COUNTIF(Table9[MM Year],X255),
IF(AD255&lt;VLOOKUP(X255,Table9[],7,0),AD255
+VLOOKUP(X255,Table9[],4,0),AD255),AD255
),"")</f>
        <v/>
      </c>
      <c r="AG255" s="5"/>
      <c r="AH255" s="5"/>
      <c r="AI255" s="5"/>
      <c r="AJ255" s="6"/>
      <c r="AK255" s="6"/>
      <c r="AL255" s="12" t="str">
        <f t="shared" si="37"/>
        <v/>
      </c>
      <c r="AM255" s="5"/>
      <c r="AN255" s="27" t="str">
        <f t="shared" si="38"/>
        <v/>
      </c>
      <c r="AO255" s="5"/>
      <c r="AP255" s="5"/>
      <c r="AQ255" s="6"/>
      <c r="AR255" s="12" t="str">
        <f t="shared" si="39"/>
        <v/>
      </c>
      <c r="AS255" s="6"/>
      <c r="AT255" s="5"/>
      <c r="AU255" s="53"/>
      <c r="AV255" s="53"/>
      <c r="AW255" s="54"/>
      <c r="AX255" s="15" t="str">
        <f t="shared" si="40"/>
        <v/>
      </c>
      <c r="AY255" s="5"/>
      <c r="AZ255" s="27" t="str">
        <f>IFERROR(VLOOKUP(AY255,vlookup!A$2:I$331,2,FALSE),"")</f>
        <v/>
      </c>
      <c r="BA255" s="27" t="str">
        <f>IFERROR(VLOOKUP(AY255,vlookup!A$2:I$331,3,FALSE),"")</f>
        <v/>
      </c>
      <c r="BB255" s="5"/>
      <c r="BC255" s="27" t="str">
        <f>IFERROR(VLOOKUP(BB255,vlookup!D$2:E$331,2,FALSE),"")</f>
        <v/>
      </c>
      <c r="BD255" s="5"/>
      <c r="BE255" s="27" t="str">
        <f t="shared" si="41"/>
        <v/>
      </c>
      <c r="BF255" s="27" t="str">
        <f>IFERROR(VLOOKUP(BE255,vlookup!G$2:I$331,2,FALSE),"")</f>
        <v/>
      </c>
      <c r="BG255" s="27" t="str">
        <f>IFERROR(VLOOKUP(BE255,vlookup!G$2:I$331,3,FALSE),"")</f>
        <v/>
      </c>
      <c r="BH255" s="5"/>
      <c r="BI255" s="6"/>
      <c r="BJ255" s="6"/>
      <c r="BK255" s="6"/>
      <c r="BL255" s="6"/>
    </row>
    <row r="256" spans="1:64">
      <c r="A256" s="4"/>
      <c r="B256" s="5"/>
      <c r="C256" s="27" t="str">
        <f>IFERROR(VLOOKUP(B256,vlookup!A$2:I$331,2,FALSE),"")</f>
        <v/>
      </c>
      <c r="D256" s="27" t="str">
        <f>IFERROR(VLOOKUP(B256,vlookup!A$2:I$331,3,FALSE),"")</f>
        <v/>
      </c>
      <c r="E256" s="5"/>
      <c r="F256" s="27" t="str">
        <f>IFERROR(VLOOKUP(E256,vlookup!D$2:E$331,2,FALSE),"")</f>
        <v/>
      </c>
      <c r="G256" s="5"/>
      <c r="H256" s="27" t="str">
        <f t="shared" si="32"/>
        <v/>
      </c>
      <c r="I256" s="27" t="str">
        <f>IFERROR(VLOOKUP(H256,vlookup!G$2:I$331,2,FALSE),"")</f>
        <v/>
      </c>
      <c r="J256" s="27" t="str">
        <f>IFERROR(VLOOKUP(H256,vlookup!G$2:I$331,3,FALSE),"")</f>
        <v/>
      </c>
      <c r="K256" s="5"/>
      <c r="L256" s="6"/>
      <c r="M256" s="6"/>
      <c r="N256" s="6"/>
      <c r="O256" s="6"/>
      <c r="P256" s="6"/>
      <c r="Q256" s="14" t="str">
        <f t="shared" si="33"/>
        <v/>
      </c>
      <c r="R256" s="5"/>
      <c r="S256" s="6"/>
      <c r="T256" s="6"/>
      <c r="U256" s="5"/>
      <c r="V256" s="45">
        <f t="shared" si="34"/>
        <v>0</v>
      </c>
      <c r="W256" s="45">
        <f t="shared" si="35"/>
        <v>0</v>
      </c>
      <c r="X256" s="45" t="e">
        <f t="shared" si="36"/>
        <v>#VALUE!</v>
      </c>
      <c r="Y256" s="45">
        <f>IFERROR(VALUE(V256),VLOOKUP(V256,DayReplace[],2,0))</f>
        <v>0</v>
      </c>
      <c r="Z256" s="45">
        <f>IF(V256=0,1,
IF(OR(AND(COUNTIF(Table12[Normal and Leap Years],X256),AA256=3,Y256=30),
AND(COUNTIF(Table9[MM Year],X256),COUNTIF(Table13[Always 29-Day Months],AA256),Y256=30)),Y256
-1,Y256))</f>
        <v>1</v>
      </c>
      <c r="AA256" s="45">
        <f>IFERROR(VALUE(W256),VLOOKUP(W256,MonthReplace[],2,0))</f>
        <v>0</v>
      </c>
      <c r="AB256" s="45" t="e">
        <f>IF(COUNTIF(Table9[MM Year],X256),VLOOKUP(AA256,MonthSerial[],VLOOKUP(X256,Table9[],3,0)+2,0),DATE(X256,AA256,0)-AC256)</f>
        <v>#VALUE!</v>
      </c>
      <c r="AC256" s="45" t="e">
        <f>IF(COUNTIF(Table9[MM Year],X256),
VLOOKUP(X256,Table9[],5,0),
DATE(X256,1,0))</f>
        <v>#VALUE!</v>
      </c>
      <c r="AD256" s="46" t="e">
        <f>IF(AA256=0,DATE(YEAR(AC256+1),7,16),
IF(V256=0,IF(COUNTIF(Table9[MM Year],X256),AC256+AB256+Z256+15-DAY(AC256+AB256+Z256+15)+16,AC256+AB256+Z256-DAY(AC256+AB256+Z256)+16),
IF(COUNTIF(Table9[MM Year],X256),
IF(AC256+AB256+Z256&lt;VLOOKUP(X256,Table9[],7,0),AC256
+AB256+Z256+VLOOKUP(X256,Table9[],4,0),AC256+AB256+Z256),AC256
+AB256+Z256)))</f>
        <v>#VALUE!</v>
      </c>
      <c r="AE256" s="42"/>
      <c r="AF256" s="15" t="str">
        <f>IFERROR(IF(COUNTIF(Table9[MM Year],X256),
IF(AD256&lt;VLOOKUP(X256,Table9[],7,0),AD256
+VLOOKUP(X256,Table9[],4,0),AD256),AD256
),"")</f>
        <v/>
      </c>
      <c r="AG256" s="5"/>
      <c r="AH256" s="5"/>
      <c r="AI256" s="5"/>
      <c r="AJ256" s="6"/>
      <c r="AK256" s="6"/>
      <c r="AL256" s="12" t="str">
        <f t="shared" si="37"/>
        <v/>
      </c>
      <c r="AM256" s="5"/>
      <c r="AN256" s="27" t="str">
        <f t="shared" si="38"/>
        <v/>
      </c>
      <c r="AO256" s="5"/>
      <c r="AP256" s="5"/>
      <c r="AQ256" s="6"/>
      <c r="AR256" s="12" t="str">
        <f t="shared" si="39"/>
        <v/>
      </c>
      <c r="AS256" s="6"/>
      <c r="AT256" s="5"/>
      <c r="AU256" s="53"/>
      <c r="AV256" s="53"/>
      <c r="AW256" s="54"/>
      <c r="AX256" s="15" t="str">
        <f t="shared" si="40"/>
        <v/>
      </c>
      <c r="AY256" s="5"/>
      <c r="AZ256" s="27" t="str">
        <f>IFERROR(VLOOKUP(AY256,vlookup!A$2:I$331,2,FALSE),"")</f>
        <v/>
      </c>
      <c r="BA256" s="27" t="str">
        <f>IFERROR(VLOOKUP(AY256,vlookup!A$2:I$331,3,FALSE),"")</f>
        <v/>
      </c>
      <c r="BB256" s="5"/>
      <c r="BC256" s="27" t="str">
        <f>IFERROR(VLOOKUP(BB256,vlookup!D$2:E$331,2,FALSE),"")</f>
        <v/>
      </c>
      <c r="BD256" s="5"/>
      <c r="BE256" s="27" t="str">
        <f t="shared" si="41"/>
        <v/>
      </c>
      <c r="BF256" s="27" t="str">
        <f>IFERROR(VLOOKUP(BE256,vlookup!G$2:I$331,2,FALSE),"")</f>
        <v/>
      </c>
      <c r="BG256" s="27" t="str">
        <f>IFERROR(VLOOKUP(BE256,vlookup!G$2:I$331,3,FALSE),"")</f>
        <v/>
      </c>
      <c r="BH256" s="5"/>
      <c r="BI256" s="6"/>
      <c r="BJ256" s="6"/>
      <c r="BK256" s="6"/>
      <c r="BL256" s="6"/>
    </row>
    <row r="257" spans="1:64">
      <c r="A257" s="4"/>
      <c r="B257" s="5"/>
      <c r="C257" s="27" t="str">
        <f>IFERROR(VLOOKUP(B257,vlookup!A$2:I$331,2,FALSE),"")</f>
        <v/>
      </c>
      <c r="D257" s="27" t="str">
        <f>IFERROR(VLOOKUP(B257,vlookup!A$2:I$331,3,FALSE),"")</f>
        <v/>
      </c>
      <c r="E257" s="5"/>
      <c r="F257" s="27" t="str">
        <f>IFERROR(VLOOKUP(E257,vlookup!D$2:E$331,2,FALSE),"")</f>
        <v/>
      </c>
      <c r="G257" s="5"/>
      <c r="H257" s="27" t="str">
        <f t="shared" si="32"/>
        <v/>
      </c>
      <c r="I257" s="27" t="str">
        <f>IFERROR(VLOOKUP(H257,vlookup!G$2:I$331,2,FALSE),"")</f>
        <v/>
      </c>
      <c r="J257" s="27" t="str">
        <f>IFERROR(VLOOKUP(H257,vlookup!G$2:I$331,3,FALSE),"")</f>
        <v/>
      </c>
      <c r="K257" s="5"/>
      <c r="L257" s="6"/>
      <c r="M257" s="6"/>
      <c r="N257" s="6"/>
      <c r="O257" s="6"/>
      <c r="P257" s="6"/>
      <c r="Q257" s="14" t="str">
        <f t="shared" si="33"/>
        <v/>
      </c>
      <c r="R257" s="5"/>
      <c r="S257" s="6"/>
      <c r="T257" s="6"/>
      <c r="U257" s="5"/>
      <c r="V257" s="45">
        <f t="shared" si="34"/>
        <v>0</v>
      </c>
      <c r="W257" s="45">
        <f t="shared" si="35"/>
        <v>0</v>
      </c>
      <c r="X257" s="45" t="e">
        <f t="shared" si="36"/>
        <v>#VALUE!</v>
      </c>
      <c r="Y257" s="45">
        <f>IFERROR(VALUE(V257),VLOOKUP(V257,DayReplace[],2,0))</f>
        <v>0</v>
      </c>
      <c r="Z257" s="45">
        <f>IF(V257=0,1,
IF(OR(AND(COUNTIF(Table12[Normal and Leap Years],X257),AA257=3,Y257=30),
AND(COUNTIF(Table9[MM Year],X257),COUNTIF(Table13[Always 29-Day Months],AA257),Y257=30)),Y257
-1,Y257))</f>
        <v>1</v>
      </c>
      <c r="AA257" s="45">
        <f>IFERROR(VALUE(W257),VLOOKUP(W257,MonthReplace[],2,0))</f>
        <v>0</v>
      </c>
      <c r="AB257" s="45" t="e">
        <f>IF(COUNTIF(Table9[MM Year],X257),VLOOKUP(AA257,MonthSerial[],VLOOKUP(X257,Table9[],3,0)+2,0),DATE(X257,AA257,0)-AC257)</f>
        <v>#VALUE!</v>
      </c>
      <c r="AC257" s="45" t="e">
        <f>IF(COUNTIF(Table9[MM Year],X257),
VLOOKUP(X257,Table9[],5,0),
DATE(X257,1,0))</f>
        <v>#VALUE!</v>
      </c>
      <c r="AD257" s="46" t="e">
        <f>IF(AA257=0,DATE(YEAR(AC257+1),7,16),
IF(V257=0,IF(COUNTIF(Table9[MM Year],X257),AC257+AB257+Z257+15-DAY(AC257+AB257+Z257+15)+16,AC257+AB257+Z257-DAY(AC257+AB257+Z257)+16),
IF(COUNTIF(Table9[MM Year],X257),
IF(AC257+AB257+Z257&lt;VLOOKUP(X257,Table9[],7,0),AC257
+AB257+Z257+VLOOKUP(X257,Table9[],4,0),AC257+AB257+Z257),AC257
+AB257+Z257)))</f>
        <v>#VALUE!</v>
      </c>
      <c r="AE257" s="42"/>
      <c r="AF257" s="15" t="str">
        <f>IFERROR(IF(COUNTIF(Table9[MM Year],X257),
IF(AD257&lt;VLOOKUP(X257,Table9[],7,0),AD257
+VLOOKUP(X257,Table9[],4,0),AD257),AD257
),"")</f>
        <v/>
      </c>
      <c r="AG257" s="5"/>
      <c r="AH257" s="5"/>
      <c r="AI257" s="5"/>
      <c r="AJ257" s="6"/>
      <c r="AK257" s="6"/>
      <c r="AL257" s="12" t="str">
        <f t="shared" si="37"/>
        <v/>
      </c>
      <c r="AM257" s="5"/>
      <c r="AN257" s="27" t="str">
        <f t="shared" si="38"/>
        <v/>
      </c>
      <c r="AO257" s="5"/>
      <c r="AP257" s="5"/>
      <c r="AQ257" s="6"/>
      <c r="AR257" s="12" t="str">
        <f t="shared" si="39"/>
        <v/>
      </c>
      <c r="AS257" s="6"/>
      <c r="AT257" s="5"/>
      <c r="AU257" s="53"/>
      <c r="AV257" s="53"/>
      <c r="AW257" s="54"/>
      <c r="AX257" s="15" t="str">
        <f t="shared" si="40"/>
        <v/>
      </c>
      <c r="AY257" s="5"/>
      <c r="AZ257" s="27" t="str">
        <f>IFERROR(VLOOKUP(AY257,vlookup!A$2:I$331,2,FALSE),"")</f>
        <v/>
      </c>
      <c r="BA257" s="27" t="str">
        <f>IFERROR(VLOOKUP(AY257,vlookup!A$2:I$331,3,FALSE),"")</f>
        <v/>
      </c>
      <c r="BB257" s="5"/>
      <c r="BC257" s="27" t="str">
        <f>IFERROR(VLOOKUP(BB257,vlookup!D$2:E$331,2,FALSE),"")</f>
        <v/>
      </c>
      <c r="BD257" s="5"/>
      <c r="BE257" s="27" t="str">
        <f t="shared" si="41"/>
        <v/>
      </c>
      <c r="BF257" s="27" t="str">
        <f>IFERROR(VLOOKUP(BE257,vlookup!G$2:I$331,2,FALSE),"")</f>
        <v/>
      </c>
      <c r="BG257" s="27" t="str">
        <f>IFERROR(VLOOKUP(BE257,vlookup!G$2:I$331,3,FALSE),"")</f>
        <v/>
      </c>
      <c r="BH257" s="5"/>
      <c r="BI257" s="6"/>
      <c r="BJ257" s="6"/>
      <c r="BK257" s="6"/>
      <c r="BL257" s="6"/>
    </row>
    <row r="258" spans="1:64">
      <c r="A258" s="4"/>
      <c r="B258" s="5"/>
      <c r="C258" s="27" t="str">
        <f>IFERROR(VLOOKUP(B258,vlookup!A$2:I$331,2,FALSE),"")</f>
        <v/>
      </c>
      <c r="D258" s="27" t="str">
        <f>IFERROR(VLOOKUP(B258,vlookup!A$2:I$331,3,FALSE),"")</f>
        <v/>
      </c>
      <c r="E258" s="5"/>
      <c r="F258" s="27" t="str">
        <f>IFERROR(VLOOKUP(E258,vlookup!D$2:E$331,2,FALSE),"")</f>
        <v/>
      </c>
      <c r="G258" s="5"/>
      <c r="H258" s="27" t="str">
        <f t="shared" si="32"/>
        <v/>
      </c>
      <c r="I258" s="27" t="str">
        <f>IFERROR(VLOOKUP(H258,vlookup!G$2:I$331,2,FALSE),"")</f>
        <v/>
      </c>
      <c r="J258" s="27" t="str">
        <f>IFERROR(VLOOKUP(H258,vlookup!G$2:I$331,3,FALSE),"")</f>
        <v/>
      </c>
      <c r="K258" s="5"/>
      <c r="L258" s="6"/>
      <c r="M258" s="6"/>
      <c r="N258" s="6"/>
      <c r="O258" s="6"/>
      <c r="P258" s="6"/>
      <c r="Q258" s="14" t="str">
        <f t="shared" si="33"/>
        <v/>
      </c>
      <c r="R258" s="5"/>
      <c r="S258" s="6"/>
      <c r="T258" s="6"/>
      <c r="U258" s="5"/>
      <c r="V258" s="45">
        <f t="shared" si="34"/>
        <v>0</v>
      </c>
      <c r="W258" s="45">
        <f t="shared" si="35"/>
        <v>0</v>
      </c>
      <c r="X258" s="45" t="e">
        <f t="shared" si="36"/>
        <v>#VALUE!</v>
      </c>
      <c r="Y258" s="45">
        <f>IFERROR(VALUE(V258),VLOOKUP(V258,DayReplace[],2,0))</f>
        <v>0</v>
      </c>
      <c r="Z258" s="45">
        <f>IF(V258=0,1,
IF(OR(AND(COUNTIF(Table12[Normal and Leap Years],X258),AA258=3,Y258=30),
AND(COUNTIF(Table9[MM Year],X258),COUNTIF(Table13[Always 29-Day Months],AA258),Y258=30)),Y258
-1,Y258))</f>
        <v>1</v>
      </c>
      <c r="AA258" s="45">
        <f>IFERROR(VALUE(W258),VLOOKUP(W258,MonthReplace[],2,0))</f>
        <v>0</v>
      </c>
      <c r="AB258" s="45" t="e">
        <f>IF(COUNTIF(Table9[MM Year],X258),VLOOKUP(AA258,MonthSerial[],VLOOKUP(X258,Table9[],3,0)+2,0),DATE(X258,AA258,0)-AC258)</f>
        <v>#VALUE!</v>
      </c>
      <c r="AC258" s="45" t="e">
        <f>IF(COUNTIF(Table9[MM Year],X258),
VLOOKUP(X258,Table9[],5,0),
DATE(X258,1,0))</f>
        <v>#VALUE!</v>
      </c>
      <c r="AD258" s="46" t="e">
        <f>IF(AA258=0,DATE(YEAR(AC258+1),7,16),
IF(V258=0,IF(COUNTIF(Table9[MM Year],X258),AC258+AB258+Z258+15-DAY(AC258+AB258+Z258+15)+16,AC258+AB258+Z258-DAY(AC258+AB258+Z258)+16),
IF(COUNTIF(Table9[MM Year],X258),
IF(AC258+AB258+Z258&lt;VLOOKUP(X258,Table9[],7,0),AC258
+AB258+Z258+VLOOKUP(X258,Table9[],4,0),AC258+AB258+Z258),AC258
+AB258+Z258)))</f>
        <v>#VALUE!</v>
      </c>
      <c r="AE258" s="42"/>
      <c r="AF258" s="15" t="str">
        <f>IFERROR(IF(COUNTIF(Table9[MM Year],X258),
IF(AD258&lt;VLOOKUP(X258,Table9[],7,0),AD258
+VLOOKUP(X258,Table9[],4,0),AD258),AD258
),"")</f>
        <v/>
      </c>
      <c r="AG258" s="5"/>
      <c r="AH258" s="5"/>
      <c r="AI258" s="5"/>
      <c r="AJ258" s="6"/>
      <c r="AK258" s="6"/>
      <c r="AL258" s="12" t="str">
        <f t="shared" si="37"/>
        <v/>
      </c>
      <c r="AM258" s="5"/>
      <c r="AN258" s="27" t="str">
        <f t="shared" si="38"/>
        <v/>
      </c>
      <c r="AO258" s="5"/>
      <c r="AP258" s="5"/>
      <c r="AQ258" s="6"/>
      <c r="AR258" s="12" t="str">
        <f t="shared" si="39"/>
        <v/>
      </c>
      <c r="AS258" s="6"/>
      <c r="AT258" s="5"/>
      <c r="AU258" s="53"/>
      <c r="AV258" s="53"/>
      <c r="AW258" s="54"/>
      <c r="AX258" s="15" t="str">
        <f t="shared" si="40"/>
        <v/>
      </c>
      <c r="AY258" s="5"/>
      <c r="AZ258" s="27" t="str">
        <f>IFERROR(VLOOKUP(AY258,vlookup!A$2:I$331,2,FALSE),"")</f>
        <v/>
      </c>
      <c r="BA258" s="27" t="str">
        <f>IFERROR(VLOOKUP(AY258,vlookup!A$2:I$331,3,FALSE),"")</f>
        <v/>
      </c>
      <c r="BB258" s="5"/>
      <c r="BC258" s="27" t="str">
        <f>IFERROR(VLOOKUP(BB258,vlookup!D$2:E$331,2,FALSE),"")</f>
        <v/>
      </c>
      <c r="BD258" s="5"/>
      <c r="BE258" s="27" t="str">
        <f t="shared" si="41"/>
        <v/>
      </c>
      <c r="BF258" s="27" t="str">
        <f>IFERROR(VLOOKUP(BE258,vlookup!G$2:I$331,2,FALSE),"")</f>
        <v/>
      </c>
      <c r="BG258" s="27" t="str">
        <f>IFERROR(VLOOKUP(BE258,vlookup!G$2:I$331,3,FALSE),"")</f>
        <v/>
      </c>
      <c r="BH258" s="5"/>
      <c r="BI258" s="6"/>
      <c r="BJ258" s="6"/>
      <c r="BK258" s="6"/>
      <c r="BL258" s="6"/>
    </row>
    <row r="259" spans="1:64">
      <c r="A259" s="4"/>
      <c r="B259" s="5"/>
      <c r="C259" s="27" t="str">
        <f>IFERROR(VLOOKUP(B259,vlookup!A$2:I$331,2,FALSE),"")</f>
        <v/>
      </c>
      <c r="D259" s="27" t="str">
        <f>IFERROR(VLOOKUP(B259,vlookup!A$2:I$331,3,FALSE),"")</f>
        <v/>
      </c>
      <c r="E259" s="5"/>
      <c r="F259" s="27" t="str">
        <f>IFERROR(VLOOKUP(E259,vlookup!D$2:E$331,2,FALSE),"")</f>
        <v/>
      </c>
      <c r="G259" s="5"/>
      <c r="H259" s="27" t="str">
        <f t="shared" si="32"/>
        <v/>
      </c>
      <c r="I259" s="27" t="str">
        <f>IFERROR(VLOOKUP(H259,vlookup!G$2:I$331,2,FALSE),"")</f>
        <v/>
      </c>
      <c r="J259" s="27" t="str">
        <f>IFERROR(VLOOKUP(H259,vlookup!G$2:I$331,3,FALSE),"")</f>
        <v/>
      </c>
      <c r="K259" s="5"/>
      <c r="L259" s="6"/>
      <c r="M259" s="6"/>
      <c r="N259" s="6"/>
      <c r="O259" s="6"/>
      <c r="P259" s="6"/>
      <c r="Q259" s="14" t="str">
        <f t="shared" si="33"/>
        <v/>
      </c>
      <c r="R259" s="5"/>
      <c r="S259" s="6"/>
      <c r="T259" s="6"/>
      <c r="U259" s="5"/>
      <c r="V259" s="45">
        <f t="shared" si="34"/>
        <v>0</v>
      </c>
      <c r="W259" s="45">
        <f t="shared" si="35"/>
        <v>0</v>
      </c>
      <c r="X259" s="45" t="e">
        <f t="shared" si="36"/>
        <v>#VALUE!</v>
      </c>
      <c r="Y259" s="45">
        <f>IFERROR(VALUE(V259),VLOOKUP(V259,DayReplace[],2,0))</f>
        <v>0</v>
      </c>
      <c r="Z259" s="45">
        <f>IF(V259=0,1,
IF(OR(AND(COUNTIF(Table12[Normal and Leap Years],X259),AA259=3,Y259=30),
AND(COUNTIF(Table9[MM Year],X259),COUNTIF(Table13[Always 29-Day Months],AA259),Y259=30)),Y259
-1,Y259))</f>
        <v>1</v>
      </c>
      <c r="AA259" s="45">
        <f>IFERROR(VALUE(W259),VLOOKUP(W259,MonthReplace[],2,0))</f>
        <v>0</v>
      </c>
      <c r="AB259" s="45" t="e">
        <f>IF(COUNTIF(Table9[MM Year],X259),VLOOKUP(AA259,MonthSerial[],VLOOKUP(X259,Table9[],3,0)+2,0),DATE(X259,AA259,0)-AC259)</f>
        <v>#VALUE!</v>
      </c>
      <c r="AC259" s="45" t="e">
        <f>IF(COUNTIF(Table9[MM Year],X259),
VLOOKUP(X259,Table9[],5,0),
DATE(X259,1,0))</f>
        <v>#VALUE!</v>
      </c>
      <c r="AD259" s="46" t="e">
        <f>IF(AA259=0,DATE(YEAR(AC259+1),7,16),
IF(V259=0,IF(COUNTIF(Table9[MM Year],X259),AC259+AB259+Z259+15-DAY(AC259+AB259+Z259+15)+16,AC259+AB259+Z259-DAY(AC259+AB259+Z259)+16),
IF(COUNTIF(Table9[MM Year],X259),
IF(AC259+AB259+Z259&lt;VLOOKUP(X259,Table9[],7,0),AC259
+AB259+Z259+VLOOKUP(X259,Table9[],4,0),AC259+AB259+Z259),AC259
+AB259+Z259)))</f>
        <v>#VALUE!</v>
      </c>
      <c r="AE259" s="42"/>
      <c r="AF259" s="15" t="str">
        <f>IFERROR(IF(COUNTIF(Table9[MM Year],X259),
IF(AD259&lt;VLOOKUP(X259,Table9[],7,0),AD259
+VLOOKUP(X259,Table9[],4,0),AD259),AD259
),"")</f>
        <v/>
      </c>
      <c r="AG259" s="5"/>
      <c r="AH259" s="5"/>
      <c r="AI259" s="5"/>
      <c r="AJ259" s="6"/>
      <c r="AK259" s="6"/>
      <c r="AL259" s="12" t="str">
        <f t="shared" si="37"/>
        <v/>
      </c>
      <c r="AM259" s="5"/>
      <c r="AN259" s="27" t="str">
        <f t="shared" si="38"/>
        <v/>
      </c>
      <c r="AO259" s="5"/>
      <c r="AP259" s="5"/>
      <c r="AQ259" s="6"/>
      <c r="AR259" s="12" t="str">
        <f t="shared" si="39"/>
        <v/>
      </c>
      <c r="AS259" s="6"/>
      <c r="AT259" s="5"/>
      <c r="AU259" s="53"/>
      <c r="AV259" s="53"/>
      <c r="AW259" s="54"/>
      <c r="AX259" s="15" t="str">
        <f t="shared" si="40"/>
        <v/>
      </c>
      <c r="AY259" s="5"/>
      <c r="AZ259" s="27" t="str">
        <f>IFERROR(VLOOKUP(AY259,vlookup!A$2:I$331,2,FALSE),"")</f>
        <v/>
      </c>
      <c r="BA259" s="27" t="str">
        <f>IFERROR(VLOOKUP(AY259,vlookup!A$2:I$331,3,FALSE),"")</f>
        <v/>
      </c>
      <c r="BB259" s="5"/>
      <c r="BC259" s="27" t="str">
        <f>IFERROR(VLOOKUP(BB259,vlookup!D$2:E$331,2,FALSE),"")</f>
        <v/>
      </c>
      <c r="BD259" s="5"/>
      <c r="BE259" s="27" t="str">
        <f t="shared" si="41"/>
        <v/>
      </c>
      <c r="BF259" s="27" t="str">
        <f>IFERROR(VLOOKUP(BE259,vlookup!G$2:I$331,2,FALSE),"")</f>
        <v/>
      </c>
      <c r="BG259" s="27" t="str">
        <f>IFERROR(VLOOKUP(BE259,vlookup!G$2:I$331,3,FALSE),"")</f>
        <v/>
      </c>
      <c r="BH259" s="5"/>
      <c r="BI259" s="6"/>
      <c r="BJ259" s="6"/>
      <c r="BK259" s="6"/>
      <c r="BL259" s="6"/>
    </row>
    <row r="260" spans="1:64">
      <c r="A260" s="4"/>
      <c r="B260" s="5"/>
      <c r="C260" s="27" t="str">
        <f>IFERROR(VLOOKUP(B260,vlookup!A$2:I$331,2,FALSE),"")</f>
        <v/>
      </c>
      <c r="D260" s="27" t="str">
        <f>IFERROR(VLOOKUP(B260,vlookup!A$2:I$331,3,FALSE),"")</f>
        <v/>
      </c>
      <c r="E260" s="5"/>
      <c r="F260" s="27" t="str">
        <f>IFERROR(VLOOKUP(E260,vlookup!D$2:E$331,2,FALSE),"")</f>
        <v/>
      </c>
      <c r="G260" s="5"/>
      <c r="H260" s="27" t="str">
        <f t="shared" si="32"/>
        <v/>
      </c>
      <c r="I260" s="27" t="str">
        <f>IFERROR(VLOOKUP(H260,vlookup!G$2:I$331,2,FALSE),"")</f>
        <v/>
      </c>
      <c r="J260" s="27" t="str">
        <f>IFERROR(VLOOKUP(H260,vlookup!G$2:I$331,3,FALSE),"")</f>
        <v/>
      </c>
      <c r="K260" s="5"/>
      <c r="L260" s="6"/>
      <c r="M260" s="6"/>
      <c r="N260" s="6"/>
      <c r="O260" s="6"/>
      <c r="P260" s="6"/>
      <c r="Q260" s="14" t="str">
        <f t="shared" si="33"/>
        <v/>
      </c>
      <c r="R260" s="5"/>
      <c r="S260" s="6"/>
      <c r="T260" s="6"/>
      <c r="U260" s="5"/>
      <c r="V260" s="45">
        <f t="shared" si="34"/>
        <v>0</v>
      </c>
      <c r="W260" s="45">
        <f t="shared" si="35"/>
        <v>0</v>
      </c>
      <c r="X260" s="45" t="e">
        <f t="shared" si="36"/>
        <v>#VALUE!</v>
      </c>
      <c r="Y260" s="45">
        <f>IFERROR(VALUE(V260),VLOOKUP(V260,DayReplace[],2,0))</f>
        <v>0</v>
      </c>
      <c r="Z260" s="45">
        <f>IF(V260=0,1,
IF(OR(AND(COUNTIF(Table12[Normal and Leap Years],X260),AA260=3,Y260=30),
AND(COUNTIF(Table9[MM Year],X260),COUNTIF(Table13[Always 29-Day Months],AA260),Y260=30)),Y260
-1,Y260))</f>
        <v>1</v>
      </c>
      <c r="AA260" s="45">
        <f>IFERROR(VALUE(W260),VLOOKUP(W260,MonthReplace[],2,0))</f>
        <v>0</v>
      </c>
      <c r="AB260" s="45" t="e">
        <f>IF(COUNTIF(Table9[MM Year],X260),VLOOKUP(AA260,MonthSerial[],VLOOKUP(X260,Table9[],3,0)+2,0),DATE(X260,AA260,0)-AC260)</f>
        <v>#VALUE!</v>
      </c>
      <c r="AC260" s="45" t="e">
        <f>IF(COUNTIF(Table9[MM Year],X260),
VLOOKUP(X260,Table9[],5,0),
DATE(X260,1,0))</f>
        <v>#VALUE!</v>
      </c>
      <c r="AD260" s="46" t="e">
        <f>IF(AA260=0,DATE(YEAR(AC260+1),7,16),
IF(V260=0,IF(COUNTIF(Table9[MM Year],X260),AC260+AB260+Z260+15-DAY(AC260+AB260+Z260+15)+16,AC260+AB260+Z260-DAY(AC260+AB260+Z260)+16),
IF(COUNTIF(Table9[MM Year],X260),
IF(AC260+AB260+Z260&lt;VLOOKUP(X260,Table9[],7,0),AC260
+AB260+Z260+VLOOKUP(X260,Table9[],4,0),AC260+AB260+Z260),AC260
+AB260+Z260)))</f>
        <v>#VALUE!</v>
      </c>
      <c r="AE260" s="42"/>
      <c r="AF260" s="15" t="str">
        <f>IFERROR(IF(COUNTIF(Table9[MM Year],X260),
IF(AD260&lt;VLOOKUP(X260,Table9[],7,0),AD260
+VLOOKUP(X260,Table9[],4,0),AD260),AD260
),"")</f>
        <v/>
      </c>
      <c r="AG260" s="5"/>
      <c r="AH260" s="5"/>
      <c r="AI260" s="5"/>
      <c r="AJ260" s="6"/>
      <c r="AK260" s="6"/>
      <c r="AL260" s="12" t="str">
        <f t="shared" si="37"/>
        <v/>
      </c>
      <c r="AM260" s="5"/>
      <c r="AN260" s="27" t="str">
        <f t="shared" si="38"/>
        <v/>
      </c>
      <c r="AO260" s="5"/>
      <c r="AP260" s="5"/>
      <c r="AQ260" s="6"/>
      <c r="AR260" s="12" t="str">
        <f t="shared" si="39"/>
        <v/>
      </c>
      <c r="AS260" s="6"/>
      <c r="AT260" s="5"/>
      <c r="AU260" s="53"/>
      <c r="AV260" s="53"/>
      <c r="AW260" s="54"/>
      <c r="AX260" s="15" t="str">
        <f t="shared" si="40"/>
        <v/>
      </c>
      <c r="AY260" s="5"/>
      <c r="AZ260" s="27" t="str">
        <f>IFERROR(VLOOKUP(AY260,vlookup!A$2:I$331,2,FALSE),"")</f>
        <v/>
      </c>
      <c r="BA260" s="27" t="str">
        <f>IFERROR(VLOOKUP(AY260,vlookup!A$2:I$331,3,FALSE),"")</f>
        <v/>
      </c>
      <c r="BB260" s="5"/>
      <c r="BC260" s="27" t="str">
        <f>IFERROR(VLOOKUP(BB260,vlookup!D$2:E$331,2,FALSE),"")</f>
        <v/>
      </c>
      <c r="BD260" s="5"/>
      <c r="BE260" s="27" t="str">
        <f t="shared" si="41"/>
        <v/>
      </c>
      <c r="BF260" s="27" t="str">
        <f>IFERROR(VLOOKUP(BE260,vlookup!G$2:I$331,2,FALSE),"")</f>
        <v/>
      </c>
      <c r="BG260" s="27" t="str">
        <f>IFERROR(VLOOKUP(BE260,vlookup!G$2:I$331,3,FALSE),"")</f>
        <v/>
      </c>
      <c r="BH260" s="5"/>
      <c r="BI260" s="6"/>
      <c r="BJ260" s="6"/>
      <c r="BK260" s="6"/>
      <c r="BL260" s="6"/>
    </row>
    <row r="261" spans="1:64">
      <c r="A261" s="4"/>
      <c r="B261" s="5"/>
      <c r="C261" s="27" t="str">
        <f>IFERROR(VLOOKUP(B261,vlookup!A$2:I$331,2,FALSE),"")</f>
        <v/>
      </c>
      <c r="D261" s="27" t="str">
        <f>IFERROR(VLOOKUP(B261,vlookup!A$2:I$331,3,FALSE),"")</f>
        <v/>
      </c>
      <c r="E261" s="5"/>
      <c r="F261" s="27" t="str">
        <f>IFERROR(VLOOKUP(E261,vlookup!D$2:E$331,2,FALSE),"")</f>
        <v/>
      </c>
      <c r="G261" s="5"/>
      <c r="H261" s="27" t="str">
        <f t="shared" ref="H261:H324" si="42">IF(G261="","",CONCATENATE(E261,"_",G261))</f>
        <v/>
      </c>
      <c r="I261" s="27" t="str">
        <f>IFERROR(VLOOKUP(H261,vlookup!G$2:I$331,2,FALSE),"")</f>
        <v/>
      </c>
      <c r="J261" s="27" t="str">
        <f>IFERROR(VLOOKUP(H261,vlookup!G$2:I$331,3,FALSE),"")</f>
        <v/>
      </c>
      <c r="K261" s="5"/>
      <c r="L261" s="6"/>
      <c r="M261" s="6"/>
      <c r="N261" s="6"/>
      <c r="O261" s="6"/>
      <c r="P261" s="6"/>
      <c r="Q261" s="14" t="str">
        <f t="shared" ref="Q261:Q324" si="43">IF(P261="","",CONCATENATE("၀၂","/",D261,"/",J261,"/",P261))</f>
        <v/>
      </c>
      <c r="R261" s="5"/>
      <c r="S261" s="6"/>
      <c r="T261" s="6"/>
      <c r="U261" s="5"/>
      <c r="V261" s="45">
        <f t="shared" ref="V261:V324" si="44">IF(LEN(AE261)-LEN(SUBSTITUTE(AE261,".",""))=2,LEFT(AE261,FIND(".",AE261)-1),0)</f>
        <v>0</v>
      </c>
      <c r="W261" s="45">
        <f t="shared" ref="W261:W324" si="45">CHOOSE(LEN(AE261)-LEN(SUBSTITUTE(AE261,".",""))+1,0,
LEFT(AE261,FIND(".",AE261)-1),
MID(AE261,FIND(".",AE261)+1,FIND(".",AE261,FIND(".",AE261)+1)-FIND(".",AE261)-1))</f>
        <v>0</v>
      </c>
      <c r="X261" s="45" t="e">
        <f t="shared" ref="X261:X324" si="46">VALUE(RIGHT(AE261,4))</f>
        <v>#VALUE!</v>
      </c>
      <c r="Y261" s="45">
        <f>IFERROR(VALUE(V261),VLOOKUP(V261,DayReplace[],2,0))</f>
        <v>0</v>
      </c>
      <c r="Z261" s="45">
        <f>IF(V261=0,1,
IF(OR(AND(COUNTIF(Table12[Normal and Leap Years],X261),AA261=3,Y261=30),
AND(COUNTIF(Table9[MM Year],X261),COUNTIF(Table13[Always 29-Day Months],AA261),Y261=30)),Y261
-1,Y261))</f>
        <v>1</v>
      </c>
      <c r="AA261" s="45">
        <f>IFERROR(VALUE(W261),VLOOKUP(W261,MonthReplace[],2,0))</f>
        <v>0</v>
      </c>
      <c r="AB261" s="45" t="e">
        <f>IF(COUNTIF(Table9[MM Year],X261),VLOOKUP(AA261,MonthSerial[],VLOOKUP(X261,Table9[],3,0)+2,0),DATE(X261,AA261,0)-AC261)</f>
        <v>#VALUE!</v>
      </c>
      <c r="AC261" s="45" t="e">
        <f>IF(COUNTIF(Table9[MM Year],X261),
VLOOKUP(X261,Table9[],5,0),
DATE(X261,1,0))</f>
        <v>#VALUE!</v>
      </c>
      <c r="AD261" s="46" t="e">
        <f>IF(AA261=0,DATE(YEAR(AC261+1),7,16),
IF(V261=0,IF(COUNTIF(Table9[MM Year],X261),AC261+AB261+Z261+15-DAY(AC261+AB261+Z261+15)+16,AC261+AB261+Z261-DAY(AC261+AB261+Z261)+16),
IF(COUNTIF(Table9[MM Year],X261),
IF(AC261+AB261+Z261&lt;VLOOKUP(X261,Table9[],7,0),AC261
+AB261+Z261+VLOOKUP(X261,Table9[],4,0),AC261+AB261+Z261),AC261
+AB261+Z261)))</f>
        <v>#VALUE!</v>
      </c>
      <c r="AE261" s="42"/>
      <c r="AF261" s="15" t="str">
        <f>IFERROR(IF(COUNTIF(Table9[MM Year],X261),
IF(AD261&lt;VLOOKUP(X261,Table9[],7,0),AD261
+VLOOKUP(X261,Table9[],4,0),AD261),AD261
),"")</f>
        <v/>
      </c>
      <c r="AG261" s="5"/>
      <c r="AH261" s="5"/>
      <c r="AI261" s="5"/>
      <c r="AJ261" s="6"/>
      <c r="AK261" s="6"/>
      <c r="AL261" s="12" t="str">
        <f t="shared" ref="AL261:AL324" si="47">IF(AK261="","",CONCATENATE(AJ261,"-",AK261))</f>
        <v/>
      </c>
      <c r="AM261" s="5"/>
      <c r="AN261" s="27" t="str">
        <f t="shared" ref="AN261:AN324" si="48">IF(AM261="","",CONCATENATE("_",AM261))</f>
        <v/>
      </c>
      <c r="AO261" s="5"/>
      <c r="AP261" s="5"/>
      <c r="AQ261" s="6"/>
      <c r="AR261" s="12" t="str">
        <f t="shared" ref="AR261:AR324" si="49">IF(AQ261="","",CONCATENATE(AM261,"/",AO261,AP261,AQ261))</f>
        <v/>
      </c>
      <c r="AS261" s="6"/>
      <c r="AT261" s="5"/>
      <c r="AU261" s="53"/>
      <c r="AV261" s="53"/>
      <c r="AW261" s="54"/>
      <c r="AX261" s="15" t="str">
        <f t="shared" ref="AX261:AX324" si="50">IFERROR(DATE(AW261,AV261,AU261),"")</f>
        <v/>
      </c>
      <c r="AY261" s="5"/>
      <c r="AZ261" s="27" t="str">
        <f>IFERROR(VLOOKUP(AY261,vlookup!A$2:I$331,2,FALSE),"")</f>
        <v/>
      </c>
      <c r="BA261" s="27" t="str">
        <f>IFERROR(VLOOKUP(AY261,vlookup!A$2:I$331,3,FALSE),"")</f>
        <v/>
      </c>
      <c r="BB261" s="5"/>
      <c r="BC261" s="27" t="str">
        <f>IFERROR(VLOOKUP(BB261,vlookup!D$2:E$331,2,FALSE),"")</f>
        <v/>
      </c>
      <c r="BD261" s="5"/>
      <c r="BE261" s="27" t="str">
        <f t="shared" ref="BE261:BE324" si="51">IF(BD261="","",CONCATENATE(BB261,"_",BD261))</f>
        <v/>
      </c>
      <c r="BF261" s="27" t="str">
        <f>IFERROR(VLOOKUP(BE261,vlookup!G$2:I$331,2,FALSE),"")</f>
        <v/>
      </c>
      <c r="BG261" s="27" t="str">
        <f>IFERROR(VLOOKUP(BE261,vlookup!G$2:I$331,3,FALSE),"")</f>
        <v/>
      </c>
      <c r="BH261" s="5"/>
      <c r="BI261" s="6"/>
      <c r="BJ261" s="6"/>
      <c r="BK261" s="6"/>
      <c r="BL261" s="6"/>
    </row>
    <row r="262" spans="1:64">
      <c r="A262" s="4"/>
      <c r="B262" s="5"/>
      <c r="C262" s="27" t="str">
        <f>IFERROR(VLOOKUP(B262,vlookup!A$2:I$331,2,FALSE),"")</f>
        <v/>
      </c>
      <c r="D262" s="27" t="str">
        <f>IFERROR(VLOOKUP(B262,vlookup!A$2:I$331,3,FALSE),"")</f>
        <v/>
      </c>
      <c r="E262" s="5"/>
      <c r="F262" s="27" t="str">
        <f>IFERROR(VLOOKUP(E262,vlookup!D$2:E$331,2,FALSE),"")</f>
        <v/>
      </c>
      <c r="G262" s="5"/>
      <c r="H262" s="27" t="str">
        <f t="shared" si="42"/>
        <v/>
      </c>
      <c r="I262" s="27" t="str">
        <f>IFERROR(VLOOKUP(H262,vlookup!G$2:I$331,2,FALSE),"")</f>
        <v/>
      </c>
      <c r="J262" s="27" t="str">
        <f>IFERROR(VLOOKUP(H262,vlookup!G$2:I$331,3,FALSE),"")</f>
        <v/>
      </c>
      <c r="K262" s="5"/>
      <c r="L262" s="6"/>
      <c r="M262" s="6"/>
      <c r="N262" s="6"/>
      <c r="O262" s="6"/>
      <c r="P262" s="6"/>
      <c r="Q262" s="14" t="str">
        <f t="shared" si="43"/>
        <v/>
      </c>
      <c r="R262" s="5"/>
      <c r="S262" s="6"/>
      <c r="T262" s="6"/>
      <c r="U262" s="5"/>
      <c r="V262" s="45">
        <f t="shared" si="44"/>
        <v>0</v>
      </c>
      <c r="W262" s="45">
        <f t="shared" si="45"/>
        <v>0</v>
      </c>
      <c r="X262" s="45" t="e">
        <f t="shared" si="46"/>
        <v>#VALUE!</v>
      </c>
      <c r="Y262" s="45">
        <f>IFERROR(VALUE(V262),VLOOKUP(V262,DayReplace[],2,0))</f>
        <v>0</v>
      </c>
      <c r="Z262" s="45">
        <f>IF(V262=0,1,
IF(OR(AND(COUNTIF(Table12[Normal and Leap Years],X262),AA262=3,Y262=30),
AND(COUNTIF(Table9[MM Year],X262),COUNTIF(Table13[Always 29-Day Months],AA262),Y262=30)),Y262
-1,Y262))</f>
        <v>1</v>
      </c>
      <c r="AA262" s="45">
        <f>IFERROR(VALUE(W262),VLOOKUP(W262,MonthReplace[],2,0))</f>
        <v>0</v>
      </c>
      <c r="AB262" s="45" t="e">
        <f>IF(COUNTIF(Table9[MM Year],X262),VLOOKUP(AA262,MonthSerial[],VLOOKUP(X262,Table9[],3,0)+2,0),DATE(X262,AA262,0)-AC262)</f>
        <v>#VALUE!</v>
      </c>
      <c r="AC262" s="45" t="e">
        <f>IF(COUNTIF(Table9[MM Year],X262),
VLOOKUP(X262,Table9[],5,0),
DATE(X262,1,0))</f>
        <v>#VALUE!</v>
      </c>
      <c r="AD262" s="46" t="e">
        <f>IF(AA262=0,DATE(YEAR(AC262+1),7,16),
IF(V262=0,IF(COUNTIF(Table9[MM Year],X262),AC262+AB262+Z262+15-DAY(AC262+AB262+Z262+15)+16,AC262+AB262+Z262-DAY(AC262+AB262+Z262)+16),
IF(COUNTIF(Table9[MM Year],X262),
IF(AC262+AB262+Z262&lt;VLOOKUP(X262,Table9[],7,0),AC262
+AB262+Z262+VLOOKUP(X262,Table9[],4,0),AC262+AB262+Z262),AC262
+AB262+Z262)))</f>
        <v>#VALUE!</v>
      </c>
      <c r="AE262" s="42"/>
      <c r="AF262" s="15" t="str">
        <f>IFERROR(IF(COUNTIF(Table9[MM Year],X262),
IF(AD262&lt;VLOOKUP(X262,Table9[],7,0),AD262
+VLOOKUP(X262,Table9[],4,0),AD262),AD262
),"")</f>
        <v/>
      </c>
      <c r="AG262" s="5"/>
      <c r="AH262" s="5"/>
      <c r="AI262" s="5"/>
      <c r="AJ262" s="6"/>
      <c r="AK262" s="6"/>
      <c r="AL262" s="12" t="str">
        <f t="shared" si="47"/>
        <v/>
      </c>
      <c r="AM262" s="5"/>
      <c r="AN262" s="27" t="str">
        <f t="shared" si="48"/>
        <v/>
      </c>
      <c r="AO262" s="5"/>
      <c r="AP262" s="5"/>
      <c r="AQ262" s="6"/>
      <c r="AR262" s="12" t="str">
        <f t="shared" si="49"/>
        <v/>
      </c>
      <c r="AS262" s="6"/>
      <c r="AT262" s="5"/>
      <c r="AU262" s="53"/>
      <c r="AV262" s="53"/>
      <c r="AW262" s="54"/>
      <c r="AX262" s="15" t="str">
        <f t="shared" si="50"/>
        <v/>
      </c>
      <c r="AY262" s="5"/>
      <c r="AZ262" s="27" t="str">
        <f>IFERROR(VLOOKUP(AY262,vlookup!A$2:I$331,2,FALSE),"")</f>
        <v/>
      </c>
      <c r="BA262" s="27" t="str">
        <f>IFERROR(VLOOKUP(AY262,vlookup!A$2:I$331,3,FALSE),"")</f>
        <v/>
      </c>
      <c r="BB262" s="5"/>
      <c r="BC262" s="27" t="str">
        <f>IFERROR(VLOOKUP(BB262,vlookup!D$2:E$331,2,FALSE),"")</f>
        <v/>
      </c>
      <c r="BD262" s="5"/>
      <c r="BE262" s="27" t="str">
        <f t="shared" si="51"/>
        <v/>
      </c>
      <c r="BF262" s="27" t="str">
        <f>IFERROR(VLOOKUP(BE262,vlookup!G$2:I$331,2,FALSE),"")</f>
        <v/>
      </c>
      <c r="BG262" s="27" t="str">
        <f>IFERROR(VLOOKUP(BE262,vlookup!G$2:I$331,3,FALSE),"")</f>
        <v/>
      </c>
      <c r="BH262" s="5"/>
      <c r="BI262" s="6"/>
      <c r="BJ262" s="6"/>
      <c r="BK262" s="6"/>
      <c r="BL262" s="6"/>
    </row>
    <row r="263" spans="1:64">
      <c r="A263" s="4"/>
      <c r="B263" s="5"/>
      <c r="C263" s="27" t="str">
        <f>IFERROR(VLOOKUP(B263,vlookup!A$2:I$331,2,FALSE),"")</f>
        <v/>
      </c>
      <c r="D263" s="27" t="str">
        <f>IFERROR(VLOOKUP(B263,vlookup!A$2:I$331,3,FALSE),"")</f>
        <v/>
      </c>
      <c r="E263" s="5"/>
      <c r="F263" s="27" t="str">
        <f>IFERROR(VLOOKUP(E263,vlookup!D$2:E$331,2,FALSE),"")</f>
        <v/>
      </c>
      <c r="G263" s="5"/>
      <c r="H263" s="27" t="str">
        <f t="shared" si="42"/>
        <v/>
      </c>
      <c r="I263" s="27" t="str">
        <f>IFERROR(VLOOKUP(H263,vlookup!G$2:I$331,2,FALSE),"")</f>
        <v/>
      </c>
      <c r="J263" s="27" t="str">
        <f>IFERROR(VLOOKUP(H263,vlookup!G$2:I$331,3,FALSE),"")</f>
        <v/>
      </c>
      <c r="K263" s="5"/>
      <c r="L263" s="6"/>
      <c r="M263" s="6"/>
      <c r="N263" s="6"/>
      <c r="O263" s="6"/>
      <c r="P263" s="6"/>
      <c r="Q263" s="14" t="str">
        <f t="shared" si="43"/>
        <v/>
      </c>
      <c r="R263" s="5"/>
      <c r="S263" s="6"/>
      <c r="T263" s="6"/>
      <c r="U263" s="5"/>
      <c r="V263" s="45">
        <f t="shared" si="44"/>
        <v>0</v>
      </c>
      <c r="W263" s="45">
        <f t="shared" si="45"/>
        <v>0</v>
      </c>
      <c r="X263" s="45" t="e">
        <f t="shared" si="46"/>
        <v>#VALUE!</v>
      </c>
      <c r="Y263" s="45">
        <f>IFERROR(VALUE(V263),VLOOKUP(V263,DayReplace[],2,0))</f>
        <v>0</v>
      </c>
      <c r="Z263" s="45">
        <f>IF(V263=0,1,
IF(OR(AND(COUNTIF(Table12[Normal and Leap Years],X263),AA263=3,Y263=30),
AND(COUNTIF(Table9[MM Year],X263),COUNTIF(Table13[Always 29-Day Months],AA263),Y263=30)),Y263
-1,Y263))</f>
        <v>1</v>
      </c>
      <c r="AA263" s="45">
        <f>IFERROR(VALUE(W263),VLOOKUP(W263,MonthReplace[],2,0))</f>
        <v>0</v>
      </c>
      <c r="AB263" s="45" t="e">
        <f>IF(COUNTIF(Table9[MM Year],X263),VLOOKUP(AA263,MonthSerial[],VLOOKUP(X263,Table9[],3,0)+2,0),DATE(X263,AA263,0)-AC263)</f>
        <v>#VALUE!</v>
      </c>
      <c r="AC263" s="45" t="e">
        <f>IF(COUNTIF(Table9[MM Year],X263),
VLOOKUP(X263,Table9[],5,0),
DATE(X263,1,0))</f>
        <v>#VALUE!</v>
      </c>
      <c r="AD263" s="46" t="e">
        <f>IF(AA263=0,DATE(YEAR(AC263+1),7,16),
IF(V263=0,IF(COUNTIF(Table9[MM Year],X263),AC263+AB263+Z263+15-DAY(AC263+AB263+Z263+15)+16,AC263+AB263+Z263-DAY(AC263+AB263+Z263)+16),
IF(COUNTIF(Table9[MM Year],X263),
IF(AC263+AB263+Z263&lt;VLOOKUP(X263,Table9[],7,0),AC263
+AB263+Z263+VLOOKUP(X263,Table9[],4,0),AC263+AB263+Z263),AC263
+AB263+Z263)))</f>
        <v>#VALUE!</v>
      </c>
      <c r="AE263" s="42"/>
      <c r="AF263" s="15" t="str">
        <f>IFERROR(IF(COUNTIF(Table9[MM Year],X263),
IF(AD263&lt;VLOOKUP(X263,Table9[],7,0),AD263
+VLOOKUP(X263,Table9[],4,0),AD263),AD263
),"")</f>
        <v/>
      </c>
      <c r="AG263" s="5"/>
      <c r="AH263" s="5"/>
      <c r="AI263" s="5"/>
      <c r="AJ263" s="6"/>
      <c r="AK263" s="6"/>
      <c r="AL263" s="12" t="str">
        <f t="shared" si="47"/>
        <v/>
      </c>
      <c r="AM263" s="5"/>
      <c r="AN263" s="27" t="str">
        <f t="shared" si="48"/>
        <v/>
      </c>
      <c r="AO263" s="5"/>
      <c r="AP263" s="5"/>
      <c r="AQ263" s="6"/>
      <c r="AR263" s="12" t="str">
        <f t="shared" si="49"/>
        <v/>
      </c>
      <c r="AS263" s="6"/>
      <c r="AT263" s="5"/>
      <c r="AU263" s="53"/>
      <c r="AV263" s="53"/>
      <c r="AW263" s="54"/>
      <c r="AX263" s="15" t="str">
        <f t="shared" si="50"/>
        <v/>
      </c>
      <c r="AY263" s="5"/>
      <c r="AZ263" s="27" t="str">
        <f>IFERROR(VLOOKUP(AY263,vlookup!A$2:I$331,2,FALSE),"")</f>
        <v/>
      </c>
      <c r="BA263" s="27" t="str">
        <f>IFERROR(VLOOKUP(AY263,vlookup!A$2:I$331,3,FALSE),"")</f>
        <v/>
      </c>
      <c r="BB263" s="5"/>
      <c r="BC263" s="27" t="str">
        <f>IFERROR(VLOOKUP(BB263,vlookup!D$2:E$331,2,FALSE),"")</f>
        <v/>
      </c>
      <c r="BD263" s="5"/>
      <c r="BE263" s="27" t="str">
        <f t="shared" si="51"/>
        <v/>
      </c>
      <c r="BF263" s="27" t="str">
        <f>IFERROR(VLOOKUP(BE263,vlookup!G$2:I$331,2,FALSE),"")</f>
        <v/>
      </c>
      <c r="BG263" s="27" t="str">
        <f>IFERROR(VLOOKUP(BE263,vlookup!G$2:I$331,3,FALSE),"")</f>
        <v/>
      </c>
      <c r="BH263" s="5"/>
      <c r="BI263" s="6"/>
      <c r="BJ263" s="6"/>
      <c r="BK263" s="6"/>
      <c r="BL263" s="6"/>
    </row>
    <row r="264" spans="1:64">
      <c r="A264" s="4"/>
      <c r="B264" s="5"/>
      <c r="C264" s="27" t="str">
        <f>IFERROR(VLOOKUP(B264,vlookup!A$2:I$331,2,FALSE),"")</f>
        <v/>
      </c>
      <c r="D264" s="27" t="str">
        <f>IFERROR(VLOOKUP(B264,vlookup!A$2:I$331,3,FALSE),"")</f>
        <v/>
      </c>
      <c r="E264" s="5"/>
      <c r="F264" s="27" t="str">
        <f>IFERROR(VLOOKUP(E264,vlookup!D$2:E$331,2,FALSE),"")</f>
        <v/>
      </c>
      <c r="G264" s="5"/>
      <c r="H264" s="27" t="str">
        <f t="shared" si="42"/>
        <v/>
      </c>
      <c r="I264" s="27" t="str">
        <f>IFERROR(VLOOKUP(H264,vlookup!G$2:I$331,2,FALSE),"")</f>
        <v/>
      </c>
      <c r="J264" s="27" t="str">
        <f>IFERROR(VLOOKUP(H264,vlookup!G$2:I$331,3,FALSE),"")</f>
        <v/>
      </c>
      <c r="K264" s="5"/>
      <c r="L264" s="6"/>
      <c r="M264" s="6"/>
      <c r="N264" s="6"/>
      <c r="O264" s="6"/>
      <c r="P264" s="6"/>
      <c r="Q264" s="14" t="str">
        <f t="shared" si="43"/>
        <v/>
      </c>
      <c r="R264" s="5"/>
      <c r="S264" s="6"/>
      <c r="T264" s="6"/>
      <c r="U264" s="5"/>
      <c r="V264" s="45">
        <f t="shared" si="44"/>
        <v>0</v>
      </c>
      <c r="W264" s="45">
        <f t="shared" si="45"/>
        <v>0</v>
      </c>
      <c r="X264" s="45" t="e">
        <f t="shared" si="46"/>
        <v>#VALUE!</v>
      </c>
      <c r="Y264" s="45">
        <f>IFERROR(VALUE(V264),VLOOKUP(V264,DayReplace[],2,0))</f>
        <v>0</v>
      </c>
      <c r="Z264" s="45">
        <f>IF(V264=0,1,
IF(OR(AND(COUNTIF(Table12[Normal and Leap Years],X264),AA264=3,Y264=30),
AND(COUNTIF(Table9[MM Year],X264),COUNTIF(Table13[Always 29-Day Months],AA264),Y264=30)),Y264
-1,Y264))</f>
        <v>1</v>
      </c>
      <c r="AA264" s="45">
        <f>IFERROR(VALUE(W264),VLOOKUP(W264,MonthReplace[],2,0))</f>
        <v>0</v>
      </c>
      <c r="AB264" s="45" t="e">
        <f>IF(COUNTIF(Table9[MM Year],X264),VLOOKUP(AA264,MonthSerial[],VLOOKUP(X264,Table9[],3,0)+2,0),DATE(X264,AA264,0)-AC264)</f>
        <v>#VALUE!</v>
      </c>
      <c r="AC264" s="45" t="e">
        <f>IF(COUNTIF(Table9[MM Year],X264),
VLOOKUP(X264,Table9[],5,0),
DATE(X264,1,0))</f>
        <v>#VALUE!</v>
      </c>
      <c r="AD264" s="46" t="e">
        <f>IF(AA264=0,DATE(YEAR(AC264+1),7,16),
IF(V264=0,IF(COUNTIF(Table9[MM Year],X264),AC264+AB264+Z264+15-DAY(AC264+AB264+Z264+15)+16,AC264+AB264+Z264-DAY(AC264+AB264+Z264)+16),
IF(COUNTIF(Table9[MM Year],X264),
IF(AC264+AB264+Z264&lt;VLOOKUP(X264,Table9[],7,0),AC264
+AB264+Z264+VLOOKUP(X264,Table9[],4,0),AC264+AB264+Z264),AC264
+AB264+Z264)))</f>
        <v>#VALUE!</v>
      </c>
      <c r="AE264" s="42"/>
      <c r="AF264" s="15" t="str">
        <f>IFERROR(IF(COUNTIF(Table9[MM Year],X264),
IF(AD264&lt;VLOOKUP(X264,Table9[],7,0),AD264
+VLOOKUP(X264,Table9[],4,0),AD264),AD264
),"")</f>
        <v/>
      </c>
      <c r="AG264" s="5"/>
      <c r="AH264" s="5"/>
      <c r="AI264" s="5"/>
      <c r="AJ264" s="6"/>
      <c r="AK264" s="6"/>
      <c r="AL264" s="12" t="str">
        <f t="shared" si="47"/>
        <v/>
      </c>
      <c r="AM264" s="5"/>
      <c r="AN264" s="27" t="str">
        <f t="shared" si="48"/>
        <v/>
      </c>
      <c r="AO264" s="5"/>
      <c r="AP264" s="5"/>
      <c r="AQ264" s="6"/>
      <c r="AR264" s="12" t="str">
        <f t="shared" si="49"/>
        <v/>
      </c>
      <c r="AS264" s="6"/>
      <c r="AT264" s="5"/>
      <c r="AU264" s="53"/>
      <c r="AV264" s="53"/>
      <c r="AW264" s="54"/>
      <c r="AX264" s="15" t="str">
        <f t="shared" si="50"/>
        <v/>
      </c>
      <c r="AY264" s="5"/>
      <c r="AZ264" s="27" t="str">
        <f>IFERROR(VLOOKUP(AY264,vlookup!A$2:I$331,2,FALSE),"")</f>
        <v/>
      </c>
      <c r="BA264" s="27" t="str">
        <f>IFERROR(VLOOKUP(AY264,vlookup!A$2:I$331,3,FALSE),"")</f>
        <v/>
      </c>
      <c r="BB264" s="5"/>
      <c r="BC264" s="27" t="str">
        <f>IFERROR(VLOOKUP(BB264,vlookup!D$2:E$331,2,FALSE),"")</f>
        <v/>
      </c>
      <c r="BD264" s="5"/>
      <c r="BE264" s="27" t="str">
        <f t="shared" si="51"/>
        <v/>
      </c>
      <c r="BF264" s="27" t="str">
        <f>IFERROR(VLOOKUP(BE264,vlookup!G$2:I$331,2,FALSE),"")</f>
        <v/>
      </c>
      <c r="BG264" s="27" t="str">
        <f>IFERROR(VLOOKUP(BE264,vlookup!G$2:I$331,3,FALSE),"")</f>
        <v/>
      </c>
      <c r="BH264" s="5"/>
      <c r="BI264" s="6"/>
      <c r="BJ264" s="6"/>
      <c r="BK264" s="6"/>
      <c r="BL264" s="6"/>
    </row>
    <row r="265" spans="1:64">
      <c r="A265" s="4"/>
      <c r="B265" s="5"/>
      <c r="C265" s="27" t="str">
        <f>IFERROR(VLOOKUP(B265,vlookup!A$2:I$331,2,FALSE),"")</f>
        <v/>
      </c>
      <c r="D265" s="27" t="str">
        <f>IFERROR(VLOOKUP(B265,vlookup!A$2:I$331,3,FALSE),"")</f>
        <v/>
      </c>
      <c r="E265" s="5"/>
      <c r="F265" s="27" t="str">
        <f>IFERROR(VLOOKUP(E265,vlookup!D$2:E$331,2,FALSE),"")</f>
        <v/>
      </c>
      <c r="G265" s="5"/>
      <c r="H265" s="27" t="str">
        <f t="shared" si="42"/>
        <v/>
      </c>
      <c r="I265" s="27" t="str">
        <f>IFERROR(VLOOKUP(H265,vlookup!G$2:I$331,2,FALSE),"")</f>
        <v/>
      </c>
      <c r="J265" s="27" t="str">
        <f>IFERROR(VLOOKUP(H265,vlookup!G$2:I$331,3,FALSE),"")</f>
        <v/>
      </c>
      <c r="K265" s="5"/>
      <c r="L265" s="6"/>
      <c r="M265" s="6"/>
      <c r="N265" s="6"/>
      <c r="O265" s="6"/>
      <c r="P265" s="6"/>
      <c r="Q265" s="14" t="str">
        <f t="shared" si="43"/>
        <v/>
      </c>
      <c r="R265" s="5"/>
      <c r="S265" s="6"/>
      <c r="T265" s="6"/>
      <c r="U265" s="5"/>
      <c r="V265" s="45">
        <f t="shared" si="44"/>
        <v>0</v>
      </c>
      <c r="W265" s="45">
        <f t="shared" si="45"/>
        <v>0</v>
      </c>
      <c r="X265" s="45" t="e">
        <f t="shared" si="46"/>
        <v>#VALUE!</v>
      </c>
      <c r="Y265" s="45">
        <f>IFERROR(VALUE(V265),VLOOKUP(V265,DayReplace[],2,0))</f>
        <v>0</v>
      </c>
      <c r="Z265" s="45">
        <f>IF(V265=0,1,
IF(OR(AND(COUNTIF(Table12[Normal and Leap Years],X265),AA265=3,Y265=30),
AND(COUNTIF(Table9[MM Year],X265),COUNTIF(Table13[Always 29-Day Months],AA265),Y265=30)),Y265
-1,Y265))</f>
        <v>1</v>
      </c>
      <c r="AA265" s="45">
        <f>IFERROR(VALUE(W265),VLOOKUP(W265,MonthReplace[],2,0))</f>
        <v>0</v>
      </c>
      <c r="AB265" s="45" t="e">
        <f>IF(COUNTIF(Table9[MM Year],X265),VLOOKUP(AA265,MonthSerial[],VLOOKUP(X265,Table9[],3,0)+2,0),DATE(X265,AA265,0)-AC265)</f>
        <v>#VALUE!</v>
      </c>
      <c r="AC265" s="45" t="e">
        <f>IF(COUNTIF(Table9[MM Year],X265),
VLOOKUP(X265,Table9[],5,0),
DATE(X265,1,0))</f>
        <v>#VALUE!</v>
      </c>
      <c r="AD265" s="46" t="e">
        <f>IF(AA265=0,DATE(YEAR(AC265+1),7,16),
IF(V265=0,IF(COUNTIF(Table9[MM Year],X265),AC265+AB265+Z265+15-DAY(AC265+AB265+Z265+15)+16,AC265+AB265+Z265-DAY(AC265+AB265+Z265)+16),
IF(COUNTIF(Table9[MM Year],X265),
IF(AC265+AB265+Z265&lt;VLOOKUP(X265,Table9[],7,0),AC265
+AB265+Z265+VLOOKUP(X265,Table9[],4,0),AC265+AB265+Z265),AC265
+AB265+Z265)))</f>
        <v>#VALUE!</v>
      </c>
      <c r="AE265" s="42"/>
      <c r="AF265" s="15" t="str">
        <f>IFERROR(IF(COUNTIF(Table9[MM Year],X265),
IF(AD265&lt;VLOOKUP(X265,Table9[],7,0),AD265
+VLOOKUP(X265,Table9[],4,0),AD265),AD265
),"")</f>
        <v/>
      </c>
      <c r="AG265" s="5"/>
      <c r="AH265" s="5"/>
      <c r="AI265" s="5"/>
      <c r="AJ265" s="6"/>
      <c r="AK265" s="6"/>
      <c r="AL265" s="12" t="str">
        <f t="shared" si="47"/>
        <v/>
      </c>
      <c r="AM265" s="5"/>
      <c r="AN265" s="27" t="str">
        <f t="shared" si="48"/>
        <v/>
      </c>
      <c r="AO265" s="5"/>
      <c r="AP265" s="5"/>
      <c r="AQ265" s="6"/>
      <c r="AR265" s="12" t="str">
        <f t="shared" si="49"/>
        <v/>
      </c>
      <c r="AS265" s="6"/>
      <c r="AT265" s="5"/>
      <c r="AU265" s="53"/>
      <c r="AV265" s="53"/>
      <c r="AW265" s="54"/>
      <c r="AX265" s="15" t="str">
        <f t="shared" si="50"/>
        <v/>
      </c>
      <c r="AY265" s="5"/>
      <c r="AZ265" s="27" t="str">
        <f>IFERROR(VLOOKUP(AY265,vlookup!A$2:I$331,2,FALSE),"")</f>
        <v/>
      </c>
      <c r="BA265" s="27" t="str">
        <f>IFERROR(VLOOKUP(AY265,vlookup!A$2:I$331,3,FALSE),"")</f>
        <v/>
      </c>
      <c r="BB265" s="5"/>
      <c r="BC265" s="27" t="str">
        <f>IFERROR(VLOOKUP(BB265,vlookup!D$2:E$331,2,FALSE),"")</f>
        <v/>
      </c>
      <c r="BD265" s="5"/>
      <c r="BE265" s="27" t="str">
        <f t="shared" si="51"/>
        <v/>
      </c>
      <c r="BF265" s="27" t="str">
        <f>IFERROR(VLOOKUP(BE265,vlookup!G$2:I$331,2,FALSE),"")</f>
        <v/>
      </c>
      <c r="BG265" s="27" t="str">
        <f>IFERROR(VLOOKUP(BE265,vlookup!G$2:I$331,3,FALSE),"")</f>
        <v/>
      </c>
      <c r="BH265" s="5"/>
      <c r="BI265" s="6"/>
      <c r="BJ265" s="6"/>
      <c r="BK265" s="6"/>
      <c r="BL265" s="6"/>
    </row>
    <row r="266" spans="1:64">
      <c r="A266" s="4"/>
      <c r="B266" s="5"/>
      <c r="C266" s="27" t="str">
        <f>IFERROR(VLOOKUP(B266,vlookup!A$2:I$331,2,FALSE),"")</f>
        <v/>
      </c>
      <c r="D266" s="27" t="str">
        <f>IFERROR(VLOOKUP(B266,vlookup!A$2:I$331,3,FALSE),"")</f>
        <v/>
      </c>
      <c r="E266" s="5"/>
      <c r="F266" s="27" t="str">
        <f>IFERROR(VLOOKUP(E266,vlookup!D$2:E$331,2,FALSE),"")</f>
        <v/>
      </c>
      <c r="G266" s="5"/>
      <c r="H266" s="27" t="str">
        <f t="shared" si="42"/>
        <v/>
      </c>
      <c r="I266" s="27" t="str">
        <f>IFERROR(VLOOKUP(H266,vlookup!G$2:I$331,2,FALSE),"")</f>
        <v/>
      </c>
      <c r="J266" s="27" t="str">
        <f>IFERROR(VLOOKUP(H266,vlookup!G$2:I$331,3,FALSE),"")</f>
        <v/>
      </c>
      <c r="K266" s="5"/>
      <c r="L266" s="6"/>
      <c r="M266" s="6"/>
      <c r="N266" s="6"/>
      <c r="O266" s="6"/>
      <c r="P266" s="6"/>
      <c r="Q266" s="14" t="str">
        <f t="shared" si="43"/>
        <v/>
      </c>
      <c r="R266" s="5"/>
      <c r="S266" s="6"/>
      <c r="T266" s="6"/>
      <c r="U266" s="5"/>
      <c r="V266" s="45">
        <f t="shared" si="44"/>
        <v>0</v>
      </c>
      <c r="W266" s="45">
        <f t="shared" si="45"/>
        <v>0</v>
      </c>
      <c r="X266" s="45" t="e">
        <f t="shared" si="46"/>
        <v>#VALUE!</v>
      </c>
      <c r="Y266" s="45">
        <f>IFERROR(VALUE(V266),VLOOKUP(V266,DayReplace[],2,0))</f>
        <v>0</v>
      </c>
      <c r="Z266" s="45">
        <f>IF(V266=0,1,
IF(OR(AND(COUNTIF(Table12[Normal and Leap Years],X266),AA266=3,Y266=30),
AND(COUNTIF(Table9[MM Year],X266),COUNTIF(Table13[Always 29-Day Months],AA266),Y266=30)),Y266
-1,Y266))</f>
        <v>1</v>
      </c>
      <c r="AA266" s="45">
        <f>IFERROR(VALUE(W266),VLOOKUP(W266,MonthReplace[],2,0))</f>
        <v>0</v>
      </c>
      <c r="AB266" s="45" t="e">
        <f>IF(COUNTIF(Table9[MM Year],X266),VLOOKUP(AA266,MonthSerial[],VLOOKUP(X266,Table9[],3,0)+2,0),DATE(X266,AA266,0)-AC266)</f>
        <v>#VALUE!</v>
      </c>
      <c r="AC266" s="45" t="e">
        <f>IF(COUNTIF(Table9[MM Year],X266),
VLOOKUP(X266,Table9[],5,0),
DATE(X266,1,0))</f>
        <v>#VALUE!</v>
      </c>
      <c r="AD266" s="46" t="e">
        <f>IF(AA266=0,DATE(YEAR(AC266+1),7,16),
IF(V266=0,IF(COUNTIF(Table9[MM Year],X266),AC266+AB266+Z266+15-DAY(AC266+AB266+Z266+15)+16,AC266+AB266+Z266-DAY(AC266+AB266+Z266)+16),
IF(COUNTIF(Table9[MM Year],X266),
IF(AC266+AB266+Z266&lt;VLOOKUP(X266,Table9[],7,0),AC266
+AB266+Z266+VLOOKUP(X266,Table9[],4,0),AC266+AB266+Z266),AC266
+AB266+Z266)))</f>
        <v>#VALUE!</v>
      </c>
      <c r="AE266" s="42"/>
      <c r="AF266" s="15" t="str">
        <f>IFERROR(IF(COUNTIF(Table9[MM Year],X266),
IF(AD266&lt;VLOOKUP(X266,Table9[],7,0),AD266
+VLOOKUP(X266,Table9[],4,0),AD266),AD266
),"")</f>
        <v/>
      </c>
      <c r="AG266" s="5"/>
      <c r="AH266" s="5"/>
      <c r="AI266" s="5"/>
      <c r="AJ266" s="6"/>
      <c r="AK266" s="6"/>
      <c r="AL266" s="12" t="str">
        <f t="shared" si="47"/>
        <v/>
      </c>
      <c r="AM266" s="5"/>
      <c r="AN266" s="27" t="str">
        <f t="shared" si="48"/>
        <v/>
      </c>
      <c r="AO266" s="5"/>
      <c r="AP266" s="5"/>
      <c r="AQ266" s="6"/>
      <c r="AR266" s="12" t="str">
        <f t="shared" si="49"/>
        <v/>
      </c>
      <c r="AS266" s="6"/>
      <c r="AT266" s="5"/>
      <c r="AU266" s="53"/>
      <c r="AV266" s="53"/>
      <c r="AW266" s="54"/>
      <c r="AX266" s="15" t="str">
        <f t="shared" si="50"/>
        <v/>
      </c>
      <c r="AY266" s="5"/>
      <c r="AZ266" s="27" t="str">
        <f>IFERROR(VLOOKUP(AY266,vlookup!A$2:I$331,2,FALSE),"")</f>
        <v/>
      </c>
      <c r="BA266" s="27" t="str">
        <f>IFERROR(VLOOKUP(AY266,vlookup!A$2:I$331,3,FALSE),"")</f>
        <v/>
      </c>
      <c r="BB266" s="5"/>
      <c r="BC266" s="27" t="str">
        <f>IFERROR(VLOOKUP(BB266,vlookup!D$2:E$331,2,FALSE),"")</f>
        <v/>
      </c>
      <c r="BD266" s="5"/>
      <c r="BE266" s="27" t="str">
        <f t="shared" si="51"/>
        <v/>
      </c>
      <c r="BF266" s="27" t="str">
        <f>IFERROR(VLOOKUP(BE266,vlookup!G$2:I$331,2,FALSE),"")</f>
        <v/>
      </c>
      <c r="BG266" s="27" t="str">
        <f>IFERROR(VLOOKUP(BE266,vlookup!G$2:I$331,3,FALSE),"")</f>
        <v/>
      </c>
      <c r="BH266" s="5"/>
      <c r="BI266" s="6"/>
      <c r="BJ266" s="6"/>
      <c r="BK266" s="6"/>
      <c r="BL266" s="6"/>
    </row>
    <row r="267" spans="1:64">
      <c r="A267" s="4"/>
      <c r="B267" s="5"/>
      <c r="C267" s="27" t="str">
        <f>IFERROR(VLOOKUP(B267,vlookup!A$2:I$331,2,FALSE),"")</f>
        <v/>
      </c>
      <c r="D267" s="27" t="str">
        <f>IFERROR(VLOOKUP(B267,vlookup!A$2:I$331,3,FALSE),"")</f>
        <v/>
      </c>
      <c r="E267" s="5"/>
      <c r="F267" s="27" t="str">
        <f>IFERROR(VLOOKUP(E267,vlookup!D$2:E$331,2,FALSE),"")</f>
        <v/>
      </c>
      <c r="G267" s="5"/>
      <c r="H267" s="27" t="str">
        <f t="shared" si="42"/>
        <v/>
      </c>
      <c r="I267" s="27" t="str">
        <f>IFERROR(VLOOKUP(H267,vlookup!G$2:I$331,2,FALSE),"")</f>
        <v/>
      </c>
      <c r="J267" s="27" t="str">
        <f>IFERROR(VLOOKUP(H267,vlookup!G$2:I$331,3,FALSE),"")</f>
        <v/>
      </c>
      <c r="K267" s="5"/>
      <c r="L267" s="6"/>
      <c r="M267" s="6"/>
      <c r="N267" s="6"/>
      <c r="O267" s="6"/>
      <c r="P267" s="6"/>
      <c r="Q267" s="14" t="str">
        <f t="shared" si="43"/>
        <v/>
      </c>
      <c r="R267" s="5"/>
      <c r="S267" s="6"/>
      <c r="T267" s="6"/>
      <c r="U267" s="5"/>
      <c r="V267" s="45">
        <f t="shared" si="44"/>
        <v>0</v>
      </c>
      <c r="W267" s="45">
        <f t="shared" si="45"/>
        <v>0</v>
      </c>
      <c r="X267" s="45" t="e">
        <f t="shared" si="46"/>
        <v>#VALUE!</v>
      </c>
      <c r="Y267" s="45">
        <f>IFERROR(VALUE(V267),VLOOKUP(V267,DayReplace[],2,0))</f>
        <v>0</v>
      </c>
      <c r="Z267" s="45">
        <f>IF(V267=0,1,
IF(OR(AND(COUNTIF(Table12[Normal and Leap Years],X267),AA267=3,Y267=30),
AND(COUNTIF(Table9[MM Year],X267),COUNTIF(Table13[Always 29-Day Months],AA267),Y267=30)),Y267
-1,Y267))</f>
        <v>1</v>
      </c>
      <c r="AA267" s="45">
        <f>IFERROR(VALUE(W267),VLOOKUP(W267,MonthReplace[],2,0))</f>
        <v>0</v>
      </c>
      <c r="AB267" s="45" t="e">
        <f>IF(COUNTIF(Table9[MM Year],X267),VLOOKUP(AA267,MonthSerial[],VLOOKUP(X267,Table9[],3,0)+2,0),DATE(X267,AA267,0)-AC267)</f>
        <v>#VALUE!</v>
      </c>
      <c r="AC267" s="45" t="e">
        <f>IF(COUNTIF(Table9[MM Year],X267),
VLOOKUP(X267,Table9[],5,0),
DATE(X267,1,0))</f>
        <v>#VALUE!</v>
      </c>
      <c r="AD267" s="46" t="e">
        <f>IF(AA267=0,DATE(YEAR(AC267+1),7,16),
IF(V267=0,IF(COUNTIF(Table9[MM Year],X267),AC267+AB267+Z267+15-DAY(AC267+AB267+Z267+15)+16,AC267+AB267+Z267-DAY(AC267+AB267+Z267)+16),
IF(COUNTIF(Table9[MM Year],X267),
IF(AC267+AB267+Z267&lt;VLOOKUP(X267,Table9[],7,0),AC267
+AB267+Z267+VLOOKUP(X267,Table9[],4,0),AC267+AB267+Z267),AC267
+AB267+Z267)))</f>
        <v>#VALUE!</v>
      </c>
      <c r="AE267" s="42"/>
      <c r="AF267" s="15" t="str">
        <f>IFERROR(IF(COUNTIF(Table9[MM Year],X267),
IF(AD267&lt;VLOOKUP(X267,Table9[],7,0),AD267
+VLOOKUP(X267,Table9[],4,0),AD267),AD267
),"")</f>
        <v/>
      </c>
      <c r="AG267" s="5"/>
      <c r="AH267" s="5"/>
      <c r="AI267" s="5"/>
      <c r="AJ267" s="6"/>
      <c r="AK267" s="6"/>
      <c r="AL267" s="12" t="str">
        <f t="shared" si="47"/>
        <v/>
      </c>
      <c r="AM267" s="5"/>
      <c r="AN267" s="27" t="str">
        <f t="shared" si="48"/>
        <v/>
      </c>
      <c r="AO267" s="5"/>
      <c r="AP267" s="5"/>
      <c r="AQ267" s="6"/>
      <c r="AR267" s="12" t="str">
        <f t="shared" si="49"/>
        <v/>
      </c>
      <c r="AS267" s="6"/>
      <c r="AT267" s="5"/>
      <c r="AU267" s="53"/>
      <c r="AV267" s="53"/>
      <c r="AW267" s="54"/>
      <c r="AX267" s="15" t="str">
        <f t="shared" si="50"/>
        <v/>
      </c>
      <c r="AY267" s="5"/>
      <c r="AZ267" s="27" t="str">
        <f>IFERROR(VLOOKUP(AY267,vlookup!A$2:I$331,2,FALSE),"")</f>
        <v/>
      </c>
      <c r="BA267" s="27" t="str">
        <f>IFERROR(VLOOKUP(AY267,vlookup!A$2:I$331,3,FALSE),"")</f>
        <v/>
      </c>
      <c r="BB267" s="5"/>
      <c r="BC267" s="27" t="str">
        <f>IFERROR(VLOOKUP(BB267,vlookup!D$2:E$331,2,FALSE),"")</f>
        <v/>
      </c>
      <c r="BD267" s="5"/>
      <c r="BE267" s="27" t="str">
        <f t="shared" si="51"/>
        <v/>
      </c>
      <c r="BF267" s="27" t="str">
        <f>IFERROR(VLOOKUP(BE267,vlookup!G$2:I$331,2,FALSE),"")</f>
        <v/>
      </c>
      <c r="BG267" s="27" t="str">
        <f>IFERROR(VLOOKUP(BE267,vlookup!G$2:I$331,3,FALSE),"")</f>
        <v/>
      </c>
      <c r="BH267" s="5"/>
      <c r="BI267" s="6"/>
      <c r="BJ267" s="6"/>
      <c r="BK267" s="6"/>
      <c r="BL267" s="6"/>
    </row>
    <row r="268" spans="1:64">
      <c r="A268" s="4"/>
      <c r="B268" s="5"/>
      <c r="C268" s="27" t="str">
        <f>IFERROR(VLOOKUP(B268,vlookup!A$2:I$331,2,FALSE),"")</f>
        <v/>
      </c>
      <c r="D268" s="27" t="str">
        <f>IFERROR(VLOOKUP(B268,vlookup!A$2:I$331,3,FALSE),"")</f>
        <v/>
      </c>
      <c r="E268" s="5"/>
      <c r="F268" s="27" t="str">
        <f>IFERROR(VLOOKUP(E268,vlookup!D$2:E$331,2,FALSE),"")</f>
        <v/>
      </c>
      <c r="G268" s="5"/>
      <c r="H268" s="27" t="str">
        <f t="shared" si="42"/>
        <v/>
      </c>
      <c r="I268" s="27" t="str">
        <f>IFERROR(VLOOKUP(H268,vlookup!G$2:I$331,2,FALSE),"")</f>
        <v/>
      </c>
      <c r="J268" s="27" t="str">
        <f>IFERROR(VLOOKUP(H268,vlookup!G$2:I$331,3,FALSE),"")</f>
        <v/>
      </c>
      <c r="K268" s="5"/>
      <c r="L268" s="6"/>
      <c r="M268" s="6"/>
      <c r="N268" s="6"/>
      <c r="O268" s="6"/>
      <c r="P268" s="6"/>
      <c r="Q268" s="14" t="str">
        <f t="shared" si="43"/>
        <v/>
      </c>
      <c r="R268" s="5"/>
      <c r="S268" s="6"/>
      <c r="T268" s="6"/>
      <c r="U268" s="5"/>
      <c r="V268" s="45">
        <f t="shared" si="44"/>
        <v>0</v>
      </c>
      <c r="W268" s="45">
        <f t="shared" si="45"/>
        <v>0</v>
      </c>
      <c r="X268" s="45" t="e">
        <f t="shared" si="46"/>
        <v>#VALUE!</v>
      </c>
      <c r="Y268" s="45">
        <f>IFERROR(VALUE(V268),VLOOKUP(V268,DayReplace[],2,0))</f>
        <v>0</v>
      </c>
      <c r="Z268" s="45">
        <f>IF(V268=0,1,
IF(OR(AND(COUNTIF(Table12[Normal and Leap Years],X268),AA268=3,Y268=30),
AND(COUNTIF(Table9[MM Year],X268),COUNTIF(Table13[Always 29-Day Months],AA268),Y268=30)),Y268
-1,Y268))</f>
        <v>1</v>
      </c>
      <c r="AA268" s="45">
        <f>IFERROR(VALUE(W268),VLOOKUP(W268,MonthReplace[],2,0))</f>
        <v>0</v>
      </c>
      <c r="AB268" s="45" t="e">
        <f>IF(COUNTIF(Table9[MM Year],X268),VLOOKUP(AA268,MonthSerial[],VLOOKUP(X268,Table9[],3,0)+2,0),DATE(X268,AA268,0)-AC268)</f>
        <v>#VALUE!</v>
      </c>
      <c r="AC268" s="45" t="e">
        <f>IF(COUNTIF(Table9[MM Year],X268),
VLOOKUP(X268,Table9[],5,0),
DATE(X268,1,0))</f>
        <v>#VALUE!</v>
      </c>
      <c r="AD268" s="46" t="e">
        <f>IF(AA268=0,DATE(YEAR(AC268+1),7,16),
IF(V268=0,IF(COUNTIF(Table9[MM Year],X268),AC268+AB268+Z268+15-DAY(AC268+AB268+Z268+15)+16,AC268+AB268+Z268-DAY(AC268+AB268+Z268)+16),
IF(COUNTIF(Table9[MM Year],X268),
IF(AC268+AB268+Z268&lt;VLOOKUP(X268,Table9[],7,0),AC268
+AB268+Z268+VLOOKUP(X268,Table9[],4,0),AC268+AB268+Z268),AC268
+AB268+Z268)))</f>
        <v>#VALUE!</v>
      </c>
      <c r="AE268" s="42"/>
      <c r="AF268" s="15" t="str">
        <f>IFERROR(IF(COUNTIF(Table9[MM Year],X268),
IF(AD268&lt;VLOOKUP(X268,Table9[],7,0),AD268
+VLOOKUP(X268,Table9[],4,0),AD268),AD268
),"")</f>
        <v/>
      </c>
      <c r="AG268" s="5"/>
      <c r="AH268" s="5"/>
      <c r="AI268" s="5"/>
      <c r="AJ268" s="6"/>
      <c r="AK268" s="6"/>
      <c r="AL268" s="12" t="str">
        <f t="shared" si="47"/>
        <v/>
      </c>
      <c r="AM268" s="5"/>
      <c r="AN268" s="27" t="str">
        <f t="shared" si="48"/>
        <v/>
      </c>
      <c r="AO268" s="5"/>
      <c r="AP268" s="5"/>
      <c r="AQ268" s="6"/>
      <c r="AR268" s="12" t="str">
        <f t="shared" si="49"/>
        <v/>
      </c>
      <c r="AS268" s="6"/>
      <c r="AT268" s="5"/>
      <c r="AU268" s="53"/>
      <c r="AV268" s="53"/>
      <c r="AW268" s="54"/>
      <c r="AX268" s="15" t="str">
        <f t="shared" si="50"/>
        <v/>
      </c>
      <c r="AY268" s="5"/>
      <c r="AZ268" s="27" t="str">
        <f>IFERROR(VLOOKUP(AY268,vlookup!A$2:I$331,2,FALSE),"")</f>
        <v/>
      </c>
      <c r="BA268" s="27" t="str">
        <f>IFERROR(VLOOKUP(AY268,vlookup!A$2:I$331,3,FALSE),"")</f>
        <v/>
      </c>
      <c r="BB268" s="5"/>
      <c r="BC268" s="27" t="str">
        <f>IFERROR(VLOOKUP(BB268,vlookup!D$2:E$331,2,FALSE),"")</f>
        <v/>
      </c>
      <c r="BD268" s="5"/>
      <c r="BE268" s="27" t="str">
        <f t="shared" si="51"/>
        <v/>
      </c>
      <c r="BF268" s="27" t="str">
        <f>IFERROR(VLOOKUP(BE268,vlookup!G$2:I$331,2,FALSE),"")</f>
        <v/>
      </c>
      <c r="BG268" s="27" t="str">
        <f>IFERROR(VLOOKUP(BE268,vlookup!G$2:I$331,3,FALSE),"")</f>
        <v/>
      </c>
      <c r="BH268" s="5"/>
      <c r="BI268" s="6"/>
      <c r="BJ268" s="6"/>
      <c r="BK268" s="6"/>
      <c r="BL268" s="6"/>
    </row>
    <row r="269" spans="1:64">
      <c r="A269" s="4"/>
      <c r="B269" s="5"/>
      <c r="C269" s="27" t="str">
        <f>IFERROR(VLOOKUP(B269,vlookup!A$2:I$331,2,FALSE),"")</f>
        <v/>
      </c>
      <c r="D269" s="27" t="str">
        <f>IFERROR(VLOOKUP(B269,vlookup!A$2:I$331,3,FALSE),"")</f>
        <v/>
      </c>
      <c r="E269" s="5"/>
      <c r="F269" s="27" t="str">
        <f>IFERROR(VLOOKUP(E269,vlookup!D$2:E$331,2,FALSE),"")</f>
        <v/>
      </c>
      <c r="G269" s="5"/>
      <c r="H269" s="27" t="str">
        <f t="shared" si="42"/>
        <v/>
      </c>
      <c r="I269" s="27" t="str">
        <f>IFERROR(VLOOKUP(H269,vlookup!G$2:I$331,2,FALSE),"")</f>
        <v/>
      </c>
      <c r="J269" s="27" t="str">
        <f>IFERROR(VLOOKUP(H269,vlookup!G$2:I$331,3,FALSE),"")</f>
        <v/>
      </c>
      <c r="K269" s="5"/>
      <c r="L269" s="6"/>
      <c r="M269" s="6"/>
      <c r="N269" s="6"/>
      <c r="O269" s="6"/>
      <c r="P269" s="6"/>
      <c r="Q269" s="14" t="str">
        <f t="shared" si="43"/>
        <v/>
      </c>
      <c r="R269" s="5"/>
      <c r="S269" s="6"/>
      <c r="T269" s="6"/>
      <c r="U269" s="5"/>
      <c r="V269" s="45">
        <f t="shared" si="44"/>
        <v>0</v>
      </c>
      <c r="W269" s="45">
        <f t="shared" si="45"/>
        <v>0</v>
      </c>
      <c r="X269" s="45" t="e">
        <f t="shared" si="46"/>
        <v>#VALUE!</v>
      </c>
      <c r="Y269" s="45">
        <f>IFERROR(VALUE(V269),VLOOKUP(V269,DayReplace[],2,0))</f>
        <v>0</v>
      </c>
      <c r="Z269" s="45">
        <f>IF(V269=0,1,
IF(OR(AND(COUNTIF(Table12[Normal and Leap Years],X269),AA269=3,Y269=30),
AND(COUNTIF(Table9[MM Year],X269),COUNTIF(Table13[Always 29-Day Months],AA269),Y269=30)),Y269
-1,Y269))</f>
        <v>1</v>
      </c>
      <c r="AA269" s="45">
        <f>IFERROR(VALUE(W269),VLOOKUP(W269,MonthReplace[],2,0))</f>
        <v>0</v>
      </c>
      <c r="AB269" s="45" t="e">
        <f>IF(COUNTIF(Table9[MM Year],X269),VLOOKUP(AA269,MonthSerial[],VLOOKUP(X269,Table9[],3,0)+2,0),DATE(X269,AA269,0)-AC269)</f>
        <v>#VALUE!</v>
      </c>
      <c r="AC269" s="45" t="e">
        <f>IF(COUNTIF(Table9[MM Year],X269),
VLOOKUP(X269,Table9[],5,0),
DATE(X269,1,0))</f>
        <v>#VALUE!</v>
      </c>
      <c r="AD269" s="46" t="e">
        <f>IF(AA269=0,DATE(YEAR(AC269+1),7,16),
IF(V269=0,IF(COUNTIF(Table9[MM Year],X269),AC269+AB269+Z269+15-DAY(AC269+AB269+Z269+15)+16,AC269+AB269+Z269-DAY(AC269+AB269+Z269)+16),
IF(COUNTIF(Table9[MM Year],X269),
IF(AC269+AB269+Z269&lt;VLOOKUP(X269,Table9[],7,0),AC269
+AB269+Z269+VLOOKUP(X269,Table9[],4,0),AC269+AB269+Z269),AC269
+AB269+Z269)))</f>
        <v>#VALUE!</v>
      </c>
      <c r="AE269" s="42"/>
      <c r="AF269" s="15" t="str">
        <f>IFERROR(IF(COUNTIF(Table9[MM Year],X269),
IF(AD269&lt;VLOOKUP(X269,Table9[],7,0),AD269
+VLOOKUP(X269,Table9[],4,0),AD269),AD269
),"")</f>
        <v/>
      </c>
      <c r="AG269" s="5"/>
      <c r="AH269" s="5"/>
      <c r="AI269" s="5"/>
      <c r="AJ269" s="6"/>
      <c r="AK269" s="6"/>
      <c r="AL269" s="12" t="str">
        <f t="shared" si="47"/>
        <v/>
      </c>
      <c r="AM269" s="5"/>
      <c r="AN269" s="27" t="str">
        <f t="shared" si="48"/>
        <v/>
      </c>
      <c r="AO269" s="5"/>
      <c r="AP269" s="5"/>
      <c r="AQ269" s="6"/>
      <c r="AR269" s="12" t="str">
        <f t="shared" si="49"/>
        <v/>
      </c>
      <c r="AS269" s="6"/>
      <c r="AT269" s="5"/>
      <c r="AU269" s="53"/>
      <c r="AV269" s="53"/>
      <c r="AW269" s="54"/>
      <c r="AX269" s="15" t="str">
        <f t="shared" si="50"/>
        <v/>
      </c>
      <c r="AY269" s="5"/>
      <c r="AZ269" s="27" t="str">
        <f>IFERROR(VLOOKUP(AY269,vlookup!A$2:I$331,2,FALSE),"")</f>
        <v/>
      </c>
      <c r="BA269" s="27" t="str">
        <f>IFERROR(VLOOKUP(AY269,vlookup!A$2:I$331,3,FALSE),"")</f>
        <v/>
      </c>
      <c r="BB269" s="5"/>
      <c r="BC269" s="27" t="str">
        <f>IFERROR(VLOOKUP(BB269,vlookup!D$2:E$331,2,FALSE),"")</f>
        <v/>
      </c>
      <c r="BD269" s="5"/>
      <c r="BE269" s="27" t="str">
        <f t="shared" si="51"/>
        <v/>
      </c>
      <c r="BF269" s="27" t="str">
        <f>IFERROR(VLOOKUP(BE269,vlookup!G$2:I$331,2,FALSE),"")</f>
        <v/>
      </c>
      <c r="BG269" s="27" t="str">
        <f>IFERROR(VLOOKUP(BE269,vlookup!G$2:I$331,3,FALSE),"")</f>
        <v/>
      </c>
      <c r="BH269" s="5"/>
      <c r="BI269" s="6"/>
      <c r="BJ269" s="6"/>
      <c r="BK269" s="6"/>
      <c r="BL269" s="6"/>
    </row>
    <row r="270" spans="1:64">
      <c r="A270" s="4"/>
      <c r="B270" s="5"/>
      <c r="C270" s="27" t="str">
        <f>IFERROR(VLOOKUP(B270,vlookup!A$2:I$331,2,FALSE),"")</f>
        <v/>
      </c>
      <c r="D270" s="27" t="str">
        <f>IFERROR(VLOOKUP(B270,vlookup!A$2:I$331,3,FALSE),"")</f>
        <v/>
      </c>
      <c r="E270" s="5"/>
      <c r="F270" s="27" t="str">
        <f>IFERROR(VLOOKUP(E270,vlookup!D$2:E$331,2,FALSE),"")</f>
        <v/>
      </c>
      <c r="G270" s="5"/>
      <c r="H270" s="27" t="str">
        <f t="shared" si="42"/>
        <v/>
      </c>
      <c r="I270" s="27" t="str">
        <f>IFERROR(VLOOKUP(H270,vlookup!G$2:I$331,2,FALSE),"")</f>
        <v/>
      </c>
      <c r="J270" s="27" t="str">
        <f>IFERROR(VLOOKUP(H270,vlookup!G$2:I$331,3,FALSE),"")</f>
        <v/>
      </c>
      <c r="K270" s="5"/>
      <c r="L270" s="6"/>
      <c r="M270" s="6"/>
      <c r="N270" s="6"/>
      <c r="O270" s="6"/>
      <c r="P270" s="6"/>
      <c r="Q270" s="14" t="str">
        <f t="shared" si="43"/>
        <v/>
      </c>
      <c r="R270" s="5"/>
      <c r="S270" s="6"/>
      <c r="T270" s="6"/>
      <c r="U270" s="5"/>
      <c r="V270" s="45">
        <f t="shared" si="44"/>
        <v>0</v>
      </c>
      <c r="W270" s="45">
        <f t="shared" si="45"/>
        <v>0</v>
      </c>
      <c r="X270" s="45" t="e">
        <f t="shared" si="46"/>
        <v>#VALUE!</v>
      </c>
      <c r="Y270" s="45">
        <f>IFERROR(VALUE(V270),VLOOKUP(V270,DayReplace[],2,0))</f>
        <v>0</v>
      </c>
      <c r="Z270" s="45">
        <f>IF(V270=0,1,
IF(OR(AND(COUNTIF(Table12[Normal and Leap Years],X270),AA270=3,Y270=30),
AND(COUNTIF(Table9[MM Year],X270),COUNTIF(Table13[Always 29-Day Months],AA270),Y270=30)),Y270
-1,Y270))</f>
        <v>1</v>
      </c>
      <c r="AA270" s="45">
        <f>IFERROR(VALUE(W270),VLOOKUP(W270,MonthReplace[],2,0))</f>
        <v>0</v>
      </c>
      <c r="AB270" s="45" t="e">
        <f>IF(COUNTIF(Table9[MM Year],X270),VLOOKUP(AA270,MonthSerial[],VLOOKUP(X270,Table9[],3,0)+2,0),DATE(X270,AA270,0)-AC270)</f>
        <v>#VALUE!</v>
      </c>
      <c r="AC270" s="45" t="e">
        <f>IF(COUNTIF(Table9[MM Year],X270),
VLOOKUP(X270,Table9[],5,0),
DATE(X270,1,0))</f>
        <v>#VALUE!</v>
      </c>
      <c r="AD270" s="46" t="e">
        <f>IF(AA270=0,DATE(YEAR(AC270+1),7,16),
IF(V270=0,IF(COUNTIF(Table9[MM Year],X270),AC270+AB270+Z270+15-DAY(AC270+AB270+Z270+15)+16,AC270+AB270+Z270-DAY(AC270+AB270+Z270)+16),
IF(COUNTIF(Table9[MM Year],X270),
IF(AC270+AB270+Z270&lt;VLOOKUP(X270,Table9[],7,0),AC270
+AB270+Z270+VLOOKUP(X270,Table9[],4,0),AC270+AB270+Z270),AC270
+AB270+Z270)))</f>
        <v>#VALUE!</v>
      </c>
      <c r="AE270" s="42"/>
      <c r="AF270" s="15" t="str">
        <f>IFERROR(IF(COUNTIF(Table9[MM Year],X270),
IF(AD270&lt;VLOOKUP(X270,Table9[],7,0),AD270
+VLOOKUP(X270,Table9[],4,0),AD270),AD270
),"")</f>
        <v/>
      </c>
      <c r="AG270" s="5"/>
      <c r="AH270" s="5"/>
      <c r="AI270" s="5"/>
      <c r="AJ270" s="6"/>
      <c r="AK270" s="6"/>
      <c r="AL270" s="12" t="str">
        <f t="shared" si="47"/>
        <v/>
      </c>
      <c r="AM270" s="5"/>
      <c r="AN270" s="27" t="str">
        <f t="shared" si="48"/>
        <v/>
      </c>
      <c r="AO270" s="5"/>
      <c r="AP270" s="5"/>
      <c r="AQ270" s="6"/>
      <c r="AR270" s="12" t="str">
        <f t="shared" si="49"/>
        <v/>
      </c>
      <c r="AS270" s="6"/>
      <c r="AT270" s="5"/>
      <c r="AU270" s="53"/>
      <c r="AV270" s="53"/>
      <c r="AW270" s="54"/>
      <c r="AX270" s="15" t="str">
        <f t="shared" si="50"/>
        <v/>
      </c>
      <c r="AY270" s="5"/>
      <c r="AZ270" s="27" t="str">
        <f>IFERROR(VLOOKUP(AY270,vlookup!A$2:I$331,2,FALSE),"")</f>
        <v/>
      </c>
      <c r="BA270" s="27" t="str">
        <f>IFERROR(VLOOKUP(AY270,vlookup!A$2:I$331,3,FALSE),"")</f>
        <v/>
      </c>
      <c r="BB270" s="5"/>
      <c r="BC270" s="27" t="str">
        <f>IFERROR(VLOOKUP(BB270,vlookup!D$2:E$331,2,FALSE),"")</f>
        <v/>
      </c>
      <c r="BD270" s="5"/>
      <c r="BE270" s="27" t="str">
        <f t="shared" si="51"/>
        <v/>
      </c>
      <c r="BF270" s="27" t="str">
        <f>IFERROR(VLOOKUP(BE270,vlookup!G$2:I$331,2,FALSE),"")</f>
        <v/>
      </c>
      <c r="BG270" s="27" t="str">
        <f>IFERROR(VLOOKUP(BE270,vlookup!G$2:I$331,3,FALSE),"")</f>
        <v/>
      </c>
      <c r="BH270" s="5"/>
      <c r="BI270" s="6"/>
      <c r="BJ270" s="6"/>
      <c r="BK270" s="6"/>
      <c r="BL270" s="6"/>
    </row>
    <row r="271" spans="1:64">
      <c r="A271" s="4"/>
      <c r="B271" s="5"/>
      <c r="C271" s="27" t="str">
        <f>IFERROR(VLOOKUP(B271,vlookup!A$2:I$331,2,FALSE),"")</f>
        <v/>
      </c>
      <c r="D271" s="27" t="str">
        <f>IFERROR(VLOOKUP(B271,vlookup!A$2:I$331,3,FALSE),"")</f>
        <v/>
      </c>
      <c r="E271" s="5"/>
      <c r="F271" s="27" t="str">
        <f>IFERROR(VLOOKUP(E271,vlookup!D$2:E$331,2,FALSE),"")</f>
        <v/>
      </c>
      <c r="G271" s="5"/>
      <c r="H271" s="27" t="str">
        <f t="shared" si="42"/>
        <v/>
      </c>
      <c r="I271" s="27" t="str">
        <f>IFERROR(VLOOKUP(H271,vlookup!G$2:I$331,2,FALSE),"")</f>
        <v/>
      </c>
      <c r="J271" s="27" t="str">
        <f>IFERROR(VLOOKUP(H271,vlookup!G$2:I$331,3,FALSE),"")</f>
        <v/>
      </c>
      <c r="K271" s="5"/>
      <c r="L271" s="6"/>
      <c r="M271" s="6"/>
      <c r="N271" s="6"/>
      <c r="O271" s="6"/>
      <c r="P271" s="6"/>
      <c r="Q271" s="14" t="str">
        <f t="shared" si="43"/>
        <v/>
      </c>
      <c r="R271" s="5"/>
      <c r="S271" s="6"/>
      <c r="T271" s="6"/>
      <c r="U271" s="5"/>
      <c r="V271" s="45">
        <f t="shared" si="44"/>
        <v>0</v>
      </c>
      <c r="W271" s="45">
        <f t="shared" si="45"/>
        <v>0</v>
      </c>
      <c r="X271" s="45" t="e">
        <f t="shared" si="46"/>
        <v>#VALUE!</v>
      </c>
      <c r="Y271" s="45">
        <f>IFERROR(VALUE(V271),VLOOKUP(V271,DayReplace[],2,0))</f>
        <v>0</v>
      </c>
      <c r="Z271" s="45">
        <f>IF(V271=0,1,
IF(OR(AND(COUNTIF(Table12[Normal and Leap Years],X271),AA271=3,Y271=30),
AND(COUNTIF(Table9[MM Year],X271),COUNTIF(Table13[Always 29-Day Months],AA271),Y271=30)),Y271
-1,Y271))</f>
        <v>1</v>
      </c>
      <c r="AA271" s="45">
        <f>IFERROR(VALUE(W271),VLOOKUP(W271,MonthReplace[],2,0))</f>
        <v>0</v>
      </c>
      <c r="AB271" s="45" t="e">
        <f>IF(COUNTIF(Table9[MM Year],X271),VLOOKUP(AA271,MonthSerial[],VLOOKUP(X271,Table9[],3,0)+2,0),DATE(X271,AA271,0)-AC271)</f>
        <v>#VALUE!</v>
      </c>
      <c r="AC271" s="45" t="e">
        <f>IF(COUNTIF(Table9[MM Year],X271),
VLOOKUP(X271,Table9[],5,0),
DATE(X271,1,0))</f>
        <v>#VALUE!</v>
      </c>
      <c r="AD271" s="46" t="e">
        <f>IF(AA271=0,DATE(YEAR(AC271+1),7,16),
IF(V271=0,IF(COUNTIF(Table9[MM Year],X271),AC271+AB271+Z271+15-DAY(AC271+AB271+Z271+15)+16,AC271+AB271+Z271-DAY(AC271+AB271+Z271)+16),
IF(COUNTIF(Table9[MM Year],X271),
IF(AC271+AB271+Z271&lt;VLOOKUP(X271,Table9[],7,0),AC271
+AB271+Z271+VLOOKUP(X271,Table9[],4,0),AC271+AB271+Z271),AC271
+AB271+Z271)))</f>
        <v>#VALUE!</v>
      </c>
      <c r="AE271" s="42"/>
      <c r="AF271" s="15" t="str">
        <f>IFERROR(IF(COUNTIF(Table9[MM Year],X271),
IF(AD271&lt;VLOOKUP(X271,Table9[],7,0),AD271
+VLOOKUP(X271,Table9[],4,0),AD271),AD271
),"")</f>
        <v/>
      </c>
      <c r="AG271" s="5"/>
      <c r="AH271" s="5"/>
      <c r="AI271" s="5"/>
      <c r="AJ271" s="6"/>
      <c r="AK271" s="6"/>
      <c r="AL271" s="12" t="str">
        <f t="shared" si="47"/>
        <v/>
      </c>
      <c r="AM271" s="5"/>
      <c r="AN271" s="27" t="str">
        <f t="shared" si="48"/>
        <v/>
      </c>
      <c r="AO271" s="5"/>
      <c r="AP271" s="5"/>
      <c r="AQ271" s="6"/>
      <c r="AR271" s="12" t="str">
        <f t="shared" si="49"/>
        <v/>
      </c>
      <c r="AS271" s="6"/>
      <c r="AT271" s="5"/>
      <c r="AU271" s="53"/>
      <c r="AV271" s="53"/>
      <c r="AW271" s="54"/>
      <c r="AX271" s="15" t="str">
        <f t="shared" si="50"/>
        <v/>
      </c>
      <c r="AY271" s="5"/>
      <c r="AZ271" s="27" t="str">
        <f>IFERROR(VLOOKUP(AY271,vlookup!A$2:I$331,2,FALSE),"")</f>
        <v/>
      </c>
      <c r="BA271" s="27" t="str">
        <f>IFERROR(VLOOKUP(AY271,vlookup!A$2:I$331,3,FALSE),"")</f>
        <v/>
      </c>
      <c r="BB271" s="5"/>
      <c r="BC271" s="27" t="str">
        <f>IFERROR(VLOOKUP(BB271,vlookup!D$2:E$331,2,FALSE),"")</f>
        <v/>
      </c>
      <c r="BD271" s="5"/>
      <c r="BE271" s="27" t="str">
        <f t="shared" si="51"/>
        <v/>
      </c>
      <c r="BF271" s="27" t="str">
        <f>IFERROR(VLOOKUP(BE271,vlookup!G$2:I$331,2,FALSE),"")</f>
        <v/>
      </c>
      <c r="BG271" s="27" t="str">
        <f>IFERROR(VLOOKUP(BE271,vlookup!G$2:I$331,3,FALSE),"")</f>
        <v/>
      </c>
      <c r="BH271" s="5"/>
      <c r="BI271" s="6"/>
      <c r="BJ271" s="6"/>
      <c r="BK271" s="6"/>
      <c r="BL271" s="6"/>
    </row>
    <row r="272" spans="1:64">
      <c r="A272" s="4"/>
      <c r="B272" s="5"/>
      <c r="C272" s="27" t="str">
        <f>IFERROR(VLOOKUP(B272,vlookup!A$2:I$331,2,FALSE),"")</f>
        <v/>
      </c>
      <c r="D272" s="27" t="str">
        <f>IFERROR(VLOOKUP(B272,vlookup!A$2:I$331,3,FALSE),"")</f>
        <v/>
      </c>
      <c r="E272" s="5"/>
      <c r="F272" s="27" t="str">
        <f>IFERROR(VLOOKUP(E272,vlookup!D$2:E$331,2,FALSE),"")</f>
        <v/>
      </c>
      <c r="G272" s="5"/>
      <c r="H272" s="27" t="str">
        <f t="shared" si="42"/>
        <v/>
      </c>
      <c r="I272" s="27" t="str">
        <f>IFERROR(VLOOKUP(H272,vlookup!G$2:I$331,2,FALSE),"")</f>
        <v/>
      </c>
      <c r="J272" s="27" t="str">
        <f>IFERROR(VLOOKUP(H272,vlookup!G$2:I$331,3,FALSE),"")</f>
        <v/>
      </c>
      <c r="K272" s="5"/>
      <c r="L272" s="6"/>
      <c r="M272" s="6"/>
      <c r="N272" s="6"/>
      <c r="O272" s="6"/>
      <c r="P272" s="6"/>
      <c r="Q272" s="14" t="str">
        <f t="shared" si="43"/>
        <v/>
      </c>
      <c r="R272" s="5"/>
      <c r="S272" s="6"/>
      <c r="T272" s="6"/>
      <c r="U272" s="5"/>
      <c r="V272" s="45">
        <f t="shared" si="44"/>
        <v>0</v>
      </c>
      <c r="W272" s="45">
        <f t="shared" si="45"/>
        <v>0</v>
      </c>
      <c r="X272" s="45" t="e">
        <f t="shared" si="46"/>
        <v>#VALUE!</v>
      </c>
      <c r="Y272" s="45">
        <f>IFERROR(VALUE(V272),VLOOKUP(V272,DayReplace[],2,0))</f>
        <v>0</v>
      </c>
      <c r="Z272" s="45">
        <f>IF(V272=0,1,
IF(OR(AND(COUNTIF(Table12[Normal and Leap Years],X272),AA272=3,Y272=30),
AND(COUNTIF(Table9[MM Year],X272),COUNTIF(Table13[Always 29-Day Months],AA272),Y272=30)),Y272
-1,Y272))</f>
        <v>1</v>
      </c>
      <c r="AA272" s="45">
        <f>IFERROR(VALUE(W272),VLOOKUP(W272,MonthReplace[],2,0))</f>
        <v>0</v>
      </c>
      <c r="AB272" s="45" t="e">
        <f>IF(COUNTIF(Table9[MM Year],X272),VLOOKUP(AA272,MonthSerial[],VLOOKUP(X272,Table9[],3,0)+2,0),DATE(X272,AA272,0)-AC272)</f>
        <v>#VALUE!</v>
      </c>
      <c r="AC272" s="45" t="e">
        <f>IF(COUNTIF(Table9[MM Year],X272),
VLOOKUP(X272,Table9[],5,0),
DATE(X272,1,0))</f>
        <v>#VALUE!</v>
      </c>
      <c r="AD272" s="46" t="e">
        <f>IF(AA272=0,DATE(YEAR(AC272+1),7,16),
IF(V272=0,IF(COUNTIF(Table9[MM Year],X272),AC272+AB272+Z272+15-DAY(AC272+AB272+Z272+15)+16,AC272+AB272+Z272-DAY(AC272+AB272+Z272)+16),
IF(COUNTIF(Table9[MM Year],X272),
IF(AC272+AB272+Z272&lt;VLOOKUP(X272,Table9[],7,0),AC272
+AB272+Z272+VLOOKUP(X272,Table9[],4,0),AC272+AB272+Z272),AC272
+AB272+Z272)))</f>
        <v>#VALUE!</v>
      </c>
      <c r="AE272" s="42"/>
      <c r="AF272" s="15" t="str">
        <f>IFERROR(IF(COUNTIF(Table9[MM Year],X272),
IF(AD272&lt;VLOOKUP(X272,Table9[],7,0),AD272
+VLOOKUP(X272,Table9[],4,0),AD272),AD272
),"")</f>
        <v/>
      </c>
      <c r="AG272" s="5"/>
      <c r="AH272" s="5"/>
      <c r="AI272" s="5"/>
      <c r="AJ272" s="6"/>
      <c r="AK272" s="6"/>
      <c r="AL272" s="12" t="str">
        <f t="shared" si="47"/>
        <v/>
      </c>
      <c r="AM272" s="5"/>
      <c r="AN272" s="27" t="str">
        <f t="shared" si="48"/>
        <v/>
      </c>
      <c r="AO272" s="5"/>
      <c r="AP272" s="5"/>
      <c r="AQ272" s="6"/>
      <c r="AR272" s="12" t="str">
        <f t="shared" si="49"/>
        <v/>
      </c>
      <c r="AS272" s="6"/>
      <c r="AT272" s="5"/>
      <c r="AU272" s="53"/>
      <c r="AV272" s="53"/>
      <c r="AW272" s="54"/>
      <c r="AX272" s="15" t="str">
        <f t="shared" si="50"/>
        <v/>
      </c>
      <c r="AY272" s="5"/>
      <c r="AZ272" s="27" t="str">
        <f>IFERROR(VLOOKUP(AY272,vlookup!A$2:I$331,2,FALSE),"")</f>
        <v/>
      </c>
      <c r="BA272" s="27" t="str">
        <f>IFERROR(VLOOKUP(AY272,vlookup!A$2:I$331,3,FALSE),"")</f>
        <v/>
      </c>
      <c r="BB272" s="5"/>
      <c r="BC272" s="27" t="str">
        <f>IFERROR(VLOOKUP(BB272,vlookup!D$2:E$331,2,FALSE),"")</f>
        <v/>
      </c>
      <c r="BD272" s="5"/>
      <c r="BE272" s="27" t="str">
        <f t="shared" si="51"/>
        <v/>
      </c>
      <c r="BF272" s="27" t="str">
        <f>IFERROR(VLOOKUP(BE272,vlookup!G$2:I$331,2,FALSE),"")</f>
        <v/>
      </c>
      <c r="BG272" s="27" t="str">
        <f>IFERROR(VLOOKUP(BE272,vlookup!G$2:I$331,3,FALSE),"")</f>
        <v/>
      </c>
      <c r="BH272" s="5"/>
      <c r="BI272" s="6"/>
      <c r="BJ272" s="6"/>
      <c r="BK272" s="6"/>
      <c r="BL272" s="6"/>
    </row>
    <row r="273" spans="1:64">
      <c r="A273" s="4"/>
      <c r="B273" s="5"/>
      <c r="C273" s="27" t="str">
        <f>IFERROR(VLOOKUP(B273,vlookup!A$2:I$331,2,FALSE),"")</f>
        <v/>
      </c>
      <c r="D273" s="27" t="str">
        <f>IFERROR(VLOOKUP(B273,vlookup!A$2:I$331,3,FALSE),"")</f>
        <v/>
      </c>
      <c r="E273" s="5"/>
      <c r="F273" s="27" t="str">
        <f>IFERROR(VLOOKUP(E273,vlookup!D$2:E$331,2,FALSE),"")</f>
        <v/>
      </c>
      <c r="G273" s="5"/>
      <c r="H273" s="27" t="str">
        <f t="shared" si="42"/>
        <v/>
      </c>
      <c r="I273" s="27" t="str">
        <f>IFERROR(VLOOKUP(H273,vlookup!G$2:I$331,2,FALSE),"")</f>
        <v/>
      </c>
      <c r="J273" s="27" t="str">
        <f>IFERROR(VLOOKUP(H273,vlookup!G$2:I$331,3,FALSE),"")</f>
        <v/>
      </c>
      <c r="K273" s="5"/>
      <c r="L273" s="6"/>
      <c r="M273" s="6"/>
      <c r="N273" s="6"/>
      <c r="O273" s="6"/>
      <c r="P273" s="6"/>
      <c r="Q273" s="14" t="str">
        <f t="shared" si="43"/>
        <v/>
      </c>
      <c r="R273" s="5"/>
      <c r="S273" s="6"/>
      <c r="T273" s="6"/>
      <c r="U273" s="5"/>
      <c r="V273" s="45">
        <f t="shared" si="44"/>
        <v>0</v>
      </c>
      <c r="W273" s="45">
        <f t="shared" si="45"/>
        <v>0</v>
      </c>
      <c r="X273" s="45" t="e">
        <f t="shared" si="46"/>
        <v>#VALUE!</v>
      </c>
      <c r="Y273" s="45">
        <f>IFERROR(VALUE(V273),VLOOKUP(V273,DayReplace[],2,0))</f>
        <v>0</v>
      </c>
      <c r="Z273" s="45">
        <f>IF(V273=0,1,
IF(OR(AND(COUNTIF(Table12[Normal and Leap Years],X273),AA273=3,Y273=30),
AND(COUNTIF(Table9[MM Year],X273),COUNTIF(Table13[Always 29-Day Months],AA273),Y273=30)),Y273
-1,Y273))</f>
        <v>1</v>
      </c>
      <c r="AA273" s="45">
        <f>IFERROR(VALUE(W273),VLOOKUP(W273,MonthReplace[],2,0))</f>
        <v>0</v>
      </c>
      <c r="AB273" s="45" t="e">
        <f>IF(COUNTIF(Table9[MM Year],X273),VLOOKUP(AA273,MonthSerial[],VLOOKUP(X273,Table9[],3,0)+2,0),DATE(X273,AA273,0)-AC273)</f>
        <v>#VALUE!</v>
      </c>
      <c r="AC273" s="45" t="e">
        <f>IF(COUNTIF(Table9[MM Year],X273),
VLOOKUP(X273,Table9[],5,0),
DATE(X273,1,0))</f>
        <v>#VALUE!</v>
      </c>
      <c r="AD273" s="46" t="e">
        <f>IF(AA273=0,DATE(YEAR(AC273+1),7,16),
IF(V273=0,IF(COUNTIF(Table9[MM Year],X273),AC273+AB273+Z273+15-DAY(AC273+AB273+Z273+15)+16,AC273+AB273+Z273-DAY(AC273+AB273+Z273)+16),
IF(COUNTIF(Table9[MM Year],X273),
IF(AC273+AB273+Z273&lt;VLOOKUP(X273,Table9[],7,0),AC273
+AB273+Z273+VLOOKUP(X273,Table9[],4,0),AC273+AB273+Z273),AC273
+AB273+Z273)))</f>
        <v>#VALUE!</v>
      </c>
      <c r="AE273" s="42"/>
      <c r="AF273" s="15" t="str">
        <f>IFERROR(IF(COUNTIF(Table9[MM Year],X273),
IF(AD273&lt;VLOOKUP(X273,Table9[],7,0),AD273
+VLOOKUP(X273,Table9[],4,0),AD273),AD273
),"")</f>
        <v/>
      </c>
      <c r="AG273" s="5"/>
      <c r="AH273" s="5"/>
      <c r="AI273" s="5"/>
      <c r="AJ273" s="6"/>
      <c r="AK273" s="6"/>
      <c r="AL273" s="12" t="str">
        <f t="shared" si="47"/>
        <v/>
      </c>
      <c r="AM273" s="5"/>
      <c r="AN273" s="27" t="str">
        <f t="shared" si="48"/>
        <v/>
      </c>
      <c r="AO273" s="5"/>
      <c r="AP273" s="5"/>
      <c r="AQ273" s="6"/>
      <c r="AR273" s="12" t="str">
        <f t="shared" si="49"/>
        <v/>
      </c>
      <c r="AS273" s="6"/>
      <c r="AT273" s="5"/>
      <c r="AU273" s="53"/>
      <c r="AV273" s="53"/>
      <c r="AW273" s="54"/>
      <c r="AX273" s="15" t="str">
        <f t="shared" si="50"/>
        <v/>
      </c>
      <c r="AY273" s="5"/>
      <c r="AZ273" s="27" t="str">
        <f>IFERROR(VLOOKUP(AY273,vlookup!A$2:I$331,2,FALSE),"")</f>
        <v/>
      </c>
      <c r="BA273" s="27" t="str">
        <f>IFERROR(VLOOKUP(AY273,vlookup!A$2:I$331,3,FALSE),"")</f>
        <v/>
      </c>
      <c r="BB273" s="5"/>
      <c r="BC273" s="27" t="str">
        <f>IFERROR(VLOOKUP(BB273,vlookup!D$2:E$331,2,FALSE),"")</f>
        <v/>
      </c>
      <c r="BD273" s="5"/>
      <c r="BE273" s="27" t="str">
        <f t="shared" si="51"/>
        <v/>
      </c>
      <c r="BF273" s="27" t="str">
        <f>IFERROR(VLOOKUP(BE273,vlookup!G$2:I$331,2,FALSE),"")</f>
        <v/>
      </c>
      <c r="BG273" s="27" t="str">
        <f>IFERROR(VLOOKUP(BE273,vlookup!G$2:I$331,3,FALSE),"")</f>
        <v/>
      </c>
      <c r="BH273" s="5"/>
      <c r="BI273" s="6"/>
      <c r="BJ273" s="6"/>
      <c r="BK273" s="6"/>
      <c r="BL273" s="6"/>
    </row>
    <row r="274" spans="1:64">
      <c r="A274" s="4"/>
      <c r="B274" s="5"/>
      <c r="C274" s="27" t="str">
        <f>IFERROR(VLOOKUP(B274,vlookup!A$2:I$331,2,FALSE),"")</f>
        <v/>
      </c>
      <c r="D274" s="27" t="str">
        <f>IFERROR(VLOOKUP(B274,vlookup!A$2:I$331,3,FALSE),"")</f>
        <v/>
      </c>
      <c r="E274" s="5"/>
      <c r="F274" s="27" t="str">
        <f>IFERROR(VLOOKUP(E274,vlookup!D$2:E$331,2,FALSE),"")</f>
        <v/>
      </c>
      <c r="G274" s="5"/>
      <c r="H274" s="27" t="str">
        <f t="shared" si="42"/>
        <v/>
      </c>
      <c r="I274" s="27" t="str">
        <f>IFERROR(VLOOKUP(H274,vlookup!G$2:I$331,2,FALSE),"")</f>
        <v/>
      </c>
      <c r="J274" s="27" t="str">
        <f>IFERROR(VLOOKUP(H274,vlookup!G$2:I$331,3,FALSE),"")</f>
        <v/>
      </c>
      <c r="K274" s="5"/>
      <c r="L274" s="6"/>
      <c r="M274" s="6"/>
      <c r="N274" s="6"/>
      <c r="O274" s="6"/>
      <c r="P274" s="6"/>
      <c r="Q274" s="14" t="str">
        <f t="shared" si="43"/>
        <v/>
      </c>
      <c r="R274" s="5"/>
      <c r="S274" s="6"/>
      <c r="T274" s="6"/>
      <c r="U274" s="5"/>
      <c r="V274" s="45">
        <f t="shared" si="44"/>
        <v>0</v>
      </c>
      <c r="W274" s="45">
        <f t="shared" si="45"/>
        <v>0</v>
      </c>
      <c r="X274" s="45" t="e">
        <f t="shared" si="46"/>
        <v>#VALUE!</v>
      </c>
      <c r="Y274" s="45">
        <f>IFERROR(VALUE(V274),VLOOKUP(V274,DayReplace[],2,0))</f>
        <v>0</v>
      </c>
      <c r="Z274" s="45">
        <f>IF(V274=0,1,
IF(OR(AND(COUNTIF(Table12[Normal and Leap Years],X274),AA274=3,Y274=30),
AND(COUNTIF(Table9[MM Year],X274),COUNTIF(Table13[Always 29-Day Months],AA274),Y274=30)),Y274
-1,Y274))</f>
        <v>1</v>
      </c>
      <c r="AA274" s="45">
        <f>IFERROR(VALUE(W274),VLOOKUP(W274,MonthReplace[],2,0))</f>
        <v>0</v>
      </c>
      <c r="AB274" s="45" t="e">
        <f>IF(COUNTIF(Table9[MM Year],X274),VLOOKUP(AA274,MonthSerial[],VLOOKUP(X274,Table9[],3,0)+2,0),DATE(X274,AA274,0)-AC274)</f>
        <v>#VALUE!</v>
      </c>
      <c r="AC274" s="45" t="e">
        <f>IF(COUNTIF(Table9[MM Year],X274),
VLOOKUP(X274,Table9[],5,0),
DATE(X274,1,0))</f>
        <v>#VALUE!</v>
      </c>
      <c r="AD274" s="46" t="e">
        <f>IF(AA274=0,DATE(YEAR(AC274+1),7,16),
IF(V274=0,IF(COUNTIF(Table9[MM Year],X274),AC274+AB274+Z274+15-DAY(AC274+AB274+Z274+15)+16,AC274+AB274+Z274-DAY(AC274+AB274+Z274)+16),
IF(COUNTIF(Table9[MM Year],X274),
IF(AC274+AB274+Z274&lt;VLOOKUP(X274,Table9[],7,0),AC274
+AB274+Z274+VLOOKUP(X274,Table9[],4,0),AC274+AB274+Z274),AC274
+AB274+Z274)))</f>
        <v>#VALUE!</v>
      </c>
      <c r="AE274" s="42"/>
      <c r="AF274" s="15" t="str">
        <f>IFERROR(IF(COUNTIF(Table9[MM Year],X274),
IF(AD274&lt;VLOOKUP(X274,Table9[],7,0),AD274
+VLOOKUP(X274,Table9[],4,0),AD274),AD274
),"")</f>
        <v/>
      </c>
      <c r="AG274" s="5"/>
      <c r="AH274" s="5"/>
      <c r="AI274" s="5"/>
      <c r="AJ274" s="6"/>
      <c r="AK274" s="6"/>
      <c r="AL274" s="12" t="str">
        <f t="shared" si="47"/>
        <v/>
      </c>
      <c r="AM274" s="5"/>
      <c r="AN274" s="27" t="str">
        <f t="shared" si="48"/>
        <v/>
      </c>
      <c r="AO274" s="5"/>
      <c r="AP274" s="5"/>
      <c r="AQ274" s="6"/>
      <c r="AR274" s="12" t="str">
        <f t="shared" si="49"/>
        <v/>
      </c>
      <c r="AS274" s="6"/>
      <c r="AT274" s="5"/>
      <c r="AU274" s="53"/>
      <c r="AV274" s="53"/>
      <c r="AW274" s="54"/>
      <c r="AX274" s="15" t="str">
        <f t="shared" si="50"/>
        <v/>
      </c>
      <c r="AY274" s="5"/>
      <c r="AZ274" s="27" t="str">
        <f>IFERROR(VLOOKUP(AY274,vlookup!A$2:I$331,2,FALSE),"")</f>
        <v/>
      </c>
      <c r="BA274" s="27" t="str">
        <f>IFERROR(VLOOKUP(AY274,vlookup!A$2:I$331,3,FALSE),"")</f>
        <v/>
      </c>
      <c r="BB274" s="5"/>
      <c r="BC274" s="27" t="str">
        <f>IFERROR(VLOOKUP(BB274,vlookup!D$2:E$331,2,FALSE),"")</f>
        <v/>
      </c>
      <c r="BD274" s="5"/>
      <c r="BE274" s="27" t="str">
        <f t="shared" si="51"/>
        <v/>
      </c>
      <c r="BF274" s="27" t="str">
        <f>IFERROR(VLOOKUP(BE274,vlookup!G$2:I$331,2,FALSE),"")</f>
        <v/>
      </c>
      <c r="BG274" s="27" t="str">
        <f>IFERROR(VLOOKUP(BE274,vlookup!G$2:I$331,3,FALSE),"")</f>
        <v/>
      </c>
      <c r="BH274" s="5"/>
      <c r="BI274" s="6"/>
      <c r="BJ274" s="6"/>
      <c r="BK274" s="6"/>
      <c r="BL274" s="6"/>
    </row>
    <row r="275" spans="1:64">
      <c r="A275" s="4"/>
      <c r="B275" s="5"/>
      <c r="C275" s="27" t="str">
        <f>IFERROR(VLOOKUP(B275,vlookup!A$2:I$331,2,FALSE),"")</f>
        <v/>
      </c>
      <c r="D275" s="27" t="str">
        <f>IFERROR(VLOOKUP(B275,vlookup!A$2:I$331,3,FALSE),"")</f>
        <v/>
      </c>
      <c r="E275" s="5"/>
      <c r="F275" s="27" t="str">
        <f>IFERROR(VLOOKUP(E275,vlookup!D$2:E$331,2,FALSE),"")</f>
        <v/>
      </c>
      <c r="G275" s="5"/>
      <c r="H275" s="27" t="str">
        <f t="shared" si="42"/>
        <v/>
      </c>
      <c r="I275" s="27" t="str">
        <f>IFERROR(VLOOKUP(H275,vlookup!G$2:I$331,2,FALSE),"")</f>
        <v/>
      </c>
      <c r="J275" s="27" t="str">
        <f>IFERROR(VLOOKUP(H275,vlookup!G$2:I$331,3,FALSE),"")</f>
        <v/>
      </c>
      <c r="K275" s="5"/>
      <c r="L275" s="6"/>
      <c r="M275" s="6"/>
      <c r="N275" s="6"/>
      <c r="O275" s="6"/>
      <c r="P275" s="6"/>
      <c r="Q275" s="14" t="str">
        <f t="shared" si="43"/>
        <v/>
      </c>
      <c r="R275" s="5"/>
      <c r="S275" s="6"/>
      <c r="T275" s="6"/>
      <c r="U275" s="5"/>
      <c r="V275" s="45">
        <f t="shared" si="44"/>
        <v>0</v>
      </c>
      <c r="W275" s="45">
        <f t="shared" si="45"/>
        <v>0</v>
      </c>
      <c r="X275" s="45" t="e">
        <f t="shared" si="46"/>
        <v>#VALUE!</v>
      </c>
      <c r="Y275" s="45">
        <f>IFERROR(VALUE(V275),VLOOKUP(V275,DayReplace[],2,0))</f>
        <v>0</v>
      </c>
      <c r="Z275" s="45">
        <f>IF(V275=0,1,
IF(OR(AND(COUNTIF(Table12[Normal and Leap Years],X275),AA275=3,Y275=30),
AND(COUNTIF(Table9[MM Year],X275),COUNTIF(Table13[Always 29-Day Months],AA275),Y275=30)),Y275
-1,Y275))</f>
        <v>1</v>
      </c>
      <c r="AA275" s="45">
        <f>IFERROR(VALUE(W275),VLOOKUP(W275,MonthReplace[],2,0))</f>
        <v>0</v>
      </c>
      <c r="AB275" s="45" t="e">
        <f>IF(COUNTIF(Table9[MM Year],X275),VLOOKUP(AA275,MonthSerial[],VLOOKUP(X275,Table9[],3,0)+2,0),DATE(X275,AA275,0)-AC275)</f>
        <v>#VALUE!</v>
      </c>
      <c r="AC275" s="45" t="e">
        <f>IF(COUNTIF(Table9[MM Year],X275),
VLOOKUP(X275,Table9[],5,0),
DATE(X275,1,0))</f>
        <v>#VALUE!</v>
      </c>
      <c r="AD275" s="46" t="e">
        <f>IF(AA275=0,DATE(YEAR(AC275+1),7,16),
IF(V275=0,IF(COUNTIF(Table9[MM Year],X275),AC275+AB275+Z275+15-DAY(AC275+AB275+Z275+15)+16,AC275+AB275+Z275-DAY(AC275+AB275+Z275)+16),
IF(COUNTIF(Table9[MM Year],X275),
IF(AC275+AB275+Z275&lt;VLOOKUP(X275,Table9[],7,0),AC275
+AB275+Z275+VLOOKUP(X275,Table9[],4,0),AC275+AB275+Z275),AC275
+AB275+Z275)))</f>
        <v>#VALUE!</v>
      </c>
      <c r="AE275" s="42"/>
      <c r="AF275" s="15" t="str">
        <f>IFERROR(IF(COUNTIF(Table9[MM Year],X275),
IF(AD275&lt;VLOOKUP(X275,Table9[],7,0),AD275
+VLOOKUP(X275,Table9[],4,0),AD275),AD275
),"")</f>
        <v/>
      </c>
      <c r="AG275" s="5"/>
      <c r="AH275" s="5"/>
      <c r="AI275" s="5"/>
      <c r="AJ275" s="6"/>
      <c r="AK275" s="6"/>
      <c r="AL275" s="12" t="str">
        <f t="shared" si="47"/>
        <v/>
      </c>
      <c r="AM275" s="5"/>
      <c r="AN275" s="27" t="str">
        <f t="shared" si="48"/>
        <v/>
      </c>
      <c r="AO275" s="5"/>
      <c r="AP275" s="5"/>
      <c r="AQ275" s="6"/>
      <c r="AR275" s="12" t="str">
        <f t="shared" si="49"/>
        <v/>
      </c>
      <c r="AS275" s="6"/>
      <c r="AT275" s="5"/>
      <c r="AU275" s="53"/>
      <c r="AV275" s="53"/>
      <c r="AW275" s="54"/>
      <c r="AX275" s="15" t="str">
        <f t="shared" si="50"/>
        <v/>
      </c>
      <c r="AY275" s="5"/>
      <c r="AZ275" s="27" t="str">
        <f>IFERROR(VLOOKUP(AY275,vlookup!A$2:I$331,2,FALSE),"")</f>
        <v/>
      </c>
      <c r="BA275" s="27" t="str">
        <f>IFERROR(VLOOKUP(AY275,vlookup!A$2:I$331,3,FALSE),"")</f>
        <v/>
      </c>
      <c r="BB275" s="5"/>
      <c r="BC275" s="27" t="str">
        <f>IFERROR(VLOOKUP(BB275,vlookup!D$2:E$331,2,FALSE),"")</f>
        <v/>
      </c>
      <c r="BD275" s="5"/>
      <c r="BE275" s="27" t="str">
        <f t="shared" si="51"/>
        <v/>
      </c>
      <c r="BF275" s="27" t="str">
        <f>IFERROR(VLOOKUP(BE275,vlookup!G$2:I$331,2,FALSE),"")</f>
        <v/>
      </c>
      <c r="BG275" s="27" t="str">
        <f>IFERROR(VLOOKUP(BE275,vlookup!G$2:I$331,3,FALSE),"")</f>
        <v/>
      </c>
      <c r="BH275" s="5"/>
      <c r="BI275" s="6"/>
      <c r="BJ275" s="6"/>
      <c r="BK275" s="6"/>
      <c r="BL275" s="6"/>
    </row>
    <row r="276" spans="1:64">
      <c r="A276" s="4"/>
      <c r="B276" s="5"/>
      <c r="C276" s="27" t="str">
        <f>IFERROR(VLOOKUP(B276,vlookup!A$2:I$331,2,FALSE),"")</f>
        <v/>
      </c>
      <c r="D276" s="27" t="str">
        <f>IFERROR(VLOOKUP(B276,vlookup!A$2:I$331,3,FALSE),"")</f>
        <v/>
      </c>
      <c r="E276" s="5"/>
      <c r="F276" s="27" t="str">
        <f>IFERROR(VLOOKUP(E276,vlookup!D$2:E$331,2,FALSE),"")</f>
        <v/>
      </c>
      <c r="G276" s="5"/>
      <c r="H276" s="27" t="str">
        <f t="shared" si="42"/>
        <v/>
      </c>
      <c r="I276" s="27" t="str">
        <f>IFERROR(VLOOKUP(H276,vlookup!G$2:I$331,2,FALSE),"")</f>
        <v/>
      </c>
      <c r="J276" s="27" t="str">
        <f>IFERROR(VLOOKUP(H276,vlookup!G$2:I$331,3,FALSE),"")</f>
        <v/>
      </c>
      <c r="K276" s="5"/>
      <c r="L276" s="6"/>
      <c r="M276" s="6"/>
      <c r="N276" s="6"/>
      <c r="O276" s="6"/>
      <c r="P276" s="6"/>
      <c r="Q276" s="14" t="str">
        <f t="shared" si="43"/>
        <v/>
      </c>
      <c r="R276" s="5"/>
      <c r="S276" s="6"/>
      <c r="T276" s="6"/>
      <c r="U276" s="5"/>
      <c r="V276" s="45">
        <f t="shared" si="44"/>
        <v>0</v>
      </c>
      <c r="W276" s="45">
        <f t="shared" si="45"/>
        <v>0</v>
      </c>
      <c r="X276" s="45" t="e">
        <f t="shared" si="46"/>
        <v>#VALUE!</v>
      </c>
      <c r="Y276" s="45">
        <f>IFERROR(VALUE(V276),VLOOKUP(V276,DayReplace[],2,0))</f>
        <v>0</v>
      </c>
      <c r="Z276" s="45">
        <f>IF(V276=0,1,
IF(OR(AND(COUNTIF(Table12[Normal and Leap Years],X276),AA276=3,Y276=30),
AND(COUNTIF(Table9[MM Year],X276),COUNTIF(Table13[Always 29-Day Months],AA276),Y276=30)),Y276
-1,Y276))</f>
        <v>1</v>
      </c>
      <c r="AA276" s="45">
        <f>IFERROR(VALUE(W276),VLOOKUP(W276,MonthReplace[],2,0))</f>
        <v>0</v>
      </c>
      <c r="AB276" s="45" t="e">
        <f>IF(COUNTIF(Table9[MM Year],X276),VLOOKUP(AA276,MonthSerial[],VLOOKUP(X276,Table9[],3,0)+2,0),DATE(X276,AA276,0)-AC276)</f>
        <v>#VALUE!</v>
      </c>
      <c r="AC276" s="45" t="e">
        <f>IF(COUNTIF(Table9[MM Year],X276),
VLOOKUP(X276,Table9[],5,0),
DATE(X276,1,0))</f>
        <v>#VALUE!</v>
      </c>
      <c r="AD276" s="46" t="e">
        <f>IF(AA276=0,DATE(YEAR(AC276+1),7,16),
IF(V276=0,IF(COUNTIF(Table9[MM Year],X276),AC276+AB276+Z276+15-DAY(AC276+AB276+Z276+15)+16,AC276+AB276+Z276-DAY(AC276+AB276+Z276)+16),
IF(COUNTIF(Table9[MM Year],X276),
IF(AC276+AB276+Z276&lt;VLOOKUP(X276,Table9[],7,0),AC276
+AB276+Z276+VLOOKUP(X276,Table9[],4,0),AC276+AB276+Z276),AC276
+AB276+Z276)))</f>
        <v>#VALUE!</v>
      </c>
      <c r="AE276" s="42"/>
      <c r="AF276" s="15" t="str">
        <f>IFERROR(IF(COUNTIF(Table9[MM Year],X276),
IF(AD276&lt;VLOOKUP(X276,Table9[],7,0),AD276
+VLOOKUP(X276,Table9[],4,0),AD276),AD276
),"")</f>
        <v/>
      </c>
      <c r="AG276" s="5"/>
      <c r="AH276" s="5"/>
      <c r="AI276" s="5"/>
      <c r="AJ276" s="6"/>
      <c r="AK276" s="6"/>
      <c r="AL276" s="12" t="str">
        <f t="shared" si="47"/>
        <v/>
      </c>
      <c r="AM276" s="5"/>
      <c r="AN276" s="27" t="str">
        <f t="shared" si="48"/>
        <v/>
      </c>
      <c r="AO276" s="5"/>
      <c r="AP276" s="5"/>
      <c r="AQ276" s="6"/>
      <c r="AR276" s="12" t="str">
        <f t="shared" si="49"/>
        <v/>
      </c>
      <c r="AS276" s="6"/>
      <c r="AT276" s="5"/>
      <c r="AU276" s="53"/>
      <c r="AV276" s="53"/>
      <c r="AW276" s="54"/>
      <c r="AX276" s="15" t="str">
        <f t="shared" si="50"/>
        <v/>
      </c>
      <c r="AY276" s="5"/>
      <c r="AZ276" s="27" t="str">
        <f>IFERROR(VLOOKUP(AY276,vlookup!A$2:I$331,2,FALSE),"")</f>
        <v/>
      </c>
      <c r="BA276" s="27" t="str">
        <f>IFERROR(VLOOKUP(AY276,vlookup!A$2:I$331,3,FALSE),"")</f>
        <v/>
      </c>
      <c r="BB276" s="5"/>
      <c r="BC276" s="27" t="str">
        <f>IFERROR(VLOOKUP(BB276,vlookup!D$2:E$331,2,FALSE),"")</f>
        <v/>
      </c>
      <c r="BD276" s="5"/>
      <c r="BE276" s="27" t="str">
        <f t="shared" si="51"/>
        <v/>
      </c>
      <c r="BF276" s="27" t="str">
        <f>IFERROR(VLOOKUP(BE276,vlookup!G$2:I$331,2,FALSE),"")</f>
        <v/>
      </c>
      <c r="BG276" s="27" t="str">
        <f>IFERROR(VLOOKUP(BE276,vlookup!G$2:I$331,3,FALSE),"")</f>
        <v/>
      </c>
      <c r="BH276" s="5"/>
      <c r="BI276" s="6"/>
      <c r="BJ276" s="6"/>
      <c r="BK276" s="6"/>
      <c r="BL276" s="6"/>
    </row>
    <row r="277" spans="1:64">
      <c r="A277" s="4"/>
      <c r="B277" s="5"/>
      <c r="C277" s="27" t="str">
        <f>IFERROR(VLOOKUP(B277,vlookup!A$2:I$331,2,FALSE),"")</f>
        <v/>
      </c>
      <c r="D277" s="27" t="str">
        <f>IFERROR(VLOOKUP(B277,vlookup!A$2:I$331,3,FALSE),"")</f>
        <v/>
      </c>
      <c r="E277" s="5"/>
      <c r="F277" s="27" t="str">
        <f>IFERROR(VLOOKUP(E277,vlookup!D$2:E$331,2,FALSE),"")</f>
        <v/>
      </c>
      <c r="G277" s="5"/>
      <c r="H277" s="27" t="str">
        <f t="shared" si="42"/>
        <v/>
      </c>
      <c r="I277" s="27" t="str">
        <f>IFERROR(VLOOKUP(H277,vlookup!G$2:I$331,2,FALSE),"")</f>
        <v/>
      </c>
      <c r="J277" s="27" t="str">
        <f>IFERROR(VLOOKUP(H277,vlookup!G$2:I$331,3,FALSE),"")</f>
        <v/>
      </c>
      <c r="K277" s="5"/>
      <c r="L277" s="6"/>
      <c r="M277" s="6"/>
      <c r="N277" s="6"/>
      <c r="O277" s="6"/>
      <c r="P277" s="6"/>
      <c r="Q277" s="14" t="str">
        <f t="shared" si="43"/>
        <v/>
      </c>
      <c r="R277" s="5"/>
      <c r="S277" s="6"/>
      <c r="T277" s="6"/>
      <c r="U277" s="5"/>
      <c r="V277" s="45">
        <f t="shared" si="44"/>
        <v>0</v>
      </c>
      <c r="W277" s="45">
        <f t="shared" si="45"/>
        <v>0</v>
      </c>
      <c r="X277" s="45" t="e">
        <f t="shared" si="46"/>
        <v>#VALUE!</v>
      </c>
      <c r="Y277" s="45">
        <f>IFERROR(VALUE(V277),VLOOKUP(V277,DayReplace[],2,0))</f>
        <v>0</v>
      </c>
      <c r="Z277" s="45">
        <f>IF(V277=0,1,
IF(OR(AND(COUNTIF(Table12[Normal and Leap Years],X277),AA277=3,Y277=30),
AND(COUNTIF(Table9[MM Year],X277),COUNTIF(Table13[Always 29-Day Months],AA277),Y277=30)),Y277
-1,Y277))</f>
        <v>1</v>
      </c>
      <c r="AA277" s="45">
        <f>IFERROR(VALUE(W277),VLOOKUP(W277,MonthReplace[],2,0))</f>
        <v>0</v>
      </c>
      <c r="AB277" s="45" t="e">
        <f>IF(COUNTIF(Table9[MM Year],X277),VLOOKUP(AA277,MonthSerial[],VLOOKUP(X277,Table9[],3,0)+2,0),DATE(X277,AA277,0)-AC277)</f>
        <v>#VALUE!</v>
      </c>
      <c r="AC277" s="45" t="e">
        <f>IF(COUNTIF(Table9[MM Year],X277),
VLOOKUP(X277,Table9[],5,0),
DATE(X277,1,0))</f>
        <v>#VALUE!</v>
      </c>
      <c r="AD277" s="46" t="e">
        <f>IF(AA277=0,DATE(YEAR(AC277+1),7,16),
IF(V277=0,IF(COUNTIF(Table9[MM Year],X277),AC277+AB277+Z277+15-DAY(AC277+AB277+Z277+15)+16,AC277+AB277+Z277-DAY(AC277+AB277+Z277)+16),
IF(COUNTIF(Table9[MM Year],X277),
IF(AC277+AB277+Z277&lt;VLOOKUP(X277,Table9[],7,0),AC277
+AB277+Z277+VLOOKUP(X277,Table9[],4,0),AC277+AB277+Z277),AC277
+AB277+Z277)))</f>
        <v>#VALUE!</v>
      </c>
      <c r="AE277" s="42"/>
      <c r="AF277" s="15" t="str">
        <f>IFERROR(IF(COUNTIF(Table9[MM Year],X277),
IF(AD277&lt;VLOOKUP(X277,Table9[],7,0),AD277
+VLOOKUP(X277,Table9[],4,0),AD277),AD277
),"")</f>
        <v/>
      </c>
      <c r="AG277" s="5"/>
      <c r="AH277" s="5"/>
      <c r="AI277" s="5"/>
      <c r="AJ277" s="6"/>
      <c r="AK277" s="6"/>
      <c r="AL277" s="12" t="str">
        <f t="shared" si="47"/>
        <v/>
      </c>
      <c r="AM277" s="5"/>
      <c r="AN277" s="27" t="str">
        <f t="shared" si="48"/>
        <v/>
      </c>
      <c r="AO277" s="5"/>
      <c r="AP277" s="5"/>
      <c r="AQ277" s="6"/>
      <c r="AR277" s="12" t="str">
        <f t="shared" si="49"/>
        <v/>
      </c>
      <c r="AS277" s="6"/>
      <c r="AT277" s="5"/>
      <c r="AU277" s="53"/>
      <c r="AV277" s="53"/>
      <c r="AW277" s="54"/>
      <c r="AX277" s="15" t="str">
        <f t="shared" si="50"/>
        <v/>
      </c>
      <c r="AY277" s="5"/>
      <c r="AZ277" s="27" t="str">
        <f>IFERROR(VLOOKUP(AY277,vlookup!A$2:I$331,2,FALSE),"")</f>
        <v/>
      </c>
      <c r="BA277" s="27" t="str">
        <f>IFERROR(VLOOKUP(AY277,vlookup!A$2:I$331,3,FALSE),"")</f>
        <v/>
      </c>
      <c r="BB277" s="5"/>
      <c r="BC277" s="27" t="str">
        <f>IFERROR(VLOOKUP(BB277,vlookup!D$2:E$331,2,FALSE),"")</f>
        <v/>
      </c>
      <c r="BD277" s="5"/>
      <c r="BE277" s="27" t="str">
        <f t="shared" si="51"/>
        <v/>
      </c>
      <c r="BF277" s="27" t="str">
        <f>IFERROR(VLOOKUP(BE277,vlookup!G$2:I$331,2,FALSE),"")</f>
        <v/>
      </c>
      <c r="BG277" s="27" t="str">
        <f>IFERROR(VLOOKUP(BE277,vlookup!G$2:I$331,3,FALSE),"")</f>
        <v/>
      </c>
      <c r="BH277" s="5"/>
      <c r="BI277" s="6"/>
      <c r="BJ277" s="6"/>
      <c r="BK277" s="6"/>
      <c r="BL277" s="6"/>
    </row>
    <row r="278" spans="1:64">
      <c r="A278" s="4"/>
      <c r="B278" s="5"/>
      <c r="C278" s="27" t="str">
        <f>IFERROR(VLOOKUP(B278,vlookup!A$2:I$331,2,FALSE),"")</f>
        <v/>
      </c>
      <c r="D278" s="27" t="str">
        <f>IFERROR(VLOOKUP(B278,vlookup!A$2:I$331,3,FALSE),"")</f>
        <v/>
      </c>
      <c r="E278" s="5"/>
      <c r="F278" s="27" t="str">
        <f>IFERROR(VLOOKUP(E278,vlookup!D$2:E$331,2,FALSE),"")</f>
        <v/>
      </c>
      <c r="G278" s="5"/>
      <c r="H278" s="27" t="str">
        <f t="shared" si="42"/>
        <v/>
      </c>
      <c r="I278" s="27" t="str">
        <f>IFERROR(VLOOKUP(H278,vlookup!G$2:I$331,2,FALSE),"")</f>
        <v/>
      </c>
      <c r="J278" s="27" t="str">
        <f>IFERROR(VLOOKUP(H278,vlookup!G$2:I$331,3,FALSE),"")</f>
        <v/>
      </c>
      <c r="K278" s="5"/>
      <c r="L278" s="6"/>
      <c r="M278" s="6"/>
      <c r="N278" s="6"/>
      <c r="O278" s="6"/>
      <c r="P278" s="6"/>
      <c r="Q278" s="14" t="str">
        <f t="shared" si="43"/>
        <v/>
      </c>
      <c r="R278" s="5"/>
      <c r="S278" s="6"/>
      <c r="T278" s="6"/>
      <c r="U278" s="5"/>
      <c r="V278" s="45">
        <f t="shared" si="44"/>
        <v>0</v>
      </c>
      <c r="W278" s="45">
        <f t="shared" si="45"/>
        <v>0</v>
      </c>
      <c r="X278" s="45" t="e">
        <f t="shared" si="46"/>
        <v>#VALUE!</v>
      </c>
      <c r="Y278" s="45">
        <f>IFERROR(VALUE(V278),VLOOKUP(V278,DayReplace[],2,0))</f>
        <v>0</v>
      </c>
      <c r="Z278" s="45">
        <f>IF(V278=0,1,
IF(OR(AND(COUNTIF(Table12[Normal and Leap Years],X278),AA278=3,Y278=30),
AND(COUNTIF(Table9[MM Year],X278),COUNTIF(Table13[Always 29-Day Months],AA278),Y278=30)),Y278
-1,Y278))</f>
        <v>1</v>
      </c>
      <c r="AA278" s="45">
        <f>IFERROR(VALUE(W278),VLOOKUP(W278,MonthReplace[],2,0))</f>
        <v>0</v>
      </c>
      <c r="AB278" s="45" t="e">
        <f>IF(COUNTIF(Table9[MM Year],X278),VLOOKUP(AA278,MonthSerial[],VLOOKUP(X278,Table9[],3,0)+2,0),DATE(X278,AA278,0)-AC278)</f>
        <v>#VALUE!</v>
      </c>
      <c r="AC278" s="45" t="e">
        <f>IF(COUNTIF(Table9[MM Year],X278),
VLOOKUP(X278,Table9[],5,0),
DATE(X278,1,0))</f>
        <v>#VALUE!</v>
      </c>
      <c r="AD278" s="46" t="e">
        <f>IF(AA278=0,DATE(YEAR(AC278+1),7,16),
IF(V278=0,IF(COUNTIF(Table9[MM Year],X278),AC278+AB278+Z278+15-DAY(AC278+AB278+Z278+15)+16,AC278+AB278+Z278-DAY(AC278+AB278+Z278)+16),
IF(COUNTIF(Table9[MM Year],X278),
IF(AC278+AB278+Z278&lt;VLOOKUP(X278,Table9[],7,0),AC278
+AB278+Z278+VLOOKUP(X278,Table9[],4,0),AC278+AB278+Z278),AC278
+AB278+Z278)))</f>
        <v>#VALUE!</v>
      </c>
      <c r="AE278" s="42"/>
      <c r="AF278" s="15" t="str">
        <f>IFERROR(IF(COUNTIF(Table9[MM Year],X278),
IF(AD278&lt;VLOOKUP(X278,Table9[],7,0),AD278
+VLOOKUP(X278,Table9[],4,0),AD278),AD278
),"")</f>
        <v/>
      </c>
      <c r="AG278" s="5"/>
      <c r="AH278" s="5"/>
      <c r="AI278" s="5"/>
      <c r="AJ278" s="6"/>
      <c r="AK278" s="6"/>
      <c r="AL278" s="12" t="str">
        <f t="shared" si="47"/>
        <v/>
      </c>
      <c r="AM278" s="5"/>
      <c r="AN278" s="27" t="str">
        <f t="shared" si="48"/>
        <v/>
      </c>
      <c r="AO278" s="5"/>
      <c r="AP278" s="5"/>
      <c r="AQ278" s="6"/>
      <c r="AR278" s="12" t="str">
        <f t="shared" si="49"/>
        <v/>
      </c>
      <c r="AS278" s="6"/>
      <c r="AT278" s="5"/>
      <c r="AU278" s="53"/>
      <c r="AV278" s="53"/>
      <c r="AW278" s="54"/>
      <c r="AX278" s="15" t="str">
        <f t="shared" si="50"/>
        <v/>
      </c>
      <c r="AY278" s="5"/>
      <c r="AZ278" s="27" t="str">
        <f>IFERROR(VLOOKUP(AY278,vlookup!A$2:I$331,2,FALSE),"")</f>
        <v/>
      </c>
      <c r="BA278" s="27" t="str">
        <f>IFERROR(VLOOKUP(AY278,vlookup!A$2:I$331,3,FALSE),"")</f>
        <v/>
      </c>
      <c r="BB278" s="5"/>
      <c r="BC278" s="27" t="str">
        <f>IFERROR(VLOOKUP(BB278,vlookup!D$2:E$331,2,FALSE),"")</f>
        <v/>
      </c>
      <c r="BD278" s="5"/>
      <c r="BE278" s="27" t="str">
        <f t="shared" si="51"/>
        <v/>
      </c>
      <c r="BF278" s="27" t="str">
        <f>IFERROR(VLOOKUP(BE278,vlookup!G$2:I$331,2,FALSE),"")</f>
        <v/>
      </c>
      <c r="BG278" s="27" t="str">
        <f>IFERROR(VLOOKUP(BE278,vlookup!G$2:I$331,3,FALSE),"")</f>
        <v/>
      </c>
      <c r="BH278" s="5"/>
      <c r="BI278" s="6"/>
      <c r="BJ278" s="6"/>
      <c r="BK278" s="6"/>
      <c r="BL278" s="6"/>
    </row>
    <row r="279" spans="1:64">
      <c r="A279" s="4"/>
      <c r="B279" s="5"/>
      <c r="C279" s="27" t="str">
        <f>IFERROR(VLOOKUP(B279,vlookup!A$2:I$331,2,FALSE),"")</f>
        <v/>
      </c>
      <c r="D279" s="27" t="str">
        <f>IFERROR(VLOOKUP(B279,vlookup!A$2:I$331,3,FALSE),"")</f>
        <v/>
      </c>
      <c r="E279" s="5"/>
      <c r="F279" s="27" t="str">
        <f>IFERROR(VLOOKUP(E279,vlookup!D$2:E$331,2,FALSE),"")</f>
        <v/>
      </c>
      <c r="G279" s="5"/>
      <c r="H279" s="27" t="str">
        <f t="shared" si="42"/>
        <v/>
      </c>
      <c r="I279" s="27" t="str">
        <f>IFERROR(VLOOKUP(H279,vlookup!G$2:I$331,2,FALSE),"")</f>
        <v/>
      </c>
      <c r="J279" s="27" t="str">
        <f>IFERROR(VLOOKUP(H279,vlookup!G$2:I$331,3,FALSE),"")</f>
        <v/>
      </c>
      <c r="K279" s="5"/>
      <c r="L279" s="6"/>
      <c r="M279" s="6"/>
      <c r="N279" s="6"/>
      <c r="O279" s="6"/>
      <c r="P279" s="6"/>
      <c r="Q279" s="14" t="str">
        <f t="shared" si="43"/>
        <v/>
      </c>
      <c r="R279" s="5"/>
      <c r="S279" s="6"/>
      <c r="T279" s="6"/>
      <c r="U279" s="5"/>
      <c r="V279" s="45">
        <f t="shared" si="44"/>
        <v>0</v>
      </c>
      <c r="W279" s="45">
        <f t="shared" si="45"/>
        <v>0</v>
      </c>
      <c r="X279" s="45" t="e">
        <f t="shared" si="46"/>
        <v>#VALUE!</v>
      </c>
      <c r="Y279" s="45">
        <f>IFERROR(VALUE(V279),VLOOKUP(V279,DayReplace[],2,0))</f>
        <v>0</v>
      </c>
      <c r="Z279" s="45">
        <f>IF(V279=0,1,
IF(OR(AND(COUNTIF(Table12[Normal and Leap Years],X279),AA279=3,Y279=30),
AND(COUNTIF(Table9[MM Year],X279),COUNTIF(Table13[Always 29-Day Months],AA279),Y279=30)),Y279
-1,Y279))</f>
        <v>1</v>
      </c>
      <c r="AA279" s="45">
        <f>IFERROR(VALUE(W279),VLOOKUP(W279,MonthReplace[],2,0))</f>
        <v>0</v>
      </c>
      <c r="AB279" s="45" t="e">
        <f>IF(COUNTIF(Table9[MM Year],X279),VLOOKUP(AA279,MonthSerial[],VLOOKUP(X279,Table9[],3,0)+2,0),DATE(X279,AA279,0)-AC279)</f>
        <v>#VALUE!</v>
      </c>
      <c r="AC279" s="45" t="e">
        <f>IF(COUNTIF(Table9[MM Year],X279),
VLOOKUP(X279,Table9[],5,0),
DATE(X279,1,0))</f>
        <v>#VALUE!</v>
      </c>
      <c r="AD279" s="46" t="e">
        <f>IF(AA279=0,DATE(YEAR(AC279+1),7,16),
IF(V279=0,IF(COUNTIF(Table9[MM Year],X279),AC279+AB279+Z279+15-DAY(AC279+AB279+Z279+15)+16,AC279+AB279+Z279-DAY(AC279+AB279+Z279)+16),
IF(COUNTIF(Table9[MM Year],X279),
IF(AC279+AB279+Z279&lt;VLOOKUP(X279,Table9[],7,0),AC279
+AB279+Z279+VLOOKUP(X279,Table9[],4,0),AC279+AB279+Z279),AC279
+AB279+Z279)))</f>
        <v>#VALUE!</v>
      </c>
      <c r="AE279" s="42"/>
      <c r="AF279" s="15" t="str">
        <f>IFERROR(IF(COUNTIF(Table9[MM Year],X279),
IF(AD279&lt;VLOOKUP(X279,Table9[],7,0),AD279
+VLOOKUP(X279,Table9[],4,0),AD279),AD279
),"")</f>
        <v/>
      </c>
      <c r="AG279" s="5"/>
      <c r="AH279" s="5"/>
      <c r="AI279" s="5"/>
      <c r="AJ279" s="6"/>
      <c r="AK279" s="6"/>
      <c r="AL279" s="12" t="str">
        <f t="shared" si="47"/>
        <v/>
      </c>
      <c r="AM279" s="5"/>
      <c r="AN279" s="27" t="str">
        <f t="shared" si="48"/>
        <v/>
      </c>
      <c r="AO279" s="5"/>
      <c r="AP279" s="5"/>
      <c r="AQ279" s="6"/>
      <c r="AR279" s="12" t="str">
        <f t="shared" si="49"/>
        <v/>
      </c>
      <c r="AS279" s="6"/>
      <c r="AT279" s="5"/>
      <c r="AU279" s="53"/>
      <c r="AV279" s="53"/>
      <c r="AW279" s="54"/>
      <c r="AX279" s="15" t="str">
        <f t="shared" si="50"/>
        <v/>
      </c>
      <c r="AY279" s="5"/>
      <c r="AZ279" s="27" t="str">
        <f>IFERROR(VLOOKUP(AY279,vlookup!A$2:I$331,2,FALSE),"")</f>
        <v/>
      </c>
      <c r="BA279" s="27" t="str">
        <f>IFERROR(VLOOKUP(AY279,vlookup!A$2:I$331,3,FALSE),"")</f>
        <v/>
      </c>
      <c r="BB279" s="5"/>
      <c r="BC279" s="27" t="str">
        <f>IFERROR(VLOOKUP(BB279,vlookup!D$2:E$331,2,FALSE),"")</f>
        <v/>
      </c>
      <c r="BD279" s="5"/>
      <c r="BE279" s="27" t="str">
        <f t="shared" si="51"/>
        <v/>
      </c>
      <c r="BF279" s="27" t="str">
        <f>IFERROR(VLOOKUP(BE279,vlookup!G$2:I$331,2,FALSE),"")</f>
        <v/>
      </c>
      <c r="BG279" s="27" t="str">
        <f>IFERROR(VLOOKUP(BE279,vlookup!G$2:I$331,3,FALSE),"")</f>
        <v/>
      </c>
      <c r="BH279" s="5"/>
      <c r="BI279" s="6"/>
      <c r="BJ279" s="6"/>
      <c r="BK279" s="6"/>
      <c r="BL279" s="6"/>
    </row>
    <row r="280" spans="1:64">
      <c r="A280" s="4"/>
      <c r="B280" s="5"/>
      <c r="C280" s="27" t="str">
        <f>IFERROR(VLOOKUP(B280,vlookup!A$2:I$331,2,FALSE),"")</f>
        <v/>
      </c>
      <c r="D280" s="27" t="str">
        <f>IFERROR(VLOOKUP(B280,vlookup!A$2:I$331,3,FALSE),"")</f>
        <v/>
      </c>
      <c r="E280" s="5"/>
      <c r="F280" s="27" t="str">
        <f>IFERROR(VLOOKUP(E280,vlookup!D$2:E$331,2,FALSE),"")</f>
        <v/>
      </c>
      <c r="G280" s="5"/>
      <c r="H280" s="27" t="str">
        <f t="shared" si="42"/>
        <v/>
      </c>
      <c r="I280" s="27" t="str">
        <f>IFERROR(VLOOKUP(H280,vlookup!G$2:I$331,2,FALSE),"")</f>
        <v/>
      </c>
      <c r="J280" s="27" t="str">
        <f>IFERROR(VLOOKUP(H280,vlookup!G$2:I$331,3,FALSE),"")</f>
        <v/>
      </c>
      <c r="K280" s="5"/>
      <c r="L280" s="6"/>
      <c r="M280" s="6"/>
      <c r="N280" s="6"/>
      <c r="O280" s="6"/>
      <c r="P280" s="6"/>
      <c r="Q280" s="14" t="str">
        <f t="shared" si="43"/>
        <v/>
      </c>
      <c r="R280" s="5"/>
      <c r="S280" s="6"/>
      <c r="T280" s="6"/>
      <c r="U280" s="5"/>
      <c r="V280" s="45">
        <f t="shared" si="44"/>
        <v>0</v>
      </c>
      <c r="W280" s="45">
        <f t="shared" si="45"/>
        <v>0</v>
      </c>
      <c r="X280" s="45" t="e">
        <f t="shared" si="46"/>
        <v>#VALUE!</v>
      </c>
      <c r="Y280" s="45">
        <f>IFERROR(VALUE(V280),VLOOKUP(V280,DayReplace[],2,0))</f>
        <v>0</v>
      </c>
      <c r="Z280" s="45">
        <f>IF(V280=0,1,
IF(OR(AND(COUNTIF(Table12[Normal and Leap Years],X280),AA280=3,Y280=30),
AND(COUNTIF(Table9[MM Year],X280),COUNTIF(Table13[Always 29-Day Months],AA280),Y280=30)),Y280
-1,Y280))</f>
        <v>1</v>
      </c>
      <c r="AA280" s="45">
        <f>IFERROR(VALUE(W280),VLOOKUP(W280,MonthReplace[],2,0))</f>
        <v>0</v>
      </c>
      <c r="AB280" s="45" t="e">
        <f>IF(COUNTIF(Table9[MM Year],X280),VLOOKUP(AA280,MonthSerial[],VLOOKUP(X280,Table9[],3,0)+2,0),DATE(X280,AA280,0)-AC280)</f>
        <v>#VALUE!</v>
      </c>
      <c r="AC280" s="45" t="e">
        <f>IF(COUNTIF(Table9[MM Year],X280),
VLOOKUP(X280,Table9[],5,0),
DATE(X280,1,0))</f>
        <v>#VALUE!</v>
      </c>
      <c r="AD280" s="46" t="e">
        <f>IF(AA280=0,DATE(YEAR(AC280+1),7,16),
IF(V280=0,IF(COUNTIF(Table9[MM Year],X280),AC280+AB280+Z280+15-DAY(AC280+AB280+Z280+15)+16,AC280+AB280+Z280-DAY(AC280+AB280+Z280)+16),
IF(COUNTIF(Table9[MM Year],X280),
IF(AC280+AB280+Z280&lt;VLOOKUP(X280,Table9[],7,0),AC280
+AB280+Z280+VLOOKUP(X280,Table9[],4,0),AC280+AB280+Z280),AC280
+AB280+Z280)))</f>
        <v>#VALUE!</v>
      </c>
      <c r="AE280" s="42"/>
      <c r="AF280" s="15" t="str">
        <f>IFERROR(IF(COUNTIF(Table9[MM Year],X280),
IF(AD280&lt;VLOOKUP(X280,Table9[],7,0),AD280
+VLOOKUP(X280,Table9[],4,0),AD280),AD280
),"")</f>
        <v/>
      </c>
      <c r="AG280" s="5"/>
      <c r="AH280" s="5"/>
      <c r="AI280" s="5"/>
      <c r="AJ280" s="6"/>
      <c r="AK280" s="6"/>
      <c r="AL280" s="12" t="str">
        <f t="shared" si="47"/>
        <v/>
      </c>
      <c r="AM280" s="5"/>
      <c r="AN280" s="27" t="str">
        <f t="shared" si="48"/>
        <v/>
      </c>
      <c r="AO280" s="5"/>
      <c r="AP280" s="5"/>
      <c r="AQ280" s="6"/>
      <c r="AR280" s="12" t="str">
        <f t="shared" si="49"/>
        <v/>
      </c>
      <c r="AS280" s="6"/>
      <c r="AT280" s="5"/>
      <c r="AU280" s="53"/>
      <c r="AV280" s="53"/>
      <c r="AW280" s="54"/>
      <c r="AX280" s="15" t="str">
        <f t="shared" si="50"/>
        <v/>
      </c>
      <c r="AY280" s="5"/>
      <c r="AZ280" s="27" t="str">
        <f>IFERROR(VLOOKUP(AY280,vlookup!A$2:I$331,2,FALSE),"")</f>
        <v/>
      </c>
      <c r="BA280" s="27" t="str">
        <f>IFERROR(VLOOKUP(AY280,vlookup!A$2:I$331,3,FALSE),"")</f>
        <v/>
      </c>
      <c r="BB280" s="5"/>
      <c r="BC280" s="27" t="str">
        <f>IFERROR(VLOOKUP(BB280,vlookup!D$2:E$331,2,FALSE),"")</f>
        <v/>
      </c>
      <c r="BD280" s="5"/>
      <c r="BE280" s="27" t="str">
        <f t="shared" si="51"/>
        <v/>
      </c>
      <c r="BF280" s="27" t="str">
        <f>IFERROR(VLOOKUP(BE280,vlookup!G$2:I$331,2,FALSE),"")</f>
        <v/>
      </c>
      <c r="BG280" s="27" t="str">
        <f>IFERROR(VLOOKUP(BE280,vlookup!G$2:I$331,3,FALSE),"")</f>
        <v/>
      </c>
      <c r="BH280" s="5"/>
      <c r="BI280" s="6"/>
      <c r="BJ280" s="6"/>
      <c r="BK280" s="6"/>
      <c r="BL280" s="6"/>
    </row>
    <row r="281" spans="1:64">
      <c r="A281" s="4"/>
      <c r="B281" s="5"/>
      <c r="C281" s="27" t="str">
        <f>IFERROR(VLOOKUP(B281,vlookup!A$2:I$331,2,FALSE),"")</f>
        <v/>
      </c>
      <c r="D281" s="27" t="str">
        <f>IFERROR(VLOOKUP(B281,vlookup!A$2:I$331,3,FALSE),"")</f>
        <v/>
      </c>
      <c r="E281" s="5"/>
      <c r="F281" s="27" t="str">
        <f>IFERROR(VLOOKUP(E281,vlookup!D$2:E$331,2,FALSE),"")</f>
        <v/>
      </c>
      <c r="G281" s="5"/>
      <c r="H281" s="27" t="str">
        <f t="shared" si="42"/>
        <v/>
      </c>
      <c r="I281" s="27" t="str">
        <f>IFERROR(VLOOKUP(H281,vlookup!G$2:I$331,2,FALSE),"")</f>
        <v/>
      </c>
      <c r="J281" s="27" t="str">
        <f>IFERROR(VLOOKUP(H281,vlookup!G$2:I$331,3,FALSE),"")</f>
        <v/>
      </c>
      <c r="K281" s="5"/>
      <c r="L281" s="6"/>
      <c r="M281" s="6"/>
      <c r="N281" s="6"/>
      <c r="O281" s="6"/>
      <c r="P281" s="6"/>
      <c r="Q281" s="14" t="str">
        <f t="shared" si="43"/>
        <v/>
      </c>
      <c r="R281" s="5"/>
      <c r="S281" s="6"/>
      <c r="T281" s="6"/>
      <c r="U281" s="5"/>
      <c r="V281" s="45">
        <f t="shared" si="44"/>
        <v>0</v>
      </c>
      <c r="W281" s="45">
        <f t="shared" si="45"/>
        <v>0</v>
      </c>
      <c r="X281" s="45" t="e">
        <f t="shared" si="46"/>
        <v>#VALUE!</v>
      </c>
      <c r="Y281" s="45">
        <f>IFERROR(VALUE(V281),VLOOKUP(V281,DayReplace[],2,0))</f>
        <v>0</v>
      </c>
      <c r="Z281" s="45">
        <f>IF(V281=0,1,
IF(OR(AND(COUNTIF(Table12[Normal and Leap Years],X281),AA281=3,Y281=30),
AND(COUNTIF(Table9[MM Year],X281),COUNTIF(Table13[Always 29-Day Months],AA281),Y281=30)),Y281
-1,Y281))</f>
        <v>1</v>
      </c>
      <c r="AA281" s="45">
        <f>IFERROR(VALUE(W281),VLOOKUP(W281,MonthReplace[],2,0))</f>
        <v>0</v>
      </c>
      <c r="AB281" s="45" t="e">
        <f>IF(COUNTIF(Table9[MM Year],X281),VLOOKUP(AA281,MonthSerial[],VLOOKUP(X281,Table9[],3,0)+2,0),DATE(X281,AA281,0)-AC281)</f>
        <v>#VALUE!</v>
      </c>
      <c r="AC281" s="45" t="e">
        <f>IF(COUNTIF(Table9[MM Year],X281),
VLOOKUP(X281,Table9[],5,0),
DATE(X281,1,0))</f>
        <v>#VALUE!</v>
      </c>
      <c r="AD281" s="46" t="e">
        <f>IF(AA281=0,DATE(YEAR(AC281+1),7,16),
IF(V281=0,IF(COUNTIF(Table9[MM Year],X281),AC281+AB281+Z281+15-DAY(AC281+AB281+Z281+15)+16,AC281+AB281+Z281-DAY(AC281+AB281+Z281)+16),
IF(COUNTIF(Table9[MM Year],X281),
IF(AC281+AB281+Z281&lt;VLOOKUP(X281,Table9[],7,0),AC281
+AB281+Z281+VLOOKUP(X281,Table9[],4,0),AC281+AB281+Z281),AC281
+AB281+Z281)))</f>
        <v>#VALUE!</v>
      </c>
      <c r="AE281" s="42"/>
      <c r="AF281" s="15" t="str">
        <f>IFERROR(IF(COUNTIF(Table9[MM Year],X281),
IF(AD281&lt;VLOOKUP(X281,Table9[],7,0),AD281
+VLOOKUP(X281,Table9[],4,0),AD281),AD281
),"")</f>
        <v/>
      </c>
      <c r="AG281" s="5"/>
      <c r="AH281" s="5"/>
      <c r="AI281" s="5"/>
      <c r="AJ281" s="6"/>
      <c r="AK281" s="6"/>
      <c r="AL281" s="12" t="str">
        <f t="shared" si="47"/>
        <v/>
      </c>
      <c r="AM281" s="5"/>
      <c r="AN281" s="27" t="str">
        <f t="shared" si="48"/>
        <v/>
      </c>
      <c r="AO281" s="5"/>
      <c r="AP281" s="5"/>
      <c r="AQ281" s="6"/>
      <c r="AR281" s="12" t="str">
        <f t="shared" si="49"/>
        <v/>
      </c>
      <c r="AS281" s="6"/>
      <c r="AT281" s="5"/>
      <c r="AU281" s="53"/>
      <c r="AV281" s="53"/>
      <c r="AW281" s="54"/>
      <c r="AX281" s="15" t="str">
        <f t="shared" si="50"/>
        <v/>
      </c>
      <c r="AY281" s="5"/>
      <c r="AZ281" s="27" t="str">
        <f>IFERROR(VLOOKUP(AY281,vlookup!A$2:I$331,2,FALSE),"")</f>
        <v/>
      </c>
      <c r="BA281" s="27" t="str">
        <f>IFERROR(VLOOKUP(AY281,vlookup!A$2:I$331,3,FALSE),"")</f>
        <v/>
      </c>
      <c r="BB281" s="5"/>
      <c r="BC281" s="27" t="str">
        <f>IFERROR(VLOOKUP(BB281,vlookup!D$2:E$331,2,FALSE),"")</f>
        <v/>
      </c>
      <c r="BD281" s="5"/>
      <c r="BE281" s="27" t="str">
        <f t="shared" si="51"/>
        <v/>
      </c>
      <c r="BF281" s="27" t="str">
        <f>IFERROR(VLOOKUP(BE281,vlookup!G$2:I$331,2,FALSE),"")</f>
        <v/>
      </c>
      <c r="BG281" s="27" t="str">
        <f>IFERROR(VLOOKUP(BE281,vlookup!G$2:I$331,3,FALSE),"")</f>
        <v/>
      </c>
      <c r="BH281" s="5"/>
      <c r="BI281" s="6"/>
      <c r="BJ281" s="6"/>
      <c r="BK281" s="6"/>
      <c r="BL281" s="6"/>
    </row>
    <row r="282" spans="1:64">
      <c r="A282" s="4"/>
      <c r="B282" s="5"/>
      <c r="C282" s="27" t="str">
        <f>IFERROR(VLOOKUP(B282,vlookup!A$2:I$331,2,FALSE),"")</f>
        <v/>
      </c>
      <c r="D282" s="27" t="str">
        <f>IFERROR(VLOOKUP(B282,vlookup!A$2:I$331,3,FALSE),"")</f>
        <v/>
      </c>
      <c r="E282" s="5"/>
      <c r="F282" s="27" t="str">
        <f>IFERROR(VLOOKUP(E282,vlookup!D$2:E$331,2,FALSE),"")</f>
        <v/>
      </c>
      <c r="G282" s="5"/>
      <c r="H282" s="27" t="str">
        <f t="shared" si="42"/>
        <v/>
      </c>
      <c r="I282" s="27" t="str">
        <f>IFERROR(VLOOKUP(H282,vlookup!G$2:I$331,2,FALSE),"")</f>
        <v/>
      </c>
      <c r="J282" s="27" t="str">
        <f>IFERROR(VLOOKUP(H282,vlookup!G$2:I$331,3,FALSE),"")</f>
        <v/>
      </c>
      <c r="K282" s="5"/>
      <c r="L282" s="6"/>
      <c r="M282" s="6"/>
      <c r="N282" s="6"/>
      <c r="O282" s="6"/>
      <c r="P282" s="6"/>
      <c r="Q282" s="14" t="str">
        <f t="shared" si="43"/>
        <v/>
      </c>
      <c r="R282" s="5"/>
      <c r="S282" s="6"/>
      <c r="T282" s="6"/>
      <c r="U282" s="5"/>
      <c r="V282" s="45">
        <f t="shared" si="44"/>
        <v>0</v>
      </c>
      <c r="W282" s="45">
        <f t="shared" si="45"/>
        <v>0</v>
      </c>
      <c r="X282" s="45" t="e">
        <f t="shared" si="46"/>
        <v>#VALUE!</v>
      </c>
      <c r="Y282" s="45">
        <f>IFERROR(VALUE(V282),VLOOKUP(V282,DayReplace[],2,0))</f>
        <v>0</v>
      </c>
      <c r="Z282" s="45">
        <f>IF(V282=0,1,
IF(OR(AND(COUNTIF(Table12[Normal and Leap Years],X282),AA282=3,Y282=30),
AND(COUNTIF(Table9[MM Year],X282),COUNTIF(Table13[Always 29-Day Months],AA282),Y282=30)),Y282
-1,Y282))</f>
        <v>1</v>
      </c>
      <c r="AA282" s="45">
        <f>IFERROR(VALUE(W282),VLOOKUP(W282,MonthReplace[],2,0))</f>
        <v>0</v>
      </c>
      <c r="AB282" s="45" t="e">
        <f>IF(COUNTIF(Table9[MM Year],X282),VLOOKUP(AA282,MonthSerial[],VLOOKUP(X282,Table9[],3,0)+2,0),DATE(X282,AA282,0)-AC282)</f>
        <v>#VALUE!</v>
      </c>
      <c r="AC282" s="45" t="e">
        <f>IF(COUNTIF(Table9[MM Year],X282),
VLOOKUP(X282,Table9[],5,0),
DATE(X282,1,0))</f>
        <v>#VALUE!</v>
      </c>
      <c r="AD282" s="46" t="e">
        <f>IF(AA282=0,DATE(YEAR(AC282+1),7,16),
IF(V282=0,IF(COUNTIF(Table9[MM Year],X282),AC282+AB282+Z282+15-DAY(AC282+AB282+Z282+15)+16,AC282+AB282+Z282-DAY(AC282+AB282+Z282)+16),
IF(COUNTIF(Table9[MM Year],X282),
IF(AC282+AB282+Z282&lt;VLOOKUP(X282,Table9[],7,0),AC282
+AB282+Z282+VLOOKUP(X282,Table9[],4,0),AC282+AB282+Z282),AC282
+AB282+Z282)))</f>
        <v>#VALUE!</v>
      </c>
      <c r="AE282" s="42"/>
      <c r="AF282" s="15" t="str">
        <f>IFERROR(IF(COUNTIF(Table9[MM Year],X282),
IF(AD282&lt;VLOOKUP(X282,Table9[],7,0),AD282
+VLOOKUP(X282,Table9[],4,0),AD282),AD282
),"")</f>
        <v/>
      </c>
      <c r="AG282" s="5"/>
      <c r="AH282" s="5"/>
      <c r="AI282" s="5"/>
      <c r="AJ282" s="6"/>
      <c r="AK282" s="6"/>
      <c r="AL282" s="12" t="str">
        <f t="shared" si="47"/>
        <v/>
      </c>
      <c r="AM282" s="5"/>
      <c r="AN282" s="27" t="str">
        <f t="shared" si="48"/>
        <v/>
      </c>
      <c r="AO282" s="5"/>
      <c r="AP282" s="5"/>
      <c r="AQ282" s="6"/>
      <c r="AR282" s="12" t="str">
        <f t="shared" si="49"/>
        <v/>
      </c>
      <c r="AS282" s="6"/>
      <c r="AT282" s="5"/>
      <c r="AU282" s="53"/>
      <c r="AV282" s="53"/>
      <c r="AW282" s="54"/>
      <c r="AX282" s="15" t="str">
        <f t="shared" si="50"/>
        <v/>
      </c>
      <c r="AY282" s="5"/>
      <c r="AZ282" s="27" t="str">
        <f>IFERROR(VLOOKUP(AY282,vlookup!A$2:I$331,2,FALSE),"")</f>
        <v/>
      </c>
      <c r="BA282" s="27" t="str">
        <f>IFERROR(VLOOKUP(AY282,vlookup!A$2:I$331,3,FALSE),"")</f>
        <v/>
      </c>
      <c r="BB282" s="5"/>
      <c r="BC282" s="27" t="str">
        <f>IFERROR(VLOOKUP(BB282,vlookup!D$2:E$331,2,FALSE),"")</f>
        <v/>
      </c>
      <c r="BD282" s="5"/>
      <c r="BE282" s="27" t="str">
        <f t="shared" si="51"/>
        <v/>
      </c>
      <c r="BF282" s="27" t="str">
        <f>IFERROR(VLOOKUP(BE282,vlookup!G$2:I$331,2,FALSE),"")</f>
        <v/>
      </c>
      <c r="BG282" s="27" t="str">
        <f>IFERROR(VLOOKUP(BE282,vlookup!G$2:I$331,3,FALSE),"")</f>
        <v/>
      </c>
      <c r="BH282" s="5"/>
      <c r="BI282" s="6"/>
      <c r="BJ282" s="6"/>
      <c r="BK282" s="6"/>
      <c r="BL282" s="6"/>
    </row>
    <row r="283" spans="1:64">
      <c r="A283" s="4"/>
      <c r="B283" s="5"/>
      <c r="C283" s="27" t="str">
        <f>IFERROR(VLOOKUP(B283,vlookup!A$2:I$331,2,FALSE),"")</f>
        <v/>
      </c>
      <c r="D283" s="27" t="str">
        <f>IFERROR(VLOOKUP(B283,vlookup!A$2:I$331,3,FALSE),"")</f>
        <v/>
      </c>
      <c r="E283" s="5"/>
      <c r="F283" s="27" t="str">
        <f>IFERROR(VLOOKUP(E283,vlookup!D$2:E$331,2,FALSE),"")</f>
        <v/>
      </c>
      <c r="G283" s="5"/>
      <c r="H283" s="27" t="str">
        <f t="shared" si="42"/>
        <v/>
      </c>
      <c r="I283" s="27" t="str">
        <f>IFERROR(VLOOKUP(H283,vlookup!G$2:I$331,2,FALSE),"")</f>
        <v/>
      </c>
      <c r="J283" s="27" t="str">
        <f>IFERROR(VLOOKUP(H283,vlookup!G$2:I$331,3,FALSE),"")</f>
        <v/>
      </c>
      <c r="K283" s="5"/>
      <c r="L283" s="6"/>
      <c r="M283" s="6"/>
      <c r="N283" s="6"/>
      <c r="O283" s="6"/>
      <c r="P283" s="6"/>
      <c r="Q283" s="14" t="str">
        <f t="shared" si="43"/>
        <v/>
      </c>
      <c r="R283" s="5"/>
      <c r="S283" s="6"/>
      <c r="T283" s="6"/>
      <c r="U283" s="5"/>
      <c r="V283" s="45">
        <f t="shared" si="44"/>
        <v>0</v>
      </c>
      <c r="W283" s="45">
        <f t="shared" si="45"/>
        <v>0</v>
      </c>
      <c r="X283" s="45" t="e">
        <f t="shared" si="46"/>
        <v>#VALUE!</v>
      </c>
      <c r="Y283" s="45">
        <f>IFERROR(VALUE(V283),VLOOKUP(V283,DayReplace[],2,0))</f>
        <v>0</v>
      </c>
      <c r="Z283" s="45">
        <f>IF(V283=0,1,
IF(OR(AND(COUNTIF(Table12[Normal and Leap Years],X283),AA283=3,Y283=30),
AND(COUNTIF(Table9[MM Year],X283),COUNTIF(Table13[Always 29-Day Months],AA283),Y283=30)),Y283
-1,Y283))</f>
        <v>1</v>
      </c>
      <c r="AA283" s="45">
        <f>IFERROR(VALUE(W283),VLOOKUP(W283,MonthReplace[],2,0))</f>
        <v>0</v>
      </c>
      <c r="AB283" s="45" t="e">
        <f>IF(COUNTIF(Table9[MM Year],X283),VLOOKUP(AA283,MonthSerial[],VLOOKUP(X283,Table9[],3,0)+2,0),DATE(X283,AA283,0)-AC283)</f>
        <v>#VALUE!</v>
      </c>
      <c r="AC283" s="45" t="e">
        <f>IF(COUNTIF(Table9[MM Year],X283),
VLOOKUP(X283,Table9[],5,0),
DATE(X283,1,0))</f>
        <v>#VALUE!</v>
      </c>
      <c r="AD283" s="46" t="e">
        <f>IF(AA283=0,DATE(YEAR(AC283+1),7,16),
IF(V283=0,IF(COUNTIF(Table9[MM Year],X283),AC283+AB283+Z283+15-DAY(AC283+AB283+Z283+15)+16,AC283+AB283+Z283-DAY(AC283+AB283+Z283)+16),
IF(COUNTIF(Table9[MM Year],X283),
IF(AC283+AB283+Z283&lt;VLOOKUP(X283,Table9[],7,0),AC283
+AB283+Z283+VLOOKUP(X283,Table9[],4,0),AC283+AB283+Z283),AC283
+AB283+Z283)))</f>
        <v>#VALUE!</v>
      </c>
      <c r="AE283" s="42"/>
      <c r="AF283" s="15" t="str">
        <f>IFERROR(IF(COUNTIF(Table9[MM Year],X283),
IF(AD283&lt;VLOOKUP(X283,Table9[],7,0),AD283
+VLOOKUP(X283,Table9[],4,0),AD283),AD283
),"")</f>
        <v/>
      </c>
      <c r="AG283" s="5"/>
      <c r="AH283" s="5"/>
      <c r="AI283" s="5"/>
      <c r="AJ283" s="6"/>
      <c r="AK283" s="6"/>
      <c r="AL283" s="12" t="str">
        <f t="shared" si="47"/>
        <v/>
      </c>
      <c r="AM283" s="5"/>
      <c r="AN283" s="27" t="str">
        <f t="shared" si="48"/>
        <v/>
      </c>
      <c r="AO283" s="5"/>
      <c r="AP283" s="5"/>
      <c r="AQ283" s="6"/>
      <c r="AR283" s="12" t="str">
        <f t="shared" si="49"/>
        <v/>
      </c>
      <c r="AS283" s="6"/>
      <c r="AT283" s="5"/>
      <c r="AU283" s="53"/>
      <c r="AV283" s="53"/>
      <c r="AW283" s="54"/>
      <c r="AX283" s="15" t="str">
        <f t="shared" si="50"/>
        <v/>
      </c>
      <c r="AY283" s="5"/>
      <c r="AZ283" s="27" t="str">
        <f>IFERROR(VLOOKUP(AY283,vlookup!A$2:I$331,2,FALSE),"")</f>
        <v/>
      </c>
      <c r="BA283" s="27" t="str">
        <f>IFERROR(VLOOKUP(AY283,vlookup!A$2:I$331,3,FALSE),"")</f>
        <v/>
      </c>
      <c r="BB283" s="5"/>
      <c r="BC283" s="27" t="str">
        <f>IFERROR(VLOOKUP(BB283,vlookup!D$2:E$331,2,FALSE),"")</f>
        <v/>
      </c>
      <c r="BD283" s="5"/>
      <c r="BE283" s="27" t="str">
        <f t="shared" si="51"/>
        <v/>
      </c>
      <c r="BF283" s="27" t="str">
        <f>IFERROR(VLOOKUP(BE283,vlookup!G$2:I$331,2,FALSE),"")</f>
        <v/>
      </c>
      <c r="BG283" s="27" t="str">
        <f>IFERROR(VLOOKUP(BE283,vlookup!G$2:I$331,3,FALSE),"")</f>
        <v/>
      </c>
      <c r="BH283" s="5"/>
      <c r="BI283" s="6"/>
      <c r="BJ283" s="6"/>
      <c r="BK283" s="6"/>
      <c r="BL283" s="6"/>
    </row>
    <row r="284" spans="1:64">
      <c r="A284" s="4"/>
      <c r="B284" s="5"/>
      <c r="C284" s="27" t="str">
        <f>IFERROR(VLOOKUP(B284,vlookup!A$2:I$331,2,FALSE),"")</f>
        <v/>
      </c>
      <c r="D284" s="27" t="str">
        <f>IFERROR(VLOOKUP(B284,vlookup!A$2:I$331,3,FALSE),"")</f>
        <v/>
      </c>
      <c r="E284" s="5"/>
      <c r="F284" s="27" t="str">
        <f>IFERROR(VLOOKUP(E284,vlookup!D$2:E$331,2,FALSE),"")</f>
        <v/>
      </c>
      <c r="G284" s="5"/>
      <c r="H284" s="27" t="str">
        <f t="shared" si="42"/>
        <v/>
      </c>
      <c r="I284" s="27" t="str">
        <f>IFERROR(VLOOKUP(H284,vlookup!G$2:I$331,2,FALSE),"")</f>
        <v/>
      </c>
      <c r="J284" s="27" t="str">
        <f>IFERROR(VLOOKUP(H284,vlookup!G$2:I$331,3,FALSE),"")</f>
        <v/>
      </c>
      <c r="K284" s="5"/>
      <c r="L284" s="6"/>
      <c r="M284" s="6"/>
      <c r="N284" s="6"/>
      <c r="O284" s="6"/>
      <c r="P284" s="6"/>
      <c r="Q284" s="14" t="str">
        <f t="shared" si="43"/>
        <v/>
      </c>
      <c r="R284" s="5"/>
      <c r="S284" s="6"/>
      <c r="T284" s="6"/>
      <c r="U284" s="5"/>
      <c r="V284" s="45">
        <f t="shared" si="44"/>
        <v>0</v>
      </c>
      <c r="W284" s="45">
        <f t="shared" si="45"/>
        <v>0</v>
      </c>
      <c r="X284" s="45" t="e">
        <f t="shared" si="46"/>
        <v>#VALUE!</v>
      </c>
      <c r="Y284" s="45">
        <f>IFERROR(VALUE(V284),VLOOKUP(V284,DayReplace[],2,0))</f>
        <v>0</v>
      </c>
      <c r="Z284" s="45">
        <f>IF(V284=0,1,
IF(OR(AND(COUNTIF(Table12[Normal and Leap Years],X284),AA284=3,Y284=30),
AND(COUNTIF(Table9[MM Year],X284),COUNTIF(Table13[Always 29-Day Months],AA284),Y284=30)),Y284
-1,Y284))</f>
        <v>1</v>
      </c>
      <c r="AA284" s="45">
        <f>IFERROR(VALUE(W284),VLOOKUP(W284,MonthReplace[],2,0))</f>
        <v>0</v>
      </c>
      <c r="AB284" s="45" t="e">
        <f>IF(COUNTIF(Table9[MM Year],X284),VLOOKUP(AA284,MonthSerial[],VLOOKUP(X284,Table9[],3,0)+2,0),DATE(X284,AA284,0)-AC284)</f>
        <v>#VALUE!</v>
      </c>
      <c r="AC284" s="45" t="e">
        <f>IF(COUNTIF(Table9[MM Year],X284),
VLOOKUP(X284,Table9[],5,0),
DATE(X284,1,0))</f>
        <v>#VALUE!</v>
      </c>
      <c r="AD284" s="46" t="e">
        <f>IF(AA284=0,DATE(YEAR(AC284+1),7,16),
IF(V284=0,IF(COUNTIF(Table9[MM Year],X284),AC284+AB284+Z284+15-DAY(AC284+AB284+Z284+15)+16,AC284+AB284+Z284-DAY(AC284+AB284+Z284)+16),
IF(COUNTIF(Table9[MM Year],X284),
IF(AC284+AB284+Z284&lt;VLOOKUP(X284,Table9[],7,0),AC284
+AB284+Z284+VLOOKUP(X284,Table9[],4,0),AC284+AB284+Z284),AC284
+AB284+Z284)))</f>
        <v>#VALUE!</v>
      </c>
      <c r="AE284" s="42"/>
      <c r="AF284" s="15" t="str">
        <f>IFERROR(IF(COUNTIF(Table9[MM Year],X284),
IF(AD284&lt;VLOOKUP(X284,Table9[],7,0),AD284
+VLOOKUP(X284,Table9[],4,0),AD284),AD284
),"")</f>
        <v/>
      </c>
      <c r="AG284" s="5"/>
      <c r="AH284" s="5"/>
      <c r="AI284" s="5"/>
      <c r="AJ284" s="6"/>
      <c r="AK284" s="6"/>
      <c r="AL284" s="12" t="str">
        <f t="shared" si="47"/>
        <v/>
      </c>
      <c r="AM284" s="5"/>
      <c r="AN284" s="27" t="str">
        <f t="shared" si="48"/>
        <v/>
      </c>
      <c r="AO284" s="5"/>
      <c r="AP284" s="5"/>
      <c r="AQ284" s="6"/>
      <c r="AR284" s="12" t="str">
        <f t="shared" si="49"/>
        <v/>
      </c>
      <c r="AS284" s="6"/>
      <c r="AT284" s="5"/>
      <c r="AU284" s="53"/>
      <c r="AV284" s="53"/>
      <c r="AW284" s="54"/>
      <c r="AX284" s="15" t="str">
        <f t="shared" si="50"/>
        <v/>
      </c>
      <c r="AY284" s="5"/>
      <c r="AZ284" s="27" t="str">
        <f>IFERROR(VLOOKUP(AY284,vlookup!A$2:I$331,2,FALSE),"")</f>
        <v/>
      </c>
      <c r="BA284" s="27" t="str">
        <f>IFERROR(VLOOKUP(AY284,vlookup!A$2:I$331,3,FALSE),"")</f>
        <v/>
      </c>
      <c r="BB284" s="5"/>
      <c r="BC284" s="27" t="str">
        <f>IFERROR(VLOOKUP(BB284,vlookup!D$2:E$331,2,FALSE),"")</f>
        <v/>
      </c>
      <c r="BD284" s="5"/>
      <c r="BE284" s="27" t="str">
        <f t="shared" si="51"/>
        <v/>
      </c>
      <c r="BF284" s="27" t="str">
        <f>IFERROR(VLOOKUP(BE284,vlookup!G$2:I$331,2,FALSE),"")</f>
        <v/>
      </c>
      <c r="BG284" s="27" t="str">
        <f>IFERROR(VLOOKUP(BE284,vlookup!G$2:I$331,3,FALSE),"")</f>
        <v/>
      </c>
      <c r="BH284" s="5"/>
      <c r="BI284" s="6"/>
      <c r="BJ284" s="6"/>
      <c r="BK284" s="6"/>
      <c r="BL284" s="6"/>
    </row>
    <row r="285" spans="1:64">
      <c r="A285" s="4"/>
      <c r="B285" s="5"/>
      <c r="C285" s="27" t="str">
        <f>IFERROR(VLOOKUP(B285,vlookup!A$2:I$331,2,FALSE),"")</f>
        <v/>
      </c>
      <c r="D285" s="27" t="str">
        <f>IFERROR(VLOOKUP(B285,vlookup!A$2:I$331,3,FALSE),"")</f>
        <v/>
      </c>
      <c r="E285" s="5"/>
      <c r="F285" s="27" t="str">
        <f>IFERROR(VLOOKUP(E285,vlookup!D$2:E$331,2,FALSE),"")</f>
        <v/>
      </c>
      <c r="G285" s="5"/>
      <c r="H285" s="27" t="str">
        <f t="shared" si="42"/>
        <v/>
      </c>
      <c r="I285" s="27" t="str">
        <f>IFERROR(VLOOKUP(H285,vlookup!G$2:I$331,2,FALSE),"")</f>
        <v/>
      </c>
      <c r="J285" s="27" t="str">
        <f>IFERROR(VLOOKUP(H285,vlookup!G$2:I$331,3,FALSE),"")</f>
        <v/>
      </c>
      <c r="K285" s="5"/>
      <c r="L285" s="6"/>
      <c r="M285" s="6"/>
      <c r="N285" s="6"/>
      <c r="O285" s="6"/>
      <c r="P285" s="6"/>
      <c r="Q285" s="14" t="str">
        <f t="shared" si="43"/>
        <v/>
      </c>
      <c r="R285" s="5"/>
      <c r="S285" s="6"/>
      <c r="T285" s="6"/>
      <c r="U285" s="5"/>
      <c r="V285" s="45">
        <f t="shared" si="44"/>
        <v>0</v>
      </c>
      <c r="W285" s="45">
        <f t="shared" si="45"/>
        <v>0</v>
      </c>
      <c r="X285" s="45" t="e">
        <f t="shared" si="46"/>
        <v>#VALUE!</v>
      </c>
      <c r="Y285" s="45">
        <f>IFERROR(VALUE(V285),VLOOKUP(V285,DayReplace[],2,0))</f>
        <v>0</v>
      </c>
      <c r="Z285" s="45">
        <f>IF(V285=0,1,
IF(OR(AND(COUNTIF(Table12[Normal and Leap Years],X285),AA285=3,Y285=30),
AND(COUNTIF(Table9[MM Year],X285),COUNTIF(Table13[Always 29-Day Months],AA285),Y285=30)),Y285
-1,Y285))</f>
        <v>1</v>
      </c>
      <c r="AA285" s="45">
        <f>IFERROR(VALUE(W285),VLOOKUP(W285,MonthReplace[],2,0))</f>
        <v>0</v>
      </c>
      <c r="AB285" s="45" t="e">
        <f>IF(COUNTIF(Table9[MM Year],X285),VLOOKUP(AA285,MonthSerial[],VLOOKUP(X285,Table9[],3,0)+2,0),DATE(X285,AA285,0)-AC285)</f>
        <v>#VALUE!</v>
      </c>
      <c r="AC285" s="45" t="e">
        <f>IF(COUNTIF(Table9[MM Year],X285),
VLOOKUP(X285,Table9[],5,0),
DATE(X285,1,0))</f>
        <v>#VALUE!</v>
      </c>
      <c r="AD285" s="46" t="e">
        <f>IF(AA285=0,DATE(YEAR(AC285+1),7,16),
IF(V285=0,IF(COUNTIF(Table9[MM Year],X285),AC285+AB285+Z285+15-DAY(AC285+AB285+Z285+15)+16,AC285+AB285+Z285-DAY(AC285+AB285+Z285)+16),
IF(COUNTIF(Table9[MM Year],X285),
IF(AC285+AB285+Z285&lt;VLOOKUP(X285,Table9[],7,0),AC285
+AB285+Z285+VLOOKUP(X285,Table9[],4,0),AC285+AB285+Z285),AC285
+AB285+Z285)))</f>
        <v>#VALUE!</v>
      </c>
      <c r="AE285" s="42"/>
      <c r="AF285" s="15" t="str">
        <f>IFERROR(IF(COUNTIF(Table9[MM Year],X285),
IF(AD285&lt;VLOOKUP(X285,Table9[],7,0),AD285
+VLOOKUP(X285,Table9[],4,0),AD285),AD285
),"")</f>
        <v/>
      </c>
      <c r="AG285" s="5"/>
      <c r="AH285" s="5"/>
      <c r="AI285" s="5"/>
      <c r="AJ285" s="6"/>
      <c r="AK285" s="6"/>
      <c r="AL285" s="12" t="str">
        <f t="shared" si="47"/>
        <v/>
      </c>
      <c r="AM285" s="5"/>
      <c r="AN285" s="27" t="str">
        <f t="shared" si="48"/>
        <v/>
      </c>
      <c r="AO285" s="5"/>
      <c r="AP285" s="5"/>
      <c r="AQ285" s="6"/>
      <c r="AR285" s="12" t="str">
        <f t="shared" si="49"/>
        <v/>
      </c>
      <c r="AS285" s="6"/>
      <c r="AT285" s="5"/>
      <c r="AU285" s="53"/>
      <c r="AV285" s="53"/>
      <c r="AW285" s="54"/>
      <c r="AX285" s="15" t="str">
        <f t="shared" si="50"/>
        <v/>
      </c>
      <c r="AY285" s="5"/>
      <c r="AZ285" s="27" t="str">
        <f>IFERROR(VLOOKUP(AY285,vlookup!A$2:I$331,2,FALSE),"")</f>
        <v/>
      </c>
      <c r="BA285" s="27" t="str">
        <f>IFERROR(VLOOKUP(AY285,vlookup!A$2:I$331,3,FALSE),"")</f>
        <v/>
      </c>
      <c r="BB285" s="5"/>
      <c r="BC285" s="27" t="str">
        <f>IFERROR(VLOOKUP(BB285,vlookup!D$2:E$331,2,FALSE),"")</f>
        <v/>
      </c>
      <c r="BD285" s="5"/>
      <c r="BE285" s="27" t="str">
        <f t="shared" si="51"/>
        <v/>
      </c>
      <c r="BF285" s="27" t="str">
        <f>IFERROR(VLOOKUP(BE285,vlookup!G$2:I$331,2,FALSE),"")</f>
        <v/>
      </c>
      <c r="BG285" s="27" t="str">
        <f>IFERROR(VLOOKUP(BE285,vlookup!G$2:I$331,3,FALSE),"")</f>
        <v/>
      </c>
      <c r="BH285" s="5"/>
      <c r="BI285" s="6"/>
      <c r="BJ285" s="6"/>
      <c r="BK285" s="6"/>
      <c r="BL285" s="6"/>
    </row>
    <row r="286" spans="1:64">
      <c r="A286" s="4"/>
      <c r="B286" s="5"/>
      <c r="C286" s="27" t="str">
        <f>IFERROR(VLOOKUP(B286,vlookup!A$2:I$331,2,FALSE),"")</f>
        <v/>
      </c>
      <c r="D286" s="27" t="str">
        <f>IFERROR(VLOOKUP(B286,vlookup!A$2:I$331,3,FALSE),"")</f>
        <v/>
      </c>
      <c r="E286" s="5"/>
      <c r="F286" s="27" t="str">
        <f>IFERROR(VLOOKUP(E286,vlookup!D$2:E$331,2,FALSE),"")</f>
        <v/>
      </c>
      <c r="G286" s="5"/>
      <c r="H286" s="27" t="str">
        <f t="shared" si="42"/>
        <v/>
      </c>
      <c r="I286" s="27" t="str">
        <f>IFERROR(VLOOKUP(H286,vlookup!G$2:I$331,2,FALSE),"")</f>
        <v/>
      </c>
      <c r="J286" s="27" t="str">
        <f>IFERROR(VLOOKUP(H286,vlookup!G$2:I$331,3,FALSE),"")</f>
        <v/>
      </c>
      <c r="K286" s="5"/>
      <c r="L286" s="6"/>
      <c r="M286" s="6"/>
      <c r="N286" s="6"/>
      <c r="O286" s="6"/>
      <c r="P286" s="6"/>
      <c r="Q286" s="14" t="str">
        <f t="shared" si="43"/>
        <v/>
      </c>
      <c r="R286" s="5"/>
      <c r="S286" s="6"/>
      <c r="T286" s="6"/>
      <c r="U286" s="5"/>
      <c r="V286" s="45">
        <f t="shared" si="44"/>
        <v>0</v>
      </c>
      <c r="W286" s="45">
        <f t="shared" si="45"/>
        <v>0</v>
      </c>
      <c r="X286" s="45" t="e">
        <f t="shared" si="46"/>
        <v>#VALUE!</v>
      </c>
      <c r="Y286" s="45">
        <f>IFERROR(VALUE(V286),VLOOKUP(V286,DayReplace[],2,0))</f>
        <v>0</v>
      </c>
      <c r="Z286" s="45">
        <f>IF(V286=0,1,
IF(OR(AND(COUNTIF(Table12[Normal and Leap Years],X286),AA286=3,Y286=30),
AND(COUNTIF(Table9[MM Year],X286),COUNTIF(Table13[Always 29-Day Months],AA286),Y286=30)),Y286
-1,Y286))</f>
        <v>1</v>
      </c>
      <c r="AA286" s="45">
        <f>IFERROR(VALUE(W286),VLOOKUP(W286,MonthReplace[],2,0))</f>
        <v>0</v>
      </c>
      <c r="AB286" s="45" t="e">
        <f>IF(COUNTIF(Table9[MM Year],X286),VLOOKUP(AA286,MonthSerial[],VLOOKUP(X286,Table9[],3,0)+2,0),DATE(X286,AA286,0)-AC286)</f>
        <v>#VALUE!</v>
      </c>
      <c r="AC286" s="45" t="e">
        <f>IF(COUNTIF(Table9[MM Year],X286),
VLOOKUP(X286,Table9[],5,0),
DATE(X286,1,0))</f>
        <v>#VALUE!</v>
      </c>
      <c r="AD286" s="46" t="e">
        <f>IF(AA286=0,DATE(YEAR(AC286+1),7,16),
IF(V286=0,IF(COUNTIF(Table9[MM Year],X286),AC286+AB286+Z286+15-DAY(AC286+AB286+Z286+15)+16,AC286+AB286+Z286-DAY(AC286+AB286+Z286)+16),
IF(COUNTIF(Table9[MM Year],X286),
IF(AC286+AB286+Z286&lt;VLOOKUP(X286,Table9[],7,0),AC286
+AB286+Z286+VLOOKUP(X286,Table9[],4,0),AC286+AB286+Z286),AC286
+AB286+Z286)))</f>
        <v>#VALUE!</v>
      </c>
      <c r="AE286" s="42"/>
      <c r="AF286" s="15" t="str">
        <f>IFERROR(IF(COUNTIF(Table9[MM Year],X286),
IF(AD286&lt;VLOOKUP(X286,Table9[],7,0),AD286
+VLOOKUP(X286,Table9[],4,0),AD286),AD286
),"")</f>
        <v/>
      </c>
      <c r="AG286" s="5"/>
      <c r="AH286" s="5"/>
      <c r="AI286" s="5"/>
      <c r="AJ286" s="6"/>
      <c r="AK286" s="6"/>
      <c r="AL286" s="12" t="str">
        <f t="shared" si="47"/>
        <v/>
      </c>
      <c r="AM286" s="5"/>
      <c r="AN286" s="27" t="str">
        <f t="shared" si="48"/>
        <v/>
      </c>
      <c r="AO286" s="5"/>
      <c r="AP286" s="5"/>
      <c r="AQ286" s="6"/>
      <c r="AR286" s="12" t="str">
        <f t="shared" si="49"/>
        <v/>
      </c>
      <c r="AS286" s="6"/>
      <c r="AT286" s="5"/>
      <c r="AU286" s="53"/>
      <c r="AV286" s="53"/>
      <c r="AW286" s="54"/>
      <c r="AX286" s="15" t="str">
        <f t="shared" si="50"/>
        <v/>
      </c>
      <c r="AY286" s="5"/>
      <c r="AZ286" s="27" t="str">
        <f>IFERROR(VLOOKUP(AY286,vlookup!A$2:I$331,2,FALSE),"")</f>
        <v/>
      </c>
      <c r="BA286" s="27" t="str">
        <f>IFERROR(VLOOKUP(AY286,vlookup!A$2:I$331,3,FALSE),"")</f>
        <v/>
      </c>
      <c r="BB286" s="5"/>
      <c r="BC286" s="27" t="str">
        <f>IFERROR(VLOOKUP(BB286,vlookup!D$2:E$331,2,FALSE),"")</f>
        <v/>
      </c>
      <c r="BD286" s="5"/>
      <c r="BE286" s="27" t="str">
        <f t="shared" si="51"/>
        <v/>
      </c>
      <c r="BF286" s="27" t="str">
        <f>IFERROR(VLOOKUP(BE286,vlookup!G$2:I$331,2,FALSE),"")</f>
        <v/>
      </c>
      <c r="BG286" s="27" t="str">
        <f>IFERROR(VLOOKUP(BE286,vlookup!G$2:I$331,3,FALSE),"")</f>
        <v/>
      </c>
      <c r="BH286" s="5"/>
      <c r="BI286" s="6"/>
      <c r="BJ286" s="6"/>
      <c r="BK286" s="6"/>
      <c r="BL286" s="6"/>
    </row>
    <row r="287" spans="1:64">
      <c r="A287" s="4"/>
      <c r="B287" s="5"/>
      <c r="C287" s="27" t="str">
        <f>IFERROR(VLOOKUP(B287,vlookup!A$2:I$331,2,FALSE),"")</f>
        <v/>
      </c>
      <c r="D287" s="27" t="str">
        <f>IFERROR(VLOOKUP(B287,vlookup!A$2:I$331,3,FALSE),"")</f>
        <v/>
      </c>
      <c r="E287" s="5"/>
      <c r="F287" s="27" t="str">
        <f>IFERROR(VLOOKUP(E287,vlookup!D$2:E$331,2,FALSE),"")</f>
        <v/>
      </c>
      <c r="G287" s="5"/>
      <c r="H287" s="27" t="str">
        <f t="shared" si="42"/>
        <v/>
      </c>
      <c r="I287" s="27" t="str">
        <f>IFERROR(VLOOKUP(H287,vlookup!G$2:I$331,2,FALSE),"")</f>
        <v/>
      </c>
      <c r="J287" s="27" t="str">
        <f>IFERROR(VLOOKUP(H287,vlookup!G$2:I$331,3,FALSE),"")</f>
        <v/>
      </c>
      <c r="K287" s="5"/>
      <c r="L287" s="6"/>
      <c r="M287" s="6"/>
      <c r="N287" s="6"/>
      <c r="O287" s="6"/>
      <c r="P287" s="6"/>
      <c r="Q287" s="14" t="str">
        <f t="shared" si="43"/>
        <v/>
      </c>
      <c r="R287" s="5"/>
      <c r="S287" s="6"/>
      <c r="T287" s="6"/>
      <c r="U287" s="5"/>
      <c r="V287" s="45">
        <f t="shared" si="44"/>
        <v>0</v>
      </c>
      <c r="W287" s="45">
        <f t="shared" si="45"/>
        <v>0</v>
      </c>
      <c r="X287" s="45" t="e">
        <f t="shared" si="46"/>
        <v>#VALUE!</v>
      </c>
      <c r="Y287" s="45">
        <f>IFERROR(VALUE(V287),VLOOKUP(V287,DayReplace[],2,0))</f>
        <v>0</v>
      </c>
      <c r="Z287" s="45">
        <f>IF(V287=0,1,
IF(OR(AND(COUNTIF(Table12[Normal and Leap Years],X287),AA287=3,Y287=30),
AND(COUNTIF(Table9[MM Year],X287),COUNTIF(Table13[Always 29-Day Months],AA287),Y287=30)),Y287
-1,Y287))</f>
        <v>1</v>
      </c>
      <c r="AA287" s="45">
        <f>IFERROR(VALUE(W287),VLOOKUP(W287,MonthReplace[],2,0))</f>
        <v>0</v>
      </c>
      <c r="AB287" s="45" t="e">
        <f>IF(COUNTIF(Table9[MM Year],X287),VLOOKUP(AA287,MonthSerial[],VLOOKUP(X287,Table9[],3,0)+2,0),DATE(X287,AA287,0)-AC287)</f>
        <v>#VALUE!</v>
      </c>
      <c r="AC287" s="45" t="e">
        <f>IF(COUNTIF(Table9[MM Year],X287),
VLOOKUP(X287,Table9[],5,0),
DATE(X287,1,0))</f>
        <v>#VALUE!</v>
      </c>
      <c r="AD287" s="46" t="e">
        <f>IF(AA287=0,DATE(YEAR(AC287+1),7,16),
IF(V287=0,IF(COUNTIF(Table9[MM Year],X287),AC287+AB287+Z287+15-DAY(AC287+AB287+Z287+15)+16,AC287+AB287+Z287-DAY(AC287+AB287+Z287)+16),
IF(COUNTIF(Table9[MM Year],X287),
IF(AC287+AB287+Z287&lt;VLOOKUP(X287,Table9[],7,0),AC287
+AB287+Z287+VLOOKUP(X287,Table9[],4,0),AC287+AB287+Z287),AC287
+AB287+Z287)))</f>
        <v>#VALUE!</v>
      </c>
      <c r="AE287" s="42"/>
      <c r="AF287" s="15" t="str">
        <f>IFERROR(IF(COUNTIF(Table9[MM Year],X287),
IF(AD287&lt;VLOOKUP(X287,Table9[],7,0),AD287
+VLOOKUP(X287,Table9[],4,0),AD287),AD287
),"")</f>
        <v/>
      </c>
      <c r="AG287" s="5"/>
      <c r="AH287" s="5"/>
      <c r="AI287" s="5"/>
      <c r="AJ287" s="6"/>
      <c r="AK287" s="6"/>
      <c r="AL287" s="12" t="str">
        <f t="shared" si="47"/>
        <v/>
      </c>
      <c r="AM287" s="5"/>
      <c r="AN287" s="27" t="str">
        <f t="shared" si="48"/>
        <v/>
      </c>
      <c r="AO287" s="5"/>
      <c r="AP287" s="5"/>
      <c r="AQ287" s="6"/>
      <c r="AR287" s="12" t="str">
        <f t="shared" si="49"/>
        <v/>
      </c>
      <c r="AS287" s="6"/>
      <c r="AT287" s="5"/>
      <c r="AU287" s="53"/>
      <c r="AV287" s="53"/>
      <c r="AW287" s="54"/>
      <c r="AX287" s="15" t="str">
        <f t="shared" si="50"/>
        <v/>
      </c>
      <c r="AY287" s="5"/>
      <c r="AZ287" s="27" t="str">
        <f>IFERROR(VLOOKUP(AY287,vlookup!A$2:I$331,2,FALSE),"")</f>
        <v/>
      </c>
      <c r="BA287" s="27" t="str">
        <f>IFERROR(VLOOKUP(AY287,vlookup!A$2:I$331,3,FALSE),"")</f>
        <v/>
      </c>
      <c r="BB287" s="5"/>
      <c r="BC287" s="27" t="str">
        <f>IFERROR(VLOOKUP(BB287,vlookup!D$2:E$331,2,FALSE),"")</f>
        <v/>
      </c>
      <c r="BD287" s="5"/>
      <c r="BE287" s="27" t="str">
        <f t="shared" si="51"/>
        <v/>
      </c>
      <c r="BF287" s="27" t="str">
        <f>IFERROR(VLOOKUP(BE287,vlookup!G$2:I$331,2,FALSE),"")</f>
        <v/>
      </c>
      <c r="BG287" s="27" t="str">
        <f>IFERROR(VLOOKUP(BE287,vlookup!G$2:I$331,3,FALSE),"")</f>
        <v/>
      </c>
      <c r="BH287" s="5"/>
      <c r="BI287" s="6"/>
      <c r="BJ287" s="6"/>
      <c r="BK287" s="6"/>
      <c r="BL287" s="6"/>
    </row>
    <row r="288" spans="1:64">
      <c r="A288" s="4"/>
      <c r="B288" s="5"/>
      <c r="C288" s="27" t="str">
        <f>IFERROR(VLOOKUP(B288,vlookup!A$2:I$331,2,FALSE),"")</f>
        <v/>
      </c>
      <c r="D288" s="27" t="str">
        <f>IFERROR(VLOOKUP(B288,vlookup!A$2:I$331,3,FALSE),"")</f>
        <v/>
      </c>
      <c r="E288" s="5"/>
      <c r="F288" s="27" t="str">
        <f>IFERROR(VLOOKUP(E288,vlookup!D$2:E$331,2,FALSE),"")</f>
        <v/>
      </c>
      <c r="G288" s="5"/>
      <c r="H288" s="27" t="str">
        <f t="shared" si="42"/>
        <v/>
      </c>
      <c r="I288" s="27" t="str">
        <f>IFERROR(VLOOKUP(H288,vlookup!G$2:I$331,2,FALSE),"")</f>
        <v/>
      </c>
      <c r="J288" s="27" t="str">
        <f>IFERROR(VLOOKUP(H288,vlookup!G$2:I$331,3,FALSE),"")</f>
        <v/>
      </c>
      <c r="K288" s="5"/>
      <c r="L288" s="6"/>
      <c r="M288" s="6"/>
      <c r="N288" s="6"/>
      <c r="O288" s="6"/>
      <c r="P288" s="6"/>
      <c r="Q288" s="14" t="str">
        <f t="shared" si="43"/>
        <v/>
      </c>
      <c r="R288" s="5"/>
      <c r="S288" s="6"/>
      <c r="T288" s="6"/>
      <c r="U288" s="5"/>
      <c r="V288" s="45">
        <f t="shared" si="44"/>
        <v>0</v>
      </c>
      <c r="W288" s="45">
        <f t="shared" si="45"/>
        <v>0</v>
      </c>
      <c r="X288" s="45" t="e">
        <f t="shared" si="46"/>
        <v>#VALUE!</v>
      </c>
      <c r="Y288" s="45">
        <f>IFERROR(VALUE(V288),VLOOKUP(V288,DayReplace[],2,0))</f>
        <v>0</v>
      </c>
      <c r="Z288" s="45">
        <f>IF(V288=0,1,
IF(OR(AND(COUNTIF(Table12[Normal and Leap Years],X288),AA288=3,Y288=30),
AND(COUNTIF(Table9[MM Year],X288),COUNTIF(Table13[Always 29-Day Months],AA288),Y288=30)),Y288
-1,Y288))</f>
        <v>1</v>
      </c>
      <c r="AA288" s="45">
        <f>IFERROR(VALUE(W288),VLOOKUP(W288,MonthReplace[],2,0))</f>
        <v>0</v>
      </c>
      <c r="AB288" s="45" t="e">
        <f>IF(COUNTIF(Table9[MM Year],X288),VLOOKUP(AA288,MonthSerial[],VLOOKUP(X288,Table9[],3,0)+2,0),DATE(X288,AA288,0)-AC288)</f>
        <v>#VALUE!</v>
      </c>
      <c r="AC288" s="45" t="e">
        <f>IF(COUNTIF(Table9[MM Year],X288),
VLOOKUP(X288,Table9[],5,0),
DATE(X288,1,0))</f>
        <v>#VALUE!</v>
      </c>
      <c r="AD288" s="46" t="e">
        <f>IF(AA288=0,DATE(YEAR(AC288+1),7,16),
IF(V288=0,IF(COUNTIF(Table9[MM Year],X288),AC288+AB288+Z288+15-DAY(AC288+AB288+Z288+15)+16,AC288+AB288+Z288-DAY(AC288+AB288+Z288)+16),
IF(COUNTIF(Table9[MM Year],X288),
IF(AC288+AB288+Z288&lt;VLOOKUP(X288,Table9[],7,0),AC288
+AB288+Z288+VLOOKUP(X288,Table9[],4,0),AC288+AB288+Z288),AC288
+AB288+Z288)))</f>
        <v>#VALUE!</v>
      </c>
      <c r="AE288" s="42"/>
      <c r="AF288" s="15" t="str">
        <f>IFERROR(IF(COUNTIF(Table9[MM Year],X288),
IF(AD288&lt;VLOOKUP(X288,Table9[],7,0),AD288
+VLOOKUP(X288,Table9[],4,0),AD288),AD288
),"")</f>
        <v/>
      </c>
      <c r="AG288" s="5"/>
      <c r="AH288" s="5"/>
      <c r="AI288" s="5"/>
      <c r="AJ288" s="6"/>
      <c r="AK288" s="6"/>
      <c r="AL288" s="12" t="str">
        <f t="shared" si="47"/>
        <v/>
      </c>
      <c r="AM288" s="5"/>
      <c r="AN288" s="27" t="str">
        <f t="shared" si="48"/>
        <v/>
      </c>
      <c r="AO288" s="5"/>
      <c r="AP288" s="5"/>
      <c r="AQ288" s="6"/>
      <c r="AR288" s="12" t="str">
        <f t="shared" si="49"/>
        <v/>
      </c>
      <c r="AS288" s="6"/>
      <c r="AT288" s="5"/>
      <c r="AU288" s="53"/>
      <c r="AV288" s="53"/>
      <c r="AW288" s="54"/>
      <c r="AX288" s="15" t="str">
        <f t="shared" si="50"/>
        <v/>
      </c>
      <c r="AY288" s="5"/>
      <c r="AZ288" s="27" t="str">
        <f>IFERROR(VLOOKUP(AY288,vlookup!A$2:I$331,2,FALSE),"")</f>
        <v/>
      </c>
      <c r="BA288" s="27" t="str">
        <f>IFERROR(VLOOKUP(AY288,vlookup!A$2:I$331,3,FALSE),"")</f>
        <v/>
      </c>
      <c r="BB288" s="5"/>
      <c r="BC288" s="27" t="str">
        <f>IFERROR(VLOOKUP(BB288,vlookup!D$2:E$331,2,FALSE),"")</f>
        <v/>
      </c>
      <c r="BD288" s="5"/>
      <c r="BE288" s="27" t="str">
        <f t="shared" si="51"/>
        <v/>
      </c>
      <c r="BF288" s="27" t="str">
        <f>IFERROR(VLOOKUP(BE288,vlookup!G$2:I$331,2,FALSE),"")</f>
        <v/>
      </c>
      <c r="BG288" s="27" t="str">
        <f>IFERROR(VLOOKUP(BE288,vlookup!G$2:I$331,3,FALSE),"")</f>
        <v/>
      </c>
      <c r="BH288" s="5"/>
      <c r="BI288" s="6"/>
      <c r="BJ288" s="6"/>
      <c r="BK288" s="6"/>
      <c r="BL288" s="6"/>
    </row>
    <row r="289" spans="1:64">
      <c r="A289" s="4"/>
      <c r="B289" s="5"/>
      <c r="C289" s="27" t="str">
        <f>IFERROR(VLOOKUP(B289,vlookup!A$2:I$331,2,FALSE),"")</f>
        <v/>
      </c>
      <c r="D289" s="27" t="str">
        <f>IFERROR(VLOOKUP(B289,vlookup!A$2:I$331,3,FALSE),"")</f>
        <v/>
      </c>
      <c r="E289" s="5"/>
      <c r="F289" s="27" t="str">
        <f>IFERROR(VLOOKUP(E289,vlookup!D$2:E$331,2,FALSE),"")</f>
        <v/>
      </c>
      <c r="G289" s="5"/>
      <c r="H289" s="27" t="str">
        <f t="shared" si="42"/>
        <v/>
      </c>
      <c r="I289" s="27" t="str">
        <f>IFERROR(VLOOKUP(H289,vlookup!G$2:I$331,2,FALSE),"")</f>
        <v/>
      </c>
      <c r="J289" s="27" t="str">
        <f>IFERROR(VLOOKUP(H289,vlookup!G$2:I$331,3,FALSE),"")</f>
        <v/>
      </c>
      <c r="K289" s="5"/>
      <c r="L289" s="6"/>
      <c r="M289" s="6"/>
      <c r="N289" s="6"/>
      <c r="O289" s="6"/>
      <c r="P289" s="6"/>
      <c r="Q289" s="14" t="str">
        <f t="shared" si="43"/>
        <v/>
      </c>
      <c r="R289" s="5"/>
      <c r="S289" s="6"/>
      <c r="T289" s="6"/>
      <c r="U289" s="5"/>
      <c r="V289" s="45">
        <f t="shared" si="44"/>
        <v>0</v>
      </c>
      <c r="W289" s="45">
        <f t="shared" si="45"/>
        <v>0</v>
      </c>
      <c r="X289" s="45" t="e">
        <f t="shared" si="46"/>
        <v>#VALUE!</v>
      </c>
      <c r="Y289" s="45">
        <f>IFERROR(VALUE(V289),VLOOKUP(V289,DayReplace[],2,0))</f>
        <v>0</v>
      </c>
      <c r="Z289" s="45">
        <f>IF(V289=0,1,
IF(OR(AND(COUNTIF(Table12[Normal and Leap Years],X289),AA289=3,Y289=30),
AND(COUNTIF(Table9[MM Year],X289),COUNTIF(Table13[Always 29-Day Months],AA289),Y289=30)),Y289
-1,Y289))</f>
        <v>1</v>
      </c>
      <c r="AA289" s="45">
        <f>IFERROR(VALUE(W289),VLOOKUP(W289,MonthReplace[],2,0))</f>
        <v>0</v>
      </c>
      <c r="AB289" s="45" t="e">
        <f>IF(COUNTIF(Table9[MM Year],X289),VLOOKUP(AA289,MonthSerial[],VLOOKUP(X289,Table9[],3,0)+2,0),DATE(X289,AA289,0)-AC289)</f>
        <v>#VALUE!</v>
      </c>
      <c r="AC289" s="45" t="e">
        <f>IF(COUNTIF(Table9[MM Year],X289),
VLOOKUP(X289,Table9[],5,0),
DATE(X289,1,0))</f>
        <v>#VALUE!</v>
      </c>
      <c r="AD289" s="46" t="e">
        <f>IF(AA289=0,DATE(YEAR(AC289+1),7,16),
IF(V289=0,IF(COUNTIF(Table9[MM Year],X289),AC289+AB289+Z289+15-DAY(AC289+AB289+Z289+15)+16,AC289+AB289+Z289-DAY(AC289+AB289+Z289)+16),
IF(COUNTIF(Table9[MM Year],X289),
IF(AC289+AB289+Z289&lt;VLOOKUP(X289,Table9[],7,0),AC289
+AB289+Z289+VLOOKUP(X289,Table9[],4,0),AC289+AB289+Z289),AC289
+AB289+Z289)))</f>
        <v>#VALUE!</v>
      </c>
      <c r="AE289" s="42"/>
      <c r="AF289" s="15" t="str">
        <f>IFERROR(IF(COUNTIF(Table9[MM Year],X289),
IF(AD289&lt;VLOOKUP(X289,Table9[],7,0),AD289
+VLOOKUP(X289,Table9[],4,0),AD289),AD289
),"")</f>
        <v/>
      </c>
      <c r="AG289" s="5"/>
      <c r="AH289" s="5"/>
      <c r="AI289" s="5"/>
      <c r="AJ289" s="6"/>
      <c r="AK289" s="6"/>
      <c r="AL289" s="12" t="str">
        <f t="shared" si="47"/>
        <v/>
      </c>
      <c r="AM289" s="5"/>
      <c r="AN289" s="27" t="str">
        <f t="shared" si="48"/>
        <v/>
      </c>
      <c r="AO289" s="5"/>
      <c r="AP289" s="5"/>
      <c r="AQ289" s="6"/>
      <c r="AR289" s="12" t="str">
        <f t="shared" si="49"/>
        <v/>
      </c>
      <c r="AS289" s="6"/>
      <c r="AT289" s="5"/>
      <c r="AU289" s="53"/>
      <c r="AV289" s="53"/>
      <c r="AW289" s="54"/>
      <c r="AX289" s="15" t="str">
        <f t="shared" si="50"/>
        <v/>
      </c>
      <c r="AY289" s="5"/>
      <c r="AZ289" s="27" t="str">
        <f>IFERROR(VLOOKUP(AY289,vlookup!A$2:I$331,2,FALSE),"")</f>
        <v/>
      </c>
      <c r="BA289" s="27" t="str">
        <f>IFERROR(VLOOKUP(AY289,vlookup!A$2:I$331,3,FALSE),"")</f>
        <v/>
      </c>
      <c r="BB289" s="5"/>
      <c r="BC289" s="27" t="str">
        <f>IFERROR(VLOOKUP(BB289,vlookup!D$2:E$331,2,FALSE),"")</f>
        <v/>
      </c>
      <c r="BD289" s="5"/>
      <c r="BE289" s="27" t="str">
        <f t="shared" si="51"/>
        <v/>
      </c>
      <c r="BF289" s="27" t="str">
        <f>IFERROR(VLOOKUP(BE289,vlookup!G$2:I$331,2,FALSE),"")</f>
        <v/>
      </c>
      <c r="BG289" s="27" t="str">
        <f>IFERROR(VLOOKUP(BE289,vlookup!G$2:I$331,3,FALSE),"")</f>
        <v/>
      </c>
      <c r="BH289" s="5"/>
      <c r="BI289" s="6"/>
      <c r="BJ289" s="6"/>
      <c r="BK289" s="6"/>
      <c r="BL289" s="6"/>
    </row>
    <row r="290" spans="1:64">
      <c r="A290" s="4"/>
      <c r="B290" s="5"/>
      <c r="C290" s="27" t="str">
        <f>IFERROR(VLOOKUP(B290,vlookup!A$2:I$331,2,FALSE),"")</f>
        <v/>
      </c>
      <c r="D290" s="27" t="str">
        <f>IFERROR(VLOOKUP(B290,vlookup!A$2:I$331,3,FALSE),"")</f>
        <v/>
      </c>
      <c r="E290" s="5"/>
      <c r="F290" s="27" t="str">
        <f>IFERROR(VLOOKUP(E290,vlookup!D$2:E$331,2,FALSE),"")</f>
        <v/>
      </c>
      <c r="G290" s="5"/>
      <c r="H290" s="27" t="str">
        <f t="shared" si="42"/>
        <v/>
      </c>
      <c r="I290" s="27" t="str">
        <f>IFERROR(VLOOKUP(H290,vlookup!G$2:I$331,2,FALSE),"")</f>
        <v/>
      </c>
      <c r="J290" s="27" t="str">
        <f>IFERROR(VLOOKUP(H290,vlookup!G$2:I$331,3,FALSE),"")</f>
        <v/>
      </c>
      <c r="K290" s="5"/>
      <c r="L290" s="6"/>
      <c r="M290" s="6"/>
      <c r="N290" s="6"/>
      <c r="O290" s="6"/>
      <c r="P290" s="6"/>
      <c r="Q290" s="14" t="str">
        <f t="shared" si="43"/>
        <v/>
      </c>
      <c r="R290" s="5"/>
      <c r="S290" s="6"/>
      <c r="T290" s="6"/>
      <c r="U290" s="5"/>
      <c r="V290" s="45">
        <f t="shared" si="44"/>
        <v>0</v>
      </c>
      <c r="W290" s="45">
        <f t="shared" si="45"/>
        <v>0</v>
      </c>
      <c r="X290" s="45" t="e">
        <f t="shared" si="46"/>
        <v>#VALUE!</v>
      </c>
      <c r="Y290" s="45">
        <f>IFERROR(VALUE(V290),VLOOKUP(V290,DayReplace[],2,0))</f>
        <v>0</v>
      </c>
      <c r="Z290" s="45">
        <f>IF(V290=0,1,
IF(OR(AND(COUNTIF(Table12[Normal and Leap Years],X290),AA290=3,Y290=30),
AND(COUNTIF(Table9[MM Year],X290),COUNTIF(Table13[Always 29-Day Months],AA290),Y290=30)),Y290
-1,Y290))</f>
        <v>1</v>
      </c>
      <c r="AA290" s="45">
        <f>IFERROR(VALUE(W290),VLOOKUP(W290,MonthReplace[],2,0))</f>
        <v>0</v>
      </c>
      <c r="AB290" s="45" t="e">
        <f>IF(COUNTIF(Table9[MM Year],X290),VLOOKUP(AA290,MonthSerial[],VLOOKUP(X290,Table9[],3,0)+2,0),DATE(X290,AA290,0)-AC290)</f>
        <v>#VALUE!</v>
      </c>
      <c r="AC290" s="45" t="e">
        <f>IF(COUNTIF(Table9[MM Year],X290),
VLOOKUP(X290,Table9[],5,0),
DATE(X290,1,0))</f>
        <v>#VALUE!</v>
      </c>
      <c r="AD290" s="46" t="e">
        <f>IF(AA290=0,DATE(YEAR(AC290+1),7,16),
IF(V290=0,IF(COUNTIF(Table9[MM Year],X290),AC290+AB290+Z290+15-DAY(AC290+AB290+Z290+15)+16,AC290+AB290+Z290-DAY(AC290+AB290+Z290)+16),
IF(COUNTIF(Table9[MM Year],X290),
IF(AC290+AB290+Z290&lt;VLOOKUP(X290,Table9[],7,0),AC290
+AB290+Z290+VLOOKUP(X290,Table9[],4,0),AC290+AB290+Z290),AC290
+AB290+Z290)))</f>
        <v>#VALUE!</v>
      </c>
      <c r="AE290" s="42"/>
      <c r="AF290" s="15" t="str">
        <f>IFERROR(IF(COUNTIF(Table9[MM Year],X290),
IF(AD290&lt;VLOOKUP(X290,Table9[],7,0),AD290
+VLOOKUP(X290,Table9[],4,0),AD290),AD290
),"")</f>
        <v/>
      </c>
      <c r="AG290" s="5"/>
      <c r="AH290" s="5"/>
      <c r="AI290" s="5"/>
      <c r="AJ290" s="6"/>
      <c r="AK290" s="6"/>
      <c r="AL290" s="12" t="str">
        <f t="shared" si="47"/>
        <v/>
      </c>
      <c r="AM290" s="5"/>
      <c r="AN290" s="27" t="str">
        <f t="shared" si="48"/>
        <v/>
      </c>
      <c r="AO290" s="5"/>
      <c r="AP290" s="5"/>
      <c r="AQ290" s="6"/>
      <c r="AR290" s="12" t="str">
        <f t="shared" si="49"/>
        <v/>
      </c>
      <c r="AS290" s="6"/>
      <c r="AT290" s="5"/>
      <c r="AU290" s="53"/>
      <c r="AV290" s="53"/>
      <c r="AW290" s="54"/>
      <c r="AX290" s="15" t="str">
        <f t="shared" si="50"/>
        <v/>
      </c>
      <c r="AY290" s="5"/>
      <c r="AZ290" s="27" t="str">
        <f>IFERROR(VLOOKUP(AY290,vlookup!A$2:I$331,2,FALSE),"")</f>
        <v/>
      </c>
      <c r="BA290" s="27" t="str">
        <f>IFERROR(VLOOKUP(AY290,vlookup!A$2:I$331,3,FALSE),"")</f>
        <v/>
      </c>
      <c r="BB290" s="5"/>
      <c r="BC290" s="27" t="str">
        <f>IFERROR(VLOOKUP(BB290,vlookup!D$2:E$331,2,FALSE),"")</f>
        <v/>
      </c>
      <c r="BD290" s="5"/>
      <c r="BE290" s="27" t="str">
        <f t="shared" si="51"/>
        <v/>
      </c>
      <c r="BF290" s="27" t="str">
        <f>IFERROR(VLOOKUP(BE290,vlookup!G$2:I$331,2,FALSE),"")</f>
        <v/>
      </c>
      <c r="BG290" s="27" t="str">
        <f>IFERROR(VLOOKUP(BE290,vlookup!G$2:I$331,3,FALSE),"")</f>
        <v/>
      </c>
      <c r="BH290" s="5"/>
      <c r="BI290" s="6"/>
      <c r="BJ290" s="6"/>
      <c r="BK290" s="6"/>
      <c r="BL290" s="6"/>
    </row>
    <row r="291" spans="1:64">
      <c r="A291" s="4"/>
      <c r="B291" s="5"/>
      <c r="C291" s="27" t="str">
        <f>IFERROR(VLOOKUP(B291,vlookup!A$2:I$331,2,FALSE),"")</f>
        <v/>
      </c>
      <c r="D291" s="27" t="str">
        <f>IFERROR(VLOOKUP(B291,vlookup!A$2:I$331,3,FALSE),"")</f>
        <v/>
      </c>
      <c r="E291" s="5"/>
      <c r="F291" s="27" t="str">
        <f>IFERROR(VLOOKUP(E291,vlookup!D$2:E$331,2,FALSE),"")</f>
        <v/>
      </c>
      <c r="G291" s="5"/>
      <c r="H291" s="27" t="str">
        <f t="shared" si="42"/>
        <v/>
      </c>
      <c r="I291" s="27" t="str">
        <f>IFERROR(VLOOKUP(H291,vlookup!G$2:I$331,2,FALSE),"")</f>
        <v/>
      </c>
      <c r="J291" s="27" t="str">
        <f>IFERROR(VLOOKUP(H291,vlookup!G$2:I$331,3,FALSE),"")</f>
        <v/>
      </c>
      <c r="K291" s="5"/>
      <c r="L291" s="6"/>
      <c r="M291" s="6"/>
      <c r="N291" s="6"/>
      <c r="O291" s="6"/>
      <c r="P291" s="6"/>
      <c r="Q291" s="14" t="str">
        <f t="shared" si="43"/>
        <v/>
      </c>
      <c r="R291" s="5"/>
      <c r="S291" s="6"/>
      <c r="T291" s="6"/>
      <c r="U291" s="5"/>
      <c r="V291" s="45">
        <f t="shared" si="44"/>
        <v>0</v>
      </c>
      <c r="W291" s="45">
        <f t="shared" si="45"/>
        <v>0</v>
      </c>
      <c r="X291" s="45" t="e">
        <f t="shared" si="46"/>
        <v>#VALUE!</v>
      </c>
      <c r="Y291" s="45">
        <f>IFERROR(VALUE(V291),VLOOKUP(V291,DayReplace[],2,0))</f>
        <v>0</v>
      </c>
      <c r="Z291" s="45">
        <f>IF(V291=0,1,
IF(OR(AND(COUNTIF(Table12[Normal and Leap Years],X291),AA291=3,Y291=30),
AND(COUNTIF(Table9[MM Year],X291),COUNTIF(Table13[Always 29-Day Months],AA291),Y291=30)),Y291
-1,Y291))</f>
        <v>1</v>
      </c>
      <c r="AA291" s="45">
        <f>IFERROR(VALUE(W291),VLOOKUP(W291,MonthReplace[],2,0))</f>
        <v>0</v>
      </c>
      <c r="AB291" s="45" t="e">
        <f>IF(COUNTIF(Table9[MM Year],X291),VLOOKUP(AA291,MonthSerial[],VLOOKUP(X291,Table9[],3,0)+2,0),DATE(X291,AA291,0)-AC291)</f>
        <v>#VALUE!</v>
      </c>
      <c r="AC291" s="45" t="e">
        <f>IF(COUNTIF(Table9[MM Year],X291),
VLOOKUP(X291,Table9[],5,0),
DATE(X291,1,0))</f>
        <v>#VALUE!</v>
      </c>
      <c r="AD291" s="46" t="e">
        <f>IF(AA291=0,DATE(YEAR(AC291+1),7,16),
IF(V291=0,IF(COUNTIF(Table9[MM Year],X291),AC291+AB291+Z291+15-DAY(AC291+AB291+Z291+15)+16,AC291+AB291+Z291-DAY(AC291+AB291+Z291)+16),
IF(COUNTIF(Table9[MM Year],X291),
IF(AC291+AB291+Z291&lt;VLOOKUP(X291,Table9[],7,0),AC291
+AB291+Z291+VLOOKUP(X291,Table9[],4,0),AC291+AB291+Z291),AC291
+AB291+Z291)))</f>
        <v>#VALUE!</v>
      </c>
      <c r="AE291" s="42"/>
      <c r="AF291" s="15" t="str">
        <f>IFERROR(IF(COUNTIF(Table9[MM Year],X291),
IF(AD291&lt;VLOOKUP(X291,Table9[],7,0),AD291
+VLOOKUP(X291,Table9[],4,0),AD291),AD291
),"")</f>
        <v/>
      </c>
      <c r="AG291" s="5"/>
      <c r="AH291" s="5"/>
      <c r="AI291" s="5"/>
      <c r="AJ291" s="6"/>
      <c r="AK291" s="6"/>
      <c r="AL291" s="12" t="str">
        <f t="shared" si="47"/>
        <v/>
      </c>
      <c r="AM291" s="5"/>
      <c r="AN291" s="27" t="str">
        <f t="shared" si="48"/>
        <v/>
      </c>
      <c r="AO291" s="5"/>
      <c r="AP291" s="5"/>
      <c r="AQ291" s="6"/>
      <c r="AR291" s="12" t="str">
        <f t="shared" si="49"/>
        <v/>
      </c>
      <c r="AS291" s="6"/>
      <c r="AT291" s="5"/>
      <c r="AU291" s="53"/>
      <c r="AV291" s="53"/>
      <c r="AW291" s="54"/>
      <c r="AX291" s="15" t="str">
        <f t="shared" si="50"/>
        <v/>
      </c>
      <c r="AY291" s="5"/>
      <c r="AZ291" s="27" t="str">
        <f>IFERROR(VLOOKUP(AY291,vlookup!A$2:I$331,2,FALSE),"")</f>
        <v/>
      </c>
      <c r="BA291" s="27" t="str">
        <f>IFERROR(VLOOKUP(AY291,vlookup!A$2:I$331,3,FALSE),"")</f>
        <v/>
      </c>
      <c r="BB291" s="5"/>
      <c r="BC291" s="27" t="str">
        <f>IFERROR(VLOOKUP(BB291,vlookup!D$2:E$331,2,FALSE),"")</f>
        <v/>
      </c>
      <c r="BD291" s="5"/>
      <c r="BE291" s="27" t="str">
        <f t="shared" si="51"/>
        <v/>
      </c>
      <c r="BF291" s="27" t="str">
        <f>IFERROR(VLOOKUP(BE291,vlookup!G$2:I$331,2,FALSE),"")</f>
        <v/>
      </c>
      <c r="BG291" s="27" t="str">
        <f>IFERROR(VLOOKUP(BE291,vlookup!G$2:I$331,3,FALSE),"")</f>
        <v/>
      </c>
      <c r="BH291" s="5"/>
      <c r="BI291" s="6"/>
      <c r="BJ291" s="6"/>
      <c r="BK291" s="6"/>
      <c r="BL291" s="6"/>
    </row>
    <row r="292" spans="1:64">
      <c r="A292" s="4"/>
      <c r="B292" s="5"/>
      <c r="C292" s="27" t="str">
        <f>IFERROR(VLOOKUP(B292,vlookup!A$2:I$331,2,FALSE),"")</f>
        <v/>
      </c>
      <c r="D292" s="27" t="str">
        <f>IFERROR(VLOOKUP(B292,vlookup!A$2:I$331,3,FALSE),"")</f>
        <v/>
      </c>
      <c r="E292" s="5"/>
      <c r="F292" s="27" t="str">
        <f>IFERROR(VLOOKUP(E292,vlookup!D$2:E$331,2,FALSE),"")</f>
        <v/>
      </c>
      <c r="G292" s="5"/>
      <c r="H292" s="27" t="str">
        <f t="shared" si="42"/>
        <v/>
      </c>
      <c r="I292" s="27" t="str">
        <f>IFERROR(VLOOKUP(H292,vlookup!G$2:I$331,2,FALSE),"")</f>
        <v/>
      </c>
      <c r="J292" s="27" t="str">
        <f>IFERROR(VLOOKUP(H292,vlookup!G$2:I$331,3,FALSE),"")</f>
        <v/>
      </c>
      <c r="K292" s="5"/>
      <c r="L292" s="6"/>
      <c r="M292" s="6"/>
      <c r="N292" s="6"/>
      <c r="O292" s="6"/>
      <c r="P292" s="6"/>
      <c r="Q292" s="14" t="str">
        <f t="shared" si="43"/>
        <v/>
      </c>
      <c r="R292" s="5"/>
      <c r="S292" s="6"/>
      <c r="T292" s="6"/>
      <c r="U292" s="5"/>
      <c r="V292" s="45">
        <f t="shared" si="44"/>
        <v>0</v>
      </c>
      <c r="W292" s="45">
        <f t="shared" si="45"/>
        <v>0</v>
      </c>
      <c r="X292" s="45" t="e">
        <f t="shared" si="46"/>
        <v>#VALUE!</v>
      </c>
      <c r="Y292" s="45">
        <f>IFERROR(VALUE(V292),VLOOKUP(V292,DayReplace[],2,0))</f>
        <v>0</v>
      </c>
      <c r="Z292" s="45">
        <f>IF(V292=0,1,
IF(OR(AND(COUNTIF(Table12[Normal and Leap Years],X292),AA292=3,Y292=30),
AND(COUNTIF(Table9[MM Year],X292),COUNTIF(Table13[Always 29-Day Months],AA292),Y292=30)),Y292
-1,Y292))</f>
        <v>1</v>
      </c>
      <c r="AA292" s="45">
        <f>IFERROR(VALUE(W292),VLOOKUP(W292,MonthReplace[],2,0))</f>
        <v>0</v>
      </c>
      <c r="AB292" s="45" t="e">
        <f>IF(COUNTIF(Table9[MM Year],X292),VLOOKUP(AA292,MonthSerial[],VLOOKUP(X292,Table9[],3,0)+2,0),DATE(X292,AA292,0)-AC292)</f>
        <v>#VALUE!</v>
      </c>
      <c r="AC292" s="45" t="e">
        <f>IF(COUNTIF(Table9[MM Year],X292),
VLOOKUP(X292,Table9[],5,0),
DATE(X292,1,0))</f>
        <v>#VALUE!</v>
      </c>
      <c r="AD292" s="46" t="e">
        <f>IF(AA292=0,DATE(YEAR(AC292+1),7,16),
IF(V292=0,IF(COUNTIF(Table9[MM Year],X292),AC292+AB292+Z292+15-DAY(AC292+AB292+Z292+15)+16,AC292+AB292+Z292-DAY(AC292+AB292+Z292)+16),
IF(COUNTIF(Table9[MM Year],X292),
IF(AC292+AB292+Z292&lt;VLOOKUP(X292,Table9[],7,0),AC292
+AB292+Z292+VLOOKUP(X292,Table9[],4,0),AC292+AB292+Z292),AC292
+AB292+Z292)))</f>
        <v>#VALUE!</v>
      </c>
      <c r="AE292" s="42"/>
      <c r="AF292" s="15" t="str">
        <f>IFERROR(IF(COUNTIF(Table9[MM Year],X292),
IF(AD292&lt;VLOOKUP(X292,Table9[],7,0),AD292
+VLOOKUP(X292,Table9[],4,0),AD292),AD292
),"")</f>
        <v/>
      </c>
      <c r="AG292" s="5"/>
      <c r="AH292" s="5"/>
      <c r="AI292" s="5"/>
      <c r="AJ292" s="6"/>
      <c r="AK292" s="6"/>
      <c r="AL292" s="12" t="str">
        <f t="shared" si="47"/>
        <v/>
      </c>
      <c r="AM292" s="5"/>
      <c r="AN292" s="27" t="str">
        <f t="shared" si="48"/>
        <v/>
      </c>
      <c r="AO292" s="5"/>
      <c r="AP292" s="5"/>
      <c r="AQ292" s="6"/>
      <c r="AR292" s="12" t="str">
        <f t="shared" si="49"/>
        <v/>
      </c>
      <c r="AS292" s="6"/>
      <c r="AT292" s="5"/>
      <c r="AU292" s="53"/>
      <c r="AV292" s="53"/>
      <c r="AW292" s="54"/>
      <c r="AX292" s="15" t="str">
        <f t="shared" si="50"/>
        <v/>
      </c>
      <c r="AY292" s="5"/>
      <c r="AZ292" s="27" t="str">
        <f>IFERROR(VLOOKUP(AY292,vlookup!A$2:I$331,2,FALSE),"")</f>
        <v/>
      </c>
      <c r="BA292" s="27" t="str">
        <f>IFERROR(VLOOKUP(AY292,vlookup!A$2:I$331,3,FALSE),"")</f>
        <v/>
      </c>
      <c r="BB292" s="5"/>
      <c r="BC292" s="27" t="str">
        <f>IFERROR(VLOOKUP(BB292,vlookup!D$2:E$331,2,FALSE),"")</f>
        <v/>
      </c>
      <c r="BD292" s="5"/>
      <c r="BE292" s="27" t="str">
        <f t="shared" si="51"/>
        <v/>
      </c>
      <c r="BF292" s="27" t="str">
        <f>IFERROR(VLOOKUP(BE292,vlookup!G$2:I$331,2,FALSE),"")</f>
        <v/>
      </c>
      <c r="BG292" s="27" t="str">
        <f>IFERROR(VLOOKUP(BE292,vlookup!G$2:I$331,3,FALSE),"")</f>
        <v/>
      </c>
      <c r="BH292" s="5"/>
      <c r="BI292" s="6"/>
      <c r="BJ292" s="6"/>
      <c r="BK292" s="6"/>
      <c r="BL292" s="6"/>
    </row>
    <row r="293" spans="1:64">
      <c r="A293" s="4"/>
      <c r="B293" s="5"/>
      <c r="C293" s="27" t="str">
        <f>IFERROR(VLOOKUP(B293,vlookup!A$2:I$331,2,FALSE),"")</f>
        <v/>
      </c>
      <c r="D293" s="27" t="str">
        <f>IFERROR(VLOOKUP(B293,vlookup!A$2:I$331,3,FALSE),"")</f>
        <v/>
      </c>
      <c r="E293" s="5"/>
      <c r="F293" s="27" t="str">
        <f>IFERROR(VLOOKUP(E293,vlookup!D$2:E$331,2,FALSE),"")</f>
        <v/>
      </c>
      <c r="G293" s="5"/>
      <c r="H293" s="27" t="str">
        <f t="shared" si="42"/>
        <v/>
      </c>
      <c r="I293" s="27" t="str">
        <f>IFERROR(VLOOKUP(H293,vlookup!G$2:I$331,2,FALSE),"")</f>
        <v/>
      </c>
      <c r="J293" s="27" t="str">
        <f>IFERROR(VLOOKUP(H293,vlookup!G$2:I$331,3,FALSE),"")</f>
        <v/>
      </c>
      <c r="K293" s="5"/>
      <c r="L293" s="6"/>
      <c r="M293" s="6"/>
      <c r="N293" s="6"/>
      <c r="O293" s="6"/>
      <c r="P293" s="6"/>
      <c r="Q293" s="14" t="str">
        <f t="shared" si="43"/>
        <v/>
      </c>
      <c r="R293" s="5"/>
      <c r="S293" s="6"/>
      <c r="T293" s="6"/>
      <c r="U293" s="5"/>
      <c r="V293" s="45">
        <f t="shared" si="44"/>
        <v>0</v>
      </c>
      <c r="W293" s="45">
        <f t="shared" si="45"/>
        <v>0</v>
      </c>
      <c r="X293" s="45" t="e">
        <f t="shared" si="46"/>
        <v>#VALUE!</v>
      </c>
      <c r="Y293" s="45">
        <f>IFERROR(VALUE(V293),VLOOKUP(V293,DayReplace[],2,0))</f>
        <v>0</v>
      </c>
      <c r="Z293" s="45">
        <f>IF(V293=0,1,
IF(OR(AND(COUNTIF(Table12[Normal and Leap Years],X293),AA293=3,Y293=30),
AND(COUNTIF(Table9[MM Year],X293),COUNTIF(Table13[Always 29-Day Months],AA293),Y293=30)),Y293
-1,Y293))</f>
        <v>1</v>
      </c>
      <c r="AA293" s="45">
        <f>IFERROR(VALUE(W293),VLOOKUP(W293,MonthReplace[],2,0))</f>
        <v>0</v>
      </c>
      <c r="AB293" s="45" t="e">
        <f>IF(COUNTIF(Table9[MM Year],X293),VLOOKUP(AA293,MonthSerial[],VLOOKUP(X293,Table9[],3,0)+2,0),DATE(X293,AA293,0)-AC293)</f>
        <v>#VALUE!</v>
      </c>
      <c r="AC293" s="45" t="e">
        <f>IF(COUNTIF(Table9[MM Year],X293),
VLOOKUP(X293,Table9[],5,0),
DATE(X293,1,0))</f>
        <v>#VALUE!</v>
      </c>
      <c r="AD293" s="46" t="e">
        <f>IF(AA293=0,DATE(YEAR(AC293+1),7,16),
IF(V293=0,IF(COUNTIF(Table9[MM Year],X293),AC293+AB293+Z293+15-DAY(AC293+AB293+Z293+15)+16,AC293+AB293+Z293-DAY(AC293+AB293+Z293)+16),
IF(COUNTIF(Table9[MM Year],X293),
IF(AC293+AB293+Z293&lt;VLOOKUP(X293,Table9[],7,0),AC293
+AB293+Z293+VLOOKUP(X293,Table9[],4,0),AC293+AB293+Z293),AC293
+AB293+Z293)))</f>
        <v>#VALUE!</v>
      </c>
      <c r="AE293" s="42"/>
      <c r="AF293" s="15" t="str">
        <f>IFERROR(IF(COUNTIF(Table9[MM Year],X293),
IF(AD293&lt;VLOOKUP(X293,Table9[],7,0),AD293
+VLOOKUP(X293,Table9[],4,0),AD293),AD293
),"")</f>
        <v/>
      </c>
      <c r="AG293" s="5"/>
      <c r="AH293" s="5"/>
      <c r="AI293" s="5"/>
      <c r="AJ293" s="6"/>
      <c r="AK293" s="6"/>
      <c r="AL293" s="12" t="str">
        <f t="shared" si="47"/>
        <v/>
      </c>
      <c r="AM293" s="5"/>
      <c r="AN293" s="27" t="str">
        <f t="shared" si="48"/>
        <v/>
      </c>
      <c r="AO293" s="5"/>
      <c r="AP293" s="5"/>
      <c r="AQ293" s="6"/>
      <c r="AR293" s="12" t="str">
        <f t="shared" si="49"/>
        <v/>
      </c>
      <c r="AS293" s="6"/>
      <c r="AT293" s="5"/>
      <c r="AU293" s="53"/>
      <c r="AV293" s="53"/>
      <c r="AW293" s="54"/>
      <c r="AX293" s="15" t="str">
        <f t="shared" si="50"/>
        <v/>
      </c>
      <c r="AY293" s="5"/>
      <c r="AZ293" s="27" t="str">
        <f>IFERROR(VLOOKUP(AY293,vlookup!A$2:I$331,2,FALSE),"")</f>
        <v/>
      </c>
      <c r="BA293" s="27" t="str">
        <f>IFERROR(VLOOKUP(AY293,vlookup!A$2:I$331,3,FALSE),"")</f>
        <v/>
      </c>
      <c r="BB293" s="5"/>
      <c r="BC293" s="27" t="str">
        <f>IFERROR(VLOOKUP(BB293,vlookup!D$2:E$331,2,FALSE),"")</f>
        <v/>
      </c>
      <c r="BD293" s="5"/>
      <c r="BE293" s="27" t="str">
        <f t="shared" si="51"/>
        <v/>
      </c>
      <c r="BF293" s="27" t="str">
        <f>IFERROR(VLOOKUP(BE293,vlookup!G$2:I$331,2,FALSE),"")</f>
        <v/>
      </c>
      <c r="BG293" s="27" t="str">
        <f>IFERROR(VLOOKUP(BE293,vlookup!G$2:I$331,3,FALSE),"")</f>
        <v/>
      </c>
      <c r="BH293" s="5"/>
      <c r="BI293" s="6"/>
      <c r="BJ293" s="6"/>
      <c r="BK293" s="6"/>
      <c r="BL293" s="6"/>
    </row>
    <row r="294" spans="1:64">
      <c r="A294" s="4"/>
      <c r="B294" s="5"/>
      <c r="C294" s="27" t="str">
        <f>IFERROR(VLOOKUP(B294,vlookup!A$2:I$331,2,FALSE),"")</f>
        <v/>
      </c>
      <c r="D294" s="27" t="str">
        <f>IFERROR(VLOOKUP(B294,vlookup!A$2:I$331,3,FALSE),"")</f>
        <v/>
      </c>
      <c r="E294" s="5"/>
      <c r="F294" s="27" t="str">
        <f>IFERROR(VLOOKUP(E294,vlookup!D$2:E$331,2,FALSE),"")</f>
        <v/>
      </c>
      <c r="G294" s="5"/>
      <c r="H294" s="27" t="str">
        <f t="shared" si="42"/>
        <v/>
      </c>
      <c r="I294" s="27" t="str">
        <f>IFERROR(VLOOKUP(H294,vlookup!G$2:I$331,2,FALSE),"")</f>
        <v/>
      </c>
      <c r="J294" s="27" t="str">
        <f>IFERROR(VLOOKUP(H294,vlookup!G$2:I$331,3,FALSE),"")</f>
        <v/>
      </c>
      <c r="K294" s="5"/>
      <c r="L294" s="6"/>
      <c r="M294" s="6"/>
      <c r="N294" s="6"/>
      <c r="O294" s="6"/>
      <c r="P294" s="6"/>
      <c r="Q294" s="14" t="str">
        <f t="shared" si="43"/>
        <v/>
      </c>
      <c r="R294" s="5"/>
      <c r="S294" s="6"/>
      <c r="T294" s="6"/>
      <c r="U294" s="5"/>
      <c r="V294" s="45">
        <f t="shared" si="44"/>
        <v>0</v>
      </c>
      <c r="W294" s="45">
        <f t="shared" si="45"/>
        <v>0</v>
      </c>
      <c r="X294" s="45" t="e">
        <f t="shared" si="46"/>
        <v>#VALUE!</v>
      </c>
      <c r="Y294" s="45">
        <f>IFERROR(VALUE(V294),VLOOKUP(V294,DayReplace[],2,0))</f>
        <v>0</v>
      </c>
      <c r="Z294" s="45">
        <f>IF(V294=0,1,
IF(OR(AND(COUNTIF(Table12[Normal and Leap Years],X294),AA294=3,Y294=30),
AND(COUNTIF(Table9[MM Year],X294),COUNTIF(Table13[Always 29-Day Months],AA294),Y294=30)),Y294
-1,Y294))</f>
        <v>1</v>
      </c>
      <c r="AA294" s="45">
        <f>IFERROR(VALUE(W294),VLOOKUP(W294,MonthReplace[],2,0))</f>
        <v>0</v>
      </c>
      <c r="AB294" s="45" t="e">
        <f>IF(COUNTIF(Table9[MM Year],X294),VLOOKUP(AA294,MonthSerial[],VLOOKUP(X294,Table9[],3,0)+2,0),DATE(X294,AA294,0)-AC294)</f>
        <v>#VALUE!</v>
      </c>
      <c r="AC294" s="45" t="e">
        <f>IF(COUNTIF(Table9[MM Year],X294),
VLOOKUP(X294,Table9[],5,0),
DATE(X294,1,0))</f>
        <v>#VALUE!</v>
      </c>
      <c r="AD294" s="46" t="e">
        <f>IF(AA294=0,DATE(YEAR(AC294+1),7,16),
IF(V294=0,IF(COUNTIF(Table9[MM Year],X294),AC294+AB294+Z294+15-DAY(AC294+AB294+Z294+15)+16,AC294+AB294+Z294-DAY(AC294+AB294+Z294)+16),
IF(COUNTIF(Table9[MM Year],X294),
IF(AC294+AB294+Z294&lt;VLOOKUP(X294,Table9[],7,0),AC294
+AB294+Z294+VLOOKUP(X294,Table9[],4,0),AC294+AB294+Z294),AC294
+AB294+Z294)))</f>
        <v>#VALUE!</v>
      </c>
      <c r="AE294" s="42"/>
      <c r="AF294" s="15" t="str">
        <f>IFERROR(IF(COUNTIF(Table9[MM Year],X294),
IF(AD294&lt;VLOOKUP(X294,Table9[],7,0),AD294
+VLOOKUP(X294,Table9[],4,0),AD294),AD294
),"")</f>
        <v/>
      </c>
      <c r="AG294" s="5"/>
      <c r="AH294" s="5"/>
      <c r="AI294" s="5"/>
      <c r="AJ294" s="6"/>
      <c r="AK294" s="6"/>
      <c r="AL294" s="12" t="str">
        <f t="shared" si="47"/>
        <v/>
      </c>
      <c r="AM294" s="5"/>
      <c r="AN294" s="27" t="str">
        <f t="shared" si="48"/>
        <v/>
      </c>
      <c r="AO294" s="5"/>
      <c r="AP294" s="5"/>
      <c r="AQ294" s="6"/>
      <c r="AR294" s="12" t="str">
        <f t="shared" si="49"/>
        <v/>
      </c>
      <c r="AS294" s="6"/>
      <c r="AT294" s="5"/>
      <c r="AU294" s="53"/>
      <c r="AV294" s="53"/>
      <c r="AW294" s="54"/>
      <c r="AX294" s="15" t="str">
        <f t="shared" si="50"/>
        <v/>
      </c>
      <c r="AY294" s="5"/>
      <c r="AZ294" s="27" t="str">
        <f>IFERROR(VLOOKUP(AY294,vlookup!A$2:I$331,2,FALSE),"")</f>
        <v/>
      </c>
      <c r="BA294" s="27" t="str">
        <f>IFERROR(VLOOKUP(AY294,vlookup!A$2:I$331,3,FALSE),"")</f>
        <v/>
      </c>
      <c r="BB294" s="5"/>
      <c r="BC294" s="27" t="str">
        <f>IFERROR(VLOOKUP(BB294,vlookup!D$2:E$331,2,FALSE),"")</f>
        <v/>
      </c>
      <c r="BD294" s="5"/>
      <c r="BE294" s="27" t="str">
        <f t="shared" si="51"/>
        <v/>
      </c>
      <c r="BF294" s="27" t="str">
        <f>IFERROR(VLOOKUP(BE294,vlookup!G$2:I$331,2,FALSE),"")</f>
        <v/>
      </c>
      <c r="BG294" s="27" t="str">
        <f>IFERROR(VLOOKUP(BE294,vlookup!G$2:I$331,3,FALSE),"")</f>
        <v/>
      </c>
      <c r="BH294" s="5"/>
      <c r="BI294" s="6"/>
      <c r="BJ294" s="6"/>
      <c r="BK294" s="6"/>
      <c r="BL294" s="6"/>
    </row>
    <row r="295" spans="1:64">
      <c r="A295" s="4"/>
      <c r="B295" s="5"/>
      <c r="C295" s="27" t="str">
        <f>IFERROR(VLOOKUP(B295,vlookup!A$2:I$331,2,FALSE),"")</f>
        <v/>
      </c>
      <c r="D295" s="27" t="str">
        <f>IFERROR(VLOOKUP(B295,vlookup!A$2:I$331,3,FALSE),"")</f>
        <v/>
      </c>
      <c r="E295" s="5"/>
      <c r="F295" s="27" t="str">
        <f>IFERROR(VLOOKUP(E295,vlookup!D$2:E$331,2,FALSE),"")</f>
        <v/>
      </c>
      <c r="G295" s="5"/>
      <c r="H295" s="27" t="str">
        <f t="shared" si="42"/>
        <v/>
      </c>
      <c r="I295" s="27" t="str">
        <f>IFERROR(VLOOKUP(H295,vlookup!G$2:I$331,2,FALSE),"")</f>
        <v/>
      </c>
      <c r="J295" s="27" t="str">
        <f>IFERROR(VLOOKUP(H295,vlookup!G$2:I$331,3,FALSE),"")</f>
        <v/>
      </c>
      <c r="K295" s="5"/>
      <c r="L295" s="6"/>
      <c r="M295" s="6"/>
      <c r="N295" s="6"/>
      <c r="O295" s="6"/>
      <c r="P295" s="6"/>
      <c r="Q295" s="14" t="str">
        <f t="shared" si="43"/>
        <v/>
      </c>
      <c r="R295" s="5"/>
      <c r="S295" s="6"/>
      <c r="T295" s="6"/>
      <c r="U295" s="5"/>
      <c r="V295" s="45">
        <f t="shared" si="44"/>
        <v>0</v>
      </c>
      <c r="W295" s="45">
        <f t="shared" si="45"/>
        <v>0</v>
      </c>
      <c r="X295" s="45" t="e">
        <f t="shared" si="46"/>
        <v>#VALUE!</v>
      </c>
      <c r="Y295" s="45">
        <f>IFERROR(VALUE(V295),VLOOKUP(V295,DayReplace[],2,0))</f>
        <v>0</v>
      </c>
      <c r="Z295" s="45">
        <f>IF(V295=0,1,
IF(OR(AND(COUNTIF(Table12[Normal and Leap Years],X295),AA295=3,Y295=30),
AND(COUNTIF(Table9[MM Year],X295),COUNTIF(Table13[Always 29-Day Months],AA295),Y295=30)),Y295
-1,Y295))</f>
        <v>1</v>
      </c>
      <c r="AA295" s="45">
        <f>IFERROR(VALUE(W295),VLOOKUP(W295,MonthReplace[],2,0))</f>
        <v>0</v>
      </c>
      <c r="AB295" s="45" t="e">
        <f>IF(COUNTIF(Table9[MM Year],X295),VLOOKUP(AA295,MonthSerial[],VLOOKUP(X295,Table9[],3,0)+2,0),DATE(X295,AA295,0)-AC295)</f>
        <v>#VALUE!</v>
      </c>
      <c r="AC295" s="45" t="e">
        <f>IF(COUNTIF(Table9[MM Year],X295),
VLOOKUP(X295,Table9[],5,0),
DATE(X295,1,0))</f>
        <v>#VALUE!</v>
      </c>
      <c r="AD295" s="46" t="e">
        <f>IF(AA295=0,DATE(YEAR(AC295+1),7,16),
IF(V295=0,IF(COUNTIF(Table9[MM Year],X295),AC295+AB295+Z295+15-DAY(AC295+AB295+Z295+15)+16,AC295+AB295+Z295-DAY(AC295+AB295+Z295)+16),
IF(COUNTIF(Table9[MM Year],X295),
IF(AC295+AB295+Z295&lt;VLOOKUP(X295,Table9[],7,0),AC295
+AB295+Z295+VLOOKUP(X295,Table9[],4,0),AC295+AB295+Z295),AC295
+AB295+Z295)))</f>
        <v>#VALUE!</v>
      </c>
      <c r="AE295" s="42"/>
      <c r="AF295" s="15" t="str">
        <f>IFERROR(IF(COUNTIF(Table9[MM Year],X295),
IF(AD295&lt;VLOOKUP(X295,Table9[],7,0),AD295
+VLOOKUP(X295,Table9[],4,0),AD295),AD295
),"")</f>
        <v/>
      </c>
      <c r="AG295" s="5"/>
      <c r="AH295" s="5"/>
      <c r="AI295" s="5"/>
      <c r="AJ295" s="6"/>
      <c r="AK295" s="6"/>
      <c r="AL295" s="12" t="str">
        <f t="shared" si="47"/>
        <v/>
      </c>
      <c r="AM295" s="5"/>
      <c r="AN295" s="27" t="str">
        <f t="shared" si="48"/>
        <v/>
      </c>
      <c r="AO295" s="5"/>
      <c r="AP295" s="5"/>
      <c r="AQ295" s="6"/>
      <c r="AR295" s="12" t="str">
        <f t="shared" si="49"/>
        <v/>
      </c>
      <c r="AS295" s="6"/>
      <c r="AT295" s="5"/>
      <c r="AU295" s="53"/>
      <c r="AV295" s="53"/>
      <c r="AW295" s="54"/>
      <c r="AX295" s="15" t="str">
        <f t="shared" si="50"/>
        <v/>
      </c>
      <c r="AY295" s="5"/>
      <c r="AZ295" s="27" t="str">
        <f>IFERROR(VLOOKUP(AY295,vlookup!A$2:I$331,2,FALSE),"")</f>
        <v/>
      </c>
      <c r="BA295" s="27" t="str">
        <f>IFERROR(VLOOKUP(AY295,vlookup!A$2:I$331,3,FALSE),"")</f>
        <v/>
      </c>
      <c r="BB295" s="5"/>
      <c r="BC295" s="27" t="str">
        <f>IFERROR(VLOOKUP(BB295,vlookup!D$2:E$331,2,FALSE),"")</f>
        <v/>
      </c>
      <c r="BD295" s="5"/>
      <c r="BE295" s="27" t="str">
        <f t="shared" si="51"/>
        <v/>
      </c>
      <c r="BF295" s="27" t="str">
        <f>IFERROR(VLOOKUP(BE295,vlookup!G$2:I$331,2,FALSE),"")</f>
        <v/>
      </c>
      <c r="BG295" s="27" t="str">
        <f>IFERROR(VLOOKUP(BE295,vlookup!G$2:I$331,3,FALSE),"")</f>
        <v/>
      </c>
      <c r="BH295" s="5"/>
      <c r="BI295" s="6"/>
      <c r="BJ295" s="6"/>
      <c r="BK295" s="6"/>
      <c r="BL295" s="6"/>
    </row>
    <row r="296" spans="1:64">
      <c r="A296" s="4"/>
      <c r="B296" s="5"/>
      <c r="C296" s="27" t="str">
        <f>IFERROR(VLOOKUP(B296,vlookup!A$2:I$331,2,FALSE),"")</f>
        <v/>
      </c>
      <c r="D296" s="27" t="str">
        <f>IFERROR(VLOOKUP(B296,vlookup!A$2:I$331,3,FALSE),"")</f>
        <v/>
      </c>
      <c r="E296" s="5"/>
      <c r="F296" s="27" t="str">
        <f>IFERROR(VLOOKUP(E296,vlookup!D$2:E$331,2,FALSE),"")</f>
        <v/>
      </c>
      <c r="G296" s="5"/>
      <c r="H296" s="27" t="str">
        <f t="shared" si="42"/>
        <v/>
      </c>
      <c r="I296" s="27" t="str">
        <f>IFERROR(VLOOKUP(H296,vlookup!G$2:I$331,2,FALSE),"")</f>
        <v/>
      </c>
      <c r="J296" s="27" t="str">
        <f>IFERROR(VLOOKUP(H296,vlookup!G$2:I$331,3,FALSE),"")</f>
        <v/>
      </c>
      <c r="K296" s="5"/>
      <c r="L296" s="6"/>
      <c r="M296" s="6"/>
      <c r="N296" s="6"/>
      <c r="O296" s="6"/>
      <c r="P296" s="6"/>
      <c r="Q296" s="14" t="str">
        <f t="shared" si="43"/>
        <v/>
      </c>
      <c r="R296" s="5"/>
      <c r="S296" s="6"/>
      <c r="T296" s="6"/>
      <c r="U296" s="5"/>
      <c r="V296" s="45">
        <f t="shared" si="44"/>
        <v>0</v>
      </c>
      <c r="W296" s="45">
        <f t="shared" si="45"/>
        <v>0</v>
      </c>
      <c r="X296" s="45" t="e">
        <f t="shared" si="46"/>
        <v>#VALUE!</v>
      </c>
      <c r="Y296" s="45">
        <f>IFERROR(VALUE(V296),VLOOKUP(V296,DayReplace[],2,0))</f>
        <v>0</v>
      </c>
      <c r="Z296" s="45">
        <f>IF(V296=0,1,
IF(OR(AND(COUNTIF(Table12[Normal and Leap Years],X296),AA296=3,Y296=30),
AND(COUNTIF(Table9[MM Year],X296),COUNTIF(Table13[Always 29-Day Months],AA296),Y296=30)),Y296
-1,Y296))</f>
        <v>1</v>
      </c>
      <c r="AA296" s="45">
        <f>IFERROR(VALUE(W296),VLOOKUP(W296,MonthReplace[],2,0))</f>
        <v>0</v>
      </c>
      <c r="AB296" s="45" t="e">
        <f>IF(COUNTIF(Table9[MM Year],X296),VLOOKUP(AA296,MonthSerial[],VLOOKUP(X296,Table9[],3,0)+2,0),DATE(X296,AA296,0)-AC296)</f>
        <v>#VALUE!</v>
      </c>
      <c r="AC296" s="45" t="e">
        <f>IF(COUNTIF(Table9[MM Year],X296),
VLOOKUP(X296,Table9[],5,0),
DATE(X296,1,0))</f>
        <v>#VALUE!</v>
      </c>
      <c r="AD296" s="46" t="e">
        <f>IF(AA296=0,DATE(YEAR(AC296+1),7,16),
IF(V296=0,IF(COUNTIF(Table9[MM Year],X296),AC296+AB296+Z296+15-DAY(AC296+AB296+Z296+15)+16,AC296+AB296+Z296-DAY(AC296+AB296+Z296)+16),
IF(COUNTIF(Table9[MM Year],X296),
IF(AC296+AB296+Z296&lt;VLOOKUP(X296,Table9[],7,0),AC296
+AB296+Z296+VLOOKUP(X296,Table9[],4,0),AC296+AB296+Z296),AC296
+AB296+Z296)))</f>
        <v>#VALUE!</v>
      </c>
      <c r="AE296" s="42"/>
      <c r="AF296" s="15" t="str">
        <f>IFERROR(IF(COUNTIF(Table9[MM Year],X296),
IF(AD296&lt;VLOOKUP(X296,Table9[],7,0),AD296
+VLOOKUP(X296,Table9[],4,0),AD296),AD296
),"")</f>
        <v/>
      </c>
      <c r="AG296" s="5"/>
      <c r="AH296" s="5"/>
      <c r="AI296" s="5"/>
      <c r="AJ296" s="6"/>
      <c r="AK296" s="6"/>
      <c r="AL296" s="12" t="str">
        <f t="shared" si="47"/>
        <v/>
      </c>
      <c r="AM296" s="5"/>
      <c r="AN296" s="27" t="str">
        <f t="shared" si="48"/>
        <v/>
      </c>
      <c r="AO296" s="5"/>
      <c r="AP296" s="5"/>
      <c r="AQ296" s="6"/>
      <c r="AR296" s="12" t="str">
        <f t="shared" si="49"/>
        <v/>
      </c>
      <c r="AS296" s="6"/>
      <c r="AT296" s="5"/>
      <c r="AU296" s="53"/>
      <c r="AV296" s="53"/>
      <c r="AW296" s="54"/>
      <c r="AX296" s="15" t="str">
        <f t="shared" si="50"/>
        <v/>
      </c>
      <c r="AY296" s="5"/>
      <c r="AZ296" s="27" t="str">
        <f>IFERROR(VLOOKUP(AY296,vlookup!A$2:I$331,2,FALSE),"")</f>
        <v/>
      </c>
      <c r="BA296" s="27" t="str">
        <f>IFERROR(VLOOKUP(AY296,vlookup!A$2:I$331,3,FALSE),"")</f>
        <v/>
      </c>
      <c r="BB296" s="5"/>
      <c r="BC296" s="27" t="str">
        <f>IFERROR(VLOOKUP(BB296,vlookup!D$2:E$331,2,FALSE),"")</f>
        <v/>
      </c>
      <c r="BD296" s="5"/>
      <c r="BE296" s="27" t="str">
        <f t="shared" si="51"/>
        <v/>
      </c>
      <c r="BF296" s="27" t="str">
        <f>IFERROR(VLOOKUP(BE296,vlookup!G$2:I$331,2,FALSE),"")</f>
        <v/>
      </c>
      <c r="BG296" s="27" t="str">
        <f>IFERROR(VLOOKUP(BE296,vlookup!G$2:I$331,3,FALSE),"")</f>
        <v/>
      </c>
      <c r="BH296" s="5"/>
      <c r="BI296" s="6"/>
      <c r="BJ296" s="6"/>
      <c r="BK296" s="6"/>
      <c r="BL296" s="6"/>
    </row>
    <row r="297" spans="1:64">
      <c r="A297" s="4"/>
      <c r="B297" s="5"/>
      <c r="C297" s="27" t="str">
        <f>IFERROR(VLOOKUP(B297,vlookup!A$2:I$331,2,FALSE),"")</f>
        <v/>
      </c>
      <c r="D297" s="27" t="str">
        <f>IFERROR(VLOOKUP(B297,vlookup!A$2:I$331,3,FALSE),"")</f>
        <v/>
      </c>
      <c r="E297" s="5"/>
      <c r="F297" s="27" t="str">
        <f>IFERROR(VLOOKUP(E297,vlookup!D$2:E$331,2,FALSE),"")</f>
        <v/>
      </c>
      <c r="G297" s="5"/>
      <c r="H297" s="27" t="str">
        <f t="shared" si="42"/>
        <v/>
      </c>
      <c r="I297" s="27" t="str">
        <f>IFERROR(VLOOKUP(H297,vlookup!G$2:I$331,2,FALSE),"")</f>
        <v/>
      </c>
      <c r="J297" s="27" t="str">
        <f>IFERROR(VLOOKUP(H297,vlookup!G$2:I$331,3,FALSE),"")</f>
        <v/>
      </c>
      <c r="K297" s="5"/>
      <c r="L297" s="6"/>
      <c r="M297" s="6"/>
      <c r="N297" s="6"/>
      <c r="O297" s="6"/>
      <c r="P297" s="6"/>
      <c r="Q297" s="14" t="str">
        <f t="shared" si="43"/>
        <v/>
      </c>
      <c r="R297" s="5"/>
      <c r="S297" s="6"/>
      <c r="T297" s="6"/>
      <c r="U297" s="5"/>
      <c r="V297" s="45">
        <f t="shared" si="44"/>
        <v>0</v>
      </c>
      <c r="W297" s="45">
        <f t="shared" si="45"/>
        <v>0</v>
      </c>
      <c r="X297" s="45" t="e">
        <f t="shared" si="46"/>
        <v>#VALUE!</v>
      </c>
      <c r="Y297" s="45">
        <f>IFERROR(VALUE(V297),VLOOKUP(V297,DayReplace[],2,0))</f>
        <v>0</v>
      </c>
      <c r="Z297" s="45">
        <f>IF(V297=0,1,
IF(OR(AND(COUNTIF(Table12[Normal and Leap Years],X297),AA297=3,Y297=30),
AND(COUNTIF(Table9[MM Year],X297),COUNTIF(Table13[Always 29-Day Months],AA297),Y297=30)),Y297
-1,Y297))</f>
        <v>1</v>
      </c>
      <c r="AA297" s="45">
        <f>IFERROR(VALUE(W297),VLOOKUP(W297,MonthReplace[],2,0))</f>
        <v>0</v>
      </c>
      <c r="AB297" s="45" t="e">
        <f>IF(COUNTIF(Table9[MM Year],X297),VLOOKUP(AA297,MonthSerial[],VLOOKUP(X297,Table9[],3,0)+2,0),DATE(X297,AA297,0)-AC297)</f>
        <v>#VALUE!</v>
      </c>
      <c r="AC297" s="45" t="e">
        <f>IF(COUNTIF(Table9[MM Year],X297),
VLOOKUP(X297,Table9[],5,0),
DATE(X297,1,0))</f>
        <v>#VALUE!</v>
      </c>
      <c r="AD297" s="46" t="e">
        <f>IF(AA297=0,DATE(YEAR(AC297+1),7,16),
IF(V297=0,IF(COUNTIF(Table9[MM Year],X297),AC297+AB297+Z297+15-DAY(AC297+AB297+Z297+15)+16,AC297+AB297+Z297-DAY(AC297+AB297+Z297)+16),
IF(COUNTIF(Table9[MM Year],X297),
IF(AC297+AB297+Z297&lt;VLOOKUP(X297,Table9[],7,0),AC297
+AB297+Z297+VLOOKUP(X297,Table9[],4,0),AC297+AB297+Z297),AC297
+AB297+Z297)))</f>
        <v>#VALUE!</v>
      </c>
      <c r="AE297" s="42"/>
      <c r="AF297" s="15" t="str">
        <f>IFERROR(IF(COUNTIF(Table9[MM Year],X297),
IF(AD297&lt;VLOOKUP(X297,Table9[],7,0),AD297
+VLOOKUP(X297,Table9[],4,0),AD297),AD297
),"")</f>
        <v/>
      </c>
      <c r="AG297" s="5"/>
      <c r="AH297" s="5"/>
      <c r="AI297" s="5"/>
      <c r="AJ297" s="6"/>
      <c r="AK297" s="6"/>
      <c r="AL297" s="12" t="str">
        <f t="shared" si="47"/>
        <v/>
      </c>
      <c r="AM297" s="5"/>
      <c r="AN297" s="27" t="str">
        <f t="shared" si="48"/>
        <v/>
      </c>
      <c r="AO297" s="5"/>
      <c r="AP297" s="5"/>
      <c r="AQ297" s="6"/>
      <c r="AR297" s="12" t="str">
        <f t="shared" si="49"/>
        <v/>
      </c>
      <c r="AS297" s="6"/>
      <c r="AT297" s="5"/>
      <c r="AU297" s="53"/>
      <c r="AV297" s="53"/>
      <c r="AW297" s="54"/>
      <c r="AX297" s="15" t="str">
        <f t="shared" si="50"/>
        <v/>
      </c>
      <c r="AY297" s="5"/>
      <c r="AZ297" s="27" t="str">
        <f>IFERROR(VLOOKUP(AY297,vlookup!A$2:I$331,2,FALSE),"")</f>
        <v/>
      </c>
      <c r="BA297" s="27" t="str">
        <f>IFERROR(VLOOKUP(AY297,vlookup!A$2:I$331,3,FALSE),"")</f>
        <v/>
      </c>
      <c r="BB297" s="5"/>
      <c r="BC297" s="27" t="str">
        <f>IFERROR(VLOOKUP(BB297,vlookup!D$2:E$331,2,FALSE),"")</f>
        <v/>
      </c>
      <c r="BD297" s="5"/>
      <c r="BE297" s="27" t="str">
        <f t="shared" si="51"/>
        <v/>
      </c>
      <c r="BF297" s="27" t="str">
        <f>IFERROR(VLOOKUP(BE297,vlookup!G$2:I$331,2,FALSE),"")</f>
        <v/>
      </c>
      <c r="BG297" s="27" t="str">
        <f>IFERROR(VLOOKUP(BE297,vlookup!G$2:I$331,3,FALSE),"")</f>
        <v/>
      </c>
      <c r="BH297" s="5"/>
      <c r="BI297" s="6"/>
      <c r="BJ297" s="6"/>
      <c r="BK297" s="6"/>
      <c r="BL297" s="6"/>
    </row>
    <row r="298" spans="1:64">
      <c r="A298" s="4"/>
      <c r="B298" s="5"/>
      <c r="C298" s="27" t="str">
        <f>IFERROR(VLOOKUP(B298,vlookup!A$2:I$331,2,FALSE),"")</f>
        <v/>
      </c>
      <c r="D298" s="27" t="str">
        <f>IFERROR(VLOOKUP(B298,vlookup!A$2:I$331,3,FALSE),"")</f>
        <v/>
      </c>
      <c r="E298" s="5"/>
      <c r="F298" s="27" t="str">
        <f>IFERROR(VLOOKUP(E298,vlookup!D$2:E$331,2,FALSE),"")</f>
        <v/>
      </c>
      <c r="G298" s="5"/>
      <c r="H298" s="27" t="str">
        <f t="shared" si="42"/>
        <v/>
      </c>
      <c r="I298" s="27" t="str">
        <f>IFERROR(VLOOKUP(H298,vlookup!G$2:I$331,2,FALSE),"")</f>
        <v/>
      </c>
      <c r="J298" s="27" t="str">
        <f>IFERROR(VLOOKUP(H298,vlookup!G$2:I$331,3,FALSE),"")</f>
        <v/>
      </c>
      <c r="K298" s="5"/>
      <c r="L298" s="6"/>
      <c r="M298" s="6"/>
      <c r="N298" s="6"/>
      <c r="O298" s="6"/>
      <c r="P298" s="6"/>
      <c r="Q298" s="14" t="str">
        <f t="shared" si="43"/>
        <v/>
      </c>
      <c r="R298" s="5"/>
      <c r="S298" s="6"/>
      <c r="T298" s="6"/>
      <c r="U298" s="5"/>
      <c r="V298" s="45">
        <f t="shared" si="44"/>
        <v>0</v>
      </c>
      <c r="W298" s="45">
        <f t="shared" si="45"/>
        <v>0</v>
      </c>
      <c r="X298" s="45" t="e">
        <f t="shared" si="46"/>
        <v>#VALUE!</v>
      </c>
      <c r="Y298" s="45">
        <f>IFERROR(VALUE(V298),VLOOKUP(V298,DayReplace[],2,0))</f>
        <v>0</v>
      </c>
      <c r="Z298" s="45">
        <f>IF(V298=0,1,
IF(OR(AND(COUNTIF(Table12[Normal and Leap Years],X298),AA298=3,Y298=30),
AND(COUNTIF(Table9[MM Year],X298),COUNTIF(Table13[Always 29-Day Months],AA298),Y298=30)),Y298
-1,Y298))</f>
        <v>1</v>
      </c>
      <c r="AA298" s="45">
        <f>IFERROR(VALUE(W298),VLOOKUP(W298,MonthReplace[],2,0))</f>
        <v>0</v>
      </c>
      <c r="AB298" s="45" t="e">
        <f>IF(COUNTIF(Table9[MM Year],X298),VLOOKUP(AA298,MonthSerial[],VLOOKUP(X298,Table9[],3,0)+2,0),DATE(X298,AA298,0)-AC298)</f>
        <v>#VALUE!</v>
      </c>
      <c r="AC298" s="45" t="e">
        <f>IF(COUNTIF(Table9[MM Year],X298),
VLOOKUP(X298,Table9[],5,0),
DATE(X298,1,0))</f>
        <v>#VALUE!</v>
      </c>
      <c r="AD298" s="46" t="e">
        <f>IF(AA298=0,DATE(YEAR(AC298+1),7,16),
IF(V298=0,IF(COUNTIF(Table9[MM Year],X298),AC298+AB298+Z298+15-DAY(AC298+AB298+Z298+15)+16,AC298+AB298+Z298-DAY(AC298+AB298+Z298)+16),
IF(COUNTIF(Table9[MM Year],X298),
IF(AC298+AB298+Z298&lt;VLOOKUP(X298,Table9[],7,0),AC298
+AB298+Z298+VLOOKUP(X298,Table9[],4,0),AC298+AB298+Z298),AC298
+AB298+Z298)))</f>
        <v>#VALUE!</v>
      </c>
      <c r="AE298" s="42"/>
      <c r="AF298" s="15" t="str">
        <f>IFERROR(IF(COUNTIF(Table9[MM Year],X298),
IF(AD298&lt;VLOOKUP(X298,Table9[],7,0),AD298
+VLOOKUP(X298,Table9[],4,0),AD298),AD298
),"")</f>
        <v/>
      </c>
      <c r="AG298" s="5"/>
      <c r="AH298" s="5"/>
      <c r="AI298" s="5"/>
      <c r="AJ298" s="6"/>
      <c r="AK298" s="6"/>
      <c r="AL298" s="12" t="str">
        <f t="shared" si="47"/>
        <v/>
      </c>
      <c r="AM298" s="5"/>
      <c r="AN298" s="27" t="str">
        <f t="shared" si="48"/>
        <v/>
      </c>
      <c r="AO298" s="5"/>
      <c r="AP298" s="5"/>
      <c r="AQ298" s="6"/>
      <c r="AR298" s="12" t="str">
        <f t="shared" si="49"/>
        <v/>
      </c>
      <c r="AS298" s="6"/>
      <c r="AT298" s="5"/>
      <c r="AU298" s="53"/>
      <c r="AV298" s="53"/>
      <c r="AW298" s="54"/>
      <c r="AX298" s="15" t="str">
        <f t="shared" si="50"/>
        <v/>
      </c>
      <c r="AY298" s="5"/>
      <c r="AZ298" s="27" t="str">
        <f>IFERROR(VLOOKUP(AY298,vlookup!A$2:I$331,2,FALSE),"")</f>
        <v/>
      </c>
      <c r="BA298" s="27" t="str">
        <f>IFERROR(VLOOKUP(AY298,vlookup!A$2:I$331,3,FALSE),"")</f>
        <v/>
      </c>
      <c r="BB298" s="5"/>
      <c r="BC298" s="27" t="str">
        <f>IFERROR(VLOOKUP(BB298,vlookup!D$2:E$331,2,FALSE),"")</f>
        <v/>
      </c>
      <c r="BD298" s="5"/>
      <c r="BE298" s="27" t="str">
        <f t="shared" si="51"/>
        <v/>
      </c>
      <c r="BF298" s="27" t="str">
        <f>IFERROR(VLOOKUP(BE298,vlookup!G$2:I$331,2,FALSE),"")</f>
        <v/>
      </c>
      <c r="BG298" s="27" t="str">
        <f>IFERROR(VLOOKUP(BE298,vlookup!G$2:I$331,3,FALSE),"")</f>
        <v/>
      </c>
      <c r="BH298" s="5"/>
      <c r="BI298" s="6"/>
      <c r="BJ298" s="6"/>
      <c r="BK298" s="6"/>
      <c r="BL298" s="6"/>
    </row>
    <row r="299" spans="1:64">
      <c r="A299" s="4"/>
      <c r="B299" s="5"/>
      <c r="C299" s="27" t="str">
        <f>IFERROR(VLOOKUP(B299,vlookup!A$2:I$331,2,FALSE),"")</f>
        <v/>
      </c>
      <c r="D299" s="27" t="str">
        <f>IFERROR(VLOOKUP(B299,vlookup!A$2:I$331,3,FALSE),"")</f>
        <v/>
      </c>
      <c r="E299" s="5"/>
      <c r="F299" s="27" t="str">
        <f>IFERROR(VLOOKUP(E299,vlookup!D$2:E$331,2,FALSE),"")</f>
        <v/>
      </c>
      <c r="G299" s="5"/>
      <c r="H299" s="27" t="str">
        <f t="shared" si="42"/>
        <v/>
      </c>
      <c r="I299" s="27" t="str">
        <f>IFERROR(VLOOKUP(H299,vlookup!G$2:I$331,2,FALSE),"")</f>
        <v/>
      </c>
      <c r="J299" s="27" t="str">
        <f>IFERROR(VLOOKUP(H299,vlookup!G$2:I$331,3,FALSE),"")</f>
        <v/>
      </c>
      <c r="K299" s="5"/>
      <c r="L299" s="6"/>
      <c r="M299" s="6"/>
      <c r="N299" s="6"/>
      <c r="O299" s="6"/>
      <c r="P299" s="6"/>
      <c r="Q299" s="14" t="str">
        <f t="shared" si="43"/>
        <v/>
      </c>
      <c r="R299" s="5"/>
      <c r="S299" s="6"/>
      <c r="T299" s="6"/>
      <c r="U299" s="5"/>
      <c r="V299" s="45">
        <f t="shared" si="44"/>
        <v>0</v>
      </c>
      <c r="W299" s="45">
        <f t="shared" si="45"/>
        <v>0</v>
      </c>
      <c r="X299" s="45" t="e">
        <f t="shared" si="46"/>
        <v>#VALUE!</v>
      </c>
      <c r="Y299" s="45">
        <f>IFERROR(VALUE(V299),VLOOKUP(V299,DayReplace[],2,0))</f>
        <v>0</v>
      </c>
      <c r="Z299" s="45">
        <f>IF(V299=0,1,
IF(OR(AND(COUNTIF(Table12[Normal and Leap Years],X299),AA299=3,Y299=30),
AND(COUNTIF(Table9[MM Year],X299),COUNTIF(Table13[Always 29-Day Months],AA299),Y299=30)),Y299
-1,Y299))</f>
        <v>1</v>
      </c>
      <c r="AA299" s="45">
        <f>IFERROR(VALUE(W299),VLOOKUP(W299,MonthReplace[],2,0))</f>
        <v>0</v>
      </c>
      <c r="AB299" s="45" t="e">
        <f>IF(COUNTIF(Table9[MM Year],X299),VLOOKUP(AA299,MonthSerial[],VLOOKUP(X299,Table9[],3,0)+2,0),DATE(X299,AA299,0)-AC299)</f>
        <v>#VALUE!</v>
      </c>
      <c r="AC299" s="45" t="e">
        <f>IF(COUNTIF(Table9[MM Year],X299),
VLOOKUP(X299,Table9[],5,0),
DATE(X299,1,0))</f>
        <v>#VALUE!</v>
      </c>
      <c r="AD299" s="46" t="e">
        <f>IF(AA299=0,DATE(YEAR(AC299+1),7,16),
IF(V299=0,IF(COUNTIF(Table9[MM Year],X299),AC299+AB299+Z299+15-DAY(AC299+AB299+Z299+15)+16,AC299+AB299+Z299-DAY(AC299+AB299+Z299)+16),
IF(COUNTIF(Table9[MM Year],X299),
IF(AC299+AB299+Z299&lt;VLOOKUP(X299,Table9[],7,0),AC299
+AB299+Z299+VLOOKUP(X299,Table9[],4,0),AC299+AB299+Z299),AC299
+AB299+Z299)))</f>
        <v>#VALUE!</v>
      </c>
      <c r="AE299" s="42"/>
      <c r="AF299" s="15" t="str">
        <f>IFERROR(IF(COUNTIF(Table9[MM Year],X299),
IF(AD299&lt;VLOOKUP(X299,Table9[],7,0),AD299
+VLOOKUP(X299,Table9[],4,0),AD299),AD299
),"")</f>
        <v/>
      </c>
      <c r="AG299" s="5"/>
      <c r="AH299" s="5"/>
      <c r="AI299" s="5"/>
      <c r="AJ299" s="6"/>
      <c r="AK299" s="6"/>
      <c r="AL299" s="12" t="str">
        <f t="shared" si="47"/>
        <v/>
      </c>
      <c r="AM299" s="5"/>
      <c r="AN299" s="27" t="str">
        <f t="shared" si="48"/>
        <v/>
      </c>
      <c r="AO299" s="5"/>
      <c r="AP299" s="5"/>
      <c r="AQ299" s="6"/>
      <c r="AR299" s="12" t="str">
        <f t="shared" si="49"/>
        <v/>
      </c>
      <c r="AS299" s="6"/>
      <c r="AT299" s="5"/>
      <c r="AU299" s="53"/>
      <c r="AV299" s="53"/>
      <c r="AW299" s="54"/>
      <c r="AX299" s="15" t="str">
        <f t="shared" si="50"/>
        <v/>
      </c>
      <c r="AY299" s="5"/>
      <c r="AZ299" s="27" t="str">
        <f>IFERROR(VLOOKUP(AY299,vlookup!A$2:I$331,2,FALSE),"")</f>
        <v/>
      </c>
      <c r="BA299" s="27" t="str">
        <f>IFERROR(VLOOKUP(AY299,vlookup!A$2:I$331,3,FALSE),"")</f>
        <v/>
      </c>
      <c r="BB299" s="5"/>
      <c r="BC299" s="27" t="str">
        <f>IFERROR(VLOOKUP(BB299,vlookup!D$2:E$331,2,FALSE),"")</f>
        <v/>
      </c>
      <c r="BD299" s="5"/>
      <c r="BE299" s="27" t="str">
        <f t="shared" si="51"/>
        <v/>
      </c>
      <c r="BF299" s="27" t="str">
        <f>IFERROR(VLOOKUP(BE299,vlookup!G$2:I$331,2,FALSE),"")</f>
        <v/>
      </c>
      <c r="BG299" s="27" t="str">
        <f>IFERROR(VLOOKUP(BE299,vlookup!G$2:I$331,3,FALSE),"")</f>
        <v/>
      </c>
      <c r="BH299" s="5"/>
      <c r="BI299" s="6"/>
      <c r="BJ299" s="6"/>
      <c r="BK299" s="6"/>
      <c r="BL299" s="6"/>
    </row>
    <row r="300" spans="1:64">
      <c r="A300" s="4"/>
      <c r="B300" s="5"/>
      <c r="C300" s="27" t="str">
        <f>IFERROR(VLOOKUP(B300,vlookup!A$2:I$331,2,FALSE),"")</f>
        <v/>
      </c>
      <c r="D300" s="27" t="str">
        <f>IFERROR(VLOOKUP(B300,vlookup!A$2:I$331,3,FALSE),"")</f>
        <v/>
      </c>
      <c r="E300" s="5"/>
      <c r="F300" s="27" t="str">
        <f>IFERROR(VLOOKUP(E300,vlookup!D$2:E$331,2,FALSE),"")</f>
        <v/>
      </c>
      <c r="G300" s="5"/>
      <c r="H300" s="27" t="str">
        <f t="shared" si="42"/>
        <v/>
      </c>
      <c r="I300" s="27" t="str">
        <f>IFERROR(VLOOKUP(H300,vlookup!G$2:I$331,2,FALSE),"")</f>
        <v/>
      </c>
      <c r="J300" s="27" t="str">
        <f>IFERROR(VLOOKUP(H300,vlookup!G$2:I$331,3,FALSE),"")</f>
        <v/>
      </c>
      <c r="K300" s="5"/>
      <c r="L300" s="6"/>
      <c r="M300" s="6"/>
      <c r="N300" s="6"/>
      <c r="O300" s="6"/>
      <c r="P300" s="6"/>
      <c r="Q300" s="14" t="str">
        <f t="shared" si="43"/>
        <v/>
      </c>
      <c r="R300" s="5"/>
      <c r="S300" s="6"/>
      <c r="T300" s="6"/>
      <c r="U300" s="5"/>
      <c r="V300" s="45">
        <f t="shared" si="44"/>
        <v>0</v>
      </c>
      <c r="W300" s="45">
        <f t="shared" si="45"/>
        <v>0</v>
      </c>
      <c r="X300" s="45" t="e">
        <f t="shared" si="46"/>
        <v>#VALUE!</v>
      </c>
      <c r="Y300" s="45">
        <f>IFERROR(VALUE(V300),VLOOKUP(V300,DayReplace[],2,0))</f>
        <v>0</v>
      </c>
      <c r="Z300" s="45">
        <f>IF(V300=0,1,
IF(OR(AND(COUNTIF(Table12[Normal and Leap Years],X300),AA300=3,Y300=30),
AND(COUNTIF(Table9[MM Year],X300),COUNTIF(Table13[Always 29-Day Months],AA300),Y300=30)),Y300
-1,Y300))</f>
        <v>1</v>
      </c>
      <c r="AA300" s="45">
        <f>IFERROR(VALUE(W300),VLOOKUP(W300,MonthReplace[],2,0))</f>
        <v>0</v>
      </c>
      <c r="AB300" s="45" t="e">
        <f>IF(COUNTIF(Table9[MM Year],X300),VLOOKUP(AA300,MonthSerial[],VLOOKUP(X300,Table9[],3,0)+2,0),DATE(X300,AA300,0)-AC300)</f>
        <v>#VALUE!</v>
      </c>
      <c r="AC300" s="45" t="e">
        <f>IF(COUNTIF(Table9[MM Year],X300),
VLOOKUP(X300,Table9[],5,0),
DATE(X300,1,0))</f>
        <v>#VALUE!</v>
      </c>
      <c r="AD300" s="46" t="e">
        <f>IF(AA300=0,DATE(YEAR(AC300+1),7,16),
IF(V300=0,IF(COUNTIF(Table9[MM Year],X300),AC300+AB300+Z300+15-DAY(AC300+AB300+Z300+15)+16,AC300+AB300+Z300-DAY(AC300+AB300+Z300)+16),
IF(COUNTIF(Table9[MM Year],X300),
IF(AC300+AB300+Z300&lt;VLOOKUP(X300,Table9[],7,0),AC300
+AB300+Z300+VLOOKUP(X300,Table9[],4,0),AC300+AB300+Z300),AC300
+AB300+Z300)))</f>
        <v>#VALUE!</v>
      </c>
      <c r="AE300" s="42"/>
      <c r="AF300" s="15" t="str">
        <f>IFERROR(IF(COUNTIF(Table9[MM Year],X300),
IF(AD300&lt;VLOOKUP(X300,Table9[],7,0),AD300
+VLOOKUP(X300,Table9[],4,0),AD300),AD300
),"")</f>
        <v/>
      </c>
      <c r="AG300" s="5"/>
      <c r="AH300" s="5"/>
      <c r="AI300" s="5"/>
      <c r="AJ300" s="6"/>
      <c r="AK300" s="6"/>
      <c r="AL300" s="12" t="str">
        <f t="shared" si="47"/>
        <v/>
      </c>
      <c r="AM300" s="5"/>
      <c r="AN300" s="27" t="str">
        <f t="shared" si="48"/>
        <v/>
      </c>
      <c r="AO300" s="5"/>
      <c r="AP300" s="5"/>
      <c r="AQ300" s="6"/>
      <c r="AR300" s="12" t="str">
        <f t="shared" si="49"/>
        <v/>
      </c>
      <c r="AS300" s="6"/>
      <c r="AT300" s="5"/>
      <c r="AU300" s="53"/>
      <c r="AV300" s="53"/>
      <c r="AW300" s="54"/>
      <c r="AX300" s="15" t="str">
        <f t="shared" si="50"/>
        <v/>
      </c>
      <c r="AY300" s="5"/>
      <c r="AZ300" s="27" t="str">
        <f>IFERROR(VLOOKUP(AY300,vlookup!A$2:I$331,2,FALSE),"")</f>
        <v/>
      </c>
      <c r="BA300" s="27" t="str">
        <f>IFERROR(VLOOKUP(AY300,vlookup!A$2:I$331,3,FALSE),"")</f>
        <v/>
      </c>
      <c r="BB300" s="5"/>
      <c r="BC300" s="27" t="str">
        <f>IFERROR(VLOOKUP(BB300,vlookup!D$2:E$331,2,FALSE),"")</f>
        <v/>
      </c>
      <c r="BD300" s="5"/>
      <c r="BE300" s="27" t="str">
        <f t="shared" si="51"/>
        <v/>
      </c>
      <c r="BF300" s="27" t="str">
        <f>IFERROR(VLOOKUP(BE300,vlookup!G$2:I$331,2,FALSE),"")</f>
        <v/>
      </c>
      <c r="BG300" s="27" t="str">
        <f>IFERROR(VLOOKUP(BE300,vlookup!G$2:I$331,3,FALSE),"")</f>
        <v/>
      </c>
      <c r="BH300" s="5"/>
      <c r="BI300" s="6"/>
      <c r="BJ300" s="6"/>
      <c r="BK300" s="6"/>
      <c r="BL300" s="6"/>
    </row>
    <row r="301" spans="1:64">
      <c r="A301" s="4"/>
      <c r="B301" s="5"/>
      <c r="C301" s="27" t="str">
        <f>IFERROR(VLOOKUP(B301,vlookup!A$2:I$331,2,FALSE),"")</f>
        <v/>
      </c>
      <c r="D301" s="27" t="str">
        <f>IFERROR(VLOOKUP(B301,vlookup!A$2:I$331,3,FALSE),"")</f>
        <v/>
      </c>
      <c r="E301" s="5"/>
      <c r="F301" s="27" t="str">
        <f>IFERROR(VLOOKUP(E301,vlookup!D$2:E$331,2,FALSE),"")</f>
        <v/>
      </c>
      <c r="G301" s="5"/>
      <c r="H301" s="27" t="str">
        <f t="shared" si="42"/>
        <v/>
      </c>
      <c r="I301" s="27" t="str">
        <f>IFERROR(VLOOKUP(H301,vlookup!G$2:I$331,2,FALSE),"")</f>
        <v/>
      </c>
      <c r="J301" s="27" t="str">
        <f>IFERROR(VLOOKUP(H301,vlookup!G$2:I$331,3,FALSE),"")</f>
        <v/>
      </c>
      <c r="K301" s="5"/>
      <c r="L301" s="6"/>
      <c r="M301" s="6"/>
      <c r="N301" s="6"/>
      <c r="O301" s="6"/>
      <c r="P301" s="6"/>
      <c r="Q301" s="14" t="str">
        <f t="shared" si="43"/>
        <v/>
      </c>
      <c r="R301" s="5"/>
      <c r="S301" s="6"/>
      <c r="T301" s="6"/>
      <c r="U301" s="5"/>
      <c r="V301" s="45">
        <f t="shared" si="44"/>
        <v>0</v>
      </c>
      <c r="W301" s="45">
        <f t="shared" si="45"/>
        <v>0</v>
      </c>
      <c r="X301" s="45" t="e">
        <f t="shared" si="46"/>
        <v>#VALUE!</v>
      </c>
      <c r="Y301" s="45">
        <f>IFERROR(VALUE(V301),VLOOKUP(V301,DayReplace[],2,0))</f>
        <v>0</v>
      </c>
      <c r="Z301" s="45">
        <f>IF(V301=0,1,
IF(OR(AND(COUNTIF(Table12[Normal and Leap Years],X301),AA301=3,Y301=30),
AND(COUNTIF(Table9[MM Year],X301),COUNTIF(Table13[Always 29-Day Months],AA301),Y301=30)),Y301
-1,Y301))</f>
        <v>1</v>
      </c>
      <c r="AA301" s="45">
        <f>IFERROR(VALUE(W301),VLOOKUP(W301,MonthReplace[],2,0))</f>
        <v>0</v>
      </c>
      <c r="AB301" s="45" t="e">
        <f>IF(COUNTIF(Table9[MM Year],X301),VLOOKUP(AA301,MonthSerial[],VLOOKUP(X301,Table9[],3,0)+2,0),DATE(X301,AA301,0)-AC301)</f>
        <v>#VALUE!</v>
      </c>
      <c r="AC301" s="45" t="e">
        <f>IF(COUNTIF(Table9[MM Year],X301),
VLOOKUP(X301,Table9[],5,0),
DATE(X301,1,0))</f>
        <v>#VALUE!</v>
      </c>
      <c r="AD301" s="46" t="e">
        <f>IF(AA301=0,DATE(YEAR(AC301+1),7,16),
IF(V301=0,IF(COUNTIF(Table9[MM Year],X301),AC301+AB301+Z301+15-DAY(AC301+AB301+Z301+15)+16,AC301+AB301+Z301-DAY(AC301+AB301+Z301)+16),
IF(COUNTIF(Table9[MM Year],X301),
IF(AC301+AB301+Z301&lt;VLOOKUP(X301,Table9[],7,0),AC301
+AB301+Z301+VLOOKUP(X301,Table9[],4,0),AC301+AB301+Z301),AC301
+AB301+Z301)))</f>
        <v>#VALUE!</v>
      </c>
      <c r="AE301" s="42"/>
      <c r="AF301" s="15" t="str">
        <f>IFERROR(IF(COUNTIF(Table9[MM Year],X301),
IF(AD301&lt;VLOOKUP(X301,Table9[],7,0),AD301
+VLOOKUP(X301,Table9[],4,0),AD301),AD301
),"")</f>
        <v/>
      </c>
      <c r="AG301" s="5"/>
      <c r="AH301" s="5"/>
      <c r="AI301" s="5"/>
      <c r="AJ301" s="6"/>
      <c r="AK301" s="6"/>
      <c r="AL301" s="12" t="str">
        <f t="shared" si="47"/>
        <v/>
      </c>
      <c r="AM301" s="5"/>
      <c r="AN301" s="27" t="str">
        <f t="shared" si="48"/>
        <v/>
      </c>
      <c r="AO301" s="5"/>
      <c r="AP301" s="5"/>
      <c r="AQ301" s="6"/>
      <c r="AR301" s="12" t="str">
        <f t="shared" si="49"/>
        <v/>
      </c>
      <c r="AS301" s="6"/>
      <c r="AT301" s="5"/>
      <c r="AU301" s="53"/>
      <c r="AV301" s="53"/>
      <c r="AW301" s="54"/>
      <c r="AX301" s="15" t="str">
        <f t="shared" si="50"/>
        <v/>
      </c>
      <c r="AY301" s="5"/>
      <c r="AZ301" s="27" t="str">
        <f>IFERROR(VLOOKUP(AY301,vlookup!A$2:I$331,2,FALSE),"")</f>
        <v/>
      </c>
      <c r="BA301" s="27" t="str">
        <f>IFERROR(VLOOKUP(AY301,vlookup!A$2:I$331,3,FALSE),"")</f>
        <v/>
      </c>
      <c r="BB301" s="5"/>
      <c r="BC301" s="27" t="str">
        <f>IFERROR(VLOOKUP(BB301,vlookup!D$2:E$331,2,FALSE),"")</f>
        <v/>
      </c>
      <c r="BD301" s="5"/>
      <c r="BE301" s="27" t="str">
        <f t="shared" si="51"/>
        <v/>
      </c>
      <c r="BF301" s="27" t="str">
        <f>IFERROR(VLOOKUP(BE301,vlookup!G$2:I$331,2,FALSE),"")</f>
        <v/>
      </c>
      <c r="BG301" s="27" t="str">
        <f>IFERROR(VLOOKUP(BE301,vlookup!G$2:I$331,3,FALSE),"")</f>
        <v/>
      </c>
      <c r="BH301" s="5"/>
      <c r="BI301" s="6"/>
      <c r="BJ301" s="6"/>
      <c r="BK301" s="6"/>
      <c r="BL301" s="6"/>
    </row>
    <row r="302" spans="1:64">
      <c r="A302" s="4"/>
      <c r="B302" s="5"/>
      <c r="C302" s="27" t="str">
        <f>IFERROR(VLOOKUP(B302,vlookup!A$2:I$331,2,FALSE),"")</f>
        <v/>
      </c>
      <c r="D302" s="27" t="str">
        <f>IFERROR(VLOOKUP(B302,vlookup!A$2:I$331,3,FALSE),"")</f>
        <v/>
      </c>
      <c r="E302" s="5"/>
      <c r="F302" s="27" t="str">
        <f>IFERROR(VLOOKUP(E302,vlookup!D$2:E$331,2,FALSE),"")</f>
        <v/>
      </c>
      <c r="G302" s="5"/>
      <c r="H302" s="27" t="str">
        <f t="shared" si="42"/>
        <v/>
      </c>
      <c r="I302" s="27" t="str">
        <f>IFERROR(VLOOKUP(H302,vlookup!G$2:I$331,2,FALSE),"")</f>
        <v/>
      </c>
      <c r="J302" s="27" t="str">
        <f>IFERROR(VLOOKUP(H302,vlookup!G$2:I$331,3,FALSE),"")</f>
        <v/>
      </c>
      <c r="K302" s="5"/>
      <c r="L302" s="6"/>
      <c r="M302" s="6"/>
      <c r="N302" s="6"/>
      <c r="O302" s="6"/>
      <c r="P302" s="6"/>
      <c r="Q302" s="14" t="str">
        <f t="shared" si="43"/>
        <v/>
      </c>
      <c r="R302" s="5"/>
      <c r="S302" s="6"/>
      <c r="T302" s="6"/>
      <c r="U302" s="5"/>
      <c r="V302" s="45">
        <f t="shared" si="44"/>
        <v>0</v>
      </c>
      <c r="W302" s="45">
        <f t="shared" si="45"/>
        <v>0</v>
      </c>
      <c r="X302" s="45" t="e">
        <f t="shared" si="46"/>
        <v>#VALUE!</v>
      </c>
      <c r="Y302" s="45">
        <f>IFERROR(VALUE(V302),VLOOKUP(V302,DayReplace[],2,0))</f>
        <v>0</v>
      </c>
      <c r="Z302" s="45">
        <f>IF(V302=0,1,
IF(OR(AND(COUNTIF(Table12[Normal and Leap Years],X302),AA302=3,Y302=30),
AND(COUNTIF(Table9[MM Year],X302),COUNTIF(Table13[Always 29-Day Months],AA302),Y302=30)),Y302
-1,Y302))</f>
        <v>1</v>
      </c>
      <c r="AA302" s="45">
        <f>IFERROR(VALUE(W302),VLOOKUP(W302,MonthReplace[],2,0))</f>
        <v>0</v>
      </c>
      <c r="AB302" s="45" t="e">
        <f>IF(COUNTIF(Table9[MM Year],X302),VLOOKUP(AA302,MonthSerial[],VLOOKUP(X302,Table9[],3,0)+2,0),DATE(X302,AA302,0)-AC302)</f>
        <v>#VALUE!</v>
      </c>
      <c r="AC302" s="45" t="e">
        <f>IF(COUNTIF(Table9[MM Year],X302),
VLOOKUP(X302,Table9[],5,0),
DATE(X302,1,0))</f>
        <v>#VALUE!</v>
      </c>
      <c r="AD302" s="46" t="e">
        <f>IF(AA302=0,DATE(YEAR(AC302+1),7,16),
IF(V302=0,IF(COUNTIF(Table9[MM Year],X302),AC302+AB302+Z302+15-DAY(AC302+AB302+Z302+15)+16,AC302+AB302+Z302-DAY(AC302+AB302+Z302)+16),
IF(COUNTIF(Table9[MM Year],X302),
IF(AC302+AB302+Z302&lt;VLOOKUP(X302,Table9[],7,0),AC302
+AB302+Z302+VLOOKUP(X302,Table9[],4,0),AC302+AB302+Z302),AC302
+AB302+Z302)))</f>
        <v>#VALUE!</v>
      </c>
      <c r="AE302" s="42"/>
      <c r="AF302" s="15" t="str">
        <f>IFERROR(IF(COUNTIF(Table9[MM Year],X302),
IF(AD302&lt;VLOOKUP(X302,Table9[],7,0),AD302
+VLOOKUP(X302,Table9[],4,0),AD302),AD302
),"")</f>
        <v/>
      </c>
      <c r="AG302" s="5"/>
      <c r="AH302" s="5"/>
      <c r="AI302" s="5"/>
      <c r="AJ302" s="6"/>
      <c r="AK302" s="6"/>
      <c r="AL302" s="12" t="str">
        <f t="shared" si="47"/>
        <v/>
      </c>
      <c r="AM302" s="5"/>
      <c r="AN302" s="27" t="str">
        <f t="shared" si="48"/>
        <v/>
      </c>
      <c r="AO302" s="5"/>
      <c r="AP302" s="5"/>
      <c r="AQ302" s="6"/>
      <c r="AR302" s="12" t="str">
        <f t="shared" si="49"/>
        <v/>
      </c>
      <c r="AS302" s="6"/>
      <c r="AT302" s="5"/>
      <c r="AU302" s="53"/>
      <c r="AV302" s="53"/>
      <c r="AW302" s="54"/>
      <c r="AX302" s="15" t="str">
        <f t="shared" si="50"/>
        <v/>
      </c>
      <c r="AY302" s="5"/>
      <c r="AZ302" s="27" t="str">
        <f>IFERROR(VLOOKUP(AY302,vlookup!A$2:I$331,2,FALSE),"")</f>
        <v/>
      </c>
      <c r="BA302" s="27" t="str">
        <f>IFERROR(VLOOKUP(AY302,vlookup!A$2:I$331,3,FALSE),"")</f>
        <v/>
      </c>
      <c r="BB302" s="5"/>
      <c r="BC302" s="27" t="str">
        <f>IFERROR(VLOOKUP(BB302,vlookup!D$2:E$331,2,FALSE),"")</f>
        <v/>
      </c>
      <c r="BD302" s="5"/>
      <c r="BE302" s="27" t="str">
        <f t="shared" si="51"/>
        <v/>
      </c>
      <c r="BF302" s="27" t="str">
        <f>IFERROR(VLOOKUP(BE302,vlookup!G$2:I$331,2,FALSE),"")</f>
        <v/>
      </c>
      <c r="BG302" s="27" t="str">
        <f>IFERROR(VLOOKUP(BE302,vlookup!G$2:I$331,3,FALSE),"")</f>
        <v/>
      </c>
      <c r="BH302" s="5"/>
      <c r="BI302" s="6"/>
      <c r="BJ302" s="6"/>
      <c r="BK302" s="6"/>
      <c r="BL302" s="6"/>
    </row>
    <row r="303" spans="1:64">
      <c r="A303" s="4"/>
      <c r="B303" s="5"/>
      <c r="C303" s="27" t="str">
        <f>IFERROR(VLOOKUP(B303,vlookup!A$2:I$331,2,FALSE),"")</f>
        <v/>
      </c>
      <c r="D303" s="27" t="str">
        <f>IFERROR(VLOOKUP(B303,vlookup!A$2:I$331,3,FALSE),"")</f>
        <v/>
      </c>
      <c r="E303" s="5"/>
      <c r="F303" s="27" t="str">
        <f>IFERROR(VLOOKUP(E303,vlookup!D$2:E$331,2,FALSE),"")</f>
        <v/>
      </c>
      <c r="G303" s="5"/>
      <c r="H303" s="27" t="str">
        <f t="shared" si="42"/>
        <v/>
      </c>
      <c r="I303" s="27" t="str">
        <f>IFERROR(VLOOKUP(H303,vlookup!G$2:I$331,2,FALSE),"")</f>
        <v/>
      </c>
      <c r="J303" s="27" t="str">
        <f>IFERROR(VLOOKUP(H303,vlookup!G$2:I$331,3,FALSE),"")</f>
        <v/>
      </c>
      <c r="K303" s="5"/>
      <c r="L303" s="6"/>
      <c r="M303" s="6"/>
      <c r="N303" s="6"/>
      <c r="O303" s="6"/>
      <c r="P303" s="6"/>
      <c r="Q303" s="14" t="str">
        <f t="shared" si="43"/>
        <v/>
      </c>
      <c r="R303" s="5"/>
      <c r="S303" s="6"/>
      <c r="T303" s="6"/>
      <c r="U303" s="5"/>
      <c r="V303" s="45">
        <f t="shared" si="44"/>
        <v>0</v>
      </c>
      <c r="W303" s="45">
        <f t="shared" si="45"/>
        <v>0</v>
      </c>
      <c r="X303" s="45" t="e">
        <f t="shared" si="46"/>
        <v>#VALUE!</v>
      </c>
      <c r="Y303" s="45">
        <f>IFERROR(VALUE(V303),VLOOKUP(V303,DayReplace[],2,0))</f>
        <v>0</v>
      </c>
      <c r="Z303" s="45">
        <f>IF(V303=0,1,
IF(OR(AND(COUNTIF(Table12[Normal and Leap Years],X303),AA303=3,Y303=30),
AND(COUNTIF(Table9[MM Year],X303),COUNTIF(Table13[Always 29-Day Months],AA303),Y303=30)),Y303
-1,Y303))</f>
        <v>1</v>
      </c>
      <c r="AA303" s="45">
        <f>IFERROR(VALUE(W303),VLOOKUP(W303,MonthReplace[],2,0))</f>
        <v>0</v>
      </c>
      <c r="AB303" s="45" t="e">
        <f>IF(COUNTIF(Table9[MM Year],X303),VLOOKUP(AA303,MonthSerial[],VLOOKUP(X303,Table9[],3,0)+2,0),DATE(X303,AA303,0)-AC303)</f>
        <v>#VALUE!</v>
      </c>
      <c r="AC303" s="45" t="e">
        <f>IF(COUNTIF(Table9[MM Year],X303),
VLOOKUP(X303,Table9[],5,0),
DATE(X303,1,0))</f>
        <v>#VALUE!</v>
      </c>
      <c r="AD303" s="46" t="e">
        <f>IF(AA303=0,DATE(YEAR(AC303+1),7,16),
IF(V303=0,IF(COUNTIF(Table9[MM Year],X303),AC303+AB303+Z303+15-DAY(AC303+AB303+Z303+15)+16,AC303+AB303+Z303-DAY(AC303+AB303+Z303)+16),
IF(COUNTIF(Table9[MM Year],X303),
IF(AC303+AB303+Z303&lt;VLOOKUP(X303,Table9[],7,0),AC303
+AB303+Z303+VLOOKUP(X303,Table9[],4,0),AC303+AB303+Z303),AC303
+AB303+Z303)))</f>
        <v>#VALUE!</v>
      </c>
      <c r="AE303" s="42"/>
      <c r="AF303" s="15" t="str">
        <f>IFERROR(IF(COUNTIF(Table9[MM Year],X303),
IF(AD303&lt;VLOOKUP(X303,Table9[],7,0),AD303
+VLOOKUP(X303,Table9[],4,0),AD303),AD303
),"")</f>
        <v/>
      </c>
      <c r="AG303" s="5"/>
      <c r="AH303" s="5"/>
      <c r="AI303" s="5"/>
      <c r="AJ303" s="6"/>
      <c r="AK303" s="6"/>
      <c r="AL303" s="12" t="str">
        <f t="shared" si="47"/>
        <v/>
      </c>
      <c r="AM303" s="5"/>
      <c r="AN303" s="27" t="str">
        <f t="shared" si="48"/>
        <v/>
      </c>
      <c r="AO303" s="5"/>
      <c r="AP303" s="5"/>
      <c r="AQ303" s="6"/>
      <c r="AR303" s="12" t="str">
        <f t="shared" si="49"/>
        <v/>
      </c>
      <c r="AS303" s="6"/>
      <c r="AT303" s="5"/>
      <c r="AU303" s="53"/>
      <c r="AV303" s="53"/>
      <c r="AW303" s="54"/>
      <c r="AX303" s="15" t="str">
        <f t="shared" si="50"/>
        <v/>
      </c>
      <c r="AY303" s="5"/>
      <c r="AZ303" s="27" t="str">
        <f>IFERROR(VLOOKUP(AY303,vlookup!A$2:I$331,2,FALSE),"")</f>
        <v/>
      </c>
      <c r="BA303" s="27" t="str">
        <f>IFERROR(VLOOKUP(AY303,vlookup!A$2:I$331,3,FALSE),"")</f>
        <v/>
      </c>
      <c r="BB303" s="5"/>
      <c r="BC303" s="27" t="str">
        <f>IFERROR(VLOOKUP(BB303,vlookup!D$2:E$331,2,FALSE),"")</f>
        <v/>
      </c>
      <c r="BD303" s="5"/>
      <c r="BE303" s="27" t="str">
        <f t="shared" si="51"/>
        <v/>
      </c>
      <c r="BF303" s="27" t="str">
        <f>IFERROR(VLOOKUP(BE303,vlookup!G$2:I$331,2,FALSE),"")</f>
        <v/>
      </c>
      <c r="BG303" s="27" t="str">
        <f>IFERROR(VLOOKUP(BE303,vlookup!G$2:I$331,3,FALSE),"")</f>
        <v/>
      </c>
      <c r="BH303" s="5"/>
      <c r="BI303" s="6"/>
      <c r="BJ303" s="6"/>
      <c r="BK303" s="6"/>
      <c r="BL303" s="6"/>
    </row>
    <row r="304" spans="1:64">
      <c r="A304" s="4"/>
      <c r="B304" s="5"/>
      <c r="C304" s="27" t="str">
        <f>IFERROR(VLOOKUP(B304,vlookup!A$2:I$331,2,FALSE),"")</f>
        <v/>
      </c>
      <c r="D304" s="27" t="str">
        <f>IFERROR(VLOOKUP(B304,vlookup!A$2:I$331,3,FALSE),"")</f>
        <v/>
      </c>
      <c r="E304" s="5"/>
      <c r="F304" s="27" t="str">
        <f>IFERROR(VLOOKUP(E304,vlookup!D$2:E$331,2,FALSE),"")</f>
        <v/>
      </c>
      <c r="G304" s="5"/>
      <c r="H304" s="27" t="str">
        <f t="shared" si="42"/>
        <v/>
      </c>
      <c r="I304" s="27" t="str">
        <f>IFERROR(VLOOKUP(H304,vlookup!G$2:I$331,2,FALSE),"")</f>
        <v/>
      </c>
      <c r="J304" s="27" t="str">
        <f>IFERROR(VLOOKUP(H304,vlookup!G$2:I$331,3,FALSE),"")</f>
        <v/>
      </c>
      <c r="K304" s="5"/>
      <c r="L304" s="6"/>
      <c r="M304" s="6"/>
      <c r="N304" s="6"/>
      <c r="O304" s="6"/>
      <c r="P304" s="6"/>
      <c r="Q304" s="14" t="str">
        <f t="shared" si="43"/>
        <v/>
      </c>
      <c r="R304" s="5"/>
      <c r="S304" s="6"/>
      <c r="T304" s="6"/>
      <c r="U304" s="5"/>
      <c r="V304" s="45">
        <f t="shared" si="44"/>
        <v>0</v>
      </c>
      <c r="W304" s="45">
        <f t="shared" si="45"/>
        <v>0</v>
      </c>
      <c r="X304" s="45" t="e">
        <f t="shared" si="46"/>
        <v>#VALUE!</v>
      </c>
      <c r="Y304" s="45">
        <f>IFERROR(VALUE(V304),VLOOKUP(V304,DayReplace[],2,0))</f>
        <v>0</v>
      </c>
      <c r="Z304" s="45">
        <f>IF(V304=0,1,
IF(OR(AND(COUNTIF(Table12[Normal and Leap Years],X304),AA304=3,Y304=30),
AND(COUNTIF(Table9[MM Year],X304),COUNTIF(Table13[Always 29-Day Months],AA304),Y304=30)),Y304
-1,Y304))</f>
        <v>1</v>
      </c>
      <c r="AA304" s="45">
        <f>IFERROR(VALUE(W304),VLOOKUP(W304,MonthReplace[],2,0))</f>
        <v>0</v>
      </c>
      <c r="AB304" s="45" t="e">
        <f>IF(COUNTIF(Table9[MM Year],X304),VLOOKUP(AA304,MonthSerial[],VLOOKUP(X304,Table9[],3,0)+2,0),DATE(X304,AA304,0)-AC304)</f>
        <v>#VALUE!</v>
      </c>
      <c r="AC304" s="45" t="e">
        <f>IF(COUNTIF(Table9[MM Year],X304),
VLOOKUP(X304,Table9[],5,0),
DATE(X304,1,0))</f>
        <v>#VALUE!</v>
      </c>
      <c r="AD304" s="46" t="e">
        <f>IF(AA304=0,DATE(YEAR(AC304+1),7,16),
IF(V304=0,IF(COUNTIF(Table9[MM Year],X304),AC304+AB304+Z304+15-DAY(AC304+AB304+Z304+15)+16,AC304+AB304+Z304-DAY(AC304+AB304+Z304)+16),
IF(COUNTIF(Table9[MM Year],X304),
IF(AC304+AB304+Z304&lt;VLOOKUP(X304,Table9[],7,0),AC304
+AB304+Z304+VLOOKUP(X304,Table9[],4,0),AC304+AB304+Z304),AC304
+AB304+Z304)))</f>
        <v>#VALUE!</v>
      </c>
      <c r="AE304" s="42"/>
      <c r="AF304" s="15" t="str">
        <f>IFERROR(IF(COUNTIF(Table9[MM Year],X304),
IF(AD304&lt;VLOOKUP(X304,Table9[],7,0),AD304
+VLOOKUP(X304,Table9[],4,0),AD304),AD304
),"")</f>
        <v/>
      </c>
      <c r="AG304" s="5"/>
      <c r="AH304" s="5"/>
      <c r="AI304" s="5"/>
      <c r="AJ304" s="6"/>
      <c r="AK304" s="6"/>
      <c r="AL304" s="12" t="str">
        <f t="shared" si="47"/>
        <v/>
      </c>
      <c r="AM304" s="5"/>
      <c r="AN304" s="27" t="str">
        <f t="shared" si="48"/>
        <v/>
      </c>
      <c r="AO304" s="5"/>
      <c r="AP304" s="5"/>
      <c r="AQ304" s="6"/>
      <c r="AR304" s="12" t="str">
        <f t="shared" si="49"/>
        <v/>
      </c>
      <c r="AS304" s="6"/>
      <c r="AT304" s="5"/>
      <c r="AU304" s="53"/>
      <c r="AV304" s="53"/>
      <c r="AW304" s="54"/>
      <c r="AX304" s="15" t="str">
        <f t="shared" si="50"/>
        <v/>
      </c>
      <c r="AY304" s="5"/>
      <c r="AZ304" s="27" t="str">
        <f>IFERROR(VLOOKUP(AY304,vlookup!A$2:I$331,2,FALSE),"")</f>
        <v/>
      </c>
      <c r="BA304" s="27" t="str">
        <f>IFERROR(VLOOKUP(AY304,vlookup!A$2:I$331,3,FALSE),"")</f>
        <v/>
      </c>
      <c r="BB304" s="5"/>
      <c r="BC304" s="27" t="str">
        <f>IFERROR(VLOOKUP(BB304,vlookup!D$2:E$331,2,FALSE),"")</f>
        <v/>
      </c>
      <c r="BD304" s="5"/>
      <c r="BE304" s="27" t="str">
        <f t="shared" si="51"/>
        <v/>
      </c>
      <c r="BF304" s="27" t="str">
        <f>IFERROR(VLOOKUP(BE304,vlookup!G$2:I$331,2,FALSE),"")</f>
        <v/>
      </c>
      <c r="BG304" s="27" t="str">
        <f>IFERROR(VLOOKUP(BE304,vlookup!G$2:I$331,3,FALSE),"")</f>
        <v/>
      </c>
      <c r="BH304" s="5"/>
      <c r="BI304" s="6"/>
      <c r="BJ304" s="6"/>
      <c r="BK304" s="6"/>
      <c r="BL304" s="6"/>
    </row>
    <row r="305" spans="1:64">
      <c r="A305" s="4"/>
      <c r="B305" s="5"/>
      <c r="C305" s="27" t="str">
        <f>IFERROR(VLOOKUP(B305,vlookup!A$2:I$331,2,FALSE),"")</f>
        <v/>
      </c>
      <c r="D305" s="27" t="str">
        <f>IFERROR(VLOOKUP(B305,vlookup!A$2:I$331,3,FALSE),"")</f>
        <v/>
      </c>
      <c r="E305" s="5"/>
      <c r="F305" s="27" t="str">
        <f>IFERROR(VLOOKUP(E305,vlookup!D$2:E$331,2,FALSE),"")</f>
        <v/>
      </c>
      <c r="G305" s="5"/>
      <c r="H305" s="27" t="str">
        <f t="shared" si="42"/>
        <v/>
      </c>
      <c r="I305" s="27" t="str">
        <f>IFERROR(VLOOKUP(H305,vlookup!G$2:I$331,2,FALSE),"")</f>
        <v/>
      </c>
      <c r="J305" s="27" t="str">
        <f>IFERROR(VLOOKUP(H305,vlookup!G$2:I$331,3,FALSE),"")</f>
        <v/>
      </c>
      <c r="K305" s="5"/>
      <c r="L305" s="6"/>
      <c r="M305" s="6"/>
      <c r="N305" s="6"/>
      <c r="O305" s="6"/>
      <c r="P305" s="6"/>
      <c r="Q305" s="14" t="str">
        <f t="shared" si="43"/>
        <v/>
      </c>
      <c r="R305" s="5"/>
      <c r="S305" s="6"/>
      <c r="T305" s="6"/>
      <c r="U305" s="5"/>
      <c r="V305" s="45">
        <f t="shared" si="44"/>
        <v>0</v>
      </c>
      <c r="W305" s="45">
        <f t="shared" si="45"/>
        <v>0</v>
      </c>
      <c r="X305" s="45" t="e">
        <f t="shared" si="46"/>
        <v>#VALUE!</v>
      </c>
      <c r="Y305" s="45">
        <f>IFERROR(VALUE(V305),VLOOKUP(V305,DayReplace[],2,0))</f>
        <v>0</v>
      </c>
      <c r="Z305" s="45">
        <f>IF(V305=0,1,
IF(OR(AND(COUNTIF(Table12[Normal and Leap Years],X305),AA305=3,Y305=30),
AND(COUNTIF(Table9[MM Year],X305),COUNTIF(Table13[Always 29-Day Months],AA305),Y305=30)),Y305
-1,Y305))</f>
        <v>1</v>
      </c>
      <c r="AA305" s="45">
        <f>IFERROR(VALUE(W305),VLOOKUP(W305,MonthReplace[],2,0))</f>
        <v>0</v>
      </c>
      <c r="AB305" s="45" t="e">
        <f>IF(COUNTIF(Table9[MM Year],X305),VLOOKUP(AA305,MonthSerial[],VLOOKUP(X305,Table9[],3,0)+2,0),DATE(X305,AA305,0)-AC305)</f>
        <v>#VALUE!</v>
      </c>
      <c r="AC305" s="45" t="e">
        <f>IF(COUNTIF(Table9[MM Year],X305),
VLOOKUP(X305,Table9[],5,0),
DATE(X305,1,0))</f>
        <v>#VALUE!</v>
      </c>
      <c r="AD305" s="46" t="e">
        <f>IF(AA305=0,DATE(YEAR(AC305+1),7,16),
IF(V305=0,IF(COUNTIF(Table9[MM Year],X305),AC305+AB305+Z305+15-DAY(AC305+AB305+Z305+15)+16,AC305+AB305+Z305-DAY(AC305+AB305+Z305)+16),
IF(COUNTIF(Table9[MM Year],X305),
IF(AC305+AB305+Z305&lt;VLOOKUP(X305,Table9[],7,0),AC305
+AB305+Z305+VLOOKUP(X305,Table9[],4,0),AC305+AB305+Z305),AC305
+AB305+Z305)))</f>
        <v>#VALUE!</v>
      </c>
      <c r="AE305" s="42"/>
      <c r="AF305" s="15" t="str">
        <f>IFERROR(IF(COUNTIF(Table9[MM Year],X305),
IF(AD305&lt;VLOOKUP(X305,Table9[],7,0),AD305
+VLOOKUP(X305,Table9[],4,0),AD305),AD305
),"")</f>
        <v/>
      </c>
      <c r="AG305" s="5"/>
      <c r="AH305" s="5"/>
      <c r="AI305" s="5"/>
      <c r="AJ305" s="6"/>
      <c r="AK305" s="6"/>
      <c r="AL305" s="12" t="str">
        <f t="shared" si="47"/>
        <v/>
      </c>
      <c r="AM305" s="5"/>
      <c r="AN305" s="27" t="str">
        <f t="shared" si="48"/>
        <v/>
      </c>
      <c r="AO305" s="5"/>
      <c r="AP305" s="5"/>
      <c r="AQ305" s="6"/>
      <c r="AR305" s="12" t="str">
        <f t="shared" si="49"/>
        <v/>
      </c>
      <c r="AS305" s="6"/>
      <c r="AT305" s="5"/>
      <c r="AU305" s="53"/>
      <c r="AV305" s="53"/>
      <c r="AW305" s="54"/>
      <c r="AX305" s="15" t="str">
        <f t="shared" si="50"/>
        <v/>
      </c>
      <c r="AY305" s="5"/>
      <c r="AZ305" s="27" t="str">
        <f>IFERROR(VLOOKUP(AY305,vlookup!A$2:I$331,2,FALSE),"")</f>
        <v/>
      </c>
      <c r="BA305" s="27" t="str">
        <f>IFERROR(VLOOKUP(AY305,vlookup!A$2:I$331,3,FALSE),"")</f>
        <v/>
      </c>
      <c r="BB305" s="5"/>
      <c r="BC305" s="27" t="str">
        <f>IFERROR(VLOOKUP(BB305,vlookup!D$2:E$331,2,FALSE),"")</f>
        <v/>
      </c>
      <c r="BD305" s="5"/>
      <c r="BE305" s="27" t="str">
        <f t="shared" si="51"/>
        <v/>
      </c>
      <c r="BF305" s="27" t="str">
        <f>IFERROR(VLOOKUP(BE305,vlookup!G$2:I$331,2,FALSE),"")</f>
        <v/>
      </c>
      <c r="BG305" s="27" t="str">
        <f>IFERROR(VLOOKUP(BE305,vlookup!G$2:I$331,3,FALSE),"")</f>
        <v/>
      </c>
      <c r="BH305" s="5"/>
      <c r="BI305" s="6"/>
      <c r="BJ305" s="6"/>
      <c r="BK305" s="6"/>
      <c r="BL305" s="6"/>
    </row>
    <row r="306" spans="1:64">
      <c r="A306" s="4"/>
      <c r="B306" s="5"/>
      <c r="C306" s="27" t="str">
        <f>IFERROR(VLOOKUP(B306,vlookup!A$2:I$331,2,FALSE),"")</f>
        <v/>
      </c>
      <c r="D306" s="27" t="str">
        <f>IFERROR(VLOOKUP(B306,vlookup!A$2:I$331,3,FALSE),"")</f>
        <v/>
      </c>
      <c r="E306" s="5"/>
      <c r="F306" s="27" t="str">
        <f>IFERROR(VLOOKUP(E306,vlookup!D$2:E$331,2,FALSE),"")</f>
        <v/>
      </c>
      <c r="G306" s="5"/>
      <c r="H306" s="27" t="str">
        <f t="shared" si="42"/>
        <v/>
      </c>
      <c r="I306" s="27" t="str">
        <f>IFERROR(VLOOKUP(H306,vlookup!G$2:I$331,2,FALSE),"")</f>
        <v/>
      </c>
      <c r="J306" s="27" t="str">
        <f>IFERROR(VLOOKUP(H306,vlookup!G$2:I$331,3,FALSE),"")</f>
        <v/>
      </c>
      <c r="K306" s="5"/>
      <c r="L306" s="6"/>
      <c r="M306" s="6"/>
      <c r="N306" s="6"/>
      <c r="O306" s="6"/>
      <c r="P306" s="6"/>
      <c r="Q306" s="14" t="str">
        <f t="shared" si="43"/>
        <v/>
      </c>
      <c r="R306" s="5"/>
      <c r="S306" s="6"/>
      <c r="T306" s="6"/>
      <c r="U306" s="5"/>
      <c r="V306" s="45">
        <f t="shared" si="44"/>
        <v>0</v>
      </c>
      <c r="W306" s="45">
        <f t="shared" si="45"/>
        <v>0</v>
      </c>
      <c r="X306" s="45" t="e">
        <f t="shared" si="46"/>
        <v>#VALUE!</v>
      </c>
      <c r="Y306" s="45">
        <f>IFERROR(VALUE(V306),VLOOKUP(V306,DayReplace[],2,0))</f>
        <v>0</v>
      </c>
      <c r="Z306" s="45">
        <f>IF(V306=0,1,
IF(OR(AND(COUNTIF(Table12[Normal and Leap Years],X306),AA306=3,Y306=30),
AND(COUNTIF(Table9[MM Year],X306),COUNTIF(Table13[Always 29-Day Months],AA306),Y306=30)),Y306
-1,Y306))</f>
        <v>1</v>
      </c>
      <c r="AA306" s="45">
        <f>IFERROR(VALUE(W306),VLOOKUP(W306,MonthReplace[],2,0))</f>
        <v>0</v>
      </c>
      <c r="AB306" s="45" t="e">
        <f>IF(COUNTIF(Table9[MM Year],X306),VLOOKUP(AA306,MonthSerial[],VLOOKUP(X306,Table9[],3,0)+2,0),DATE(X306,AA306,0)-AC306)</f>
        <v>#VALUE!</v>
      </c>
      <c r="AC306" s="45" t="e">
        <f>IF(COUNTIF(Table9[MM Year],X306),
VLOOKUP(X306,Table9[],5,0),
DATE(X306,1,0))</f>
        <v>#VALUE!</v>
      </c>
      <c r="AD306" s="46" t="e">
        <f>IF(AA306=0,DATE(YEAR(AC306+1),7,16),
IF(V306=0,IF(COUNTIF(Table9[MM Year],X306),AC306+AB306+Z306+15-DAY(AC306+AB306+Z306+15)+16,AC306+AB306+Z306-DAY(AC306+AB306+Z306)+16),
IF(COUNTIF(Table9[MM Year],X306),
IF(AC306+AB306+Z306&lt;VLOOKUP(X306,Table9[],7,0),AC306
+AB306+Z306+VLOOKUP(X306,Table9[],4,0),AC306+AB306+Z306),AC306
+AB306+Z306)))</f>
        <v>#VALUE!</v>
      </c>
      <c r="AE306" s="42"/>
      <c r="AF306" s="15" t="str">
        <f>IFERROR(IF(COUNTIF(Table9[MM Year],X306),
IF(AD306&lt;VLOOKUP(X306,Table9[],7,0),AD306
+VLOOKUP(X306,Table9[],4,0),AD306),AD306
),"")</f>
        <v/>
      </c>
      <c r="AG306" s="5"/>
      <c r="AH306" s="5"/>
      <c r="AI306" s="5"/>
      <c r="AJ306" s="6"/>
      <c r="AK306" s="6"/>
      <c r="AL306" s="12" t="str">
        <f t="shared" si="47"/>
        <v/>
      </c>
      <c r="AM306" s="5"/>
      <c r="AN306" s="27" t="str">
        <f t="shared" si="48"/>
        <v/>
      </c>
      <c r="AO306" s="5"/>
      <c r="AP306" s="5"/>
      <c r="AQ306" s="6"/>
      <c r="AR306" s="12" t="str">
        <f t="shared" si="49"/>
        <v/>
      </c>
      <c r="AS306" s="6"/>
      <c r="AT306" s="5"/>
      <c r="AU306" s="53"/>
      <c r="AV306" s="53"/>
      <c r="AW306" s="54"/>
      <c r="AX306" s="15" t="str">
        <f t="shared" si="50"/>
        <v/>
      </c>
      <c r="AY306" s="5"/>
      <c r="AZ306" s="27" t="str">
        <f>IFERROR(VLOOKUP(AY306,vlookup!A$2:I$331,2,FALSE),"")</f>
        <v/>
      </c>
      <c r="BA306" s="27" t="str">
        <f>IFERROR(VLOOKUP(AY306,vlookup!A$2:I$331,3,FALSE),"")</f>
        <v/>
      </c>
      <c r="BB306" s="5"/>
      <c r="BC306" s="27" t="str">
        <f>IFERROR(VLOOKUP(BB306,vlookup!D$2:E$331,2,FALSE),"")</f>
        <v/>
      </c>
      <c r="BD306" s="5"/>
      <c r="BE306" s="27" t="str">
        <f t="shared" si="51"/>
        <v/>
      </c>
      <c r="BF306" s="27" t="str">
        <f>IFERROR(VLOOKUP(BE306,vlookup!G$2:I$331,2,FALSE),"")</f>
        <v/>
      </c>
      <c r="BG306" s="27" t="str">
        <f>IFERROR(VLOOKUP(BE306,vlookup!G$2:I$331,3,FALSE),"")</f>
        <v/>
      </c>
      <c r="BH306" s="5"/>
      <c r="BI306" s="6"/>
      <c r="BJ306" s="6"/>
      <c r="BK306" s="6"/>
      <c r="BL306" s="6"/>
    </row>
    <row r="307" spans="1:64">
      <c r="A307" s="4"/>
      <c r="B307" s="5"/>
      <c r="C307" s="27" t="str">
        <f>IFERROR(VLOOKUP(B307,vlookup!A$2:I$331,2,FALSE),"")</f>
        <v/>
      </c>
      <c r="D307" s="27" t="str">
        <f>IFERROR(VLOOKUP(B307,vlookup!A$2:I$331,3,FALSE),"")</f>
        <v/>
      </c>
      <c r="E307" s="5"/>
      <c r="F307" s="27" t="str">
        <f>IFERROR(VLOOKUP(E307,vlookup!D$2:E$331,2,FALSE),"")</f>
        <v/>
      </c>
      <c r="G307" s="5"/>
      <c r="H307" s="27" t="str">
        <f t="shared" si="42"/>
        <v/>
      </c>
      <c r="I307" s="27" t="str">
        <f>IFERROR(VLOOKUP(H307,vlookup!G$2:I$331,2,FALSE),"")</f>
        <v/>
      </c>
      <c r="J307" s="27" t="str">
        <f>IFERROR(VLOOKUP(H307,vlookup!G$2:I$331,3,FALSE),"")</f>
        <v/>
      </c>
      <c r="K307" s="5"/>
      <c r="L307" s="6"/>
      <c r="M307" s="6"/>
      <c r="N307" s="6"/>
      <c r="O307" s="6"/>
      <c r="P307" s="6"/>
      <c r="Q307" s="14" t="str">
        <f t="shared" si="43"/>
        <v/>
      </c>
      <c r="R307" s="5"/>
      <c r="S307" s="6"/>
      <c r="T307" s="6"/>
      <c r="U307" s="5"/>
      <c r="V307" s="45">
        <f t="shared" si="44"/>
        <v>0</v>
      </c>
      <c r="W307" s="45">
        <f t="shared" si="45"/>
        <v>0</v>
      </c>
      <c r="X307" s="45" t="e">
        <f t="shared" si="46"/>
        <v>#VALUE!</v>
      </c>
      <c r="Y307" s="45">
        <f>IFERROR(VALUE(V307),VLOOKUP(V307,DayReplace[],2,0))</f>
        <v>0</v>
      </c>
      <c r="Z307" s="45">
        <f>IF(V307=0,1,
IF(OR(AND(COUNTIF(Table12[Normal and Leap Years],X307),AA307=3,Y307=30),
AND(COUNTIF(Table9[MM Year],X307),COUNTIF(Table13[Always 29-Day Months],AA307),Y307=30)),Y307
-1,Y307))</f>
        <v>1</v>
      </c>
      <c r="AA307" s="45">
        <f>IFERROR(VALUE(W307),VLOOKUP(W307,MonthReplace[],2,0))</f>
        <v>0</v>
      </c>
      <c r="AB307" s="45" t="e">
        <f>IF(COUNTIF(Table9[MM Year],X307),VLOOKUP(AA307,MonthSerial[],VLOOKUP(X307,Table9[],3,0)+2,0),DATE(X307,AA307,0)-AC307)</f>
        <v>#VALUE!</v>
      </c>
      <c r="AC307" s="45" t="e">
        <f>IF(COUNTIF(Table9[MM Year],X307),
VLOOKUP(X307,Table9[],5,0),
DATE(X307,1,0))</f>
        <v>#VALUE!</v>
      </c>
      <c r="AD307" s="46" t="e">
        <f>IF(AA307=0,DATE(YEAR(AC307+1),7,16),
IF(V307=0,IF(COUNTIF(Table9[MM Year],X307),AC307+AB307+Z307+15-DAY(AC307+AB307+Z307+15)+16,AC307+AB307+Z307-DAY(AC307+AB307+Z307)+16),
IF(COUNTIF(Table9[MM Year],X307),
IF(AC307+AB307+Z307&lt;VLOOKUP(X307,Table9[],7,0),AC307
+AB307+Z307+VLOOKUP(X307,Table9[],4,0),AC307+AB307+Z307),AC307
+AB307+Z307)))</f>
        <v>#VALUE!</v>
      </c>
      <c r="AE307" s="42"/>
      <c r="AF307" s="15" t="str">
        <f>IFERROR(IF(COUNTIF(Table9[MM Year],X307),
IF(AD307&lt;VLOOKUP(X307,Table9[],7,0),AD307
+VLOOKUP(X307,Table9[],4,0),AD307),AD307
),"")</f>
        <v/>
      </c>
      <c r="AG307" s="5"/>
      <c r="AH307" s="5"/>
      <c r="AI307" s="5"/>
      <c r="AJ307" s="6"/>
      <c r="AK307" s="6"/>
      <c r="AL307" s="12" t="str">
        <f t="shared" si="47"/>
        <v/>
      </c>
      <c r="AM307" s="5"/>
      <c r="AN307" s="27" t="str">
        <f t="shared" si="48"/>
        <v/>
      </c>
      <c r="AO307" s="5"/>
      <c r="AP307" s="5"/>
      <c r="AQ307" s="6"/>
      <c r="AR307" s="12" t="str">
        <f t="shared" si="49"/>
        <v/>
      </c>
      <c r="AS307" s="6"/>
      <c r="AT307" s="5"/>
      <c r="AU307" s="53"/>
      <c r="AV307" s="53"/>
      <c r="AW307" s="54"/>
      <c r="AX307" s="15" t="str">
        <f t="shared" si="50"/>
        <v/>
      </c>
      <c r="AY307" s="5"/>
      <c r="AZ307" s="27" t="str">
        <f>IFERROR(VLOOKUP(AY307,vlookup!A$2:I$331,2,FALSE),"")</f>
        <v/>
      </c>
      <c r="BA307" s="27" t="str">
        <f>IFERROR(VLOOKUP(AY307,vlookup!A$2:I$331,3,FALSE),"")</f>
        <v/>
      </c>
      <c r="BB307" s="5"/>
      <c r="BC307" s="27" t="str">
        <f>IFERROR(VLOOKUP(BB307,vlookup!D$2:E$331,2,FALSE),"")</f>
        <v/>
      </c>
      <c r="BD307" s="5"/>
      <c r="BE307" s="27" t="str">
        <f t="shared" si="51"/>
        <v/>
      </c>
      <c r="BF307" s="27" t="str">
        <f>IFERROR(VLOOKUP(BE307,vlookup!G$2:I$331,2,FALSE),"")</f>
        <v/>
      </c>
      <c r="BG307" s="27" t="str">
        <f>IFERROR(VLOOKUP(BE307,vlookup!G$2:I$331,3,FALSE),"")</f>
        <v/>
      </c>
      <c r="BH307" s="5"/>
      <c r="BI307" s="6"/>
      <c r="BJ307" s="6"/>
      <c r="BK307" s="6"/>
      <c r="BL307" s="6"/>
    </row>
    <row r="308" spans="1:64">
      <c r="A308" s="4"/>
      <c r="B308" s="5"/>
      <c r="C308" s="27" t="str">
        <f>IFERROR(VLOOKUP(B308,vlookup!A$2:I$331,2,FALSE),"")</f>
        <v/>
      </c>
      <c r="D308" s="27" t="str">
        <f>IFERROR(VLOOKUP(B308,vlookup!A$2:I$331,3,FALSE),"")</f>
        <v/>
      </c>
      <c r="E308" s="5"/>
      <c r="F308" s="27" t="str">
        <f>IFERROR(VLOOKUP(E308,vlookup!D$2:E$331,2,FALSE),"")</f>
        <v/>
      </c>
      <c r="G308" s="5"/>
      <c r="H308" s="27" t="str">
        <f t="shared" si="42"/>
        <v/>
      </c>
      <c r="I308" s="27" t="str">
        <f>IFERROR(VLOOKUP(H308,vlookup!G$2:I$331,2,FALSE),"")</f>
        <v/>
      </c>
      <c r="J308" s="27" t="str">
        <f>IFERROR(VLOOKUP(H308,vlookup!G$2:I$331,3,FALSE),"")</f>
        <v/>
      </c>
      <c r="K308" s="5"/>
      <c r="L308" s="6"/>
      <c r="M308" s="6"/>
      <c r="N308" s="6"/>
      <c r="O308" s="6"/>
      <c r="P308" s="6"/>
      <c r="Q308" s="14" t="str">
        <f t="shared" si="43"/>
        <v/>
      </c>
      <c r="R308" s="5"/>
      <c r="S308" s="6"/>
      <c r="T308" s="6"/>
      <c r="U308" s="5"/>
      <c r="V308" s="45">
        <f t="shared" si="44"/>
        <v>0</v>
      </c>
      <c r="W308" s="45">
        <f t="shared" si="45"/>
        <v>0</v>
      </c>
      <c r="X308" s="45" t="e">
        <f t="shared" si="46"/>
        <v>#VALUE!</v>
      </c>
      <c r="Y308" s="45">
        <f>IFERROR(VALUE(V308),VLOOKUP(V308,DayReplace[],2,0))</f>
        <v>0</v>
      </c>
      <c r="Z308" s="45">
        <f>IF(V308=0,1,
IF(OR(AND(COUNTIF(Table12[Normal and Leap Years],X308),AA308=3,Y308=30),
AND(COUNTIF(Table9[MM Year],X308),COUNTIF(Table13[Always 29-Day Months],AA308),Y308=30)),Y308
-1,Y308))</f>
        <v>1</v>
      </c>
      <c r="AA308" s="45">
        <f>IFERROR(VALUE(W308),VLOOKUP(W308,MonthReplace[],2,0))</f>
        <v>0</v>
      </c>
      <c r="AB308" s="45" t="e">
        <f>IF(COUNTIF(Table9[MM Year],X308),VLOOKUP(AA308,MonthSerial[],VLOOKUP(X308,Table9[],3,0)+2,0),DATE(X308,AA308,0)-AC308)</f>
        <v>#VALUE!</v>
      </c>
      <c r="AC308" s="45" t="e">
        <f>IF(COUNTIF(Table9[MM Year],X308),
VLOOKUP(X308,Table9[],5,0),
DATE(X308,1,0))</f>
        <v>#VALUE!</v>
      </c>
      <c r="AD308" s="46" t="e">
        <f>IF(AA308=0,DATE(YEAR(AC308+1),7,16),
IF(V308=0,IF(COUNTIF(Table9[MM Year],X308),AC308+AB308+Z308+15-DAY(AC308+AB308+Z308+15)+16,AC308+AB308+Z308-DAY(AC308+AB308+Z308)+16),
IF(COUNTIF(Table9[MM Year],X308),
IF(AC308+AB308+Z308&lt;VLOOKUP(X308,Table9[],7,0),AC308
+AB308+Z308+VLOOKUP(X308,Table9[],4,0),AC308+AB308+Z308),AC308
+AB308+Z308)))</f>
        <v>#VALUE!</v>
      </c>
      <c r="AE308" s="42"/>
      <c r="AF308" s="15" t="str">
        <f>IFERROR(IF(COUNTIF(Table9[MM Year],X308),
IF(AD308&lt;VLOOKUP(X308,Table9[],7,0),AD308
+VLOOKUP(X308,Table9[],4,0),AD308),AD308
),"")</f>
        <v/>
      </c>
      <c r="AG308" s="5"/>
      <c r="AH308" s="5"/>
      <c r="AI308" s="5"/>
      <c r="AJ308" s="6"/>
      <c r="AK308" s="6"/>
      <c r="AL308" s="12" t="str">
        <f t="shared" si="47"/>
        <v/>
      </c>
      <c r="AM308" s="5"/>
      <c r="AN308" s="27" t="str">
        <f t="shared" si="48"/>
        <v/>
      </c>
      <c r="AO308" s="5"/>
      <c r="AP308" s="5"/>
      <c r="AQ308" s="6"/>
      <c r="AR308" s="12" t="str">
        <f t="shared" si="49"/>
        <v/>
      </c>
      <c r="AS308" s="6"/>
      <c r="AT308" s="5"/>
      <c r="AU308" s="53"/>
      <c r="AV308" s="53"/>
      <c r="AW308" s="54"/>
      <c r="AX308" s="15" t="str">
        <f t="shared" si="50"/>
        <v/>
      </c>
      <c r="AY308" s="5"/>
      <c r="AZ308" s="27" t="str">
        <f>IFERROR(VLOOKUP(AY308,vlookup!A$2:I$331,2,FALSE),"")</f>
        <v/>
      </c>
      <c r="BA308" s="27" t="str">
        <f>IFERROR(VLOOKUP(AY308,vlookup!A$2:I$331,3,FALSE),"")</f>
        <v/>
      </c>
      <c r="BB308" s="5"/>
      <c r="BC308" s="27" t="str">
        <f>IFERROR(VLOOKUP(BB308,vlookup!D$2:E$331,2,FALSE),"")</f>
        <v/>
      </c>
      <c r="BD308" s="5"/>
      <c r="BE308" s="27" t="str">
        <f t="shared" si="51"/>
        <v/>
      </c>
      <c r="BF308" s="27" t="str">
        <f>IFERROR(VLOOKUP(BE308,vlookup!G$2:I$331,2,FALSE),"")</f>
        <v/>
      </c>
      <c r="BG308" s="27" t="str">
        <f>IFERROR(VLOOKUP(BE308,vlookup!G$2:I$331,3,FALSE),"")</f>
        <v/>
      </c>
      <c r="BH308" s="5"/>
      <c r="BI308" s="6"/>
      <c r="BJ308" s="6"/>
      <c r="BK308" s="6"/>
      <c r="BL308" s="6"/>
    </row>
    <row r="309" spans="1:64">
      <c r="A309" s="4"/>
      <c r="B309" s="5"/>
      <c r="C309" s="27" t="str">
        <f>IFERROR(VLOOKUP(B309,vlookup!A$2:I$331,2,FALSE),"")</f>
        <v/>
      </c>
      <c r="D309" s="27" t="str">
        <f>IFERROR(VLOOKUP(B309,vlookup!A$2:I$331,3,FALSE),"")</f>
        <v/>
      </c>
      <c r="E309" s="5"/>
      <c r="F309" s="27" t="str">
        <f>IFERROR(VLOOKUP(E309,vlookup!D$2:E$331,2,FALSE),"")</f>
        <v/>
      </c>
      <c r="G309" s="5"/>
      <c r="H309" s="27" t="str">
        <f t="shared" si="42"/>
        <v/>
      </c>
      <c r="I309" s="27" t="str">
        <f>IFERROR(VLOOKUP(H309,vlookup!G$2:I$331,2,FALSE),"")</f>
        <v/>
      </c>
      <c r="J309" s="27" t="str">
        <f>IFERROR(VLOOKUP(H309,vlookup!G$2:I$331,3,FALSE),"")</f>
        <v/>
      </c>
      <c r="K309" s="5"/>
      <c r="L309" s="6"/>
      <c r="M309" s="6"/>
      <c r="N309" s="6"/>
      <c r="O309" s="6"/>
      <c r="P309" s="6"/>
      <c r="Q309" s="14" t="str">
        <f t="shared" si="43"/>
        <v/>
      </c>
      <c r="R309" s="5"/>
      <c r="S309" s="6"/>
      <c r="T309" s="6"/>
      <c r="U309" s="5"/>
      <c r="V309" s="45">
        <f t="shared" si="44"/>
        <v>0</v>
      </c>
      <c r="W309" s="45">
        <f t="shared" si="45"/>
        <v>0</v>
      </c>
      <c r="X309" s="45" t="e">
        <f t="shared" si="46"/>
        <v>#VALUE!</v>
      </c>
      <c r="Y309" s="45">
        <f>IFERROR(VALUE(V309),VLOOKUP(V309,DayReplace[],2,0))</f>
        <v>0</v>
      </c>
      <c r="Z309" s="45">
        <f>IF(V309=0,1,
IF(OR(AND(COUNTIF(Table12[Normal and Leap Years],X309),AA309=3,Y309=30),
AND(COUNTIF(Table9[MM Year],X309),COUNTIF(Table13[Always 29-Day Months],AA309),Y309=30)),Y309
-1,Y309))</f>
        <v>1</v>
      </c>
      <c r="AA309" s="45">
        <f>IFERROR(VALUE(W309),VLOOKUP(W309,MonthReplace[],2,0))</f>
        <v>0</v>
      </c>
      <c r="AB309" s="45" t="e">
        <f>IF(COUNTIF(Table9[MM Year],X309),VLOOKUP(AA309,MonthSerial[],VLOOKUP(X309,Table9[],3,0)+2,0),DATE(X309,AA309,0)-AC309)</f>
        <v>#VALUE!</v>
      </c>
      <c r="AC309" s="45" t="e">
        <f>IF(COUNTIF(Table9[MM Year],X309),
VLOOKUP(X309,Table9[],5,0),
DATE(X309,1,0))</f>
        <v>#VALUE!</v>
      </c>
      <c r="AD309" s="46" t="e">
        <f>IF(AA309=0,DATE(YEAR(AC309+1),7,16),
IF(V309=0,IF(COUNTIF(Table9[MM Year],X309),AC309+AB309+Z309+15-DAY(AC309+AB309+Z309+15)+16,AC309+AB309+Z309-DAY(AC309+AB309+Z309)+16),
IF(COUNTIF(Table9[MM Year],X309),
IF(AC309+AB309+Z309&lt;VLOOKUP(X309,Table9[],7,0),AC309
+AB309+Z309+VLOOKUP(X309,Table9[],4,0),AC309+AB309+Z309),AC309
+AB309+Z309)))</f>
        <v>#VALUE!</v>
      </c>
      <c r="AE309" s="42"/>
      <c r="AF309" s="15" t="str">
        <f>IFERROR(IF(COUNTIF(Table9[MM Year],X309),
IF(AD309&lt;VLOOKUP(X309,Table9[],7,0),AD309
+VLOOKUP(X309,Table9[],4,0),AD309),AD309
),"")</f>
        <v/>
      </c>
      <c r="AG309" s="5"/>
      <c r="AH309" s="5"/>
      <c r="AI309" s="5"/>
      <c r="AJ309" s="6"/>
      <c r="AK309" s="6"/>
      <c r="AL309" s="12" t="str">
        <f t="shared" si="47"/>
        <v/>
      </c>
      <c r="AM309" s="5"/>
      <c r="AN309" s="27" t="str">
        <f t="shared" si="48"/>
        <v/>
      </c>
      <c r="AO309" s="5"/>
      <c r="AP309" s="5"/>
      <c r="AQ309" s="6"/>
      <c r="AR309" s="12" t="str">
        <f t="shared" si="49"/>
        <v/>
      </c>
      <c r="AS309" s="6"/>
      <c r="AT309" s="5"/>
      <c r="AU309" s="53"/>
      <c r="AV309" s="53"/>
      <c r="AW309" s="54"/>
      <c r="AX309" s="15" t="str">
        <f t="shared" si="50"/>
        <v/>
      </c>
      <c r="AY309" s="5"/>
      <c r="AZ309" s="27" t="str">
        <f>IFERROR(VLOOKUP(AY309,vlookup!A$2:I$331,2,FALSE),"")</f>
        <v/>
      </c>
      <c r="BA309" s="27" t="str">
        <f>IFERROR(VLOOKUP(AY309,vlookup!A$2:I$331,3,FALSE),"")</f>
        <v/>
      </c>
      <c r="BB309" s="5"/>
      <c r="BC309" s="27" t="str">
        <f>IFERROR(VLOOKUP(BB309,vlookup!D$2:E$331,2,FALSE),"")</f>
        <v/>
      </c>
      <c r="BD309" s="5"/>
      <c r="BE309" s="27" t="str">
        <f t="shared" si="51"/>
        <v/>
      </c>
      <c r="BF309" s="27" t="str">
        <f>IFERROR(VLOOKUP(BE309,vlookup!G$2:I$331,2,FALSE),"")</f>
        <v/>
      </c>
      <c r="BG309" s="27" t="str">
        <f>IFERROR(VLOOKUP(BE309,vlookup!G$2:I$331,3,FALSE),"")</f>
        <v/>
      </c>
      <c r="BH309" s="5"/>
      <c r="BI309" s="6"/>
      <c r="BJ309" s="6"/>
      <c r="BK309" s="6"/>
      <c r="BL309" s="6"/>
    </row>
    <row r="310" spans="1:64">
      <c r="A310" s="4"/>
      <c r="B310" s="5"/>
      <c r="C310" s="27" t="str">
        <f>IFERROR(VLOOKUP(B310,vlookup!A$2:I$331,2,FALSE),"")</f>
        <v/>
      </c>
      <c r="D310" s="27" t="str">
        <f>IFERROR(VLOOKUP(B310,vlookup!A$2:I$331,3,FALSE),"")</f>
        <v/>
      </c>
      <c r="E310" s="5"/>
      <c r="F310" s="27" t="str">
        <f>IFERROR(VLOOKUP(E310,vlookup!D$2:E$331,2,FALSE),"")</f>
        <v/>
      </c>
      <c r="G310" s="5"/>
      <c r="H310" s="27" t="str">
        <f t="shared" si="42"/>
        <v/>
      </c>
      <c r="I310" s="27" t="str">
        <f>IFERROR(VLOOKUP(H310,vlookup!G$2:I$331,2,FALSE),"")</f>
        <v/>
      </c>
      <c r="J310" s="27" t="str">
        <f>IFERROR(VLOOKUP(H310,vlookup!G$2:I$331,3,FALSE),"")</f>
        <v/>
      </c>
      <c r="K310" s="5"/>
      <c r="L310" s="6"/>
      <c r="M310" s="6"/>
      <c r="N310" s="6"/>
      <c r="O310" s="6"/>
      <c r="P310" s="6"/>
      <c r="Q310" s="14" t="str">
        <f t="shared" si="43"/>
        <v/>
      </c>
      <c r="R310" s="5"/>
      <c r="S310" s="6"/>
      <c r="T310" s="6"/>
      <c r="U310" s="5"/>
      <c r="V310" s="45">
        <f t="shared" si="44"/>
        <v>0</v>
      </c>
      <c r="W310" s="45">
        <f t="shared" si="45"/>
        <v>0</v>
      </c>
      <c r="X310" s="45" t="e">
        <f t="shared" si="46"/>
        <v>#VALUE!</v>
      </c>
      <c r="Y310" s="45">
        <f>IFERROR(VALUE(V310),VLOOKUP(V310,DayReplace[],2,0))</f>
        <v>0</v>
      </c>
      <c r="Z310" s="45">
        <f>IF(V310=0,1,
IF(OR(AND(COUNTIF(Table12[Normal and Leap Years],X310),AA310=3,Y310=30),
AND(COUNTIF(Table9[MM Year],X310),COUNTIF(Table13[Always 29-Day Months],AA310),Y310=30)),Y310
-1,Y310))</f>
        <v>1</v>
      </c>
      <c r="AA310" s="45">
        <f>IFERROR(VALUE(W310),VLOOKUP(W310,MonthReplace[],2,0))</f>
        <v>0</v>
      </c>
      <c r="AB310" s="45" t="e">
        <f>IF(COUNTIF(Table9[MM Year],X310),VLOOKUP(AA310,MonthSerial[],VLOOKUP(X310,Table9[],3,0)+2,0),DATE(X310,AA310,0)-AC310)</f>
        <v>#VALUE!</v>
      </c>
      <c r="AC310" s="45" t="e">
        <f>IF(COUNTIF(Table9[MM Year],X310),
VLOOKUP(X310,Table9[],5,0),
DATE(X310,1,0))</f>
        <v>#VALUE!</v>
      </c>
      <c r="AD310" s="46" t="e">
        <f>IF(AA310=0,DATE(YEAR(AC310+1),7,16),
IF(V310=0,IF(COUNTIF(Table9[MM Year],X310),AC310+AB310+Z310+15-DAY(AC310+AB310+Z310+15)+16,AC310+AB310+Z310-DAY(AC310+AB310+Z310)+16),
IF(COUNTIF(Table9[MM Year],X310),
IF(AC310+AB310+Z310&lt;VLOOKUP(X310,Table9[],7,0),AC310
+AB310+Z310+VLOOKUP(X310,Table9[],4,0),AC310+AB310+Z310),AC310
+AB310+Z310)))</f>
        <v>#VALUE!</v>
      </c>
      <c r="AE310" s="42"/>
      <c r="AF310" s="15" t="str">
        <f>IFERROR(IF(COUNTIF(Table9[MM Year],X310),
IF(AD310&lt;VLOOKUP(X310,Table9[],7,0),AD310
+VLOOKUP(X310,Table9[],4,0),AD310),AD310
),"")</f>
        <v/>
      </c>
      <c r="AG310" s="5"/>
      <c r="AH310" s="5"/>
      <c r="AI310" s="5"/>
      <c r="AJ310" s="6"/>
      <c r="AK310" s="6"/>
      <c r="AL310" s="12" t="str">
        <f t="shared" si="47"/>
        <v/>
      </c>
      <c r="AM310" s="5"/>
      <c r="AN310" s="27" t="str">
        <f t="shared" si="48"/>
        <v/>
      </c>
      <c r="AO310" s="5"/>
      <c r="AP310" s="5"/>
      <c r="AQ310" s="6"/>
      <c r="AR310" s="12" t="str">
        <f t="shared" si="49"/>
        <v/>
      </c>
      <c r="AS310" s="6"/>
      <c r="AT310" s="5"/>
      <c r="AU310" s="53"/>
      <c r="AV310" s="53"/>
      <c r="AW310" s="54"/>
      <c r="AX310" s="15" t="str">
        <f t="shared" si="50"/>
        <v/>
      </c>
      <c r="AY310" s="5"/>
      <c r="AZ310" s="27" t="str">
        <f>IFERROR(VLOOKUP(AY310,vlookup!A$2:I$331,2,FALSE),"")</f>
        <v/>
      </c>
      <c r="BA310" s="27" t="str">
        <f>IFERROR(VLOOKUP(AY310,vlookup!A$2:I$331,3,FALSE),"")</f>
        <v/>
      </c>
      <c r="BB310" s="5"/>
      <c r="BC310" s="27" t="str">
        <f>IFERROR(VLOOKUP(BB310,vlookup!D$2:E$331,2,FALSE),"")</f>
        <v/>
      </c>
      <c r="BD310" s="5"/>
      <c r="BE310" s="27" t="str">
        <f t="shared" si="51"/>
        <v/>
      </c>
      <c r="BF310" s="27" t="str">
        <f>IFERROR(VLOOKUP(BE310,vlookup!G$2:I$331,2,FALSE),"")</f>
        <v/>
      </c>
      <c r="BG310" s="27" t="str">
        <f>IFERROR(VLOOKUP(BE310,vlookup!G$2:I$331,3,FALSE),"")</f>
        <v/>
      </c>
      <c r="BH310" s="5"/>
      <c r="BI310" s="6"/>
      <c r="BJ310" s="6"/>
      <c r="BK310" s="6"/>
      <c r="BL310" s="6"/>
    </row>
    <row r="311" spans="1:64">
      <c r="A311" s="4"/>
      <c r="B311" s="5"/>
      <c r="C311" s="27" t="str">
        <f>IFERROR(VLOOKUP(B311,vlookup!A$2:I$331,2,FALSE),"")</f>
        <v/>
      </c>
      <c r="D311" s="27" t="str">
        <f>IFERROR(VLOOKUP(B311,vlookup!A$2:I$331,3,FALSE),"")</f>
        <v/>
      </c>
      <c r="E311" s="5"/>
      <c r="F311" s="27" t="str">
        <f>IFERROR(VLOOKUP(E311,vlookup!D$2:E$331,2,FALSE),"")</f>
        <v/>
      </c>
      <c r="G311" s="5"/>
      <c r="H311" s="27" t="str">
        <f t="shared" si="42"/>
        <v/>
      </c>
      <c r="I311" s="27" t="str">
        <f>IFERROR(VLOOKUP(H311,vlookup!G$2:I$331,2,FALSE),"")</f>
        <v/>
      </c>
      <c r="J311" s="27" t="str">
        <f>IFERROR(VLOOKUP(H311,vlookup!G$2:I$331,3,FALSE),"")</f>
        <v/>
      </c>
      <c r="K311" s="5"/>
      <c r="L311" s="6"/>
      <c r="M311" s="6"/>
      <c r="N311" s="6"/>
      <c r="O311" s="6"/>
      <c r="P311" s="6"/>
      <c r="Q311" s="14" t="str">
        <f t="shared" si="43"/>
        <v/>
      </c>
      <c r="R311" s="5"/>
      <c r="S311" s="6"/>
      <c r="T311" s="6"/>
      <c r="U311" s="5"/>
      <c r="V311" s="45">
        <f t="shared" si="44"/>
        <v>0</v>
      </c>
      <c r="W311" s="45">
        <f t="shared" si="45"/>
        <v>0</v>
      </c>
      <c r="X311" s="45" t="e">
        <f t="shared" si="46"/>
        <v>#VALUE!</v>
      </c>
      <c r="Y311" s="45">
        <f>IFERROR(VALUE(V311),VLOOKUP(V311,DayReplace[],2,0))</f>
        <v>0</v>
      </c>
      <c r="Z311" s="45">
        <f>IF(V311=0,1,
IF(OR(AND(COUNTIF(Table12[Normal and Leap Years],X311),AA311=3,Y311=30),
AND(COUNTIF(Table9[MM Year],X311),COUNTIF(Table13[Always 29-Day Months],AA311),Y311=30)),Y311
-1,Y311))</f>
        <v>1</v>
      </c>
      <c r="AA311" s="45">
        <f>IFERROR(VALUE(W311),VLOOKUP(W311,MonthReplace[],2,0))</f>
        <v>0</v>
      </c>
      <c r="AB311" s="45" t="e">
        <f>IF(COUNTIF(Table9[MM Year],X311),VLOOKUP(AA311,MonthSerial[],VLOOKUP(X311,Table9[],3,0)+2,0),DATE(X311,AA311,0)-AC311)</f>
        <v>#VALUE!</v>
      </c>
      <c r="AC311" s="45" t="e">
        <f>IF(COUNTIF(Table9[MM Year],X311),
VLOOKUP(X311,Table9[],5,0),
DATE(X311,1,0))</f>
        <v>#VALUE!</v>
      </c>
      <c r="AD311" s="46" t="e">
        <f>IF(AA311=0,DATE(YEAR(AC311+1),7,16),
IF(V311=0,IF(COUNTIF(Table9[MM Year],X311),AC311+AB311+Z311+15-DAY(AC311+AB311+Z311+15)+16,AC311+AB311+Z311-DAY(AC311+AB311+Z311)+16),
IF(COUNTIF(Table9[MM Year],X311),
IF(AC311+AB311+Z311&lt;VLOOKUP(X311,Table9[],7,0),AC311
+AB311+Z311+VLOOKUP(X311,Table9[],4,0),AC311+AB311+Z311),AC311
+AB311+Z311)))</f>
        <v>#VALUE!</v>
      </c>
      <c r="AE311" s="42"/>
      <c r="AF311" s="15" t="str">
        <f>IFERROR(IF(COUNTIF(Table9[MM Year],X311),
IF(AD311&lt;VLOOKUP(X311,Table9[],7,0),AD311
+VLOOKUP(X311,Table9[],4,0),AD311),AD311
),"")</f>
        <v/>
      </c>
      <c r="AG311" s="5"/>
      <c r="AH311" s="5"/>
      <c r="AI311" s="5"/>
      <c r="AJ311" s="6"/>
      <c r="AK311" s="6"/>
      <c r="AL311" s="12" t="str">
        <f t="shared" si="47"/>
        <v/>
      </c>
      <c r="AM311" s="5"/>
      <c r="AN311" s="27" t="str">
        <f t="shared" si="48"/>
        <v/>
      </c>
      <c r="AO311" s="5"/>
      <c r="AP311" s="5"/>
      <c r="AQ311" s="6"/>
      <c r="AR311" s="12" t="str">
        <f t="shared" si="49"/>
        <v/>
      </c>
      <c r="AS311" s="6"/>
      <c r="AT311" s="5"/>
      <c r="AU311" s="53"/>
      <c r="AV311" s="53"/>
      <c r="AW311" s="54"/>
      <c r="AX311" s="15" t="str">
        <f t="shared" si="50"/>
        <v/>
      </c>
      <c r="AY311" s="5"/>
      <c r="AZ311" s="27" t="str">
        <f>IFERROR(VLOOKUP(AY311,vlookup!A$2:I$331,2,FALSE),"")</f>
        <v/>
      </c>
      <c r="BA311" s="27" t="str">
        <f>IFERROR(VLOOKUP(AY311,vlookup!A$2:I$331,3,FALSE),"")</f>
        <v/>
      </c>
      <c r="BB311" s="5"/>
      <c r="BC311" s="27" t="str">
        <f>IFERROR(VLOOKUP(BB311,vlookup!D$2:E$331,2,FALSE),"")</f>
        <v/>
      </c>
      <c r="BD311" s="5"/>
      <c r="BE311" s="27" t="str">
        <f t="shared" si="51"/>
        <v/>
      </c>
      <c r="BF311" s="27" t="str">
        <f>IFERROR(VLOOKUP(BE311,vlookup!G$2:I$331,2,FALSE),"")</f>
        <v/>
      </c>
      <c r="BG311" s="27" t="str">
        <f>IFERROR(VLOOKUP(BE311,vlookup!G$2:I$331,3,FALSE),"")</f>
        <v/>
      </c>
      <c r="BH311" s="5"/>
      <c r="BI311" s="6"/>
      <c r="BJ311" s="6"/>
      <c r="BK311" s="6"/>
      <c r="BL311" s="6"/>
    </row>
    <row r="312" spans="1:64">
      <c r="A312" s="4"/>
      <c r="B312" s="5"/>
      <c r="C312" s="27" t="str">
        <f>IFERROR(VLOOKUP(B312,vlookup!A$2:I$331,2,FALSE),"")</f>
        <v/>
      </c>
      <c r="D312" s="27" t="str">
        <f>IFERROR(VLOOKUP(B312,vlookup!A$2:I$331,3,FALSE),"")</f>
        <v/>
      </c>
      <c r="E312" s="5"/>
      <c r="F312" s="27" t="str">
        <f>IFERROR(VLOOKUP(E312,vlookup!D$2:E$331,2,FALSE),"")</f>
        <v/>
      </c>
      <c r="G312" s="5"/>
      <c r="H312" s="27" t="str">
        <f t="shared" si="42"/>
        <v/>
      </c>
      <c r="I312" s="27" t="str">
        <f>IFERROR(VLOOKUP(H312,vlookup!G$2:I$331,2,FALSE),"")</f>
        <v/>
      </c>
      <c r="J312" s="27" t="str">
        <f>IFERROR(VLOOKUP(H312,vlookup!G$2:I$331,3,FALSE),"")</f>
        <v/>
      </c>
      <c r="K312" s="5"/>
      <c r="L312" s="6"/>
      <c r="M312" s="6"/>
      <c r="N312" s="6"/>
      <c r="O312" s="6"/>
      <c r="P312" s="6"/>
      <c r="Q312" s="14" t="str">
        <f t="shared" si="43"/>
        <v/>
      </c>
      <c r="R312" s="5"/>
      <c r="S312" s="6"/>
      <c r="T312" s="6"/>
      <c r="U312" s="5"/>
      <c r="V312" s="45">
        <f t="shared" si="44"/>
        <v>0</v>
      </c>
      <c r="W312" s="45">
        <f t="shared" si="45"/>
        <v>0</v>
      </c>
      <c r="X312" s="45" t="e">
        <f t="shared" si="46"/>
        <v>#VALUE!</v>
      </c>
      <c r="Y312" s="45">
        <f>IFERROR(VALUE(V312),VLOOKUP(V312,DayReplace[],2,0))</f>
        <v>0</v>
      </c>
      <c r="Z312" s="45">
        <f>IF(V312=0,1,
IF(OR(AND(COUNTIF(Table12[Normal and Leap Years],X312),AA312=3,Y312=30),
AND(COUNTIF(Table9[MM Year],X312),COUNTIF(Table13[Always 29-Day Months],AA312),Y312=30)),Y312
-1,Y312))</f>
        <v>1</v>
      </c>
      <c r="AA312" s="45">
        <f>IFERROR(VALUE(W312),VLOOKUP(W312,MonthReplace[],2,0))</f>
        <v>0</v>
      </c>
      <c r="AB312" s="45" t="e">
        <f>IF(COUNTIF(Table9[MM Year],X312),VLOOKUP(AA312,MonthSerial[],VLOOKUP(X312,Table9[],3,0)+2,0),DATE(X312,AA312,0)-AC312)</f>
        <v>#VALUE!</v>
      </c>
      <c r="AC312" s="45" t="e">
        <f>IF(COUNTIF(Table9[MM Year],X312),
VLOOKUP(X312,Table9[],5,0),
DATE(X312,1,0))</f>
        <v>#VALUE!</v>
      </c>
      <c r="AD312" s="46" t="e">
        <f>IF(AA312=0,DATE(YEAR(AC312+1),7,16),
IF(V312=0,IF(COUNTIF(Table9[MM Year],X312),AC312+AB312+Z312+15-DAY(AC312+AB312+Z312+15)+16,AC312+AB312+Z312-DAY(AC312+AB312+Z312)+16),
IF(COUNTIF(Table9[MM Year],X312),
IF(AC312+AB312+Z312&lt;VLOOKUP(X312,Table9[],7,0),AC312
+AB312+Z312+VLOOKUP(X312,Table9[],4,0),AC312+AB312+Z312),AC312
+AB312+Z312)))</f>
        <v>#VALUE!</v>
      </c>
      <c r="AE312" s="42"/>
      <c r="AF312" s="15" t="str">
        <f>IFERROR(IF(COUNTIF(Table9[MM Year],X312),
IF(AD312&lt;VLOOKUP(X312,Table9[],7,0),AD312
+VLOOKUP(X312,Table9[],4,0),AD312),AD312
),"")</f>
        <v/>
      </c>
      <c r="AG312" s="5"/>
      <c r="AH312" s="5"/>
      <c r="AI312" s="5"/>
      <c r="AJ312" s="6"/>
      <c r="AK312" s="6"/>
      <c r="AL312" s="12" t="str">
        <f t="shared" si="47"/>
        <v/>
      </c>
      <c r="AM312" s="5"/>
      <c r="AN312" s="27" t="str">
        <f t="shared" si="48"/>
        <v/>
      </c>
      <c r="AO312" s="5"/>
      <c r="AP312" s="5"/>
      <c r="AQ312" s="6"/>
      <c r="AR312" s="12" t="str">
        <f t="shared" si="49"/>
        <v/>
      </c>
      <c r="AS312" s="6"/>
      <c r="AT312" s="5"/>
      <c r="AU312" s="53"/>
      <c r="AV312" s="53"/>
      <c r="AW312" s="54"/>
      <c r="AX312" s="15" t="str">
        <f t="shared" si="50"/>
        <v/>
      </c>
      <c r="AY312" s="5"/>
      <c r="AZ312" s="27" t="str">
        <f>IFERROR(VLOOKUP(AY312,vlookup!A$2:I$331,2,FALSE),"")</f>
        <v/>
      </c>
      <c r="BA312" s="27" t="str">
        <f>IFERROR(VLOOKUP(AY312,vlookup!A$2:I$331,3,FALSE),"")</f>
        <v/>
      </c>
      <c r="BB312" s="5"/>
      <c r="BC312" s="27" t="str">
        <f>IFERROR(VLOOKUP(BB312,vlookup!D$2:E$331,2,FALSE),"")</f>
        <v/>
      </c>
      <c r="BD312" s="5"/>
      <c r="BE312" s="27" t="str">
        <f t="shared" si="51"/>
        <v/>
      </c>
      <c r="BF312" s="27" t="str">
        <f>IFERROR(VLOOKUP(BE312,vlookup!G$2:I$331,2,FALSE),"")</f>
        <v/>
      </c>
      <c r="BG312" s="27" t="str">
        <f>IFERROR(VLOOKUP(BE312,vlookup!G$2:I$331,3,FALSE),"")</f>
        <v/>
      </c>
      <c r="BH312" s="5"/>
      <c r="BI312" s="6"/>
      <c r="BJ312" s="6"/>
      <c r="BK312" s="6"/>
      <c r="BL312" s="6"/>
    </row>
    <row r="313" spans="1:64">
      <c r="A313" s="4"/>
      <c r="B313" s="5"/>
      <c r="C313" s="27" t="str">
        <f>IFERROR(VLOOKUP(B313,vlookup!A$2:I$331,2,FALSE),"")</f>
        <v/>
      </c>
      <c r="D313" s="27" t="str">
        <f>IFERROR(VLOOKUP(B313,vlookup!A$2:I$331,3,FALSE),"")</f>
        <v/>
      </c>
      <c r="E313" s="5"/>
      <c r="F313" s="27" t="str">
        <f>IFERROR(VLOOKUP(E313,vlookup!D$2:E$331,2,FALSE),"")</f>
        <v/>
      </c>
      <c r="G313" s="5"/>
      <c r="H313" s="27" t="str">
        <f t="shared" si="42"/>
        <v/>
      </c>
      <c r="I313" s="27" t="str">
        <f>IFERROR(VLOOKUP(H313,vlookup!G$2:I$331,2,FALSE),"")</f>
        <v/>
      </c>
      <c r="J313" s="27" t="str">
        <f>IFERROR(VLOOKUP(H313,vlookup!G$2:I$331,3,FALSE),"")</f>
        <v/>
      </c>
      <c r="K313" s="5"/>
      <c r="L313" s="6"/>
      <c r="M313" s="6"/>
      <c r="N313" s="6"/>
      <c r="O313" s="6"/>
      <c r="P313" s="6"/>
      <c r="Q313" s="14" t="str">
        <f t="shared" si="43"/>
        <v/>
      </c>
      <c r="R313" s="5"/>
      <c r="S313" s="6"/>
      <c r="T313" s="6"/>
      <c r="U313" s="5"/>
      <c r="V313" s="45">
        <f t="shared" si="44"/>
        <v>0</v>
      </c>
      <c r="W313" s="45">
        <f t="shared" si="45"/>
        <v>0</v>
      </c>
      <c r="X313" s="45" t="e">
        <f t="shared" si="46"/>
        <v>#VALUE!</v>
      </c>
      <c r="Y313" s="45">
        <f>IFERROR(VALUE(V313),VLOOKUP(V313,DayReplace[],2,0))</f>
        <v>0</v>
      </c>
      <c r="Z313" s="45">
        <f>IF(V313=0,1,
IF(OR(AND(COUNTIF(Table12[Normal and Leap Years],X313),AA313=3,Y313=30),
AND(COUNTIF(Table9[MM Year],X313),COUNTIF(Table13[Always 29-Day Months],AA313),Y313=30)),Y313
-1,Y313))</f>
        <v>1</v>
      </c>
      <c r="AA313" s="45">
        <f>IFERROR(VALUE(W313),VLOOKUP(W313,MonthReplace[],2,0))</f>
        <v>0</v>
      </c>
      <c r="AB313" s="45" t="e">
        <f>IF(COUNTIF(Table9[MM Year],X313),VLOOKUP(AA313,MonthSerial[],VLOOKUP(X313,Table9[],3,0)+2,0),DATE(X313,AA313,0)-AC313)</f>
        <v>#VALUE!</v>
      </c>
      <c r="AC313" s="45" t="e">
        <f>IF(COUNTIF(Table9[MM Year],X313),
VLOOKUP(X313,Table9[],5,0),
DATE(X313,1,0))</f>
        <v>#VALUE!</v>
      </c>
      <c r="AD313" s="46" t="e">
        <f>IF(AA313=0,DATE(YEAR(AC313+1),7,16),
IF(V313=0,IF(COUNTIF(Table9[MM Year],X313),AC313+AB313+Z313+15-DAY(AC313+AB313+Z313+15)+16,AC313+AB313+Z313-DAY(AC313+AB313+Z313)+16),
IF(COUNTIF(Table9[MM Year],X313),
IF(AC313+AB313+Z313&lt;VLOOKUP(X313,Table9[],7,0),AC313
+AB313+Z313+VLOOKUP(X313,Table9[],4,0),AC313+AB313+Z313),AC313
+AB313+Z313)))</f>
        <v>#VALUE!</v>
      </c>
      <c r="AE313" s="42"/>
      <c r="AF313" s="15" t="str">
        <f>IFERROR(IF(COUNTIF(Table9[MM Year],X313),
IF(AD313&lt;VLOOKUP(X313,Table9[],7,0),AD313
+VLOOKUP(X313,Table9[],4,0),AD313),AD313
),"")</f>
        <v/>
      </c>
      <c r="AG313" s="5"/>
      <c r="AH313" s="5"/>
      <c r="AI313" s="5"/>
      <c r="AJ313" s="6"/>
      <c r="AK313" s="6"/>
      <c r="AL313" s="12" t="str">
        <f t="shared" si="47"/>
        <v/>
      </c>
      <c r="AM313" s="5"/>
      <c r="AN313" s="27" t="str">
        <f t="shared" si="48"/>
        <v/>
      </c>
      <c r="AO313" s="5"/>
      <c r="AP313" s="5"/>
      <c r="AQ313" s="6"/>
      <c r="AR313" s="12" t="str">
        <f t="shared" si="49"/>
        <v/>
      </c>
      <c r="AS313" s="6"/>
      <c r="AT313" s="5"/>
      <c r="AU313" s="53"/>
      <c r="AV313" s="53"/>
      <c r="AW313" s="54"/>
      <c r="AX313" s="15" t="str">
        <f t="shared" si="50"/>
        <v/>
      </c>
      <c r="AY313" s="5"/>
      <c r="AZ313" s="27" t="str">
        <f>IFERROR(VLOOKUP(AY313,vlookup!A$2:I$331,2,FALSE),"")</f>
        <v/>
      </c>
      <c r="BA313" s="27" t="str">
        <f>IFERROR(VLOOKUP(AY313,vlookup!A$2:I$331,3,FALSE),"")</f>
        <v/>
      </c>
      <c r="BB313" s="5"/>
      <c r="BC313" s="27" t="str">
        <f>IFERROR(VLOOKUP(BB313,vlookup!D$2:E$331,2,FALSE),"")</f>
        <v/>
      </c>
      <c r="BD313" s="5"/>
      <c r="BE313" s="27" t="str">
        <f t="shared" si="51"/>
        <v/>
      </c>
      <c r="BF313" s="27" t="str">
        <f>IFERROR(VLOOKUP(BE313,vlookup!G$2:I$331,2,FALSE),"")</f>
        <v/>
      </c>
      <c r="BG313" s="27" t="str">
        <f>IFERROR(VLOOKUP(BE313,vlookup!G$2:I$331,3,FALSE),"")</f>
        <v/>
      </c>
      <c r="BH313" s="5"/>
      <c r="BI313" s="6"/>
      <c r="BJ313" s="6"/>
      <c r="BK313" s="6"/>
      <c r="BL313" s="6"/>
    </row>
    <row r="314" spans="1:64">
      <c r="A314" s="4"/>
      <c r="B314" s="5"/>
      <c r="C314" s="27" t="str">
        <f>IFERROR(VLOOKUP(B314,vlookup!A$2:I$331,2,FALSE),"")</f>
        <v/>
      </c>
      <c r="D314" s="27" t="str">
        <f>IFERROR(VLOOKUP(B314,vlookup!A$2:I$331,3,FALSE),"")</f>
        <v/>
      </c>
      <c r="E314" s="5"/>
      <c r="F314" s="27" t="str">
        <f>IFERROR(VLOOKUP(E314,vlookup!D$2:E$331,2,FALSE),"")</f>
        <v/>
      </c>
      <c r="G314" s="5"/>
      <c r="H314" s="27" t="str">
        <f t="shared" si="42"/>
        <v/>
      </c>
      <c r="I314" s="27" t="str">
        <f>IFERROR(VLOOKUP(H314,vlookup!G$2:I$331,2,FALSE),"")</f>
        <v/>
      </c>
      <c r="J314" s="27" t="str">
        <f>IFERROR(VLOOKUP(H314,vlookup!G$2:I$331,3,FALSE),"")</f>
        <v/>
      </c>
      <c r="K314" s="5"/>
      <c r="L314" s="6"/>
      <c r="M314" s="6"/>
      <c r="N314" s="6"/>
      <c r="O314" s="6"/>
      <c r="P314" s="6"/>
      <c r="Q314" s="14" t="str">
        <f t="shared" si="43"/>
        <v/>
      </c>
      <c r="R314" s="5"/>
      <c r="S314" s="6"/>
      <c r="T314" s="6"/>
      <c r="U314" s="5"/>
      <c r="V314" s="45">
        <f t="shared" si="44"/>
        <v>0</v>
      </c>
      <c r="W314" s="45">
        <f t="shared" si="45"/>
        <v>0</v>
      </c>
      <c r="X314" s="45" t="e">
        <f t="shared" si="46"/>
        <v>#VALUE!</v>
      </c>
      <c r="Y314" s="45">
        <f>IFERROR(VALUE(V314),VLOOKUP(V314,DayReplace[],2,0))</f>
        <v>0</v>
      </c>
      <c r="Z314" s="45">
        <f>IF(V314=0,1,
IF(OR(AND(COUNTIF(Table12[Normal and Leap Years],X314),AA314=3,Y314=30),
AND(COUNTIF(Table9[MM Year],X314),COUNTIF(Table13[Always 29-Day Months],AA314),Y314=30)),Y314
-1,Y314))</f>
        <v>1</v>
      </c>
      <c r="AA314" s="45">
        <f>IFERROR(VALUE(W314),VLOOKUP(W314,MonthReplace[],2,0))</f>
        <v>0</v>
      </c>
      <c r="AB314" s="45" t="e">
        <f>IF(COUNTIF(Table9[MM Year],X314),VLOOKUP(AA314,MonthSerial[],VLOOKUP(X314,Table9[],3,0)+2,0),DATE(X314,AA314,0)-AC314)</f>
        <v>#VALUE!</v>
      </c>
      <c r="AC314" s="45" t="e">
        <f>IF(COUNTIF(Table9[MM Year],X314),
VLOOKUP(X314,Table9[],5,0),
DATE(X314,1,0))</f>
        <v>#VALUE!</v>
      </c>
      <c r="AD314" s="46" t="e">
        <f>IF(AA314=0,DATE(YEAR(AC314+1),7,16),
IF(V314=0,IF(COUNTIF(Table9[MM Year],X314),AC314+AB314+Z314+15-DAY(AC314+AB314+Z314+15)+16,AC314+AB314+Z314-DAY(AC314+AB314+Z314)+16),
IF(COUNTIF(Table9[MM Year],X314),
IF(AC314+AB314+Z314&lt;VLOOKUP(X314,Table9[],7,0),AC314
+AB314+Z314+VLOOKUP(X314,Table9[],4,0),AC314+AB314+Z314),AC314
+AB314+Z314)))</f>
        <v>#VALUE!</v>
      </c>
      <c r="AE314" s="42"/>
      <c r="AF314" s="15" t="str">
        <f>IFERROR(IF(COUNTIF(Table9[MM Year],X314),
IF(AD314&lt;VLOOKUP(X314,Table9[],7,0),AD314
+VLOOKUP(X314,Table9[],4,0),AD314),AD314
),"")</f>
        <v/>
      </c>
      <c r="AG314" s="5"/>
      <c r="AH314" s="5"/>
      <c r="AI314" s="5"/>
      <c r="AJ314" s="6"/>
      <c r="AK314" s="6"/>
      <c r="AL314" s="12" t="str">
        <f t="shared" si="47"/>
        <v/>
      </c>
      <c r="AM314" s="5"/>
      <c r="AN314" s="27" t="str">
        <f t="shared" si="48"/>
        <v/>
      </c>
      <c r="AO314" s="5"/>
      <c r="AP314" s="5"/>
      <c r="AQ314" s="6"/>
      <c r="AR314" s="12" t="str">
        <f t="shared" si="49"/>
        <v/>
      </c>
      <c r="AS314" s="6"/>
      <c r="AT314" s="5"/>
      <c r="AU314" s="53"/>
      <c r="AV314" s="53"/>
      <c r="AW314" s="54"/>
      <c r="AX314" s="15" t="str">
        <f t="shared" si="50"/>
        <v/>
      </c>
      <c r="AY314" s="5"/>
      <c r="AZ314" s="27" t="str">
        <f>IFERROR(VLOOKUP(AY314,vlookup!A$2:I$331,2,FALSE),"")</f>
        <v/>
      </c>
      <c r="BA314" s="27" t="str">
        <f>IFERROR(VLOOKUP(AY314,vlookup!A$2:I$331,3,FALSE),"")</f>
        <v/>
      </c>
      <c r="BB314" s="5"/>
      <c r="BC314" s="27" t="str">
        <f>IFERROR(VLOOKUP(BB314,vlookup!D$2:E$331,2,FALSE),"")</f>
        <v/>
      </c>
      <c r="BD314" s="5"/>
      <c r="BE314" s="27" t="str">
        <f t="shared" si="51"/>
        <v/>
      </c>
      <c r="BF314" s="27" t="str">
        <f>IFERROR(VLOOKUP(BE314,vlookup!G$2:I$331,2,FALSE),"")</f>
        <v/>
      </c>
      <c r="BG314" s="27" t="str">
        <f>IFERROR(VLOOKUP(BE314,vlookup!G$2:I$331,3,FALSE),"")</f>
        <v/>
      </c>
      <c r="BH314" s="5"/>
      <c r="BI314" s="6"/>
      <c r="BJ314" s="6"/>
      <c r="BK314" s="6"/>
      <c r="BL314" s="6"/>
    </row>
    <row r="315" spans="1:64">
      <c r="A315" s="4"/>
      <c r="B315" s="5"/>
      <c r="C315" s="27" t="str">
        <f>IFERROR(VLOOKUP(B315,vlookup!A$2:I$331,2,FALSE),"")</f>
        <v/>
      </c>
      <c r="D315" s="27" t="str">
        <f>IFERROR(VLOOKUP(B315,vlookup!A$2:I$331,3,FALSE),"")</f>
        <v/>
      </c>
      <c r="E315" s="5"/>
      <c r="F315" s="27" t="str">
        <f>IFERROR(VLOOKUP(E315,vlookup!D$2:E$331,2,FALSE),"")</f>
        <v/>
      </c>
      <c r="G315" s="5"/>
      <c r="H315" s="27" t="str">
        <f t="shared" si="42"/>
        <v/>
      </c>
      <c r="I315" s="27" t="str">
        <f>IFERROR(VLOOKUP(H315,vlookup!G$2:I$331,2,FALSE),"")</f>
        <v/>
      </c>
      <c r="J315" s="27" t="str">
        <f>IFERROR(VLOOKUP(H315,vlookup!G$2:I$331,3,FALSE),"")</f>
        <v/>
      </c>
      <c r="K315" s="5"/>
      <c r="L315" s="6"/>
      <c r="M315" s="6"/>
      <c r="N315" s="6"/>
      <c r="O315" s="6"/>
      <c r="P315" s="6"/>
      <c r="Q315" s="14" t="str">
        <f t="shared" si="43"/>
        <v/>
      </c>
      <c r="R315" s="5"/>
      <c r="S315" s="6"/>
      <c r="T315" s="6"/>
      <c r="U315" s="5"/>
      <c r="V315" s="45">
        <f t="shared" si="44"/>
        <v>0</v>
      </c>
      <c r="W315" s="45">
        <f t="shared" si="45"/>
        <v>0</v>
      </c>
      <c r="X315" s="45" t="e">
        <f t="shared" si="46"/>
        <v>#VALUE!</v>
      </c>
      <c r="Y315" s="45">
        <f>IFERROR(VALUE(V315),VLOOKUP(V315,DayReplace[],2,0))</f>
        <v>0</v>
      </c>
      <c r="Z315" s="45">
        <f>IF(V315=0,1,
IF(OR(AND(COUNTIF(Table12[Normal and Leap Years],X315),AA315=3,Y315=30),
AND(COUNTIF(Table9[MM Year],X315),COUNTIF(Table13[Always 29-Day Months],AA315),Y315=30)),Y315
-1,Y315))</f>
        <v>1</v>
      </c>
      <c r="AA315" s="45">
        <f>IFERROR(VALUE(W315),VLOOKUP(W315,MonthReplace[],2,0))</f>
        <v>0</v>
      </c>
      <c r="AB315" s="45" t="e">
        <f>IF(COUNTIF(Table9[MM Year],X315),VLOOKUP(AA315,MonthSerial[],VLOOKUP(X315,Table9[],3,0)+2,0),DATE(X315,AA315,0)-AC315)</f>
        <v>#VALUE!</v>
      </c>
      <c r="AC315" s="45" t="e">
        <f>IF(COUNTIF(Table9[MM Year],X315),
VLOOKUP(X315,Table9[],5,0),
DATE(X315,1,0))</f>
        <v>#VALUE!</v>
      </c>
      <c r="AD315" s="46" t="e">
        <f>IF(AA315=0,DATE(YEAR(AC315+1),7,16),
IF(V315=0,IF(COUNTIF(Table9[MM Year],X315),AC315+AB315+Z315+15-DAY(AC315+AB315+Z315+15)+16,AC315+AB315+Z315-DAY(AC315+AB315+Z315)+16),
IF(COUNTIF(Table9[MM Year],X315),
IF(AC315+AB315+Z315&lt;VLOOKUP(X315,Table9[],7,0),AC315
+AB315+Z315+VLOOKUP(X315,Table9[],4,0),AC315+AB315+Z315),AC315
+AB315+Z315)))</f>
        <v>#VALUE!</v>
      </c>
      <c r="AE315" s="42"/>
      <c r="AF315" s="15" t="str">
        <f>IFERROR(IF(COUNTIF(Table9[MM Year],X315),
IF(AD315&lt;VLOOKUP(X315,Table9[],7,0),AD315
+VLOOKUP(X315,Table9[],4,0),AD315),AD315
),"")</f>
        <v/>
      </c>
      <c r="AG315" s="5"/>
      <c r="AH315" s="5"/>
      <c r="AI315" s="5"/>
      <c r="AJ315" s="6"/>
      <c r="AK315" s="6"/>
      <c r="AL315" s="12" t="str">
        <f t="shared" si="47"/>
        <v/>
      </c>
      <c r="AM315" s="5"/>
      <c r="AN315" s="27" t="str">
        <f t="shared" si="48"/>
        <v/>
      </c>
      <c r="AO315" s="5"/>
      <c r="AP315" s="5"/>
      <c r="AQ315" s="6"/>
      <c r="AR315" s="12" t="str">
        <f t="shared" si="49"/>
        <v/>
      </c>
      <c r="AS315" s="6"/>
      <c r="AT315" s="5"/>
      <c r="AU315" s="53"/>
      <c r="AV315" s="53"/>
      <c r="AW315" s="54"/>
      <c r="AX315" s="15" t="str">
        <f t="shared" si="50"/>
        <v/>
      </c>
      <c r="AY315" s="5"/>
      <c r="AZ315" s="27" t="str">
        <f>IFERROR(VLOOKUP(AY315,vlookup!A$2:I$331,2,FALSE),"")</f>
        <v/>
      </c>
      <c r="BA315" s="27" t="str">
        <f>IFERROR(VLOOKUP(AY315,vlookup!A$2:I$331,3,FALSE),"")</f>
        <v/>
      </c>
      <c r="BB315" s="5"/>
      <c r="BC315" s="27" t="str">
        <f>IFERROR(VLOOKUP(BB315,vlookup!D$2:E$331,2,FALSE),"")</f>
        <v/>
      </c>
      <c r="BD315" s="5"/>
      <c r="BE315" s="27" t="str">
        <f t="shared" si="51"/>
        <v/>
      </c>
      <c r="BF315" s="27" t="str">
        <f>IFERROR(VLOOKUP(BE315,vlookup!G$2:I$331,2,FALSE),"")</f>
        <v/>
      </c>
      <c r="BG315" s="27" t="str">
        <f>IFERROR(VLOOKUP(BE315,vlookup!G$2:I$331,3,FALSE),"")</f>
        <v/>
      </c>
      <c r="BH315" s="5"/>
      <c r="BI315" s="6"/>
      <c r="BJ315" s="6"/>
      <c r="BK315" s="6"/>
      <c r="BL315" s="6"/>
    </row>
    <row r="316" spans="1:64">
      <c r="A316" s="4"/>
      <c r="B316" s="5"/>
      <c r="C316" s="27" t="str">
        <f>IFERROR(VLOOKUP(B316,vlookup!A$2:I$331,2,FALSE),"")</f>
        <v/>
      </c>
      <c r="D316" s="27" t="str">
        <f>IFERROR(VLOOKUP(B316,vlookup!A$2:I$331,3,FALSE),"")</f>
        <v/>
      </c>
      <c r="E316" s="5"/>
      <c r="F316" s="27" t="str">
        <f>IFERROR(VLOOKUP(E316,vlookup!D$2:E$331,2,FALSE),"")</f>
        <v/>
      </c>
      <c r="G316" s="5"/>
      <c r="H316" s="27" t="str">
        <f t="shared" si="42"/>
        <v/>
      </c>
      <c r="I316" s="27" t="str">
        <f>IFERROR(VLOOKUP(H316,vlookup!G$2:I$331,2,FALSE),"")</f>
        <v/>
      </c>
      <c r="J316" s="27" t="str">
        <f>IFERROR(VLOOKUP(H316,vlookup!G$2:I$331,3,FALSE),"")</f>
        <v/>
      </c>
      <c r="K316" s="5"/>
      <c r="L316" s="6"/>
      <c r="M316" s="6"/>
      <c r="N316" s="6"/>
      <c r="O316" s="6"/>
      <c r="P316" s="6"/>
      <c r="Q316" s="14" t="str">
        <f t="shared" si="43"/>
        <v/>
      </c>
      <c r="R316" s="5"/>
      <c r="S316" s="6"/>
      <c r="T316" s="6"/>
      <c r="U316" s="5"/>
      <c r="V316" s="45">
        <f t="shared" si="44"/>
        <v>0</v>
      </c>
      <c r="W316" s="45">
        <f t="shared" si="45"/>
        <v>0</v>
      </c>
      <c r="X316" s="45" t="e">
        <f t="shared" si="46"/>
        <v>#VALUE!</v>
      </c>
      <c r="Y316" s="45">
        <f>IFERROR(VALUE(V316),VLOOKUP(V316,DayReplace[],2,0))</f>
        <v>0</v>
      </c>
      <c r="Z316" s="45">
        <f>IF(V316=0,1,
IF(OR(AND(COUNTIF(Table12[Normal and Leap Years],X316),AA316=3,Y316=30),
AND(COUNTIF(Table9[MM Year],X316),COUNTIF(Table13[Always 29-Day Months],AA316),Y316=30)),Y316
-1,Y316))</f>
        <v>1</v>
      </c>
      <c r="AA316" s="45">
        <f>IFERROR(VALUE(W316),VLOOKUP(W316,MonthReplace[],2,0))</f>
        <v>0</v>
      </c>
      <c r="AB316" s="45" t="e">
        <f>IF(COUNTIF(Table9[MM Year],X316),VLOOKUP(AA316,MonthSerial[],VLOOKUP(X316,Table9[],3,0)+2,0),DATE(X316,AA316,0)-AC316)</f>
        <v>#VALUE!</v>
      </c>
      <c r="AC316" s="45" t="e">
        <f>IF(COUNTIF(Table9[MM Year],X316),
VLOOKUP(X316,Table9[],5,0),
DATE(X316,1,0))</f>
        <v>#VALUE!</v>
      </c>
      <c r="AD316" s="46" t="e">
        <f>IF(AA316=0,DATE(YEAR(AC316+1),7,16),
IF(V316=0,IF(COUNTIF(Table9[MM Year],X316),AC316+AB316+Z316+15-DAY(AC316+AB316+Z316+15)+16,AC316+AB316+Z316-DAY(AC316+AB316+Z316)+16),
IF(COUNTIF(Table9[MM Year],X316),
IF(AC316+AB316+Z316&lt;VLOOKUP(X316,Table9[],7,0),AC316
+AB316+Z316+VLOOKUP(X316,Table9[],4,0),AC316+AB316+Z316),AC316
+AB316+Z316)))</f>
        <v>#VALUE!</v>
      </c>
      <c r="AE316" s="42"/>
      <c r="AF316" s="15" t="str">
        <f>IFERROR(IF(COUNTIF(Table9[MM Year],X316),
IF(AD316&lt;VLOOKUP(X316,Table9[],7,0),AD316
+VLOOKUP(X316,Table9[],4,0),AD316),AD316
),"")</f>
        <v/>
      </c>
      <c r="AG316" s="5"/>
      <c r="AH316" s="5"/>
      <c r="AI316" s="5"/>
      <c r="AJ316" s="6"/>
      <c r="AK316" s="6"/>
      <c r="AL316" s="12" t="str">
        <f t="shared" si="47"/>
        <v/>
      </c>
      <c r="AM316" s="5"/>
      <c r="AN316" s="27" t="str">
        <f t="shared" si="48"/>
        <v/>
      </c>
      <c r="AO316" s="5"/>
      <c r="AP316" s="5"/>
      <c r="AQ316" s="6"/>
      <c r="AR316" s="12" t="str">
        <f t="shared" si="49"/>
        <v/>
      </c>
      <c r="AS316" s="6"/>
      <c r="AT316" s="5"/>
      <c r="AU316" s="53"/>
      <c r="AV316" s="53"/>
      <c r="AW316" s="54"/>
      <c r="AX316" s="15" t="str">
        <f t="shared" si="50"/>
        <v/>
      </c>
      <c r="AY316" s="5"/>
      <c r="AZ316" s="27" t="str">
        <f>IFERROR(VLOOKUP(AY316,vlookup!A$2:I$331,2,FALSE),"")</f>
        <v/>
      </c>
      <c r="BA316" s="27" t="str">
        <f>IFERROR(VLOOKUP(AY316,vlookup!A$2:I$331,3,FALSE),"")</f>
        <v/>
      </c>
      <c r="BB316" s="5"/>
      <c r="BC316" s="27" t="str">
        <f>IFERROR(VLOOKUP(BB316,vlookup!D$2:E$331,2,FALSE),"")</f>
        <v/>
      </c>
      <c r="BD316" s="5"/>
      <c r="BE316" s="27" t="str">
        <f t="shared" si="51"/>
        <v/>
      </c>
      <c r="BF316" s="27" t="str">
        <f>IFERROR(VLOOKUP(BE316,vlookup!G$2:I$331,2,FALSE),"")</f>
        <v/>
      </c>
      <c r="BG316" s="27" t="str">
        <f>IFERROR(VLOOKUP(BE316,vlookup!G$2:I$331,3,FALSE),"")</f>
        <v/>
      </c>
      <c r="BH316" s="5"/>
      <c r="BI316" s="6"/>
      <c r="BJ316" s="6"/>
      <c r="BK316" s="6"/>
      <c r="BL316" s="6"/>
    </row>
    <row r="317" spans="1:64">
      <c r="A317" s="4"/>
      <c r="B317" s="5"/>
      <c r="C317" s="27" t="str">
        <f>IFERROR(VLOOKUP(B317,vlookup!A$2:I$331,2,FALSE),"")</f>
        <v/>
      </c>
      <c r="D317" s="27" t="str">
        <f>IFERROR(VLOOKUP(B317,vlookup!A$2:I$331,3,FALSE),"")</f>
        <v/>
      </c>
      <c r="E317" s="5"/>
      <c r="F317" s="27" t="str">
        <f>IFERROR(VLOOKUP(E317,vlookup!D$2:E$331,2,FALSE),"")</f>
        <v/>
      </c>
      <c r="G317" s="5"/>
      <c r="H317" s="27" t="str">
        <f t="shared" si="42"/>
        <v/>
      </c>
      <c r="I317" s="27" t="str">
        <f>IFERROR(VLOOKUP(H317,vlookup!G$2:I$331,2,FALSE),"")</f>
        <v/>
      </c>
      <c r="J317" s="27" t="str">
        <f>IFERROR(VLOOKUP(H317,vlookup!G$2:I$331,3,FALSE),"")</f>
        <v/>
      </c>
      <c r="K317" s="5"/>
      <c r="L317" s="6"/>
      <c r="M317" s="6"/>
      <c r="N317" s="6"/>
      <c r="O317" s="6"/>
      <c r="P317" s="6"/>
      <c r="Q317" s="14" t="str">
        <f t="shared" si="43"/>
        <v/>
      </c>
      <c r="R317" s="5"/>
      <c r="S317" s="6"/>
      <c r="T317" s="6"/>
      <c r="U317" s="5"/>
      <c r="V317" s="45">
        <f t="shared" si="44"/>
        <v>0</v>
      </c>
      <c r="W317" s="45">
        <f t="shared" si="45"/>
        <v>0</v>
      </c>
      <c r="X317" s="45" t="e">
        <f t="shared" si="46"/>
        <v>#VALUE!</v>
      </c>
      <c r="Y317" s="45">
        <f>IFERROR(VALUE(V317),VLOOKUP(V317,DayReplace[],2,0))</f>
        <v>0</v>
      </c>
      <c r="Z317" s="45">
        <f>IF(V317=0,1,
IF(OR(AND(COUNTIF(Table12[Normal and Leap Years],X317),AA317=3,Y317=30),
AND(COUNTIF(Table9[MM Year],X317),COUNTIF(Table13[Always 29-Day Months],AA317),Y317=30)),Y317
-1,Y317))</f>
        <v>1</v>
      </c>
      <c r="AA317" s="45">
        <f>IFERROR(VALUE(W317),VLOOKUP(W317,MonthReplace[],2,0))</f>
        <v>0</v>
      </c>
      <c r="AB317" s="45" t="e">
        <f>IF(COUNTIF(Table9[MM Year],X317),VLOOKUP(AA317,MonthSerial[],VLOOKUP(X317,Table9[],3,0)+2,0),DATE(X317,AA317,0)-AC317)</f>
        <v>#VALUE!</v>
      </c>
      <c r="AC317" s="45" t="e">
        <f>IF(COUNTIF(Table9[MM Year],X317),
VLOOKUP(X317,Table9[],5,0),
DATE(X317,1,0))</f>
        <v>#VALUE!</v>
      </c>
      <c r="AD317" s="46" t="e">
        <f>IF(AA317=0,DATE(YEAR(AC317+1),7,16),
IF(V317=0,IF(COUNTIF(Table9[MM Year],X317),AC317+AB317+Z317+15-DAY(AC317+AB317+Z317+15)+16,AC317+AB317+Z317-DAY(AC317+AB317+Z317)+16),
IF(COUNTIF(Table9[MM Year],X317),
IF(AC317+AB317+Z317&lt;VLOOKUP(X317,Table9[],7,0),AC317
+AB317+Z317+VLOOKUP(X317,Table9[],4,0),AC317+AB317+Z317),AC317
+AB317+Z317)))</f>
        <v>#VALUE!</v>
      </c>
      <c r="AE317" s="42"/>
      <c r="AF317" s="15" t="str">
        <f>IFERROR(IF(COUNTIF(Table9[MM Year],X317),
IF(AD317&lt;VLOOKUP(X317,Table9[],7,0),AD317
+VLOOKUP(X317,Table9[],4,0),AD317),AD317
),"")</f>
        <v/>
      </c>
      <c r="AG317" s="5"/>
      <c r="AH317" s="5"/>
      <c r="AI317" s="5"/>
      <c r="AJ317" s="6"/>
      <c r="AK317" s="6"/>
      <c r="AL317" s="12" t="str">
        <f t="shared" si="47"/>
        <v/>
      </c>
      <c r="AM317" s="5"/>
      <c r="AN317" s="27" t="str">
        <f t="shared" si="48"/>
        <v/>
      </c>
      <c r="AO317" s="5"/>
      <c r="AP317" s="5"/>
      <c r="AQ317" s="6"/>
      <c r="AR317" s="12" t="str">
        <f t="shared" si="49"/>
        <v/>
      </c>
      <c r="AS317" s="6"/>
      <c r="AT317" s="5"/>
      <c r="AU317" s="53"/>
      <c r="AV317" s="53"/>
      <c r="AW317" s="54"/>
      <c r="AX317" s="15" t="str">
        <f t="shared" si="50"/>
        <v/>
      </c>
      <c r="AY317" s="5"/>
      <c r="AZ317" s="27" t="str">
        <f>IFERROR(VLOOKUP(AY317,vlookup!A$2:I$331,2,FALSE),"")</f>
        <v/>
      </c>
      <c r="BA317" s="27" t="str">
        <f>IFERROR(VLOOKUP(AY317,vlookup!A$2:I$331,3,FALSE),"")</f>
        <v/>
      </c>
      <c r="BB317" s="5"/>
      <c r="BC317" s="27" t="str">
        <f>IFERROR(VLOOKUP(BB317,vlookup!D$2:E$331,2,FALSE),"")</f>
        <v/>
      </c>
      <c r="BD317" s="5"/>
      <c r="BE317" s="27" t="str">
        <f t="shared" si="51"/>
        <v/>
      </c>
      <c r="BF317" s="27" t="str">
        <f>IFERROR(VLOOKUP(BE317,vlookup!G$2:I$331,2,FALSE),"")</f>
        <v/>
      </c>
      <c r="BG317" s="27" t="str">
        <f>IFERROR(VLOOKUP(BE317,vlookup!G$2:I$331,3,FALSE),"")</f>
        <v/>
      </c>
      <c r="BH317" s="5"/>
      <c r="BI317" s="6"/>
      <c r="BJ317" s="6"/>
      <c r="BK317" s="6"/>
      <c r="BL317" s="6"/>
    </row>
    <row r="318" spans="1:64">
      <c r="A318" s="4"/>
      <c r="B318" s="5"/>
      <c r="C318" s="27" t="str">
        <f>IFERROR(VLOOKUP(B318,vlookup!A$2:I$331,2,FALSE),"")</f>
        <v/>
      </c>
      <c r="D318" s="27" t="str">
        <f>IFERROR(VLOOKUP(B318,vlookup!A$2:I$331,3,FALSE),"")</f>
        <v/>
      </c>
      <c r="E318" s="5"/>
      <c r="F318" s="27" t="str">
        <f>IFERROR(VLOOKUP(E318,vlookup!D$2:E$331,2,FALSE),"")</f>
        <v/>
      </c>
      <c r="G318" s="5"/>
      <c r="H318" s="27" t="str">
        <f t="shared" si="42"/>
        <v/>
      </c>
      <c r="I318" s="27" t="str">
        <f>IFERROR(VLOOKUP(H318,vlookup!G$2:I$331,2,FALSE),"")</f>
        <v/>
      </c>
      <c r="J318" s="27" t="str">
        <f>IFERROR(VLOOKUP(H318,vlookup!G$2:I$331,3,FALSE),"")</f>
        <v/>
      </c>
      <c r="K318" s="5"/>
      <c r="L318" s="6"/>
      <c r="M318" s="6"/>
      <c r="N318" s="6"/>
      <c r="O318" s="6"/>
      <c r="P318" s="6"/>
      <c r="Q318" s="14" t="str">
        <f t="shared" si="43"/>
        <v/>
      </c>
      <c r="R318" s="5"/>
      <c r="S318" s="6"/>
      <c r="T318" s="6"/>
      <c r="U318" s="5"/>
      <c r="V318" s="45">
        <f t="shared" si="44"/>
        <v>0</v>
      </c>
      <c r="W318" s="45">
        <f t="shared" si="45"/>
        <v>0</v>
      </c>
      <c r="X318" s="45" t="e">
        <f t="shared" si="46"/>
        <v>#VALUE!</v>
      </c>
      <c r="Y318" s="45">
        <f>IFERROR(VALUE(V318),VLOOKUP(V318,DayReplace[],2,0))</f>
        <v>0</v>
      </c>
      <c r="Z318" s="45">
        <f>IF(V318=0,1,
IF(OR(AND(COUNTIF(Table12[Normal and Leap Years],X318),AA318=3,Y318=30),
AND(COUNTIF(Table9[MM Year],X318),COUNTIF(Table13[Always 29-Day Months],AA318),Y318=30)),Y318
-1,Y318))</f>
        <v>1</v>
      </c>
      <c r="AA318" s="45">
        <f>IFERROR(VALUE(W318),VLOOKUP(W318,MonthReplace[],2,0))</f>
        <v>0</v>
      </c>
      <c r="AB318" s="45" t="e">
        <f>IF(COUNTIF(Table9[MM Year],X318),VLOOKUP(AA318,MonthSerial[],VLOOKUP(X318,Table9[],3,0)+2,0),DATE(X318,AA318,0)-AC318)</f>
        <v>#VALUE!</v>
      </c>
      <c r="AC318" s="45" t="e">
        <f>IF(COUNTIF(Table9[MM Year],X318),
VLOOKUP(X318,Table9[],5,0),
DATE(X318,1,0))</f>
        <v>#VALUE!</v>
      </c>
      <c r="AD318" s="46" t="e">
        <f>IF(AA318=0,DATE(YEAR(AC318+1),7,16),
IF(V318=0,IF(COUNTIF(Table9[MM Year],X318),AC318+AB318+Z318+15-DAY(AC318+AB318+Z318+15)+16,AC318+AB318+Z318-DAY(AC318+AB318+Z318)+16),
IF(COUNTIF(Table9[MM Year],X318),
IF(AC318+AB318+Z318&lt;VLOOKUP(X318,Table9[],7,0),AC318
+AB318+Z318+VLOOKUP(X318,Table9[],4,0),AC318+AB318+Z318),AC318
+AB318+Z318)))</f>
        <v>#VALUE!</v>
      </c>
      <c r="AE318" s="42"/>
      <c r="AF318" s="15" t="str">
        <f>IFERROR(IF(COUNTIF(Table9[MM Year],X318),
IF(AD318&lt;VLOOKUP(X318,Table9[],7,0),AD318
+VLOOKUP(X318,Table9[],4,0),AD318),AD318
),"")</f>
        <v/>
      </c>
      <c r="AG318" s="5"/>
      <c r="AH318" s="5"/>
      <c r="AI318" s="5"/>
      <c r="AJ318" s="6"/>
      <c r="AK318" s="6"/>
      <c r="AL318" s="12" t="str">
        <f t="shared" si="47"/>
        <v/>
      </c>
      <c r="AM318" s="5"/>
      <c r="AN318" s="27" t="str">
        <f t="shared" si="48"/>
        <v/>
      </c>
      <c r="AO318" s="5"/>
      <c r="AP318" s="5"/>
      <c r="AQ318" s="6"/>
      <c r="AR318" s="12" t="str">
        <f t="shared" si="49"/>
        <v/>
      </c>
      <c r="AS318" s="6"/>
      <c r="AT318" s="5"/>
      <c r="AU318" s="53"/>
      <c r="AV318" s="53"/>
      <c r="AW318" s="54"/>
      <c r="AX318" s="15" t="str">
        <f t="shared" si="50"/>
        <v/>
      </c>
      <c r="AY318" s="5"/>
      <c r="AZ318" s="27" t="str">
        <f>IFERROR(VLOOKUP(AY318,vlookup!A$2:I$331,2,FALSE),"")</f>
        <v/>
      </c>
      <c r="BA318" s="27" t="str">
        <f>IFERROR(VLOOKUP(AY318,vlookup!A$2:I$331,3,FALSE),"")</f>
        <v/>
      </c>
      <c r="BB318" s="5"/>
      <c r="BC318" s="27" t="str">
        <f>IFERROR(VLOOKUP(BB318,vlookup!D$2:E$331,2,FALSE),"")</f>
        <v/>
      </c>
      <c r="BD318" s="5"/>
      <c r="BE318" s="27" t="str">
        <f t="shared" si="51"/>
        <v/>
      </c>
      <c r="BF318" s="27" t="str">
        <f>IFERROR(VLOOKUP(BE318,vlookup!G$2:I$331,2,FALSE),"")</f>
        <v/>
      </c>
      <c r="BG318" s="27" t="str">
        <f>IFERROR(VLOOKUP(BE318,vlookup!G$2:I$331,3,FALSE),"")</f>
        <v/>
      </c>
      <c r="BH318" s="5"/>
      <c r="BI318" s="6"/>
      <c r="BJ318" s="6"/>
      <c r="BK318" s="6"/>
      <c r="BL318" s="6"/>
    </row>
    <row r="319" spans="1:64">
      <c r="A319" s="4"/>
      <c r="B319" s="5"/>
      <c r="C319" s="27" t="str">
        <f>IFERROR(VLOOKUP(B319,vlookup!A$2:I$331,2,FALSE),"")</f>
        <v/>
      </c>
      <c r="D319" s="27" t="str">
        <f>IFERROR(VLOOKUP(B319,vlookup!A$2:I$331,3,FALSE),"")</f>
        <v/>
      </c>
      <c r="E319" s="5"/>
      <c r="F319" s="27" t="str">
        <f>IFERROR(VLOOKUP(E319,vlookup!D$2:E$331,2,FALSE),"")</f>
        <v/>
      </c>
      <c r="G319" s="5"/>
      <c r="H319" s="27" t="str">
        <f t="shared" si="42"/>
        <v/>
      </c>
      <c r="I319" s="27" t="str">
        <f>IFERROR(VLOOKUP(H319,vlookup!G$2:I$331,2,FALSE),"")</f>
        <v/>
      </c>
      <c r="J319" s="27" t="str">
        <f>IFERROR(VLOOKUP(H319,vlookup!G$2:I$331,3,FALSE),"")</f>
        <v/>
      </c>
      <c r="K319" s="5"/>
      <c r="L319" s="6"/>
      <c r="M319" s="6"/>
      <c r="N319" s="6"/>
      <c r="O319" s="6"/>
      <c r="P319" s="6"/>
      <c r="Q319" s="14" t="str">
        <f t="shared" si="43"/>
        <v/>
      </c>
      <c r="R319" s="5"/>
      <c r="S319" s="6"/>
      <c r="T319" s="6"/>
      <c r="U319" s="5"/>
      <c r="V319" s="45">
        <f t="shared" si="44"/>
        <v>0</v>
      </c>
      <c r="W319" s="45">
        <f t="shared" si="45"/>
        <v>0</v>
      </c>
      <c r="X319" s="45" t="e">
        <f t="shared" si="46"/>
        <v>#VALUE!</v>
      </c>
      <c r="Y319" s="45">
        <f>IFERROR(VALUE(V319),VLOOKUP(V319,DayReplace[],2,0))</f>
        <v>0</v>
      </c>
      <c r="Z319" s="45">
        <f>IF(V319=0,1,
IF(OR(AND(COUNTIF(Table12[Normal and Leap Years],X319),AA319=3,Y319=30),
AND(COUNTIF(Table9[MM Year],X319),COUNTIF(Table13[Always 29-Day Months],AA319),Y319=30)),Y319
-1,Y319))</f>
        <v>1</v>
      </c>
      <c r="AA319" s="45">
        <f>IFERROR(VALUE(W319),VLOOKUP(W319,MonthReplace[],2,0))</f>
        <v>0</v>
      </c>
      <c r="AB319" s="45" t="e">
        <f>IF(COUNTIF(Table9[MM Year],X319),VLOOKUP(AA319,MonthSerial[],VLOOKUP(X319,Table9[],3,0)+2,0),DATE(X319,AA319,0)-AC319)</f>
        <v>#VALUE!</v>
      </c>
      <c r="AC319" s="45" t="e">
        <f>IF(COUNTIF(Table9[MM Year],X319),
VLOOKUP(X319,Table9[],5,0),
DATE(X319,1,0))</f>
        <v>#VALUE!</v>
      </c>
      <c r="AD319" s="46" t="e">
        <f>IF(AA319=0,DATE(YEAR(AC319+1),7,16),
IF(V319=0,IF(COUNTIF(Table9[MM Year],X319),AC319+AB319+Z319+15-DAY(AC319+AB319+Z319+15)+16,AC319+AB319+Z319-DAY(AC319+AB319+Z319)+16),
IF(COUNTIF(Table9[MM Year],X319),
IF(AC319+AB319+Z319&lt;VLOOKUP(X319,Table9[],7,0),AC319
+AB319+Z319+VLOOKUP(X319,Table9[],4,0),AC319+AB319+Z319),AC319
+AB319+Z319)))</f>
        <v>#VALUE!</v>
      </c>
      <c r="AE319" s="42"/>
      <c r="AF319" s="15" t="str">
        <f>IFERROR(IF(COUNTIF(Table9[MM Year],X319),
IF(AD319&lt;VLOOKUP(X319,Table9[],7,0),AD319
+VLOOKUP(X319,Table9[],4,0),AD319),AD319
),"")</f>
        <v/>
      </c>
      <c r="AG319" s="5"/>
      <c r="AH319" s="5"/>
      <c r="AI319" s="5"/>
      <c r="AJ319" s="6"/>
      <c r="AK319" s="6"/>
      <c r="AL319" s="12" t="str">
        <f t="shared" si="47"/>
        <v/>
      </c>
      <c r="AM319" s="5"/>
      <c r="AN319" s="27" t="str">
        <f t="shared" si="48"/>
        <v/>
      </c>
      <c r="AO319" s="5"/>
      <c r="AP319" s="5"/>
      <c r="AQ319" s="6"/>
      <c r="AR319" s="12" t="str">
        <f t="shared" si="49"/>
        <v/>
      </c>
      <c r="AS319" s="6"/>
      <c r="AT319" s="5"/>
      <c r="AU319" s="53"/>
      <c r="AV319" s="53"/>
      <c r="AW319" s="54"/>
      <c r="AX319" s="15" t="str">
        <f t="shared" si="50"/>
        <v/>
      </c>
      <c r="AY319" s="5"/>
      <c r="AZ319" s="27" t="str">
        <f>IFERROR(VLOOKUP(AY319,vlookup!A$2:I$331,2,FALSE),"")</f>
        <v/>
      </c>
      <c r="BA319" s="27" t="str">
        <f>IFERROR(VLOOKUP(AY319,vlookup!A$2:I$331,3,FALSE),"")</f>
        <v/>
      </c>
      <c r="BB319" s="5"/>
      <c r="BC319" s="27" t="str">
        <f>IFERROR(VLOOKUP(BB319,vlookup!D$2:E$331,2,FALSE),"")</f>
        <v/>
      </c>
      <c r="BD319" s="5"/>
      <c r="BE319" s="27" t="str">
        <f t="shared" si="51"/>
        <v/>
      </c>
      <c r="BF319" s="27" t="str">
        <f>IFERROR(VLOOKUP(BE319,vlookup!G$2:I$331,2,FALSE),"")</f>
        <v/>
      </c>
      <c r="BG319" s="27" t="str">
        <f>IFERROR(VLOOKUP(BE319,vlookup!G$2:I$331,3,FALSE),"")</f>
        <v/>
      </c>
      <c r="BH319" s="5"/>
      <c r="BI319" s="6"/>
      <c r="BJ319" s="6"/>
      <c r="BK319" s="6"/>
      <c r="BL319" s="6"/>
    </row>
    <row r="320" spans="1:64">
      <c r="A320" s="4"/>
      <c r="B320" s="5"/>
      <c r="C320" s="27" t="str">
        <f>IFERROR(VLOOKUP(B320,vlookup!A$2:I$331,2,FALSE),"")</f>
        <v/>
      </c>
      <c r="D320" s="27" t="str">
        <f>IFERROR(VLOOKUP(B320,vlookup!A$2:I$331,3,FALSE),"")</f>
        <v/>
      </c>
      <c r="E320" s="5"/>
      <c r="F320" s="27" t="str">
        <f>IFERROR(VLOOKUP(E320,vlookup!D$2:E$331,2,FALSE),"")</f>
        <v/>
      </c>
      <c r="G320" s="5"/>
      <c r="H320" s="27" t="str">
        <f t="shared" si="42"/>
        <v/>
      </c>
      <c r="I320" s="27" t="str">
        <f>IFERROR(VLOOKUP(H320,vlookup!G$2:I$331,2,FALSE),"")</f>
        <v/>
      </c>
      <c r="J320" s="27" t="str">
        <f>IFERROR(VLOOKUP(H320,vlookup!G$2:I$331,3,FALSE),"")</f>
        <v/>
      </c>
      <c r="K320" s="5"/>
      <c r="L320" s="6"/>
      <c r="M320" s="6"/>
      <c r="N320" s="6"/>
      <c r="O320" s="6"/>
      <c r="P320" s="6"/>
      <c r="Q320" s="14" t="str">
        <f t="shared" si="43"/>
        <v/>
      </c>
      <c r="R320" s="5"/>
      <c r="S320" s="6"/>
      <c r="T320" s="6"/>
      <c r="U320" s="5"/>
      <c r="V320" s="45">
        <f t="shared" si="44"/>
        <v>0</v>
      </c>
      <c r="W320" s="45">
        <f t="shared" si="45"/>
        <v>0</v>
      </c>
      <c r="X320" s="45" t="e">
        <f t="shared" si="46"/>
        <v>#VALUE!</v>
      </c>
      <c r="Y320" s="45">
        <f>IFERROR(VALUE(V320),VLOOKUP(V320,DayReplace[],2,0))</f>
        <v>0</v>
      </c>
      <c r="Z320" s="45">
        <f>IF(V320=0,1,
IF(OR(AND(COUNTIF(Table12[Normal and Leap Years],X320),AA320=3,Y320=30),
AND(COUNTIF(Table9[MM Year],X320),COUNTIF(Table13[Always 29-Day Months],AA320),Y320=30)),Y320
-1,Y320))</f>
        <v>1</v>
      </c>
      <c r="AA320" s="45">
        <f>IFERROR(VALUE(W320),VLOOKUP(W320,MonthReplace[],2,0))</f>
        <v>0</v>
      </c>
      <c r="AB320" s="45" t="e">
        <f>IF(COUNTIF(Table9[MM Year],X320),VLOOKUP(AA320,MonthSerial[],VLOOKUP(X320,Table9[],3,0)+2,0),DATE(X320,AA320,0)-AC320)</f>
        <v>#VALUE!</v>
      </c>
      <c r="AC320" s="45" t="e">
        <f>IF(COUNTIF(Table9[MM Year],X320),
VLOOKUP(X320,Table9[],5,0),
DATE(X320,1,0))</f>
        <v>#VALUE!</v>
      </c>
      <c r="AD320" s="46" t="e">
        <f>IF(AA320=0,DATE(YEAR(AC320+1),7,16),
IF(V320=0,IF(COUNTIF(Table9[MM Year],X320),AC320+AB320+Z320+15-DAY(AC320+AB320+Z320+15)+16,AC320+AB320+Z320-DAY(AC320+AB320+Z320)+16),
IF(COUNTIF(Table9[MM Year],X320),
IF(AC320+AB320+Z320&lt;VLOOKUP(X320,Table9[],7,0),AC320
+AB320+Z320+VLOOKUP(X320,Table9[],4,0),AC320+AB320+Z320),AC320
+AB320+Z320)))</f>
        <v>#VALUE!</v>
      </c>
      <c r="AE320" s="42"/>
      <c r="AF320" s="15" t="str">
        <f>IFERROR(IF(COUNTIF(Table9[MM Year],X320),
IF(AD320&lt;VLOOKUP(X320,Table9[],7,0),AD320
+VLOOKUP(X320,Table9[],4,0),AD320),AD320
),"")</f>
        <v/>
      </c>
      <c r="AG320" s="5"/>
      <c r="AH320" s="5"/>
      <c r="AI320" s="5"/>
      <c r="AJ320" s="6"/>
      <c r="AK320" s="6"/>
      <c r="AL320" s="12" t="str">
        <f t="shared" si="47"/>
        <v/>
      </c>
      <c r="AM320" s="5"/>
      <c r="AN320" s="27" t="str">
        <f t="shared" si="48"/>
        <v/>
      </c>
      <c r="AO320" s="5"/>
      <c r="AP320" s="5"/>
      <c r="AQ320" s="6"/>
      <c r="AR320" s="12" t="str">
        <f t="shared" si="49"/>
        <v/>
      </c>
      <c r="AS320" s="6"/>
      <c r="AT320" s="5"/>
      <c r="AU320" s="53"/>
      <c r="AV320" s="53"/>
      <c r="AW320" s="54"/>
      <c r="AX320" s="15" t="str">
        <f t="shared" si="50"/>
        <v/>
      </c>
      <c r="AY320" s="5"/>
      <c r="AZ320" s="27" t="str">
        <f>IFERROR(VLOOKUP(AY320,vlookup!A$2:I$331,2,FALSE),"")</f>
        <v/>
      </c>
      <c r="BA320" s="27" t="str">
        <f>IFERROR(VLOOKUP(AY320,vlookup!A$2:I$331,3,FALSE),"")</f>
        <v/>
      </c>
      <c r="BB320" s="5"/>
      <c r="BC320" s="27" t="str">
        <f>IFERROR(VLOOKUP(BB320,vlookup!D$2:E$331,2,FALSE),"")</f>
        <v/>
      </c>
      <c r="BD320" s="5"/>
      <c r="BE320" s="27" t="str">
        <f t="shared" si="51"/>
        <v/>
      </c>
      <c r="BF320" s="27" t="str">
        <f>IFERROR(VLOOKUP(BE320,vlookup!G$2:I$331,2,FALSE),"")</f>
        <v/>
      </c>
      <c r="BG320" s="27" t="str">
        <f>IFERROR(VLOOKUP(BE320,vlookup!G$2:I$331,3,FALSE),"")</f>
        <v/>
      </c>
      <c r="BH320" s="5"/>
      <c r="BI320" s="6"/>
      <c r="BJ320" s="6"/>
      <c r="BK320" s="6"/>
      <c r="BL320" s="6"/>
    </row>
    <row r="321" spans="1:64">
      <c r="A321" s="4"/>
      <c r="B321" s="5"/>
      <c r="C321" s="27" t="str">
        <f>IFERROR(VLOOKUP(B321,vlookup!A$2:I$331,2,FALSE),"")</f>
        <v/>
      </c>
      <c r="D321" s="27" t="str">
        <f>IFERROR(VLOOKUP(B321,vlookup!A$2:I$331,3,FALSE),"")</f>
        <v/>
      </c>
      <c r="E321" s="5"/>
      <c r="F321" s="27" t="str">
        <f>IFERROR(VLOOKUP(E321,vlookup!D$2:E$331,2,FALSE),"")</f>
        <v/>
      </c>
      <c r="G321" s="5"/>
      <c r="H321" s="27" t="str">
        <f t="shared" si="42"/>
        <v/>
      </c>
      <c r="I321" s="27" t="str">
        <f>IFERROR(VLOOKUP(H321,vlookup!G$2:I$331,2,FALSE),"")</f>
        <v/>
      </c>
      <c r="J321" s="27" t="str">
        <f>IFERROR(VLOOKUP(H321,vlookup!G$2:I$331,3,FALSE),"")</f>
        <v/>
      </c>
      <c r="K321" s="5"/>
      <c r="L321" s="6"/>
      <c r="M321" s="6"/>
      <c r="N321" s="6"/>
      <c r="O321" s="6"/>
      <c r="P321" s="6"/>
      <c r="Q321" s="14" t="str">
        <f t="shared" si="43"/>
        <v/>
      </c>
      <c r="R321" s="5"/>
      <c r="S321" s="6"/>
      <c r="T321" s="6"/>
      <c r="U321" s="5"/>
      <c r="V321" s="45">
        <f t="shared" si="44"/>
        <v>0</v>
      </c>
      <c r="W321" s="45">
        <f t="shared" si="45"/>
        <v>0</v>
      </c>
      <c r="X321" s="45" t="e">
        <f t="shared" si="46"/>
        <v>#VALUE!</v>
      </c>
      <c r="Y321" s="45">
        <f>IFERROR(VALUE(V321),VLOOKUP(V321,DayReplace[],2,0))</f>
        <v>0</v>
      </c>
      <c r="Z321" s="45">
        <f>IF(V321=0,1,
IF(OR(AND(COUNTIF(Table12[Normal and Leap Years],X321),AA321=3,Y321=30),
AND(COUNTIF(Table9[MM Year],X321),COUNTIF(Table13[Always 29-Day Months],AA321),Y321=30)),Y321
-1,Y321))</f>
        <v>1</v>
      </c>
      <c r="AA321" s="45">
        <f>IFERROR(VALUE(W321),VLOOKUP(W321,MonthReplace[],2,0))</f>
        <v>0</v>
      </c>
      <c r="AB321" s="45" t="e">
        <f>IF(COUNTIF(Table9[MM Year],X321),VLOOKUP(AA321,MonthSerial[],VLOOKUP(X321,Table9[],3,0)+2,0),DATE(X321,AA321,0)-AC321)</f>
        <v>#VALUE!</v>
      </c>
      <c r="AC321" s="45" t="e">
        <f>IF(COUNTIF(Table9[MM Year],X321),
VLOOKUP(X321,Table9[],5,0),
DATE(X321,1,0))</f>
        <v>#VALUE!</v>
      </c>
      <c r="AD321" s="46" t="e">
        <f>IF(AA321=0,DATE(YEAR(AC321+1),7,16),
IF(V321=0,IF(COUNTIF(Table9[MM Year],X321),AC321+AB321+Z321+15-DAY(AC321+AB321+Z321+15)+16,AC321+AB321+Z321-DAY(AC321+AB321+Z321)+16),
IF(COUNTIF(Table9[MM Year],X321),
IF(AC321+AB321+Z321&lt;VLOOKUP(X321,Table9[],7,0),AC321
+AB321+Z321+VLOOKUP(X321,Table9[],4,0),AC321+AB321+Z321),AC321
+AB321+Z321)))</f>
        <v>#VALUE!</v>
      </c>
      <c r="AE321" s="42"/>
      <c r="AF321" s="15" t="str">
        <f>IFERROR(IF(COUNTIF(Table9[MM Year],X321),
IF(AD321&lt;VLOOKUP(X321,Table9[],7,0),AD321
+VLOOKUP(X321,Table9[],4,0),AD321),AD321
),"")</f>
        <v/>
      </c>
      <c r="AG321" s="5"/>
      <c r="AH321" s="5"/>
      <c r="AI321" s="5"/>
      <c r="AJ321" s="6"/>
      <c r="AK321" s="6"/>
      <c r="AL321" s="12" t="str">
        <f t="shared" si="47"/>
        <v/>
      </c>
      <c r="AM321" s="5"/>
      <c r="AN321" s="27" t="str">
        <f t="shared" si="48"/>
        <v/>
      </c>
      <c r="AO321" s="5"/>
      <c r="AP321" s="5"/>
      <c r="AQ321" s="6"/>
      <c r="AR321" s="12" t="str">
        <f t="shared" si="49"/>
        <v/>
      </c>
      <c r="AS321" s="6"/>
      <c r="AT321" s="5"/>
      <c r="AU321" s="53"/>
      <c r="AV321" s="53"/>
      <c r="AW321" s="54"/>
      <c r="AX321" s="15" t="str">
        <f t="shared" si="50"/>
        <v/>
      </c>
      <c r="AY321" s="5"/>
      <c r="AZ321" s="27" t="str">
        <f>IFERROR(VLOOKUP(AY321,vlookup!A$2:I$331,2,FALSE),"")</f>
        <v/>
      </c>
      <c r="BA321" s="27" t="str">
        <f>IFERROR(VLOOKUP(AY321,vlookup!A$2:I$331,3,FALSE),"")</f>
        <v/>
      </c>
      <c r="BB321" s="5"/>
      <c r="BC321" s="27" t="str">
        <f>IFERROR(VLOOKUP(BB321,vlookup!D$2:E$331,2,FALSE),"")</f>
        <v/>
      </c>
      <c r="BD321" s="5"/>
      <c r="BE321" s="27" t="str">
        <f t="shared" si="51"/>
        <v/>
      </c>
      <c r="BF321" s="27" t="str">
        <f>IFERROR(VLOOKUP(BE321,vlookup!G$2:I$331,2,FALSE),"")</f>
        <v/>
      </c>
      <c r="BG321" s="27" t="str">
        <f>IFERROR(VLOOKUP(BE321,vlookup!G$2:I$331,3,FALSE),"")</f>
        <v/>
      </c>
      <c r="BH321" s="5"/>
      <c r="BI321" s="6"/>
      <c r="BJ321" s="6"/>
      <c r="BK321" s="6"/>
      <c r="BL321" s="6"/>
    </row>
    <row r="322" spans="1:64">
      <c r="A322" s="4"/>
      <c r="B322" s="5"/>
      <c r="C322" s="27" t="str">
        <f>IFERROR(VLOOKUP(B322,vlookup!A$2:I$331,2,FALSE),"")</f>
        <v/>
      </c>
      <c r="D322" s="27" t="str">
        <f>IFERROR(VLOOKUP(B322,vlookup!A$2:I$331,3,FALSE),"")</f>
        <v/>
      </c>
      <c r="E322" s="5"/>
      <c r="F322" s="27" t="str">
        <f>IFERROR(VLOOKUP(E322,vlookup!D$2:E$331,2,FALSE),"")</f>
        <v/>
      </c>
      <c r="G322" s="5"/>
      <c r="H322" s="27" t="str">
        <f t="shared" si="42"/>
        <v/>
      </c>
      <c r="I322" s="27" t="str">
        <f>IFERROR(VLOOKUP(H322,vlookup!G$2:I$331,2,FALSE),"")</f>
        <v/>
      </c>
      <c r="J322" s="27" t="str">
        <f>IFERROR(VLOOKUP(H322,vlookup!G$2:I$331,3,FALSE),"")</f>
        <v/>
      </c>
      <c r="K322" s="5"/>
      <c r="L322" s="6"/>
      <c r="M322" s="6"/>
      <c r="N322" s="6"/>
      <c r="O322" s="6"/>
      <c r="P322" s="6"/>
      <c r="Q322" s="14" t="str">
        <f t="shared" si="43"/>
        <v/>
      </c>
      <c r="R322" s="5"/>
      <c r="S322" s="6"/>
      <c r="T322" s="6"/>
      <c r="U322" s="5"/>
      <c r="V322" s="45">
        <f t="shared" si="44"/>
        <v>0</v>
      </c>
      <c r="W322" s="45">
        <f t="shared" si="45"/>
        <v>0</v>
      </c>
      <c r="X322" s="45" t="e">
        <f t="shared" si="46"/>
        <v>#VALUE!</v>
      </c>
      <c r="Y322" s="45">
        <f>IFERROR(VALUE(V322),VLOOKUP(V322,DayReplace[],2,0))</f>
        <v>0</v>
      </c>
      <c r="Z322" s="45">
        <f>IF(V322=0,1,
IF(OR(AND(COUNTIF(Table12[Normal and Leap Years],X322),AA322=3,Y322=30),
AND(COUNTIF(Table9[MM Year],X322),COUNTIF(Table13[Always 29-Day Months],AA322),Y322=30)),Y322
-1,Y322))</f>
        <v>1</v>
      </c>
      <c r="AA322" s="45">
        <f>IFERROR(VALUE(W322),VLOOKUP(W322,MonthReplace[],2,0))</f>
        <v>0</v>
      </c>
      <c r="AB322" s="45" t="e">
        <f>IF(COUNTIF(Table9[MM Year],X322),VLOOKUP(AA322,MonthSerial[],VLOOKUP(X322,Table9[],3,0)+2,0),DATE(X322,AA322,0)-AC322)</f>
        <v>#VALUE!</v>
      </c>
      <c r="AC322" s="45" t="e">
        <f>IF(COUNTIF(Table9[MM Year],X322),
VLOOKUP(X322,Table9[],5,0),
DATE(X322,1,0))</f>
        <v>#VALUE!</v>
      </c>
      <c r="AD322" s="46" t="e">
        <f>IF(AA322=0,DATE(YEAR(AC322+1),7,16),
IF(V322=0,IF(COUNTIF(Table9[MM Year],X322),AC322+AB322+Z322+15-DAY(AC322+AB322+Z322+15)+16,AC322+AB322+Z322-DAY(AC322+AB322+Z322)+16),
IF(COUNTIF(Table9[MM Year],X322),
IF(AC322+AB322+Z322&lt;VLOOKUP(X322,Table9[],7,0),AC322
+AB322+Z322+VLOOKUP(X322,Table9[],4,0),AC322+AB322+Z322),AC322
+AB322+Z322)))</f>
        <v>#VALUE!</v>
      </c>
      <c r="AE322" s="42"/>
      <c r="AF322" s="15" t="str">
        <f>IFERROR(IF(COUNTIF(Table9[MM Year],X322),
IF(AD322&lt;VLOOKUP(X322,Table9[],7,0),AD322
+VLOOKUP(X322,Table9[],4,0),AD322),AD322
),"")</f>
        <v/>
      </c>
      <c r="AG322" s="5"/>
      <c r="AH322" s="5"/>
      <c r="AI322" s="5"/>
      <c r="AJ322" s="6"/>
      <c r="AK322" s="6"/>
      <c r="AL322" s="12" t="str">
        <f t="shared" si="47"/>
        <v/>
      </c>
      <c r="AM322" s="5"/>
      <c r="AN322" s="27" t="str">
        <f t="shared" si="48"/>
        <v/>
      </c>
      <c r="AO322" s="5"/>
      <c r="AP322" s="5"/>
      <c r="AQ322" s="6"/>
      <c r="AR322" s="12" t="str">
        <f t="shared" si="49"/>
        <v/>
      </c>
      <c r="AS322" s="6"/>
      <c r="AT322" s="5"/>
      <c r="AU322" s="53"/>
      <c r="AV322" s="53"/>
      <c r="AW322" s="54"/>
      <c r="AX322" s="15" t="str">
        <f t="shared" si="50"/>
        <v/>
      </c>
      <c r="AY322" s="5"/>
      <c r="AZ322" s="27" t="str">
        <f>IFERROR(VLOOKUP(AY322,vlookup!A$2:I$331,2,FALSE),"")</f>
        <v/>
      </c>
      <c r="BA322" s="27" t="str">
        <f>IFERROR(VLOOKUP(AY322,vlookup!A$2:I$331,3,FALSE),"")</f>
        <v/>
      </c>
      <c r="BB322" s="5"/>
      <c r="BC322" s="27" t="str">
        <f>IFERROR(VLOOKUP(BB322,vlookup!D$2:E$331,2,FALSE),"")</f>
        <v/>
      </c>
      <c r="BD322" s="5"/>
      <c r="BE322" s="27" t="str">
        <f t="shared" si="51"/>
        <v/>
      </c>
      <c r="BF322" s="27" t="str">
        <f>IFERROR(VLOOKUP(BE322,vlookup!G$2:I$331,2,FALSE),"")</f>
        <v/>
      </c>
      <c r="BG322" s="27" t="str">
        <f>IFERROR(VLOOKUP(BE322,vlookup!G$2:I$331,3,FALSE),"")</f>
        <v/>
      </c>
      <c r="BH322" s="5"/>
      <c r="BI322" s="6"/>
      <c r="BJ322" s="6"/>
      <c r="BK322" s="6"/>
      <c r="BL322" s="6"/>
    </row>
    <row r="323" spans="1:64">
      <c r="A323" s="4"/>
      <c r="B323" s="5"/>
      <c r="C323" s="27" t="str">
        <f>IFERROR(VLOOKUP(B323,vlookup!A$2:I$331,2,FALSE),"")</f>
        <v/>
      </c>
      <c r="D323" s="27" t="str">
        <f>IFERROR(VLOOKUP(B323,vlookup!A$2:I$331,3,FALSE),"")</f>
        <v/>
      </c>
      <c r="E323" s="5"/>
      <c r="F323" s="27" t="str">
        <f>IFERROR(VLOOKUP(E323,vlookup!D$2:E$331,2,FALSE),"")</f>
        <v/>
      </c>
      <c r="G323" s="5"/>
      <c r="H323" s="27" t="str">
        <f t="shared" si="42"/>
        <v/>
      </c>
      <c r="I323" s="27" t="str">
        <f>IFERROR(VLOOKUP(H323,vlookup!G$2:I$331,2,FALSE),"")</f>
        <v/>
      </c>
      <c r="J323" s="27" t="str">
        <f>IFERROR(VLOOKUP(H323,vlookup!G$2:I$331,3,FALSE),"")</f>
        <v/>
      </c>
      <c r="K323" s="5"/>
      <c r="L323" s="6"/>
      <c r="M323" s="6"/>
      <c r="N323" s="6"/>
      <c r="O323" s="6"/>
      <c r="P323" s="6"/>
      <c r="Q323" s="14" t="str">
        <f t="shared" si="43"/>
        <v/>
      </c>
      <c r="R323" s="5"/>
      <c r="S323" s="6"/>
      <c r="T323" s="6"/>
      <c r="U323" s="5"/>
      <c r="V323" s="45">
        <f t="shared" si="44"/>
        <v>0</v>
      </c>
      <c r="W323" s="45">
        <f t="shared" si="45"/>
        <v>0</v>
      </c>
      <c r="X323" s="45" t="e">
        <f t="shared" si="46"/>
        <v>#VALUE!</v>
      </c>
      <c r="Y323" s="45">
        <f>IFERROR(VALUE(V323),VLOOKUP(V323,DayReplace[],2,0))</f>
        <v>0</v>
      </c>
      <c r="Z323" s="45">
        <f>IF(V323=0,1,
IF(OR(AND(COUNTIF(Table12[Normal and Leap Years],X323),AA323=3,Y323=30),
AND(COUNTIF(Table9[MM Year],X323),COUNTIF(Table13[Always 29-Day Months],AA323),Y323=30)),Y323
-1,Y323))</f>
        <v>1</v>
      </c>
      <c r="AA323" s="45">
        <f>IFERROR(VALUE(W323),VLOOKUP(W323,MonthReplace[],2,0))</f>
        <v>0</v>
      </c>
      <c r="AB323" s="45" t="e">
        <f>IF(COUNTIF(Table9[MM Year],X323),VLOOKUP(AA323,MonthSerial[],VLOOKUP(X323,Table9[],3,0)+2,0),DATE(X323,AA323,0)-AC323)</f>
        <v>#VALUE!</v>
      </c>
      <c r="AC323" s="45" t="e">
        <f>IF(COUNTIF(Table9[MM Year],X323),
VLOOKUP(X323,Table9[],5,0),
DATE(X323,1,0))</f>
        <v>#VALUE!</v>
      </c>
      <c r="AD323" s="46" t="e">
        <f>IF(AA323=0,DATE(YEAR(AC323+1),7,16),
IF(V323=0,IF(COUNTIF(Table9[MM Year],X323),AC323+AB323+Z323+15-DAY(AC323+AB323+Z323+15)+16,AC323+AB323+Z323-DAY(AC323+AB323+Z323)+16),
IF(COUNTIF(Table9[MM Year],X323),
IF(AC323+AB323+Z323&lt;VLOOKUP(X323,Table9[],7,0),AC323
+AB323+Z323+VLOOKUP(X323,Table9[],4,0),AC323+AB323+Z323),AC323
+AB323+Z323)))</f>
        <v>#VALUE!</v>
      </c>
      <c r="AE323" s="42"/>
      <c r="AF323" s="15" t="str">
        <f>IFERROR(IF(COUNTIF(Table9[MM Year],X323),
IF(AD323&lt;VLOOKUP(X323,Table9[],7,0),AD323
+VLOOKUP(X323,Table9[],4,0),AD323),AD323
),"")</f>
        <v/>
      </c>
      <c r="AG323" s="5"/>
      <c r="AH323" s="5"/>
      <c r="AI323" s="5"/>
      <c r="AJ323" s="6"/>
      <c r="AK323" s="6"/>
      <c r="AL323" s="12" t="str">
        <f t="shared" si="47"/>
        <v/>
      </c>
      <c r="AM323" s="5"/>
      <c r="AN323" s="27" t="str">
        <f t="shared" si="48"/>
        <v/>
      </c>
      <c r="AO323" s="5"/>
      <c r="AP323" s="5"/>
      <c r="AQ323" s="6"/>
      <c r="AR323" s="12" t="str">
        <f t="shared" si="49"/>
        <v/>
      </c>
      <c r="AS323" s="6"/>
      <c r="AT323" s="5"/>
      <c r="AU323" s="53"/>
      <c r="AV323" s="53"/>
      <c r="AW323" s="54"/>
      <c r="AX323" s="15" t="str">
        <f t="shared" si="50"/>
        <v/>
      </c>
      <c r="AY323" s="5"/>
      <c r="AZ323" s="27" t="str">
        <f>IFERROR(VLOOKUP(AY323,vlookup!A$2:I$331,2,FALSE),"")</f>
        <v/>
      </c>
      <c r="BA323" s="27" t="str">
        <f>IFERROR(VLOOKUP(AY323,vlookup!A$2:I$331,3,FALSE),"")</f>
        <v/>
      </c>
      <c r="BB323" s="5"/>
      <c r="BC323" s="27" t="str">
        <f>IFERROR(VLOOKUP(BB323,vlookup!D$2:E$331,2,FALSE),"")</f>
        <v/>
      </c>
      <c r="BD323" s="5"/>
      <c r="BE323" s="27" t="str">
        <f t="shared" si="51"/>
        <v/>
      </c>
      <c r="BF323" s="27" t="str">
        <f>IFERROR(VLOOKUP(BE323,vlookup!G$2:I$331,2,FALSE),"")</f>
        <v/>
      </c>
      <c r="BG323" s="27" t="str">
        <f>IFERROR(VLOOKUP(BE323,vlookup!G$2:I$331,3,FALSE),"")</f>
        <v/>
      </c>
      <c r="BH323" s="5"/>
      <c r="BI323" s="6"/>
      <c r="BJ323" s="6"/>
      <c r="BK323" s="6"/>
      <c r="BL323" s="6"/>
    </row>
    <row r="324" spans="1:64">
      <c r="A324" s="4"/>
      <c r="B324" s="5"/>
      <c r="C324" s="27" t="str">
        <f>IFERROR(VLOOKUP(B324,vlookup!A$2:I$331,2,FALSE),"")</f>
        <v/>
      </c>
      <c r="D324" s="27" t="str">
        <f>IFERROR(VLOOKUP(B324,vlookup!A$2:I$331,3,FALSE),"")</f>
        <v/>
      </c>
      <c r="E324" s="5"/>
      <c r="F324" s="27" t="str">
        <f>IFERROR(VLOOKUP(E324,vlookup!D$2:E$331,2,FALSE),"")</f>
        <v/>
      </c>
      <c r="G324" s="5"/>
      <c r="H324" s="27" t="str">
        <f t="shared" si="42"/>
        <v/>
      </c>
      <c r="I324" s="27" t="str">
        <f>IFERROR(VLOOKUP(H324,vlookup!G$2:I$331,2,FALSE),"")</f>
        <v/>
      </c>
      <c r="J324" s="27" t="str">
        <f>IFERROR(VLOOKUP(H324,vlookup!G$2:I$331,3,FALSE),"")</f>
        <v/>
      </c>
      <c r="K324" s="5"/>
      <c r="L324" s="6"/>
      <c r="M324" s="6"/>
      <c r="N324" s="6"/>
      <c r="O324" s="6"/>
      <c r="P324" s="6"/>
      <c r="Q324" s="14" t="str">
        <f t="shared" si="43"/>
        <v/>
      </c>
      <c r="R324" s="5"/>
      <c r="S324" s="6"/>
      <c r="T324" s="6"/>
      <c r="U324" s="5"/>
      <c r="V324" s="45">
        <f t="shared" si="44"/>
        <v>0</v>
      </c>
      <c r="W324" s="45">
        <f t="shared" si="45"/>
        <v>0</v>
      </c>
      <c r="X324" s="45" t="e">
        <f t="shared" si="46"/>
        <v>#VALUE!</v>
      </c>
      <c r="Y324" s="45">
        <f>IFERROR(VALUE(V324),VLOOKUP(V324,DayReplace[],2,0))</f>
        <v>0</v>
      </c>
      <c r="Z324" s="45">
        <f>IF(V324=0,1,
IF(OR(AND(COUNTIF(Table12[Normal and Leap Years],X324),AA324=3,Y324=30),
AND(COUNTIF(Table9[MM Year],X324),COUNTIF(Table13[Always 29-Day Months],AA324),Y324=30)),Y324
-1,Y324))</f>
        <v>1</v>
      </c>
      <c r="AA324" s="45">
        <f>IFERROR(VALUE(W324),VLOOKUP(W324,MonthReplace[],2,0))</f>
        <v>0</v>
      </c>
      <c r="AB324" s="45" t="e">
        <f>IF(COUNTIF(Table9[MM Year],X324),VLOOKUP(AA324,MonthSerial[],VLOOKUP(X324,Table9[],3,0)+2,0),DATE(X324,AA324,0)-AC324)</f>
        <v>#VALUE!</v>
      </c>
      <c r="AC324" s="45" t="e">
        <f>IF(COUNTIF(Table9[MM Year],X324),
VLOOKUP(X324,Table9[],5,0),
DATE(X324,1,0))</f>
        <v>#VALUE!</v>
      </c>
      <c r="AD324" s="46" t="e">
        <f>IF(AA324=0,DATE(YEAR(AC324+1),7,16),
IF(V324=0,IF(COUNTIF(Table9[MM Year],X324),AC324+AB324+Z324+15-DAY(AC324+AB324+Z324+15)+16,AC324+AB324+Z324-DAY(AC324+AB324+Z324)+16),
IF(COUNTIF(Table9[MM Year],X324),
IF(AC324+AB324+Z324&lt;VLOOKUP(X324,Table9[],7,0),AC324
+AB324+Z324+VLOOKUP(X324,Table9[],4,0),AC324+AB324+Z324),AC324
+AB324+Z324)))</f>
        <v>#VALUE!</v>
      </c>
      <c r="AE324" s="42"/>
      <c r="AF324" s="15" t="str">
        <f>IFERROR(IF(COUNTIF(Table9[MM Year],X324),
IF(AD324&lt;VLOOKUP(X324,Table9[],7,0),AD324
+VLOOKUP(X324,Table9[],4,0),AD324),AD324
),"")</f>
        <v/>
      </c>
      <c r="AG324" s="5"/>
      <c r="AH324" s="5"/>
      <c r="AI324" s="5"/>
      <c r="AJ324" s="6"/>
      <c r="AK324" s="6"/>
      <c r="AL324" s="12" t="str">
        <f t="shared" si="47"/>
        <v/>
      </c>
      <c r="AM324" s="5"/>
      <c r="AN324" s="27" t="str">
        <f t="shared" si="48"/>
        <v/>
      </c>
      <c r="AO324" s="5"/>
      <c r="AP324" s="5"/>
      <c r="AQ324" s="6"/>
      <c r="AR324" s="12" t="str">
        <f t="shared" si="49"/>
        <v/>
      </c>
      <c r="AS324" s="6"/>
      <c r="AT324" s="5"/>
      <c r="AU324" s="53"/>
      <c r="AV324" s="53"/>
      <c r="AW324" s="54"/>
      <c r="AX324" s="15" t="str">
        <f t="shared" si="50"/>
        <v/>
      </c>
      <c r="AY324" s="5"/>
      <c r="AZ324" s="27" t="str">
        <f>IFERROR(VLOOKUP(AY324,vlookup!A$2:I$331,2,FALSE),"")</f>
        <v/>
      </c>
      <c r="BA324" s="27" t="str">
        <f>IFERROR(VLOOKUP(AY324,vlookup!A$2:I$331,3,FALSE),"")</f>
        <v/>
      </c>
      <c r="BB324" s="5"/>
      <c r="BC324" s="27" t="str">
        <f>IFERROR(VLOOKUP(BB324,vlookup!D$2:E$331,2,FALSE),"")</f>
        <v/>
      </c>
      <c r="BD324" s="5"/>
      <c r="BE324" s="27" t="str">
        <f t="shared" si="51"/>
        <v/>
      </c>
      <c r="BF324" s="27" t="str">
        <f>IFERROR(VLOOKUP(BE324,vlookup!G$2:I$331,2,FALSE),"")</f>
        <v/>
      </c>
      <c r="BG324" s="27" t="str">
        <f>IFERROR(VLOOKUP(BE324,vlookup!G$2:I$331,3,FALSE),"")</f>
        <v/>
      </c>
      <c r="BH324" s="5"/>
      <c r="BI324" s="6"/>
      <c r="BJ324" s="6"/>
      <c r="BK324" s="6"/>
      <c r="BL324" s="6"/>
    </row>
    <row r="325" spans="1:64">
      <c r="A325" s="4"/>
      <c r="B325" s="5"/>
      <c r="C325" s="27" t="str">
        <f>IFERROR(VLOOKUP(B325,vlookup!A$2:I$331,2,FALSE),"")</f>
        <v/>
      </c>
      <c r="D325" s="27" t="str">
        <f>IFERROR(VLOOKUP(B325,vlookup!A$2:I$331,3,FALSE),"")</f>
        <v/>
      </c>
      <c r="E325" s="5"/>
      <c r="F325" s="27" t="str">
        <f>IFERROR(VLOOKUP(E325,vlookup!D$2:E$331,2,FALSE),"")</f>
        <v/>
      </c>
      <c r="G325" s="5"/>
      <c r="H325" s="27" t="str">
        <f t="shared" ref="H325:H388" si="52">IF(G325="","",CONCATENATE(E325,"_",G325))</f>
        <v/>
      </c>
      <c r="I325" s="27" t="str">
        <f>IFERROR(VLOOKUP(H325,vlookup!G$2:I$331,2,FALSE),"")</f>
        <v/>
      </c>
      <c r="J325" s="27" t="str">
        <f>IFERROR(VLOOKUP(H325,vlookup!G$2:I$331,3,FALSE),"")</f>
        <v/>
      </c>
      <c r="K325" s="5"/>
      <c r="L325" s="6"/>
      <c r="M325" s="6"/>
      <c r="N325" s="6"/>
      <c r="O325" s="6"/>
      <c r="P325" s="6"/>
      <c r="Q325" s="14" t="str">
        <f t="shared" ref="Q325:Q388" si="53">IF(P325="","",CONCATENATE("၀၂","/",D325,"/",J325,"/",P325))</f>
        <v/>
      </c>
      <c r="R325" s="5"/>
      <c r="S325" s="6"/>
      <c r="T325" s="6"/>
      <c r="U325" s="5"/>
      <c r="V325" s="45">
        <f t="shared" ref="V325:V388" si="54">IF(LEN(AE325)-LEN(SUBSTITUTE(AE325,".",""))=2,LEFT(AE325,FIND(".",AE325)-1),0)</f>
        <v>0</v>
      </c>
      <c r="W325" s="45">
        <f t="shared" ref="W325:W388" si="55">CHOOSE(LEN(AE325)-LEN(SUBSTITUTE(AE325,".",""))+1,0,
LEFT(AE325,FIND(".",AE325)-1),
MID(AE325,FIND(".",AE325)+1,FIND(".",AE325,FIND(".",AE325)+1)-FIND(".",AE325)-1))</f>
        <v>0</v>
      </c>
      <c r="X325" s="45" t="e">
        <f t="shared" ref="X325:X388" si="56">VALUE(RIGHT(AE325,4))</f>
        <v>#VALUE!</v>
      </c>
      <c r="Y325" s="45">
        <f>IFERROR(VALUE(V325),VLOOKUP(V325,DayReplace[],2,0))</f>
        <v>0</v>
      </c>
      <c r="Z325" s="45">
        <f>IF(V325=0,1,
IF(OR(AND(COUNTIF(Table12[Normal and Leap Years],X325),AA325=3,Y325=30),
AND(COUNTIF(Table9[MM Year],X325),COUNTIF(Table13[Always 29-Day Months],AA325),Y325=30)),Y325
-1,Y325))</f>
        <v>1</v>
      </c>
      <c r="AA325" s="45">
        <f>IFERROR(VALUE(W325),VLOOKUP(W325,MonthReplace[],2,0))</f>
        <v>0</v>
      </c>
      <c r="AB325" s="45" t="e">
        <f>IF(COUNTIF(Table9[MM Year],X325),VLOOKUP(AA325,MonthSerial[],VLOOKUP(X325,Table9[],3,0)+2,0),DATE(X325,AA325,0)-AC325)</f>
        <v>#VALUE!</v>
      </c>
      <c r="AC325" s="45" t="e">
        <f>IF(COUNTIF(Table9[MM Year],X325),
VLOOKUP(X325,Table9[],5,0),
DATE(X325,1,0))</f>
        <v>#VALUE!</v>
      </c>
      <c r="AD325" s="46" t="e">
        <f>IF(AA325=0,DATE(YEAR(AC325+1),7,16),
IF(V325=0,IF(COUNTIF(Table9[MM Year],X325),AC325+AB325+Z325+15-DAY(AC325+AB325+Z325+15)+16,AC325+AB325+Z325-DAY(AC325+AB325+Z325)+16),
IF(COUNTIF(Table9[MM Year],X325),
IF(AC325+AB325+Z325&lt;VLOOKUP(X325,Table9[],7,0),AC325
+AB325+Z325+VLOOKUP(X325,Table9[],4,0),AC325+AB325+Z325),AC325
+AB325+Z325)))</f>
        <v>#VALUE!</v>
      </c>
      <c r="AE325" s="42"/>
      <c r="AF325" s="15" t="str">
        <f>IFERROR(IF(COUNTIF(Table9[MM Year],X325),
IF(AD325&lt;VLOOKUP(X325,Table9[],7,0),AD325
+VLOOKUP(X325,Table9[],4,0),AD325),AD325
),"")</f>
        <v/>
      </c>
      <c r="AG325" s="5"/>
      <c r="AH325" s="5"/>
      <c r="AI325" s="5"/>
      <c r="AJ325" s="6"/>
      <c r="AK325" s="6"/>
      <c r="AL325" s="12" t="str">
        <f t="shared" ref="AL325:AL388" si="57">IF(AK325="","",CONCATENATE(AJ325,"-",AK325))</f>
        <v/>
      </c>
      <c r="AM325" s="5"/>
      <c r="AN325" s="27" t="str">
        <f t="shared" ref="AN325:AN388" si="58">IF(AM325="","",CONCATENATE("_",AM325))</f>
        <v/>
      </c>
      <c r="AO325" s="5"/>
      <c r="AP325" s="5"/>
      <c r="AQ325" s="6"/>
      <c r="AR325" s="12" t="str">
        <f t="shared" ref="AR325:AR388" si="59">IF(AQ325="","",CONCATENATE(AM325,"/",AO325,AP325,AQ325))</f>
        <v/>
      </c>
      <c r="AS325" s="6"/>
      <c r="AT325" s="5"/>
      <c r="AU325" s="53"/>
      <c r="AV325" s="53"/>
      <c r="AW325" s="54"/>
      <c r="AX325" s="15" t="str">
        <f t="shared" ref="AX325:AX388" si="60">IFERROR(DATE(AW325,AV325,AU325),"")</f>
        <v/>
      </c>
      <c r="AY325" s="5"/>
      <c r="AZ325" s="27" t="str">
        <f>IFERROR(VLOOKUP(AY325,vlookup!A$2:I$331,2,FALSE),"")</f>
        <v/>
      </c>
      <c r="BA325" s="27" t="str">
        <f>IFERROR(VLOOKUP(AY325,vlookup!A$2:I$331,3,FALSE),"")</f>
        <v/>
      </c>
      <c r="BB325" s="5"/>
      <c r="BC325" s="27" t="str">
        <f>IFERROR(VLOOKUP(BB325,vlookup!D$2:E$331,2,FALSE),"")</f>
        <v/>
      </c>
      <c r="BD325" s="5"/>
      <c r="BE325" s="27" t="str">
        <f t="shared" ref="BE325:BE388" si="61">IF(BD325="","",CONCATENATE(BB325,"_",BD325))</f>
        <v/>
      </c>
      <c r="BF325" s="27" t="str">
        <f>IFERROR(VLOOKUP(BE325,vlookup!G$2:I$331,2,FALSE),"")</f>
        <v/>
      </c>
      <c r="BG325" s="27" t="str">
        <f>IFERROR(VLOOKUP(BE325,vlookup!G$2:I$331,3,FALSE),"")</f>
        <v/>
      </c>
      <c r="BH325" s="5"/>
      <c r="BI325" s="6"/>
      <c r="BJ325" s="6"/>
      <c r="BK325" s="6"/>
      <c r="BL325" s="6"/>
    </row>
    <row r="326" spans="1:64">
      <c r="A326" s="4"/>
      <c r="B326" s="5"/>
      <c r="C326" s="27" t="str">
        <f>IFERROR(VLOOKUP(B326,vlookup!A$2:I$331,2,FALSE),"")</f>
        <v/>
      </c>
      <c r="D326" s="27" t="str">
        <f>IFERROR(VLOOKUP(B326,vlookup!A$2:I$331,3,FALSE),"")</f>
        <v/>
      </c>
      <c r="E326" s="5"/>
      <c r="F326" s="27" t="str">
        <f>IFERROR(VLOOKUP(E326,vlookup!D$2:E$331,2,FALSE),"")</f>
        <v/>
      </c>
      <c r="G326" s="5"/>
      <c r="H326" s="27" t="str">
        <f t="shared" si="52"/>
        <v/>
      </c>
      <c r="I326" s="27" t="str">
        <f>IFERROR(VLOOKUP(H326,vlookup!G$2:I$331,2,FALSE),"")</f>
        <v/>
      </c>
      <c r="J326" s="27" t="str">
        <f>IFERROR(VLOOKUP(H326,vlookup!G$2:I$331,3,FALSE),"")</f>
        <v/>
      </c>
      <c r="K326" s="5"/>
      <c r="L326" s="6"/>
      <c r="M326" s="6"/>
      <c r="N326" s="6"/>
      <c r="O326" s="6"/>
      <c r="P326" s="6"/>
      <c r="Q326" s="14" t="str">
        <f t="shared" si="53"/>
        <v/>
      </c>
      <c r="R326" s="5"/>
      <c r="S326" s="6"/>
      <c r="T326" s="6"/>
      <c r="U326" s="5"/>
      <c r="V326" s="45">
        <f t="shared" si="54"/>
        <v>0</v>
      </c>
      <c r="W326" s="45">
        <f t="shared" si="55"/>
        <v>0</v>
      </c>
      <c r="X326" s="45" t="e">
        <f t="shared" si="56"/>
        <v>#VALUE!</v>
      </c>
      <c r="Y326" s="45">
        <f>IFERROR(VALUE(V326),VLOOKUP(V326,DayReplace[],2,0))</f>
        <v>0</v>
      </c>
      <c r="Z326" s="45">
        <f>IF(V326=0,1,
IF(OR(AND(COUNTIF(Table12[Normal and Leap Years],X326),AA326=3,Y326=30),
AND(COUNTIF(Table9[MM Year],X326),COUNTIF(Table13[Always 29-Day Months],AA326),Y326=30)),Y326
-1,Y326))</f>
        <v>1</v>
      </c>
      <c r="AA326" s="45">
        <f>IFERROR(VALUE(W326),VLOOKUP(W326,MonthReplace[],2,0))</f>
        <v>0</v>
      </c>
      <c r="AB326" s="45" t="e">
        <f>IF(COUNTIF(Table9[MM Year],X326),VLOOKUP(AA326,MonthSerial[],VLOOKUP(X326,Table9[],3,0)+2,0),DATE(X326,AA326,0)-AC326)</f>
        <v>#VALUE!</v>
      </c>
      <c r="AC326" s="45" t="e">
        <f>IF(COUNTIF(Table9[MM Year],X326),
VLOOKUP(X326,Table9[],5,0),
DATE(X326,1,0))</f>
        <v>#VALUE!</v>
      </c>
      <c r="AD326" s="46" t="e">
        <f>IF(AA326=0,DATE(YEAR(AC326+1),7,16),
IF(V326=0,IF(COUNTIF(Table9[MM Year],X326),AC326+AB326+Z326+15-DAY(AC326+AB326+Z326+15)+16,AC326+AB326+Z326-DAY(AC326+AB326+Z326)+16),
IF(COUNTIF(Table9[MM Year],X326),
IF(AC326+AB326+Z326&lt;VLOOKUP(X326,Table9[],7,0),AC326
+AB326+Z326+VLOOKUP(X326,Table9[],4,0),AC326+AB326+Z326),AC326
+AB326+Z326)))</f>
        <v>#VALUE!</v>
      </c>
      <c r="AE326" s="42"/>
      <c r="AF326" s="15" t="str">
        <f>IFERROR(IF(COUNTIF(Table9[MM Year],X326),
IF(AD326&lt;VLOOKUP(X326,Table9[],7,0),AD326
+VLOOKUP(X326,Table9[],4,0),AD326),AD326
),"")</f>
        <v/>
      </c>
      <c r="AG326" s="5"/>
      <c r="AH326" s="5"/>
      <c r="AI326" s="5"/>
      <c r="AJ326" s="6"/>
      <c r="AK326" s="6"/>
      <c r="AL326" s="12" t="str">
        <f t="shared" si="57"/>
        <v/>
      </c>
      <c r="AM326" s="5"/>
      <c r="AN326" s="27" t="str">
        <f t="shared" si="58"/>
        <v/>
      </c>
      <c r="AO326" s="5"/>
      <c r="AP326" s="5"/>
      <c r="AQ326" s="6"/>
      <c r="AR326" s="12" t="str">
        <f t="shared" si="59"/>
        <v/>
      </c>
      <c r="AS326" s="6"/>
      <c r="AT326" s="5"/>
      <c r="AU326" s="53"/>
      <c r="AV326" s="53"/>
      <c r="AW326" s="54"/>
      <c r="AX326" s="15" t="str">
        <f t="shared" si="60"/>
        <v/>
      </c>
      <c r="AY326" s="5"/>
      <c r="AZ326" s="27" t="str">
        <f>IFERROR(VLOOKUP(AY326,vlookup!A$2:I$331,2,FALSE),"")</f>
        <v/>
      </c>
      <c r="BA326" s="27" t="str">
        <f>IFERROR(VLOOKUP(AY326,vlookup!A$2:I$331,3,FALSE),"")</f>
        <v/>
      </c>
      <c r="BB326" s="5"/>
      <c r="BC326" s="27" t="str">
        <f>IFERROR(VLOOKUP(BB326,vlookup!D$2:E$331,2,FALSE),"")</f>
        <v/>
      </c>
      <c r="BD326" s="5"/>
      <c r="BE326" s="27" t="str">
        <f t="shared" si="61"/>
        <v/>
      </c>
      <c r="BF326" s="27" t="str">
        <f>IFERROR(VLOOKUP(BE326,vlookup!G$2:I$331,2,FALSE),"")</f>
        <v/>
      </c>
      <c r="BG326" s="27" t="str">
        <f>IFERROR(VLOOKUP(BE326,vlookup!G$2:I$331,3,FALSE),"")</f>
        <v/>
      </c>
      <c r="BH326" s="5"/>
      <c r="BI326" s="6"/>
      <c r="BJ326" s="6"/>
      <c r="BK326" s="6"/>
      <c r="BL326" s="6"/>
    </row>
    <row r="327" spans="1:64">
      <c r="A327" s="4"/>
      <c r="B327" s="5"/>
      <c r="C327" s="27" t="str">
        <f>IFERROR(VLOOKUP(B327,vlookup!A$2:I$331,2,FALSE),"")</f>
        <v/>
      </c>
      <c r="D327" s="27" t="str">
        <f>IFERROR(VLOOKUP(B327,vlookup!A$2:I$331,3,FALSE),"")</f>
        <v/>
      </c>
      <c r="E327" s="5"/>
      <c r="F327" s="27" t="str">
        <f>IFERROR(VLOOKUP(E327,vlookup!D$2:E$331,2,FALSE),"")</f>
        <v/>
      </c>
      <c r="G327" s="5"/>
      <c r="H327" s="27" t="str">
        <f t="shared" si="52"/>
        <v/>
      </c>
      <c r="I327" s="27" t="str">
        <f>IFERROR(VLOOKUP(H327,vlookup!G$2:I$331,2,FALSE),"")</f>
        <v/>
      </c>
      <c r="J327" s="27" t="str">
        <f>IFERROR(VLOOKUP(H327,vlookup!G$2:I$331,3,FALSE),"")</f>
        <v/>
      </c>
      <c r="K327" s="5"/>
      <c r="L327" s="6"/>
      <c r="M327" s="6"/>
      <c r="N327" s="6"/>
      <c r="O327" s="6"/>
      <c r="P327" s="6"/>
      <c r="Q327" s="14" t="str">
        <f t="shared" si="53"/>
        <v/>
      </c>
      <c r="R327" s="5"/>
      <c r="S327" s="6"/>
      <c r="T327" s="6"/>
      <c r="U327" s="5"/>
      <c r="V327" s="45">
        <f t="shared" si="54"/>
        <v>0</v>
      </c>
      <c r="W327" s="45">
        <f t="shared" si="55"/>
        <v>0</v>
      </c>
      <c r="X327" s="45" t="e">
        <f t="shared" si="56"/>
        <v>#VALUE!</v>
      </c>
      <c r="Y327" s="45">
        <f>IFERROR(VALUE(V327),VLOOKUP(V327,DayReplace[],2,0))</f>
        <v>0</v>
      </c>
      <c r="Z327" s="45">
        <f>IF(V327=0,1,
IF(OR(AND(COUNTIF(Table12[Normal and Leap Years],X327),AA327=3,Y327=30),
AND(COUNTIF(Table9[MM Year],X327),COUNTIF(Table13[Always 29-Day Months],AA327),Y327=30)),Y327
-1,Y327))</f>
        <v>1</v>
      </c>
      <c r="AA327" s="45">
        <f>IFERROR(VALUE(W327),VLOOKUP(W327,MonthReplace[],2,0))</f>
        <v>0</v>
      </c>
      <c r="AB327" s="45" t="e">
        <f>IF(COUNTIF(Table9[MM Year],X327),VLOOKUP(AA327,MonthSerial[],VLOOKUP(X327,Table9[],3,0)+2,0),DATE(X327,AA327,0)-AC327)</f>
        <v>#VALUE!</v>
      </c>
      <c r="AC327" s="45" t="e">
        <f>IF(COUNTIF(Table9[MM Year],X327),
VLOOKUP(X327,Table9[],5,0),
DATE(X327,1,0))</f>
        <v>#VALUE!</v>
      </c>
      <c r="AD327" s="46" t="e">
        <f>IF(AA327=0,DATE(YEAR(AC327+1),7,16),
IF(V327=0,IF(COUNTIF(Table9[MM Year],X327),AC327+AB327+Z327+15-DAY(AC327+AB327+Z327+15)+16,AC327+AB327+Z327-DAY(AC327+AB327+Z327)+16),
IF(COUNTIF(Table9[MM Year],X327),
IF(AC327+AB327+Z327&lt;VLOOKUP(X327,Table9[],7,0),AC327
+AB327+Z327+VLOOKUP(X327,Table9[],4,0),AC327+AB327+Z327),AC327
+AB327+Z327)))</f>
        <v>#VALUE!</v>
      </c>
      <c r="AE327" s="42"/>
      <c r="AF327" s="15" t="str">
        <f>IFERROR(IF(COUNTIF(Table9[MM Year],X327),
IF(AD327&lt;VLOOKUP(X327,Table9[],7,0),AD327
+VLOOKUP(X327,Table9[],4,0),AD327),AD327
),"")</f>
        <v/>
      </c>
      <c r="AG327" s="5"/>
      <c r="AH327" s="5"/>
      <c r="AI327" s="5"/>
      <c r="AJ327" s="6"/>
      <c r="AK327" s="6"/>
      <c r="AL327" s="12" t="str">
        <f t="shared" si="57"/>
        <v/>
      </c>
      <c r="AM327" s="5"/>
      <c r="AN327" s="27" t="str">
        <f t="shared" si="58"/>
        <v/>
      </c>
      <c r="AO327" s="5"/>
      <c r="AP327" s="5"/>
      <c r="AQ327" s="6"/>
      <c r="AR327" s="12" t="str">
        <f t="shared" si="59"/>
        <v/>
      </c>
      <c r="AS327" s="6"/>
      <c r="AT327" s="5"/>
      <c r="AU327" s="53"/>
      <c r="AV327" s="53"/>
      <c r="AW327" s="54"/>
      <c r="AX327" s="15" t="str">
        <f t="shared" si="60"/>
        <v/>
      </c>
      <c r="AY327" s="5"/>
      <c r="AZ327" s="27" t="str">
        <f>IFERROR(VLOOKUP(AY327,vlookup!A$2:I$331,2,FALSE),"")</f>
        <v/>
      </c>
      <c r="BA327" s="27" t="str">
        <f>IFERROR(VLOOKUP(AY327,vlookup!A$2:I$331,3,FALSE),"")</f>
        <v/>
      </c>
      <c r="BB327" s="5"/>
      <c r="BC327" s="27" t="str">
        <f>IFERROR(VLOOKUP(BB327,vlookup!D$2:E$331,2,FALSE),"")</f>
        <v/>
      </c>
      <c r="BD327" s="5"/>
      <c r="BE327" s="27" t="str">
        <f t="shared" si="61"/>
        <v/>
      </c>
      <c r="BF327" s="27" t="str">
        <f>IFERROR(VLOOKUP(BE327,vlookup!G$2:I$331,2,FALSE),"")</f>
        <v/>
      </c>
      <c r="BG327" s="27" t="str">
        <f>IFERROR(VLOOKUP(BE327,vlookup!G$2:I$331,3,FALSE),"")</f>
        <v/>
      </c>
      <c r="BH327" s="5"/>
      <c r="BI327" s="6"/>
      <c r="BJ327" s="6"/>
      <c r="BK327" s="6"/>
      <c r="BL327" s="6"/>
    </row>
    <row r="328" spans="1:64">
      <c r="A328" s="4"/>
      <c r="B328" s="5"/>
      <c r="C328" s="27" t="str">
        <f>IFERROR(VLOOKUP(B328,vlookup!A$2:I$331,2,FALSE),"")</f>
        <v/>
      </c>
      <c r="D328" s="27" t="str">
        <f>IFERROR(VLOOKUP(B328,vlookup!A$2:I$331,3,FALSE),"")</f>
        <v/>
      </c>
      <c r="E328" s="5"/>
      <c r="F328" s="27" t="str">
        <f>IFERROR(VLOOKUP(E328,vlookup!D$2:E$331,2,FALSE),"")</f>
        <v/>
      </c>
      <c r="G328" s="5"/>
      <c r="H328" s="27" t="str">
        <f t="shared" si="52"/>
        <v/>
      </c>
      <c r="I328" s="27" t="str">
        <f>IFERROR(VLOOKUP(H328,vlookup!G$2:I$331,2,FALSE),"")</f>
        <v/>
      </c>
      <c r="J328" s="27" t="str">
        <f>IFERROR(VLOOKUP(H328,vlookup!G$2:I$331,3,FALSE),"")</f>
        <v/>
      </c>
      <c r="K328" s="5"/>
      <c r="L328" s="6"/>
      <c r="M328" s="6"/>
      <c r="N328" s="6"/>
      <c r="O328" s="6"/>
      <c r="P328" s="6"/>
      <c r="Q328" s="14" t="str">
        <f t="shared" si="53"/>
        <v/>
      </c>
      <c r="R328" s="5"/>
      <c r="S328" s="6"/>
      <c r="T328" s="6"/>
      <c r="U328" s="5"/>
      <c r="V328" s="45">
        <f t="shared" si="54"/>
        <v>0</v>
      </c>
      <c r="W328" s="45">
        <f t="shared" si="55"/>
        <v>0</v>
      </c>
      <c r="X328" s="45" t="e">
        <f t="shared" si="56"/>
        <v>#VALUE!</v>
      </c>
      <c r="Y328" s="45">
        <f>IFERROR(VALUE(V328),VLOOKUP(V328,DayReplace[],2,0))</f>
        <v>0</v>
      </c>
      <c r="Z328" s="45">
        <f>IF(V328=0,1,
IF(OR(AND(COUNTIF(Table12[Normal and Leap Years],X328),AA328=3,Y328=30),
AND(COUNTIF(Table9[MM Year],X328),COUNTIF(Table13[Always 29-Day Months],AA328),Y328=30)),Y328
-1,Y328))</f>
        <v>1</v>
      </c>
      <c r="AA328" s="45">
        <f>IFERROR(VALUE(W328),VLOOKUP(W328,MonthReplace[],2,0))</f>
        <v>0</v>
      </c>
      <c r="AB328" s="45" t="e">
        <f>IF(COUNTIF(Table9[MM Year],X328),VLOOKUP(AA328,MonthSerial[],VLOOKUP(X328,Table9[],3,0)+2,0),DATE(X328,AA328,0)-AC328)</f>
        <v>#VALUE!</v>
      </c>
      <c r="AC328" s="45" t="e">
        <f>IF(COUNTIF(Table9[MM Year],X328),
VLOOKUP(X328,Table9[],5,0),
DATE(X328,1,0))</f>
        <v>#VALUE!</v>
      </c>
      <c r="AD328" s="46" t="e">
        <f>IF(AA328=0,DATE(YEAR(AC328+1),7,16),
IF(V328=0,IF(COUNTIF(Table9[MM Year],X328),AC328+AB328+Z328+15-DAY(AC328+AB328+Z328+15)+16,AC328+AB328+Z328-DAY(AC328+AB328+Z328)+16),
IF(COUNTIF(Table9[MM Year],X328),
IF(AC328+AB328+Z328&lt;VLOOKUP(X328,Table9[],7,0),AC328
+AB328+Z328+VLOOKUP(X328,Table9[],4,0),AC328+AB328+Z328),AC328
+AB328+Z328)))</f>
        <v>#VALUE!</v>
      </c>
      <c r="AE328" s="42"/>
      <c r="AF328" s="15" t="str">
        <f>IFERROR(IF(COUNTIF(Table9[MM Year],X328),
IF(AD328&lt;VLOOKUP(X328,Table9[],7,0),AD328
+VLOOKUP(X328,Table9[],4,0),AD328),AD328
),"")</f>
        <v/>
      </c>
      <c r="AG328" s="5"/>
      <c r="AH328" s="5"/>
      <c r="AI328" s="5"/>
      <c r="AJ328" s="6"/>
      <c r="AK328" s="6"/>
      <c r="AL328" s="12" t="str">
        <f t="shared" si="57"/>
        <v/>
      </c>
      <c r="AM328" s="5"/>
      <c r="AN328" s="27" t="str">
        <f t="shared" si="58"/>
        <v/>
      </c>
      <c r="AO328" s="5"/>
      <c r="AP328" s="5"/>
      <c r="AQ328" s="6"/>
      <c r="AR328" s="12" t="str">
        <f t="shared" si="59"/>
        <v/>
      </c>
      <c r="AS328" s="6"/>
      <c r="AT328" s="5"/>
      <c r="AU328" s="53"/>
      <c r="AV328" s="53"/>
      <c r="AW328" s="54"/>
      <c r="AX328" s="15" t="str">
        <f t="shared" si="60"/>
        <v/>
      </c>
      <c r="AY328" s="5"/>
      <c r="AZ328" s="27" t="str">
        <f>IFERROR(VLOOKUP(AY328,vlookup!A$2:I$331,2,FALSE),"")</f>
        <v/>
      </c>
      <c r="BA328" s="27" t="str">
        <f>IFERROR(VLOOKUP(AY328,vlookup!A$2:I$331,3,FALSE),"")</f>
        <v/>
      </c>
      <c r="BB328" s="5"/>
      <c r="BC328" s="27" t="str">
        <f>IFERROR(VLOOKUP(BB328,vlookup!D$2:E$331,2,FALSE),"")</f>
        <v/>
      </c>
      <c r="BD328" s="5"/>
      <c r="BE328" s="27" t="str">
        <f t="shared" si="61"/>
        <v/>
      </c>
      <c r="BF328" s="27" t="str">
        <f>IFERROR(VLOOKUP(BE328,vlookup!G$2:I$331,2,FALSE),"")</f>
        <v/>
      </c>
      <c r="BG328" s="27" t="str">
        <f>IFERROR(VLOOKUP(BE328,vlookup!G$2:I$331,3,FALSE),"")</f>
        <v/>
      </c>
      <c r="BH328" s="5"/>
      <c r="BI328" s="6"/>
      <c r="BJ328" s="6"/>
      <c r="BK328" s="6"/>
      <c r="BL328" s="6"/>
    </row>
    <row r="329" spans="1:64">
      <c r="A329" s="4"/>
      <c r="B329" s="5"/>
      <c r="C329" s="27" t="str">
        <f>IFERROR(VLOOKUP(B329,vlookup!A$2:I$331,2,FALSE),"")</f>
        <v/>
      </c>
      <c r="D329" s="27" t="str">
        <f>IFERROR(VLOOKUP(B329,vlookup!A$2:I$331,3,FALSE),"")</f>
        <v/>
      </c>
      <c r="E329" s="5"/>
      <c r="F329" s="27" t="str">
        <f>IFERROR(VLOOKUP(E329,vlookup!D$2:E$331,2,FALSE),"")</f>
        <v/>
      </c>
      <c r="G329" s="5"/>
      <c r="H329" s="27" t="str">
        <f t="shared" si="52"/>
        <v/>
      </c>
      <c r="I329" s="27" t="str">
        <f>IFERROR(VLOOKUP(H329,vlookup!G$2:I$331,2,FALSE),"")</f>
        <v/>
      </c>
      <c r="J329" s="27" t="str">
        <f>IFERROR(VLOOKUP(H329,vlookup!G$2:I$331,3,FALSE),"")</f>
        <v/>
      </c>
      <c r="K329" s="5"/>
      <c r="L329" s="6"/>
      <c r="M329" s="6"/>
      <c r="N329" s="6"/>
      <c r="O329" s="6"/>
      <c r="P329" s="6"/>
      <c r="Q329" s="14" t="str">
        <f t="shared" si="53"/>
        <v/>
      </c>
      <c r="R329" s="5"/>
      <c r="S329" s="6"/>
      <c r="T329" s="6"/>
      <c r="U329" s="5"/>
      <c r="V329" s="45">
        <f t="shared" si="54"/>
        <v>0</v>
      </c>
      <c r="W329" s="45">
        <f t="shared" si="55"/>
        <v>0</v>
      </c>
      <c r="X329" s="45" t="e">
        <f t="shared" si="56"/>
        <v>#VALUE!</v>
      </c>
      <c r="Y329" s="45">
        <f>IFERROR(VALUE(V329),VLOOKUP(V329,DayReplace[],2,0))</f>
        <v>0</v>
      </c>
      <c r="Z329" s="45">
        <f>IF(V329=0,1,
IF(OR(AND(COUNTIF(Table12[Normal and Leap Years],X329),AA329=3,Y329=30),
AND(COUNTIF(Table9[MM Year],X329),COUNTIF(Table13[Always 29-Day Months],AA329),Y329=30)),Y329
-1,Y329))</f>
        <v>1</v>
      </c>
      <c r="AA329" s="45">
        <f>IFERROR(VALUE(W329),VLOOKUP(W329,MonthReplace[],2,0))</f>
        <v>0</v>
      </c>
      <c r="AB329" s="45" t="e">
        <f>IF(COUNTIF(Table9[MM Year],X329),VLOOKUP(AA329,MonthSerial[],VLOOKUP(X329,Table9[],3,0)+2,0),DATE(X329,AA329,0)-AC329)</f>
        <v>#VALUE!</v>
      </c>
      <c r="AC329" s="45" t="e">
        <f>IF(COUNTIF(Table9[MM Year],X329),
VLOOKUP(X329,Table9[],5,0),
DATE(X329,1,0))</f>
        <v>#VALUE!</v>
      </c>
      <c r="AD329" s="46" t="e">
        <f>IF(AA329=0,DATE(YEAR(AC329+1),7,16),
IF(V329=0,IF(COUNTIF(Table9[MM Year],X329),AC329+AB329+Z329+15-DAY(AC329+AB329+Z329+15)+16,AC329+AB329+Z329-DAY(AC329+AB329+Z329)+16),
IF(COUNTIF(Table9[MM Year],X329),
IF(AC329+AB329+Z329&lt;VLOOKUP(X329,Table9[],7,0),AC329
+AB329+Z329+VLOOKUP(X329,Table9[],4,0),AC329+AB329+Z329),AC329
+AB329+Z329)))</f>
        <v>#VALUE!</v>
      </c>
      <c r="AE329" s="42"/>
      <c r="AF329" s="15" t="str">
        <f>IFERROR(IF(COUNTIF(Table9[MM Year],X329),
IF(AD329&lt;VLOOKUP(X329,Table9[],7,0),AD329
+VLOOKUP(X329,Table9[],4,0),AD329),AD329
),"")</f>
        <v/>
      </c>
      <c r="AG329" s="5"/>
      <c r="AH329" s="5"/>
      <c r="AI329" s="5"/>
      <c r="AJ329" s="6"/>
      <c r="AK329" s="6"/>
      <c r="AL329" s="12" t="str">
        <f t="shared" si="57"/>
        <v/>
      </c>
      <c r="AM329" s="5"/>
      <c r="AN329" s="27" t="str">
        <f t="shared" si="58"/>
        <v/>
      </c>
      <c r="AO329" s="5"/>
      <c r="AP329" s="5"/>
      <c r="AQ329" s="6"/>
      <c r="AR329" s="12" t="str">
        <f t="shared" si="59"/>
        <v/>
      </c>
      <c r="AS329" s="6"/>
      <c r="AT329" s="5"/>
      <c r="AU329" s="53"/>
      <c r="AV329" s="53"/>
      <c r="AW329" s="54"/>
      <c r="AX329" s="15" t="str">
        <f t="shared" si="60"/>
        <v/>
      </c>
      <c r="AY329" s="5"/>
      <c r="AZ329" s="27" t="str">
        <f>IFERROR(VLOOKUP(AY329,vlookup!A$2:I$331,2,FALSE),"")</f>
        <v/>
      </c>
      <c r="BA329" s="27" t="str">
        <f>IFERROR(VLOOKUP(AY329,vlookup!A$2:I$331,3,FALSE),"")</f>
        <v/>
      </c>
      <c r="BB329" s="5"/>
      <c r="BC329" s="27" t="str">
        <f>IFERROR(VLOOKUP(BB329,vlookup!D$2:E$331,2,FALSE),"")</f>
        <v/>
      </c>
      <c r="BD329" s="5"/>
      <c r="BE329" s="27" t="str">
        <f t="shared" si="61"/>
        <v/>
      </c>
      <c r="BF329" s="27" t="str">
        <f>IFERROR(VLOOKUP(BE329,vlookup!G$2:I$331,2,FALSE),"")</f>
        <v/>
      </c>
      <c r="BG329" s="27" t="str">
        <f>IFERROR(VLOOKUP(BE329,vlookup!G$2:I$331,3,FALSE),"")</f>
        <v/>
      </c>
      <c r="BH329" s="5"/>
      <c r="BI329" s="6"/>
      <c r="BJ329" s="6"/>
      <c r="BK329" s="6"/>
      <c r="BL329" s="6"/>
    </row>
    <row r="330" spans="1:64">
      <c r="A330" s="4"/>
      <c r="B330" s="5"/>
      <c r="C330" s="27" t="str">
        <f>IFERROR(VLOOKUP(B330,vlookup!A$2:I$331,2,FALSE),"")</f>
        <v/>
      </c>
      <c r="D330" s="27" t="str">
        <f>IFERROR(VLOOKUP(B330,vlookup!A$2:I$331,3,FALSE),"")</f>
        <v/>
      </c>
      <c r="E330" s="5"/>
      <c r="F330" s="27" t="str">
        <f>IFERROR(VLOOKUP(E330,vlookup!D$2:E$331,2,FALSE),"")</f>
        <v/>
      </c>
      <c r="G330" s="5"/>
      <c r="H330" s="27" t="str">
        <f t="shared" si="52"/>
        <v/>
      </c>
      <c r="I330" s="27" t="str">
        <f>IFERROR(VLOOKUP(H330,vlookup!G$2:I$331,2,FALSE),"")</f>
        <v/>
      </c>
      <c r="J330" s="27" t="str">
        <f>IFERROR(VLOOKUP(H330,vlookup!G$2:I$331,3,FALSE),"")</f>
        <v/>
      </c>
      <c r="K330" s="5"/>
      <c r="L330" s="6"/>
      <c r="M330" s="6"/>
      <c r="N330" s="6"/>
      <c r="O330" s="6"/>
      <c r="P330" s="6"/>
      <c r="Q330" s="14" t="str">
        <f t="shared" si="53"/>
        <v/>
      </c>
      <c r="R330" s="5"/>
      <c r="S330" s="6"/>
      <c r="T330" s="6"/>
      <c r="U330" s="5"/>
      <c r="V330" s="45">
        <f t="shared" si="54"/>
        <v>0</v>
      </c>
      <c r="W330" s="45">
        <f t="shared" si="55"/>
        <v>0</v>
      </c>
      <c r="X330" s="45" t="e">
        <f t="shared" si="56"/>
        <v>#VALUE!</v>
      </c>
      <c r="Y330" s="45">
        <f>IFERROR(VALUE(V330),VLOOKUP(V330,DayReplace[],2,0))</f>
        <v>0</v>
      </c>
      <c r="Z330" s="45">
        <f>IF(V330=0,1,
IF(OR(AND(COUNTIF(Table12[Normal and Leap Years],X330),AA330=3,Y330=30),
AND(COUNTIF(Table9[MM Year],X330),COUNTIF(Table13[Always 29-Day Months],AA330),Y330=30)),Y330
-1,Y330))</f>
        <v>1</v>
      </c>
      <c r="AA330" s="45">
        <f>IFERROR(VALUE(W330),VLOOKUP(W330,MonthReplace[],2,0))</f>
        <v>0</v>
      </c>
      <c r="AB330" s="45" t="e">
        <f>IF(COUNTIF(Table9[MM Year],X330),VLOOKUP(AA330,MonthSerial[],VLOOKUP(X330,Table9[],3,0)+2,0),DATE(X330,AA330,0)-AC330)</f>
        <v>#VALUE!</v>
      </c>
      <c r="AC330" s="45" t="e">
        <f>IF(COUNTIF(Table9[MM Year],X330),
VLOOKUP(X330,Table9[],5,0),
DATE(X330,1,0))</f>
        <v>#VALUE!</v>
      </c>
      <c r="AD330" s="46" t="e">
        <f>IF(AA330=0,DATE(YEAR(AC330+1),7,16),
IF(V330=0,IF(COUNTIF(Table9[MM Year],X330),AC330+AB330+Z330+15-DAY(AC330+AB330+Z330+15)+16,AC330+AB330+Z330-DAY(AC330+AB330+Z330)+16),
IF(COUNTIF(Table9[MM Year],X330),
IF(AC330+AB330+Z330&lt;VLOOKUP(X330,Table9[],7,0),AC330
+AB330+Z330+VLOOKUP(X330,Table9[],4,0),AC330+AB330+Z330),AC330
+AB330+Z330)))</f>
        <v>#VALUE!</v>
      </c>
      <c r="AE330" s="42"/>
      <c r="AF330" s="15" t="str">
        <f>IFERROR(IF(COUNTIF(Table9[MM Year],X330),
IF(AD330&lt;VLOOKUP(X330,Table9[],7,0),AD330
+VLOOKUP(X330,Table9[],4,0),AD330),AD330
),"")</f>
        <v/>
      </c>
      <c r="AG330" s="5"/>
      <c r="AH330" s="5"/>
      <c r="AI330" s="5"/>
      <c r="AJ330" s="6"/>
      <c r="AK330" s="6"/>
      <c r="AL330" s="12" t="str">
        <f t="shared" si="57"/>
        <v/>
      </c>
      <c r="AM330" s="5"/>
      <c r="AN330" s="27" t="str">
        <f t="shared" si="58"/>
        <v/>
      </c>
      <c r="AO330" s="5"/>
      <c r="AP330" s="5"/>
      <c r="AQ330" s="6"/>
      <c r="AR330" s="12" t="str">
        <f t="shared" si="59"/>
        <v/>
      </c>
      <c r="AS330" s="6"/>
      <c r="AT330" s="5"/>
      <c r="AU330" s="53"/>
      <c r="AV330" s="53"/>
      <c r="AW330" s="54"/>
      <c r="AX330" s="15" t="str">
        <f t="shared" si="60"/>
        <v/>
      </c>
      <c r="AY330" s="5"/>
      <c r="AZ330" s="27" t="str">
        <f>IFERROR(VLOOKUP(AY330,vlookup!A$2:I$331,2,FALSE),"")</f>
        <v/>
      </c>
      <c r="BA330" s="27" t="str">
        <f>IFERROR(VLOOKUP(AY330,vlookup!A$2:I$331,3,FALSE),"")</f>
        <v/>
      </c>
      <c r="BB330" s="5"/>
      <c r="BC330" s="27" t="str">
        <f>IFERROR(VLOOKUP(BB330,vlookup!D$2:E$331,2,FALSE),"")</f>
        <v/>
      </c>
      <c r="BD330" s="5"/>
      <c r="BE330" s="27" t="str">
        <f t="shared" si="61"/>
        <v/>
      </c>
      <c r="BF330" s="27" t="str">
        <f>IFERROR(VLOOKUP(BE330,vlookup!G$2:I$331,2,FALSE),"")</f>
        <v/>
      </c>
      <c r="BG330" s="27" t="str">
        <f>IFERROR(VLOOKUP(BE330,vlookup!G$2:I$331,3,FALSE),"")</f>
        <v/>
      </c>
      <c r="BH330" s="5"/>
      <c r="BI330" s="6"/>
      <c r="BJ330" s="6"/>
      <c r="BK330" s="6"/>
      <c r="BL330" s="6"/>
    </row>
    <row r="331" spans="1:64">
      <c r="A331" s="4"/>
      <c r="B331" s="5"/>
      <c r="C331" s="27" t="str">
        <f>IFERROR(VLOOKUP(B331,vlookup!A$2:I$331,2,FALSE),"")</f>
        <v/>
      </c>
      <c r="D331" s="27" t="str">
        <f>IFERROR(VLOOKUP(B331,vlookup!A$2:I$331,3,FALSE),"")</f>
        <v/>
      </c>
      <c r="E331" s="5"/>
      <c r="F331" s="27" t="str">
        <f>IFERROR(VLOOKUP(E331,vlookup!D$2:E$331,2,FALSE),"")</f>
        <v/>
      </c>
      <c r="G331" s="5"/>
      <c r="H331" s="27" t="str">
        <f t="shared" si="52"/>
        <v/>
      </c>
      <c r="I331" s="27" t="str">
        <f>IFERROR(VLOOKUP(H331,vlookup!G$2:I$331,2,FALSE),"")</f>
        <v/>
      </c>
      <c r="J331" s="27" t="str">
        <f>IFERROR(VLOOKUP(H331,vlookup!G$2:I$331,3,FALSE),"")</f>
        <v/>
      </c>
      <c r="K331" s="5"/>
      <c r="L331" s="6"/>
      <c r="M331" s="6"/>
      <c r="N331" s="6"/>
      <c r="O331" s="6"/>
      <c r="P331" s="6"/>
      <c r="Q331" s="14" t="str">
        <f t="shared" si="53"/>
        <v/>
      </c>
      <c r="R331" s="5"/>
      <c r="S331" s="6"/>
      <c r="T331" s="6"/>
      <c r="U331" s="5"/>
      <c r="V331" s="45">
        <f t="shared" si="54"/>
        <v>0</v>
      </c>
      <c r="W331" s="45">
        <f t="shared" si="55"/>
        <v>0</v>
      </c>
      <c r="X331" s="45" t="e">
        <f t="shared" si="56"/>
        <v>#VALUE!</v>
      </c>
      <c r="Y331" s="45">
        <f>IFERROR(VALUE(V331),VLOOKUP(V331,DayReplace[],2,0))</f>
        <v>0</v>
      </c>
      <c r="Z331" s="45">
        <f>IF(V331=0,1,
IF(OR(AND(COUNTIF(Table12[Normal and Leap Years],X331),AA331=3,Y331=30),
AND(COUNTIF(Table9[MM Year],X331),COUNTIF(Table13[Always 29-Day Months],AA331),Y331=30)),Y331
-1,Y331))</f>
        <v>1</v>
      </c>
      <c r="AA331" s="45">
        <f>IFERROR(VALUE(W331),VLOOKUP(W331,MonthReplace[],2,0))</f>
        <v>0</v>
      </c>
      <c r="AB331" s="45" t="e">
        <f>IF(COUNTIF(Table9[MM Year],X331),VLOOKUP(AA331,MonthSerial[],VLOOKUP(X331,Table9[],3,0)+2,0),DATE(X331,AA331,0)-AC331)</f>
        <v>#VALUE!</v>
      </c>
      <c r="AC331" s="45" t="e">
        <f>IF(COUNTIF(Table9[MM Year],X331),
VLOOKUP(X331,Table9[],5,0),
DATE(X331,1,0))</f>
        <v>#VALUE!</v>
      </c>
      <c r="AD331" s="46" t="e">
        <f>IF(AA331=0,DATE(YEAR(AC331+1),7,16),
IF(V331=0,IF(COUNTIF(Table9[MM Year],X331),AC331+AB331+Z331+15-DAY(AC331+AB331+Z331+15)+16,AC331+AB331+Z331-DAY(AC331+AB331+Z331)+16),
IF(COUNTIF(Table9[MM Year],X331),
IF(AC331+AB331+Z331&lt;VLOOKUP(X331,Table9[],7,0),AC331
+AB331+Z331+VLOOKUP(X331,Table9[],4,0),AC331+AB331+Z331),AC331
+AB331+Z331)))</f>
        <v>#VALUE!</v>
      </c>
      <c r="AE331" s="42"/>
      <c r="AF331" s="15" t="str">
        <f>IFERROR(IF(COUNTIF(Table9[MM Year],X331),
IF(AD331&lt;VLOOKUP(X331,Table9[],7,0),AD331
+VLOOKUP(X331,Table9[],4,0),AD331),AD331
),"")</f>
        <v/>
      </c>
      <c r="AG331" s="5"/>
      <c r="AH331" s="5"/>
      <c r="AI331" s="5"/>
      <c r="AJ331" s="6"/>
      <c r="AK331" s="6"/>
      <c r="AL331" s="12" t="str">
        <f t="shared" si="57"/>
        <v/>
      </c>
      <c r="AM331" s="5"/>
      <c r="AN331" s="27" t="str">
        <f t="shared" si="58"/>
        <v/>
      </c>
      <c r="AO331" s="5"/>
      <c r="AP331" s="5"/>
      <c r="AQ331" s="6"/>
      <c r="AR331" s="12" t="str">
        <f t="shared" si="59"/>
        <v/>
      </c>
      <c r="AS331" s="6"/>
      <c r="AT331" s="5"/>
      <c r="AU331" s="53"/>
      <c r="AV331" s="53"/>
      <c r="AW331" s="54"/>
      <c r="AX331" s="15" t="str">
        <f t="shared" si="60"/>
        <v/>
      </c>
      <c r="AY331" s="5"/>
      <c r="AZ331" s="27" t="str">
        <f>IFERROR(VLOOKUP(AY331,vlookup!A$2:I$331,2,FALSE),"")</f>
        <v/>
      </c>
      <c r="BA331" s="27" t="str">
        <f>IFERROR(VLOOKUP(AY331,vlookup!A$2:I$331,3,FALSE),"")</f>
        <v/>
      </c>
      <c r="BB331" s="5"/>
      <c r="BC331" s="27" t="str">
        <f>IFERROR(VLOOKUP(BB331,vlookup!D$2:E$331,2,FALSE),"")</f>
        <v/>
      </c>
      <c r="BD331" s="5"/>
      <c r="BE331" s="27" t="str">
        <f t="shared" si="61"/>
        <v/>
      </c>
      <c r="BF331" s="27" t="str">
        <f>IFERROR(VLOOKUP(BE331,vlookup!G$2:I$331,2,FALSE),"")</f>
        <v/>
      </c>
      <c r="BG331" s="27" t="str">
        <f>IFERROR(VLOOKUP(BE331,vlookup!G$2:I$331,3,FALSE),"")</f>
        <v/>
      </c>
      <c r="BH331" s="5"/>
      <c r="BI331" s="6"/>
      <c r="BJ331" s="6"/>
      <c r="BK331" s="6"/>
      <c r="BL331" s="6"/>
    </row>
    <row r="332" spans="1:64">
      <c r="A332" s="4"/>
      <c r="B332" s="5"/>
      <c r="C332" s="27" t="str">
        <f>IFERROR(VLOOKUP(B332,vlookup!A$2:I$331,2,FALSE),"")</f>
        <v/>
      </c>
      <c r="D332" s="27" t="str">
        <f>IFERROR(VLOOKUP(B332,vlookup!A$2:I$331,3,FALSE),"")</f>
        <v/>
      </c>
      <c r="E332" s="5"/>
      <c r="F332" s="27" t="str">
        <f>IFERROR(VLOOKUP(E332,vlookup!D$2:E$331,2,FALSE),"")</f>
        <v/>
      </c>
      <c r="G332" s="5"/>
      <c r="H332" s="27" t="str">
        <f t="shared" si="52"/>
        <v/>
      </c>
      <c r="I332" s="27" t="str">
        <f>IFERROR(VLOOKUP(H332,vlookup!G$2:I$331,2,FALSE),"")</f>
        <v/>
      </c>
      <c r="J332" s="27" t="str">
        <f>IFERROR(VLOOKUP(H332,vlookup!G$2:I$331,3,FALSE),"")</f>
        <v/>
      </c>
      <c r="K332" s="5"/>
      <c r="L332" s="6"/>
      <c r="M332" s="6"/>
      <c r="N332" s="6"/>
      <c r="O332" s="6"/>
      <c r="P332" s="6"/>
      <c r="Q332" s="14" t="str">
        <f t="shared" si="53"/>
        <v/>
      </c>
      <c r="R332" s="5"/>
      <c r="S332" s="6"/>
      <c r="T332" s="6"/>
      <c r="U332" s="5"/>
      <c r="V332" s="45">
        <f t="shared" si="54"/>
        <v>0</v>
      </c>
      <c r="W332" s="45">
        <f t="shared" si="55"/>
        <v>0</v>
      </c>
      <c r="X332" s="45" t="e">
        <f t="shared" si="56"/>
        <v>#VALUE!</v>
      </c>
      <c r="Y332" s="45">
        <f>IFERROR(VALUE(V332),VLOOKUP(V332,DayReplace[],2,0))</f>
        <v>0</v>
      </c>
      <c r="Z332" s="45">
        <f>IF(V332=0,1,
IF(OR(AND(COUNTIF(Table12[Normal and Leap Years],X332),AA332=3,Y332=30),
AND(COUNTIF(Table9[MM Year],X332),COUNTIF(Table13[Always 29-Day Months],AA332),Y332=30)),Y332
-1,Y332))</f>
        <v>1</v>
      </c>
      <c r="AA332" s="45">
        <f>IFERROR(VALUE(W332),VLOOKUP(W332,MonthReplace[],2,0))</f>
        <v>0</v>
      </c>
      <c r="AB332" s="45" t="e">
        <f>IF(COUNTIF(Table9[MM Year],X332),VLOOKUP(AA332,MonthSerial[],VLOOKUP(X332,Table9[],3,0)+2,0),DATE(X332,AA332,0)-AC332)</f>
        <v>#VALUE!</v>
      </c>
      <c r="AC332" s="45" t="e">
        <f>IF(COUNTIF(Table9[MM Year],X332),
VLOOKUP(X332,Table9[],5,0),
DATE(X332,1,0))</f>
        <v>#VALUE!</v>
      </c>
      <c r="AD332" s="46" t="e">
        <f>IF(AA332=0,DATE(YEAR(AC332+1),7,16),
IF(V332=0,IF(COUNTIF(Table9[MM Year],X332),AC332+AB332+Z332+15-DAY(AC332+AB332+Z332+15)+16,AC332+AB332+Z332-DAY(AC332+AB332+Z332)+16),
IF(COUNTIF(Table9[MM Year],X332),
IF(AC332+AB332+Z332&lt;VLOOKUP(X332,Table9[],7,0),AC332
+AB332+Z332+VLOOKUP(X332,Table9[],4,0),AC332+AB332+Z332),AC332
+AB332+Z332)))</f>
        <v>#VALUE!</v>
      </c>
      <c r="AE332" s="42"/>
      <c r="AF332" s="15" t="str">
        <f>IFERROR(IF(COUNTIF(Table9[MM Year],X332),
IF(AD332&lt;VLOOKUP(X332,Table9[],7,0),AD332
+VLOOKUP(X332,Table9[],4,0),AD332),AD332
),"")</f>
        <v/>
      </c>
      <c r="AG332" s="5"/>
      <c r="AH332" s="5"/>
      <c r="AI332" s="5"/>
      <c r="AJ332" s="6"/>
      <c r="AK332" s="6"/>
      <c r="AL332" s="12" t="str">
        <f t="shared" si="57"/>
        <v/>
      </c>
      <c r="AM332" s="5"/>
      <c r="AN332" s="27" t="str">
        <f t="shared" si="58"/>
        <v/>
      </c>
      <c r="AO332" s="5"/>
      <c r="AP332" s="5"/>
      <c r="AQ332" s="6"/>
      <c r="AR332" s="12" t="str">
        <f t="shared" si="59"/>
        <v/>
      </c>
      <c r="AS332" s="6"/>
      <c r="AT332" s="5"/>
      <c r="AU332" s="53"/>
      <c r="AV332" s="53"/>
      <c r="AW332" s="54"/>
      <c r="AX332" s="15" t="str">
        <f t="shared" si="60"/>
        <v/>
      </c>
      <c r="AY332" s="5"/>
      <c r="AZ332" s="27" t="str">
        <f>IFERROR(VLOOKUP(AY332,vlookup!A$2:I$331,2,FALSE),"")</f>
        <v/>
      </c>
      <c r="BA332" s="27" t="str">
        <f>IFERROR(VLOOKUP(AY332,vlookup!A$2:I$331,3,FALSE),"")</f>
        <v/>
      </c>
      <c r="BB332" s="5"/>
      <c r="BC332" s="27" t="str">
        <f>IFERROR(VLOOKUP(BB332,vlookup!D$2:E$331,2,FALSE),"")</f>
        <v/>
      </c>
      <c r="BD332" s="5"/>
      <c r="BE332" s="27" t="str">
        <f t="shared" si="61"/>
        <v/>
      </c>
      <c r="BF332" s="27" t="str">
        <f>IFERROR(VLOOKUP(BE332,vlookup!G$2:I$331,2,FALSE),"")</f>
        <v/>
      </c>
      <c r="BG332" s="27" t="str">
        <f>IFERROR(VLOOKUP(BE332,vlookup!G$2:I$331,3,FALSE),"")</f>
        <v/>
      </c>
      <c r="BH332" s="5"/>
      <c r="BI332" s="6"/>
      <c r="BJ332" s="6"/>
      <c r="BK332" s="6"/>
      <c r="BL332" s="6"/>
    </row>
    <row r="333" spans="1:64">
      <c r="A333" s="4"/>
      <c r="B333" s="5"/>
      <c r="C333" s="27" t="str">
        <f>IFERROR(VLOOKUP(B333,vlookup!A$2:I$331,2,FALSE),"")</f>
        <v/>
      </c>
      <c r="D333" s="27" t="str">
        <f>IFERROR(VLOOKUP(B333,vlookup!A$2:I$331,3,FALSE),"")</f>
        <v/>
      </c>
      <c r="E333" s="5"/>
      <c r="F333" s="27" t="str">
        <f>IFERROR(VLOOKUP(E333,vlookup!D$2:E$331,2,FALSE),"")</f>
        <v/>
      </c>
      <c r="G333" s="5"/>
      <c r="H333" s="27" t="str">
        <f t="shared" si="52"/>
        <v/>
      </c>
      <c r="I333" s="27" t="str">
        <f>IFERROR(VLOOKUP(H333,vlookup!G$2:I$331,2,FALSE),"")</f>
        <v/>
      </c>
      <c r="J333" s="27" t="str">
        <f>IFERROR(VLOOKUP(H333,vlookup!G$2:I$331,3,FALSE),"")</f>
        <v/>
      </c>
      <c r="K333" s="5"/>
      <c r="L333" s="6"/>
      <c r="M333" s="6"/>
      <c r="N333" s="6"/>
      <c r="O333" s="6"/>
      <c r="P333" s="6"/>
      <c r="Q333" s="14" t="str">
        <f t="shared" si="53"/>
        <v/>
      </c>
      <c r="R333" s="5"/>
      <c r="S333" s="6"/>
      <c r="T333" s="6"/>
      <c r="U333" s="5"/>
      <c r="V333" s="45">
        <f t="shared" si="54"/>
        <v>0</v>
      </c>
      <c r="W333" s="45">
        <f t="shared" si="55"/>
        <v>0</v>
      </c>
      <c r="X333" s="45" t="e">
        <f t="shared" si="56"/>
        <v>#VALUE!</v>
      </c>
      <c r="Y333" s="45">
        <f>IFERROR(VALUE(V333),VLOOKUP(V333,DayReplace[],2,0))</f>
        <v>0</v>
      </c>
      <c r="Z333" s="45">
        <f>IF(V333=0,1,
IF(OR(AND(COUNTIF(Table12[Normal and Leap Years],X333),AA333=3,Y333=30),
AND(COUNTIF(Table9[MM Year],X333),COUNTIF(Table13[Always 29-Day Months],AA333),Y333=30)),Y333
-1,Y333))</f>
        <v>1</v>
      </c>
      <c r="AA333" s="45">
        <f>IFERROR(VALUE(W333),VLOOKUP(W333,MonthReplace[],2,0))</f>
        <v>0</v>
      </c>
      <c r="AB333" s="45" t="e">
        <f>IF(COUNTIF(Table9[MM Year],X333),VLOOKUP(AA333,MonthSerial[],VLOOKUP(X333,Table9[],3,0)+2,0),DATE(X333,AA333,0)-AC333)</f>
        <v>#VALUE!</v>
      </c>
      <c r="AC333" s="45" t="e">
        <f>IF(COUNTIF(Table9[MM Year],X333),
VLOOKUP(X333,Table9[],5,0),
DATE(X333,1,0))</f>
        <v>#VALUE!</v>
      </c>
      <c r="AD333" s="46" t="e">
        <f>IF(AA333=0,DATE(YEAR(AC333+1),7,16),
IF(V333=0,IF(COUNTIF(Table9[MM Year],X333),AC333+AB333+Z333+15-DAY(AC333+AB333+Z333+15)+16,AC333+AB333+Z333-DAY(AC333+AB333+Z333)+16),
IF(COUNTIF(Table9[MM Year],X333),
IF(AC333+AB333+Z333&lt;VLOOKUP(X333,Table9[],7,0),AC333
+AB333+Z333+VLOOKUP(X333,Table9[],4,0),AC333+AB333+Z333),AC333
+AB333+Z333)))</f>
        <v>#VALUE!</v>
      </c>
      <c r="AE333" s="42"/>
      <c r="AF333" s="15" t="str">
        <f>IFERROR(IF(COUNTIF(Table9[MM Year],X333),
IF(AD333&lt;VLOOKUP(X333,Table9[],7,0),AD333
+VLOOKUP(X333,Table9[],4,0),AD333),AD333
),"")</f>
        <v/>
      </c>
      <c r="AG333" s="5"/>
      <c r="AH333" s="5"/>
      <c r="AI333" s="5"/>
      <c r="AJ333" s="6"/>
      <c r="AK333" s="6"/>
      <c r="AL333" s="12" t="str">
        <f t="shared" si="57"/>
        <v/>
      </c>
      <c r="AM333" s="5"/>
      <c r="AN333" s="27" t="str">
        <f t="shared" si="58"/>
        <v/>
      </c>
      <c r="AO333" s="5"/>
      <c r="AP333" s="5"/>
      <c r="AQ333" s="6"/>
      <c r="AR333" s="12" t="str">
        <f t="shared" si="59"/>
        <v/>
      </c>
      <c r="AS333" s="6"/>
      <c r="AT333" s="5"/>
      <c r="AU333" s="53"/>
      <c r="AV333" s="53"/>
      <c r="AW333" s="54"/>
      <c r="AX333" s="15" t="str">
        <f t="shared" si="60"/>
        <v/>
      </c>
      <c r="AY333" s="5"/>
      <c r="AZ333" s="27" t="str">
        <f>IFERROR(VLOOKUP(AY333,vlookup!A$2:I$331,2,FALSE),"")</f>
        <v/>
      </c>
      <c r="BA333" s="27" t="str">
        <f>IFERROR(VLOOKUP(AY333,vlookup!A$2:I$331,3,FALSE),"")</f>
        <v/>
      </c>
      <c r="BB333" s="5"/>
      <c r="BC333" s="27" t="str">
        <f>IFERROR(VLOOKUP(BB333,vlookup!D$2:E$331,2,FALSE),"")</f>
        <v/>
      </c>
      <c r="BD333" s="5"/>
      <c r="BE333" s="27" t="str">
        <f t="shared" si="61"/>
        <v/>
      </c>
      <c r="BF333" s="27" t="str">
        <f>IFERROR(VLOOKUP(BE333,vlookup!G$2:I$331,2,FALSE),"")</f>
        <v/>
      </c>
      <c r="BG333" s="27" t="str">
        <f>IFERROR(VLOOKUP(BE333,vlookup!G$2:I$331,3,FALSE),"")</f>
        <v/>
      </c>
      <c r="BH333" s="5"/>
      <c r="BI333" s="6"/>
      <c r="BJ333" s="6"/>
      <c r="BK333" s="6"/>
      <c r="BL333" s="6"/>
    </row>
    <row r="334" spans="1:64">
      <c r="A334" s="4"/>
      <c r="B334" s="5"/>
      <c r="C334" s="27" t="str">
        <f>IFERROR(VLOOKUP(B334,vlookup!A$2:I$331,2,FALSE),"")</f>
        <v/>
      </c>
      <c r="D334" s="27" t="str">
        <f>IFERROR(VLOOKUP(B334,vlookup!A$2:I$331,3,FALSE),"")</f>
        <v/>
      </c>
      <c r="E334" s="5"/>
      <c r="F334" s="27" t="str">
        <f>IFERROR(VLOOKUP(E334,vlookup!D$2:E$331,2,FALSE),"")</f>
        <v/>
      </c>
      <c r="G334" s="5"/>
      <c r="H334" s="27" t="str">
        <f t="shared" si="52"/>
        <v/>
      </c>
      <c r="I334" s="27" t="str">
        <f>IFERROR(VLOOKUP(H334,vlookup!G$2:I$331,2,FALSE),"")</f>
        <v/>
      </c>
      <c r="J334" s="27" t="str">
        <f>IFERROR(VLOOKUP(H334,vlookup!G$2:I$331,3,FALSE),"")</f>
        <v/>
      </c>
      <c r="K334" s="5"/>
      <c r="L334" s="6"/>
      <c r="M334" s="6"/>
      <c r="N334" s="6"/>
      <c r="O334" s="6"/>
      <c r="P334" s="6"/>
      <c r="Q334" s="14" t="str">
        <f t="shared" si="53"/>
        <v/>
      </c>
      <c r="R334" s="5"/>
      <c r="S334" s="6"/>
      <c r="T334" s="6"/>
      <c r="U334" s="5"/>
      <c r="V334" s="45">
        <f t="shared" si="54"/>
        <v>0</v>
      </c>
      <c r="W334" s="45">
        <f t="shared" si="55"/>
        <v>0</v>
      </c>
      <c r="X334" s="45" t="e">
        <f t="shared" si="56"/>
        <v>#VALUE!</v>
      </c>
      <c r="Y334" s="45">
        <f>IFERROR(VALUE(V334),VLOOKUP(V334,DayReplace[],2,0))</f>
        <v>0</v>
      </c>
      <c r="Z334" s="45">
        <f>IF(V334=0,1,
IF(OR(AND(COUNTIF(Table12[Normal and Leap Years],X334),AA334=3,Y334=30),
AND(COUNTIF(Table9[MM Year],X334),COUNTIF(Table13[Always 29-Day Months],AA334),Y334=30)),Y334
-1,Y334))</f>
        <v>1</v>
      </c>
      <c r="AA334" s="45">
        <f>IFERROR(VALUE(W334),VLOOKUP(W334,MonthReplace[],2,0))</f>
        <v>0</v>
      </c>
      <c r="AB334" s="45" t="e">
        <f>IF(COUNTIF(Table9[MM Year],X334),VLOOKUP(AA334,MonthSerial[],VLOOKUP(X334,Table9[],3,0)+2,0),DATE(X334,AA334,0)-AC334)</f>
        <v>#VALUE!</v>
      </c>
      <c r="AC334" s="45" t="e">
        <f>IF(COUNTIF(Table9[MM Year],X334),
VLOOKUP(X334,Table9[],5,0),
DATE(X334,1,0))</f>
        <v>#VALUE!</v>
      </c>
      <c r="AD334" s="46" t="e">
        <f>IF(AA334=0,DATE(YEAR(AC334+1),7,16),
IF(V334=0,IF(COUNTIF(Table9[MM Year],X334),AC334+AB334+Z334+15-DAY(AC334+AB334+Z334+15)+16,AC334+AB334+Z334-DAY(AC334+AB334+Z334)+16),
IF(COUNTIF(Table9[MM Year],X334),
IF(AC334+AB334+Z334&lt;VLOOKUP(X334,Table9[],7,0),AC334
+AB334+Z334+VLOOKUP(X334,Table9[],4,0),AC334+AB334+Z334),AC334
+AB334+Z334)))</f>
        <v>#VALUE!</v>
      </c>
      <c r="AE334" s="42"/>
      <c r="AF334" s="15" t="str">
        <f>IFERROR(IF(COUNTIF(Table9[MM Year],X334),
IF(AD334&lt;VLOOKUP(X334,Table9[],7,0),AD334
+VLOOKUP(X334,Table9[],4,0),AD334),AD334
),"")</f>
        <v/>
      </c>
      <c r="AG334" s="5"/>
      <c r="AH334" s="5"/>
      <c r="AI334" s="5"/>
      <c r="AJ334" s="6"/>
      <c r="AK334" s="6"/>
      <c r="AL334" s="12" t="str">
        <f t="shared" si="57"/>
        <v/>
      </c>
      <c r="AM334" s="5"/>
      <c r="AN334" s="27" t="str">
        <f t="shared" si="58"/>
        <v/>
      </c>
      <c r="AO334" s="5"/>
      <c r="AP334" s="5"/>
      <c r="AQ334" s="6"/>
      <c r="AR334" s="12" t="str">
        <f t="shared" si="59"/>
        <v/>
      </c>
      <c r="AS334" s="6"/>
      <c r="AT334" s="5"/>
      <c r="AU334" s="53"/>
      <c r="AV334" s="53"/>
      <c r="AW334" s="54"/>
      <c r="AX334" s="15" t="str">
        <f t="shared" si="60"/>
        <v/>
      </c>
      <c r="AY334" s="5"/>
      <c r="AZ334" s="27" t="str">
        <f>IFERROR(VLOOKUP(AY334,vlookup!A$2:I$331,2,FALSE),"")</f>
        <v/>
      </c>
      <c r="BA334" s="27" t="str">
        <f>IFERROR(VLOOKUP(AY334,vlookup!A$2:I$331,3,FALSE),"")</f>
        <v/>
      </c>
      <c r="BB334" s="5"/>
      <c r="BC334" s="27" t="str">
        <f>IFERROR(VLOOKUP(BB334,vlookup!D$2:E$331,2,FALSE),"")</f>
        <v/>
      </c>
      <c r="BD334" s="5"/>
      <c r="BE334" s="27" t="str">
        <f t="shared" si="61"/>
        <v/>
      </c>
      <c r="BF334" s="27" t="str">
        <f>IFERROR(VLOOKUP(BE334,vlookup!G$2:I$331,2,FALSE),"")</f>
        <v/>
      </c>
      <c r="BG334" s="27" t="str">
        <f>IFERROR(VLOOKUP(BE334,vlookup!G$2:I$331,3,FALSE),"")</f>
        <v/>
      </c>
      <c r="BH334" s="5"/>
      <c r="BI334" s="6"/>
      <c r="BJ334" s="6"/>
      <c r="BK334" s="6"/>
      <c r="BL334" s="6"/>
    </row>
    <row r="335" spans="1:64">
      <c r="A335" s="4"/>
      <c r="B335" s="5"/>
      <c r="C335" s="27" t="str">
        <f>IFERROR(VLOOKUP(B335,vlookup!A$2:I$331,2,FALSE),"")</f>
        <v/>
      </c>
      <c r="D335" s="27" t="str">
        <f>IFERROR(VLOOKUP(B335,vlookup!A$2:I$331,3,FALSE),"")</f>
        <v/>
      </c>
      <c r="E335" s="5"/>
      <c r="F335" s="27" t="str">
        <f>IFERROR(VLOOKUP(E335,vlookup!D$2:E$331,2,FALSE),"")</f>
        <v/>
      </c>
      <c r="G335" s="5"/>
      <c r="H335" s="27" t="str">
        <f t="shared" si="52"/>
        <v/>
      </c>
      <c r="I335" s="27" t="str">
        <f>IFERROR(VLOOKUP(H335,vlookup!G$2:I$331,2,FALSE),"")</f>
        <v/>
      </c>
      <c r="J335" s="27" t="str">
        <f>IFERROR(VLOOKUP(H335,vlookup!G$2:I$331,3,FALSE),"")</f>
        <v/>
      </c>
      <c r="K335" s="5"/>
      <c r="L335" s="6"/>
      <c r="M335" s="6"/>
      <c r="N335" s="6"/>
      <c r="O335" s="6"/>
      <c r="P335" s="6"/>
      <c r="Q335" s="14" t="str">
        <f t="shared" si="53"/>
        <v/>
      </c>
      <c r="R335" s="5"/>
      <c r="S335" s="6"/>
      <c r="T335" s="6"/>
      <c r="U335" s="5"/>
      <c r="V335" s="45">
        <f t="shared" si="54"/>
        <v>0</v>
      </c>
      <c r="W335" s="45">
        <f t="shared" si="55"/>
        <v>0</v>
      </c>
      <c r="X335" s="45" t="e">
        <f t="shared" si="56"/>
        <v>#VALUE!</v>
      </c>
      <c r="Y335" s="45">
        <f>IFERROR(VALUE(V335),VLOOKUP(V335,DayReplace[],2,0))</f>
        <v>0</v>
      </c>
      <c r="Z335" s="45">
        <f>IF(V335=0,1,
IF(OR(AND(COUNTIF(Table12[Normal and Leap Years],X335),AA335=3,Y335=30),
AND(COUNTIF(Table9[MM Year],X335),COUNTIF(Table13[Always 29-Day Months],AA335),Y335=30)),Y335
-1,Y335))</f>
        <v>1</v>
      </c>
      <c r="AA335" s="45">
        <f>IFERROR(VALUE(W335),VLOOKUP(W335,MonthReplace[],2,0))</f>
        <v>0</v>
      </c>
      <c r="AB335" s="45" t="e">
        <f>IF(COUNTIF(Table9[MM Year],X335),VLOOKUP(AA335,MonthSerial[],VLOOKUP(X335,Table9[],3,0)+2,0),DATE(X335,AA335,0)-AC335)</f>
        <v>#VALUE!</v>
      </c>
      <c r="AC335" s="45" t="e">
        <f>IF(COUNTIF(Table9[MM Year],X335),
VLOOKUP(X335,Table9[],5,0),
DATE(X335,1,0))</f>
        <v>#VALUE!</v>
      </c>
      <c r="AD335" s="46" t="e">
        <f>IF(AA335=0,DATE(YEAR(AC335+1),7,16),
IF(V335=0,IF(COUNTIF(Table9[MM Year],X335),AC335+AB335+Z335+15-DAY(AC335+AB335+Z335+15)+16,AC335+AB335+Z335-DAY(AC335+AB335+Z335)+16),
IF(COUNTIF(Table9[MM Year],X335),
IF(AC335+AB335+Z335&lt;VLOOKUP(X335,Table9[],7,0),AC335
+AB335+Z335+VLOOKUP(X335,Table9[],4,0),AC335+AB335+Z335),AC335
+AB335+Z335)))</f>
        <v>#VALUE!</v>
      </c>
      <c r="AE335" s="42"/>
      <c r="AF335" s="15" t="str">
        <f>IFERROR(IF(COUNTIF(Table9[MM Year],X335),
IF(AD335&lt;VLOOKUP(X335,Table9[],7,0),AD335
+VLOOKUP(X335,Table9[],4,0),AD335),AD335
),"")</f>
        <v/>
      </c>
      <c r="AG335" s="5"/>
      <c r="AH335" s="5"/>
      <c r="AI335" s="5"/>
      <c r="AJ335" s="6"/>
      <c r="AK335" s="6"/>
      <c r="AL335" s="12" t="str">
        <f t="shared" si="57"/>
        <v/>
      </c>
      <c r="AM335" s="5"/>
      <c r="AN335" s="27" t="str">
        <f t="shared" si="58"/>
        <v/>
      </c>
      <c r="AO335" s="5"/>
      <c r="AP335" s="5"/>
      <c r="AQ335" s="6"/>
      <c r="AR335" s="12" t="str">
        <f t="shared" si="59"/>
        <v/>
      </c>
      <c r="AS335" s="6"/>
      <c r="AT335" s="5"/>
      <c r="AU335" s="53"/>
      <c r="AV335" s="53"/>
      <c r="AW335" s="54"/>
      <c r="AX335" s="15" t="str">
        <f t="shared" si="60"/>
        <v/>
      </c>
      <c r="AY335" s="5"/>
      <c r="AZ335" s="27" t="str">
        <f>IFERROR(VLOOKUP(AY335,vlookup!A$2:I$331,2,FALSE),"")</f>
        <v/>
      </c>
      <c r="BA335" s="27" t="str">
        <f>IFERROR(VLOOKUP(AY335,vlookup!A$2:I$331,3,FALSE),"")</f>
        <v/>
      </c>
      <c r="BB335" s="5"/>
      <c r="BC335" s="27" t="str">
        <f>IFERROR(VLOOKUP(BB335,vlookup!D$2:E$331,2,FALSE),"")</f>
        <v/>
      </c>
      <c r="BD335" s="5"/>
      <c r="BE335" s="27" t="str">
        <f t="shared" si="61"/>
        <v/>
      </c>
      <c r="BF335" s="27" t="str">
        <f>IFERROR(VLOOKUP(BE335,vlookup!G$2:I$331,2,FALSE),"")</f>
        <v/>
      </c>
      <c r="BG335" s="27" t="str">
        <f>IFERROR(VLOOKUP(BE335,vlookup!G$2:I$331,3,FALSE),"")</f>
        <v/>
      </c>
      <c r="BH335" s="5"/>
      <c r="BI335" s="6"/>
      <c r="BJ335" s="6"/>
      <c r="BK335" s="6"/>
      <c r="BL335" s="6"/>
    </row>
    <row r="336" spans="1:64">
      <c r="A336" s="4"/>
      <c r="B336" s="5"/>
      <c r="C336" s="27" t="str">
        <f>IFERROR(VLOOKUP(B336,vlookup!A$2:I$331,2,FALSE),"")</f>
        <v/>
      </c>
      <c r="D336" s="27" t="str">
        <f>IFERROR(VLOOKUP(B336,vlookup!A$2:I$331,3,FALSE),"")</f>
        <v/>
      </c>
      <c r="E336" s="5"/>
      <c r="F336" s="27" t="str">
        <f>IFERROR(VLOOKUP(E336,vlookup!D$2:E$331,2,FALSE),"")</f>
        <v/>
      </c>
      <c r="G336" s="5"/>
      <c r="H336" s="27" t="str">
        <f t="shared" si="52"/>
        <v/>
      </c>
      <c r="I336" s="27" t="str">
        <f>IFERROR(VLOOKUP(H336,vlookup!G$2:I$331,2,FALSE),"")</f>
        <v/>
      </c>
      <c r="J336" s="27" t="str">
        <f>IFERROR(VLOOKUP(H336,vlookup!G$2:I$331,3,FALSE),"")</f>
        <v/>
      </c>
      <c r="K336" s="5"/>
      <c r="L336" s="6"/>
      <c r="M336" s="6"/>
      <c r="N336" s="6"/>
      <c r="O336" s="6"/>
      <c r="P336" s="6"/>
      <c r="Q336" s="14" t="str">
        <f t="shared" si="53"/>
        <v/>
      </c>
      <c r="R336" s="5"/>
      <c r="S336" s="6"/>
      <c r="T336" s="6"/>
      <c r="U336" s="5"/>
      <c r="V336" s="45">
        <f t="shared" si="54"/>
        <v>0</v>
      </c>
      <c r="W336" s="45">
        <f t="shared" si="55"/>
        <v>0</v>
      </c>
      <c r="X336" s="45" t="e">
        <f t="shared" si="56"/>
        <v>#VALUE!</v>
      </c>
      <c r="Y336" s="45">
        <f>IFERROR(VALUE(V336),VLOOKUP(V336,DayReplace[],2,0))</f>
        <v>0</v>
      </c>
      <c r="Z336" s="45">
        <f>IF(V336=0,1,
IF(OR(AND(COUNTIF(Table12[Normal and Leap Years],X336),AA336=3,Y336=30),
AND(COUNTIF(Table9[MM Year],X336),COUNTIF(Table13[Always 29-Day Months],AA336),Y336=30)),Y336
-1,Y336))</f>
        <v>1</v>
      </c>
      <c r="AA336" s="45">
        <f>IFERROR(VALUE(W336),VLOOKUP(W336,MonthReplace[],2,0))</f>
        <v>0</v>
      </c>
      <c r="AB336" s="45" t="e">
        <f>IF(COUNTIF(Table9[MM Year],X336),VLOOKUP(AA336,MonthSerial[],VLOOKUP(X336,Table9[],3,0)+2,0),DATE(X336,AA336,0)-AC336)</f>
        <v>#VALUE!</v>
      </c>
      <c r="AC336" s="45" t="e">
        <f>IF(COUNTIF(Table9[MM Year],X336),
VLOOKUP(X336,Table9[],5,0),
DATE(X336,1,0))</f>
        <v>#VALUE!</v>
      </c>
      <c r="AD336" s="46" t="e">
        <f>IF(AA336=0,DATE(YEAR(AC336+1),7,16),
IF(V336=0,IF(COUNTIF(Table9[MM Year],X336),AC336+AB336+Z336+15-DAY(AC336+AB336+Z336+15)+16,AC336+AB336+Z336-DAY(AC336+AB336+Z336)+16),
IF(COUNTIF(Table9[MM Year],X336),
IF(AC336+AB336+Z336&lt;VLOOKUP(X336,Table9[],7,0),AC336
+AB336+Z336+VLOOKUP(X336,Table9[],4,0),AC336+AB336+Z336),AC336
+AB336+Z336)))</f>
        <v>#VALUE!</v>
      </c>
      <c r="AE336" s="42"/>
      <c r="AF336" s="15" t="str">
        <f>IFERROR(IF(COUNTIF(Table9[MM Year],X336),
IF(AD336&lt;VLOOKUP(X336,Table9[],7,0),AD336
+VLOOKUP(X336,Table9[],4,0),AD336),AD336
),"")</f>
        <v/>
      </c>
      <c r="AG336" s="5"/>
      <c r="AH336" s="5"/>
      <c r="AI336" s="5"/>
      <c r="AJ336" s="6"/>
      <c r="AK336" s="6"/>
      <c r="AL336" s="12" t="str">
        <f t="shared" si="57"/>
        <v/>
      </c>
      <c r="AM336" s="5"/>
      <c r="AN336" s="27" t="str">
        <f t="shared" si="58"/>
        <v/>
      </c>
      <c r="AO336" s="5"/>
      <c r="AP336" s="5"/>
      <c r="AQ336" s="6"/>
      <c r="AR336" s="12" t="str">
        <f t="shared" si="59"/>
        <v/>
      </c>
      <c r="AS336" s="6"/>
      <c r="AT336" s="5"/>
      <c r="AU336" s="53"/>
      <c r="AV336" s="53"/>
      <c r="AW336" s="54"/>
      <c r="AX336" s="15" t="str">
        <f t="shared" si="60"/>
        <v/>
      </c>
      <c r="AY336" s="5"/>
      <c r="AZ336" s="27" t="str">
        <f>IFERROR(VLOOKUP(AY336,vlookup!A$2:I$331,2,FALSE),"")</f>
        <v/>
      </c>
      <c r="BA336" s="27" t="str">
        <f>IFERROR(VLOOKUP(AY336,vlookup!A$2:I$331,3,FALSE),"")</f>
        <v/>
      </c>
      <c r="BB336" s="5"/>
      <c r="BC336" s="27" t="str">
        <f>IFERROR(VLOOKUP(BB336,vlookup!D$2:E$331,2,FALSE),"")</f>
        <v/>
      </c>
      <c r="BD336" s="5"/>
      <c r="BE336" s="27" t="str">
        <f t="shared" si="61"/>
        <v/>
      </c>
      <c r="BF336" s="27" t="str">
        <f>IFERROR(VLOOKUP(BE336,vlookup!G$2:I$331,2,FALSE),"")</f>
        <v/>
      </c>
      <c r="BG336" s="27" t="str">
        <f>IFERROR(VLOOKUP(BE336,vlookup!G$2:I$331,3,FALSE),"")</f>
        <v/>
      </c>
      <c r="BH336" s="5"/>
      <c r="BI336" s="6"/>
      <c r="BJ336" s="6"/>
      <c r="BK336" s="6"/>
      <c r="BL336" s="6"/>
    </row>
    <row r="337" spans="1:64">
      <c r="A337" s="4"/>
      <c r="B337" s="5"/>
      <c r="C337" s="27" t="str">
        <f>IFERROR(VLOOKUP(B337,vlookup!A$2:I$331,2,FALSE),"")</f>
        <v/>
      </c>
      <c r="D337" s="27" t="str">
        <f>IFERROR(VLOOKUP(B337,vlookup!A$2:I$331,3,FALSE),"")</f>
        <v/>
      </c>
      <c r="E337" s="5"/>
      <c r="F337" s="27" t="str">
        <f>IFERROR(VLOOKUP(E337,vlookup!D$2:E$331,2,FALSE),"")</f>
        <v/>
      </c>
      <c r="G337" s="5"/>
      <c r="H337" s="27" t="str">
        <f t="shared" si="52"/>
        <v/>
      </c>
      <c r="I337" s="27" t="str">
        <f>IFERROR(VLOOKUP(H337,vlookup!G$2:I$331,2,FALSE),"")</f>
        <v/>
      </c>
      <c r="J337" s="27" t="str">
        <f>IFERROR(VLOOKUP(H337,vlookup!G$2:I$331,3,FALSE),"")</f>
        <v/>
      </c>
      <c r="K337" s="5"/>
      <c r="L337" s="6"/>
      <c r="M337" s="6"/>
      <c r="N337" s="6"/>
      <c r="O337" s="6"/>
      <c r="P337" s="6"/>
      <c r="Q337" s="14" t="str">
        <f t="shared" si="53"/>
        <v/>
      </c>
      <c r="R337" s="5"/>
      <c r="S337" s="6"/>
      <c r="T337" s="6"/>
      <c r="U337" s="5"/>
      <c r="V337" s="45">
        <f t="shared" si="54"/>
        <v>0</v>
      </c>
      <c r="W337" s="45">
        <f t="shared" si="55"/>
        <v>0</v>
      </c>
      <c r="X337" s="45" t="e">
        <f t="shared" si="56"/>
        <v>#VALUE!</v>
      </c>
      <c r="Y337" s="45">
        <f>IFERROR(VALUE(V337),VLOOKUP(V337,DayReplace[],2,0))</f>
        <v>0</v>
      </c>
      <c r="Z337" s="45">
        <f>IF(V337=0,1,
IF(OR(AND(COUNTIF(Table12[Normal and Leap Years],X337),AA337=3,Y337=30),
AND(COUNTIF(Table9[MM Year],X337),COUNTIF(Table13[Always 29-Day Months],AA337),Y337=30)),Y337
-1,Y337))</f>
        <v>1</v>
      </c>
      <c r="AA337" s="45">
        <f>IFERROR(VALUE(W337),VLOOKUP(W337,MonthReplace[],2,0))</f>
        <v>0</v>
      </c>
      <c r="AB337" s="45" t="e">
        <f>IF(COUNTIF(Table9[MM Year],X337),VLOOKUP(AA337,MonthSerial[],VLOOKUP(X337,Table9[],3,0)+2,0),DATE(X337,AA337,0)-AC337)</f>
        <v>#VALUE!</v>
      </c>
      <c r="AC337" s="45" t="e">
        <f>IF(COUNTIF(Table9[MM Year],X337),
VLOOKUP(X337,Table9[],5,0),
DATE(X337,1,0))</f>
        <v>#VALUE!</v>
      </c>
      <c r="AD337" s="46" t="e">
        <f>IF(AA337=0,DATE(YEAR(AC337+1),7,16),
IF(V337=0,IF(COUNTIF(Table9[MM Year],X337),AC337+AB337+Z337+15-DAY(AC337+AB337+Z337+15)+16,AC337+AB337+Z337-DAY(AC337+AB337+Z337)+16),
IF(COUNTIF(Table9[MM Year],X337),
IF(AC337+AB337+Z337&lt;VLOOKUP(X337,Table9[],7,0),AC337
+AB337+Z337+VLOOKUP(X337,Table9[],4,0),AC337+AB337+Z337),AC337
+AB337+Z337)))</f>
        <v>#VALUE!</v>
      </c>
      <c r="AE337" s="42"/>
      <c r="AF337" s="15" t="str">
        <f>IFERROR(IF(COUNTIF(Table9[MM Year],X337),
IF(AD337&lt;VLOOKUP(X337,Table9[],7,0),AD337
+VLOOKUP(X337,Table9[],4,0),AD337),AD337
),"")</f>
        <v/>
      </c>
      <c r="AG337" s="5"/>
      <c r="AH337" s="5"/>
      <c r="AI337" s="5"/>
      <c r="AJ337" s="6"/>
      <c r="AK337" s="6"/>
      <c r="AL337" s="12" t="str">
        <f t="shared" si="57"/>
        <v/>
      </c>
      <c r="AM337" s="5"/>
      <c r="AN337" s="27" t="str">
        <f t="shared" si="58"/>
        <v/>
      </c>
      <c r="AO337" s="5"/>
      <c r="AP337" s="5"/>
      <c r="AQ337" s="6"/>
      <c r="AR337" s="12" t="str">
        <f t="shared" si="59"/>
        <v/>
      </c>
      <c r="AS337" s="6"/>
      <c r="AT337" s="5"/>
      <c r="AU337" s="53"/>
      <c r="AV337" s="53"/>
      <c r="AW337" s="54"/>
      <c r="AX337" s="15" t="str">
        <f t="shared" si="60"/>
        <v/>
      </c>
      <c r="AY337" s="5"/>
      <c r="AZ337" s="27" t="str">
        <f>IFERROR(VLOOKUP(AY337,vlookup!A$2:I$331,2,FALSE),"")</f>
        <v/>
      </c>
      <c r="BA337" s="27" t="str">
        <f>IFERROR(VLOOKUP(AY337,vlookup!A$2:I$331,3,FALSE),"")</f>
        <v/>
      </c>
      <c r="BB337" s="5"/>
      <c r="BC337" s="27" t="str">
        <f>IFERROR(VLOOKUP(BB337,vlookup!D$2:E$331,2,FALSE),"")</f>
        <v/>
      </c>
      <c r="BD337" s="5"/>
      <c r="BE337" s="27" t="str">
        <f t="shared" si="61"/>
        <v/>
      </c>
      <c r="BF337" s="27" t="str">
        <f>IFERROR(VLOOKUP(BE337,vlookup!G$2:I$331,2,FALSE),"")</f>
        <v/>
      </c>
      <c r="BG337" s="27" t="str">
        <f>IFERROR(VLOOKUP(BE337,vlookup!G$2:I$331,3,FALSE),"")</f>
        <v/>
      </c>
      <c r="BH337" s="5"/>
      <c r="BI337" s="6"/>
      <c r="BJ337" s="6"/>
      <c r="BK337" s="6"/>
      <c r="BL337" s="6"/>
    </row>
    <row r="338" spans="1:64">
      <c r="A338" s="4"/>
      <c r="B338" s="5"/>
      <c r="C338" s="27" t="str">
        <f>IFERROR(VLOOKUP(B338,vlookup!A$2:I$331,2,FALSE),"")</f>
        <v/>
      </c>
      <c r="D338" s="27" t="str">
        <f>IFERROR(VLOOKUP(B338,vlookup!A$2:I$331,3,FALSE),"")</f>
        <v/>
      </c>
      <c r="E338" s="5"/>
      <c r="F338" s="27" t="str">
        <f>IFERROR(VLOOKUP(E338,vlookup!D$2:E$331,2,FALSE),"")</f>
        <v/>
      </c>
      <c r="G338" s="5"/>
      <c r="H338" s="27" t="str">
        <f t="shared" si="52"/>
        <v/>
      </c>
      <c r="I338" s="27" t="str">
        <f>IFERROR(VLOOKUP(H338,vlookup!G$2:I$331,2,FALSE),"")</f>
        <v/>
      </c>
      <c r="J338" s="27" t="str">
        <f>IFERROR(VLOOKUP(H338,vlookup!G$2:I$331,3,FALSE),"")</f>
        <v/>
      </c>
      <c r="K338" s="5"/>
      <c r="L338" s="6"/>
      <c r="M338" s="6"/>
      <c r="N338" s="6"/>
      <c r="O338" s="6"/>
      <c r="P338" s="6"/>
      <c r="Q338" s="14" t="str">
        <f t="shared" si="53"/>
        <v/>
      </c>
      <c r="R338" s="5"/>
      <c r="S338" s="6"/>
      <c r="T338" s="6"/>
      <c r="U338" s="5"/>
      <c r="V338" s="45">
        <f t="shared" si="54"/>
        <v>0</v>
      </c>
      <c r="W338" s="45">
        <f t="shared" si="55"/>
        <v>0</v>
      </c>
      <c r="X338" s="45" t="e">
        <f t="shared" si="56"/>
        <v>#VALUE!</v>
      </c>
      <c r="Y338" s="45">
        <f>IFERROR(VALUE(V338),VLOOKUP(V338,DayReplace[],2,0))</f>
        <v>0</v>
      </c>
      <c r="Z338" s="45">
        <f>IF(V338=0,1,
IF(OR(AND(COUNTIF(Table12[Normal and Leap Years],X338),AA338=3,Y338=30),
AND(COUNTIF(Table9[MM Year],X338),COUNTIF(Table13[Always 29-Day Months],AA338),Y338=30)),Y338
-1,Y338))</f>
        <v>1</v>
      </c>
      <c r="AA338" s="45">
        <f>IFERROR(VALUE(W338),VLOOKUP(W338,MonthReplace[],2,0))</f>
        <v>0</v>
      </c>
      <c r="AB338" s="45" t="e">
        <f>IF(COUNTIF(Table9[MM Year],X338),VLOOKUP(AA338,MonthSerial[],VLOOKUP(X338,Table9[],3,0)+2,0),DATE(X338,AA338,0)-AC338)</f>
        <v>#VALUE!</v>
      </c>
      <c r="AC338" s="45" t="e">
        <f>IF(COUNTIF(Table9[MM Year],X338),
VLOOKUP(X338,Table9[],5,0),
DATE(X338,1,0))</f>
        <v>#VALUE!</v>
      </c>
      <c r="AD338" s="46" t="e">
        <f>IF(AA338=0,DATE(YEAR(AC338+1),7,16),
IF(V338=0,IF(COUNTIF(Table9[MM Year],X338),AC338+AB338+Z338+15-DAY(AC338+AB338+Z338+15)+16,AC338+AB338+Z338-DAY(AC338+AB338+Z338)+16),
IF(COUNTIF(Table9[MM Year],X338),
IF(AC338+AB338+Z338&lt;VLOOKUP(X338,Table9[],7,0),AC338
+AB338+Z338+VLOOKUP(X338,Table9[],4,0),AC338+AB338+Z338),AC338
+AB338+Z338)))</f>
        <v>#VALUE!</v>
      </c>
      <c r="AE338" s="42"/>
      <c r="AF338" s="15" t="str">
        <f>IFERROR(IF(COUNTIF(Table9[MM Year],X338),
IF(AD338&lt;VLOOKUP(X338,Table9[],7,0),AD338
+VLOOKUP(X338,Table9[],4,0),AD338),AD338
),"")</f>
        <v/>
      </c>
      <c r="AG338" s="5"/>
      <c r="AH338" s="5"/>
      <c r="AI338" s="5"/>
      <c r="AJ338" s="6"/>
      <c r="AK338" s="6"/>
      <c r="AL338" s="12" t="str">
        <f t="shared" si="57"/>
        <v/>
      </c>
      <c r="AM338" s="5"/>
      <c r="AN338" s="27" t="str">
        <f t="shared" si="58"/>
        <v/>
      </c>
      <c r="AO338" s="5"/>
      <c r="AP338" s="5"/>
      <c r="AQ338" s="6"/>
      <c r="AR338" s="12" t="str">
        <f t="shared" si="59"/>
        <v/>
      </c>
      <c r="AS338" s="6"/>
      <c r="AT338" s="5"/>
      <c r="AU338" s="53"/>
      <c r="AV338" s="53"/>
      <c r="AW338" s="54"/>
      <c r="AX338" s="15" t="str">
        <f t="shared" si="60"/>
        <v/>
      </c>
      <c r="AY338" s="5"/>
      <c r="AZ338" s="27" t="str">
        <f>IFERROR(VLOOKUP(AY338,vlookup!A$2:I$331,2,FALSE),"")</f>
        <v/>
      </c>
      <c r="BA338" s="27" t="str">
        <f>IFERROR(VLOOKUP(AY338,vlookup!A$2:I$331,3,FALSE),"")</f>
        <v/>
      </c>
      <c r="BB338" s="5"/>
      <c r="BC338" s="27" t="str">
        <f>IFERROR(VLOOKUP(BB338,vlookup!D$2:E$331,2,FALSE),"")</f>
        <v/>
      </c>
      <c r="BD338" s="5"/>
      <c r="BE338" s="27" t="str">
        <f t="shared" si="61"/>
        <v/>
      </c>
      <c r="BF338" s="27" t="str">
        <f>IFERROR(VLOOKUP(BE338,vlookup!G$2:I$331,2,FALSE),"")</f>
        <v/>
      </c>
      <c r="BG338" s="27" t="str">
        <f>IFERROR(VLOOKUP(BE338,vlookup!G$2:I$331,3,FALSE),"")</f>
        <v/>
      </c>
      <c r="BH338" s="5"/>
      <c r="BI338" s="6"/>
      <c r="BJ338" s="6"/>
      <c r="BK338" s="6"/>
      <c r="BL338" s="6"/>
    </row>
    <row r="339" spans="1:64">
      <c r="A339" s="4"/>
      <c r="B339" s="5"/>
      <c r="C339" s="27" t="str">
        <f>IFERROR(VLOOKUP(B339,vlookup!A$2:I$331,2,FALSE),"")</f>
        <v/>
      </c>
      <c r="D339" s="27" t="str">
        <f>IFERROR(VLOOKUP(B339,vlookup!A$2:I$331,3,FALSE),"")</f>
        <v/>
      </c>
      <c r="E339" s="5"/>
      <c r="F339" s="27" t="str">
        <f>IFERROR(VLOOKUP(E339,vlookup!D$2:E$331,2,FALSE),"")</f>
        <v/>
      </c>
      <c r="G339" s="5"/>
      <c r="H339" s="27" t="str">
        <f t="shared" si="52"/>
        <v/>
      </c>
      <c r="I339" s="27" t="str">
        <f>IFERROR(VLOOKUP(H339,vlookup!G$2:I$331,2,FALSE),"")</f>
        <v/>
      </c>
      <c r="J339" s="27" t="str">
        <f>IFERROR(VLOOKUP(H339,vlookup!G$2:I$331,3,FALSE),"")</f>
        <v/>
      </c>
      <c r="K339" s="5"/>
      <c r="L339" s="6"/>
      <c r="M339" s="6"/>
      <c r="N339" s="6"/>
      <c r="O339" s="6"/>
      <c r="P339" s="6"/>
      <c r="Q339" s="14" t="str">
        <f t="shared" si="53"/>
        <v/>
      </c>
      <c r="R339" s="5"/>
      <c r="S339" s="6"/>
      <c r="T339" s="6"/>
      <c r="U339" s="5"/>
      <c r="V339" s="45">
        <f t="shared" si="54"/>
        <v>0</v>
      </c>
      <c r="W339" s="45">
        <f t="shared" si="55"/>
        <v>0</v>
      </c>
      <c r="X339" s="45" t="e">
        <f t="shared" si="56"/>
        <v>#VALUE!</v>
      </c>
      <c r="Y339" s="45">
        <f>IFERROR(VALUE(V339),VLOOKUP(V339,DayReplace[],2,0))</f>
        <v>0</v>
      </c>
      <c r="Z339" s="45">
        <f>IF(V339=0,1,
IF(OR(AND(COUNTIF(Table12[Normal and Leap Years],X339),AA339=3,Y339=30),
AND(COUNTIF(Table9[MM Year],X339),COUNTIF(Table13[Always 29-Day Months],AA339),Y339=30)),Y339
-1,Y339))</f>
        <v>1</v>
      </c>
      <c r="AA339" s="45">
        <f>IFERROR(VALUE(W339),VLOOKUP(W339,MonthReplace[],2,0))</f>
        <v>0</v>
      </c>
      <c r="AB339" s="45" t="e">
        <f>IF(COUNTIF(Table9[MM Year],X339),VLOOKUP(AA339,MonthSerial[],VLOOKUP(X339,Table9[],3,0)+2,0),DATE(X339,AA339,0)-AC339)</f>
        <v>#VALUE!</v>
      </c>
      <c r="AC339" s="45" t="e">
        <f>IF(COUNTIF(Table9[MM Year],X339),
VLOOKUP(X339,Table9[],5,0),
DATE(X339,1,0))</f>
        <v>#VALUE!</v>
      </c>
      <c r="AD339" s="46" t="e">
        <f>IF(AA339=0,DATE(YEAR(AC339+1),7,16),
IF(V339=0,IF(COUNTIF(Table9[MM Year],X339),AC339+AB339+Z339+15-DAY(AC339+AB339+Z339+15)+16,AC339+AB339+Z339-DAY(AC339+AB339+Z339)+16),
IF(COUNTIF(Table9[MM Year],X339),
IF(AC339+AB339+Z339&lt;VLOOKUP(X339,Table9[],7,0),AC339
+AB339+Z339+VLOOKUP(X339,Table9[],4,0),AC339+AB339+Z339),AC339
+AB339+Z339)))</f>
        <v>#VALUE!</v>
      </c>
      <c r="AE339" s="42"/>
      <c r="AF339" s="15" t="str">
        <f>IFERROR(IF(COUNTIF(Table9[MM Year],X339),
IF(AD339&lt;VLOOKUP(X339,Table9[],7,0),AD339
+VLOOKUP(X339,Table9[],4,0),AD339),AD339
),"")</f>
        <v/>
      </c>
      <c r="AG339" s="5"/>
      <c r="AH339" s="5"/>
      <c r="AI339" s="5"/>
      <c r="AJ339" s="6"/>
      <c r="AK339" s="6"/>
      <c r="AL339" s="12" t="str">
        <f t="shared" si="57"/>
        <v/>
      </c>
      <c r="AM339" s="5"/>
      <c r="AN339" s="27" t="str">
        <f t="shared" si="58"/>
        <v/>
      </c>
      <c r="AO339" s="5"/>
      <c r="AP339" s="5"/>
      <c r="AQ339" s="6"/>
      <c r="AR339" s="12" t="str">
        <f t="shared" si="59"/>
        <v/>
      </c>
      <c r="AS339" s="6"/>
      <c r="AT339" s="5"/>
      <c r="AU339" s="53"/>
      <c r="AV339" s="53"/>
      <c r="AW339" s="54"/>
      <c r="AX339" s="15" t="str">
        <f t="shared" si="60"/>
        <v/>
      </c>
      <c r="AY339" s="5"/>
      <c r="AZ339" s="27" t="str">
        <f>IFERROR(VLOOKUP(AY339,vlookup!A$2:I$331,2,FALSE),"")</f>
        <v/>
      </c>
      <c r="BA339" s="27" t="str">
        <f>IFERROR(VLOOKUP(AY339,vlookup!A$2:I$331,3,FALSE),"")</f>
        <v/>
      </c>
      <c r="BB339" s="5"/>
      <c r="BC339" s="27" t="str">
        <f>IFERROR(VLOOKUP(BB339,vlookup!D$2:E$331,2,FALSE),"")</f>
        <v/>
      </c>
      <c r="BD339" s="5"/>
      <c r="BE339" s="27" t="str">
        <f t="shared" si="61"/>
        <v/>
      </c>
      <c r="BF339" s="27" t="str">
        <f>IFERROR(VLOOKUP(BE339,vlookup!G$2:I$331,2,FALSE),"")</f>
        <v/>
      </c>
      <c r="BG339" s="27" t="str">
        <f>IFERROR(VLOOKUP(BE339,vlookup!G$2:I$331,3,FALSE),"")</f>
        <v/>
      </c>
      <c r="BH339" s="5"/>
      <c r="BI339" s="6"/>
      <c r="BJ339" s="6"/>
      <c r="BK339" s="6"/>
      <c r="BL339" s="6"/>
    </row>
    <row r="340" spans="1:64">
      <c r="A340" s="4"/>
      <c r="B340" s="5"/>
      <c r="C340" s="27" t="str">
        <f>IFERROR(VLOOKUP(B340,vlookup!A$2:I$331,2,FALSE),"")</f>
        <v/>
      </c>
      <c r="D340" s="27" t="str">
        <f>IFERROR(VLOOKUP(B340,vlookup!A$2:I$331,3,FALSE),"")</f>
        <v/>
      </c>
      <c r="E340" s="5"/>
      <c r="F340" s="27" t="str">
        <f>IFERROR(VLOOKUP(E340,vlookup!D$2:E$331,2,FALSE),"")</f>
        <v/>
      </c>
      <c r="G340" s="5"/>
      <c r="H340" s="27" t="str">
        <f t="shared" si="52"/>
        <v/>
      </c>
      <c r="I340" s="27" t="str">
        <f>IFERROR(VLOOKUP(H340,vlookup!G$2:I$331,2,FALSE),"")</f>
        <v/>
      </c>
      <c r="J340" s="27" t="str">
        <f>IFERROR(VLOOKUP(H340,vlookup!G$2:I$331,3,FALSE),"")</f>
        <v/>
      </c>
      <c r="K340" s="5"/>
      <c r="L340" s="6"/>
      <c r="M340" s="6"/>
      <c r="N340" s="6"/>
      <c r="O340" s="6"/>
      <c r="P340" s="6"/>
      <c r="Q340" s="14" t="str">
        <f t="shared" si="53"/>
        <v/>
      </c>
      <c r="R340" s="5"/>
      <c r="S340" s="6"/>
      <c r="T340" s="6"/>
      <c r="U340" s="5"/>
      <c r="V340" s="45">
        <f t="shared" si="54"/>
        <v>0</v>
      </c>
      <c r="W340" s="45">
        <f t="shared" si="55"/>
        <v>0</v>
      </c>
      <c r="X340" s="45" t="e">
        <f t="shared" si="56"/>
        <v>#VALUE!</v>
      </c>
      <c r="Y340" s="45">
        <f>IFERROR(VALUE(V340),VLOOKUP(V340,DayReplace[],2,0))</f>
        <v>0</v>
      </c>
      <c r="Z340" s="45">
        <f>IF(V340=0,1,
IF(OR(AND(COUNTIF(Table12[Normal and Leap Years],X340),AA340=3,Y340=30),
AND(COUNTIF(Table9[MM Year],X340),COUNTIF(Table13[Always 29-Day Months],AA340),Y340=30)),Y340
-1,Y340))</f>
        <v>1</v>
      </c>
      <c r="AA340" s="45">
        <f>IFERROR(VALUE(W340),VLOOKUP(W340,MonthReplace[],2,0))</f>
        <v>0</v>
      </c>
      <c r="AB340" s="45" t="e">
        <f>IF(COUNTIF(Table9[MM Year],X340),VLOOKUP(AA340,MonthSerial[],VLOOKUP(X340,Table9[],3,0)+2,0),DATE(X340,AA340,0)-AC340)</f>
        <v>#VALUE!</v>
      </c>
      <c r="AC340" s="45" t="e">
        <f>IF(COUNTIF(Table9[MM Year],X340),
VLOOKUP(X340,Table9[],5,0),
DATE(X340,1,0))</f>
        <v>#VALUE!</v>
      </c>
      <c r="AD340" s="46" t="e">
        <f>IF(AA340=0,DATE(YEAR(AC340+1),7,16),
IF(V340=0,IF(COUNTIF(Table9[MM Year],X340),AC340+AB340+Z340+15-DAY(AC340+AB340+Z340+15)+16,AC340+AB340+Z340-DAY(AC340+AB340+Z340)+16),
IF(COUNTIF(Table9[MM Year],X340),
IF(AC340+AB340+Z340&lt;VLOOKUP(X340,Table9[],7,0),AC340
+AB340+Z340+VLOOKUP(X340,Table9[],4,0),AC340+AB340+Z340),AC340
+AB340+Z340)))</f>
        <v>#VALUE!</v>
      </c>
      <c r="AE340" s="42"/>
      <c r="AF340" s="15" t="str">
        <f>IFERROR(IF(COUNTIF(Table9[MM Year],X340),
IF(AD340&lt;VLOOKUP(X340,Table9[],7,0),AD340
+VLOOKUP(X340,Table9[],4,0),AD340),AD340
),"")</f>
        <v/>
      </c>
      <c r="AG340" s="5"/>
      <c r="AH340" s="5"/>
      <c r="AI340" s="5"/>
      <c r="AJ340" s="6"/>
      <c r="AK340" s="6"/>
      <c r="AL340" s="12" t="str">
        <f t="shared" si="57"/>
        <v/>
      </c>
      <c r="AM340" s="5"/>
      <c r="AN340" s="27" t="str">
        <f t="shared" si="58"/>
        <v/>
      </c>
      <c r="AO340" s="5"/>
      <c r="AP340" s="5"/>
      <c r="AQ340" s="6"/>
      <c r="AR340" s="12" t="str">
        <f t="shared" si="59"/>
        <v/>
      </c>
      <c r="AS340" s="6"/>
      <c r="AT340" s="5"/>
      <c r="AU340" s="53"/>
      <c r="AV340" s="53"/>
      <c r="AW340" s="54"/>
      <c r="AX340" s="15" t="str">
        <f t="shared" si="60"/>
        <v/>
      </c>
      <c r="AY340" s="5"/>
      <c r="AZ340" s="27" t="str">
        <f>IFERROR(VLOOKUP(AY340,vlookup!A$2:I$331,2,FALSE),"")</f>
        <v/>
      </c>
      <c r="BA340" s="27" t="str">
        <f>IFERROR(VLOOKUP(AY340,vlookup!A$2:I$331,3,FALSE),"")</f>
        <v/>
      </c>
      <c r="BB340" s="5"/>
      <c r="BC340" s="27" t="str">
        <f>IFERROR(VLOOKUP(BB340,vlookup!D$2:E$331,2,FALSE),"")</f>
        <v/>
      </c>
      <c r="BD340" s="5"/>
      <c r="BE340" s="27" t="str">
        <f t="shared" si="61"/>
        <v/>
      </c>
      <c r="BF340" s="27" t="str">
        <f>IFERROR(VLOOKUP(BE340,vlookup!G$2:I$331,2,FALSE),"")</f>
        <v/>
      </c>
      <c r="BG340" s="27" t="str">
        <f>IFERROR(VLOOKUP(BE340,vlookup!G$2:I$331,3,FALSE),"")</f>
        <v/>
      </c>
      <c r="BH340" s="5"/>
      <c r="BI340" s="6"/>
      <c r="BJ340" s="6"/>
      <c r="BK340" s="6"/>
      <c r="BL340" s="6"/>
    </row>
    <row r="341" spans="1:64">
      <c r="A341" s="4"/>
      <c r="B341" s="5"/>
      <c r="C341" s="27" t="str">
        <f>IFERROR(VLOOKUP(B341,vlookup!A$2:I$331,2,FALSE),"")</f>
        <v/>
      </c>
      <c r="D341" s="27" t="str">
        <f>IFERROR(VLOOKUP(B341,vlookup!A$2:I$331,3,FALSE),"")</f>
        <v/>
      </c>
      <c r="E341" s="5"/>
      <c r="F341" s="27" t="str">
        <f>IFERROR(VLOOKUP(E341,vlookup!D$2:E$331,2,FALSE),"")</f>
        <v/>
      </c>
      <c r="G341" s="5"/>
      <c r="H341" s="27" t="str">
        <f t="shared" si="52"/>
        <v/>
      </c>
      <c r="I341" s="27" t="str">
        <f>IFERROR(VLOOKUP(H341,vlookup!G$2:I$331,2,FALSE),"")</f>
        <v/>
      </c>
      <c r="J341" s="27" t="str">
        <f>IFERROR(VLOOKUP(H341,vlookup!G$2:I$331,3,FALSE),"")</f>
        <v/>
      </c>
      <c r="K341" s="5"/>
      <c r="L341" s="6"/>
      <c r="M341" s="6"/>
      <c r="N341" s="6"/>
      <c r="O341" s="6"/>
      <c r="P341" s="6"/>
      <c r="Q341" s="14" t="str">
        <f t="shared" si="53"/>
        <v/>
      </c>
      <c r="R341" s="5"/>
      <c r="S341" s="6"/>
      <c r="T341" s="6"/>
      <c r="U341" s="5"/>
      <c r="V341" s="45">
        <f t="shared" si="54"/>
        <v>0</v>
      </c>
      <c r="W341" s="45">
        <f t="shared" si="55"/>
        <v>0</v>
      </c>
      <c r="X341" s="45" t="e">
        <f t="shared" si="56"/>
        <v>#VALUE!</v>
      </c>
      <c r="Y341" s="45">
        <f>IFERROR(VALUE(V341),VLOOKUP(V341,DayReplace[],2,0))</f>
        <v>0</v>
      </c>
      <c r="Z341" s="45">
        <f>IF(V341=0,1,
IF(OR(AND(COUNTIF(Table12[Normal and Leap Years],X341),AA341=3,Y341=30),
AND(COUNTIF(Table9[MM Year],X341),COUNTIF(Table13[Always 29-Day Months],AA341),Y341=30)),Y341
-1,Y341))</f>
        <v>1</v>
      </c>
      <c r="AA341" s="45">
        <f>IFERROR(VALUE(W341),VLOOKUP(W341,MonthReplace[],2,0))</f>
        <v>0</v>
      </c>
      <c r="AB341" s="45" t="e">
        <f>IF(COUNTIF(Table9[MM Year],X341),VLOOKUP(AA341,MonthSerial[],VLOOKUP(X341,Table9[],3,0)+2,0),DATE(X341,AA341,0)-AC341)</f>
        <v>#VALUE!</v>
      </c>
      <c r="AC341" s="45" t="e">
        <f>IF(COUNTIF(Table9[MM Year],X341),
VLOOKUP(X341,Table9[],5,0),
DATE(X341,1,0))</f>
        <v>#VALUE!</v>
      </c>
      <c r="AD341" s="46" t="e">
        <f>IF(AA341=0,DATE(YEAR(AC341+1),7,16),
IF(V341=0,IF(COUNTIF(Table9[MM Year],X341),AC341+AB341+Z341+15-DAY(AC341+AB341+Z341+15)+16,AC341+AB341+Z341-DAY(AC341+AB341+Z341)+16),
IF(COUNTIF(Table9[MM Year],X341),
IF(AC341+AB341+Z341&lt;VLOOKUP(X341,Table9[],7,0),AC341
+AB341+Z341+VLOOKUP(X341,Table9[],4,0),AC341+AB341+Z341),AC341
+AB341+Z341)))</f>
        <v>#VALUE!</v>
      </c>
      <c r="AE341" s="42"/>
      <c r="AF341" s="15" t="str">
        <f>IFERROR(IF(COUNTIF(Table9[MM Year],X341),
IF(AD341&lt;VLOOKUP(X341,Table9[],7,0),AD341
+VLOOKUP(X341,Table9[],4,0),AD341),AD341
),"")</f>
        <v/>
      </c>
      <c r="AG341" s="5"/>
      <c r="AH341" s="5"/>
      <c r="AI341" s="5"/>
      <c r="AJ341" s="6"/>
      <c r="AK341" s="6"/>
      <c r="AL341" s="12" t="str">
        <f t="shared" si="57"/>
        <v/>
      </c>
      <c r="AM341" s="5"/>
      <c r="AN341" s="27" t="str">
        <f t="shared" si="58"/>
        <v/>
      </c>
      <c r="AO341" s="5"/>
      <c r="AP341" s="5"/>
      <c r="AQ341" s="6"/>
      <c r="AR341" s="12" t="str">
        <f t="shared" si="59"/>
        <v/>
      </c>
      <c r="AS341" s="6"/>
      <c r="AT341" s="5"/>
      <c r="AU341" s="53"/>
      <c r="AV341" s="53"/>
      <c r="AW341" s="54"/>
      <c r="AX341" s="15" t="str">
        <f t="shared" si="60"/>
        <v/>
      </c>
      <c r="AY341" s="5"/>
      <c r="AZ341" s="27" t="str">
        <f>IFERROR(VLOOKUP(AY341,vlookup!A$2:I$331,2,FALSE),"")</f>
        <v/>
      </c>
      <c r="BA341" s="27" t="str">
        <f>IFERROR(VLOOKUP(AY341,vlookup!A$2:I$331,3,FALSE),"")</f>
        <v/>
      </c>
      <c r="BB341" s="5"/>
      <c r="BC341" s="27" t="str">
        <f>IFERROR(VLOOKUP(BB341,vlookup!D$2:E$331,2,FALSE),"")</f>
        <v/>
      </c>
      <c r="BD341" s="5"/>
      <c r="BE341" s="27" t="str">
        <f t="shared" si="61"/>
        <v/>
      </c>
      <c r="BF341" s="27" t="str">
        <f>IFERROR(VLOOKUP(BE341,vlookup!G$2:I$331,2,FALSE),"")</f>
        <v/>
      </c>
      <c r="BG341" s="27" t="str">
        <f>IFERROR(VLOOKUP(BE341,vlookup!G$2:I$331,3,FALSE),"")</f>
        <v/>
      </c>
      <c r="BH341" s="5"/>
      <c r="BI341" s="6"/>
      <c r="BJ341" s="6"/>
      <c r="BK341" s="6"/>
      <c r="BL341" s="6"/>
    </row>
    <row r="342" spans="1:64">
      <c r="A342" s="4"/>
      <c r="B342" s="5"/>
      <c r="C342" s="27" t="str">
        <f>IFERROR(VLOOKUP(B342,vlookup!A$2:I$331,2,FALSE),"")</f>
        <v/>
      </c>
      <c r="D342" s="27" t="str">
        <f>IFERROR(VLOOKUP(B342,vlookup!A$2:I$331,3,FALSE),"")</f>
        <v/>
      </c>
      <c r="E342" s="5"/>
      <c r="F342" s="27" t="str">
        <f>IFERROR(VLOOKUP(E342,vlookup!D$2:E$331,2,FALSE),"")</f>
        <v/>
      </c>
      <c r="G342" s="5"/>
      <c r="H342" s="27" t="str">
        <f t="shared" si="52"/>
        <v/>
      </c>
      <c r="I342" s="27" t="str">
        <f>IFERROR(VLOOKUP(H342,vlookup!G$2:I$331,2,FALSE),"")</f>
        <v/>
      </c>
      <c r="J342" s="27" t="str">
        <f>IFERROR(VLOOKUP(H342,vlookup!G$2:I$331,3,FALSE),"")</f>
        <v/>
      </c>
      <c r="K342" s="5"/>
      <c r="L342" s="6"/>
      <c r="M342" s="6"/>
      <c r="N342" s="6"/>
      <c r="O342" s="6"/>
      <c r="P342" s="6"/>
      <c r="Q342" s="14" t="str">
        <f t="shared" si="53"/>
        <v/>
      </c>
      <c r="R342" s="5"/>
      <c r="S342" s="6"/>
      <c r="T342" s="6"/>
      <c r="U342" s="5"/>
      <c r="V342" s="45">
        <f t="shared" si="54"/>
        <v>0</v>
      </c>
      <c r="W342" s="45">
        <f t="shared" si="55"/>
        <v>0</v>
      </c>
      <c r="X342" s="45" t="e">
        <f t="shared" si="56"/>
        <v>#VALUE!</v>
      </c>
      <c r="Y342" s="45">
        <f>IFERROR(VALUE(V342),VLOOKUP(V342,DayReplace[],2,0))</f>
        <v>0</v>
      </c>
      <c r="Z342" s="45">
        <f>IF(V342=0,1,
IF(OR(AND(COUNTIF(Table12[Normal and Leap Years],X342),AA342=3,Y342=30),
AND(COUNTIF(Table9[MM Year],X342),COUNTIF(Table13[Always 29-Day Months],AA342),Y342=30)),Y342
-1,Y342))</f>
        <v>1</v>
      </c>
      <c r="AA342" s="45">
        <f>IFERROR(VALUE(W342),VLOOKUP(W342,MonthReplace[],2,0))</f>
        <v>0</v>
      </c>
      <c r="AB342" s="45" t="e">
        <f>IF(COUNTIF(Table9[MM Year],X342),VLOOKUP(AA342,MonthSerial[],VLOOKUP(X342,Table9[],3,0)+2,0),DATE(X342,AA342,0)-AC342)</f>
        <v>#VALUE!</v>
      </c>
      <c r="AC342" s="45" t="e">
        <f>IF(COUNTIF(Table9[MM Year],X342),
VLOOKUP(X342,Table9[],5,0),
DATE(X342,1,0))</f>
        <v>#VALUE!</v>
      </c>
      <c r="AD342" s="46" t="e">
        <f>IF(AA342=0,DATE(YEAR(AC342+1),7,16),
IF(V342=0,IF(COUNTIF(Table9[MM Year],X342),AC342+AB342+Z342+15-DAY(AC342+AB342+Z342+15)+16,AC342+AB342+Z342-DAY(AC342+AB342+Z342)+16),
IF(COUNTIF(Table9[MM Year],X342),
IF(AC342+AB342+Z342&lt;VLOOKUP(X342,Table9[],7,0),AC342
+AB342+Z342+VLOOKUP(X342,Table9[],4,0),AC342+AB342+Z342),AC342
+AB342+Z342)))</f>
        <v>#VALUE!</v>
      </c>
      <c r="AE342" s="42"/>
      <c r="AF342" s="15" t="str">
        <f>IFERROR(IF(COUNTIF(Table9[MM Year],X342),
IF(AD342&lt;VLOOKUP(X342,Table9[],7,0),AD342
+VLOOKUP(X342,Table9[],4,0),AD342),AD342
),"")</f>
        <v/>
      </c>
      <c r="AG342" s="5"/>
      <c r="AH342" s="5"/>
      <c r="AI342" s="5"/>
      <c r="AJ342" s="6"/>
      <c r="AK342" s="6"/>
      <c r="AL342" s="12" t="str">
        <f t="shared" si="57"/>
        <v/>
      </c>
      <c r="AM342" s="5"/>
      <c r="AN342" s="27" t="str">
        <f t="shared" si="58"/>
        <v/>
      </c>
      <c r="AO342" s="5"/>
      <c r="AP342" s="5"/>
      <c r="AQ342" s="6"/>
      <c r="AR342" s="12" t="str">
        <f t="shared" si="59"/>
        <v/>
      </c>
      <c r="AS342" s="6"/>
      <c r="AT342" s="5"/>
      <c r="AU342" s="53"/>
      <c r="AV342" s="53"/>
      <c r="AW342" s="54"/>
      <c r="AX342" s="15" t="str">
        <f t="shared" si="60"/>
        <v/>
      </c>
      <c r="AY342" s="5"/>
      <c r="AZ342" s="27" t="str">
        <f>IFERROR(VLOOKUP(AY342,vlookup!A$2:I$331,2,FALSE),"")</f>
        <v/>
      </c>
      <c r="BA342" s="27" t="str">
        <f>IFERROR(VLOOKUP(AY342,vlookup!A$2:I$331,3,FALSE),"")</f>
        <v/>
      </c>
      <c r="BB342" s="5"/>
      <c r="BC342" s="27" t="str">
        <f>IFERROR(VLOOKUP(BB342,vlookup!D$2:E$331,2,FALSE),"")</f>
        <v/>
      </c>
      <c r="BD342" s="5"/>
      <c r="BE342" s="27" t="str">
        <f t="shared" si="61"/>
        <v/>
      </c>
      <c r="BF342" s="27" t="str">
        <f>IFERROR(VLOOKUP(BE342,vlookup!G$2:I$331,2,FALSE),"")</f>
        <v/>
      </c>
      <c r="BG342" s="27" t="str">
        <f>IFERROR(VLOOKUP(BE342,vlookup!G$2:I$331,3,FALSE),"")</f>
        <v/>
      </c>
      <c r="BH342" s="5"/>
      <c r="BI342" s="6"/>
      <c r="BJ342" s="6"/>
      <c r="BK342" s="6"/>
      <c r="BL342" s="6"/>
    </row>
    <row r="343" spans="1:64">
      <c r="A343" s="4"/>
      <c r="B343" s="5"/>
      <c r="C343" s="27" t="str">
        <f>IFERROR(VLOOKUP(B343,vlookup!A$2:I$331,2,FALSE),"")</f>
        <v/>
      </c>
      <c r="D343" s="27" t="str">
        <f>IFERROR(VLOOKUP(B343,vlookup!A$2:I$331,3,FALSE),"")</f>
        <v/>
      </c>
      <c r="E343" s="5"/>
      <c r="F343" s="27" t="str">
        <f>IFERROR(VLOOKUP(E343,vlookup!D$2:E$331,2,FALSE),"")</f>
        <v/>
      </c>
      <c r="G343" s="5"/>
      <c r="H343" s="27" t="str">
        <f t="shared" si="52"/>
        <v/>
      </c>
      <c r="I343" s="27" t="str">
        <f>IFERROR(VLOOKUP(H343,vlookup!G$2:I$331,2,FALSE),"")</f>
        <v/>
      </c>
      <c r="J343" s="27" t="str">
        <f>IFERROR(VLOOKUP(H343,vlookup!G$2:I$331,3,FALSE),"")</f>
        <v/>
      </c>
      <c r="K343" s="5"/>
      <c r="L343" s="6"/>
      <c r="M343" s="6"/>
      <c r="N343" s="6"/>
      <c r="O343" s="6"/>
      <c r="P343" s="6"/>
      <c r="Q343" s="14" t="str">
        <f t="shared" si="53"/>
        <v/>
      </c>
      <c r="R343" s="5"/>
      <c r="S343" s="6"/>
      <c r="T343" s="6"/>
      <c r="U343" s="5"/>
      <c r="V343" s="45">
        <f t="shared" si="54"/>
        <v>0</v>
      </c>
      <c r="W343" s="45">
        <f t="shared" si="55"/>
        <v>0</v>
      </c>
      <c r="X343" s="45" t="e">
        <f t="shared" si="56"/>
        <v>#VALUE!</v>
      </c>
      <c r="Y343" s="45">
        <f>IFERROR(VALUE(V343),VLOOKUP(V343,DayReplace[],2,0))</f>
        <v>0</v>
      </c>
      <c r="Z343" s="45">
        <f>IF(V343=0,1,
IF(OR(AND(COUNTIF(Table12[Normal and Leap Years],X343),AA343=3,Y343=30),
AND(COUNTIF(Table9[MM Year],X343),COUNTIF(Table13[Always 29-Day Months],AA343),Y343=30)),Y343
-1,Y343))</f>
        <v>1</v>
      </c>
      <c r="AA343" s="45">
        <f>IFERROR(VALUE(W343),VLOOKUP(W343,MonthReplace[],2,0))</f>
        <v>0</v>
      </c>
      <c r="AB343" s="45" t="e">
        <f>IF(COUNTIF(Table9[MM Year],X343),VLOOKUP(AA343,MonthSerial[],VLOOKUP(X343,Table9[],3,0)+2,0),DATE(X343,AA343,0)-AC343)</f>
        <v>#VALUE!</v>
      </c>
      <c r="AC343" s="45" t="e">
        <f>IF(COUNTIF(Table9[MM Year],X343),
VLOOKUP(X343,Table9[],5,0),
DATE(X343,1,0))</f>
        <v>#VALUE!</v>
      </c>
      <c r="AD343" s="46" t="e">
        <f>IF(AA343=0,DATE(YEAR(AC343+1),7,16),
IF(V343=0,IF(COUNTIF(Table9[MM Year],X343),AC343+AB343+Z343+15-DAY(AC343+AB343+Z343+15)+16,AC343+AB343+Z343-DAY(AC343+AB343+Z343)+16),
IF(COUNTIF(Table9[MM Year],X343),
IF(AC343+AB343+Z343&lt;VLOOKUP(X343,Table9[],7,0),AC343
+AB343+Z343+VLOOKUP(X343,Table9[],4,0),AC343+AB343+Z343),AC343
+AB343+Z343)))</f>
        <v>#VALUE!</v>
      </c>
      <c r="AE343" s="42"/>
      <c r="AF343" s="15" t="str">
        <f>IFERROR(IF(COUNTIF(Table9[MM Year],X343),
IF(AD343&lt;VLOOKUP(X343,Table9[],7,0),AD343
+VLOOKUP(X343,Table9[],4,0),AD343),AD343
),"")</f>
        <v/>
      </c>
      <c r="AG343" s="5"/>
      <c r="AH343" s="5"/>
      <c r="AI343" s="5"/>
      <c r="AJ343" s="6"/>
      <c r="AK343" s="6"/>
      <c r="AL343" s="12" t="str">
        <f t="shared" si="57"/>
        <v/>
      </c>
      <c r="AM343" s="5"/>
      <c r="AN343" s="27" t="str">
        <f t="shared" si="58"/>
        <v/>
      </c>
      <c r="AO343" s="5"/>
      <c r="AP343" s="5"/>
      <c r="AQ343" s="6"/>
      <c r="AR343" s="12" t="str">
        <f t="shared" si="59"/>
        <v/>
      </c>
      <c r="AS343" s="6"/>
      <c r="AT343" s="5"/>
      <c r="AU343" s="53"/>
      <c r="AV343" s="53"/>
      <c r="AW343" s="54"/>
      <c r="AX343" s="15" t="str">
        <f t="shared" si="60"/>
        <v/>
      </c>
      <c r="AY343" s="5"/>
      <c r="AZ343" s="27" t="str">
        <f>IFERROR(VLOOKUP(AY343,vlookup!A$2:I$331,2,FALSE),"")</f>
        <v/>
      </c>
      <c r="BA343" s="27" t="str">
        <f>IFERROR(VLOOKUP(AY343,vlookup!A$2:I$331,3,FALSE),"")</f>
        <v/>
      </c>
      <c r="BB343" s="5"/>
      <c r="BC343" s="27" t="str">
        <f>IFERROR(VLOOKUP(BB343,vlookup!D$2:E$331,2,FALSE),"")</f>
        <v/>
      </c>
      <c r="BD343" s="5"/>
      <c r="BE343" s="27" t="str">
        <f t="shared" si="61"/>
        <v/>
      </c>
      <c r="BF343" s="27" t="str">
        <f>IFERROR(VLOOKUP(BE343,vlookup!G$2:I$331,2,FALSE),"")</f>
        <v/>
      </c>
      <c r="BG343" s="27" t="str">
        <f>IFERROR(VLOOKUP(BE343,vlookup!G$2:I$331,3,FALSE),"")</f>
        <v/>
      </c>
      <c r="BH343" s="5"/>
      <c r="BI343" s="6"/>
      <c r="BJ343" s="6"/>
      <c r="BK343" s="6"/>
      <c r="BL343" s="6"/>
    </row>
    <row r="344" spans="1:64">
      <c r="A344" s="4"/>
      <c r="B344" s="5"/>
      <c r="C344" s="27" t="str">
        <f>IFERROR(VLOOKUP(B344,vlookup!A$2:I$331,2,FALSE),"")</f>
        <v/>
      </c>
      <c r="D344" s="27" t="str">
        <f>IFERROR(VLOOKUP(B344,vlookup!A$2:I$331,3,FALSE),"")</f>
        <v/>
      </c>
      <c r="E344" s="5"/>
      <c r="F344" s="27" t="str">
        <f>IFERROR(VLOOKUP(E344,vlookup!D$2:E$331,2,FALSE),"")</f>
        <v/>
      </c>
      <c r="G344" s="5"/>
      <c r="H344" s="27" t="str">
        <f t="shared" si="52"/>
        <v/>
      </c>
      <c r="I344" s="27" t="str">
        <f>IFERROR(VLOOKUP(H344,vlookup!G$2:I$331,2,FALSE),"")</f>
        <v/>
      </c>
      <c r="J344" s="27" t="str">
        <f>IFERROR(VLOOKUP(H344,vlookup!G$2:I$331,3,FALSE),"")</f>
        <v/>
      </c>
      <c r="K344" s="5"/>
      <c r="L344" s="6"/>
      <c r="M344" s="6"/>
      <c r="N344" s="6"/>
      <c r="O344" s="6"/>
      <c r="P344" s="6"/>
      <c r="Q344" s="14" t="str">
        <f t="shared" si="53"/>
        <v/>
      </c>
      <c r="R344" s="5"/>
      <c r="S344" s="6"/>
      <c r="T344" s="6"/>
      <c r="U344" s="5"/>
      <c r="V344" s="45">
        <f t="shared" si="54"/>
        <v>0</v>
      </c>
      <c r="W344" s="45">
        <f t="shared" si="55"/>
        <v>0</v>
      </c>
      <c r="X344" s="45" t="e">
        <f t="shared" si="56"/>
        <v>#VALUE!</v>
      </c>
      <c r="Y344" s="45">
        <f>IFERROR(VALUE(V344),VLOOKUP(V344,DayReplace[],2,0))</f>
        <v>0</v>
      </c>
      <c r="Z344" s="45">
        <f>IF(V344=0,1,
IF(OR(AND(COUNTIF(Table12[Normal and Leap Years],X344),AA344=3,Y344=30),
AND(COUNTIF(Table9[MM Year],X344),COUNTIF(Table13[Always 29-Day Months],AA344),Y344=30)),Y344
-1,Y344))</f>
        <v>1</v>
      </c>
      <c r="AA344" s="45">
        <f>IFERROR(VALUE(W344),VLOOKUP(W344,MonthReplace[],2,0))</f>
        <v>0</v>
      </c>
      <c r="AB344" s="45" t="e">
        <f>IF(COUNTIF(Table9[MM Year],X344),VLOOKUP(AA344,MonthSerial[],VLOOKUP(X344,Table9[],3,0)+2,0),DATE(X344,AA344,0)-AC344)</f>
        <v>#VALUE!</v>
      </c>
      <c r="AC344" s="45" t="e">
        <f>IF(COUNTIF(Table9[MM Year],X344),
VLOOKUP(X344,Table9[],5,0),
DATE(X344,1,0))</f>
        <v>#VALUE!</v>
      </c>
      <c r="AD344" s="46" t="e">
        <f>IF(AA344=0,DATE(YEAR(AC344+1),7,16),
IF(V344=0,IF(COUNTIF(Table9[MM Year],X344),AC344+AB344+Z344+15-DAY(AC344+AB344+Z344+15)+16,AC344+AB344+Z344-DAY(AC344+AB344+Z344)+16),
IF(COUNTIF(Table9[MM Year],X344),
IF(AC344+AB344+Z344&lt;VLOOKUP(X344,Table9[],7,0),AC344
+AB344+Z344+VLOOKUP(X344,Table9[],4,0),AC344+AB344+Z344),AC344
+AB344+Z344)))</f>
        <v>#VALUE!</v>
      </c>
      <c r="AE344" s="42"/>
      <c r="AF344" s="15" t="str">
        <f>IFERROR(IF(COUNTIF(Table9[MM Year],X344),
IF(AD344&lt;VLOOKUP(X344,Table9[],7,0),AD344
+VLOOKUP(X344,Table9[],4,0),AD344),AD344
),"")</f>
        <v/>
      </c>
      <c r="AG344" s="5"/>
      <c r="AH344" s="5"/>
      <c r="AI344" s="5"/>
      <c r="AJ344" s="6"/>
      <c r="AK344" s="6"/>
      <c r="AL344" s="12" t="str">
        <f t="shared" si="57"/>
        <v/>
      </c>
      <c r="AM344" s="5"/>
      <c r="AN344" s="27" t="str">
        <f t="shared" si="58"/>
        <v/>
      </c>
      <c r="AO344" s="5"/>
      <c r="AP344" s="5"/>
      <c r="AQ344" s="6"/>
      <c r="AR344" s="12" t="str">
        <f t="shared" si="59"/>
        <v/>
      </c>
      <c r="AS344" s="6"/>
      <c r="AT344" s="5"/>
      <c r="AU344" s="53"/>
      <c r="AV344" s="53"/>
      <c r="AW344" s="54"/>
      <c r="AX344" s="15" t="str">
        <f t="shared" si="60"/>
        <v/>
      </c>
      <c r="AY344" s="5"/>
      <c r="AZ344" s="27" t="str">
        <f>IFERROR(VLOOKUP(AY344,vlookup!A$2:I$331,2,FALSE),"")</f>
        <v/>
      </c>
      <c r="BA344" s="27" t="str">
        <f>IFERROR(VLOOKUP(AY344,vlookup!A$2:I$331,3,FALSE),"")</f>
        <v/>
      </c>
      <c r="BB344" s="5"/>
      <c r="BC344" s="27" t="str">
        <f>IFERROR(VLOOKUP(BB344,vlookup!D$2:E$331,2,FALSE),"")</f>
        <v/>
      </c>
      <c r="BD344" s="5"/>
      <c r="BE344" s="27" t="str">
        <f t="shared" si="61"/>
        <v/>
      </c>
      <c r="BF344" s="27" t="str">
        <f>IFERROR(VLOOKUP(BE344,vlookup!G$2:I$331,2,FALSE),"")</f>
        <v/>
      </c>
      <c r="BG344" s="27" t="str">
        <f>IFERROR(VLOOKUP(BE344,vlookup!G$2:I$331,3,FALSE),"")</f>
        <v/>
      </c>
      <c r="BH344" s="5"/>
      <c r="BI344" s="6"/>
      <c r="BJ344" s="6"/>
      <c r="BK344" s="6"/>
      <c r="BL344" s="6"/>
    </row>
    <row r="345" spans="1:64">
      <c r="A345" s="4"/>
      <c r="B345" s="5"/>
      <c r="C345" s="27" t="str">
        <f>IFERROR(VLOOKUP(B345,vlookup!A$2:I$331,2,FALSE),"")</f>
        <v/>
      </c>
      <c r="D345" s="27" t="str">
        <f>IFERROR(VLOOKUP(B345,vlookup!A$2:I$331,3,FALSE),"")</f>
        <v/>
      </c>
      <c r="E345" s="5"/>
      <c r="F345" s="27" t="str">
        <f>IFERROR(VLOOKUP(E345,vlookup!D$2:E$331,2,FALSE),"")</f>
        <v/>
      </c>
      <c r="G345" s="5"/>
      <c r="H345" s="27" t="str">
        <f t="shared" si="52"/>
        <v/>
      </c>
      <c r="I345" s="27" t="str">
        <f>IFERROR(VLOOKUP(H345,vlookup!G$2:I$331,2,FALSE),"")</f>
        <v/>
      </c>
      <c r="J345" s="27" t="str">
        <f>IFERROR(VLOOKUP(H345,vlookup!G$2:I$331,3,FALSE),"")</f>
        <v/>
      </c>
      <c r="K345" s="5"/>
      <c r="L345" s="6"/>
      <c r="M345" s="6"/>
      <c r="N345" s="6"/>
      <c r="O345" s="6"/>
      <c r="P345" s="6"/>
      <c r="Q345" s="14" t="str">
        <f t="shared" si="53"/>
        <v/>
      </c>
      <c r="R345" s="5"/>
      <c r="S345" s="6"/>
      <c r="T345" s="6"/>
      <c r="U345" s="5"/>
      <c r="V345" s="45">
        <f t="shared" si="54"/>
        <v>0</v>
      </c>
      <c r="W345" s="45">
        <f t="shared" si="55"/>
        <v>0</v>
      </c>
      <c r="X345" s="45" t="e">
        <f t="shared" si="56"/>
        <v>#VALUE!</v>
      </c>
      <c r="Y345" s="45">
        <f>IFERROR(VALUE(V345),VLOOKUP(V345,DayReplace[],2,0))</f>
        <v>0</v>
      </c>
      <c r="Z345" s="45">
        <f>IF(V345=0,1,
IF(OR(AND(COUNTIF(Table12[Normal and Leap Years],X345),AA345=3,Y345=30),
AND(COUNTIF(Table9[MM Year],X345),COUNTIF(Table13[Always 29-Day Months],AA345),Y345=30)),Y345
-1,Y345))</f>
        <v>1</v>
      </c>
      <c r="AA345" s="45">
        <f>IFERROR(VALUE(W345),VLOOKUP(W345,MonthReplace[],2,0))</f>
        <v>0</v>
      </c>
      <c r="AB345" s="45" t="e">
        <f>IF(COUNTIF(Table9[MM Year],X345),VLOOKUP(AA345,MonthSerial[],VLOOKUP(X345,Table9[],3,0)+2,0),DATE(X345,AA345,0)-AC345)</f>
        <v>#VALUE!</v>
      </c>
      <c r="AC345" s="45" t="e">
        <f>IF(COUNTIF(Table9[MM Year],X345),
VLOOKUP(X345,Table9[],5,0),
DATE(X345,1,0))</f>
        <v>#VALUE!</v>
      </c>
      <c r="AD345" s="46" t="e">
        <f>IF(AA345=0,DATE(YEAR(AC345+1),7,16),
IF(V345=0,IF(COUNTIF(Table9[MM Year],X345),AC345+AB345+Z345+15-DAY(AC345+AB345+Z345+15)+16,AC345+AB345+Z345-DAY(AC345+AB345+Z345)+16),
IF(COUNTIF(Table9[MM Year],X345),
IF(AC345+AB345+Z345&lt;VLOOKUP(X345,Table9[],7,0),AC345
+AB345+Z345+VLOOKUP(X345,Table9[],4,0),AC345+AB345+Z345),AC345
+AB345+Z345)))</f>
        <v>#VALUE!</v>
      </c>
      <c r="AE345" s="42"/>
      <c r="AF345" s="15" t="str">
        <f>IFERROR(IF(COUNTIF(Table9[MM Year],X345),
IF(AD345&lt;VLOOKUP(X345,Table9[],7,0),AD345
+VLOOKUP(X345,Table9[],4,0),AD345),AD345
),"")</f>
        <v/>
      </c>
      <c r="AG345" s="5"/>
      <c r="AH345" s="5"/>
      <c r="AI345" s="5"/>
      <c r="AJ345" s="6"/>
      <c r="AK345" s="6"/>
      <c r="AL345" s="12" t="str">
        <f t="shared" si="57"/>
        <v/>
      </c>
      <c r="AM345" s="5"/>
      <c r="AN345" s="27" t="str">
        <f t="shared" si="58"/>
        <v/>
      </c>
      <c r="AO345" s="5"/>
      <c r="AP345" s="5"/>
      <c r="AQ345" s="6"/>
      <c r="AR345" s="12" t="str">
        <f t="shared" si="59"/>
        <v/>
      </c>
      <c r="AS345" s="6"/>
      <c r="AT345" s="5"/>
      <c r="AU345" s="53"/>
      <c r="AV345" s="53"/>
      <c r="AW345" s="54"/>
      <c r="AX345" s="15" t="str">
        <f t="shared" si="60"/>
        <v/>
      </c>
      <c r="AY345" s="5"/>
      <c r="AZ345" s="27" t="str">
        <f>IFERROR(VLOOKUP(AY345,vlookup!A$2:I$331,2,FALSE),"")</f>
        <v/>
      </c>
      <c r="BA345" s="27" t="str">
        <f>IFERROR(VLOOKUP(AY345,vlookup!A$2:I$331,3,FALSE),"")</f>
        <v/>
      </c>
      <c r="BB345" s="5"/>
      <c r="BC345" s="27" t="str">
        <f>IFERROR(VLOOKUP(BB345,vlookup!D$2:E$331,2,FALSE),"")</f>
        <v/>
      </c>
      <c r="BD345" s="5"/>
      <c r="BE345" s="27" t="str">
        <f t="shared" si="61"/>
        <v/>
      </c>
      <c r="BF345" s="27" t="str">
        <f>IFERROR(VLOOKUP(BE345,vlookup!G$2:I$331,2,FALSE),"")</f>
        <v/>
      </c>
      <c r="BG345" s="27" t="str">
        <f>IFERROR(VLOOKUP(BE345,vlookup!G$2:I$331,3,FALSE),"")</f>
        <v/>
      </c>
      <c r="BH345" s="5"/>
      <c r="BI345" s="6"/>
      <c r="BJ345" s="6"/>
      <c r="BK345" s="6"/>
      <c r="BL345" s="6"/>
    </row>
    <row r="346" spans="1:64">
      <c r="A346" s="4"/>
      <c r="B346" s="5"/>
      <c r="C346" s="27" t="str">
        <f>IFERROR(VLOOKUP(B346,vlookup!A$2:I$331,2,FALSE),"")</f>
        <v/>
      </c>
      <c r="D346" s="27" t="str">
        <f>IFERROR(VLOOKUP(B346,vlookup!A$2:I$331,3,FALSE),"")</f>
        <v/>
      </c>
      <c r="E346" s="5"/>
      <c r="F346" s="27" t="str">
        <f>IFERROR(VLOOKUP(E346,vlookup!D$2:E$331,2,FALSE),"")</f>
        <v/>
      </c>
      <c r="G346" s="5"/>
      <c r="H346" s="27" t="str">
        <f t="shared" si="52"/>
        <v/>
      </c>
      <c r="I346" s="27" t="str">
        <f>IFERROR(VLOOKUP(H346,vlookup!G$2:I$331,2,FALSE),"")</f>
        <v/>
      </c>
      <c r="J346" s="27" t="str">
        <f>IFERROR(VLOOKUP(H346,vlookup!G$2:I$331,3,FALSE),"")</f>
        <v/>
      </c>
      <c r="K346" s="5"/>
      <c r="L346" s="6"/>
      <c r="M346" s="6"/>
      <c r="N346" s="6"/>
      <c r="O346" s="6"/>
      <c r="P346" s="6"/>
      <c r="Q346" s="14" t="str">
        <f t="shared" si="53"/>
        <v/>
      </c>
      <c r="R346" s="5"/>
      <c r="S346" s="6"/>
      <c r="T346" s="6"/>
      <c r="U346" s="5"/>
      <c r="V346" s="45">
        <f t="shared" si="54"/>
        <v>0</v>
      </c>
      <c r="W346" s="45">
        <f t="shared" si="55"/>
        <v>0</v>
      </c>
      <c r="X346" s="45" t="e">
        <f t="shared" si="56"/>
        <v>#VALUE!</v>
      </c>
      <c r="Y346" s="45">
        <f>IFERROR(VALUE(V346),VLOOKUP(V346,DayReplace[],2,0))</f>
        <v>0</v>
      </c>
      <c r="Z346" s="45">
        <f>IF(V346=0,1,
IF(OR(AND(COUNTIF(Table12[Normal and Leap Years],X346),AA346=3,Y346=30),
AND(COUNTIF(Table9[MM Year],X346),COUNTIF(Table13[Always 29-Day Months],AA346),Y346=30)),Y346
-1,Y346))</f>
        <v>1</v>
      </c>
      <c r="AA346" s="45">
        <f>IFERROR(VALUE(W346),VLOOKUP(W346,MonthReplace[],2,0))</f>
        <v>0</v>
      </c>
      <c r="AB346" s="45" t="e">
        <f>IF(COUNTIF(Table9[MM Year],X346),VLOOKUP(AA346,MonthSerial[],VLOOKUP(X346,Table9[],3,0)+2,0),DATE(X346,AA346,0)-AC346)</f>
        <v>#VALUE!</v>
      </c>
      <c r="AC346" s="45" t="e">
        <f>IF(COUNTIF(Table9[MM Year],X346),
VLOOKUP(X346,Table9[],5,0),
DATE(X346,1,0))</f>
        <v>#VALUE!</v>
      </c>
      <c r="AD346" s="46" t="e">
        <f>IF(AA346=0,DATE(YEAR(AC346+1),7,16),
IF(V346=0,IF(COUNTIF(Table9[MM Year],X346),AC346+AB346+Z346+15-DAY(AC346+AB346+Z346+15)+16,AC346+AB346+Z346-DAY(AC346+AB346+Z346)+16),
IF(COUNTIF(Table9[MM Year],X346),
IF(AC346+AB346+Z346&lt;VLOOKUP(X346,Table9[],7,0),AC346
+AB346+Z346+VLOOKUP(X346,Table9[],4,0),AC346+AB346+Z346),AC346
+AB346+Z346)))</f>
        <v>#VALUE!</v>
      </c>
      <c r="AE346" s="42"/>
      <c r="AF346" s="15" t="str">
        <f>IFERROR(IF(COUNTIF(Table9[MM Year],X346),
IF(AD346&lt;VLOOKUP(X346,Table9[],7,0),AD346
+VLOOKUP(X346,Table9[],4,0),AD346),AD346
),"")</f>
        <v/>
      </c>
      <c r="AG346" s="5"/>
      <c r="AH346" s="5"/>
      <c r="AI346" s="5"/>
      <c r="AJ346" s="6"/>
      <c r="AK346" s="6"/>
      <c r="AL346" s="12" t="str">
        <f t="shared" si="57"/>
        <v/>
      </c>
      <c r="AM346" s="5"/>
      <c r="AN346" s="27" t="str">
        <f t="shared" si="58"/>
        <v/>
      </c>
      <c r="AO346" s="5"/>
      <c r="AP346" s="5"/>
      <c r="AQ346" s="6"/>
      <c r="AR346" s="12" t="str">
        <f t="shared" si="59"/>
        <v/>
      </c>
      <c r="AS346" s="6"/>
      <c r="AT346" s="5"/>
      <c r="AU346" s="53"/>
      <c r="AV346" s="53"/>
      <c r="AW346" s="54"/>
      <c r="AX346" s="15" t="str">
        <f t="shared" si="60"/>
        <v/>
      </c>
      <c r="AY346" s="5"/>
      <c r="AZ346" s="27" t="str">
        <f>IFERROR(VLOOKUP(AY346,vlookup!A$2:I$331,2,FALSE),"")</f>
        <v/>
      </c>
      <c r="BA346" s="27" t="str">
        <f>IFERROR(VLOOKUP(AY346,vlookup!A$2:I$331,3,FALSE),"")</f>
        <v/>
      </c>
      <c r="BB346" s="5"/>
      <c r="BC346" s="27" t="str">
        <f>IFERROR(VLOOKUP(BB346,vlookup!D$2:E$331,2,FALSE),"")</f>
        <v/>
      </c>
      <c r="BD346" s="5"/>
      <c r="BE346" s="27" t="str">
        <f t="shared" si="61"/>
        <v/>
      </c>
      <c r="BF346" s="27" t="str">
        <f>IFERROR(VLOOKUP(BE346,vlookup!G$2:I$331,2,FALSE),"")</f>
        <v/>
      </c>
      <c r="BG346" s="27" t="str">
        <f>IFERROR(VLOOKUP(BE346,vlookup!G$2:I$331,3,FALSE),"")</f>
        <v/>
      </c>
      <c r="BH346" s="5"/>
      <c r="BI346" s="6"/>
      <c r="BJ346" s="6"/>
      <c r="BK346" s="6"/>
      <c r="BL346" s="6"/>
    </row>
    <row r="347" spans="1:64">
      <c r="A347" s="4"/>
      <c r="B347" s="5"/>
      <c r="C347" s="27" t="str">
        <f>IFERROR(VLOOKUP(B347,vlookup!A$2:I$331,2,FALSE),"")</f>
        <v/>
      </c>
      <c r="D347" s="27" t="str">
        <f>IFERROR(VLOOKUP(B347,vlookup!A$2:I$331,3,FALSE),"")</f>
        <v/>
      </c>
      <c r="E347" s="5"/>
      <c r="F347" s="27" t="str">
        <f>IFERROR(VLOOKUP(E347,vlookup!D$2:E$331,2,FALSE),"")</f>
        <v/>
      </c>
      <c r="G347" s="5"/>
      <c r="H347" s="27" t="str">
        <f t="shared" si="52"/>
        <v/>
      </c>
      <c r="I347" s="27" t="str">
        <f>IFERROR(VLOOKUP(H347,vlookup!G$2:I$331,2,FALSE),"")</f>
        <v/>
      </c>
      <c r="J347" s="27" t="str">
        <f>IFERROR(VLOOKUP(H347,vlookup!G$2:I$331,3,FALSE),"")</f>
        <v/>
      </c>
      <c r="K347" s="5"/>
      <c r="L347" s="6"/>
      <c r="M347" s="6"/>
      <c r="N347" s="6"/>
      <c r="O347" s="6"/>
      <c r="P347" s="6"/>
      <c r="Q347" s="14" t="str">
        <f t="shared" si="53"/>
        <v/>
      </c>
      <c r="R347" s="5"/>
      <c r="S347" s="6"/>
      <c r="T347" s="6"/>
      <c r="U347" s="5"/>
      <c r="V347" s="45">
        <f t="shared" si="54"/>
        <v>0</v>
      </c>
      <c r="W347" s="45">
        <f t="shared" si="55"/>
        <v>0</v>
      </c>
      <c r="X347" s="45" t="e">
        <f t="shared" si="56"/>
        <v>#VALUE!</v>
      </c>
      <c r="Y347" s="45">
        <f>IFERROR(VALUE(V347),VLOOKUP(V347,DayReplace[],2,0))</f>
        <v>0</v>
      </c>
      <c r="Z347" s="45">
        <f>IF(V347=0,1,
IF(OR(AND(COUNTIF(Table12[Normal and Leap Years],X347),AA347=3,Y347=30),
AND(COUNTIF(Table9[MM Year],X347),COUNTIF(Table13[Always 29-Day Months],AA347),Y347=30)),Y347
-1,Y347))</f>
        <v>1</v>
      </c>
      <c r="AA347" s="45">
        <f>IFERROR(VALUE(W347),VLOOKUP(W347,MonthReplace[],2,0))</f>
        <v>0</v>
      </c>
      <c r="AB347" s="45" t="e">
        <f>IF(COUNTIF(Table9[MM Year],X347),VLOOKUP(AA347,MonthSerial[],VLOOKUP(X347,Table9[],3,0)+2,0),DATE(X347,AA347,0)-AC347)</f>
        <v>#VALUE!</v>
      </c>
      <c r="AC347" s="45" t="e">
        <f>IF(COUNTIF(Table9[MM Year],X347),
VLOOKUP(X347,Table9[],5,0),
DATE(X347,1,0))</f>
        <v>#VALUE!</v>
      </c>
      <c r="AD347" s="46" t="e">
        <f>IF(AA347=0,DATE(YEAR(AC347+1),7,16),
IF(V347=0,IF(COUNTIF(Table9[MM Year],X347),AC347+AB347+Z347+15-DAY(AC347+AB347+Z347+15)+16,AC347+AB347+Z347-DAY(AC347+AB347+Z347)+16),
IF(COUNTIF(Table9[MM Year],X347),
IF(AC347+AB347+Z347&lt;VLOOKUP(X347,Table9[],7,0),AC347
+AB347+Z347+VLOOKUP(X347,Table9[],4,0),AC347+AB347+Z347),AC347
+AB347+Z347)))</f>
        <v>#VALUE!</v>
      </c>
      <c r="AE347" s="42"/>
      <c r="AF347" s="15" t="str">
        <f>IFERROR(IF(COUNTIF(Table9[MM Year],X347),
IF(AD347&lt;VLOOKUP(X347,Table9[],7,0),AD347
+VLOOKUP(X347,Table9[],4,0),AD347),AD347
),"")</f>
        <v/>
      </c>
      <c r="AG347" s="5"/>
      <c r="AH347" s="5"/>
      <c r="AI347" s="5"/>
      <c r="AJ347" s="6"/>
      <c r="AK347" s="6"/>
      <c r="AL347" s="12" t="str">
        <f t="shared" si="57"/>
        <v/>
      </c>
      <c r="AM347" s="5"/>
      <c r="AN347" s="27" t="str">
        <f t="shared" si="58"/>
        <v/>
      </c>
      <c r="AO347" s="5"/>
      <c r="AP347" s="5"/>
      <c r="AQ347" s="6"/>
      <c r="AR347" s="12" t="str">
        <f t="shared" si="59"/>
        <v/>
      </c>
      <c r="AS347" s="6"/>
      <c r="AT347" s="5"/>
      <c r="AU347" s="53"/>
      <c r="AV347" s="53"/>
      <c r="AW347" s="54"/>
      <c r="AX347" s="15" t="str">
        <f t="shared" si="60"/>
        <v/>
      </c>
      <c r="AY347" s="5"/>
      <c r="AZ347" s="27" t="str">
        <f>IFERROR(VLOOKUP(AY347,vlookup!A$2:I$331,2,FALSE),"")</f>
        <v/>
      </c>
      <c r="BA347" s="27" t="str">
        <f>IFERROR(VLOOKUP(AY347,vlookup!A$2:I$331,3,FALSE),"")</f>
        <v/>
      </c>
      <c r="BB347" s="5"/>
      <c r="BC347" s="27" t="str">
        <f>IFERROR(VLOOKUP(BB347,vlookup!D$2:E$331,2,FALSE),"")</f>
        <v/>
      </c>
      <c r="BD347" s="5"/>
      <c r="BE347" s="27" t="str">
        <f t="shared" si="61"/>
        <v/>
      </c>
      <c r="BF347" s="27" t="str">
        <f>IFERROR(VLOOKUP(BE347,vlookup!G$2:I$331,2,FALSE),"")</f>
        <v/>
      </c>
      <c r="BG347" s="27" t="str">
        <f>IFERROR(VLOOKUP(BE347,vlookup!G$2:I$331,3,FALSE),"")</f>
        <v/>
      </c>
      <c r="BH347" s="5"/>
      <c r="BI347" s="6"/>
      <c r="BJ347" s="6"/>
      <c r="BK347" s="6"/>
      <c r="BL347" s="6"/>
    </row>
    <row r="348" spans="1:64">
      <c r="A348" s="4"/>
      <c r="B348" s="5"/>
      <c r="C348" s="27" t="str">
        <f>IFERROR(VLOOKUP(B348,vlookup!A$2:I$331,2,FALSE),"")</f>
        <v/>
      </c>
      <c r="D348" s="27" t="str">
        <f>IFERROR(VLOOKUP(B348,vlookup!A$2:I$331,3,FALSE),"")</f>
        <v/>
      </c>
      <c r="E348" s="5"/>
      <c r="F348" s="27" t="str">
        <f>IFERROR(VLOOKUP(E348,vlookup!D$2:E$331,2,FALSE),"")</f>
        <v/>
      </c>
      <c r="G348" s="5"/>
      <c r="H348" s="27" t="str">
        <f t="shared" si="52"/>
        <v/>
      </c>
      <c r="I348" s="27" t="str">
        <f>IFERROR(VLOOKUP(H348,vlookup!G$2:I$331,2,FALSE),"")</f>
        <v/>
      </c>
      <c r="J348" s="27" t="str">
        <f>IFERROR(VLOOKUP(H348,vlookup!G$2:I$331,3,FALSE),"")</f>
        <v/>
      </c>
      <c r="K348" s="5"/>
      <c r="L348" s="6"/>
      <c r="M348" s="6"/>
      <c r="N348" s="6"/>
      <c r="O348" s="6"/>
      <c r="P348" s="6"/>
      <c r="Q348" s="14" t="str">
        <f t="shared" si="53"/>
        <v/>
      </c>
      <c r="R348" s="5"/>
      <c r="S348" s="6"/>
      <c r="T348" s="6"/>
      <c r="U348" s="5"/>
      <c r="V348" s="45">
        <f t="shared" si="54"/>
        <v>0</v>
      </c>
      <c r="W348" s="45">
        <f t="shared" si="55"/>
        <v>0</v>
      </c>
      <c r="X348" s="45" t="e">
        <f t="shared" si="56"/>
        <v>#VALUE!</v>
      </c>
      <c r="Y348" s="45">
        <f>IFERROR(VALUE(V348),VLOOKUP(V348,DayReplace[],2,0))</f>
        <v>0</v>
      </c>
      <c r="Z348" s="45">
        <f>IF(V348=0,1,
IF(OR(AND(COUNTIF(Table12[Normal and Leap Years],X348),AA348=3,Y348=30),
AND(COUNTIF(Table9[MM Year],X348),COUNTIF(Table13[Always 29-Day Months],AA348),Y348=30)),Y348
-1,Y348))</f>
        <v>1</v>
      </c>
      <c r="AA348" s="45">
        <f>IFERROR(VALUE(W348),VLOOKUP(W348,MonthReplace[],2,0))</f>
        <v>0</v>
      </c>
      <c r="AB348" s="45" t="e">
        <f>IF(COUNTIF(Table9[MM Year],X348),VLOOKUP(AA348,MonthSerial[],VLOOKUP(X348,Table9[],3,0)+2,0),DATE(X348,AA348,0)-AC348)</f>
        <v>#VALUE!</v>
      </c>
      <c r="AC348" s="45" t="e">
        <f>IF(COUNTIF(Table9[MM Year],X348),
VLOOKUP(X348,Table9[],5,0),
DATE(X348,1,0))</f>
        <v>#VALUE!</v>
      </c>
      <c r="AD348" s="46" t="e">
        <f>IF(AA348=0,DATE(YEAR(AC348+1),7,16),
IF(V348=0,IF(COUNTIF(Table9[MM Year],X348),AC348+AB348+Z348+15-DAY(AC348+AB348+Z348+15)+16,AC348+AB348+Z348-DAY(AC348+AB348+Z348)+16),
IF(COUNTIF(Table9[MM Year],X348),
IF(AC348+AB348+Z348&lt;VLOOKUP(X348,Table9[],7,0),AC348
+AB348+Z348+VLOOKUP(X348,Table9[],4,0),AC348+AB348+Z348),AC348
+AB348+Z348)))</f>
        <v>#VALUE!</v>
      </c>
      <c r="AE348" s="42"/>
      <c r="AF348" s="15" t="str">
        <f>IFERROR(IF(COUNTIF(Table9[MM Year],X348),
IF(AD348&lt;VLOOKUP(X348,Table9[],7,0),AD348
+VLOOKUP(X348,Table9[],4,0),AD348),AD348
),"")</f>
        <v/>
      </c>
      <c r="AG348" s="5"/>
      <c r="AH348" s="5"/>
      <c r="AI348" s="5"/>
      <c r="AJ348" s="6"/>
      <c r="AK348" s="6"/>
      <c r="AL348" s="12" t="str">
        <f t="shared" si="57"/>
        <v/>
      </c>
      <c r="AM348" s="5"/>
      <c r="AN348" s="27" t="str">
        <f t="shared" si="58"/>
        <v/>
      </c>
      <c r="AO348" s="5"/>
      <c r="AP348" s="5"/>
      <c r="AQ348" s="6"/>
      <c r="AR348" s="12" t="str">
        <f t="shared" si="59"/>
        <v/>
      </c>
      <c r="AS348" s="6"/>
      <c r="AT348" s="5"/>
      <c r="AU348" s="53"/>
      <c r="AV348" s="53"/>
      <c r="AW348" s="54"/>
      <c r="AX348" s="15" t="str">
        <f t="shared" si="60"/>
        <v/>
      </c>
      <c r="AY348" s="5"/>
      <c r="AZ348" s="27" t="str">
        <f>IFERROR(VLOOKUP(AY348,vlookup!A$2:I$331,2,FALSE),"")</f>
        <v/>
      </c>
      <c r="BA348" s="27" t="str">
        <f>IFERROR(VLOOKUP(AY348,vlookup!A$2:I$331,3,FALSE),"")</f>
        <v/>
      </c>
      <c r="BB348" s="5"/>
      <c r="BC348" s="27" t="str">
        <f>IFERROR(VLOOKUP(BB348,vlookup!D$2:E$331,2,FALSE),"")</f>
        <v/>
      </c>
      <c r="BD348" s="5"/>
      <c r="BE348" s="27" t="str">
        <f t="shared" si="61"/>
        <v/>
      </c>
      <c r="BF348" s="27" t="str">
        <f>IFERROR(VLOOKUP(BE348,vlookup!G$2:I$331,2,FALSE),"")</f>
        <v/>
      </c>
      <c r="BG348" s="27" t="str">
        <f>IFERROR(VLOOKUP(BE348,vlookup!G$2:I$331,3,FALSE),"")</f>
        <v/>
      </c>
      <c r="BH348" s="5"/>
      <c r="BI348" s="6"/>
      <c r="BJ348" s="6"/>
      <c r="BK348" s="6"/>
      <c r="BL348" s="6"/>
    </row>
    <row r="349" spans="1:64">
      <c r="A349" s="4"/>
      <c r="B349" s="5"/>
      <c r="C349" s="27" t="str">
        <f>IFERROR(VLOOKUP(B349,vlookup!A$2:I$331,2,FALSE),"")</f>
        <v/>
      </c>
      <c r="D349" s="27" t="str">
        <f>IFERROR(VLOOKUP(B349,vlookup!A$2:I$331,3,FALSE),"")</f>
        <v/>
      </c>
      <c r="E349" s="5"/>
      <c r="F349" s="27" t="str">
        <f>IFERROR(VLOOKUP(E349,vlookup!D$2:E$331,2,FALSE),"")</f>
        <v/>
      </c>
      <c r="G349" s="5"/>
      <c r="H349" s="27" t="str">
        <f t="shared" si="52"/>
        <v/>
      </c>
      <c r="I349" s="27" t="str">
        <f>IFERROR(VLOOKUP(H349,vlookup!G$2:I$331,2,FALSE),"")</f>
        <v/>
      </c>
      <c r="J349" s="27" t="str">
        <f>IFERROR(VLOOKUP(H349,vlookup!G$2:I$331,3,FALSE),"")</f>
        <v/>
      </c>
      <c r="K349" s="5"/>
      <c r="L349" s="6"/>
      <c r="M349" s="6"/>
      <c r="N349" s="6"/>
      <c r="O349" s="6"/>
      <c r="P349" s="6"/>
      <c r="Q349" s="14" t="str">
        <f t="shared" si="53"/>
        <v/>
      </c>
      <c r="R349" s="5"/>
      <c r="S349" s="6"/>
      <c r="T349" s="6"/>
      <c r="U349" s="5"/>
      <c r="V349" s="45">
        <f t="shared" si="54"/>
        <v>0</v>
      </c>
      <c r="W349" s="45">
        <f t="shared" si="55"/>
        <v>0</v>
      </c>
      <c r="X349" s="45" t="e">
        <f t="shared" si="56"/>
        <v>#VALUE!</v>
      </c>
      <c r="Y349" s="45">
        <f>IFERROR(VALUE(V349),VLOOKUP(V349,DayReplace[],2,0))</f>
        <v>0</v>
      </c>
      <c r="Z349" s="45">
        <f>IF(V349=0,1,
IF(OR(AND(COUNTIF(Table12[Normal and Leap Years],X349),AA349=3,Y349=30),
AND(COUNTIF(Table9[MM Year],X349),COUNTIF(Table13[Always 29-Day Months],AA349),Y349=30)),Y349
-1,Y349))</f>
        <v>1</v>
      </c>
      <c r="AA349" s="45">
        <f>IFERROR(VALUE(W349),VLOOKUP(W349,MonthReplace[],2,0))</f>
        <v>0</v>
      </c>
      <c r="AB349" s="45" t="e">
        <f>IF(COUNTIF(Table9[MM Year],X349),VLOOKUP(AA349,MonthSerial[],VLOOKUP(X349,Table9[],3,0)+2,0),DATE(X349,AA349,0)-AC349)</f>
        <v>#VALUE!</v>
      </c>
      <c r="AC349" s="45" t="e">
        <f>IF(COUNTIF(Table9[MM Year],X349),
VLOOKUP(X349,Table9[],5,0),
DATE(X349,1,0))</f>
        <v>#VALUE!</v>
      </c>
      <c r="AD349" s="46" t="e">
        <f>IF(AA349=0,DATE(YEAR(AC349+1),7,16),
IF(V349=0,IF(COUNTIF(Table9[MM Year],X349),AC349+AB349+Z349+15-DAY(AC349+AB349+Z349+15)+16,AC349+AB349+Z349-DAY(AC349+AB349+Z349)+16),
IF(COUNTIF(Table9[MM Year],X349),
IF(AC349+AB349+Z349&lt;VLOOKUP(X349,Table9[],7,0),AC349
+AB349+Z349+VLOOKUP(X349,Table9[],4,0),AC349+AB349+Z349),AC349
+AB349+Z349)))</f>
        <v>#VALUE!</v>
      </c>
      <c r="AE349" s="42"/>
      <c r="AF349" s="15" t="str">
        <f>IFERROR(IF(COUNTIF(Table9[MM Year],X349),
IF(AD349&lt;VLOOKUP(X349,Table9[],7,0),AD349
+VLOOKUP(X349,Table9[],4,0),AD349),AD349
),"")</f>
        <v/>
      </c>
      <c r="AG349" s="5"/>
      <c r="AH349" s="5"/>
      <c r="AI349" s="5"/>
      <c r="AJ349" s="6"/>
      <c r="AK349" s="6"/>
      <c r="AL349" s="12" t="str">
        <f t="shared" si="57"/>
        <v/>
      </c>
      <c r="AM349" s="5"/>
      <c r="AN349" s="27" t="str">
        <f t="shared" si="58"/>
        <v/>
      </c>
      <c r="AO349" s="5"/>
      <c r="AP349" s="5"/>
      <c r="AQ349" s="6"/>
      <c r="AR349" s="12" t="str">
        <f t="shared" si="59"/>
        <v/>
      </c>
      <c r="AS349" s="6"/>
      <c r="AT349" s="5"/>
      <c r="AU349" s="53"/>
      <c r="AV349" s="53"/>
      <c r="AW349" s="54"/>
      <c r="AX349" s="15" t="str">
        <f t="shared" si="60"/>
        <v/>
      </c>
      <c r="AY349" s="5"/>
      <c r="AZ349" s="27" t="str">
        <f>IFERROR(VLOOKUP(AY349,vlookup!A$2:I$331,2,FALSE),"")</f>
        <v/>
      </c>
      <c r="BA349" s="27" t="str">
        <f>IFERROR(VLOOKUP(AY349,vlookup!A$2:I$331,3,FALSE),"")</f>
        <v/>
      </c>
      <c r="BB349" s="5"/>
      <c r="BC349" s="27" t="str">
        <f>IFERROR(VLOOKUP(BB349,vlookup!D$2:E$331,2,FALSE),"")</f>
        <v/>
      </c>
      <c r="BD349" s="5"/>
      <c r="BE349" s="27" t="str">
        <f t="shared" si="61"/>
        <v/>
      </c>
      <c r="BF349" s="27" t="str">
        <f>IFERROR(VLOOKUP(BE349,vlookup!G$2:I$331,2,FALSE),"")</f>
        <v/>
      </c>
      <c r="BG349" s="27" t="str">
        <f>IFERROR(VLOOKUP(BE349,vlookup!G$2:I$331,3,FALSE),"")</f>
        <v/>
      </c>
      <c r="BH349" s="5"/>
      <c r="BI349" s="6"/>
      <c r="BJ349" s="6"/>
      <c r="BK349" s="6"/>
      <c r="BL349" s="6"/>
    </row>
    <row r="350" spans="1:64">
      <c r="A350" s="4"/>
      <c r="B350" s="5"/>
      <c r="C350" s="27" t="str">
        <f>IFERROR(VLOOKUP(B350,vlookup!A$2:I$331,2,FALSE),"")</f>
        <v/>
      </c>
      <c r="D350" s="27" t="str">
        <f>IFERROR(VLOOKUP(B350,vlookup!A$2:I$331,3,FALSE),"")</f>
        <v/>
      </c>
      <c r="E350" s="5"/>
      <c r="F350" s="27" t="str">
        <f>IFERROR(VLOOKUP(E350,vlookup!D$2:E$331,2,FALSE),"")</f>
        <v/>
      </c>
      <c r="G350" s="5"/>
      <c r="H350" s="27" t="str">
        <f t="shared" si="52"/>
        <v/>
      </c>
      <c r="I350" s="27" t="str">
        <f>IFERROR(VLOOKUP(H350,vlookup!G$2:I$331,2,FALSE),"")</f>
        <v/>
      </c>
      <c r="J350" s="27" t="str">
        <f>IFERROR(VLOOKUP(H350,vlookup!G$2:I$331,3,FALSE),"")</f>
        <v/>
      </c>
      <c r="K350" s="5"/>
      <c r="L350" s="6"/>
      <c r="M350" s="6"/>
      <c r="N350" s="6"/>
      <c r="O350" s="6"/>
      <c r="P350" s="6"/>
      <c r="Q350" s="14" t="str">
        <f t="shared" si="53"/>
        <v/>
      </c>
      <c r="R350" s="5"/>
      <c r="S350" s="6"/>
      <c r="T350" s="6"/>
      <c r="U350" s="5"/>
      <c r="V350" s="45">
        <f t="shared" si="54"/>
        <v>0</v>
      </c>
      <c r="W350" s="45">
        <f t="shared" si="55"/>
        <v>0</v>
      </c>
      <c r="X350" s="45" t="e">
        <f t="shared" si="56"/>
        <v>#VALUE!</v>
      </c>
      <c r="Y350" s="45">
        <f>IFERROR(VALUE(V350),VLOOKUP(V350,DayReplace[],2,0))</f>
        <v>0</v>
      </c>
      <c r="Z350" s="45">
        <f>IF(V350=0,1,
IF(OR(AND(COUNTIF(Table12[Normal and Leap Years],X350),AA350=3,Y350=30),
AND(COUNTIF(Table9[MM Year],X350),COUNTIF(Table13[Always 29-Day Months],AA350),Y350=30)),Y350
-1,Y350))</f>
        <v>1</v>
      </c>
      <c r="AA350" s="45">
        <f>IFERROR(VALUE(W350),VLOOKUP(W350,MonthReplace[],2,0))</f>
        <v>0</v>
      </c>
      <c r="AB350" s="45" t="e">
        <f>IF(COUNTIF(Table9[MM Year],X350),VLOOKUP(AA350,MonthSerial[],VLOOKUP(X350,Table9[],3,0)+2,0),DATE(X350,AA350,0)-AC350)</f>
        <v>#VALUE!</v>
      </c>
      <c r="AC350" s="45" t="e">
        <f>IF(COUNTIF(Table9[MM Year],X350),
VLOOKUP(X350,Table9[],5,0),
DATE(X350,1,0))</f>
        <v>#VALUE!</v>
      </c>
      <c r="AD350" s="46" t="e">
        <f>IF(AA350=0,DATE(YEAR(AC350+1),7,16),
IF(V350=0,IF(COUNTIF(Table9[MM Year],X350),AC350+AB350+Z350+15-DAY(AC350+AB350+Z350+15)+16,AC350+AB350+Z350-DAY(AC350+AB350+Z350)+16),
IF(COUNTIF(Table9[MM Year],X350),
IF(AC350+AB350+Z350&lt;VLOOKUP(X350,Table9[],7,0),AC350
+AB350+Z350+VLOOKUP(X350,Table9[],4,0),AC350+AB350+Z350),AC350
+AB350+Z350)))</f>
        <v>#VALUE!</v>
      </c>
      <c r="AE350" s="42"/>
      <c r="AF350" s="15" t="str">
        <f>IFERROR(IF(COUNTIF(Table9[MM Year],X350),
IF(AD350&lt;VLOOKUP(X350,Table9[],7,0),AD350
+VLOOKUP(X350,Table9[],4,0),AD350),AD350
),"")</f>
        <v/>
      </c>
      <c r="AG350" s="5"/>
      <c r="AH350" s="5"/>
      <c r="AI350" s="5"/>
      <c r="AJ350" s="6"/>
      <c r="AK350" s="6"/>
      <c r="AL350" s="12" t="str">
        <f t="shared" si="57"/>
        <v/>
      </c>
      <c r="AM350" s="5"/>
      <c r="AN350" s="27" t="str">
        <f t="shared" si="58"/>
        <v/>
      </c>
      <c r="AO350" s="5"/>
      <c r="AP350" s="5"/>
      <c r="AQ350" s="6"/>
      <c r="AR350" s="12" t="str">
        <f t="shared" si="59"/>
        <v/>
      </c>
      <c r="AS350" s="6"/>
      <c r="AT350" s="5"/>
      <c r="AU350" s="53"/>
      <c r="AV350" s="53"/>
      <c r="AW350" s="54"/>
      <c r="AX350" s="15" t="str">
        <f t="shared" si="60"/>
        <v/>
      </c>
      <c r="AY350" s="5"/>
      <c r="AZ350" s="27" t="str">
        <f>IFERROR(VLOOKUP(AY350,vlookup!A$2:I$331,2,FALSE),"")</f>
        <v/>
      </c>
      <c r="BA350" s="27" t="str">
        <f>IFERROR(VLOOKUP(AY350,vlookup!A$2:I$331,3,FALSE),"")</f>
        <v/>
      </c>
      <c r="BB350" s="5"/>
      <c r="BC350" s="27" t="str">
        <f>IFERROR(VLOOKUP(BB350,vlookup!D$2:E$331,2,FALSE),"")</f>
        <v/>
      </c>
      <c r="BD350" s="5"/>
      <c r="BE350" s="27" t="str">
        <f t="shared" si="61"/>
        <v/>
      </c>
      <c r="BF350" s="27" t="str">
        <f>IFERROR(VLOOKUP(BE350,vlookup!G$2:I$331,2,FALSE),"")</f>
        <v/>
      </c>
      <c r="BG350" s="27" t="str">
        <f>IFERROR(VLOOKUP(BE350,vlookup!G$2:I$331,3,FALSE),"")</f>
        <v/>
      </c>
      <c r="BH350" s="5"/>
      <c r="BI350" s="6"/>
      <c r="BJ350" s="6"/>
      <c r="BK350" s="6"/>
      <c r="BL350" s="6"/>
    </row>
    <row r="351" spans="1:64">
      <c r="A351" s="4"/>
      <c r="B351" s="5"/>
      <c r="C351" s="27" t="str">
        <f>IFERROR(VLOOKUP(B351,vlookup!A$2:I$331,2,FALSE),"")</f>
        <v/>
      </c>
      <c r="D351" s="27" t="str">
        <f>IFERROR(VLOOKUP(B351,vlookup!A$2:I$331,3,FALSE),"")</f>
        <v/>
      </c>
      <c r="E351" s="5"/>
      <c r="F351" s="27" t="str">
        <f>IFERROR(VLOOKUP(E351,vlookup!D$2:E$331,2,FALSE),"")</f>
        <v/>
      </c>
      <c r="G351" s="5"/>
      <c r="H351" s="27" t="str">
        <f t="shared" si="52"/>
        <v/>
      </c>
      <c r="I351" s="27" t="str">
        <f>IFERROR(VLOOKUP(H351,vlookup!G$2:I$331,2,FALSE),"")</f>
        <v/>
      </c>
      <c r="J351" s="27" t="str">
        <f>IFERROR(VLOOKUP(H351,vlookup!G$2:I$331,3,FALSE),"")</f>
        <v/>
      </c>
      <c r="K351" s="5"/>
      <c r="L351" s="6"/>
      <c r="M351" s="6"/>
      <c r="N351" s="6"/>
      <c r="O351" s="6"/>
      <c r="P351" s="6"/>
      <c r="Q351" s="14" t="str">
        <f t="shared" si="53"/>
        <v/>
      </c>
      <c r="R351" s="5"/>
      <c r="S351" s="6"/>
      <c r="T351" s="6"/>
      <c r="U351" s="5"/>
      <c r="V351" s="45">
        <f t="shared" si="54"/>
        <v>0</v>
      </c>
      <c r="W351" s="45">
        <f t="shared" si="55"/>
        <v>0</v>
      </c>
      <c r="X351" s="45" t="e">
        <f t="shared" si="56"/>
        <v>#VALUE!</v>
      </c>
      <c r="Y351" s="45">
        <f>IFERROR(VALUE(V351),VLOOKUP(V351,DayReplace[],2,0))</f>
        <v>0</v>
      </c>
      <c r="Z351" s="45">
        <f>IF(V351=0,1,
IF(OR(AND(COUNTIF(Table12[Normal and Leap Years],X351),AA351=3,Y351=30),
AND(COUNTIF(Table9[MM Year],X351),COUNTIF(Table13[Always 29-Day Months],AA351),Y351=30)),Y351
-1,Y351))</f>
        <v>1</v>
      </c>
      <c r="AA351" s="45">
        <f>IFERROR(VALUE(W351),VLOOKUP(W351,MonthReplace[],2,0))</f>
        <v>0</v>
      </c>
      <c r="AB351" s="45" t="e">
        <f>IF(COUNTIF(Table9[MM Year],X351),VLOOKUP(AA351,MonthSerial[],VLOOKUP(X351,Table9[],3,0)+2,0),DATE(X351,AA351,0)-AC351)</f>
        <v>#VALUE!</v>
      </c>
      <c r="AC351" s="45" t="e">
        <f>IF(COUNTIF(Table9[MM Year],X351),
VLOOKUP(X351,Table9[],5,0),
DATE(X351,1,0))</f>
        <v>#VALUE!</v>
      </c>
      <c r="AD351" s="46" t="e">
        <f>IF(AA351=0,DATE(YEAR(AC351+1),7,16),
IF(V351=0,IF(COUNTIF(Table9[MM Year],X351),AC351+AB351+Z351+15-DAY(AC351+AB351+Z351+15)+16,AC351+AB351+Z351-DAY(AC351+AB351+Z351)+16),
IF(COUNTIF(Table9[MM Year],X351),
IF(AC351+AB351+Z351&lt;VLOOKUP(X351,Table9[],7,0),AC351
+AB351+Z351+VLOOKUP(X351,Table9[],4,0),AC351+AB351+Z351),AC351
+AB351+Z351)))</f>
        <v>#VALUE!</v>
      </c>
      <c r="AE351" s="42"/>
      <c r="AF351" s="15" t="str">
        <f>IFERROR(IF(COUNTIF(Table9[MM Year],X351),
IF(AD351&lt;VLOOKUP(X351,Table9[],7,0),AD351
+VLOOKUP(X351,Table9[],4,0),AD351),AD351
),"")</f>
        <v/>
      </c>
      <c r="AG351" s="5"/>
      <c r="AH351" s="5"/>
      <c r="AI351" s="5"/>
      <c r="AJ351" s="6"/>
      <c r="AK351" s="6"/>
      <c r="AL351" s="12" t="str">
        <f t="shared" si="57"/>
        <v/>
      </c>
      <c r="AM351" s="5"/>
      <c r="AN351" s="27" t="str">
        <f t="shared" si="58"/>
        <v/>
      </c>
      <c r="AO351" s="5"/>
      <c r="AP351" s="5"/>
      <c r="AQ351" s="6"/>
      <c r="AR351" s="12" t="str">
        <f t="shared" si="59"/>
        <v/>
      </c>
      <c r="AS351" s="6"/>
      <c r="AT351" s="5"/>
      <c r="AU351" s="53"/>
      <c r="AV351" s="53"/>
      <c r="AW351" s="54"/>
      <c r="AX351" s="15" t="str">
        <f t="shared" si="60"/>
        <v/>
      </c>
      <c r="AY351" s="5"/>
      <c r="AZ351" s="27" t="str">
        <f>IFERROR(VLOOKUP(AY351,vlookup!A$2:I$331,2,FALSE),"")</f>
        <v/>
      </c>
      <c r="BA351" s="27" t="str">
        <f>IFERROR(VLOOKUP(AY351,vlookup!A$2:I$331,3,FALSE),"")</f>
        <v/>
      </c>
      <c r="BB351" s="5"/>
      <c r="BC351" s="27" t="str">
        <f>IFERROR(VLOOKUP(BB351,vlookup!D$2:E$331,2,FALSE),"")</f>
        <v/>
      </c>
      <c r="BD351" s="5"/>
      <c r="BE351" s="27" t="str">
        <f t="shared" si="61"/>
        <v/>
      </c>
      <c r="BF351" s="27" t="str">
        <f>IFERROR(VLOOKUP(BE351,vlookup!G$2:I$331,2,FALSE),"")</f>
        <v/>
      </c>
      <c r="BG351" s="27" t="str">
        <f>IFERROR(VLOOKUP(BE351,vlookup!G$2:I$331,3,FALSE),"")</f>
        <v/>
      </c>
      <c r="BH351" s="5"/>
      <c r="BI351" s="6"/>
      <c r="BJ351" s="6"/>
      <c r="BK351" s="6"/>
      <c r="BL351" s="6"/>
    </row>
    <row r="352" spans="1:64">
      <c r="A352" s="4"/>
      <c r="B352" s="5"/>
      <c r="C352" s="27" t="str">
        <f>IFERROR(VLOOKUP(B352,vlookup!A$2:I$331,2,FALSE),"")</f>
        <v/>
      </c>
      <c r="D352" s="27" t="str">
        <f>IFERROR(VLOOKUP(B352,vlookup!A$2:I$331,3,FALSE),"")</f>
        <v/>
      </c>
      <c r="E352" s="5"/>
      <c r="F352" s="27" t="str">
        <f>IFERROR(VLOOKUP(E352,vlookup!D$2:E$331,2,FALSE),"")</f>
        <v/>
      </c>
      <c r="G352" s="5"/>
      <c r="H352" s="27" t="str">
        <f t="shared" si="52"/>
        <v/>
      </c>
      <c r="I352" s="27" t="str">
        <f>IFERROR(VLOOKUP(H352,vlookup!G$2:I$331,2,FALSE),"")</f>
        <v/>
      </c>
      <c r="J352" s="27" t="str">
        <f>IFERROR(VLOOKUP(H352,vlookup!G$2:I$331,3,FALSE),"")</f>
        <v/>
      </c>
      <c r="K352" s="5"/>
      <c r="L352" s="6"/>
      <c r="M352" s="6"/>
      <c r="N352" s="6"/>
      <c r="O352" s="6"/>
      <c r="P352" s="6"/>
      <c r="Q352" s="14" t="str">
        <f t="shared" si="53"/>
        <v/>
      </c>
      <c r="R352" s="5"/>
      <c r="S352" s="6"/>
      <c r="T352" s="6"/>
      <c r="U352" s="5"/>
      <c r="V352" s="45">
        <f t="shared" si="54"/>
        <v>0</v>
      </c>
      <c r="W352" s="45">
        <f t="shared" si="55"/>
        <v>0</v>
      </c>
      <c r="X352" s="45" t="e">
        <f t="shared" si="56"/>
        <v>#VALUE!</v>
      </c>
      <c r="Y352" s="45">
        <f>IFERROR(VALUE(V352),VLOOKUP(V352,DayReplace[],2,0))</f>
        <v>0</v>
      </c>
      <c r="Z352" s="45">
        <f>IF(V352=0,1,
IF(OR(AND(COUNTIF(Table12[Normal and Leap Years],X352),AA352=3,Y352=30),
AND(COUNTIF(Table9[MM Year],X352),COUNTIF(Table13[Always 29-Day Months],AA352),Y352=30)),Y352
-1,Y352))</f>
        <v>1</v>
      </c>
      <c r="AA352" s="45">
        <f>IFERROR(VALUE(W352),VLOOKUP(W352,MonthReplace[],2,0))</f>
        <v>0</v>
      </c>
      <c r="AB352" s="45" t="e">
        <f>IF(COUNTIF(Table9[MM Year],X352),VLOOKUP(AA352,MonthSerial[],VLOOKUP(X352,Table9[],3,0)+2,0),DATE(X352,AA352,0)-AC352)</f>
        <v>#VALUE!</v>
      </c>
      <c r="AC352" s="45" t="e">
        <f>IF(COUNTIF(Table9[MM Year],X352),
VLOOKUP(X352,Table9[],5,0),
DATE(X352,1,0))</f>
        <v>#VALUE!</v>
      </c>
      <c r="AD352" s="46" t="e">
        <f>IF(AA352=0,DATE(YEAR(AC352+1),7,16),
IF(V352=0,IF(COUNTIF(Table9[MM Year],X352),AC352+AB352+Z352+15-DAY(AC352+AB352+Z352+15)+16,AC352+AB352+Z352-DAY(AC352+AB352+Z352)+16),
IF(COUNTIF(Table9[MM Year],X352),
IF(AC352+AB352+Z352&lt;VLOOKUP(X352,Table9[],7,0),AC352
+AB352+Z352+VLOOKUP(X352,Table9[],4,0),AC352+AB352+Z352),AC352
+AB352+Z352)))</f>
        <v>#VALUE!</v>
      </c>
      <c r="AE352" s="42"/>
      <c r="AF352" s="15" t="str">
        <f>IFERROR(IF(COUNTIF(Table9[MM Year],X352),
IF(AD352&lt;VLOOKUP(X352,Table9[],7,0),AD352
+VLOOKUP(X352,Table9[],4,0),AD352),AD352
),"")</f>
        <v/>
      </c>
      <c r="AG352" s="5"/>
      <c r="AH352" s="5"/>
      <c r="AI352" s="5"/>
      <c r="AJ352" s="6"/>
      <c r="AK352" s="6"/>
      <c r="AL352" s="12" t="str">
        <f t="shared" si="57"/>
        <v/>
      </c>
      <c r="AM352" s="5"/>
      <c r="AN352" s="27" t="str">
        <f t="shared" si="58"/>
        <v/>
      </c>
      <c r="AO352" s="5"/>
      <c r="AP352" s="5"/>
      <c r="AQ352" s="6"/>
      <c r="AR352" s="12" t="str">
        <f t="shared" si="59"/>
        <v/>
      </c>
      <c r="AS352" s="6"/>
      <c r="AT352" s="5"/>
      <c r="AU352" s="53"/>
      <c r="AV352" s="53"/>
      <c r="AW352" s="54"/>
      <c r="AX352" s="15" t="str">
        <f t="shared" si="60"/>
        <v/>
      </c>
      <c r="AY352" s="5"/>
      <c r="AZ352" s="27" t="str">
        <f>IFERROR(VLOOKUP(AY352,vlookup!A$2:I$331,2,FALSE),"")</f>
        <v/>
      </c>
      <c r="BA352" s="27" t="str">
        <f>IFERROR(VLOOKUP(AY352,vlookup!A$2:I$331,3,FALSE),"")</f>
        <v/>
      </c>
      <c r="BB352" s="5"/>
      <c r="BC352" s="27" t="str">
        <f>IFERROR(VLOOKUP(BB352,vlookup!D$2:E$331,2,FALSE),"")</f>
        <v/>
      </c>
      <c r="BD352" s="5"/>
      <c r="BE352" s="27" t="str">
        <f t="shared" si="61"/>
        <v/>
      </c>
      <c r="BF352" s="27" t="str">
        <f>IFERROR(VLOOKUP(BE352,vlookup!G$2:I$331,2,FALSE),"")</f>
        <v/>
      </c>
      <c r="BG352" s="27" t="str">
        <f>IFERROR(VLOOKUP(BE352,vlookup!G$2:I$331,3,FALSE),"")</f>
        <v/>
      </c>
      <c r="BH352" s="5"/>
      <c r="BI352" s="6"/>
      <c r="BJ352" s="6"/>
      <c r="BK352" s="6"/>
      <c r="BL352" s="6"/>
    </row>
    <row r="353" spans="1:64">
      <c r="A353" s="4"/>
      <c r="B353" s="5"/>
      <c r="C353" s="27" t="str">
        <f>IFERROR(VLOOKUP(B353,vlookup!A$2:I$331,2,FALSE),"")</f>
        <v/>
      </c>
      <c r="D353" s="27" t="str">
        <f>IFERROR(VLOOKUP(B353,vlookup!A$2:I$331,3,FALSE),"")</f>
        <v/>
      </c>
      <c r="E353" s="5"/>
      <c r="F353" s="27" t="str">
        <f>IFERROR(VLOOKUP(E353,vlookup!D$2:E$331,2,FALSE),"")</f>
        <v/>
      </c>
      <c r="G353" s="5"/>
      <c r="H353" s="27" t="str">
        <f t="shared" si="52"/>
        <v/>
      </c>
      <c r="I353" s="27" t="str">
        <f>IFERROR(VLOOKUP(H353,vlookup!G$2:I$331,2,FALSE),"")</f>
        <v/>
      </c>
      <c r="J353" s="27" t="str">
        <f>IFERROR(VLOOKUP(H353,vlookup!G$2:I$331,3,FALSE),"")</f>
        <v/>
      </c>
      <c r="K353" s="5"/>
      <c r="L353" s="6"/>
      <c r="M353" s="6"/>
      <c r="N353" s="6"/>
      <c r="O353" s="6"/>
      <c r="P353" s="6"/>
      <c r="Q353" s="14" t="str">
        <f t="shared" si="53"/>
        <v/>
      </c>
      <c r="R353" s="5"/>
      <c r="S353" s="6"/>
      <c r="T353" s="6"/>
      <c r="U353" s="5"/>
      <c r="V353" s="45">
        <f t="shared" si="54"/>
        <v>0</v>
      </c>
      <c r="W353" s="45">
        <f t="shared" si="55"/>
        <v>0</v>
      </c>
      <c r="X353" s="45" t="e">
        <f t="shared" si="56"/>
        <v>#VALUE!</v>
      </c>
      <c r="Y353" s="45">
        <f>IFERROR(VALUE(V353),VLOOKUP(V353,DayReplace[],2,0))</f>
        <v>0</v>
      </c>
      <c r="Z353" s="45">
        <f>IF(V353=0,1,
IF(OR(AND(COUNTIF(Table12[Normal and Leap Years],X353),AA353=3,Y353=30),
AND(COUNTIF(Table9[MM Year],X353),COUNTIF(Table13[Always 29-Day Months],AA353),Y353=30)),Y353
-1,Y353))</f>
        <v>1</v>
      </c>
      <c r="AA353" s="45">
        <f>IFERROR(VALUE(W353),VLOOKUP(W353,MonthReplace[],2,0))</f>
        <v>0</v>
      </c>
      <c r="AB353" s="45" t="e">
        <f>IF(COUNTIF(Table9[MM Year],X353),VLOOKUP(AA353,MonthSerial[],VLOOKUP(X353,Table9[],3,0)+2,0),DATE(X353,AA353,0)-AC353)</f>
        <v>#VALUE!</v>
      </c>
      <c r="AC353" s="45" t="e">
        <f>IF(COUNTIF(Table9[MM Year],X353),
VLOOKUP(X353,Table9[],5,0),
DATE(X353,1,0))</f>
        <v>#VALUE!</v>
      </c>
      <c r="AD353" s="46" t="e">
        <f>IF(AA353=0,DATE(YEAR(AC353+1),7,16),
IF(V353=0,IF(COUNTIF(Table9[MM Year],X353),AC353+AB353+Z353+15-DAY(AC353+AB353+Z353+15)+16,AC353+AB353+Z353-DAY(AC353+AB353+Z353)+16),
IF(COUNTIF(Table9[MM Year],X353),
IF(AC353+AB353+Z353&lt;VLOOKUP(X353,Table9[],7,0),AC353
+AB353+Z353+VLOOKUP(X353,Table9[],4,0),AC353+AB353+Z353),AC353
+AB353+Z353)))</f>
        <v>#VALUE!</v>
      </c>
      <c r="AE353" s="42"/>
      <c r="AF353" s="15" t="str">
        <f>IFERROR(IF(COUNTIF(Table9[MM Year],X353),
IF(AD353&lt;VLOOKUP(X353,Table9[],7,0),AD353
+VLOOKUP(X353,Table9[],4,0),AD353),AD353
),"")</f>
        <v/>
      </c>
      <c r="AG353" s="5"/>
      <c r="AH353" s="5"/>
      <c r="AI353" s="5"/>
      <c r="AJ353" s="6"/>
      <c r="AK353" s="6"/>
      <c r="AL353" s="12" t="str">
        <f t="shared" si="57"/>
        <v/>
      </c>
      <c r="AM353" s="5"/>
      <c r="AN353" s="27" t="str">
        <f t="shared" si="58"/>
        <v/>
      </c>
      <c r="AO353" s="5"/>
      <c r="AP353" s="5"/>
      <c r="AQ353" s="6"/>
      <c r="AR353" s="12" t="str">
        <f t="shared" si="59"/>
        <v/>
      </c>
      <c r="AS353" s="6"/>
      <c r="AT353" s="5"/>
      <c r="AU353" s="53"/>
      <c r="AV353" s="53"/>
      <c r="AW353" s="54"/>
      <c r="AX353" s="15" t="str">
        <f t="shared" si="60"/>
        <v/>
      </c>
      <c r="AY353" s="5"/>
      <c r="AZ353" s="27" t="str">
        <f>IFERROR(VLOOKUP(AY353,vlookup!A$2:I$331,2,FALSE),"")</f>
        <v/>
      </c>
      <c r="BA353" s="27" t="str">
        <f>IFERROR(VLOOKUP(AY353,vlookup!A$2:I$331,3,FALSE),"")</f>
        <v/>
      </c>
      <c r="BB353" s="5"/>
      <c r="BC353" s="27" t="str">
        <f>IFERROR(VLOOKUP(BB353,vlookup!D$2:E$331,2,FALSE),"")</f>
        <v/>
      </c>
      <c r="BD353" s="5"/>
      <c r="BE353" s="27" t="str">
        <f t="shared" si="61"/>
        <v/>
      </c>
      <c r="BF353" s="27" t="str">
        <f>IFERROR(VLOOKUP(BE353,vlookup!G$2:I$331,2,FALSE),"")</f>
        <v/>
      </c>
      <c r="BG353" s="27" t="str">
        <f>IFERROR(VLOOKUP(BE353,vlookup!G$2:I$331,3,FALSE),"")</f>
        <v/>
      </c>
      <c r="BH353" s="5"/>
      <c r="BI353" s="6"/>
      <c r="BJ353" s="6"/>
      <c r="BK353" s="6"/>
      <c r="BL353" s="6"/>
    </row>
    <row r="354" spans="1:64">
      <c r="A354" s="4"/>
      <c r="B354" s="5"/>
      <c r="C354" s="27" t="str">
        <f>IFERROR(VLOOKUP(B354,vlookup!A$2:I$331,2,FALSE),"")</f>
        <v/>
      </c>
      <c r="D354" s="27" t="str">
        <f>IFERROR(VLOOKUP(B354,vlookup!A$2:I$331,3,FALSE),"")</f>
        <v/>
      </c>
      <c r="E354" s="5"/>
      <c r="F354" s="27" t="str">
        <f>IFERROR(VLOOKUP(E354,vlookup!D$2:E$331,2,FALSE),"")</f>
        <v/>
      </c>
      <c r="G354" s="5"/>
      <c r="H354" s="27" t="str">
        <f t="shared" si="52"/>
        <v/>
      </c>
      <c r="I354" s="27" t="str">
        <f>IFERROR(VLOOKUP(H354,vlookup!G$2:I$331,2,FALSE),"")</f>
        <v/>
      </c>
      <c r="J354" s="27" t="str">
        <f>IFERROR(VLOOKUP(H354,vlookup!G$2:I$331,3,FALSE),"")</f>
        <v/>
      </c>
      <c r="K354" s="5"/>
      <c r="L354" s="6"/>
      <c r="M354" s="6"/>
      <c r="N354" s="6"/>
      <c r="O354" s="6"/>
      <c r="P354" s="6"/>
      <c r="Q354" s="14" t="str">
        <f t="shared" si="53"/>
        <v/>
      </c>
      <c r="R354" s="5"/>
      <c r="S354" s="6"/>
      <c r="T354" s="6"/>
      <c r="U354" s="5"/>
      <c r="V354" s="45">
        <f t="shared" si="54"/>
        <v>0</v>
      </c>
      <c r="W354" s="45">
        <f t="shared" si="55"/>
        <v>0</v>
      </c>
      <c r="X354" s="45" t="e">
        <f t="shared" si="56"/>
        <v>#VALUE!</v>
      </c>
      <c r="Y354" s="45">
        <f>IFERROR(VALUE(V354),VLOOKUP(V354,DayReplace[],2,0))</f>
        <v>0</v>
      </c>
      <c r="Z354" s="45">
        <f>IF(V354=0,1,
IF(OR(AND(COUNTIF(Table12[Normal and Leap Years],X354),AA354=3,Y354=30),
AND(COUNTIF(Table9[MM Year],X354),COUNTIF(Table13[Always 29-Day Months],AA354),Y354=30)),Y354
-1,Y354))</f>
        <v>1</v>
      </c>
      <c r="AA354" s="45">
        <f>IFERROR(VALUE(W354),VLOOKUP(W354,MonthReplace[],2,0))</f>
        <v>0</v>
      </c>
      <c r="AB354" s="45" t="e">
        <f>IF(COUNTIF(Table9[MM Year],X354),VLOOKUP(AA354,MonthSerial[],VLOOKUP(X354,Table9[],3,0)+2,0),DATE(X354,AA354,0)-AC354)</f>
        <v>#VALUE!</v>
      </c>
      <c r="AC354" s="45" t="e">
        <f>IF(COUNTIF(Table9[MM Year],X354),
VLOOKUP(X354,Table9[],5,0),
DATE(X354,1,0))</f>
        <v>#VALUE!</v>
      </c>
      <c r="AD354" s="46" t="e">
        <f>IF(AA354=0,DATE(YEAR(AC354+1),7,16),
IF(V354=0,IF(COUNTIF(Table9[MM Year],X354),AC354+AB354+Z354+15-DAY(AC354+AB354+Z354+15)+16,AC354+AB354+Z354-DAY(AC354+AB354+Z354)+16),
IF(COUNTIF(Table9[MM Year],X354),
IF(AC354+AB354+Z354&lt;VLOOKUP(X354,Table9[],7,0),AC354
+AB354+Z354+VLOOKUP(X354,Table9[],4,0),AC354+AB354+Z354),AC354
+AB354+Z354)))</f>
        <v>#VALUE!</v>
      </c>
      <c r="AE354" s="42"/>
      <c r="AF354" s="15" t="str">
        <f>IFERROR(IF(COUNTIF(Table9[MM Year],X354),
IF(AD354&lt;VLOOKUP(X354,Table9[],7,0),AD354
+VLOOKUP(X354,Table9[],4,0),AD354),AD354
),"")</f>
        <v/>
      </c>
      <c r="AG354" s="5"/>
      <c r="AH354" s="5"/>
      <c r="AI354" s="5"/>
      <c r="AJ354" s="6"/>
      <c r="AK354" s="6"/>
      <c r="AL354" s="12" t="str">
        <f t="shared" si="57"/>
        <v/>
      </c>
      <c r="AM354" s="5"/>
      <c r="AN354" s="27" t="str">
        <f t="shared" si="58"/>
        <v/>
      </c>
      <c r="AO354" s="5"/>
      <c r="AP354" s="5"/>
      <c r="AQ354" s="6"/>
      <c r="AR354" s="12" t="str">
        <f t="shared" si="59"/>
        <v/>
      </c>
      <c r="AS354" s="6"/>
      <c r="AT354" s="5"/>
      <c r="AU354" s="53"/>
      <c r="AV354" s="53"/>
      <c r="AW354" s="54"/>
      <c r="AX354" s="15" t="str">
        <f t="shared" si="60"/>
        <v/>
      </c>
      <c r="AY354" s="5"/>
      <c r="AZ354" s="27" t="str">
        <f>IFERROR(VLOOKUP(AY354,vlookup!A$2:I$331,2,FALSE),"")</f>
        <v/>
      </c>
      <c r="BA354" s="27" t="str">
        <f>IFERROR(VLOOKUP(AY354,vlookup!A$2:I$331,3,FALSE),"")</f>
        <v/>
      </c>
      <c r="BB354" s="5"/>
      <c r="BC354" s="27" t="str">
        <f>IFERROR(VLOOKUP(BB354,vlookup!D$2:E$331,2,FALSE),"")</f>
        <v/>
      </c>
      <c r="BD354" s="5"/>
      <c r="BE354" s="27" t="str">
        <f t="shared" si="61"/>
        <v/>
      </c>
      <c r="BF354" s="27" t="str">
        <f>IFERROR(VLOOKUP(BE354,vlookup!G$2:I$331,2,FALSE),"")</f>
        <v/>
      </c>
      <c r="BG354" s="27" t="str">
        <f>IFERROR(VLOOKUP(BE354,vlookup!G$2:I$331,3,FALSE),"")</f>
        <v/>
      </c>
      <c r="BH354" s="5"/>
      <c r="BI354" s="6"/>
      <c r="BJ354" s="6"/>
      <c r="BK354" s="6"/>
      <c r="BL354" s="6"/>
    </row>
    <row r="355" spans="1:64">
      <c r="A355" s="4"/>
      <c r="B355" s="5"/>
      <c r="C355" s="27" t="str">
        <f>IFERROR(VLOOKUP(B355,vlookup!A$2:I$331,2,FALSE),"")</f>
        <v/>
      </c>
      <c r="D355" s="27" t="str">
        <f>IFERROR(VLOOKUP(B355,vlookup!A$2:I$331,3,FALSE),"")</f>
        <v/>
      </c>
      <c r="E355" s="5"/>
      <c r="F355" s="27" t="str">
        <f>IFERROR(VLOOKUP(E355,vlookup!D$2:E$331,2,FALSE),"")</f>
        <v/>
      </c>
      <c r="G355" s="5"/>
      <c r="H355" s="27" t="str">
        <f t="shared" si="52"/>
        <v/>
      </c>
      <c r="I355" s="27" t="str">
        <f>IFERROR(VLOOKUP(H355,vlookup!G$2:I$331,2,FALSE),"")</f>
        <v/>
      </c>
      <c r="J355" s="27" t="str">
        <f>IFERROR(VLOOKUP(H355,vlookup!G$2:I$331,3,FALSE),"")</f>
        <v/>
      </c>
      <c r="K355" s="5"/>
      <c r="L355" s="6"/>
      <c r="M355" s="6"/>
      <c r="N355" s="6"/>
      <c r="O355" s="6"/>
      <c r="P355" s="6"/>
      <c r="Q355" s="14" t="str">
        <f t="shared" si="53"/>
        <v/>
      </c>
      <c r="R355" s="5"/>
      <c r="S355" s="6"/>
      <c r="T355" s="6"/>
      <c r="U355" s="5"/>
      <c r="V355" s="45">
        <f t="shared" si="54"/>
        <v>0</v>
      </c>
      <c r="W355" s="45">
        <f t="shared" si="55"/>
        <v>0</v>
      </c>
      <c r="X355" s="45" t="e">
        <f t="shared" si="56"/>
        <v>#VALUE!</v>
      </c>
      <c r="Y355" s="45">
        <f>IFERROR(VALUE(V355),VLOOKUP(V355,DayReplace[],2,0))</f>
        <v>0</v>
      </c>
      <c r="Z355" s="45">
        <f>IF(V355=0,1,
IF(OR(AND(COUNTIF(Table12[Normal and Leap Years],X355),AA355=3,Y355=30),
AND(COUNTIF(Table9[MM Year],X355),COUNTIF(Table13[Always 29-Day Months],AA355),Y355=30)),Y355
-1,Y355))</f>
        <v>1</v>
      </c>
      <c r="AA355" s="45">
        <f>IFERROR(VALUE(W355),VLOOKUP(W355,MonthReplace[],2,0))</f>
        <v>0</v>
      </c>
      <c r="AB355" s="45" t="e">
        <f>IF(COUNTIF(Table9[MM Year],X355),VLOOKUP(AA355,MonthSerial[],VLOOKUP(X355,Table9[],3,0)+2,0),DATE(X355,AA355,0)-AC355)</f>
        <v>#VALUE!</v>
      </c>
      <c r="AC355" s="45" t="e">
        <f>IF(COUNTIF(Table9[MM Year],X355),
VLOOKUP(X355,Table9[],5,0),
DATE(X355,1,0))</f>
        <v>#VALUE!</v>
      </c>
      <c r="AD355" s="46" t="e">
        <f>IF(AA355=0,DATE(YEAR(AC355+1),7,16),
IF(V355=0,IF(COUNTIF(Table9[MM Year],X355),AC355+AB355+Z355+15-DAY(AC355+AB355+Z355+15)+16,AC355+AB355+Z355-DAY(AC355+AB355+Z355)+16),
IF(COUNTIF(Table9[MM Year],X355),
IF(AC355+AB355+Z355&lt;VLOOKUP(X355,Table9[],7,0),AC355
+AB355+Z355+VLOOKUP(X355,Table9[],4,0),AC355+AB355+Z355),AC355
+AB355+Z355)))</f>
        <v>#VALUE!</v>
      </c>
      <c r="AE355" s="42"/>
      <c r="AF355" s="15" t="str">
        <f>IFERROR(IF(COUNTIF(Table9[MM Year],X355),
IF(AD355&lt;VLOOKUP(X355,Table9[],7,0),AD355
+VLOOKUP(X355,Table9[],4,0),AD355),AD355
),"")</f>
        <v/>
      </c>
      <c r="AG355" s="5"/>
      <c r="AH355" s="5"/>
      <c r="AI355" s="5"/>
      <c r="AJ355" s="6"/>
      <c r="AK355" s="6"/>
      <c r="AL355" s="12" t="str">
        <f t="shared" si="57"/>
        <v/>
      </c>
      <c r="AM355" s="5"/>
      <c r="AN355" s="27" t="str">
        <f t="shared" si="58"/>
        <v/>
      </c>
      <c r="AO355" s="5"/>
      <c r="AP355" s="5"/>
      <c r="AQ355" s="6"/>
      <c r="AR355" s="12" t="str">
        <f t="shared" si="59"/>
        <v/>
      </c>
      <c r="AS355" s="6"/>
      <c r="AT355" s="5"/>
      <c r="AU355" s="53"/>
      <c r="AV355" s="53"/>
      <c r="AW355" s="54"/>
      <c r="AX355" s="15" t="str">
        <f t="shared" si="60"/>
        <v/>
      </c>
      <c r="AY355" s="5"/>
      <c r="AZ355" s="27" t="str">
        <f>IFERROR(VLOOKUP(AY355,vlookup!A$2:I$331,2,FALSE),"")</f>
        <v/>
      </c>
      <c r="BA355" s="27" t="str">
        <f>IFERROR(VLOOKUP(AY355,vlookup!A$2:I$331,3,FALSE),"")</f>
        <v/>
      </c>
      <c r="BB355" s="5"/>
      <c r="BC355" s="27" t="str">
        <f>IFERROR(VLOOKUP(BB355,vlookup!D$2:E$331,2,FALSE),"")</f>
        <v/>
      </c>
      <c r="BD355" s="5"/>
      <c r="BE355" s="27" t="str">
        <f t="shared" si="61"/>
        <v/>
      </c>
      <c r="BF355" s="27" t="str">
        <f>IFERROR(VLOOKUP(BE355,vlookup!G$2:I$331,2,FALSE),"")</f>
        <v/>
      </c>
      <c r="BG355" s="27" t="str">
        <f>IFERROR(VLOOKUP(BE355,vlookup!G$2:I$331,3,FALSE),"")</f>
        <v/>
      </c>
      <c r="BH355" s="5"/>
      <c r="BI355" s="6"/>
      <c r="BJ355" s="6"/>
      <c r="BK355" s="6"/>
      <c r="BL355" s="6"/>
    </row>
    <row r="356" spans="1:64">
      <c r="A356" s="4"/>
      <c r="B356" s="5"/>
      <c r="C356" s="27" t="str">
        <f>IFERROR(VLOOKUP(B356,vlookup!A$2:I$331,2,FALSE),"")</f>
        <v/>
      </c>
      <c r="D356" s="27" t="str">
        <f>IFERROR(VLOOKUP(B356,vlookup!A$2:I$331,3,FALSE),"")</f>
        <v/>
      </c>
      <c r="E356" s="5"/>
      <c r="F356" s="27" t="str">
        <f>IFERROR(VLOOKUP(E356,vlookup!D$2:E$331,2,FALSE),"")</f>
        <v/>
      </c>
      <c r="G356" s="5"/>
      <c r="H356" s="27" t="str">
        <f t="shared" si="52"/>
        <v/>
      </c>
      <c r="I356" s="27" t="str">
        <f>IFERROR(VLOOKUP(H356,vlookup!G$2:I$331,2,FALSE),"")</f>
        <v/>
      </c>
      <c r="J356" s="27" t="str">
        <f>IFERROR(VLOOKUP(H356,vlookup!G$2:I$331,3,FALSE),"")</f>
        <v/>
      </c>
      <c r="K356" s="5"/>
      <c r="L356" s="6"/>
      <c r="M356" s="6"/>
      <c r="N356" s="6"/>
      <c r="O356" s="6"/>
      <c r="P356" s="6"/>
      <c r="Q356" s="14" t="str">
        <f t="shared" si="53"/>
        <v/>
      </c>
      <c r="R356" s="5"/>
      <c r="S356" s="6"/>
      <c r="T356" s="6"/>
      <c r="U356" s="5"/>
      <c r="V356" s="45">
        <f t="shared" si="54"/>
        <v>0</v>
      </c>
      <c r="W356" s="45">
        <f t="shared" si="55"/>
        <v>0</v>
      </c>
      <c r="X356" s="45" t="e">
        <f t="shared" si="56"/>
        <v>#VALUE!</v>
      </c>
      <c r="Y356" s="45">
        <f>IFERROR(VALUE(V356),VLOOKUP(V356,DayReplace[],2,0))</f>
        <v>0</v>
      </c>
      <c r="Z356" s="45">
        <f>IF(V356=0,1,
IF(OR(AND(COUNTIF(Table12[Normal and Leap Years],X356),AA356=3,Y356=30),
AND(COUNTIF(Table9[MM Year],X356),COUNTIF(Table13[Always 29-Day Months],AA356),Y356=30)),Y356
-1,Y356))</f>
        <v>1</v>
      </c>
      <c r="AA356" s="45">
        <f>IFERROR(VALUE(W356),VLOOKUP(W356,MonthReplace[],2,0))</f>
        <v>0</v>
      </c>
      <c r="AB356" s="45" t="e">
        <f>IF(COUNTIF(Table9[MM Year],X356),VLOOKUP(AA356,MonthSerial[],VLOOKUP(X356,Table9[],3,0)+2,0),DATE(X356,AA356,0)-AC356)</f>
        <v>#VALUE!</v>
      </c>
      <c r="AC356" s="45" t="e">
        <f>IF(COUNTIF(Table9[MM Year],X356),
VLOOKUP(X356,Table9[],5,0),
DATE(X356,1,0))</f>
        <v>#VALUE!</v>
      </c>
      <c r="AD356" s="46" t="e">
        <f>IF(AA356=0,DATE(YEAR(AC356+1),7,16),
IF(V356=0,IF(COUNTIF(Table9[MM Year],X356),AC356+AB356+Z356+15-DAY(AC356+AB356+Z356+15)+16,AC356+AB356+Z356-DAY(AC356+AB356+Z356)+16),
IF(COUNTIF(Table9[MM Year],X356),
IF(AC356+AB356+Z356&lt;VLOOKUP(X356,Table9[],7,0),AC356
+AB356+Z356+VLOOKUP(X356,Table9[],4,0),AC356+AB356+Z356),AC356
+AB356+Z356)))</f>
        <v>#VALUE!</v>
      </c>
      <c r="AE356" s="42"/>
      <c r="AF356" s="15" t="str">
        <f>IFERROR(IF(COUNTIF(Table9[MM Year],X356),
IF(AD356&lt;VLOOKUP(X356,Table9[],7,0),AD356
+VLOOKUP(X356,Table9[],4,0),AD356),AD356
),"")</f>
        <v/>
      </c>
      <c r="AG356" s="5"/>
      <c r="AH356" s="5"/>
      <c r="AI356" s="5"/>
      <c r="AJ356" s="6"/>
      <c r="AK356" s="6"/>
      <c r="AL356" s="12" t="str">
        <f t="shared" si="57"/>
        <v/>
      </c>
      <c r="AM356" s="5"/>
      <c r="AN356" s="27" t="str">
        <f t="shared" si="58"/>
        <v/>
      </c>
      <c r="AO356" s="5"/>
      <c r="AP356" s="5"/>
      <c r="AQ356" s="6"/>
      <c r="AR356" s="12" t="str">
        <f t="shared" si="59"/>
        <v/>
      </c>
      <c r="AS356" s="6"/>
      <c r="AT356" s="5"/>
      <c r="AU356" s="53"/>
      <c r="AV356" s="53"/>
      <c r="AW356" s="54"/>
      <c r="AX356" s="15" t="str">
        <f t="shared" si="60"/>
        <v/>
      </c>
      <c r="AY356" s="5"/>
      <c r="AZ356" s="27" t="str">
        <f>IFERROR(VLOOKUP(AY356,vlookup!A$2:I$331,2,FALSE),"")</f>
        <v/>
      </c>
      <c r="BA356" s="27" t="str">
        <f>IFERROR(VLOOKUP(AY356,vlookup!A$2:I$331,3,FALSE),"")</f>
        <v/>
      </c>
      <c r="BB356" s="5"/>
      <c r="BC356" s="27" t="str">
        <f>IFERROR(VLOOKUP(BB356,vlookup!D$2:E$331,2,FALSE),"")</f>
        <v/>
      </c>
      <c r="BD356" s="5"/>
      <c r="BE356" s="27" t="str">
        <f t="shared" si="61"/>
        <v/>
      </c>
      <c r="BF356" s="27" t="str">
        <f>IFERROR(VLOOKUP(BE356,vlookup!G$2:I$331,2,FALSE),"")</f>
        <v/>
      </c>
      <c r="BG356" s="27" t="str">
        <f>IFERROR(VLOOKUP(BE356,vlookup!G$2:I$331,3,FALSE),"")</f>
        <v/>
      </c>
      <c r="BH356" s="5"/>
      <c r="BI356" s="6"/>
      <c r="BJ356" s="6"/>
      <c r="BK356" s="6"/>
      <c r="BL356" s="6"/>
    </row>
    <row r="357" spans="1:64">
      <c r="A357" s="4"/>
      <c r="B357" s="5"/>
      <c r="C357" s="27" t="str">
        <f>IFERROR(VLOOKUP(B357,vlookup!A$2:I$331,2,FALSE),"")</f>
        <v/>
      </c>
      <c r="D357" s="27" t="str">
        <f>IFERROR(VLOOKUP(B357,vlookup!A$2:I$331,3,FALSE),"")</f>
        <v/>
      </c>
      <c r="E357" s="5"/>
      <c r="F357" s="27" t="str">
        <f>IFERROR(VLOOKUP(E357,vlookup!D$2:E$331,2,FALSE),"")</f>
        <v/>
      </c>
      <c r="G357" s="5"/>
      <c r="H357" s="27" t="str">
        <f t="shared" si="52"/>
        <v/>
      </c>
      <c r="I357" s="27" t="str">
        <f>IFERROR(VLOOKUP(H357,vlookup!G$2:I$331,2,FALSE),"")</f>
        <v/>
      </c>
      <c r="J357" s="27" t="str">
        <f>IFERROR(VLOOKUP(H357,vlookup!G$2:I$331,3,FALSE),"")</f>
        <v/>
      </c>
      <c r="K357" s="5"/>
      <c r="L357" s="6"/>
      <c r="M357" s="6"/>
      <c r="N357" s="6"/>
      <c r="O357" s="6"/>
      <c r="P357" s="6"/>
      <c r="Q357" s="14" t="str">
        <f t="shared" si="53"/>
        <v/>
      </c>
      <c r="R357" s="5"/>
      <c r="S357" s="6"/>
      <c r="T357" s="6"/>
      <c r="U357" s="5"/>
      <c r="V357" s="45">
        <f t="shared" si="54"/>
        <v>0</v>
      </c>
      <c r="W357" s="45">
        <f t="shared" si="55"/>
        <v>0</v>
      </c>
      <c r="X357" s="45" t="e">
        <f t="shared" si="56"/>
        <v>#VALUE!</v>
      </c>
      <c r="Y357" s="45">
        <f>IFERROR(VALUE(V357),VLOOKUP(V357,DayReplace[],2,0))</f>
        <v>0</v>
      </c>
      <c r="Z357" s="45">
        <f>IF(V357=0,1,
IF(OR(AND(COUNTIF(Table12[Normal and Leap Years],X357),AA357=3,Y357=30),
AND(COUNTIF(Table9[MM Year],X357),COUNTIF(Table13[Always 29-Day Months],AA357),Y357=30)),Y357
-1,Y357))</f>
        <v>1</v>
      </c>
      <c r="AA357" s="45">
        <f>IFERROR(VALUE(W357),VLOOKUP(W357,MonthReplace[],2,0))</f>
        <v>0</v>
      </c>
      <c r="AB357" s="45" t="e">
        <f>IF(COUNTIF(Table9[MM Year],X357),VLOOKUP(AA357,MonthSerial[],VLOOKUP(X357,Table9[],3,0)+2,0),DATE(X357,AA357,0)-AC357)</f>
        <v>#VALUE!</v>
      </c>
      <c r="AC357" s="45" t="e">
        <f>IF(COUNTIF(Table9[MM Year],X357),
VLOOKUP(X357,Table9[],5,0),
DATE(X357,1,0))</f>
        <v>#VALUE!</v>
      </c>
      <c r="AD357" s="46" t="e">
        <f>IF(AA357=0,DATE(YEAR(AC357+1),7,16),
IF(V357=0,IF(COUNTIF(Table9[MM Year],X357),AC357+AB357+Z357+15-DAY(AC357+AB357+Z357+15)+16,AC357+AB357+Z357-DAY(AC357+AB357+Z357)+16),
IF(COUNTIF(Table9[MM Year],X357),
IF(AC357+AB357+Z357&lt;VLOOKUP(X357,Table9[],7,0),AC357
+AB357+Z357+VLOOKUP(X357,Table9[],4,0),AC357+AB357+Z357),AC357
+AB357+Z357)))</f>
        <v>#VALUE!</v>
      </c>
      <c r="AE357" s="42"/>
      <c r="AF357" s="15" t="str">
        <f>IFERROR(IF(COUNTIF(Table9[MM Year],X357),
IF(AD357&lt;VLOOKUP(X357,Table9[],7,0),AD357
+VLOOKUP(X357,Table9[],4,0),AD357),AD357
),"")</f>
        <v/>
      </c>
      <c r="AG357" s="5"/>
      <c r="AH357" s="5"/>
      <c r="AI357" s="5"/>
      <c r="AJ357" s="6"/>
      <c r="AK357" s="6"/>
      <c r="AL357" s="12" t="str">
        <f t="shared" si="57"/>
        <v/>
      </c>
      <c r="AM357" s="5"/>
      <c r="AN357" s="27" t="str">
        <f t="shared" si="58"/>
        <v/>
      </c>
      <c r="AO357" s="5"/>
      <c r="AP357" s="5"/>
      <c r="AQ357" s="6"/>
      <c r="AR357" s="12" t="str">
        <f t="shared" si="59"/>
        <v/>
      </c>
      <c r="AS357" s="6"/>
      <c r="AT357" s="5"/>
      <c r="AU357" s="53"/>
      <c r="AV357" s="53"/>
      <c r="AW357" s="54"/>
      <c r="AX357" s="15" t="str">
        <f t="shared" si="60"/>
        <v/>
      </c>
      <c r="AY357" s="5"/>
      <c r="AZ357" s="27" t="str">
        <f>IFERROR(VLOOKUP(AY357,vlookup!A$2:I$331,2,FALSE),"")</f>
        <v/>
      </c>
      <c r="BA357" s="27" t="str">
        <f>IFERROR(VLOOKUP(AY357,vlookup!A$2:I$331,3,FALSE),"")</f>
        <v/>
      </c>
      <c r="BB357" s="5"/>
      <c r="BC357" s="27" t="str">
        <f>IFERROR(VLOOKUP(BB357,vlookup!D$2:E$331,2,FALSE),"")</f>
        <v/>
      </c>
      <c r="BD357" s="5"/>
      <c r="BE357" s="27" t="str">
        <f t="shared" si="61"/>
        <v/>
      </c>
      <c r="BF357" s="27" t="str">
        <f>IFERROR(VLOOKUP(BE357,vlookup!G$2:I$331,2,FALSE),"")</f>
        <v/>
      </c>
      <c r="BG357" s="27" t="str">
        <f>IFERROR(VLOOKUP(BE357,vlookup!G$2:I$331,3,FALSE),"")</f>
        <v/>
      </c>
      <c r="BH357" s="5"/>
      <c r="BI357" s="6"/>
      <c r="BJ357" s="6"/>
      <c r="BK357" s="6"/>
      <c r="BL357" s="6"/>
    </row>
    <row r="358" spans="1:64">
      <c r="A358" s="4"/>
      <c r="B358" s="5"/>
      <c r="C358" s="27" t="str">
        <f>IFERROR(VLOOKUP(B358,vlookup!A$2:I$331,2,FALSE),"")</f>
        <v/>
      </c>
      <c r="D358" s="27" t="str">
        <f>IFERROR(VLOOKUP(B358,vlookup!A$2:I$331,3,FALSE),"")</f>
        <v/>
      </c>
      <c r="E358" s="5"/>
      <c r="F358" s="27" t="str">
        <f>IFERROR(VLOOKUP(E358,vlookup!D$2:E$331,2,FALSE),"")</f>
        <v/>
      </c>
      <c r="G358" s="5"/>
      <c r="H358" s="27" t="str">
        <f t="shared" si="52"/>
        <v/>
      </c>
      <c r="I358" s="27" t="str">
        <f>IFERROR(VLOOKUP(H358,vlookup!G$2:I$331,2,FALSE),"")</f>
        <v/>
      </c>
      <c r="J358" s="27" t="str">
        <f>IFERROR(VLOOKUP(H358,vlookup!G$2:I$331,3,FALSE),"")</f>
        <v/>
      </c>
      <c r="K358" s="5"/>
      <c r="L358" s="6"/>
      <c r="M358" s="6"/>
      <c r="N358" s="6"/>
      <c r="O358" s="6"/>
      <c r="P358" s="6"/>
      <c r="Q358" s="14" t="str">
        <f t="shared" si="53"/>
        <v/>
      </c>
      <c r="R358" s="5"/>
      <c r="S358" s="6"/>
      <c r="T358" s="6"/>
      <c r="U358" s="5"/>
      <c r="V358" s="45">
        <f t="shared" si="54"/>
        <v>0</v>
      </c>
      <c r="W358" s="45">
        <f t="shared" si="55"/>
        <v>0</v>
      </c>
      <c r="X358" s="45" t="e">
        <f t="shared" si="56"/>
        <v>#VALUE!</v>
      </c>
      <c r="Y358" s="45">
        <f>IFERROR(VALUE(V358),VLOOKUP(V358,DayReplace[],2,0))</f>
        <v>0</v>
      </c>
      <c r="Z358" s="45">
        <f>IF(V358=0,1,
IF(OR(AND(COUNTIF(Table12[Normal and Leap Years],X358),AA358=3,Y358=30),
AND(COUNTIF(Table9[MM Year],X358),COUNTIF(Table13[Always 29-Day Months],AA358),Y358=30)),Y358
-1,Y358))</f>
        <v>1</v>
      </c>
      <c r="AA358" s="45">
        <f>IFERROR(VALUE(W358),VLOOKUP(W358,MonthReplace[],2,0))</f>
        <v>0</v>
      </c>
      <c r="AB358" s="45" t="e">
        <f>IF(COUNTIF(Table9[MM Year],X358),VLOOKUP(AA358,MonthSerial[],VLOOKUP(X358,Table9[],3,0)+2,0),DATE(X358,AA358,0)-AC358)</f>
        <v>#VALUE!</v>
      </c>
      <c r="AC358" s="45" t="e">
        <f>IF(COUNTIF(Table9[MM Year],X358),
VLOOKUP(X358,Table9[],5,0),
DATE(X358,1,0))</f>
        <v>#VALUE!</v>
      </c>
      <c r="AD358" s="46" t="e">
        <f>IF(AA358=0,DATE(YEAR(AC358+1),7,16),
IF(V358=0,IF(COUNTIF(Table9[MM Year],X358),AC358+AB358+Z358+15-DAY(AC358+AB358+Z358+15)+16,AC358+AB358+Z358-DAY(AC358+AB358+Z358)+16),
IF(COUNTIF(Table9[MM Year],X358),
IF(AC358+AB358+Z358&lt;VLOOKUP(X358,Table9[],7,0),AC358
+AB358+Z358+VLOOKUP(X358,Table9[],4,0),AC358+AB358+Z358),AC358
+AB358+Z358)))</f>
        <v>#VALUE!</v>
      </c>
      <c r="AE358" s="42"/>
      <c r="AF358" s="15" t="str">
        <f>IFERROR(IF(COUNTIF(Table9[MM Year],X358),
IF(AD358&lt;VLOOKUP(X358,Table9[],7,0),AD358
+VLOOKUP(X358,Table9[],4,0),AD358),AD358
),"")</f>
        <v/>
      </c>
      <c r="AG358" s="5"/>
      <c r="AH358" s="5"/>
      <c r="AI358" s="5"/>
      <c r="AJ358" s="6"/>
      <c r="AK358" s="6"/>
      <c r="AL358" s="12" t="str">
        <f t="shared" si="57"/>
        <v/>
      </c>
      <c r="AM358" s="5"/>
      <c r="AN358" s="27" t="str">
        <f t="shared" si="58"/>
        <v/>
      </c>
      <c r="AO358" s="5"/>
      <c r="AP358" s="5"/>
      <c r="AQ358" s="6"/>
      <c r="AR358" s="12" t="str">
        <f t="shared" si="59"/>
        <v/>
      </c>
      <c r="AS358" s="6"/>
      <c r="AT358" s="5"/>
      <c r="AU358" s="53"/>
      <c r="AV358" s="53"/>
      <c r="AW358" s="54"/>
      <c r="AX358" s="15" t="str">
        <f t="shared" si="60"/>
        <v/>
      </c>
      <c r="AY358" s="5"/>
      <c r="AZ358" s="27" t="str">
        <f>IFERROR(VLOOKUP(AY358,vlookup!A$2:I$331,2,FALSE),"")</f>
        <v/>
      </c>
      <c r="BA358" s="27" t="str">
        <f>IFERROR(VLOOKUP(AY358,vlookup!A$2:I$331,3,FALSE),"")</f>
        <v/>
      </c>
      <c r="BB358" s="5"/>
      <c r="BC358" s="27" t="str">
        <f>IFERROR(VLOOKUP(BB358,vlookup!D$2:E$331,2,FALSE),"")</f>
        <v/>
      </c>
      <c r="BD358" s="5"/>
      <c r="BE358" s="27" t="str">
        <f t="shared" si="61"/>
        <v/>
      </c>
      <c r="BF358" s="27" t="str">
        <f>IFERROR(VLOOKUP(BE358,vlookup!G$2:I$331,2,FALSE),"")</f>
        <v/>
      </c>
      <c r="BG358" s="27" t="str">
        <f>IFERROR(VLOOKUP(BE358,vlookup!G$2:I$331,3,FALSE),"")</f>
        <v/>
      </c>
      <c r="BH358" s="5"/>
      <c r="BI358" s="6"/>
      <c r="BJ358" s="6"/>
      <c r="BK358" s="6"/>
      <c r="BL358" s="6"/>
    </row>
    <row r="359" spans="1:64">
      <c r="A359" s="4"/>
      <c r="B359" s="5"/>
      <c r="C359" s="27" t="str">
        <f>IFERROR(VLOOKUP(B359,vlookup!A$2:I$331,2,FALSE),"")</f>
        <v/>
      </c>
      <c r="D359" s="27" t="str">
        <f>IFERROR(VLOOKUP(B359,vlookup!A$2:I$331,3,FALSE),"")</f>
        <v/>
      </c>
      <c r="E359" s="5"/>
      <c r="F359" s="27" t="str">
        <f>IFERROR(VLOOKUP(E359,vlookup!D$2:E$331,2,FALSE),"")</f>
        <v/>
      </c>
      <c r="G359" s="5"/>
      <c r="H359" s="27" t="str">
        <f t="shared" si="52"/>
        <v/>
      </c>
      <c r="I359" s="27" t="str">
        <f>IFERROR(VLOOKUP(H359,vlookup!G$2:I$331,2,FALSE),"")</f>
        <v/>
      </c>
      <c r="J359" s="27" t="str">
        <f>IFERROR(VLOOKUP(H359,vlookup!G$2:I$331,3,FALSE),"")</f>
        <v/>
      </c>
      <c r="K359" s="5"/>
      <c r="L359" s="6"/>
      <c r="M359" s="6"/>
      <c r="N359" s="6"/>
      <c r="O359" s="6"/>
      <c r="P359" s="6"/>
      <c r="Q359" s="14" t="str">
        <f t="shared" si="53"/>
        <v/>
      </c>
      <c r="R359" s="5"/>
      <c r="S359" s="6"/>
      <c r="T359" s="6"/>
      <c r="U359" s="5"/>
      <c r="V359" s="45">
        <f t="shared" si="54"/>
        <v>0</v>
      </c>
      <c r="W359" s="45">
        <f t="shared" si="55"/>
        <v>0</v>
      </c>
      <c r="X359" s="45" t="e">
        <f t="shared" si="56"/>
        <v>#VALUE!</v>
      </c>
      <c r="Y359" s="45">
        <f>IFERROR(VALUE(V359),VLOOKUP(V359,DayReplace[],2,0))</f>
        <v>0</v>
      </c>
      <c r="Z359" s="45">
        <f>IF(V359=0,1,
IF(OR(AND(COUNTIF(Table12[Normal and Leap Years],X359),AA359=3,Y359=30),
AND(COUNTIF(Table9[MM Year],X359),COUNTIF(Table13[Always 29-Day Months],AA359),Y359=30)),Y359
-1,Y359))</f>
        <v>1</v>
      </c>
      <c r="AA359" s="45">
        <f>IFERROR(VALUE(W359),VLOOKUP(W359,MonthReplace[],2,0))</f>
        <v>0</v>
      </c>
      <c r="AB359" s="45" t="e">
        <f>IF(COUNTIF(Table9[MM Year],X359),VLOOKUP(AA359,MonthSerial[],VLOOKUP(X359,Table9[],3,0)+2,0),DATE(X359,AA359,0)-AC359)</f>
        <v>#VALUE!</v>
      </c>
      <c r="AC359" s="45" t="e">
        <f>IF(COUNTIF(Table9[MM Year],X359),
VLOOKUP(X359,Table9[],5,0),
DATE(X359,1,0))</f>
        <v>#VALUE!</v>
      </c>
      <c r="AD359" s="46" t="e">
        <f>IF(AA359=0,DATE(YEAR(AC359+1),7,16),
IF(V359=0,IF(COUNTIF(Table9[MM Year],X359),AC359+AB359+Z359+15-DAY(AC359+AB359+Z359+15)+16,AC359+AB359+Z359-DAY(AC359+AB359+Z359)+16),
IF(COUNTIF(Table9[MM Year],X359),
IF(AC359+AB359+Z359&lt;VLOOKUP(X359,Table9[],7,0),AC359
+AB359+Z359+VLOOKUP(X359,Table9[],4,0),AC359+AB359+Z359),AC359
+AB359+Z359)))</f>
        <v>#VALUE!</v>
      </c>
      <c r="AE359" s="42"/>
      <c r="AF359" s="15" t="str">
        <f>IFERROR(IF(COUNTIF(Table9[MM Year],X359),
IF(AD359&lt;VLOOKUP(X359,Table9[],7,0),AD359
+VLOOKUP(X359,Table9[],4,0),AD359),AD359
),"")</f>
        <v/>
      </c>
      <c r="AG359" s="5"/>
      <c r="AH359" s="5"/>
      <c r="AI359" s="5"/>
      <c r="AJ359" s="6"/>
      <c r="AK359" s="6"/>
      <c r="AL359" s="12" t="str">
        <f t="shared" si="57"/>
        <v/>
      </c>
      <c r="AM359" s="5"/>
      <c r="AN359" s="27" t="str">
        <f t="shared" si="58"/>
        <v/>
      </c>
      <c r="AO359" s="5"/>
      <c r="AP359" s="5"/>
      <c r="AQ359" s="6"/>
      <c r="AR359" s="12" t="str">
        <f t="shared" si="59"/>
        <v/>
      </c>
      <c r="AS359" s="6"/>
      <c r="AT359" s="5"/>
      <c r="AU359" s="53"/>
      <c r="AV359" s="53"/>
      <c r="AW359" s="54"/>
      <c r="AX359" s="15" t="str">
        <f t="shared" si="60"/>
        <v/>
      </c>
      <c r="AY359" s="5"/>
      <c r="AZ359" s="27" t="str">
        <f>IFERROR(VLOOKUP(AY359,vlookup!A$2:I$331,2,FALSE),"")</f>
        <v/>
      </c>
      <c r="BA359" s="27" t="str">
        <f>IFERROR(VLOOKUP(AY359,vlookup!A$2:I$331,3,FALSE),"")</f>
        <v/>
      </c>
      <c r="BB359" s="5"/>
      <c r="BC359" s="27" t="str">
        <f>IFERROR(VLOOKUP(BB359,vlookup!D$2:E$331,2,FALSE),"")</f>
        <v/>
      </c>
      <c r="BD359" s="5"/>
      <c r="BE359" s="27" t="str">
        <f t="shared" si="61"/>
        <v/>
      </c>
      <c r="BF359" s="27" t="str">
        <f>IFERROR(VLOOKUP(BE359,vlookup!G$2:I$331,2,FALSE),"")</f>
        <v/>
      </c>
      <c r="BG359" s="27" t="str">
        <f>IFERROR(VLOOKUP(BE359,vlookup!G$2:I$331,3,FALSE),"")</f>
        <v/>
      </c>
      <c r="BH359" s="5"/>
      <c r="BI359" s="6"/>
      <c r="BJ359" s="6"/>
      <c r="BK359" s="6"/>
      <c r="BL359" s="6"/>
    </row>
    <row r="360" spans="1:64">
      <c r="A360" s="4"/>
      <c r="B360" s="5"/>
      <c r="C360" s="27" t="str">
        <f>IFERROR(VLOOKUP(B360,vlookup!A$2:I$331,2,FALSE),"")</f>
        <v/>
      </c>
      <c r="D360" s="27" t="str">
        <f>IFERROR(VLOOKUP(B360,vlookup!A$2:I$331,3,FALSE),"")</f>
        <v/>
      </c>
      <c r="E360" s="5"/>
      <c r="F360" s="27" t="str">
        <f>IFERROR(VLOOKUP(E360,vlookup!D$2:E$331,2,FALSE),"")</f>
        <v/>
      </c>
      <c r="G360" s="5"/>
      <c r="H360" s="27" t="str">
        <f t="shared" si="52"/>
        <v/>
      </c>
      <c r="I360" s="27" t="str">
        <f>IFERROR(VLOOKUP(H360,vlookup!G$2:I$331,2,FALSE),"")</f>
        <v/>
      </c>
      <c r="J360" s="27" t="str">
        <f>IFERROR(VLOOKUP(H360,vlookup!G$2:I$331,3,FALSE),"")</f>
        <v/>
      </c>
      <c r="K360" s="5"/>
      <c r="L360" s="6"/>
      <c r="M360" s="6"/>
      <c r="N360" s="6"/>
      <c r="O360" s="6"/>
      <c r="P360" s="6"/>
      <c r="Q360" s="14" t="str">
        <f t="shared" si="53"/>
        <v/>
      </c>
      <c r="R360" s="5"/>
      <c r="S360" s="6"/>
      <c r="T360" s="6"/>
      <c r="U360" s="5"/>
      <c r="V360" s="45">
        <f t="shared" si="54"/>
        <v>0</v>
      </c>
      <c r="W360" s="45">
        <f t="shared" si="55"/>
        <v>0</v>
      </c>
      <c r="X360" s="45" t="e">
        <f t="shared" si="56"/>
        <v>#VALUE!</v>
      </c>
      <c r="Y360" s="45">
        <f>IFERROR(VALUE(V360),VLOOKUP(V360,DayReplace[],2,0))</f>
        <v>0</v>
      </c>
      <c r="Z360" s="45">
        <f>IF(V360=0,1,
IF(OR(AND(COUNTIF(Table12[Normal and Leap Years],X360),AA360=3,Y360=30),
AND(COUNTIF(Table9[MM Year],X360),COUNTIF(Table13[Always 29-Day Months],AA360),Y360=30)),Y360
-1,Y360))</f>
        <v>1</v>
      </c>
      <c r="AA360" s="45">
        <f>IFERROR(VALUE(W360),VLOOKUP(W360,MonthReplace[],2,0))</f>
        <v>0</v>
      </c>
      <c r="AB360" s="45" t="e">
        <f>IF(COUNTIF(Table9[MM Year],X360),VLOOKUP(AA360,MonthSerial[],VLOOKUP(X360,Table9[],3,0)+2,0),DATE(X360,AA360,0)-AC360)</f>
        <v>#VALUE!</v>
      </c>
      <c r="AC360" s="45" t="e">
        <f>IF(COUNTIF(Table9[MM Year],X360),
VLOOKUP(X360,Table9[],5,0),
DATE(X360,1,0))</f>
        <v>#VALUE!</v>
      </c>
      <c r="AD360" s="46" t="e">
        <f>IF(AA360=0,DATE(YEAR(AC360+1),7,16),
IF(V360=0,IF(COUNTIF(Table9[MM Year],X360),AC360+AB360+Z360+15-DAY(AC360+AB360+Z360+15)+16,AC360+AB360+Z360-DAY(AC360+AB360+Z360)+16),
IF(COUNTIF(Table9[MM Year],X360),
IF(AC360+AB360+Z360&lt;VLOOKUP(X360,Table9[],7,0),AC360
+AB360+Z360+VLOOKUP(X360,Table9[],4,0),AC360+AB360+Z360),AC360
+AB360+Z360)))</f>
        <v>#VALUE!</v>
      </c>
      <c r="AE360" s="42"/>
      <c r="AF360" s="15" t="str">
        <f>IFERROR(IF(COUNTIF(Table9[MM Year],X360),
IF(AD360&lt;VLOOKUP(X360,Table9[],7,0),AD360
+VLOOKUP(X360,Table9[],4,0),AD360),AD360
),"")</f>
        <v/>
      </c>
      <c r="AG360" s="5"/>
      <c r="AH360" s="5"/>
      <c r="AI360" s="5"/>
      <c r="AJ360" s="6"/>
      <c r="AK360" s="6"/>
      <c r="AL360" s="12" t="str">
        <f t="shared" si="57"/>
        <v/>
      </c>
      <c r="AM360" s="5"/>
      <c r="AN360" s="27" t="str">
        <f t="shared" si="58"/>
        <v/>
      </c>
      <c r="AO360" s="5"/>
      <c r="AP360" s="5"/>
      <c r="AQ360" s="6"/>
      <c r="AR360" s="12" t="str">
        <f t="shared" si="59"/>
        <v/>
      </c>
      <c r="AS360" s="6"/>
      <c r="AT360" s="5"/>
      <c r="AU360" s="53"/>
      <c r="AV360" s="53"/>
      <c r="AW360" s="54"/>
      <c r="AX360" s="15" t="str">
        <f t="shared" si="60"/>
        <v/>
      </c>
      <c r="AY360" s="5"/>
      <c r="AZ360" s="27" t="str">
        <f>IFERROR(VLOOKUP(AY360,vlookup!A$2:I$331,2,FALSE),"")</f>
        <v/>
      </c>
      <c r="BA360" s="27" t="str">
        <f>IFERROR(VLOOKUP(AY360,vlookup!A$2:I$331,3,FALSE),"")</f>
        <v/>
      </c>
      <c r="BB360" s="5"/>
      <c r="BC360" s="27" t="str">
        <f>IFERROR(VLOOKUP(BB360,vlookup!D$2:E$331,2,FALSE),"")</f>
        <v/>
      </c>
      <c r="BD360" s="5"/>
      <c r="BE360" s="27" t="str">
        <f t="shared" si="61"/>
        <v/>
      </c>
      <c r="BF360" s="27" t="str">
        <f>IFERROR(VLOOKUP(BE360,vlookup!G$2:I$331,2,FALSE),"")</f>
        <v/>
      </c>
      <c r="BG360" s="27" t="str">
        <f>IFERROR(VLOOKUP(BE360,vlookup!G$2:I$331,3,FALSE),"")</f>
        <v/>
      </c>
      <c r="BH360" s="5"/>
      <c r="BI360" s="6"/>
      <c r="BJ360" s="6"/>
      <c r="BK360" s="6"/>
      <c r="BL360" s="6"/>
    </row>
    <row r="361" spans="1:64">
      <c r="A361" s="4"/>
      <c r="B361" s="5"/>
      <c r="C361" s="27" t="str">
        <f>IFERROR(VLOOKUP(B361,vlookup!A$2:I$331,2,FALSE),"")</f>
        <v/>
      </c>
      <c r="D361" s="27" t="str">
        <f>IFERROR(VLOOKUP(B361,vlookup!A$2:I$331,3,FALSE),"")</f>
        <v/>
      </c>
      <c r="E361" s="5"/>
      <c r="F361" s="27" t="str">
        <f>IFERROR(VLOOKUP(E361,vlookup!D$2:E$331,2,FALSE),"")</f>
        <v/>
      </c>
      <c r="G361" s="5"/>
      <c r="H361" s="27" t="str">
        <f t="shared" si="52"/>
        <v/>
      </c>
      <c r="I361" s="27" t="str">
        <f>IFERROR(VLOOKUP(H361,vlookup!G$2:I$331,2,FALSE),"")</f>
        <v/>
      </c>
      <c r="J361" s="27" t="str">
        <f>IFERROR(VLOOKUP(H361,vlookup!G$2:I$331,3,FALSE),"")</f>
        <v/>
      </c>
      <c r="K361" s="5"/>
      <c r="L361" s="6"/>
      <c r="M361" s="6"/>
      <c r="N361" s="6"/>
      <c r="O361" s="6"/>
      <c r="P361" s="6"/>
      <c r="Q361" s="14" t="str">
        <f t="shared" si="53"/>
        <v/>
      </c>
      <c r="R361" s="5"/>
      <c r="S361" s="6"/>
      <c r="T361" s="6"/>
      <c r="U361" s="5"/>
      <c r="V361" s="45">
        <f t="shared" si="54"/>
        <v>0</v>
      </c>
      <c r="W361" s="45">
        <f t="shared" si="55"/>
        <v>0</v>
      </c>
      <c r="X361" s="45" t="e">
        <f t="shared" si="56"/>
        <v>#VALUE!</v>
      </c>
      <c r="Y361" s="45">
        <f>IFERROR(VALUE(V361),VLOOKUP(V361,DayReplace[],2,0))</f>
        <v>0</v>
      </c>
      <c r="Z361" s="45">
        <f>IF(V361=0,1,
IF(OR(AND(COUNTIF(Table12[Normal and Leap Years],X361),AA361=3,Y361=30),
AND(COUNTIF(Table9[MM Year],X361),COUNTIF(Table13[Always 29-Day Months],AA361),Y361=30)),Y361
-1,Y361))</f>
        <v>1</v>
      </c>
      <c r="AA361" s="45">
        <f>IFERROR(VALUE(W361),VLOOKUP(W361,MonthReplace[],2,0))</f>
        <v>0</v>
      </c>
      <c r="AB361" s="45" t="e">
        <f>IF(COUNTIF(Table9[MM Year],X361),VLOOKUP(AA361,MonthSerial[],VLOOKUP(X361,Table9[],3,0)+2,0),DATE(X361,AA361,0)-AC361)</f>
        <v>#VALUE!</v>
      </c>
      <c r="AC361" s="45" t="e">
        <f>IF(COUNTIF(Table9[MM Year],X361),
VLOOKUP(X361,Table9[],5,0),
DATE(X361,1,0))</f>
        <v>#VALUE!</v>
      </c>
      <c r="AD361" s="46" t="e">
        <f>IF(AA361=0,DATE(YEAR(AC361+1),7,16),
IF(V361=0,IF(COUNTIF(Table9[MM Year],X361),AC361+AB361+Z361+15-DAY(AC361+AB361+Z361+15)+16,AC361+AB361+Z361-DAY(AC361+AB361+Z361)+16),
IF(COUNTIF(Table9[MM Year],X361),
IF(AC361+AB361+Z361&lt;VLOOKUP(X361,Table9[],7,0),AC361
+AB361+Z361+VLOOKUP(X361,Table9[],4,0),AC361+AB361+Z361),AC361
+AB361+Z361)))</f>
        <v>#VALUE!</v>
      </c>
      <c r="AE361" s="42"/>
      <c r="AF361" s="15" t="str">
        <f>IFERROR(IF(COUNTIF(Table9[MM Year],X361),
IF(AD361&lt;VLOOKUP(X361,Table9[],7,0),AD361
+VLOOKUP(X361,Table9[],4,0),AD361),AD361
),"")</f>
        <v/>
      </c>
      <c r="AG361" s="5"/>
      <c r="AH361" s="5"/>
      <c r="AI361" s="5"/>
      <c r="AJ361" s="6"/>
      <c r="AK361" s="6"/>
      <c r="AL361" s="12" t="str">
        <f t="shared" si="57"/>
        <v/>
      </c>
      <c r="AM361" s="5"/>
      <c r="AN361" s="27" t="str">
        <f t="shared" si="58"/>
        <v/>
      </c>
      <c r="AO361" s="5"/>
      <c r="AP361" s="5"/>
      <c r="AQ361" s="6"/>
      <c r="AR361" s="12" t="str">
        <f t="shared" si="59"/>
        <v/>
      </c>
      <c r="AS361" s="6"/>
      <c r="AT361" s="5"/>
      <c r="AU361" s="53"/>
      <c r="AV361" s="53"/>
      <c r="AW361" s="54"/>
      <c r="AX361" s="15" t="str">
        <f t="shared" si="60"/>
        <v/>
      </c>
      <c r="AY361" s="5"/>
      <c r="AZ361" s="27" t="str">
        <f>IFERROR(VLOOKUP(AY361,vlookup!A$2:I$331,2,FALSE),"")</f>
        <v/>
      </c>
      <c r="BA361" s="27" t="str">
        <f>IFERROR(VLOOKUP(AY361,vlookup!A$2:I$331,3,FALSE),"")</f>
        <v/>
      </c>
      <c r="BB361" s="5"/>
      <c r="BC361" s="27" t="str">
        <f>IFERROR(VLOOKUP(BB361,vlookup!D$2:E$331,2,FALSE),"")</f>
        <v/>
      </c>
      <c r="BD361" s="5"/>
      <c r="BE361" s="27" t="str">
        <f t="shared" si="61"/>
        <v/>
      </c>
      <c r="BF361" s="27" t="str">
        <f>IFERROR(VLOOKUP(BE361,vlookup!G$2:I$331,2,FALSE),"")</f>
        <v/>
      </c>
      <c r="BG361" s="27" t="str">
        <f>IFERROR(VLOOKUP(BE361,vlookup!G$2:I$331,3,FALSE),"")</f>
        <v/>
      </c>
      <c r="BH361" s="5"/>
      <c r="BI361" s="6"/>
      <c r="BJ361" s="6"/>
      <c r="BK361" s="6"/>
      <c r="BL361" s="6"/>
    </row>
    <row r="362" spans="1:64">
      <c r="A362" s="4"/>
      <c r="B362" s="5"/>
      <c r="C362" s="27" t="str">
        <f>IFERROR(VLOOKUP(B362,vlookup!A$2:I$331,2,FALSE),"")</f>
        <v/>
      </c>
      <c r="D362" s="27" t="str">
        <f>IFERROR(VLOOKUP(B362,vlookup!A$2:I$331,3,FALSE),"")</f>
        <v/>
      </c>
      <c r="E362" s="5"/>
      <c r="F362" s="27" t="str">
        <f>IFERROR(VLOOKUP(E362,vlookup!D$2:E$331,2,FALSE),"")</f>
        <v/>
      </c>
      <c r="G362" s="5"/>
      <c r="H362" s="27" t="str">
        <f t="shared" si="52"/>
        <v/>
      </c>
      <c r="I362" s="27" t="str">
        <f>IFERROR(VLOOKUP(H362,vlookup!G$2:I$331,2,FALSE),"")</f>
        <v/>
      </c>
      <c r="J362" s="27" t="str">
        <f>IFERROR(VLOOKUP(H362,vlookup!G$2:I$331,3,FALSE),"")</f>
        <v/>
      </c>
      <c r="K362" s="5"/>
      <c r="L362" s="6"/>
      <c r="M362" s="6"/>
      <c r="N362" s="6"/>
      <c r="O362" s="6"/>
      <c r="P362" s="6"/>
      <c r="Q362" s="14" t="str">
        <f t="shared" si="53"/>
        <v/>
      </c>
      <c r="R362" s="5"/>
      <c r="S362" s="6"/>
      <c r="T362" s="6"/>
      <c r="U362" s="5"/>
      <c r="V362" s="45">
        <f t="shared" si="54"/>
        <v>0</v>
      </c>
      <c r="W362" s="45">
        <f t="shared" si="55"/>
        <v>0</v>
      </c>
      <c r="X362" s="45" t="e">
        <f t="shared" si="56"/>
        <v>#VALUE!</v>
      </c>
      <c r="Y362" s="45">
        <f>IFERROR(VALUE(V362),VLOOKUP(V362,DayReplace[],2,0))</f>
        <v>0</v>
      </c>
      <c r="Z362" s="45">
        <f>IF(V362=0,1,
IF(OR(AND(COUNTIF(Table12[Normal and Leap Years],X362),AA362=3,Y362=30),
AND(COUNTIF(Table9[MM Year],X362),COUNTIF(Table13[Always 29-Day Months],AA362),Y362=30)),Y362
-1,Y362))</f>
        <v>1</v>
      </c>
      <c r="AA362" s="45">
        <f>IFERROR(VALUE(W362),VLOOKUP(W362,MonthReplace[],2,0))</f>
        <v>0</v>
      </c>
      <c r="AB362" s="45" t="e">
        <f>IF(COUNTIF(Table9[MM Year],X362),VLOOKUP(AA362,MonthSerial[],VLOOKUP(X362,Table9[],3,0)+2,0),DATE(X362,AA362,0)-AC362)</f>
        <v>#VALUE!</v>
      </c>
      <c r="AC362" s="45" t="e">
        <f>IF(COUNTIF(Table9[MM Year],X362),
VLOOKUP(X362,Table9[],5,0),
DATE(X362,1,0))</f>
        <v>#VALUE!</v>
      </c>
      <c r="AD362" s="46" t="e">
        <f>IF(AA362=0,DATE(YEAR(AC362+1),7,16),
IF(V362=0,IF(COUNTIF(Table9[MM Year],X362),AC362+AB362+Z362+15-DAY(AC362+AB362+Z362+15)+16,AC362+AB362+Z362-DAY(AC362+AB362+Z362)+16),
IF(COUNTIF(Table9[MM Year],X362),
IF(AC362+AB362+Z362&lt;VLOOKUP(X362,Table9[],7,0),AC362
+AB362+Z362+VLOOKUP(X362,Table9[],4,0),AC362+AB362+Z362),AC362
+AB362+Z362)))</f>
        <v>#VALUE!</v>
      </c>
      <c r="AE362" s="42"/>
      <c r="AF362" s="15" t="str">
        <f>IFERROR(IF(COUNTIF(Table9[MM Year],X362),
IF(AD362&lt;VLOOKUP(X362,Table9[],7,0),AD362
+VLOOKUP(X362,Table9[],4,0),AD362),AD362
),"")</f>
        <v/>
      </c>
      <c r="AG362" s="5"/>
      <c r="AH362" s="5"/>
      <c r="AI362" s="5"/>
      <c r="AJ362" s="6"/>
      <c r="AK362" s="6"/>
      <c r="AL362" s="12" t="str">
        <f t="shared" si="57"/>
        <v/>
      </c>
      <c r="AM362" s="5"/>
      <c r="AN362" s="27" t="str">
        <f t="shared" si="58"/>
        <v/>
      </c>
      <c r="AO362" s="5"/>
      <c r="AP362" s="5"/>
      <c r="AQ362" s="6"/>
      <c r="AR362" s="12" t="str">
        <f t="shared" si="59"/>
        <v/>
      </c>
      <c r="AS362" s="6"/>
      <c r="AT362" s="5"/>
      <c r="AU362" s="53"/>
      <c r="AV362" s="53"/>
      <c r="AW362" s="54"/>
      <c r="AX362" s="15" t="str">
        <f t="shared" si="60"/>
        <v/>
      </c>
      <c r="AY362" s="5"/>
      <c r="AZ362" s="27" t="str">
        <f>IFERROR(VLOOKUP(AY362,vlookup!A$2:I$331,2,FALSE),"")</f>
        <v/>
      </c>
      <c r="BA362" s="27" t="str">
        <f>IFERROR(VLOOKUP(AY362,vlookup!A$2:I$331,3,FALSE),"")</f>
        <v/>
      </c>
      <c r="BB362" s="5"/>
      <c r="BC362" s="27" t="str">
        <f>IFERROR(VLOOKUP(BB362,vlookup!D$2:E$331,2,FALSE),"")</f>
        <v/>
      </c>
      <c r="BD362" s="5"/>
      <c r="BE362" s="27" t="str">
        <f t="shared" si="61"/>
        <v/>
      </c>
      <c r="BF362" s="27" t="str">
        <f>IFERROR(VLOOKUP(BE362,vlookup!G$2:I$331,2,FALSE),"")</f>
        <v/>
      </c>
      <c r="BG362" s="27" t="str">
        <f>IFERROR(VLOOKUP(BE362,vlookup!G$2:I$331,3,FALSE),"")</f>
        <v/>
      </c>
      <c r="BH362" s="5"/>
      <c r="BI362" s="6"/>
      <c r="BJ362" s="6"/>
      <c r="BK362" s="6"/>
      <c r="BL362" s="6"/>
    </row>
    <row r="363" spans="1:64">
      <c r="A363" s="4"/>
      <c r="B363" s="5"/>
      <c r="C363" s="27" t="str">
        <f>IFERROR(VLOOKUP(B363,vlookup!A$2:I$331,2,FALSE),"")</f>
        <v/>
      </c>
      <c r="D363" s="27" t="str">
        <f>IFERROR(VLOOKUP(B363,vlookup!A$2:I$331,3,FALSE),"")</f>
        <v/>
      </c>
      <c r="E363" s="5"/>
      <c r="F363" s="27" t="str">
        <f>IFERROR(VLOOKUP(E363,vlookup!D$2:E$331,2,FALSE),"")</f>
        <v/>
      </c>
      <c r="G363" s="5"/>
      <c r="H363" s="27" t="str">
        <f t="shared" si="52"/>
        <v/>
      </c>
      <c r="I363" s="27" t="str">
        <f>IFERROR(VLOOKUP(H363,vlookup!G$2:I$331,2,FALSE),"")</f>
        <v/>
      </c>
      <c r="J363" s="27" t="str">
        <f>IFERROR(VLOOKUP(H363,vlookup!G$2:I$331,3,FALSE),"")</f>
        <v/>
      </c>
      <c r="K363" s="5"/>
      <c r="L363" s="6"/>
      <c r="M363" s="6"/>
      <c r="N363" s="6"/>
      <c r="O363" s="6"/>
      <c r="P363" s="6"/>
      <c r="Q363" s="14" t="str">
        <f t="shared" si="53"/>
        <v/>
      </c>
      <c r="R363" s="5"/>
      <c r="S363" s="6"/>
      <c r="T363" s="6"/>
      <c r="U363" s="5"/>
      <c r="V363" s="45">
        <f t="shared" si="54"/>
        <v>0</v>
      </c>
      <c r="W363" s="45">
        <f t="shared" si="55"/>
        <v>0</v>
      </c>
      <c r="X363" s="45" t="e">
        <f t="shared" si="56"/>
        <v>#VALUE!</v>
      </c>
      <c r="Y363" s="45">
        <f>IFERROR(VALUE(V363),VLOOKUP(V363,DayReplace[],2,0))</f>
        <v>0</v>
      </c>
      <c r="Z363" s="45">
        <f>IF(V363=0,1,
IF(OR(AND(COUNTIF(Table12[Normal and Leap Years],X363),AA363=3,Y363=30),
AND(COUNTIF(Table9[MM Year],X363),COUNTIF(Table13[Always 29-Day Months],AA363),Y363=30)),Y363
-1,Y363))</f>
        <v>1</v>
      </c>
      <c r="AA363" s="45">
        <f>IFERROR(VALUE(W363),VLOOKUP(W363,MonthReplace[],2,0))</f>
        <v>0</v>
      </c>
      <c r="AB363" s="45" t="e">
        <f>IF(COUNTIF(Table9[MM Year],X363),VLOOKUP(AA363,MonthSerial[],VLOOKUP(X363,Table9[],3,0)+2,0),DATE(X363,AA363,0)-AC363)</f>
        <v>#VALUE!</v>
      </c>
      <c r="AC363" s="45" t="e">
        <f>IF(COUNTIF(Table9[MM Year],X363),
VLOOKUP(X363,Table9[],5,0),
DATE(X363,1,0))</f>
        <v>#VALUE!</v>
      </c>
      <c r="AD363" s="46" t="e">
        <f>IF(AA363=0,DATE(YEAR(AC363+1),7,16),
IF(V363=0,IF(COUNTIF(Table9[MM Year],X363),AC363+AB363+Z363+15-DAY(AC363+AB363+Z363+15)+16,AC363+AB363+Z363-DAY(AC363+AB363+Z363)+16),
IF(COUNTIF(Table9[MM Year],X363),
IF(AC363+AB363+Z363&lt;VLOOKUP(X363,Table9[],7,0),AC363
+AB363+Z363+VLOOKUP(X363,Table9[],4,0),AC363+AB363+Z363),AC363
+AB363+Z363)))</f>
        <v>#VALUE!</v>
      </c>
      <c r="AE363" s="42"/>
      <c r="AF363" s="15" t="str">
        <f>IFERROR(IF(COUNTIF(Table9[MM Year],X363),
IF(AD363&lt;VLOOKUP(X363,Table9[],7,0),AD363
+VLOOKUP(X363,Table9[],4,0),AD363),AD363
),"")</f>
        <v/>
      </c>
      <c r="AG363" s="5"/>
      <c r="AH363" s="5"/>
      <c r="AI363" s="5"/>
      <c r="AJ363" s="6"/>
      <c r="AK363" s="6"/>
      <c r="AL363" s="12" t="str">
        <f t="shared" si="57"/>
        <v/>
      </c>
      <c r="AM363" s="5"/>
      <c r="AN363" s="27" t="str">
        <f t="shared" si="58"/>
        <v/>
      </c>
      <c r="AO363" s="5"/>
      <c r="AP363" s="5"/>
      <c r="AQ363" s="6"/>
      <c r="AR363" s="12" t="str">
        <f t="shared" si="59"/>
        <v/>
      </c>
      <c r="AS363" s="6"/>
      <c r="AT363" s="5"/>
      <c r="AU363" s="53"/>
      <c r="AV363" s="53"/>
      <c r="AW363" s="54"/>
      <c r="AX363" s="15" t="str">
        <f t="shared" si="60"/>
        <v/>
      </c>
      <c r="AY363" s="5"/>
      <c r="AZ363" s="27" t="str">
        <f>IFERROR(VLOOKUP(AY363,vlookup!A$2:I$331,2,FALSE),"")</f>
        <v/>
      </c>
      <c r="BA363" s="27" t="str">
        <f>IFERROR(VLOOKUP(AY363,vlookup!A$2:I$331,3,FALSE),"")</f>
        <v/>
      </c>
      <c r="BB363" s="5"/>
      <c r="BC363" s="27" t="str">
        <f>IFERROR(VLOOKUP(BB363,vlookup!D$2:E$331,2,FALSE),"")</f>
        <v/>
      </c>
      <c r="BD363" s="5"/>
      <c r="BE363" s="27" t="str">
        <f t="shared" si="61"/>
        <v/>
      </c>
      <c r="BF363" s="27" t="str">
        <f>IFERROR(VLOOKUP(BE363,vlookup!G$2:I$331,2,FALSE),"")</f>
        <v/>
      </c>
      <c r="BG363" s="27" t="str">
        <f>IFERROR(VLOOKUP(BE363,vlookup!G$2:I$331,3,FALSE),"")</f>
        <v/>
      </c>
      <c r="BH363" s="5"/>
      <c r="BI363" s="6"/>
      <c r="BJ363" s="6"/>
      <c r="BK363" s="6"/>
      <c r="BL363" s="6"/>
    </row>
    <row r="364" spans="1:64">
      <c r="A364" s="4"/>
      <c r="B364" s="5"/>
      <c r="C364" s="27" t="str">
        <f>IFERROR(VLOOKUP(B364,vlookup!A$2:I$331,2,FALSE),"")</f>
        <v/>
      </c>
      <c r="D364" s="27" t="str">
        <f>IFERROR(VLOOKUP(B364,vlookup!A$2:I$331,3,FALSE),"")</f>
        <v/>
      </c>
      <c r="E364" s="5"/>
      <c r="F364" s="27" t="str">
        <f>IFERROR(VLOOKUP(E364,vlookup!D$2:E$331,2,FALSE),"")</f>
        <v/>
      </c>
      <c r="G364" s="5"/>
      <c r="H364" s="27" t="str">
        <f t="shared" si="52"/>
        <v/>
      </c>
      <c r="I364" s="27" t="str">
        <f>IFERROR(VLOOKUP(H364,vlookup!G$2:I$331,2,FALSE),"")</f>
        <v/>
      </c>
      <c r="J364" s="27" t="str">
        <f>IFERROR(VLOOKUP(H364,vlookup!G$2:I$331,3,FALSE),"")</f>
        <v/>
      </c>
      <c r="K364" s="5"/>
      <c r="L364" s="6"/>
      <c r="M364" s="6"/>
      <c r="N364" s="6"/>
      <c r="O364" s="6"/>
      <c r="P364" s="6"/>
      <c r="Q364" s="14" t="str">
        <f t="shared" si="53"/>
        <v/>
      </c>
      <c r="R364" s="5"/>
      <c r="S364" s="6"/>
      <c r="T364" s="6"/>
      <c r="U364" s="5"/>
      <c r="V364" s="45">
        <f t="shared" si="54"/>
        <v>0</v>
      </c>
      <c r="W364" s="45">
        <f t="shared" si="55"/>
        <v>0</v>
      </c>
      <c r="X364" s="45" t="e">
        <f t="shared" si="56"/>
        <v>#VALUE!</v>
      </c>
      <c r="Y364" s="45">
        <f>IFERROR(VALUE(V364),VLOOKUP(V364,DayReplace[],2,0))</f>
        <v>0</v>
      </c>
      <c r="Z364" s="45">
        <f>IF(V364=0,1,
IF(OR(AND(COUNTIF(Table12[Normal and Leap Years],X364),AA364=3,Y364=30),
AND(COUNTIF(Table9[MM Year],X364),COUNTIF(Table13[Always 29-Day Months],AA364),Y364=30)),Y364
-1,Y364))</f>
        <v>1</v>
      </c>
      <c r="AA364" s="45">
        <f>IFERROR(VALUE(W364),VLOOKUP(W364,MonthReplace[],2,0))</f>
        <v>0</v>
      </c>
      <c r="AB364" s="45" t="e">
        <f>IF(COUNTIF(Table9[MM Year],X364),VLOOKUP(AA364,MonthSerial[],VLOOKUP(X364,Table9[],3,0)+2,0),DATE(X364,AA364,0)-AC364)</f>
        <v>#VALUE!</v>
      </c>
      <c r="AC364" s="45" t="e">
        <f>IF(COUNTIF(Table9[MM Year],X364),
VLOOKUP(X364,Table9[],5,0),
DATE(X364,1,0))</f>
        <v>#VALUE!</v>
      </c>
      <c r="AD364" s="46" t="e">
        <f>IF(AA364=0,DATE(YEAR(AC364+1),7,16),
IF(V364=0,IF(COUNTIF(Table9[MM Year],X364),AC364+AB364+Z364+15-DAY(AC364+AB364+Z364+15)+16,AC364+AB364+Z364-DAY(AC364+AB364+Z364)+16),
IF(COUNTIF(Table9[MM Year],X364),
IF(AC364+AB364+Z364&lt;VLOOKUP(X364,Table9[],7,0),AC364
+AB364+Z364+VLOOKUP(X364,Table9[],4,0),AC364+AB364+Z364),AC364
+AB364+Z364)))</f>
        <v>#VALUE!</v>
      </c>
      <c r="AE364" s="42"/>
      <c r="AF364" s="15" t="str">
        <f>IFERROR(IF(COUNTIF(Table9[MM Year],X364),
IF(AD364&lt;VLOOKUP(X364,Table9[],7,0),AD364
+VLOOKUP(X364,Table9[],4,0),AD364),AD364
),"")</f>
        <v/>
      </c>
      <c r="AG364" s="5"/>
      <c r="AH364" s="5"/>
      <c r="AI364" s="5"/>
      <c r="AJ364" s="6"/>
      <c r="AK364" s="6"/>
      <c r="AL364" s="12" t="str">
        <f t="shared" si="57"/>
        <v/>
      </c>
      <c r="AM364" s="5"/>
      <c r="AN364" s="27" t="str">
        <f t="shared" si="58"/>
        <v/>
      </c>
      <c r="AO364" s="5"/>
      <c r="AP364" s="5"/>
      <c r="AQ364" s="6"/>
      <c r="AR364" s="12" t="str">
        <f t="shared" si="59"/>
        <v/>
      </c>
      <c r="AS364" s="6"/>
      <c r="AT364" s="5"/>
      <c r="AU364" s="53"/>
      <c r="AV364" s="53"/>
      <c r="AW364" s="54"/>
      <c r="AX364" s="15" t="str">
        <f t="shared" si="60"/>
        <v/>
      </c>
      <c r="AY364" s="5"/>
      <c r="AZ364" s="27" t="str">
        <f>IFERROR(VLOOKUP(AY364,vlookup!A$2:I$331,2,FALSE),"")</f>
        <v/>
      </c>
      <c r="BA364" s="27" t="str">
        <f>IFERROR(VLOOKUP(AY364,vlookup!A$2:I$331,3,FALSE),"")</f>
        <v/>
      </c>
      <c r="BB364" s="5"/>
      <c r="BC364" s="27" t="str">
        <f>IFERROR(VLOOKUP(BB364,vlookup!D$2:E$331,2,FALSE),"")</f>
        <v/>
      </c>
      <c r="BD364" s="5"/>
      <c r="BE364" s="27" t="str">
        <f t="shared" si="61"/>
        <v/>
      </c>
      <c r="BF364" s="27" t="str">
        <f>IFERROR(VLOOKUP(BE364,vlookup!G$2:I$331,2,FALSE),"")</f>
        <v/>
      </c>
      <c r="BG364" s="27" t="str">
        <f>IFERROR(VLOOKUP(BE364,vlookup!G$2:I$331,3,FALSE),"")</f>
        <v/>
      </c>
      <c r="BH364" s="5"/>
      <c r="BI364" s="6"/>
      <c r="BJ364" s="6"/>
      <c r="BK364" s="6"/>
      <c r="BL364" s="6"/>
    </row>
    <row r="365" spans="1:64">
      <c r="A365" s="4"/>
      <c r="B365" s="5"/>
      <c r="C365" s="27" t="str">
        <f>IFERROR(VLOOKUP(B365,vlookup!A$2:I$331,2,FALSE),"")</f>
        <v/>
      </c>
      <c r="D365" s="27" t="str">
        <f>IFERROR(VLOOKUP(B365,vlookup!A$2:I$331,3,FALSE),"")</f>
        <v/>
      </c>
      <c r="E365" s="5"/>
      <c r="F365" s="27" t="str">
        <f>IFERROR(VLOOKUP(E365,vlookup!D$2:E$331,2,FALSE),"")</f>
        <v/>
      </c>
      <c r="G365" s="5"/>
      <c r="H365" s="27" t="str">
        <f t="shared" si="52"/>
        <v/>
      </c>
      <c r="I365" s="27" t="str">
        <f>IFERROR(VLOOKUP(H365,vlookup!G$2:I$331,2,FALSE),"")</f>
        <v/>
      </c>
      <c r="J365" s="27" t="str">
        <f>IFERROR(VLOOKUP(H365,vlookup!G$2:I$331,3,FALSE),"")</f>
        <v/>
      </c>
      <c r="K365" s="5"/>
      <c r="L365" s="6"/>
      <c r="M365" s="6"/>
      <c r="N365" s="6"/>
      <c r="O365" s="6"/>
      <c r="P365" s="6"/>
      <c r="Q365" s="14" t="str">
        <f t="shared" si="53"/>
        <v/>
      </c>
      <c r="R365" s="5"/>
      <c r="S365" s="6"/>
      <c r="T365" s="6"/>
      <c r="U365" s="5"/>
      <c r="V365" s="45">
        <f t="shared" si="54"/>
        <v>0</v>
      </c>
      <c r="W365" s="45">
        <f t="shared" si="55"/>
        <v>0</v>
      </c>
      <c r="X365" s="45" t="e">
        <f t="shared" si="56"/>
        <v>#VALUE!</v>
      </c>
      <c r="Y365" s="45">
        <f>IFERROR(VALUE(V365),VLOOKUP(V365,DayReplace[],2,0))</f>
        <v>0</v>
      </c>
      <c r="Z365" s="45">
        <f>IF(V365=0,1,
IF(OR(AND(COUNTIF(Table12[Normal and Leap Years],X365),AA365=3,Y365=30),
AND(COUNTIF(Table9[MM Year],X365),COUNTIF(Table13[Always 29-Day Months],AA365),Y365=30)),Y365
-1,Y365))</f>
        <v>1</v>
      </c>
      <c r="AA365" s="45">
        <f>IFERROR(VALUE(W365),VLOOKUP(W365,MonthReplace[],2,0))</f>
        <v>0</v>
      </c>
      <c r="AB365" s="45" t="e">
        <f>IF(COUNTIF(Table9[MM Year],X365),VLOOKUP(AA365,MonthSerial[],VLOOKUP(X365,Table9[],3,0)+2,0),DATE(X365,AA365,0)-AC365)</f>
        <v>#VALUE!</v>
      </c>
      <c r="AC365" s="45" t="e">
        <f>IF(COUNTIF(Table9[MM Year],X365),
VLOOKUP(X365,Table9[],5,0),
DATE(X365,1,0))</f>
        <v>#VALUE!</v>
      </c>
      <c r="AD365" s="46" t="e">
        <f>IF(AA365=0,DATE(YEAR(AC365+1),7,16),
IF(V365=0,IF(COUNTIF(Table9[MM Year],X365),AC365+AB365+Z365+15-DAY(AC365+AB365+Z365+15)+16,AC365+AB365+Z365-DAY(AC365+AB365+Z365)+16),
IF(COUNTIF(Table9[MM Year],X365),
IF(AC365+AB365+Z365&lt;VLOOKUP(X365,Table9[],7,0),AC365
+AB365+Z365+VLOOKUP(X365,Table9[],4,0),AC365+AB365+Z365),AC365
+AB365+Z365)))</f>
        <v>#VALUE!</v>
      </c>
      <c r="AE365" s="42"/>
      <c r="AF365" s="15" t="str">
        <f>IFERROR(IF(COUNTIF(Table9[MM Year],X365),
IF(AD365&lt;VLOOKUP(X365,Table9[],7,0),AD365
+VLOOKUP(X365,Table9[],4,0),AD365),AD365
),"")</f>
        <v/>
      </c>
      <c r="AG365" s="5"/>
      <c r="AH365" s="5"/>
      <c r="AI365" s="5"/>
      <c r="AJ365" s="6"/>
      <c r="AK365" s="6"/>
      <c r="AL365" s="12" t="str">
        <f t="shared" si="57"/>
        <v/>
      </c>
      <c r="AM365" s="5"/>
      <c r="AN365" s="27" t="str">
        <f t="shared" si="58"/>
        <v/>
      </c>
      <c r="AO365" s="5"/>
      <c r="AP365" s="5"/>
      <c r="AQ365" s="6"/>
      <c r="AR365" s="12" t="str">
        <f t="shared" si="59"/>
        <v/>
      </c>
      <c r="AS365" s="6"/>
      <c r="AT365" s="5"/>
      <c r="AU365" s="53"/>
      <c r="AV365" s="53"/>
      <c r="AW365" s="54"/>
      <c r="AX365" s="15" t="str">
        <f t="shared" si="60"/>
        <v/>
      </c>
      <c r="AY365" s="5"/>
      <c r="AZ365" s="27" t="str">
        <f>IFERROR(VLOOKUP(AY365,vlookup!A$2:I$331,2,FALSE),"")</f>
        <v/>
      </c>
      <c r="BA365" s="27" t="str">
        <f>IFERROR(VLOOKUP(AY365,vlookup!A$2:I$331,3,FALSE),"")</f>
        <v/>
      </c>
      <c r="BB365" s="5"/>
      <c r="BC365" s="27" t="str">
        <f>IFERROR(VLOOKUP(BB365,vlookup!D$2:E$331,2,FALSE),"")</f>
        <v/>
      </c>
      <c r="BD365" s="5"/>
      <c r="BE365" s="27" t="str">
        <f t="shared" si="61"/>
        <v/>
      </c>
      <c r="BF365" s="27" t="str">
        <f>IFERROR(VLOOKUP(BE365,vlookup!G$2:I$331,2,FALSE),"")</f>
        <v/>
      </c>
      <c r="BG365" s="27" t="str">
        <f>IFERROR(VLOOKUP(BE365,vlookup!G$2:I$331,3,FALSE),"")</f>
        <v/>
      </c>
      <c r="BH365" s="5"/>
      <c r="BI365" s="6"/>
      <c r="BJ365" s="6"/>
      <c r="BK365" s="6"/>
      <c r="BL365" s="6"/>
    </row>
    <row r="366" spans="1:64">
      <c r="A366" s="4"/>
      <c r="B366" s="5"/>
      <c r="C366" s="27" t="str">
        <f>IFERROR(VLOOKUP(B366,vlookup!A$2:I$331,2,FALSE),"")</f>
        <v/>
      </c>
      <c r="D366" s="27" t="str">
        <f>IFERROR(VLOOKUP(B366,vlookup!A$2:I$331,3,FALSE),"")</f>
        <v/>
      </c>
      <c r="E366" s="5"/>
      <c r="F366" s="27" t="str">
        <f>IFERROR(VLOOKUP(E366,vlookup!D$2:E$331,2,FALSE),"")</f>
        <v/>
      </c>
      <c r="G366" s="5"/>
      <c r="H366" s="27" t="str">
        <f t="shared" si="52"/>
        <v/>
      </c>
      <c r="I366" s="27" t="str">
        <f>IFERROR(VLOOKUP(H366,vlookup!G$2:I$331,2,FALSE),"")</f>
        <v/>
      </c>
      <c r="J366" s="27" t="str">
        <f>IFERROR(VLOOKUP(H366,vlookup!G$2:I$331,3,FALSE),"")</f>
        <v/>
      </c>
      <c r="K366" s="5"/>
      <c r="L366" s="6"/>
      <c r="M366" s="6"/>
      <c r="N366" s="6"/>
      <c r="O366" s="6"/>
      <c r="P366" s="6"/>
      <c r="Q366" s="14" t="str">
        <f t="shared" si="53"/>
        <v/>
      </c>
      <c r="R366" s="5"/>
      <c r="S366" s="6"/>
      <c r="T366" s="6"/>
      <c r="U366" s="5"/>
      <c r="V366" s="45">
        <f t="shared" si="54"/>
        <v>0</v>
      </c>
      <c r="W366" s="45">
        <f t="shared" si="55"/>
        <v>0</v>
      </c>
      <c r="X366" s="45" t="e">
        <f t="shared" si="56"/>
        <v>#VALUE!</v>
      </c>
      <c r="Y366" s="45">
        <f>IFERROR(VALUE(V366),VLOOKUP(V366,DayReplace[],2,0))</f>
        <v>0</v>
      </c>
      <c r="Z366" s="45">
        <f>IF(V366=0,1,
IF(OR(AND(COUNTIF(Table12[Normal and Leap Years],X366),AA366=3,Y366=30),
AND(COUNTIF(Table9[MM Year],X366),COUNTIF(Table13[Always 29-Day Months],AA366),Y366=30)),Y366
-1,Y366))</f>
        <v>1</v>
      </c>
      <c r="AA366" s="45">
        <f>IFERROR(VALUE(W366),VLOOKUP(W366,MonthReplace[],2,0))</f>
        <v>0</v>
      </c>
      <c r="AB366" s="45" t="e">
        <f>IF(COUNTIF(Table9[MM Year],X366),VLOOKUP(AA366,MonthSerial[],VLOOKUP(X366,Table9[],3,0)+2,0),DATE(X366,AA366,0)-AC366)</f>
        <v>#VALUE!</v>
      </c>
      <c r="AC366" s="45" t="e">
        <f>IF(COUNTIF(Table9[MM Year],X366),
VLOOKUP(X366,Table9[],5,0),
DATE(X366,1,0))</f>
        <v>#VALUE!</v>
      </c>
      <c r="AD366" s="46" t="e">
        <f>IF(AA366=0,DATE(YEAR(AC366+1),7,16),
IF(V366=0,IF(COUNTIF(Table9[MM Year],X366),AC366+AB366+Z366+15-DAY(AC366+AB366+Z366+15)+16,AC366+AB366+Z366-DAY(AC366+AB366+Z366)+16),
IF(COUNTIF(Table9[MM Year],X366),
IF(AC366+AB366+Z366&lt;VLOOKUP(X366,Table9[],7,0),AC366
+AB366+Z366+VLOOKUP(X366,Table9[],4,0),AC366+AB366+Z366),AC366
+AB366+Z366)))</f>
        <v>#VALUE!</v>
      </c>
      <c r="AE366" s="42"/>
      <c r="AF366" s="15" t="str">
        <f>IFERROR(IF(COUNTIF(Table9[MM Year],X366),
IF(AD366&lt;VLOOKUP(X366,Table9[],7,0),AD366
+VLOOKUP(X366,Table9[],4,0),AD366),AD366
),"")</f>
        <v/>
      </c>
      <c r="AG366" s="5"/>
      <c r="AH366" s="5"/>
      <c r="AI366" s="5"/>
      <c r="AJ366" s="6"/>
      <c r="AK366" s="6"/>
      <c r="AL366" s="12" t="str">
        <f t="shared" si="57"/>
        <v/>
      </c>
      <c r="AM366" s="5"/>
      <c r="AN366" s="27" t="str">
        <f t="shared" si="58"/>
        <v/>
      </c>
      <c r="AO366" s="5"/>
      <c r="AP366" s="5"/>
      <c r="AQ366" s="6"/>
      <c r="AR366" s="12" t="str">
        <f t="shared" si="59"/>
        <v/>
      </c>
      <c r="AS366" s="6"/>
      <c r="AT366" s="5"/>
      <c r="AU366" s="53"/>
      <c r="AV366" s="53"/>
      <c r="AW366" s="54"/>
      <c r="AX366" s="15" t="str">
        <f t="shared" si="60"/>
        <v/>
      </c>
      <c r="AY366" s="5"/>
      <c r="AZ366" s="27" t="str">
        <f>IFERROR(VLOOKUP(AY366,vlookup!A$2:I$331,2,FALSE),"")</f>
        <v/>
      </c>
      <c r="BA366" s="27" t="str">
        <f>IFERROR(VLOOKUP(AY366,vlookup!A$2:I$331,3,FALSE),"")</f>
        <v/>
      </c>
      <c r="BB366" s="5"/>
      <c r="BC366" s="27" t="str">
        <f>IFERROR(VLOOKUP(BB366,vlookup!D$2:E$331,2,FALSE),"")</f>
        <v/>
      </c>
      <c r="BD366" s="5"/>
      <c r="BE366" s="27" t="str">
        <f t="shared" si="61"/>
        <v/>
      </c>
      <c r="BF366" s="27" t="str">
        <f>IFERROR(VLOOKUP(BE366,vlookup!G$2:I$331,2,FALSE),"")</f>
        <v/>
      </c>
      <c r="BG366" s="27" t="str">
        <f>IFERROR(VLOOKUP(BE366,vlookup!G$2:I$331,3,FALSE),"")</f>
        <v/>
      </c>
      <c r="BH366" s="5"/>
      <c r="BI366" s="6"/>
      <c r="BJ366" s="6"/>
      <c r="BK366" s="6"/>
      <c r="BL366" s="6"/>
    </row>
    <row r="367" spans="1:64">
      <c r="A367" s="4"/>
      <c r="B367" s="5"/>
      <c r="C367" s="27" t="str">
        <f>IFERROR(VLOOKUP(B367,vlookup!A$2:I$331,2,FALSE),"")</f>
        <v/>
      </c>
      <c r="D367" s="27" t="str">
        <f>IFERROR(VLOOKUP(B367,vlookup!A$2:I$331,3,FALSE),"")</f>
        <v/>
      </c>
      <c r="E367" s="5"/>
      <c r="F367" s="27" t="str">
        <f>IFERROR(VLOOKUP(E367,vlookup!D$2:E$331,2,FALSE),"")</f>
        <v/>
      </c>
      <c r="G367" s="5"/>
      <c r="H367" s="27" t="str">
        <f t="shared" si="52"/>
        <v/>
      </c>
      <c r="I367" s="27" t="str">
        <f>IFERROR(VLOOKUP(H367,vlookup!G$2:I$331,2,FALSE),"")</f>
        <v/>
      </c>
      <c r="J367" s="27" t="str">
        <f>IFERROR(VLOOKUP(H367,vlookup!G$2:I$331,3,FALSE),"")</f>
        <v/>
      </c>
      <c r="K367" s="5"/>
      <c r="L367" s="6"/>
      <c r="M367" s="6"/>
      <c r="N367" s="6"/>
      <c r="O367" s="6"/>
      <c r="P367" s="6"/>
      <c r="Q367" s="14" t="str">
        <f t="shared" si="53"/>
        <v/>
      </c>
      <c r="R367" s="5"/>
      <c r="S367" s="6"/>
      <c r="T367" s="6"/>
      <c r="U367" s="5"/>
      <c r="V367" s="45">
        <f t="shared" si="54"/>
        <v>0</v>
      </c>
      <c r="W367" s="45">
        <f t="shared" si="55"/>
        <v>0</v>
      </c>
      <c r="X367" s="45" t="e">
        <f t="shared" si="56"/>
        <v>#VALUE!</v>
      </c>
      <c r="Y367" s="45">
        <f>IFERROR(VALUE(V367),VLOOKUP(V367,DayReplace[],2,0))</f>
        <v>0</v>
      </c>
      <c r="Z367" s="45">
        <f>IF(V367=0,1,
IF(OR(AND(COUNTIF(Table12[Normal and Leap Years],X367),AA367=3,Y367=30),
AND(COUNTIF(Table9[MM Year],X367),COUNTIF(Table13[Always 29-Day Months],AA367),Y367=30)),Y367
-1,Y367))</f>
        <v>1</v>
      </c>
      <c r="AA367" s="45">
        <f>IFERROR(VALUE(W367),VLOOKUP(W367,MonthReplace[],2,0))</f>
        <v>0</v>
      </c>
      <c r="AB367" s="45" t="e">
        <f>IF(COUNTIF(Table9[MM Year],X367),VLOOKUP(AA367,MonthSerial[],VLOOKUP(X367,Table9[],3,0)+2,0),DATE(X367,AA367,0)-AC367)</f>
        <v>#VALUE!</v>
      </c>
      <c r="AC367" s="45" t="e">
        <f>IF(COUNTIF(Table9[MM Year],X367),
VLOOKUP(X367,Table9[],5,0),
DATE(X367,1,0))</f>
        <v>#VALUE!</v>
      </c>
      <c r="AD367" s="46" t="e">
        <f>IF(AA367=0,DATE(YEAR(AC367+1),7,16),
IF(V367=0,IF(COUNTIF(Table9[MM Year],X367),AC367+AB367+Z367+15-DAY(AC367+AB367+Z367+15)+16,AC367+AB367+Z367-DAY(AC367+AB367+Z367)+16),
IF(COUNTIF(Table9[MM Year],X367),
IF(AC367+AB367+Z367&lt;VLOOKUP(X367,Table9[],7,0),AC367
+AB367+Z367+VLOOKUP(X367,Table9[],4,0),AC367+AB367+Z367),AC367
+AB367+Z367)))</f>
        <v>#VALUE!</v>
      </c>
      <c r="AE367" s="42"/>
      <c r="AF367" s="15" t="str">
        <f>IFERROR(IF(COUNTIF(Table9[MM Year],X367),
IF(AD367&lt;VLOOKUP(X367,Table9[],7,0),AD367
+VLOOKUP(X367,Table9[],4,0),AD367),AD367
),"")</f>
        <v/>
      </c>
      <c r="AG367" s="5"/>
      <c r="AH367" s="5"/>
      <c r="AI367" s="5"/>
      <c r="AJ367" s="6"/>
      <c r="AK367" s="6"/>
      <c r="AL367" s="12" t="str">
        <f t="shared" si="57"/>
        <v/>
      </c>
      <c r="AM367" s="5"/>
      <c r="AN367" s="27" t="str">
        <f t="shared" si="58"/>
        <v/>
      </c>
      <c r="AO367" s="5"/>
      <c r="AP367" s="5"/>
      <c r="AQ367" s="6"/>
      <c r="AR367" s="12" t="str">
        <f t="shared" si="59"/>
        <v/>
      </c>
      <c r="AS367" s="6"/>
      <c r="AT367" s="5"/>
      <c r="AU367" s="53"/>
      <c r="AV367" s="53"/>
      <c r="AW367" s="54"/>
      <c r="AX367" s="15" t="str">
        <f t="shared" si="60"/>
        <v/>
      </c>
      <c r="AY367" s="5"/>
      <c r="AZ367" s="27" t="str">
        <f>IFERROR(VLOOKUP(AY367,vlookup!A$2:I$331,2,FALSE),"")</f>
        <v/>
      </c>
      <c r="BA367" s="27" t="str">
        <f>IFERROR(VLOOKUP(AY367,vlookup!A$2:I$331,3,FALSE),"")</f>
        <v/>
      </c>
      <c r="BB367" s="5"/>
      <c r="BC367" s="27" t="str">
        <f>IFERROR(VLOOKUP(BB367,vlookup!D$2:E$331,2,FALSE),"")</f>
        <v/>
      </c>
      <c r="BD367" s="5"/>
      <c r="BE367" s="27" t="str">
        <f t="shared" si="61"/>
        <v/>
      </c>
      <c r="BF367" s="27" t="str">
        <f>IFERROR(VLOOKUP(BE367,vlookup!G$2:I$331,2,FALSE),"")</f>
        <v/>
      </c>
      <c r="BG367" s="27" t="str">
        <f>IFERROR(VLOOKUP(BE367,vlookup!G$2:I$331,3,FALSE),"")</f>
        <v/>
      </c>
      <c r="BH367" s="5"/>
      <c r="BI367" s="6"/>
      <c r="BJ367" s="6"/>
      <c r="BK367" s="6"/>
      <c r="BL367" s="6"/>
    </row>
    <row r="368" spans="1:64">
      <c r="A368" s="4"/>
      <c r="B368" s="5"/>
      <c r="C368" s="27" t="str">
        <f>IFERROR(VLOOKUP(B368,vlookup!A$2:I$331,2,FALSE),"")</f>
        <v/>
      </c>
      <c r="D368" s="27" t="str">
        <f>IFERROR(VLOOKUP(B368,vlookup!A$2:I$331,3,FALSE),"")</f>
        <v/>
      </c>
      <c r="E368" s="5"/>
      <c r="F368" s="27" t="str">
        <f>IFERROR(VLOOKUP(E368,vlookup!D$2:E$331,2,FALSE),"")</f>
        <v/>
      </c>
      <c r="G368" s="5"/>
      <c r="H368" s="27" t="str">
        <f t="shared" si="52"/>
        <v/>
      </c>
      <c r="I368" s="27" t="str">
        <f>IFERROR(VLOOKUP(H368,vlookup!G$2:I$331,2,FALSE),"")</f>
        <v/>
      </c>
      <c r="J368" s="27" t="str">
        <f>IFERROR(VLOOKUP(H368,vlookup!G$2:I$331,3,FALSE),"")</f>
        <v/>
      </c>
      <c r="K368" s="5"/>
      <c r="L368" s="6"/>
      <c r="M368" s="6"/>
      <c r="N368" s="6"/>
      <c r="O368" s="6"/>
      <c r="P368" s="6"/>
      <c r="Q368" s="14" t="str">
        <f t="shared" si="53"/>
        <v/>
      </c>
      <c r="R368" s="5"/>
      <c r="S368" s="6"/>
      <c r="T368" s="6"/>
      <c r="U368" s="5"/>
      <c r="V368" s="45">
        <f t="shared" si="54"/>
        <v>0</v>
      </c>
      <c r="W368" s="45">
        <f t="shared" si="55"/>
        <v>0</v>
      </c>
      <c r="X368" s="45" t="e">
        <f t="shared" si="56"/>
        <v>#VALUE!</v>
      </c>
      <c r="Y368" s="45">
        <f>IFERROR(VALUE(V368),VLOOKUP(V368,DayReplace[],2,0))</f>
        <v>0</v>
      </c>
      <c r="Z368" s="45">
        <f>IF(V368=0,1,
IF(OR(AND(COUNTIF(Table12[Normal and Leap Years],X368),AA368=3,Y368=30),
AND(COUNTIF(Table9[MM Year],X368),COUNTIF(Table13[Always 29-Day Months],AA368),Y368=30)),Y368
-1,Y368))</f>
        <v>1</v>
      </c>
      <c r="AA368" s="45">
        <f>IFERROR(VALUE(W368),VLOOKUP(W368,MonthReplace[],2,0))</f>
        <v>0</v>
      </c>
      <c r="AB368" s="45" t="e">
        <f>IF(COUNTIF(Table9[MM Year],X368),VLOOKUP(AA368,MonthSerial[],VLOOKUP(X368,Table9[],3,0)+2,0),DATE(X368,AA368,0)-AC368)</f>
        <v>#VALUE!</v>
      </c>
      <c r="AC368" s="45" t="e">
        <f>IF(COUNTIF(Table9[MM Year],X368),
VLOOKUP(X368,Table9[],5,0),
DATE(X368,1,0))</f>
        <v>#VALUE!</v>
      </c>
      <c r="AD368" s="46" t="e">
        <f>IF(AA368=0,DATE(YEAR(AC368+1),7,16),
IF(V368=0,IF(COUNTIF(Table9[MM Year],X368),AC368+AB368+Z368+15-DAY(AC368+AB368+Z368+15)+16,AC368+AB368+Z368-DAY(AC368+AB368+Z368)+16),
IF(COUNTIF(Table9[MM Year],X368),
IF(AC368+AB368+Z368&lt;VLOOKUP(X368,Table9[],7,0),AC368
+AB368+Z368+VLOOKUP(X368,Table9[],4,0),AC368+AB368+Z368),AC368
+AB368+Z368)))</f>
        <v>#VALUE!</v>
      </c>
      <c r="AE368" s="42"/>
      <c r="AF368" s="15" t="str">
        <f>IFERROR(IF(COUNTIF(Table9[MM Year],X368),
IF(AD368&lt;VLOOKUP(X368,Table9[],7,0),AD368
+VLOOKUP(X368,Table9[],4,0),AD368),AD368
),"")</f>
        <v/>
      </c>
      <c r="AG368" s="5"/>
      <c r="AH368" s="5"/>
      <c r="AI368" s="5"/>
      <c r="AJ368" s="6"/>
      <c r="AK368" s="6"/>
      <c r="AL368" s="12" t="str">
        <f t="shared" si="57"/>
        <v/>
      </c>
      <c r="AM368" s="5"/>
      <c r="AN368" s="27" t="str">
        <f t="shared" si="58"/>
        <v/>
      </c>
      <c r="AO368" s="5"/>
      <c r="AP368" s="5"/>
      <c r="AQ368" s="6"/>
      <c r="AR368" s="12" t="str">
        <f t="shared" si="59"/>
        <v/>
      </c>
      <c r="AS368" s="6"/>
      <c r="AT368" s="5"/>
      <c r="AU368" s="53"/>
      <c r="AV368" s="53"/>
      <c r="AW368" s="54"/>
      <c r="AX368" s="15" t="str">
        <f t="shared" si="60"/>
        <v/>
      </c>
      <c r="AY368" s="5"/>
      <c r="AZ368" s="27" t="str">
        <f>IFERROR(VLOOKUP(AY368,vlookup!A$2:I$331,2,FALSE),"")</f>
        <v/>
      </c>
      <c r="BA368" s="27" t="str">
        <f>IFERROR(VLOOKUP(AY368,vlookup!A$2:I$331,3,FALSE),"")</f>
        <v/>
      </c>
      <c r="BB368" s="5"/>
      <c r="BC368" s="27" t="str">
        <f>IFERROR(VLOOKUP(BB368,vlookup!D$2:E$331,2,FALSE),"")</f>
        <v/>
      </c>
      <c r="BD368" s="5"/>
      <c r="BE368" s="27" t="str">
        <f t="shared" si="61"/>
        <v/>
      </c>
      <c r="BF368" s="27" t="str">
        <f>IFERROR(VLOOKUP(BE368,vlookup!G$2:I$331,2,FALSE),"")</f>
        <v/>
      </c>
      <c r="BG368" s="27" t="str">
        <f>IFERROR(VLOOKUP(BE368,vlookup!G$2:I$331,3,FALSE),"")</f>
        <v/>
      </c>
      <c r="BH368" s="5"/>
      <c r="BI368" s="6"/>
      <c r="BJ368" s="6"/>
      <c r="BK368" s="6"/>
      <c r="BL368" s="6"/>
    </row>
    <row r="369" spans="1:64">
      <c r="A369" s="4"/>
      <c r="B369" s="5"/>
      <c r="C369" s="27" t="str">
        <f>IFERROR(VLOOKUP(B369,vlookup!A$2:I$331,2,FALSE),"")</f>
        <v/>
      </c>
      <c r="D369" s="27" t="str">
        <f>IFERROR(VLOOKUP(B369,vlookup!A$2:I$331,3,FALSE),"")</f>
        <v/>
      </c>
      <c r="E369" s="5"/>
      <c r="F369" s="27" t="str">
        <f>IFERROR(VLOOKUP(E369,vlookup!D$2:E$331,2,FALSE),"")</f>
        <v/>
      </c>
      <c r="G369" s="5"/>
      <c r="H369" s="27" t="str">
        <f t="shared" si="52"/>
        <v/>
      </c>
      <c r="I369" s="27" t="str">
        <f>IFERROR(VLOOKUP(H369,vlookup!G$2:I$331,2,FALSE),"")</f>
        <v/>
      </c>
      <c r="J369" s="27" t="str">
        <f>IFERROR(VLOOKUP(H369,vlookup!G$2:I$331,3,FALSE),"")</f>
        <v/>
      </c>
      <c r="K369" s="5"/>
      <c r="L369" s="6"/>
      <c r="M369" s="6"/>
      <c r="N369" s="6"/>
      <c r="O369" s="6"/>
      <c r="P369" s="6"/>
      <c r="Q369" s="14" t="str">
        <f t="shared" si="53"/>
        <v/>
      </c>
      <c r="R369" s="5"/>
      <c r="S369" s="6"/>
      <c r="T369" s="6"/>
      <c r="U369" s="5"/>
      <c r="V369" s="45">
        <f t="shared" si="54"/>
        <v>0</v>
      </c>
      <c r="W369" s="45">
        <f t="shared" si="55"/>
        <v>0</v>
      </c>
      <c r="X369" s="45" t="e">
        <f t="shared" si="56"/>
        <v>#VALUE!</v>
      </c>
      <c r="Y369" s="45">
        <f>IFERROR(VALUE(V369),VLOOKUP(V369,DayReplace[],2,0))</f>
        <v>0</v>
      </c>
      <c r="Z369" s="45">
        <f>IF(V369=0,1,
IF(OR(AND(COUNTIF(Table12[Normal and Leap Years],X369),AA369=3,Y369=30),
AND(COUNTIF(Table9[MM Year],X369),COUNTIF(Table13[Always 29-Day Months],AA369),Y369=30)),Y369
-1,Y369))</f>
        <v>1</v>
      </c>
      <c r="AA369" s="45">
        <f>IFERROR(VALUE(W369),VLOOKUP(W369,MonthReplace[],2,0))</f>
        <v>0</v>
      </c>
      <c r="AB369" s="45" t="e">
        <f>IF(COUNTIF(Table9[MM Year],X369),VLOOKUP(AA369,MonthSerial[],VLOOKUP(X369,Table9[],3,0)+2,0),DATE(X369,AA369,0)-AC369)</f>
        <v>#VALUE!</v>
      </c>
      <c r="AC369" s="45" t="e">
        <f>IF(COUNTIF(Table9[MM Year],X369),
VLOOKUP(X369,Table9[],5,0),
DATE(X369,1,0))</f>
        <v>#VALUE!</v>
      </c>
      <c r="AD369" s="46" t="e">
        <f>IF(AA369=0,DATE(YEAR(AC369+1),7,16),
IF(V369=0,IF(COUNTIF(Table9[MM Year],X369),AC369+AB369+Z369+15-DAY(AC369+AB369+Z369+15)+16,AC369+AB369+Z369-DAY(AC369+AB369+Z369)+16),
IF(COUNTIF(Table9[MM Year],X369),
IF(AC369+AB369+Z369&lt;VLOOKUP(X369,Table9[],7,0),AC369
+AB369+Z369+VLOOKUP(X369,Table9[],4,0),AC369+AB369+Z369),AC369
+AB369+Z369)))</f>
        <v>#VALUE!</v>
      </c>
      <c r="AE369" s="42"/>
      <c r="AF369" s="15" t="str">
        <f>IFERROR(IF(COUNTIF(Table9[MM Year],X369),
IF(AD369&lt;VLOOKUP(X369,Table9[],7,0),AD369
+VLOOKUP(X369,Table9[],4,0),AD369),AD369
),"")</f>
        <v/>
      </c>
      <c r="AG369" s="5"/>
      <c r="AH369" s="5"/>
      <c r="AI369" s="5"/>
      <c r="AJ369" s="6"/>
      <c r="AK369" s="6"/>
      <c r="AL369" s="12" t="str">
        <f t="shared" si="57"/>
        <v/>
      </c>
      <c r="AM369" s="5"/>
      <c r="AN369" s="27" t="str">
        <f t="shared" si="58"/>
        <v/>
      </c>
      <c r="AO369" s="5"/>
      <c r="AP369" s="5"/>
      <c r="AQ369" s="6"/>
      <c r="AR369" s="12" t="str">
        <f t="shared" si="59"/>
        <v/>
      </c>
      <c r="AS369" s="6"/>
      <c r="AT369" s="5"/>
      <c r="AU369" s="53"/>
      <c r="AV369" s="53"/>
      <c r="AW369" s="54"/>
      <c r="AX369" s="15" t="str">
        <f t="shared" si="60"/>
        <v/>
      </c>
      <c r="AY369" s="5"/>
      <c r="AZ369" s="27" t="str">
        <f>IFERROR(VLOOKUP(AY369,vlookup!A$2:I$331,2,FALSE),"")</f>
        <v/>
      </c>
      <c r="BA369" s="27" t="str">
        <f>IFERROR(VLOOKUP(AY369,vlookup!A$2:I$331,3,FALSE),"")</f>
        <v/>
      </c>
      <c r="BB369" s="5"/>
      <c r="BC369" s="27" t="str">
        <f>IFERROR(VLOOKUP(BB369,vlookup!D$2:E$331,2,FALSE),"")</f>
        <v/>
      </c>
      <c r="BD369" s="5"/>
      <c r="BE369" s="27" t="str">
        <f t="shared" si="61"/>
        <v/>
      </c>
      <c r="BF369" s="27" t="str">
        <f>IFERROR(VLOOKUP(BE369,vlookup!G$2:I$331,2,FALSE),"")</f>
        <v/>
      </c>
      <c r="BG369" s="27" t="str">
        <f>IFERROR(VLOOKUP(BE369,vlookup!G$2:I$331,3,FALSE),"")</f>
        <v/>
      </c>
      <c r="BH369" s="5"/>
      <c r="BI369" s="6"/>
      <c r="BJ369" s="6"/>
      <c r="BK369" s="6"/>
      <c r="BL369" s="6"/>
    </row>
    <row r="370" spans="1:64">
      <c r="A370" s="4"/>
      <c r="B370" s="5"/>
      <c r="C370" s="27" t="str">
        <f>IFERROR(VLOOKUP(B370,vlookup!A$2:I$331,2,FALSE),"")</f>
        <v/>
      </c>
      <c r="D370" s="27" t="str">
        <f>IFERROR(VLOOKUP(B370,vlookup!A$2:I$331,3,FALSE),"")</f>
        <v/>
      </c>
      <c r="E370" s="5"/>
      <c r="F370" s="27" t="str">
        <f>IFERROR(VLOOKUP(E370,vlookup!D$2:E$331,2,FALSE),"")</f>
        <v/>
      </c>
      <c r="G370" s="5"/>
      <c r="H370" s="27" t="str">
        <f t="shared" si="52"/>
        <v/>
      </c>
      <c r="I370" s="27" t="str">
        <f>IFERROR(VLOOKUP(H370,vlookup!G$2:I$331,2,FALSE),"")</f>
        <v/>
      </c>
      <c r="J370" s="27" t="str">
        <f>IFERROR(VLOOKUP(H370,vlookup!G$2:I$331,3,FALSE),"")</f>
        <v/>
      </c>
      <c r="K370" s="5"/>
      <c r="L370" s="6"/>
      <c r="M370" s="6"/>
      <c r="N370" s="6"/>
      <c r="O370" s="6"/>
      <c r="P370" s="6"/>
      <c r="Q370" s="14" t="str">
        <f t="shared" si="53"/>
        <v/>
      </c>
      <c r="R370" s="5"/>
      <c r="S370" s="6"/>
      <c r="T370" s="6"/>
      <c r="U370" s="5"/>
      <c r="V370" s="45">
        <f t="shared" si="54"/>
        <v>0</v>
      </c>
      <c r="W370" s="45">
        <f t="shared" si="55"/>
        <v>0</v>
      </c>
      <c r="X370" s="45" t="e">
        <f t="shared" si="56"/>
        <v>#VALUE!</v>
      </c>
      <c r="Y370" s="45">
        <f>IFERROR(VALUE(V370),VLOOKUP(V370,DayReplace[],2,0))</f>
        <v>0</v>
      </c>
      <c r="Z370" s="45">
        <f>IF(V370=0,1,
IF(OR(AND(COUNTIF(Table12[Normal and Leap Years],X370),AA370=3,Y370=30),
AND(COUNTIF(Table9[MM Year],X370),COUNTIF(Table13[Always 29-Day Months],AA370),Y370=30)),Y370
-1,Y370))</f>
        <v>1</v>
      </c>
      <c r="AA370" s="45">
        <f>IFERROR(VALUE(W370),VLOOKUP(W370,MonthReplace[],2,0))</f>
        <v>0</v>
      </c>
      <c r="AB370" s="45" t="e">
        <f>IF(COUNTIF(Table9[MM Year],X370),VLOOKUP(AA370,MonthSerial[],VLOOKUP(X370,Table9[],3,0)+2,0),DATE(X370,AA370,0)-AC370)</f>
        <v>#VALUE!</v>
      </c>
      <c r="AC370" s="45" t="e">
        <f>IF(COUNTIF(Table9[MM Year],X370),
VLOOKUP(X370,Table9[],5,0),
DATE(X370,1,0))</f>
        <v>#VALUE!</v>
      </c>
      <c r="AD370" s="46" t="e">
        <f>IF(AA370=0,DATE(YEAR(AC370+1),7,16),
IF(V370=0,IF(COUNTIF(Table9[MM Year],X370),AC370+AB370+Z370+15-DAY(AC370+AB370+Z370+15)+16,AC370+AB370+Z370-DAY(AC370+AB370+Z370)+16),
IF(COUNTIF(Table9[MM Year],X370),
IF(AC370+AB370+Z370&lt;VLOOKUP(X370,Table9[],7,0),AC370
+AB370+Z370+VLOOKUP(X370,Table9[],4,0),AC370+AB370+Z370),AC370
+AB370+Z370)))</f>
        <v>#VALUE!</v>
      </c>
      <c r="AE370" s="42"/>
      <c r="AF370" s="15" t="str">
        <f>IFERROR(IF(COUNTIF(Table9[MM Year],X370),
IF(AD370&lt;VLOOKUP(X370,Table9[],7,0),AD370
+VLOOKUP(X370,Table9[],4,0),AD370),AD370
),"")</f>
        <v/>
      </c>
      <c r="AG370" s="5"/>
      <c r="AH370" s="5"/>
      <c r="AI370" s="5"/>
      <c r="AJ370" s="6"/>
      <c r="AK370" s="6"/>
      <c r="AL370" s="12" t="str">
        <f t="shared" si="57"/>
        <v/>
      </c>
      <c r="AM370" s="5"/>
      <c r="AN370" s="27" t="str">
        <f t="shared" si="58"/>
        <v/>
      </c>
      <c r="AO370" s="5"/>
      <c r="AP370" s="5"/>
      <c r="AQ370" s="6"/>
      <c r="AR370" s="12" t="str">
        <f t="shared" si="59"/>
        <v/>
      </c>
      <c r="AS370" s="6"/>
      <c r="AT370" s="5"/>
      <c r="AU370" s="53"/>
      <c r="AV370" s="53"/>
      <c r="AW370" s="54"/>
      <c r="AX370" s="15" t="str">
        <f t="shared" si="60"/>
        <v/>
      </c>
      <c r="AY370" s="5"/>
      <c r="AZ370" s="27" t="str">
        <f>IFERROR(VLOOKUP(AY370,vlookup!A$2:I$331,2,FALSE),"")</f>
        <v/>
      </c>
      <c r="BA370" s="27" t="str">
        <f>IFERROR(VLOOKUP(AY370,vlookup!A$2:I$331,3,FALSE),"")</f>
        <v/>
      </c>
      <c r="BB370" s="5"/>
      <c r="BC370" s="27" t="str">
        <f>IFERROR(VLOOKUP(BB370,vlookup!D$2:E$331,2,FALSE),"")</f>
        <v/>
      </c>
      <c r="BD370" s="5"/>
      <c r="BE370" s="27" t="str">
        <f t="shared" si="61"/>
        <v/>
      </c>
      <c r="BF370" s="27" t="str">
        <f>IFERROR(VLOOKUP(BE370,vlookup!G$2:I$331,2,FALSE),"")</f>
        <v/>
      </c>
      <c r="BG370" s="27" t="str">
        <f>IFERROR(VLOOKUP(BE370,vlookup!G$2:I$331,3,FALSE),"")</f>
        <v/>
      </c>
      <c r="BH370" s="5"/>
      <c r="BI370" s="6"/>
      <c r="BJ370" s="6"/>
      <c r="BK370" s="6"/>
      <c r="BL370" s="6"/>
    </row>
    <row r="371" spans="1:64">
      <c r="A371" s="4"/>
      <c r="B371" s="5"/>
      <c r="C371" s="27" t="str">
        <f>IFERROR(VLOOKUP(B371,vlookup!A$2:I$331,2,FALSE),"")</f>
        <v/>
      </c>
      <c r="D371" s="27" t="str">
        <f>IFERROR(VLOOKUP(B371,vlookup!A$2:I$331,3,FALSE),"")</f>
        <v/>
      </c>
      <c r="E371" s="5"/>
      <c r="F371" s="27" t="str">
        <f>IFERROR(VLOOKUP(E371,vlookup!D$2:E$331,2,FALSE),"")</f>
        <v/>
      </c>
      <c r="G371" s="5"/>
      <c r="H371" s="27" t="str">
        <f t="shared" si="52"/>
        <v/>
      </c>
      <c r="I371" s="27" t="str">
        <f>IFERROR(VLOOKUP(H371,vlookup!G$2:I$331,2,FALSE),"")</f>
        <v/>
      </c>
      <c r="J371" s="27" t="str">
        <f>IFERROR(VLOOKUP(H371,vlookup!G$2:I$331,3,FALSE),"")</f>
        <v/>
      </c>
      <c r="K371" s="5"/>
      <c r="L371" s="6"/>
      <c r="M371" s="6"/>
      <c r="N371" s="6"/>
      <c r="O371" s="6"/>
      <c r="P371" s="6"/>
      <c r="Q371" s="14" t="str">
        <f t="shared" si="53"/>
        <v/>
      </c>
      <c r="R371" s="5"/>
      <c r="S371" s="6"/>
      <c r="T371" s="6"/>
      <c r="U371" s="5"/>
      <c r="V371" s="45">
        <f t="shared" si="54"/>
        <v>0</v>
      </c>
      <c r="W371" s="45">
        <f t="shared" si="55"/>
        <v>0</v>
      </c>
      <c r="X371" s="45" t="e">
        <f t="shared" si="56"/>
        <v>#VALUE!</v>
      </c>
      <c r="Y371" s="45">
        <f>IFERROR(VALUE(V371),VLOOKUP(V371,DayReplace[],2,0))</f>
        <v>0</v>
      </c>
      <c r="Z371" s="45">
        <f>IF(V371=0,1,
IF(OR(AND(COUNTIF(Table12[Normal and Leap Years],X371),AA371=3,Y371=30),
AND(COUNTIF(Table9[MM Year],X371),COUNTIF(Table13[Always 29-Day Months],AA371),Y371=30)),Y371
-1,Y371))</f>
        <v>1</v>
      </c>
      <c r="AA371" s="45">
        <f>IFERROR(VALUE(W371),VLOOKUP(W371,MonthReplace[],2,0))</f>
        <v>0</v>
      </c>
      <c r="AB371" s="45" t="e">
        <f>IF(COUNTIF(Table9[MM Year],X371),VLOOKUP(AA371,MonthSerial[],VLOOKUP(X371,Table9[],3,0)+2,0),DATE(X371,AA371,0)-AC371)</f>
        <v>#VALUE!</v>
      </c>
      <c r="AC371" s="45" t="e">
        <f>IF(COUNTIF(Table9[MM Year],X371),
VLOOKUP(X371,Table9[],5,0),
DATE(X371,1,0))</f>
        <v>#VALUE!</v>
      </c>
      <c r="AD371" s="46" t="e">
        <f>IF(AA371=0,DATE(YEAR(AC371+1),7,16),
IF(V371=0,IF(COUNTIF(Table9[MM Year],X371),AC371+AB371+Z371+15-DAY(AC371+AB371+Z371+15)+16,AC371+AB371+Z371-DAY(AC371+AB371+Z371)+16),
IF(COUNTIF(Table9[MM Year],X371),
IF(AC371+AB371+Z371&lt;VLOOKUP(X371,Table9[],7,0),AC371
+AB371+Z371+VLOOKUP(X371,Table9[],4,0),AC371+AB371+Z371),AC371
+AB371+Z371)))</f>
        <v>#VALUE!</v>
      </c>
      <c r="AE371" s="42"/>
      <c r="AF371" s="15" t="str">
        <f>IFERROR(IF(COUNTIF(Table9[MM Year],X371),
IF(AD371&lt;VLOOKUP(X371,Table9[],7,0),AD371
+VLOOKUP(X371,Table9[],4,0),AD371),AD371
),"")</f>
        <v/>
      </c>
      <c r="AG371" s="5"/>
      <c r="AH371" s="5"/>
      <c r="AI371" s="5"/>
      <c r="AJ371" s="6"/>
      <c r="AK371" s="6"/>
      <c r="AL371" s="12" t="str">
        <f t="shared" si="57"/>
        <v/>
      </c>
      <c r="AM371" s="5"/>
      <c r="AN371" s="27" t="str">
        <f t="shared" si="58"/>
        <v/>
      </c>
      <c r="AO371" s="5"/>
      <c r="AP371" s="5"/>
      <c r="AQ371" s="6"/>
      <c r="AR371" s="12" t="str">
        <f t="shared" si="59"/>
        <v/>
      </c>
      <c r="AS371" s="6"/>
      <c r="AT371" s="5"/>
      <c r="AU371" s="53"/>
      <c r="AV371" s="53"/>
      <c r="AW371" s="54"/>
      <c r="AX371" s="15" t="str">
        <f t="shared" si="60"/>
        <v/>
      </c>
      <c r="AY371" s="5"/>
      <c r="AZ371" s="27" t="str">
        <f>IFERROR(VLOOKUP(AY371,vlookup!A$2:I$331,2,FALSE),"")</f>
        <v/>
      </c>
      <c r="BA371" s="27" t="str">
        <f>IFERROR(VLOOKUP(AY371,vlookup!A$2:I$331,3,FALSE),"")</f>
        <v/>
      </c>
      <c r="BB371" s="5"/>
      <c r="BC371" s="27" t="str">
        <f>IFERROR(VLOOKUP(BB371,vlookup!D$2:E$331,2,FALSE),"")</f>
        <v/>
      </c>
      <c r="BD371" s="5"/>
      <c r="BE371" s="27" t="str">
        <f t="shared" si="61"/>
        <v/>
      </c>
      <c r="BF371" s="27" t="str">
        <f>IFERROR(VLOOKUP(BE371,vlookup!G$2:I$331,2,FALSE),"")</f>
        <v/>
      </c>
      <c r="BG371" s="27" t="str">
        <f>IFERROR(VLOOKUP(BE371,vlookup!G$2:I$331,3,FALSE),"")</f>
        <v/>
      </c>
      <c r="BH371" s="5"/>
      <c r="BI371" s="6"/>
      <c r="BJ371" s="6"/>
      <c r="BK371" s="6"/>
      <c r="BL371" s="6"/>
    </row>
    <row r="372" spans="1:64">
      <c r="A372" s="4"/>
      <c r="B372" s="5"/>
      <c r="C372" s="27" t="str">
        <f>IFERROR(VLOOKUP(B372,vlookup!A$2:I$331,2,FALSE),"")</f>
        <v/>
      </c>
      <c r="D372" s="27" t="str">
        <f>IFERROR(VLOOKUP(B372,vlookup!A$2:I$331,3,FALSE),"")</f>
        <v/>
      </c>
      <c r="E372" s="5"/>
      <c r="F372" s="27" t="str">
        <f>IFERROR(VLOOKUP(E372,vlookup!D$2:E$331,2,FALSE),"")</f>
        <v/>
      </c>
      <c r="G372" s="5"/>
      <c r="H372" s="27" t="str">
        <f t="shared" si="52"/>
        <v/>
      </c>
      <c r="I372" s="27" t="str">
        <f>IFERROR(VLOOKUP(H372,vlookup!G$2:I$331,2,FALSE),"")</f>
        <v/>
      </c>
      <c r="J372" s="27" t="str">
        <f>IFERROR(VLOOKUP(H372,vlookup!G$2:I$331,3,FALSE),"")</f>
        <v/>
      </c>
      <c r="K372" s="5"/>
      <c r="L372" s="6"/>
      <c r="M372" s="6"/>
      <c r="N372" s="6"/>
      <c r="O372" s="6"/>
      <c r="P372" s="6"/>
      <c r="Q372" s="14" t="str">
        <f t="shared" si="53"/>
        <v/>
      </c>
      <c r="R372" s="5"/>
      <c r="S372" s="6"/>
      <c r="T372" s="6"/>
      <c r="U372" s="5"/>
      <c r="V372" s="45">
        <f t="shared" si="54"/>
        <v>0</v>
      </c>
      <c r="W372" s="45">
        <f t="shared" si="55"/>
        <v>0</v>
      </c>
      <c r="X372" s="45" t="e">
        <f t="shared" si="56"/>
        <v>#VALUE!</v>
      </c>
      <c r="Y372" s="45">
        <f>IFERROR(VALUE(V372),VLOOKUP(V372,DayReplace[],2,0))</f>
        <v>0</v>
      </c>
      <c r="Z372" s="45">
        <f>IF(V372=0,1,
IF(OR(AND(COUNTIF(Table12[Normal and Leap Years],X372),AA372=3,Y372=30),
AND(COUNTIF(Table9[MM Year],X372),COUNTIF(Table13[Always 29-Day Months],AA372),Y372=30)),Y372
-1,Y372))</f>
        <v>1</v>
      </c>
      <c r="AA372" s="45">
        <f>IFERROR(VALUE(W372),VLOOKUP(W372,MonthReplace[],2,0))</f>
        <v>0</v>
      </c>
      <c r="AB372" s="45" t="e">
        <f>IF(COUNTIF(Table9[MM Year],X372),VLOOKUP(AA372,MonthSerial[],VLOOKUP(X372,Table9[],3,0)+2,0),DATE(X372,AA372,0)-AC372)</f>
        <v>#VALUE!</v>
      </c>
      <c r="AC372" s="45" t="e">
        <f>IF(COUNTIF(Table9[MM Year],X372),
VLOOKUP(X372,Table9[],5,0),
DATE(X372,1,0))</f>
        <v>#VALUE!</v>
      </c>
      <c r="AD372" s="46" t="e">
        <f>IF(AA372=0,DATE(YEAR(AC372+1),7,16),
IF(V372=0,IF(COUNTIF(Table9[MM Year],X372),AC372+AB372+Z372+15-DAY(AC372+AB372+Z372+15)+16,AC372+AB372+Z372-DAY(AC372+AB372+Z372)+16),
IF(COUNTIF(Table9[MM Year],X372),
IF(AC372+AB372+Z372&lt;VLOOKUP(X372,Table9[],7,0),AC372
+AB372+Z372+VLOOKUP(X372,Table9[],4,0),AC372+AB372+Z372),AC372
+AB372+Z372)))</f>
        <v>#VALUE!</v>
      </c>
      <c r="AE372" s="42"/>
      <c r="AF372" s="15" t="str">
        <f>IFERROR(IF(COUNTIF(Table9[MM Year],X372),
IF(AD372&lt;VLOOKUP(X372,Table9[],7,0),AD372
+VLOOKUP(X372,Table9[],4,0),AD372),AD372
),"")</f>
        <v/>
      </c>
      <c r="AG372" s="5"/>
      <c r="AH372" s="5"/>
      <c r="AI372" s="5"/>
      <c r="AJ372" s="6"/>
      <c r="AK372" s="6"/>
      <c r="AL372" s="12" t="str">
        <f t="shared" si="57"/>
        <v/>
      </c>
      <c r="AM372" s="5"/>
      <c r="AN372" s="27" t="str">
        <f t="shared" si="58"/>
        <v/>
      </c>
      <c r="AO372" s="5"/>
      <c r="AP372" s="5"/>
      <c r="AQ372" s="6"/>
      <c r="AR372" s="12" t="str">
        <f t="shared" si="59"/>
        <v/>
      </c>
      <c r="AS372" s="6"/>
      <c r="AT372" s="5"/>
      <c r="AU372" s="53"/>
      <c r="AV372" s="53"/>
      <c r="AW372" s="54"/>
      <c r="AX372" s="15" t="str">
        <f t="shared" si="60"/>
        <v/>
      </c>
      <c r="AY372" s="5"/>
      <c r="AZ372" s="27" t="str">
        <f>IFERROR(VLOOKUP(AY372,vlookup!A$2:I$331,2,FALSE),"")</f>
        <v/>
      </c>
      <c r="BA372" s="27" t="str">
        <f>IFERROR(VLOOKUP(AY372,vlookup!A$2:I$331,3,FALSE),"")</f>
        <v/>
      </c>
      <c r="BB372" s="5"/>
      <c r="BC372" s="27" t="str">
        <f>IFERROR(VLOOKUP(BB372,vlookup!D$2:E$331,2,FALSE),"")</f>
        <v/>
      </c>
      <c r="BD372" s="5"/>
      <c r="BE372" s="27" t="str">
        <f t="shared" si="61"/>
        <v/>
      </c>
      <c r="BF372" s="27" t="str">
        <f>IFERROR(VLOOKUP(BE372,vlookup!G$2:I$331,2,FALSE),"")</f>
        <v/>
      </c>
      <c r="BG372" s="27" t="str">
        <f>IFERROR(VLOOKUP(BE372,vlookup!G$2:I$331,3,FALSE),"")</f>
        <v/>
      </c>
      <c r="BH372" s="5"/>
      <c r="BI372" s="6"/>
      <c r="BJ372" s="6"/>
      <c r="BK372" s="6"/>
      <c r="BL372" s="6"/>
    </row>
    <row r="373" spans="1:64">
      <c r="A373" s="4"/>
      <c r="B373" s="5"/>
      <c r="C373" s="27" t="str">
        <f>IFERROR(VLOOKUP(B373,vlookup!A$2:I$331,2,FALSE),"")</f>
        <v/>
      </c>
      <c r="D373" s="27" t="str">
        <f>IFERROR(VLOOKUP(B373,vlookup!A$2:I$331,3,FALSE),"")</f>
        <v/>
      </c>
      <c r="E373" s="5"/>
      <c r="F373" s="27" t="str">
        <f>IFERROR(VLOOKUP(E373,vlookup!D$2:E$331,2,FALSE),"")</f>
        <v/>
      </c>
      <c r="G373" s="5"/>
      <c r="H373" s="27" t="str">
        <f t="shared" si="52"/>
        <v/>
      </c>
      <c r="I373" s="27" t="str">
        <f>IFERROR(VLOOKUP(H373,vlookup!G$2:I$331,2,FALSE),"")</f>
        <v/>
      </c>
      <c r="J373" s="27" t="str">
        <f>IFERROR(VLOOKUP(H373,vlookup!G$2:I$331,3,FALSE),"")</f>
        <v/>
      </c>
      <c r="K373" s="5"/>
      <c r="L373" s="6"/>
      <c r="M373" s="6"/>
      <c r="N373" s="6"/>
      <c r="O373" s="6"/>
      <c r="P373" s="6"/>
      <c r="Q373" s="14" t="str">
        <f t="shared" si="53"/>
        <v/>
      </c>
      <c r="R373" s="5"/>
      <c r="S373" s="6"/>
      <c r="T373" s="6"/>
      <c r="U373" s="5"/>
      <c r="V373" s="45">
        <f t="shared" si="54"/>
        <v>0</v>
      </c>
      <c r="W373" s="45">
        <f t="shared" si="55"/>
        <v>0</v>
      </c>
      <c r="X373" s="45" t="e">
        <f t="shared" si="56"/>
        <v>#VALUE!</v>
      </c>
      <c r="Y373" s="45">
        <f>IFERROR(VALUE(V373),VLOOKUP(V373,DayReplace[],2,0))</f>
        <v>0</v>
      </c>
      <c r="Z373" s="45">
        <f>IF(V373=0,1,
IF(OR(AND(COUNTIF(Table12[Normal and Leap Years],X373),AA373=3,Y373=30),
AND(COUNTIF(Table9[MM Year],X373),COUNTIF(Table13[Always 29-Day Months],AA373),Y373=30)),Y373
-1,Y373))</f>
        <v>1</v>
      </c>
      <c r="AA373" s="45">
        <f>IFERROR(VALUE(W373),VLOOKUP(W373,MonthReplace[],2,0))</f>
        <v>0</v>
      </c>
      <c r="AB373" s="45" t="e">
        <f>IF(COUNTIF(Table9[MM Year],X373),VLOOKUP(AA373,MonthSerial[],VLOOKUP(X373,Table9[],3,0)+2,0),DATE(X373,AA373,0)-AC373)</f>
        <v>#VALUE!</v>
      </c>
      <c r="AC373" s="45" t="e">
        <f>IF(COUNTIF(Table9[MM Year],X373),
VLOOKUP(X373,Table9[],5,0),
DATE(X373,1,0))</f>
        <v>#VALUE!</v>
      </c>
      <c r="AD373" s="46" t="e">
        <f>IF(AA373=0,DATE(YEAR(AC373+1),7,16),
IF(V373=0,IF(COUNTIF(Table9[MM Year],X373),AC373+AB373+Z373+15-DAY(AC373+AB373+Z373+15)+16,AC373+AB373+Z373-DAY(AC373+AB373+Z373)+16),
IF(COUNTIF(Table9[MM Year],X373),
IF(AC373+AB373+Z373&lt;VLOOKUP(X373,Table9[],7,0),AC373
+AB373+Z373+VLOOKUP(X373,Table9[],4,0),AC373+AB373+Z373),AC373
+AB373+Z373)))</f>
        <v>#VALUE!</v>
      </c>
      <c r="AE373" s="42"/>
      <c r="AF373" s="15" t="str">
        <f>IFERROR(IF(COUNTIF(Table9[MM Year],X373),
IF(AD373&lt;VLOOKUP(X373,Table9[],7,0),AD373
+VLOOKUP(X373,Table9[],4,0),AD373),AD373
),"")</f>
        <v/>
      </c>
      <c r="AG373" s="5"/>
      <c r="AH373" s="5"/>
      <c r="AI373" s="5"/>
      <c r="AJ373" s="6"/>
      <c r="AK373" s="6"/>
      <c r="AL373" s="12" t="str">
        <f t="shared" si="57"/>
        <v/>
      </c>
      <c r="AM373" s="5"/>
      <c r="AN373" s="27" t="str">
        <f t="shared" si="58"/>
        <v/>
      </c>
      <c r="AO373" s="5"/>
      <c r="AP373" s="5"/>
      <c r="AQ373" s="6"/>
      <c r="AR373" s="12" t="str">
        <f t="shared" si="59"/>
        <v/>
      </c>
      <c r="AS373" s="6"/>
      <c r="AT373" s="5"/>
      <c r="AU373" s="53"/>
      <c r="AV373" s="53"/>
      <c r="AW373" s="54"/>
      <c r="AX373" s="15" t="str">
        <f t="shared" si="60"/>
        <v/>
      </c>
      <c r="AY373" s="5"/>
      <c r="AZ373" s="27" t="str">
        <f>IFERROR(VLOOKUP(AY373,vlookup!A$2:I$331,2,FALSE),"")</f>
        <v/>
      </c>
      <c r="BA373" s="27" t="str">
        <f>IFERROR(VLOOKUP(AY373,vlookup!A$2:I$331,3,FALSE),"")</f>
        <v/>
      </c>
      <c r="BB373" s="5"/>
      <c r="BC373" s="27" t="str">
        <f>IFERROR(VLOOKUP(BB373,vlookup!D$2:E$331,2,FALSE),"")</f>
        <v/>
      </c>
      <c r="BD373" s="5"/>
      <c r="BE373" s="27" t="str">
        <f t="shared" si="61"/>
        <v/>
      </c>
      <c r="BF373" s="27" t="str">
        <f>IFERROR(VLOOKUP(BE373,vlookup!G$2:I$331,2,FALSE),"")</f>
        <v/>
      </c>
      <c r="BG373" s="27" t="str">
        <f>IFERROR(VLOOKUP(BE373,vlookup!G$2:I$331,3,FALSE),"")</f>
        <v/>
      </c>
      <c r="BH373" s="5"/>
      <c r="BI373" s="6"/>
      <c r="BJ373" s="6"/>
      <c r="BK373" s="6"/>
      <c r="BL373" s="6"/>
    </row>
    <row r="374" spans="1:64">
      <c r="A374" s="4"/>
      <c r="B374" s="5"/>
      <c r="C374" s="27" t="str">
        <f>IFERROR(VLOOKUP(B374,vlookup!A$2:I$331,2,FALSE),"")</f>
        <v/>
      </c>
      <c r="D374" s="27" t="str">
        <f>IFERROR(VLOOKUP(B374,vlookup!A$2:I$331,3,FALSE),"")</f>
        <v/>
      </c>
      <c r="E374" s="5"/>
      <c r="F374" s="27" t="str">
        <f>IFERROR(VLOOKUP(E374,vlookup!D$2:E$331,2,FALSE),"")</f>
        <v/>
      </c>
      <c r="G374" s="5"/>
      <c r="H374" s="27" t="str">
        <f t="shared" si="52"/>
        <v/>
      </c>
      <c r="I374" s="27" t="str">
        <f>IFERROR(VLOOKUP(H374,vlookup!G$2:I$331,2,FALSE),"")</f>
        <v/>
      </c>
      <c r="J374" s="27" t="str">
        <f>IFERROR(VLOOKUP(H374,vlookup!G$2:I$331,3,FALSE),"")</f>
        <v/>
      </c>
      <c r="K374" s="5"/>
      <c r="L374" s="6"/>
      <c r="M374" s="6"/>
      <c r="N374" s="6"/>
      <c r="O374" s="6"/>
      <c r="P374" s="6"/>
      <c r="Q374" s="14" t="str">
        <f t="shared" si="53"/>
        <v/>
      </c>
      <c r="R374" s="5"/>
      <c r="S374" s="6"/>
      <c r="T374" s="6"/>
      <c r="U374" s="5"/>
      <c r="V374" s="45">
        <f t="shared" si="54"/>
        <v>0</v>
      </c>
      <c r="W374" s="45">
        <f t="shared" si="55"/>
        <v>0</v>
      </c>
      <c r="X374" s="45" t="e">
        <f t="shared" si="56"/>
        <v>#VALUE!</v>
      </c>
      <c r="Y374" s="45">
        <f>IFERROR(VALUE(V374),VLOOKUP(V374,DayReplace[],2,0))</f>
        <v>0</v>
      </c>
      <c r="Z374" s="45">
        <f>IF(V374=0,1,
IF(OR(AND(COUNTIF(Table12[Normal and Leap Years],X374),AA374=3,Y374=30),
AND(COUNTIF(Table9[MM Year],X374),COUNTIF(Table13[Always 29-Day Months],AA374),Y374=30)),Y374
-1,Y374))</f>
        <v>1</v>
      </c>
      <c r="AA374" s="45">
        <f>IFERROR(VALUE(W374),VLOOKUP(W374,MonthReplace[],2,0))</f>
        <v>0</v>
      </c>
      <c r="AB374" s="45" t="e">
        <f>IF(COUNTIF(Table9[MM Year],X374),VLOOKUP(AA374,MonthSerial[],VLOOKUP(X374,Table9[],3,0)+2,0),DATE(X374,AA374,0)-AC374)</f>
        <v>#VALUE!</v>
      </c>
      <c r="AC374" s="45" t="e">
        <f>IF(COUNTIF(Table9[MM Year],X374),
VLOOKUP(X374,Table9[],5,0),
DATE(X374,1,0))</f>
        <v>#VALUE!</v>
      </c>
      <c r="AD374" s="46" t="e">
        <f>IF(AA374=0,DATE(YEAR(AC374+1),7,16),
IF(V374=0,IF(COUNTIF(Table9[MM Year],X374),AC374+AB374+Z374+15-DAY(AC374+AB374+Z374+15)+16,AC374+AB374+Z374-DAY(AC374+AB374+Z374)+16),
IF(COUNTIF(Table9[MM Year],X374),
IF(AC374+AB374+Z374&lt;VLOOKUP(X374,Table9[],7,0),AC374
+AB374+Z374+VLOOKUP(X374,Table9[],4,0),AC374+AB374+Z374),AC374
+AB374+Z374)))</f>
        <v>#VALUE!</v>
      </c>
      <c r="AE374" s="42"/>
      <c r="AF374" s="15" t="str">
        <f>IFERROR(IF(COUNTIF(Table9[MM Year],X374),
IF(AD374&lt;VLOOKUP(X374,Table9[],7,0),AD374
+VLOOKUP(X374,Table9[],4,0),AD374),AD374
),"")</f>
        <v/>
      </c>
      <c r="AG374" s="5"/>
      <c r="AH374" s="5"/>
      <c r="AI374" s="5"/>
      <c r="AJ374" s="6"/>
      <c r="AK374" s="6"/>
      <c r="AL374" s="12" t="str">
        <f t="shared" si="57"/>
        <v/>
      </c>
      <c r="AM374" s="5"/>
      <c r="AN374" s="27" t="str">
        <f t="shared" si="58"/>
        <v/>
      </c>
      <c r="AO374" s="5"/>
      <c r="AP374" s="5"/>
      <c r="AQ374" s="6"/>
      <c r="AR374" s="12" t="str">
        <f t="shared" si="59"/>
        <v/>
      </c>
      <c r="AS374" s="6"/>
      <c r="AT374" s="5"/>
      <c r="AU374" s="53"/>
      <c r="AV374" s="53"/>
      <c r="AW374" s="54"/>
      <c r="AX374" s="15" t="str">
        <f t="shared" si="60"/>
        <v/>
      </c>
      <c r="AY374" s="5"/>
      <c r="AZ374" s="27" t="str">
        <f>IFERROR(VLOOKUP(AY374,vlookup!A$2:I$331,2,FALSE),"")</f>
        <v/>
      </c>
      <c r="BA374" s="27" t="str">
        <f>IFERROR(VLOOKUP(AY374,vlookup!A$2:I$331,3,FALSE),"")</f>
        <v/>
      </c>
      <c r="BB374" s="5"/>
      <c r="BC374" s="27" t="str">
        <f>IFERROR(VLOOKUP(BB374,vlookup!D$2:E$331,2,FALSE),"")</f>
        <v/>
      </c>
      <c r="BD374" s="5"/>
      <c r="BE374" s="27" t="str">
        <f t="shared" si="61"/>
        <v/>
      </c>
      <c r="BF374" s="27" t="str">
        <f>IFERROR(VLOOKUP(BE374,vlookup!G$2:I$331,2,FALSE),"")</f>
        <v/>
      </c>
      <c r="BG374" s="27" t="str">
        <f>IFERROR(VLOOKUP(BE374,vlookup!G$2:I$331,3,FALSE),"")</f>
        <v/>
      </c>
      <c r="BH374" s="5"/>
      <c r="BI374" s="6"/>
      <c r="BJ374" s="6"/>
      <c r="BK374" s="6"/>
      <c r="BL374" s="6"/>
    </row>
    <row r="375" spans="1:64">
      <c r="A375" s="4"/>
      <c r="B375" s="5"/>
      <c r="C375" s="27" t="str">
        <f>IFERROR(VLOOKUP(B375,vlookup!A$2:I$331,2,FALSE),"")</f>
        <v/>
      </c>
      <c r="D375" s="27" t="str">
        <f>IFERROR(VLOOKUP(B375,vlookup!A$2:I$331,3,FALSE),"")</f>
        <v/>
      </c>
      <c r="E375" s="5"/>
      <c r="F375" s="27" t="str">
        <f>IFERROR(VLOOKUP(E375,vlookup!D$2:E$331,2,FALSE),"")</f>
        <v/>
      </c>
      <c r="G375" s="5"/>
      <c r="H375" s="27" t="str">
        <f t="shared" si="52"/>
        <v/>
      </c>
      <c r="I375" s="27" t="str">
        <f>IFERROR(VLOOKUP(H375,vlookup!G$2:I$331,2,FALSE),"")</f>
        <v/>
      </c>
      <c r="J375" s="27" t="str">
        <f>IFERROR(VLOOKUP(H375,vlookup!G$2:I$331,3,FALSE),"")</f>
        <v/>
      </c>
      <c r="K375" s="5"/>
      <c r="L375" s="6"/>
      <c r="M375" s="6"/>
      <c r="N375" s="6"/>
      <c r="O375" s="6"/>
      <c r="P375" s="6"/>
      <c r="Q375" s="14" t="str">
        <f t="shared" si="53"/>
        <v/>
      </c>
      <c r="R375" s="5"/>
      <c r="S375" s="6"/>
      <c r="T375" s="6"/>
      <c r="U375" s="5"/>
      <c r="V375" s="45">
        <f t="shared" si="54"/>
        <v>0</v>
      </c>
      <c r="W375" s="45">
        <f t="shared" si="55"/>
        <v>0</v>
      </c>
      <c r="X375" s="45" t="e">
        <f t="shared" si="56"/>
        <v>#VALUE!</v>
      </c>
      <c r="Y375" s="45">
        <f>IFERROR(VALUE(V375),VLOOKUP(V375,DayReplace[],2,0))</f>
        <v>0</v>
      </c>
      <c r="Z375" s="45">
        <f>IF(V375=0,1,
IF(OR(AND(COUNTIF(Table12[Normal and Leap Years],X375),AA375=3,Y375=30),
AND(COUNTIF(Table9[MM Year],X375),COUNTIF(Table13[Always 29-Day Months],AA375),Y375=30)),Y375
-1,Y375))</f>
        <v>1</v>
      </c>
      <c r="AA375" s="45">
        <f>IFERROR(VALUE(W375),VLOOKUP(W375,MonthReplace[],2,0))</f>
        <v>0</v>
      </c>
      <c r="AB375" s="45" t="e">
        <f>IF(COUNTIF(Table9[MM Year],X375),VLOOKUP(AA375,MonthSerial[],VLOOKUP(X375,Table9[],3,0)+2,0),DATE(X375,AA375,0)-AC375)</f>
        <v>#VALUE!</v>
      </c>
      <c r="AC375" s="45" t="e">
        <f>IF(COUNTIF(Table9[MM Year],X375),
VLOOKUP(X375,Table9[],5,0),
DATE(X375,1,0))</f>
        <v>#VALUE!</v>
      </c>
      <c r="AD375" s="46" t="e">
        <f>IF(AA375=0,DATE(YEAR(AC375+1),7,16),
IF(V375=0,IF(COUNTIF(Table9[MM Year],X375),AC375+AB375+Z375+15-DAY(AC375+AB375+Z375+15)+16,AC375+AB375+Z375-DAY(AC375+AB375+Z375)+16),
IF(COUNTIF(Table9[MM Year],X375),
IF(AC375+AB375+Z375&lt;VLOOKUP(X375,Table9[],7,0),AC375
+AB375+Z375+VLOOKUP(X375,Table9[],4,0),AC375+AB375+Z375),AC375
+AB375+Z375)))</f>
        <v>#VALUE!</v>
      </c>
      <c r="AE375" s="42"/>
      <c r="AF375" s="15" t="str">
        <f>IFERROR(IF(COUNTIF(Table9[MM Year],X375),
IF(AD375&lt;VLOOKUP(X375,Table9[],7,0),AD375
+VLOOKUP(X375,Table9[],4,0),AD375),AD375
),"")</f>
        <v/>
      </c>
      <c r="AG375" s="5"/>
      <c r="AH375" s="5"/>
      <c r="AI375" s="5"/>
      <c r="AJ375" s="6"/>
      <c r="AK375" s="6"/>
      <c r="AL375" s="12" t="str">
        <f t="shared" si="57"/>
        <v/>
      </c>
      <c r="AM375" s="5"/>
      <c r="AN375" s="27" t="str">
        <f t="shared" si="58"/>
        <v/>
      </c>
      <c r="AO375" s="5"/>
      <c r="AP375" s="5"/>
      <c r="AQ375" s="6"/>
      <c r="AR375" s="12" t="str">
        <f t="shared" si="59"/>
        <v/>
      </c>
      <c r="AS375" s="6"/>
      <c r="AT375" s="5"/>
      <c r="AU375" s="53"/>
      <c r="AV375" s="53"/>
      <c r="AW375" s="54"/>
      <c r="AX375" s="15" t="str">
        <f t="shared" si="60"/>
        <v/>
      </c>
      <c r="AY375" s="5"/>
      <c r="AZ375" s="27" t="str">
        <f>IFERROR(VLOOKUP(AY375,vlookup!A$2:I$331,2,FALSE),"")</f>
        <v/>
      </c>
      <c r="BA375" s="27" t="str">
        <f>IFERROR(VLOOKUP(AY375,vlookup!A$2:I$331,3,FALSE),"")</f>
        <v/>
      </c>
      <c r="BB375" s="5"/>
      <c r="BC375" s="27" t="str">
        <f>IFERROR(VLOOKUP(BB375,vlookup!D$2:E$331,2,FALSE),"")</f>
        <v/>
      </c>
      <c r="BD375" s="5"/>
      <c r="BE375" s="27" t="str">
        <f t="shared" si="61"/>
        <v/>
      </c>
      <c r="BF375" s="27" t="str">
        <f>IFERROR(VLOOKUP(BE375,vlookup!G$2:I$331,2,FALSE),"")</f>
        <v/>
      </c>
      <c r="BG375" s="27" t="str">
        <f>IFERROR(VLOOKUP(BE375,vlookup!G$2:I$331,3,FALSE),"")</f>
        <v/>
      </c>
      <c r="BH375" s="5"/>
      <c r="BI375" s="6"/>
      <c r="BJ375" s="6"/>
      <c r="BK375" s="6"/>
      <c r="BL375" s="6"/>
    </row>
    <row r="376" spans="1:64">
      <c r="A376" s="4"/>
      <c r="B376" s="5"/>
      <c r="C376" s="27" t="str">
        <f>IFERROR(VLOOKUP(B376,vlookup!A$2:I$331,2,FALSE),"")</f>
        <v/>
      </c>
      <c r="D376" s="27" t="str">
        <f>IFERROR(VLOOKUP(B376,vlookup!A$2:I$331,3,FALSE),"")</f>
        <v/>
      </c>
      <c r="E376" s="5"/>
      <c r="F376" s="27" t="str">
        <f>IFERROR(VLOOKUP(E376,vlookup!D$2:E$331,2,FALSE),"")</f>
        <v/>
      </c>
      <c r="G376" s="5"/>
      <c r="H376" s="27" t="str">
        <f t="shared" si="52"/>
        <v/>
      </c>
      <c r="I376" s="27" t="str">
        <f>IFERROR(VLOOKUP(H376,vlookup!G$2:I$331,2,FALSE),"")</f>
        <v/>
      </c>
      <c r="J376" s="27" t="str">
        <f>IFERROR(VLOOKUP(H376,vlookup!G$2:I$331,3,FALSE),"")</f>
        <v/>
      </c>
      <c r="K376" s="5"/>
      <c r="L376" s="6"/>
      <c r="M376" s="6"/>
      <c r="N376" s="6"/>
      <c r="O376" s="6"/>
      <c r="P376" s="6"/>
      <c r="Q376" s="14" t="str">
        <f t="shared" si="53"/>
        <v/>
      </c>
      <c r="R376" s="5"/>
      <c r="S376" s="6"/>
      <c r="T376" s="6"/>
      <c r="U376" s="5"/>
      <c r="V376" s="45">
        <f t="shared" si="54"/>
        <v>0</v>
      </c>
      <c r="W376" s="45">
        <f t="shared" si="55"/>
        <v>0</v>
      </c>
      <c r="X376" s="45" t="e">
        <f t="shared" si="56"/>
        <v>#VALUE!</v>
      </c>
      <c r="Y376" s="45">
        <f>IFERROR(VALUE(V376),VLOOKUP(V376,DayReplace[],2,0))</f>
        <v>0</v>
      </c>
      <c r="Z376" s="45">
        <f>IF(V376=0,1,
IF(OR(AND(COUNTIF(Table12[Normal and Leap Years],X376),AA376=3,Y376=30),
AND(COUNTIF(Table9[MM Year],X376),COUNTIF(Table13[Always 29-Day Months],AA376),Y376=30)),Y376
-1,Y376))</f>
        <v>1</v>
      </c>
      <c r="AA376" s="45">
        <f>IFERROR(VALUE(W376),VLOOKUP(W376,MonthReplace[],2,0))</f>
        <v>0</v>
      </c>
      <c r="AB376" s="45" t="e">
        <f>IF(COUNTIF(Table9[MM Year],X376),VLOOKUP(AA376,MonthSerial[],VLOOKUP(X376,Table9[],3,0)+2,0),DATE(X376,AA376,0)-AC376)</f>
        <v>#VALUE!</v>
      </c>
      <c r="AC376" s="45" t="e">
        <f>IF(COUNTIF(Table9[MM Year],X376),
VLOOKUP(X376,Table9[],5,0),
DATE(X376,1,0))</f>
        <v>#VALUE!</v>
      </c>
      <c r="AD376" s="46" t="e">
        <f>IF(AA376=0,DATE(YEAR(AC376+1),7,16),
IF(V376=0,IF(COUNTIF(Table9[MM Year],X376),AC376+AB376+Z376+15-DAY(AC376+AB376+Z376+15)+16,AC376+AB376+Z376-DAY(AC376+AB376+Z376)+16),
IF(COUNTIF(Table9[MM Year],X376),
IF(AC376+AB376+Z376&lt;VLOOKUP(X376,Table9[],7,0),AC376
+AB376+Z376+VLOOKUP(X376,Table9[],4,0),AC376+AB376+Z376),AC376
+AB376+Z376)))</f>
        <v>#VALUE!</v>
      </c>
      <c r="AE376" s="42"/>
      <c r="AF376" s="15" t="str">
        <f>IFERROR(IF(COUNTIF(Table9[MM Year],X376),
IF(AD376&lt;VLOOKUP(X376,Table9[],7,0),AD376
+VLOOKUP(X376,Table9[],4,0),AD376),AD376
),"")</f>
        <v/>
      </c>
      <c r="AG376" s="5"/>
      <c r="AH376" s="5"/>
      <c r="AI376" s="5"/>
      <c r="AJ376" s="6"/>
      <c r="AK376" s="6"/>
      <c r="AL376" s="12" t="str">
        <f t="shared" si="57"/>
        <v/>
      </c>
      <c r="AM376" s="5"/>
      <c r="AN376" s="27" t="str">
        <f t="shared" si="58"/>
        <v/>
      </c>
      <c r="AO376" s="5"/>
      <c r="AP376" s="5"/>
      <c r="AQ376" s="6"/>
      <c r="AR376" s="12" t="str">
        <f t="shared" si="59"/>
        <v/>
      </c>
      <c r="AS376" s="6"/>
      <c r="AT376" s="5"/>
      <c r="AU376" s="53"/>
      <c r="AV376" s="53"/>
      <c r="AW376" s="54"/>
      <c r="AX376" s="15" t="str">
        <f t="shared" si="60"/>
        <v/>
      </c>
      <c r="AY376" s="5"/>
      <c r="AZ376" s="27" t="str">
        <f>IFERROR(VLOOKUP(AY376,vlookup!A$2:I$331,2,FALSE),"")</f>
        <v/>
      </c>
      <c r="BA376" s="27" t="str">
        <f>IFERROR(VLOOKUP(AY376,vlookup!A$2:I$331,3,FALSE),"")</f>
        <v/>
      </c>
      <c r="BB376" s="5"/>
      <c r="BC376" s="27" t="str">
        <f>IFERROR(VLOOKUP(BB376,vlookup!D$2:E$331,2,FALSE),"")</f>
        <v/>
      </c>
      <c r="BD376" s="5"/>
      <c r="BE376" s="27" t="str">
        <f t="shared" si="61"/>
        <v/>
      </c>
      <c r="BF376" s="27" t="str">
        <f>IFERROR(VLOOKUP(BE376,vlookup!G$2:I$331,2,FALSE),"")</f>
        <v/>
      </c>
      <c r="BG376" s="27" t="str">
        <f>IFERROR(VLOOKUP(BE376,vlookup!G$2:I$331,3,FALSE),"")</f>
        <v/>
      </c>
      <c r="BH376" s="5"/>
      <c r="BI376" s="6"/>
      <c r="BJ376" s="6"/>
      <c r="BK376" s="6"/>
      <c r="BL376" s="6"/>
    </row>
    <row r="377" spans="1:64">
      <c r="A377" s="4"/>
      <c r="B377" s="5"/>
      <c r="C377" s="27" t="str">
        <f>IFERROR(VLOOKUP(B377,vlookup!A$2:I$331,2,FALSE),"")</f>
        <v/>
      </c>
      <c r="D377" s="27" t="str">
        <f>IFERROR(VLOOKUP(B377,vlookup!A$2:I$331,3,FALSE),"")</f>
        <v/>
      </c>
      <c r="E377" s="5"/>
      <c r="F377" s="27" t="str">
        <f>IFERROR(VLOOKUP(E377,vlookup!D$2:E$331,2,FALSE),"")</f>
        <v/>
      </c>
      <c r="G377" s="5"/>
      <c r="H377" s="27" t="str">
        <f t="shared" si="52"/>
        <v/>
      </c>
      <c r="I377" s="27" t="str">
        <f>IFERROR(VLOOKUP(H377,vlookup!G$2:I$331,2,FALSE),"")</f>
        <v/>
      </c>
      <c r="J377" s="27" t="str">
        <f>IFERROR(VLOOKUP(H377,vlookup!G$2:I$331,3,FALSE),"")</f>
        <v/>
      </c>
      <c r="K377" s="5"/>
      <c r="L377" s="6"/>
      <c r="M377" s="6"/>
      <c r="N377" s="6"/>
      <c r="O377" s="6"/>
      <c r="P377" s="6"/>
      <c r="Q377" s="14" t="str">
        <f t="shared" si="53"/>
        <v/>
      </c>
      <c r="R377" s="5"/>
      <c r="S377" s="6"/>
      <c r="T377" s="6"/>
      <c r="U377" s="5"/>
      <c r="V377" s="45">
        <f t="shared" si="54"/>
        <v>0</v>
      </c>
      <c r="W377" s="45">
        <f t="shared" si="55"/>
        <v>0</v>
      </c>
      <c r="X377" s="45" t="e">
        <f t="shared" si="56"/>
        <v>#VALUE!</v>
      </c>
      <c r="Y377" s="45">
        <f>IFERROR(VALUE(V377),VLOOKUP(V377,DayReplace[],2,0))</f>
        <v>0</v>
      </c>
      <c r="Z377" s="45">
        <f>IF(V377=0,1,
IF(OR(AND(COUNTIF(Table12[Normal and Leap Years],X377),AA377=3,Y377=30),
AND(COUNTIF(Table9[MM Year],X377),COUNTIF(Table13[Always 29-Day Months],AA377),Y377=30)),Y377
-1,Y377))</f>
        <v>1</v>
      </c>
      <c r="AA377" s="45">
        <f>IFERROR(VALUE(W377),VLOOKUP(W377,MonthReplace[],2,0))</f>
        <v>0</v>
      </c>
      <c r="AB377" s="45" t="e">
        <f>IF(COUNTIF(Table9[MM Year],X377),VLOOKUP(AA377,MonthSerial[],VLOOKUP(X377,Table9[],3,0)+2,0),DATE(X377,AA377,0)-AC377)</f>
        <v>#VALUE!</v>
      </c>
      <c r="AC377" s="45" t="e">
        <f>IF(COUNTIF(Table9[MM Year],X377),
VLOOKUP(X377,Table9[],5,0),
DATE(X377,1,0))</f>
        <v>#VALUE!</v>
      </c>
      <c r="AD377" s="46" t="e">
        <f>IF(AA377=0,DATE(YEAR(AC377+1),7,16),
IF(V377=0,IF(COUNTIF(Table9[MM Year],X377),AC377+AB377+Z377+15-DAY(AC377+AB377+Z377+15)+16,AC377+AB377+Z377-DAY(AC377+AB377+Z377)+16),
IF(COUNTIF(Table9[MM Year],X377),
IF(AC377+AB377+Z377&lt;VLOOKUP(X377,Table9[],7,0),AC377
+AB377+Z377+VLOOKUP(X377,Table9[],4,0),AC377+AB377+Z377),AC377
+AB377+Z377)))</f>
        <v>#VALUE!</v>
      </c>
      <c r="AE377" s="42"/>
      <c r="AF377" s="15" t="str">
        <f>IFERROR(IF(COUNTIF(Table9[MM Year],X377),
IF(AD377&lt;VLOOKUP(X377,Table9[],7,0),AD377
+VLOOKUP(X377,Table9[],4,0),AD377),AD377
),"")</f>
        <v/>
      </c>
      <c r="AG377" s="5"/>
      <c r="AH377" s="5"/>
      <c r="AI377" s="5"/>
      <c r="AJ377" s="6"/>
      <c r="AK377" s="6"/>
      <c r="AL377" s="12" t="str">
        <f t="shared" si="57"/>
        <v/>
      </c>
      <c r="AM377" s="5"/>
      <c r="AN377" s="27" t="str">
        <f t="shared" si="58"/>
        <v/>
      </c>
      <c r="AO377" s="5"/>
      <c r="AP377" s="5"/>
      <c r="AQ377" s="6"/>
      <c r="AR377" s="12" t="str">
        <f t="shared" si="59"/>
        <v/>
      </c>
      <c r="AS377" s="6"/>
      <c r="AT377" s="5"/>
      <c r="AU377" s="53"/>
      <c r="AV377" s="53"/>
      <c r="AW377" s="54"/>
      <c r="AX377" s="15" t="str">
        <f t="shared" si="60"/>
        <v/>
      </c>
      <c r="AY377" s="5"/>
      <c r="AZ377" s="27" t="str">
        <f>IFERROR(VLOOKUP(AY377,vlookup!A$2:I$331,2,FALSE),"")</f>
        <v/>
      </c>
      <c r="BA377" s="27" t="str">
        <f>IFERROR(VLOOKUP(AY377,vlookup!A$2:I$331,3,FALSE),"")</f>
        <v/>
      </c>
      <c r="BB377" s="5"/>
      <c r="BC377" s="27" t="str">
        <f>IFERROR(VLOOKUP(BB377,vlookup!D$2:E$331,2,FALSE),"")</f>
        <v/>
      </c>
      <c r="BD377" s="5"/>
      <c r="BE377" s="27" t="str">
        <f t="shared" si="61"/>
        <v/>
      </c>
      <c r="BF377" s="27" t="str">
        <f>IFERROR(VLOOKUP(BE377,vlookup!G$2:I$331,2,FALSE),"")</f>
        <v/>
      </c>
      <c r="BG377" s="27" t="str">
        <f>IFERROR(VLOOKUP(BE377,vlookup!G$2:I$331,3,FALSE),"")</f>
        <v/>
      </c>
      <c r="BH377" s="5"/>
      <c r="BI377" s="6"/>
      <c r="BJ377" s="6"/>
      <c r="BK377" s="6"/>
      <c r="BL377" s="6"/>
    </row>
    <row r="378" spans="1:64">
      <c r="A378" s="4"/>
      <c r="B378" s="5"/>
      <c r="C378" s="27" t="str">
        <f>IFERROR(VLOOKUP(B378,vlookup!A$2:I$331,2,FALSE),"")</f>
        <v/>
      </c>
      <c r="D378" s="27" t="str">
        <f>IFERROR(VLOOKUP(B378,vlookup!A$2:I$331,3,FALSE),"")</f>
        <v/>
      </c>
      <c r="E378" s="5"/>
      <c r="F378" s="27" t="str">
        <f>IFERROR(VLOOKUP(E378,vlookup!D$2:E$331,2,FALSE),"")</f>
        <v/>
      </c>
      <c r="G378" s="5"/>
      <c r="H378" s="27" t="str">
        <f t="shared" si="52"/>
        <v/>
      </c>
      <c r="I378" s="27" t="str">
        <f>IFERROR(VLOOKUP(H378,vlookup!G$2:I$331,2,FALSE),"")</f>
        <v/>
      </c>
      <c r="J378" s="27" t="str">
        <f>IFERROR(VLOOKUP(H378,vlookup!G$2:I$331,3,FALSE),"")</f>
        <v/>
      </c>
      <c r="K378" s="5"/>
      <c r="L378" s="6"/>
      <c r="M378" s="6"/>
      <c r="N378" s="6"/>
      <c r="O378" s="6"/>
      <c r="P378" s="6"/>
      <c r="Q378" s="14" t="str">
        <f t="shared" si="53"/>
        <v/>
      </c>
      <c r="R378" s="5"/>
      <c r="S378" s="6"/>
      <c r="T378" s="6"/>
      <c r="U378" s="5"/>
      <c r="V378" s="45">
        <f t="shared" si="54"/>
        <v>0</v>
      </c>
      <c r="W378" s="45">
        <f t="shared" si="55"/>
        <v>0</v>
      </c>
      <c r="X378" s="45" t="e">
        <f t="shared" si="56"/>
        <v>#VALUE!</v>
      </c>
      <c r="Y378" s="45">
        <f>IFERROR(VALUE(V378),VLOOKUP(V378,DayReplace[],2,0))</f>
        <v>0</v>
      </c>
      <c r="Z378" s="45">
        <f>IF(V378=0,1,
IF(OR(AND(COUNTIF(Table12[Normal and Leap Years],X378),AA378=3,Y378=30),
AND(COUNTIF(Table9[MM Year],X378),COUNTIF(Table13[Always 29-Day Months],AA378),Y378=30)),Y378
-1,Y378))</f>
        <v>1</v>
      </c>
      <c r="AA378" s="45">
        <f>IFERROR(VALUE(W378),VLOOKUP(W378,MonthReplace[],2,0))</f>
        <v>0</v>
      </c>
      <c r="AB378" s="45" t="e">
        <f>IF(COUNTIF(Table9[MM Year],X378),VLOOKUP(AA378,MonthSerial[],VLOOKUP(X378,Table9[],3,0)+2,0),DATE(X378,AA378,0)-AC378)</f>
        <v>#VALUE!</v>
      </c>
      <c r="AC378" s="45" t="e">
        <f>IF(COUNTIF(Table9[MM Year],X378),
VLOOKUP(X378,Table9[],5,0),
DATE(X378,1,0))</f>
        <v>#VALUE!</v>
      </c>
      <c r="AD378" s="46" t="e">
        <f>IF(AA378=0,DATE(YEAR(AC378+1),7,16),
IF(V378=0,IF(COUNTIF(Table9[MM Year],X378),AC378+AB378+Z378+15-DAY(AC378+AB378+Z378+15)+16,AC378+AB378+Z378-DAY(AC378+AB378+Z378)+16),
IF(COUNTIF(Table9[MM Year],X378),
IF(AC378+AB378+Z378&lt;VLOOKUP(X378,Table9[],7,0),AC378
+AB378+Z378+VLOOKUP(X378,Table9[],4,0),AC378+AB378+Z378),AC378
+AB378+Z378)))</f>
        <v>#VALUE!</v>
      </c>
      <c r="AE378" s="42"/>
      <c r="AF378" s="15" t="str">
        <f>IFERROR(IF(COUNTIF(Table9[MM Year],X378),
IF(AD378&lt;VLOOKUP(X378,Table9[],7,0),AD378
+VLOOKUP(X378,Table9[],4,0),AD378),AD378
),"")</f>
        <v/>
      </c>
      <c r="AG378" s="5"/>
      <c r="AH378" s="5"/>
      <c r="AI378" s="5"/>
      <c r="AJ378" s="6"/>
      <c r="AK378" s="6"/>
      <c r="AL378" s="12" t="str">
        <f t="shared" si="57"/>
        <v/>
      </c>
      <c r="AM378" s="5"/>
      <c r="AN378" s="27" t="str">
        <f t="shared" si="58"/>
        <v/>
      </c>
      <c r="AO378" s="5"/>
      <c r="AP378" s="5"/>
      <c r="AQ378" s="6"/>
      <c r="AR378" s="12" t="str">
        <f t="shared" si="59"/>
        <v/>
      </c>
      <c r="AS378" s="6"/>
      <c r="AT378" s="5"/>
      <c r="AU378" s="53"/>
      <c r="AV378" s="53"/>
      <c r="AW378" s="54"/>
      <c r="AX378" s="15" t="str">
        <f t="shared" si="60"/>
        <v/>
      </c>
      <c r="AY378" s="5"/>
      <c r="AZ378" s="27" t="str">
        <f>IFERROR(VLOOKUP(AY378,vlookup!A$2:I$331,2,FALSE),"")</f>
        <v/>
      </c>
      <c r="BA378" s="27" t="str">
        <f>IFERROR(VLOOKUP(AY378,vlookup!A$2:I$331,3,FALSE),"")</f>
        <v/>
      </c>
      <c r="BB378" s="5"/>
      <c r="BC378" s="27" t="str">
        <f>IFERROR(VLOOKUP(BB378,vlookup!D$2:E$331,2,FALSE),"")</f>
        <v/>
      </c>
      <c r="BD378" s="5"/>
      <c r="BE378" s="27" t="str">
        <f t="shared" si="61"/>
        <v/>
      </c>
      <c r="BF378" s="27" t="str">
        <f>IFERROR(VLOOKUP(BE378,vlookup!G$2:I$331,2,FALSE),"")</f>
        <v/>
      </c>
      <c r="BG378" s="27" t="str">
        <f>IFERROR(VLOOKUP(BE378,vlookup!G$2:I$331,3,FALSE),"")</f>
        <v/>
      </c>
      <c r="BH378" s="5"/>
      <c r="BI378" s="6"/>
      <c r="BJ378" s="6"/>
      <c r="BK378" s="6"/>
      <c r="BL378" s="6"/>
    </row>
    <row r="379" spans="1:64">
      <c r="A379" s="4"/>
      <c r="B379" s="5"/>
      <c r="C379" s="27" t="str">
        <f>IFERROR(VLOOKUP(B379,vlookup!A$2:I$331,2,FALSE),"")</f>
        <v/>
      </c>
      <c r="D379" s="27" t="str">
        <f>IFERROR(VLOOKUP(B379,vlookup!A$2:I$331,3,FALSE),"")</f>
        <v/>
      </c>
      <c r="E379" s="5"/>
      <c r="F379" s="27" t="str">
        <f>IFERROR(VLOOKUP(E379,vlookup!D$2:E$331,2,FALSE),"")</f>
        <v/>
      </c>
      <c r="G379" s="5"/>
      <c r="H379" s="27" t="str">
        <f t="shared" si="52"/>
        <v/>
      </c>
      <c r="I379" s="27" t="str">
        <f>IFERROR(VLOOKUP(H379,vlookup!G$2:I$331,2,FALSE),"")</f>
        <v/>
      </c>
      <c r="J379" s="27" t="str">
        <f>IFERROR(VLOOKUP(H379,vlookup!G$2:I$331,3,FALSE),"")</f>
        <v/>
      </c>
      <c r="K379" s="5"/>
      <c r="L379" s="6"/>
      <c r="M379" s="6"/>
      <c r="N379" s="6"/>
      <c r="O379" s="6"/>
      <c r="P379" s="6"/>
      <c r="Q379" s="14" t="str">
        <f t="shared" si="53"/>
        <v/>
      </c>
      <c r="R379" s="5"/>
      <c r="S379" s="6"/>
      <c r="T379" s="6"/>
      <c r="U379" s="5"/>
      <c r="V379" s="45">
        <f t="shared" si="54"/>
        <v>0</v>
      </c>
      <c r="W379" s="45">
        <f t="shared" si="55"/>
        <v>0</v>
      </c>
      <c r="X379" s="45" t="e">
        <f t="shared" si="56"/>
        <v>#VALUE!</v>
      </c>
      <c r="Y379" s="45">
        <f>IFERROR(VALUE(V379),VLOOKUP(V379,DayReplace[],2,0))</f>
        <v>0</v>
      </c>
      <c r="Z379" s="45">
        <f>IF(V379=0,1,
IF(OR(AND(COUNTIF(Table12[Normal and Leap Years],X379),AA379=3,Y379=30),
AND(COUNTIF(Table9[MM Year],X379),COUNTIF(Table13[Always 29-Day Months],AA379),Y379=30)),Y379
-1,Y379))</f>
        <v>1</v>
      </c>
      <c r="AA379" s="45">
        <f>IFERROR(VALUE(W379),VLOOKUP(W379,MonthReplace[],2,0))</f>
        <v>0</v>
      </c>
      <c r="AB379" s="45" t="e">
        <f>IF(COUNTIF(Table9[MM Year],X379),VLOOKUP(AA379,MonthSerial[],VLOOKUP(X379,Table9[],3,0)+2,0),DATE(X379,AA379,0)-AC379)</f>
        <v>#VALUE!</v>
      </c>
      <c r="AC379" s="45" t="e">
        <f>IF(COUNTIF(Table9[MM Year],X379),
VLOOKUP(X379,Table9[],5,0),
DATE(X379,1,0))</f>
        <v>#VALUE!</v>
      </c>
      <c r="AD379" s="46" t="e">
        <f>IF(AA379=0,DATE(YEAR(AC379+1),7,16),
IF(V379=0,IF(COUNTIF(Table9[MM Year],X379),AC379+AB379+Z379+15-DAY(AC379+AB379+Z379+15)+16,AC379+AB379+Z379-DAY(AC379+AB379+Z379)+16),
IF(COUNTIF(Table9[MM Year],X379),
IF(AC379+AB379+Z379&lt;VLOOKUP(X379,Table9[],7,0),AC379
+AB379+Z379+VLOOKUP(X379,Table9[],4,0),AC379+AB379+Z379),AC379
+AB379+Z379)))</f>
        <v>#VALUE!</v>
      </c>
      <c r="AE379" s="42"/>
      <c r="AF379" s="15" t="str">
        <f>IFERROR(IF(COUNTIF(Table9[MM Year],X379),
IF(AD379&lt;VLOOKUP(X379,Table9[],7,0),AD379
+VLOOKUP(X379,Table9[],4,0),AD379),AD379
),"")</f>
        <v/>
      </c>
      <c r="AG379" s="5"/>
      <c r="AH379" s="5"/>
      <c r="AI379" s="5"/>
      <c r="AJ379" s="6"/>
      <c r="AK379" s="6"/>
      <c r="AL379" s="12" t="str">
        <f t="shared" si="57"/>
        <v/>
      </c>
      <c r="AM379" s="5"/>
      <c r="AN379" s="27" t="str">
        <f t="shared" si="58"/>
        <v/>
      </c>
      <c r="AO379" s="5"/>
      <c r="AP379" s="5"/>
      <c r="AQ379" s="6"/>
      <c r="AR379" s="12" t="str">
        <f t="shared" si="59"/>
        <v/>
      </c>
      <c r="AS379" s="6"/>
      <c r="AT379" s="5"/>
      <c r="AU379" s="53"/>
      <c r="AV379" s="53"/>
      <c r="AW379" s="54"/>
      <c r="AX379" s="15" t="str">
        <f t="shared" si="60"/>
        <v/>
      </c>
      <c r="AY379" s="5"/>
      <c r="AZ379" s="27" t="str">
        <f>IFERROR(VLOOKUP(AY379,vlookup!A$2:I$331,2,FALSE),"")</f>
        <v/>
      </c>
      <c r="BA379" s="27" t="str">
        <f>IFERROR(VLOOKUP(AY379,vlookup!A$2:I$331,3,FALSE),"")</f>
        <v/>
      </c>
      <c r="BB379" s="5"/>
      <c r="BC379" s="27" t="str">
        <f>IFERROR(VLOOKUP(BB379,vlookup!D$2:E$331,2,FALSE),"")</f>
        <v/>
      </c>
      <c r="BD379" s="5"/>
      <c r="BE379" s="27" t="str">
        <f t="shared" si="61"/>
        <v/>
      </c>
      <c r="BF379" s="27" t="str">
        <f>IFERROR(VLOOKUP(BE379,vlookup!G$2:I$331,2,FALSE),"")</f>
        <v/>
      </c>
      <c r="BG379" s="27" t="str">
        <f>IFERROR(VLOOKUP(BE379,vlookup!G$2:I$331,3,FALSE),"")</f>
        <v/>
      </c>
      <c r="BH379" s="5"/>
      <c r="BI379" s="6"/>
      <c r="BJ379" s="6"/>
      <c r="BK379" s="6"/>
      <c r="BL379" s="6"/>
    </row>
    <row r="380" spans="1:64">
      <c r="A380" s="4"/>
      <c r="B380" s="5"/>
      <c r="C380" s="27" t="str">
        <f>IFERROR(VLOOKUP(B380,vlookup!A$2:I$331,2,FALSE),"")</f>
        <v/>
      </c>
      <c r="D380" s="27" t="str">
        <f>IFERROR(VLOOKUP(B380,vlookup!A$2:I$331,3,FALSE),"")</f>
        <v/>
      </c>
      <c r="E380" s="5"/>
      <c r="F380" s="27" t="str">
        <f>IFERROR(VLOOKUP(E380,vlookup!D$2:E$331,2,FALSE),"")</f>
        <v/>
      </c>
      <c r="G380" s="5"/>
      <c r="H380" s="27" t="str">
        <f t="shared" si="52"/>
        <v/>
      </c>
      <c r="I380" s="27" t="str">
        <f>IFERROR(VLOOKUP(H380,vlookup!G$2:I$331,2,FALSE),"")</f>
        <v/>
      </c>
      <c r="J380" s="27" t="str">
        <f>IFERROR(VLOOKUP(H380,vlookup!G$2:I$331,3,FALSE),"")</f>
        <v/>
      </c>
      <c r="K380" s="5"/>
      <c r="L380" s="6"/>
      <c r="M380" s="6"/>
      <c r="N380" s="6"/>
      <c r="O380" s="6"/>
      <c r="P380" s="6"/>
      <c r="Q380" s="14" t="str">
        <f t="shared" si="53"/>
        <v/>
      </c>
      <c r="R380" s="5"/>
      <c r="S380" s="6"/>
      <c r="T380" s="6"/>
      <c r="U380" s="5"/>
      <c r="V380" s="45">
        <f t="shared" si="54"/>
        <v>0</v>
      </c>
      <c r="W380" s="45">
        <f t="shared" si="55"/>
        <v>0</v>
      </c>
      <c r="X380" s="45" t="e">
        <f t="shared" si="56"/>
        <v>#VALUE!</v>
      </c>
      <c r="Y380" s="45">
        <f>IFERROR(VALUE(V380),VLOOKUP(V380,DayReplace[],2,0))</f>
        <v>0</v>
      </c>
      <c r="Z380" s="45">
        <f>IF(V380=0,1,
IF(OR(AND(COUNTIF(Table12[Normal and Leap Years],X380),AA380=3,Y380=30),
AND(COUNTIF(Table9[MM Year],X380),COUNTIF(Table13[Always 29-Day Months],AA380),Y380=30)),Y380
-1,Y380))</f>
        <v>1</v>
      </c>
      <c r="AA380" s="45">
        <f>IFERROR(VALUE(W380),VLOOKUP(W380,MonthReplace[],2,0))</f>
        <v>0</v>
      </c>
      <c r="AB380" s="45" t="e">
        <f>IF(COUNTIF(Table9[MM Year],X380),VLOOKUP(AA380,MonthSerial[],VLOOKUP(X380,Table9[],3,0)+2,0),DATE(X380,AA380,0)-AC380)</f>
        <v>#VALUE!</v>
      </c>
      <c r="AC380" s="45" t="e">
        <f>IF(COUNTIF(Table9[MM Year],X380),
VLOOKUP(X380,Table9[],5,0),
DATE(X380,1,0))</f>
        <v>#VALUE!</v>
      </c>
      <c r="AD380" s="46" t="e">
        <f>IF(AA380=0,DATE(YEAR(AC380+1),7,16),
IF(V380=0,IF(COUNTIF(Table9[MM Year],X380),AC380+AB380+Z380+15-DAY(AC380+AB380+Z380+15)+16,AC380+AB380+Z380-DAY(AC380+AB380+Z380)+16),
IF(COUNTIF(Table9[MM Year],X380),
IF(AC380+AB380+Z380&lt;VLOOKUP(X380,Table9[],7,0),AC380
+AB380+Z380+VLOOKUP(X380,Table9[],4,0),AC380+AB380+Z380),AC380
+AB380+Z380)))</f>
        <v>#VALUE!</v>
      </c>
      <c r="AE380" s="42"/>
      <c r="AF380" s="15" t="str">
        <f>IFERROR(IF(COUNTIF(Table9[MM Year],X380),
IF(AD380&lt;VLOOKUP(X380,Table9[],7,0),AD380
+VLOOKUP(X380,Table9[],4,0),AD380),AD380
),"")</f>
        <v/>
      </c>
      <c r="AG380" s="5"/>
      <c r="AH380" s="5"/>
      <c r="AI380" s="5"/>
      <c r="AJ380" s="6"/>
      <c r="AK380" s="6"/>
      <c r="AL380" s="12" t="str">
        <f t="shared" si="57"/>
        <v/>
      </c>
      <c r="AM380" s="5"/>
      <c r="AN380" s="27" t="str">
        <f t="shared" si="58"/>
        <v/>
      </c>
      <c r="AO380" s="5"/>
      <c r="AP380" s="5"/>
      <c r="AQ380" s="6"/>
      <c r="AR380" s="12" t="str">
        <f t="shared" si="59"/>
        <v/>
      </c>
      <c r="AS380" s="6"/>
      <c r="AT380" s="5"/>
      <c r="AU380" s="53"/>
      <c r="AV380" s="53"/>
      <c r="AW380" s="54"/>
      <c r="AX380" s="15" t="str">
        <f t="shared" si="60"/>
        <v/>
      </c>
      <c r="AY380" s="5"/>
      <c r="AZ380" s="27" t="str">
        <f>IFERROR(VLOOKUP(AY380,vlookup!A$2:I$331,2,FALSE),"")</f>
        <v/>
      </c>
      <c r="BA380" s="27" t="str">
        <f>IFERROR(VLOOKUP(AY380,vlookup!A$2:I$331,3,FALSE),"")</f>
        <v/>
      </c>
      <c r="BB380" s="5"/>
      <c r="BC380" s="27" t="str">
        <f>IFERROR(VLOOKUP(BB380,vlookup!D$2:E$331,2,FALSE),"")</f>
        <v/>
      </c>
      <c r="BD380" s="5"/>
      <c r="BE380" s="27" t="str">
        <f t="shared" si="61"/>
        <v/>
      </c>
      <c r="BF380" s="27" t="str">
        <f>IFERROR(VLOOKUP(BE380,vlookup!G$2:I$331,2,FALSE),"")</f>
        <v/>
      </c>
      <c r="BG380" s="27" t="str">
        <f>IFERROR(VLOOKUP(BE380,vlookup!G$2:I$331,3,FALSE),"")</f>
        <v/>
      </c>
      <c r="BH380" s="5"/>
      <c r="BI380" s="6"/>
      <c r="BJ380" s="6"/>
      <c r="BK380" s="6"/>
      <c r="BL380" s="6"/>
    </row>
    <row r="381" spans="1:64">
      <c r="A381" s="4"/>
      <c r="B381" s="5"/>
      <c r="C381" s="27" t="str">
        <f>IFERROR(VLOOKUP(B381,vlookup!A$2:I$331,2,FALSE),"")</f>
        <v/>
      </c>
      <c r="D381" s="27" t="str">
        <f>IFERROR(VLOOKUP(B381,vlookup!A$2:I$331,3,FALSE),"")</f>
        <v/>
      </c>
      <c r="E381" s="5"/>
      <c r="F381" s="27" t="str">
        <f>IFERROR(VLOOKUP(E381,vlookup!D$2:E$331,2,FALSE),"")</f>
        <v/>
      </c>
      <c r="G381" s="5"/>
      <c r="H381" s="27" t="str">
        <f t="shared" si="52"/>
        <v/>
      </c>
      <c r="I381" s="27" t="str">
        <f>IFERROR(VLOOKUP(H381,vlookup!G$2:I$331,2,FALSE),"")</f>
        <v/>
      </c>
      <c r="J381" s="27" t="str">
        <f>IFERROR(VLOOKUP(H381,vlookup!G$2:I$331,3,FALSE),"")</f>
        <v/>
      </c>
      <c r="K381" s="5"/>
      <c r="L381" s="6"/>
      <c r="M381" s="6"/>
      <c r="N381" s="6"/>
      <c r="O381" s="6"/>
      <c r="P381" s="6"/>
      <c r="Q381" s="14" t="str">
        <f t="shared" si="53"/>
        <v/>
      </c>
      <c r="R381" s="5"/>
      <c r="S381" s="6"/>
      <c r="T381" s="6"/>
      <c r="U381" s="5"/>
      <c r="V381" s="45">
        <f t="shared" si="54"/>
        <v>0</v>
      </c>
      <c r="W381" s="45">
        <f t="shared" si="55"/>
        <v>0</v>
      </c>
      <c r="X381" s="45" t="e">
        <f t="shared" si="56"/>
        <v>#VALUE!</v>
      </c>
      <c r="Y381" s="45">
        <f>IFERROR(VALUE(V381),VLOOKUP(V381,DayReplace[],2,0))</f>
        <v>0</v>
      </c>
      <c r="Z381" s="45">
        <f>IF(V381=0,1,
IF(OR(AND(COUNTIF(Table12[Normal and Leap Years],X381),AA381=3,Y381=30),
AND(COUNTIF(Table9[MM Year],X381),COUNTIF(Table13[Always 29-Day Months],AA381),Y381=30)),Y381
-1,Y381))</f>
        <v>1</v>
      </c>
      <c r="AA381" s="45">
        <f>IFERROR(VALUE(W381),VLOOKUP(W381,MonthReplace[],2,0))</f>
        <v>0</v>
      </c>
      <c r="AB381" s="45" t="e">
        <f>IF(COUNTIF(Table9[MM Year],X381),VLOOKUP(AA381,MonthSerial[],VLOOKUP(X381,Table9[],3,0)+2,0),DATE(X381,AA381,0)-AC381)</f>
        <v>#VALUE!</v>
      </c>
      <c r="AC381" s="45" t="e">
        <f>IF(COUNTIF(Table9[MM Year],X381),
VLOOKUP(X381,Table9[],5,0),
DATE(X381,1,0))</f>
        <v>#VALUE!</v>
      </c>
      <c r="AD381" s="46" t="e">
        <f>IF(AA381=0,DATE(YEAR(AC381+1),7,16),
IF(V381=0,IF(COUNTIF(Table9[MM Year],X381),AC381+AB381+Z381+15-DAY(AC381+AB381+Z381+15)+16,AC381+AB381+Z381-DAY(AC381+AB381+Z381)+16),
IF(COUNTIF(Table9[MM Year],X381),
IF(AC381+AB381+Z381&lt;VLOOKUP(X381,Table9[],7,0),AC381
+AB381+Z381+VLOOKUP(X381,Table9[],4,0),AC381+AB381+Z381),AC381
+AB381+Z381)))</f>
        <v>#VALUE!</v>
      </c>
      <c r="AE381" s="42"/>
      <c r="AF381" s="15" t="str">
        <f>IFERROR(IF(COUNTIF(Table9[MM Year],X381),
IF(AD381&lt;VLOOKUP(X381,Table9[],7,0),AD381
+VLOOKUP(X381,Table9[],4,0),AD381),AD381
),"")</f>
        <v/>
      </c>
      <c r="AG381" s="5"/>
      <c r="AH381" s="5"/>
      <c r="AI381" s="5"/>
      <c r="AJ381" s="6"/>
      <c r="AK381" s="6"/>
      <c r="AL381" s="12" t="str">
        <f t="shared" si="57"/>
        <v/>
      </c>
      <c r="AM381" s="5"/>
      <c r="AN381" s="27" t="str">
        <f t="shared" si="58"/>
        <v/>
      </c>
      <c r="AO381" s="5"/>
      <c r="AP381" s="5"/>
      <c r="AQ381" s="6"/>
      <c r="AR381" s="12" t="str">
        <f t="shared" si="59"/>
        <v/>
      </c>
      <c r="AS381" s="6"/>
      <c r="AT381" s="5"/>
      <c r="AU381" s="53"/>
      <c r="AV381" s="53"/>
      <c r="AW381" s="54"/>
      <c r="AX381" s="15" t="str">
        <f t="shared" si="60"/>
        <v/>
      </c>
      <c r="AY381" s="5"/>
      <c r="AZ381" s="27" t="str">
        <f>IFERROR(VLOOKUP(AY381,vlookup!A$2:I$331,2,FALSE),"")</f>
        <v/>
      </c>
      <c r="BA381" s="27" t="str">
        <f>IFERROR(VLOOKUP(AY381,vlookup!A$2:I$331,3,FALSE),"")</f>
        <v/>
      </c>
      <c r="BB381" s="5"/>
      <c r="BC381" s="27" t="str">
        <f>IFERROR(VLOOKUP(BB381,vlookup!D$2:E$331,2,FALSE),"")</f>
        <v/>
      </c>
      <c r="BD381" s="5"/>
      <c r="BE381" s="27" t="str">
        <f t="shared" si="61"/>
        <v/>
      </c>
      <c r="BF381" s="27" t="str">
        <f>IFERROR(VLOOKUP(BE381,vlookup!G$2:I$331,2,FALSE),"")</f>
        <v/>
      </c>
      <c r="BG381" s="27" t="str">
        <f>IFERROR(VLOOKUP(BE381,vlookup!G$2:I$331,3,FALSE),"")</f>
        <v/>
      </c>
      <c r="BH381" s="5"/>
      <c r="BI381" s="6"/>
      <c r="BJ381" s="6"/>
      <c r="BK381" s="6"/>
      <c r="BL381" s="6"/>
    </row>
    <row r="382" spans="1:64">
      <c r="A382" s="4"/>
      <c r="B382" s="5"/>
      <c r="C382" s="27" t="str">
        <f>IFERROR(VLOOKUP(B382,vlookup!A$2:I$331,2,FALSE),"")</f>
        <v/>
      </c>
      <c r="D382" s="27" t="str">
        <f>IFERROR(VLOOKUP(B382,vlookup!A$2:I$331,3,FALSE),"")</f>
        <v/>
      </c>
      <c r="E382" s="5"/>
      <c r="F382" s="27" t="str">
        <f>IFERROR(VLOOKUP(E382,vlookup!D$2:E$331,2,FALSE),"")</f>
        <v/>
      </c>
      <c r="G382" s="5"/>
      <c r="H382" s="27" t="str">
        <f t="shared" si="52"/>
        <v/>
      </c>
      <c r="I382" s="27" t="str">
        <f>IFERROR(VLOOKUP(H382,vlookup!G$2:I$331,2,FALSE),"")</f>
        <v/>
      </c>
      <c r="J382" s="27" t="str">
        <f>IFERROR(VLOOKUP(H382,vlookup!G$2:I$331,3,FALSE),"")</f>
        <v/>
      </c>
      <c r="K382" s="5"/>
      <c r="L382" s="6"/>
      <c r="M382" s="6"/>
      <c r="N382" s="6"/>
      <c r="O382" s="6"/>
      <c r="P382" s="6"/>
      <c r="Q382" s="14" t="str">
        <f t="shared" si="53"/>
        <v/>
      </c>
      <c r="R382" s="5"/>
      <c r="S382" s="6"/>
      <c r="T382" s="6"/>
      <c r="U382" s="5"/>
      <c r="V382" s="45">
        <f t="shared" si="54"/>
        <v>0</v>
      </c>
      <c r="W382" s="45">
        <f t="shared" si="55"/>
        <v>0</v>
      </c>
      <c r="X382" s="45" t="e">
        <f t="shared" si="56"/>
        <v>#VALUE!</v>
      </c>
      <c r="Y382" s="45">
        <f>IFERROR(VALUE(V382),VLOOKUP(V382,DayReplace[],2,0))</f>
        <v>0</v>
      </c>
      <c r="Z382" s="45">
        <f>IF(V382=0,1,
IF(OR(AND(COUNTIF(Table12[Normal and Leap Years],X382),AA382=3,Y382=30),
AND(COUNTIF(Table9[MM Year],X382),COUNTIF(Table13[Always 29-Day Months],AA382),Y382=30)),Y382
-1,Y382))</f>
        <v>1</v>
      </c>
      <c r="AA382" s="45">
        <f>IFERROR(VALUE(W382),VLOOKUP(W382,MonthReplace[],2,0))</f>
        <v>0</v>
      </c>
      <c r="AB382" s="45" t="e">
        <f>IF(COUNTIF(Table9[MM Year],X382),VLOOKUP(AA382,MonthSerial[],VLOOKUP(X382,Table9[],3,0)+2,0),DATE(X382,AA382,0)-AC382)</f>
        <v>#VALUE!</v>
      </c>
      <c r="AC382" s="45" t="e">
        <f>IF(COUNTIF(Table9[MM Year],X382),
VLOOKUP(X382,Table9[],5,0),
DATE(X382,1,0))</f>
        <v>#VALUE!</v>
      </c>
      <c r="AD382" s="46" t="e">
        <f>IF(AA382=0,DATE(YEAR(AC382+1),7,16),
IF(V382=0,IF(COUNTIF(Table9[MM Year],X382),AC382+AB382+Z382+15-DAY(AC382+AB382+Z382+15)+16,AC382+AB382+Z382-DAY(AC382+AB382+Z382)+16),
IF(COUNTIF(Table9[MM Year],X382),
IF(AC382+AB382+Z382&lt;VLOOKUP(X382,Table9[],7,0),AC382
+AB382+Z382+VLOOKUP(X382,Table9[],4,0),AC382+AB382+Z382),AC382
+AB382+Z382)))</f>
        <v>#VALUE!</v>
      </c>
      <c r="AE382" s="42"/>
      <c r="AF382" s="15" t="str">
        <f>IFERROR(IF(COUNTIF(Table9[MM Year],X382),
IF(AD382&lt;VLOOKUP(X382,Table9[],7,0),AD382
+VLOOKUP(X382,Table9[],4,0),AD382),AD382
),"")</f>
        <v/>
      </c>
      <c r="AG382" s="5"/>
      <c r="AH382" s="5"/>
      <c r="AI382" s="5"/>
      <c r="AJ382" s="6"/>
      <c r="AK382" s="6"/>
      <c r="AL382" s="12" t="str">
        <f t="shared" si="57"/>
        <v/>
      </c>
      <c r="AM382" s="5"/>
      <c r="AN382" s="27" t="str">
        <f t="shared" si="58"/>
        <v/>
      </c>
      <c r="AO382" s="5"/>
      <c r="AP382" s="5"/>
      <c r="AQ382" s="6"/>
      <c r="AR382" s="12" t="str">
        <f t="shared" si="59"/>
        <v/>
      </c>
      <c r="AS382" s="6"/>
      <c r="AT382" s="5"/>
      <c r="AU382" s="53"/>
      <c r="AV382" s="53"/>
      <c r="AW382" s="54"/>
      <c r="AX382" s="15" t="str">
        <f t="shared" si="60"/>
        <v/>
      </c>
      <c r="AY382" s="5"/>
      <c r="AZ382" s="27" t="str">
        <f>IFERROR(VLOOKUP(AY382,vlookup!A$2:I$331,2,FALSE),"")</f>
        <v/>
      </c>
      <c r="BA382" s="27" t="str">
        <f>IFERROR(VLOOKUP(AY382,vlookup!A$2:I$331,3,FALSE),"")</f>
        <v/>
      </c>
      <c r="BB382" s="5"/>
      <c r="BC382" s="27" t="str">
        <f>IFERROR(VLOOKUP(BB382,vlookup!D$2:E$331,2,FALSE),"")</f>
        <v/>
      </c>
      <c r="BD382" s="5"/>
      <c r="BE382" s="27" t="str">
        <f t="shared" si="61"/>
        <v/>
      </c>
      <c r="BF382" s="27" t="str">
        <f>IFERROR(VLOOKUP(BE382,vlookup!G$2:I$331,2,FALSE),"")</f>
        <v/>
      </c>
      <c r="BG382" s="27" t="str">
        <f>IFERROR(VLOOKUP(BE382,vlookup!G$2:I$331,3,FALSE),"")</f>
        <v/>
      </c>
      <c r="BH382" s="5"/>
      <c r="BI382" s="6"/>
      <c r="BJ382" s="6"/>
      <c r="BK382" s="6"/>
      <c r="BL382" s="6"/>
    </row>
    <row r="383" spans="1:64">
      <c r="A383" s="4"/>
      <c r="B383" s="5"/>
      <c r="C383" s="27" t="str">
        <f>IFERROR(VLOOKUP(B383,vlookup!A$2:I$331,2,FALSE),"")</f>
        <v/>
      </c>
      <c r="D383" s="27" t="str">
        <f>IFERROR(VLOOKUP(B383,vlookup!A$2:I$331,3,FALSE),"")</f>
        <v/>
      </c>
      <c r="E383" s="5"/>
      <c r="F383" s="27" t="str">
        <f>IFERROR(VLOOKUP(E383,vlookup!D$2:E$331,2,FALSE),"")</f>
        <v/>
      </c>
      <c r="G383" s="5"/>
      <c r="H383" s="27" t="str">
        <f t="shared" si="52"/>
        <v/>
      </c>
      <c r="I383" s="27" t="str">
        <f>IFERROR(VLOOKUP(H383,vlookup!G$2:I$331,2,FALSE),"")</f>
        <v/>
      </c>
      <c r="J383" s="27" t="str">
        <f>IFERROR(VLOOKUP(H383,vlookup!G$2:I$331,3,FALSE),"")</f>
        <v/>
      </c>
      <c r="K383" s="5"/>
      <c r="L383" s="6"/>
      <c r="M383" s="6"/>
      <c r="N383" s="6"/>
      <c r="O383" s="6"/>
      <c r="P383" s="6"/>
      <c r="Q383" s="14" t="str">
        <f t="shared" si="53"/>
        <v/>
      </c>
      <c r="R383" s="5"/>
      <c r="S383" s="6"/>
      <c r="T383" s="6"/>
      <c r="U383" s="5"/>
      <c r="V383" s="45">
        <f t="shared" si="54"/>
        <v>0</v>
      </c>
      <c r="W383" s="45">
        <f t="shared" si="55"/>
        <v>0</v>
      </c>
      <c r="X383" s="45" t="e">
        <f t="shared" si="56"/>
        <v>#VALUE!</v>
      </c>
      <c r="Y383" s="45">
        <f>IFERROR(VALUE(V383),VLOOKUP(V383,DayReplace[],2,0))</f>
        <v>0</v>
      </c>
      <c r="Z383" s="45">
        <f>IF(V383=0,1,
IF(OR(AND(COUNTIF(Table12[Normal and Leap Years],X383),AA383=3,Y383=30),
AND(COUNTIF(Table9[MM Year],X383),COUNTIF(Table13[Always 29-Day Months],AA383),Y383=30)),Y383
-1,Y383))</f>
        <v>1</v>
      </c>
      <c r="AA383" s="45">
        <f>IFERROR(VALUE(W383),VLOOKUP(W383,MonthReplace[],2,0))</f>
        <v>0</v>
      </c>
      <c r="AB383" s="45" t="e">
        <f>IF(COUNTIF(Table9[MM Year],X383),VLOOKUP(AA383,MonthSerial[],VLOOKUP(X383,Table9[],3,0)+2,0),DATE(X383,AA383,0)-AC383)</f>
        <v>#VALUE!</v>
      </c>
      <c r="AC383" s="45" t="e">
        <f>IF(COUNTIF(Table9[MM Year],X383),
VLOOKUP(X383,Table9[],5,0),
DATE(X383,1,0))</f>
        <v>#VALUE!</v>
      </c>
      <c r="AD383" s="46" t="e">
        <f>IF(AA383=0,DATE(YEAR(AC383+1),7,16),
IF(V383=0,IF(COUNTIF(Table9[MM Year],X383),AC383+AB383+Z383+15-DAY(AC383+AB383+Z383+15)+16,AC383+AB383+Z383-DAY(AC383+AB383+Z383)+16),
IF(COUNTIF(Table9[MM Year],X383),
IF(AC383+AB383+Z383&lt;VLOOKUP(X383,Table9[],7,0),AC383
+AB383+Z383+VLOOKUP(X383,Table9[],4,0),AC383+AB383+Z383),AC383
+AB383+Z383)))</f>
        <v>#VALUE!</v>
      </c>
      <c r="AE383" s="42"/>
      <c r="AF383" s="15" t="str">
        <f>IFERROR(IF(COUNTIF(Table9[MM Year],X383),
IF(AD383&lt;VLOOKUP(X383,Table9[],7,0),AD383
+VLOOKUP(X383,Table9[],4,0),AD383),AD383
),"")</f>
        <v/>
      </c>
      <c r="AG383" s="5"/>
      <c r="AH383" s="5"/>
      <c r="AI383" s="5"/>
      <c r="AJ383" s="6"/>
      <c r="AK383" s="6"/>
      <c r="AL383" s="12" t="str">
        <f t="shared" si="57"/>
        <v/>
      </c>
      <c r="AM383" s="5"/>
      <c r="AN383" s="27" t="str">
        <f t="shared" si="58"/>
        <v/>
      </c>
      <c r="AO383" s="5"/>
      <c r="AP383" s="5"/>
      <c r="AQ383" s="6"/>
      <c r="AR383" s="12" t="str">
        <f t="shared" si="59"/>
        <v/>
      </c>
      <c r="AS383" s="6"/>
      <c r="AT383" s="5"/>
      <c r="AU383" s="53"/>
      <c r="AV383" s="53"/>
      <c r="AW383" s="54"/>
      <c r="AX383" s="15" t="str">
        <f t="shared" si="60"/>
        <v/>
      </c>
      <c r="AY383" s="5"/>
      <c r="AZ383" s="27" t="str">
        <f>IFERROR(VLOOKUP(AY383,vlookup!A$2:I$331,2,FALSE),"")</f>
        <v/>
      </c>
      <c r="BA383" s="27" t="str">
        <f>IFERROR(VLOOKUP(AY383,vlookup!A$2:I$331,3,FALSE),"")</f>
        <v/>
      </c>
      <c r="BB383" s="5"/>
      <c r="BC383" s="27" t="str">
        <f>IFERROR(VLOOKUP(BB383,vlookup!D$2:E$331,2,FALSE),"")</f>
        <v/>
      </c>
      <c r="BD383" s="5"/>
      <c r="BE383" s="27" t="str">
        <f t="shared" si="61"/>
        <v/>
      </c>
      <c r="BF383" s="27" t="str">
        <f>IFERROR(VLOOKUP(BE383,vlookup!G$2:I$331,2,FALSE),"")</f>
        <v/>
      </c>
      <c r="BG383" s="27" t="str">
        <f>IFERROR(VLOOKUP(BE383,vlookup!G$2:I$331,3,FALSE),"")</f>
        <v/>
      </c>
      <c r="BH383" s="5"/>
      <c r="BI383" s="6"/>
      <c r="BJ383" s="6"/>
      <c r="BK383" s="6"/>
      <c r="BL383" s="6"/>
    </row>
    <row r="384" spans="1:64">
      <c r="A384" s="4"/>
      <c r="B384" s="5"/>
      <c r="C384" s="27" t="str">
        <f>IFERROR(VLOOKUP(B384,vlookup!A$2:I$331,2,FALSE),"")</f>
        <v/>
      </c>
      <c r="D384" s="27" t="str">
        <f>IFERROR(VLOOKUP(B384,vlookup!A$2:I$331,3,FALSE),"")</f>
        <v/>
      </c>
      <c r="E384" s="5"/>
      <c r="F384" s="27" t="str">
        <f>IFERROR(VLOOKUP(E384,vlookup!D$2:E$331,2,FALSE),"")</f>
        <v/>
      </c>
      <c r="G384" s="5"/>
      <c r="H384" s="27" t="str">
        <f t="shared" si="52"/>
        <v/>
      </c>
      <c r="I384" s="27" t="str">
        <f>IFERROR(VLOOKUP(H384,vlookup!G$2:I$331,2,FALSE),"")</f>
        <v/>
      </c>
      <c r="J384" s="27" t="str">
        <f>IFERROR(VLOOKUP(H384,vlookup!G$2:I$331,3,FALSE),"")</f>
        <v/>
      </c>
      <c r="K384" s="5"/>
      <c r="L384" s="6"/>
      <c r="M384" s="6"/>
      <c r="N384" s="6"/>
      <c r="O384" s="6"/>
      <c r="P384" s="6"/>
      <c r="Q384" s="14" t="str">
        <f t="shared" si="53"/>
        <v/>
      </c>
      <c r="R384" s="5"/>
      <c r="S384" s="6"/>
      <c r="T384" s="6"/>
      <c r="U384" s="5"/>
      <c r="V384" s="45">
        <f t="shared" si="54"/>
        <v>0</v>
      </c>
      <c r="W384" s="45">
        <f t="shared" si="55"/>
        <v>0</v>
      </c>
      <c r="X384" s="45" t="e">
        <f t="shared" si="56"/>
        <v>#VALUE!</v>
      </c>
      <c r="Y384" s="45">
        <f>IFERROR(VALUE(V384),VLOOKUP(V384,DayReplace[],2,0))</f>
        <v>0</v>
      </c>
      <c r="Z384" s="45">
        <f>IF(V384=0,1,
IF(OR(AND(COUNTIF(Table12[Normal and Leap Years],X384),AA384=3,Y384=30),
AND(COUNTIF(Table9[MM Year],X384),COUNTIF(Table13[Always 29-Day Months],AA384),Y384=30)),Y384
-1,Y384))</f>
        <v>1</v>
      </c>
      <c r="AA384" s="45">
        <f>IFERROR(VALUE(W384),VLOOKUP(W384,MonthReplace[],2,0))</f>
        <v>0</v>
      </c>
      <c r="AB384" s="45" t="e">
        <f>IF(COUNTIF(Table9[MM Year],X384),VLOOKUP(AA384,MonthSerial[],VLOOKUP(X384,Table9[],3,0)+2,0),DATE(X384,AA384,0)-AC384)</f>
        <v>#VALUE!</v>
      </c>
      <c r="AC384" s="45" t="e">
        <f>IF(COUNTIF(Table9[MM Year],X384),
VLOOKUP(X384,Table9[],5,0),
DATE(X384,1,0))</f>
        <v>#VALUE!</v>
      </c>
      <c r="AD384" s="46" t="e">
        <f>IF(AA384=0,DATE(YEAR(AC384+1),7,16),
IF(V384=0,IF(COUNTIF(Table9[MM Year],X384),AC384+AB384+Z384+15-DAY(AC384+AB384+Z384+15)+16,AC384+AB384+Z384-DAY(AC384+AB384+Z384)+16),
IF(COUNTIF(Table9[MM Year],X384),
IF(AC384+AB384+Z384&lt;VLOOKUP(X384,Table9[],7,0),AC384
+AB384+Z384+VLOOKUP(X384,Table9[],4,0),AC384+AB384+Z384),AC384
+AB384+Z384)))</f>
        <v>#VALUE!</v>
      </c>
      <c r="AE384" s="42"/>
      <c r="AF384" s="15" t="str">
        <f>IFERROR(IF(COUNTIF(Table9[MM Year],X384),
IF(AD384&lt;VLOOKUP(X384,Table9[],7,0),AD384
+VLOOKUP(X384,Table9[],4,0),AD384),AD384
),"")</f>
        <v/>
      </c>
      <c r="AG384" s="5"/>
      <c r="AH384" s="5"/>
      <c r="AI384" s="5"/>
      <c r="AJ384" s="6"/>
      <c r="AK384" s="6"/>
      <c r="AL384" s="12" t="str">
        <f t="shared" si="57"/>
        <v/>
      </c>
      <c r="AM384" s="5"/>
      <c r="AN384" s="27" t="str">
        <f t="shared" si="58"/>
        <v/>
      </c>
      <c r="AO384" s="5"/>
      <c r="AP384" s="5"/>
      <c r="AQ384" s="6"/>
      <c r="AR384" s="12" t="str">
        <f t="shared" si="59"/>
        <v/>
      </c>
      <c r="AS384" s="6"/>
      <c r="AT384" s="5"/>
      <c r="AU384" s="53"/>
      <c r="AV384" s="53"/>
      <c r="AW384" s="54"/>
      <c r="AX384" s="15" t="str">
        <f t="shared" si="60"/>
        <v/>
      </c>
      <c r="AY384" s="5"/>
      <c r="AZ384" s="27" t="str">
        <f>IFERROR(VLOOKUP(AY384,vlookup!A$2:I$331,2,FALSE),"")</f>
        <v/>
      </c>
      <c r="BA384" s="27" t="str">
        <f>IFERROR(VLOOKUP(AY384,vlookup!A$2:I$331,3,FALSE),"")</f>
        <v/>
      </c>
      <c r="BB384" s="5"/>
      <c r="BC384" s="27" t="str">
        <f>IFERROR(VLOOKUP(BB384,vlookup!D$2:E$331,2,FALSE),"")</f>
        <v/>
      </c>
      <c r="BD384" s="5"/>
      <c r="BE384" s="27" t="str">
        <f t="shared" si="61"/>
        <v/>
      </c>
      <c r="BF384" s="27" t="str">
        <f>IFERROR(VLOOKUP(BE384,vlookup!G$2:I$331,2,FALSE),"")</f>
        <v/>
      </c>
      <c r="BG384" s="27" t="str">
        <f>IFERROR(VLOOKUP(BE384,vlookup!G$2:I$331,3,FALSE),"")</f>
        <v/>
      </c>
      <c r="BH384" s="5"/>
      <c r="BI384" s="6"/>
      <c r="BJ384" s="6"/>
      <c r="BK384" s="6"/>
      <c r="BL384" s="6"/>
    </row>
    <row r="385" spans="1:64">
      <c r="A385" s="4"/>
      <c r="B385" s="5"/>
      <c r="C385" s="27" t="str">
        <f>IFERROR(VLOOKUP(B385,vlookup!A$2:I$331,2,FALSE),"")</f>
        <v/>
      </c>
      <c r="D385" s="27" t="str">
        <f>IFERROR(VLOOKUP(B385,vlookup!A$2:I$331,3,FALSE),"")</f>
        <v/>
      </c>
      <c r="E385" s="5"/>
      <c r="F385" s="27" t="str">
        <f>IFERROR(VLOOKUP(E385,vlookup!D$2:E$331,2,FALSE),"")</f>
        <v/>
      </c>
      <c r="G385" s="5"/>
      <c r="H385" s="27" t="str">
        <f t="shared" si="52"/>
        <v/>
      </c>
      <c r="I385" s="27" t="str">
        <f>IFERROR(VLOOKUP(H385,vlookup!G$2:I$331,2,FALSE),"")</f>
        <v/>
      </c>
      <c r="J385" s="27" t="str">
        <f>IFERROR(VLOOKUP(H385,vlookup!G$2:I$331,3,FALSE),"")</f>
        <v/>
      </c>
      <c r="K385" s="5"/>
      <c r="L385" s="6"/>
      <c r="M385" s="6"/>
      <c r="N385" s="6"/>
      <c r="O385" s="6"/>
      <c r="P385" s="6"/>
      <c r="Q385" s="14" t="str">
        <f t="shared" si="53"/>
        <v/>
      </c>
      <c r="R385" s="5"/>
      <c r="S385" s="6"/>
      <c r="T385" s="6"/>
      <c r="U385" s="5"/>
      <c r="V385" s="45">
        <f t="shared" si="54"/>
        <v>0</v>
      </c>
      <c r="W385" s="45">
        <f t="shared" si="55"/>
        <v>0</v>
      </c>
      <c r="X385" s="45" t="e">
        <f t="shared" si="56"/>
        <v>#VALUE!</v>
      </c>
      <c r="Y385" s="45">
        <f>IFERROR(VALUE(V385),VLOOKUP(V385,DayReplace[],2,0))</f>
        <v>0</v>
      </c>
      <c r="Z385" s="45">
        <f>IF(V385=0,1,
IF(OR(AND(COUNTIF(Table12[Normal and Leap Years],X385),AA385=3,Y385=30),
AND(COUNTIF(Table9[MM Year],X385),COUNTIF(Table13[Always 29-Day Months],AA385),Y385=30)),Y385
-1,Y385))</f>
        <v>1</v>
      </c>
      <c r="AA385" s="45">
        <f>IFERROR(VALUE(W385),VLOOKUP(W385,MonthReplace[],2,0))</f>
        <v>0</v>
      </c>
      <c r="AB385" s="45" t="e">
        <f>IF(COUNTIF(Table9[MM Year],X385),VLOOKUP(AA385,MonthSerial[],VLOOKUP(X385,Table9[],3,0)+2,0),DATE(X385,AA385,0)-AC385)</f>
        <v>#VALUE!</v>
      </c>
      <c r="AC385" s="45" t="e">
        <f>IF(COUNTIF(Table9[MM Year],X385),
VLOOKUP(X385,Table9[],5,0),
DATE(X385,1,0))</f>
        <v>#VALUE!</v>
      </c>
      <c r="AD385" s="46" t="e">
        <f>IF(AA385=0,DATE(YEAR(AC385+1),7,16),
IF(V385=0,IF(COUNTIF(Table9[MM Year],X385),AC385+AB385+Z385+15-DAY(AC385+AB385+Z385+15)+16,AC385+AB385+Z385-DAY(AC385+AB385+Z385)+16),
IF(COUNTIF(Table9[MM Year],X385),
IF(AC385+AB385+Z385&lt;VLOOKUP(X385,Table9[],7,0),AC385
+AB385+Z385+VLOOKUP(X385,Table9[],4,0),AC385+AB385+Z385),AC385
+AB385+Z385)))</f>
        <v>#VALUE!</v>
      </c>
      <c r="AE385" s="42"/>
      <c r="AF385" s="15" t="str">
        <f>IFERROR(IF(COUNTIF(Table9[MM Year],X385),
IF(AD385&lt;VLOOKUP(X385,Table9[],7,0),AD385
+VLOOKUP(X385,Table9[],4,0),AD385),AD385
),"")</f>
        <v/>
      </c>
      <c r="AG385" s="5"/>
      <c r="AH385" s="5"/>
      <c r="AI385" s="5"/>
      <c r="AJ385" s="6"/>
      <c r="AK385" s="6"/>
      <c r="AL385" s="12" t="str">
        <f t="shared" si="57"/>
        <v/>
      </c>
      <c r="AM385" s="5"/>
      <c r="AN385" s="27" t="str">
        <f t="shared" si="58"/>
        <v/>
      </c>
      <c r="AO385" s="5"/>
      <c r="AP385" s="5"/>
      <c r="AQ385" s="6"/>
      <c r="AR385" s="12" t="str">
        <f t="shared" si="59"/>
        <v/>
      </c>
      <c r="AS385" s="6"/>
      <c r="AT385" s="5"/>
      <c r="AU385" s="53"/>
      <c r="AV385" s="53"/>
      <c r="AW385" s="54"/>
      <c r="AX385" s="15" t="str">
        <f t="shared" si="60"/>
        <v/>
      </c>
      <c r="AY385" s="5"/>
      <c r="AZ385" s="27" t="str">
        <f>IFERROR(VLOOKUP(AY385,vlookup!A$2:I$331,2,FALSE),"")</f>
        <v/>
      </c>
      <c r="BA385" s="27" t="str">
        <f>IFERROR(VLOOKUP(AY385,vlookup!A$2:I$331,3,FALSE),"")</f>
        <v/>
      </c>
      <c r="BB385" s="5"/>
      <c r="BC385" s="27" t="str">
        <f>IFERROR(VLOOKUP(BB385,vlookup!D$2:E$331,2,FALSE),"")</f>
        <v/>
      </c>
      <c r="BD385" s="5"/>
      <c r="BE385" s="27" t="str">
        <f t="shared" si="61"/>
        <v/>
      </c>
      <c r="BF385" s="27" t="str">
        <f>IFERROR(VLOOKUP(BE385,vlookup!G$2:I$331,2,FALSE),"")</f>
        <v/>
      </c>
      <c r="BG385" s="27" t="str">
        <f>IFERROR(VLOOKUP(BE385,vlookup!G$2:I$331,3,FALSE),"")</f>
        <v/>
      </c>
      <c r="BH385" s="5"/>
      <c r="BI385" s="6"/>
      <c r="BJ385" s="6"/>
      <c r="BK385" s="6"/>
      <c r="BL385" s="6"/>
    </row>
    <row r="386" spans="1:64">
      <c r="A386" s="4"/>
      <c r="B386" s="5"/>
      <c r="C386" s="27" t="str">
        <f>IFERROR(VLOOKUP(B386,vlookup!A$2:I$331,2,FALSE),"")</f>
        <v/>
      </c>
      <c r="D386" s="27" t="str">
        <f>IFERROR(VLOOKUP(B386,vlookup!A$2:I$331,3,FALSE),"")</f>
        <v/>
      </c>
      <c r="E386" s="5"/>
      <c r="F386" s="27" t="str">
        <f>IFERROR(VLOOKUP(E386,vlookup!D$2:E$331,2,FALSE),"")</f>
        <v/>
      </c>
      <c r="G386" s="5"/>
      <c r="H386" s="27" t="str">
        <f t="shared" si="52"/>
        <v/>
      </c>
      <c r="I386" s="27" t="str">
        <f>IFERROR(VLOOKUP(H386,vlookup!G$2:I$331,2,FALSE),"")</f>
        <v/>
      </c>
      <c r="J386" s="27" t="str">
        <f>IFERROR(VLOOKUP(H386,vlookup!G$2:I$331,3,FALSE),"")</f>
        <v/>
      </c>
      <c r="K386" s="5"/>
      <c r="L386" s="6"/>
      <c r="M386" s="6"/>
      <c r="N386" s="6"/>
      <c r="O386" s="6"/>
      <c r="P386" s="6"/>
      <c r="Q386" s="14" t="str">
        <f t="shared" si="53"/>
        <v/>
      </c>
      <c r="R386" s="5"/>
      <c r="S386" s="6"/>
      <c r="T386" s="6"/>
      <c r="U386" s="5"/>
      <c r="V386" s="45">
        <f t="shared" si="54"/>
        <v>0</v>
      </c>
      <c r="W386" s="45">
        <f t="shared" si="55"/>
        <v>0</v>
      </c>
      <c r="X386" s="45" t="e">
        <f t="shared" si="56"/>
        <v>#VALUE!</v>
      </c>
      <c r="Y386" s="45">
        <f>IFERROR(VALUE(V386),VLOOKUP(V386,DayReplace[],2,0))</f>
        <v>0</v>
      </c>
      <c r="Z386" s="45">
        <f>IF(V386=0,1,
IF(OR(AND(COUNTIF(Table12[Normal and Leap Years],X386),AA386=3,Y386=30),
AND(COUNTIF(Table9[MM Year],X386),COUNTIF(Table13[Always 29-Day Months],AA386),Y386=30)),Y386
-1,Y386))</f>
        <v>1</v>
      </c>
      <c r="AA386" s="45">
        <f>IFERROR(VALUE(W386),VLOOKUP(W386,MonthReplace[],2,0))</f>
        <v>0</v>
      </c>
      <c r="AB386" s="45" t="e">
        <f>IF(COUNTIF(Table9[MM Year],X386),VLOOKUP(AA386,MonthSerial[],VLOOKUP(X386,Table9[],3,0)+2,0),DATE(X386,AA386,0)-AC386)</f>
        <v>#VALUE!</v>
      </c>
      <c r="AC386" s="45" t="e">
        <f>IF(COUNTIF(Table9[MM Year],X386),
VLOOKUP(X386,Table9[],5,0),
DATE(X386,1,0))</f>
        <v>#VALUE!</v>
      </c>
      <c r="AD386" s="46" t="e">
        <f>IF(AA386=0,DATE(YEAR(AC386+1),7,16),
IF(V386=0,IF(COUNTIF(Table9[MM Year],X386),AC386+AB386+Z386+15-DAY(AC386+AB386+Z386+15)+16,AC386+AB386+Z386-DAY(AC386+AB386+Z386)+16),
IF(COUNTIF(Table9[MM Year],X386),
IF(AC386+AB386+Z386&lt;VLOOKUP(X386,Table9[],7,0),AC386
+AB386+Z386+VLOOKUP(X386,Table9[],4,0),AC386+AB386+Z386),AC386
+AB386+Z386)))</f>
        <v>#VALUE!</v>
      </c>
      <c r="AE386" s="42"/>
      <c r="AF386" s="15" t="str">
        <f>IFERROR(IF(COUNTIF(Table9[MM Year],X386),
IF(AD386&lt;VLOOKUP(X386,Table9[],7,0),AD386
+VLOOKUP(X386,Table9[],4,0),AD386),AD386
),"")</f>
        <v/>
      </c>
      <c r="AG386" s="5"/>
      <c r="AH386" s="5"/>
      <c r="AI386" s="5"/>
      <c r="AJ386" s="6"/>
      <c r="AK386" s="6"/>
      <c r="AL386" s="12" t="str">
        <f t="shared" si="57"/>
        <v/>
      </c>
      <c r="AM386" s="5"/>
      <c r="AN386" s="27" t="str">
        <f t="shared" si="58"/>
        <v/>
      </c>
      <c r="AO386" s="5"/>
      <c r="AP386" s="5"/>
      <c r="AQ386" s="6"/>
      <c r="AR386" s="12" t="str">
        <f t="shared" si="59"/>
        <v/>
      </c>
      <c r="AS386" s="6"/>
      <c r="AT386" s="5"/>
      <c r="AU386" s="53"/>
      <c r="AV386" s="53"/>
      <c r="AW386" s="54"/>
      <c r="AX386" s="15" t="str">
        <f t="shared" si="60"/>
        <v/>
      </c>
      <c r="AY386" s="5"/>
      <c r="AZ386" s="27" t="str">
        <f>IFERROR(VLOOKUP(AY386,vlookup!A$2:I$331,2,FALSE),"")</f>
        <v/>
      </c>
      <c r="BA386" s="27" t="str">
        <f>IFERROR(VLOOKUP(AY386,vlookup!A$2:I$331,3,FALSE),"")</f>
        <v/>
      </c>
      <c r="BB386" s="5"/>
      <c r="BC386" s="27" t="str">
        <f>IFERROR(VLOOKUP(BB386,vlookup!D$2:E$331,2,FALSE),"")</f>
        <v/>
      </c>
      <c r="BD386" s="5"/>
      <c r="BE386" s="27" t="str">
        <f t="shared" si="61"/>
        <v/>
      </c>
      <c r="BF386" s="27" t="str">
        <f>IFERROR(VLOOKUP(BE386,vlookup!G$2:I$331,2,FALSE),"")</f>
        <v/>
      </c>
      <c r="BG386" s="27" t="str">
        <f>IFERROR(VLOOKUP(BE386,vlookup!G$2:I$331,3,FALSE),"")</f>
        <v/>
      </c>
      <c r="BH386" s="5"/>
      <c r="BI386" s="6"/>
      <c r="BJ386" s="6"/>
      <c r="BK386" s="6"/>
      <c r="BL386" s="6"/>
    </row>
    <row r="387" spans="1:64">
      <c r="A387" s="4"/>
      <c r="B387" s="5"/>
      <c r="C387" s="27" t="str">
        <f>IFERROR(VLOOKUP(B387,vlookup!A$2:I$331,2,FALSE),"")</f>
        <v/>
      </c>
      <c r="D387" s="27" t="str">
        <f>IFERROR(VLOOKUP(B387,vlookup!A$2:I$331,3,FALSE),"")</f>
        <v/>
      </c>
      <c r="E387" s="5"/>
      <c r="F387" s="27" t="str">
        <f>IFERROR(VLOOKUP(E387,vlookup!D$2:E$331,2,FALSE),"")</f>
        <v/>
      </c>
      <c r="G387" s="5"/>
      <c r="H387" s="27" t="str">
        <f t="shared" si="52"/>
        <v/>
      </c>
      <c r="I387" s="27" t="str">
        <f>IFERROR(VLOOKUP(H387,vlookup!G$2:I$331,2,FALSE),"")</f>
        <v/>
      </c>
      <c r="J387" s="27" t="str">
        <f>IFERROR(VLOOKUP(H387,vlookup!G$2:I$331,3,FALSE),"")</f>
        <v/>
      </c>
      <c r="K387" s="5"/>
      <c r="L387" s="6"/>
      <c r="M387" s="6"/>
      <c r="N387" s="6"/>
      <c r="O387" s="6"/>
      <c r="P387" s="6"/>
      <c r="Q387" s="14" t="str">
        <f t="shared" si="53"/>
        <v/>
      </c>
      <c r="R387" s="5"/>
      <c r="S387" s="6"/>
      <c r="T387" s="6"/>
      <c r="U387" s="5"/>
      <c r="V387" s="45">
        <f t="shared" si="54"/>
        <v>0</v>
      </c>
      <c r="W387" s="45">
        <f t="shared" si="55"/>
        <v>0</v>
      </c>
      <c r="X387" s="45" t="e">
        <f t="shared" si="56"/>
        <v>#VALUE!</v>
      </c>
      <c r="Y387" s="45">
        <f>IFERROR(VALUE(V387),VLOOKUP(V387,DayReplace[],2,0))</f>
        <v>0</v>
      </c>
      <c r="Z387" s="45">
        <f>IF(V387=0,1,
IF(OR(AND(COUNTIF(Table12[Normal and Leap Years],X387),AA387=3,Y387=30),
AND(COUNTIF(Table9[MM Year],X387),COUNTIF(Table13[Always 29-Day Months],AA387),Y387=30)),Y387
-1,Y387))</f>
        <v>1</v>
      </c>
      <c r="AA387" s="45">
        <f>IFERROR(VALUE(W387),VLOOKUP(W387,MonthReplace[],2,0))</f>
        <v>0</v>
      </c>
      <c r="AB387" s="45" t="e">
        <f>IF(COUNTIF(Table9[MM Year],X387),VLOOKUP(AA387,MonthSerial[],VLOOKUP(X387,Table9[],3,0)+2,0),DATE(X387,AA387,0)-AC387)</f>
        <v>#VALUE!</v>
      </c>
      <c r="AC387" s="45" t="e">
        <f>IF(COUNTIF(Table9[MM Year],X387),
VLOOKUP(X387,Table9[],5,0),
DATE(X387,1,0))</f>
        <v>#VALUE!</v>
      </c>
      <c r="AD387" s="46" t="e">
        <f>IF(AA387=0,DATE(YEAR(AC387+1),7,16),
IF(V387=0,IF(COUNTIF(Table9[MM Year],X387),AC387+AB387+Z387+15-DAY(AC387+AB387+Z387+15)+16,AC387+AB387+Z387-DAY(AC387+AB387+Z387)+16),
IF(COUNTIF(Table9[MM Year],X387),
IF(AC387+AB387+Z387&lt;VLOOKUP(X387,Table9[],7,0),AC387
+AB387+Z387+VLOOKUP(X387,Table9[],4,0),AC387+AB387+Z387),AC387
+AB387+Z387)))</f>
        <v>#VALUE!</v>
      </c>
      <c r="AE387" s="42"/>
      <c r="AF387" s="15" t="str">
        <f>IFERROR(IF(COUNTIF(Table9[MM Year],X387),
IF(AD387&lt;VLOOKUP(X387,Table9[],7,0),AD387
+VLOOKUP(X387,Table9[],4,0),AD387),AD387
),"")</f>
        <v/>
      </c>
      <c r="AG387" s="5"/>
      <c r="AH387" s="5"/>
      <c r="AI387" s="5"/>
      <c r="AJ387" s="6"/>
      <c r="AK387" s="6"/>
      <c r="AL387" s="12" t="str">
        <f t="shared" si="57"/>
        <v/>
      </c>
      <c r="AM387" s="5"/>
      <c r="AN387" s="27" t="str">
        <f t="shared" si="58"/>
        <v/>
      </c>
      <c r="AO387" s="5"/>
      <c r="AP387" s="5"/>
      <c r="AQ387" s="6"/>
      <c r="AR387" s="12" t="str">
        <f t="shared" si="59"/>
        <v/>
      </c>
      <c r="AS387" s="6"/>
      <c r="AT387" s="5"/>
      <c r="AU387" s="53"/>
      <c r="AV387" s="53"/>
      <c r="AW387" s="54"/>
      <c r="AX387" s="15" t="str">
        <f t="shared" si="60"/>
        <v/>
      </c>
      <c r="AY387" s="5"/>
      <c r="AZ387" s="27" t="str">
        <f>IFERROR(VLOOKUP(AY387,vlookup!A$2:I$331,2,FALSE),"")</f>
        <v/>
      </c>
      <c r="BA387" s="27" t="str">
        <f>IFERROR(VLOOKUP(AY387,vlookup!A$2:I$331,3,FALSE),"")</f>
        <v/>
      </c>
      <c r="BB387" s="5"/>
      <c r="BC387" s="27" t="str">
        <f>IFERROR(VLOOKUP(BB387,vlookup!D$2:E$331,2,FALSE),"")</f>
        <v/>
      </c>
      <c r="BD387" s="5"/>
      <c r="BE387" s="27" t="str">
        <f t="shared" si="61"/>
        <v/>
      </c>
      <c r="BF387" s="27" t="str">
        <f>IFERROR(VLOOKUP(BE387,vlookup!G$2:I$331,2,FALSE),"")</f>
        <v/>
      </c>
      <c r="BG387" s="27" t="str">
        <f>IFERROR(VLOOKUP(BE387,vlookup!G$2:I$331,3,FALSE),"")</f>
        <v/>
      </c>
      <c r="BH387" s="5"/>
      <c r="BI387" s="6"/>
      <c r="BJ387" s="6"/>
      <c r="BK387" s="6"/>
      <c r="BL387" s="6"/>
    </row>
    <row r="388" spans="1:64">
      <c r="A388" s="4"/>
      <c r="B388" s="5"/>
      <c r="C388" s="27" t="str">
        <f>IFERROR(VLOOKUP(B388,vlookup!A$2:I$331,2,FALSE),"")</f>
        <v/>
      </c>
      <c r="D388" s="27" t="str">
        <f>IFERROR(VLOOKUP(B388,vlookup!A$2:I$331,3,FALSE),"")</f>
        <v/>
      </c>
      <c r="E388" s="5"/>
      <c r="F388" s="27" t="str">
        <f>IFERROR(VLOOKUP(E388,vlookup!D$2:E$331,2,FALSE),"")</f>
        <v/>
      </c>
      <c r="G388" s="5"/>
      <c r="H388" s="27" t="str">
        <f t="shared" si="52"/>
        <v/>
      </c>
      <c r="I388" s="27" t="str">
        <f>IFERROR(VLOOKUP(H388,vlookup!G$2:I$331,2,FALSE),"")</f>
        <v/>
      </c>
      <c r="J388" s="27" t="str">
        <f>IFERROR(VLOOKUP(H388,vlookup!G$2:I$331,3,FALSE),"")</f>
        <v/>
      </c>
      <c r="K388" s="5"/>
      <c r="L388" s="6"/>
      <c r="M388" s="6"/>
      <c r="N388" s="6"/>
      <c r="O388" s="6"/>
      <c r="P388" s="6"/>
      <c r="Q388" s="14" t="str">
        <f t="shared" si="53"/>
        <v/>
      </c>
      <c r="R388" s="5"/>
      <c r="S388" s="6"/>
      <c r="T388" s="6"/>
      <c r="U388" s="5"/>
      <c r="V388" s="45">
        <f t="shared" si="54"/>
        <v>0</v>
      </c>
      <c r="W388" s="45">
        <f t="shared" si="55"/>
        <v>0</v>
      </c>
      <c r="X388" s="45" t="e">
        <f t="shared" si="56"/>
        <v>#VALUE!</v>
      </c>
      <c r="Y388" s="45">
        <f>IFERROR(VALUE(V388),VLOOKUP(V388,DayReplace[],2,0))</f>
        <v>0</v>
      </c>
      <c r="Z388" s="45">
        <f>IF(V388=0,1,
IF(OR(AND(COUNTIF(Table12[Normal and Leap Years],X388),AA388=3,Y388=30),
AND(COUNTIF(Table9[MM Year],X388),COUNTIF(Table13[Always 29-Day Months],AA388),Y388=30)),Y388
-1,Y388))</f>
        <v>1</v>
      </c>
      <c r="AA388" s="45">
        <f>IFERROR(VALUE(W388),VLOOKUP(W388,MonthReplace[],2,0))</f>
        <v>0</v>
      </c>
      <c r="AB388" s="45" t="e">
        <f>IF(COUNTIF(Table9[MM Year],X388),VLOOKUP(AA388,MonthSerial[],VLOOKUP(X388,Table9[],3,0)+2,0),DATE(X388,AA388,0)-AC388)</f>
        <v>#VALUE!</v>
      </c>
      <c r="AC388" s="45" t="e">
        <f>IF(COUNTIF(Table9[MM Year],X388),
VLOOKUP(X388,Table9[],5,0),
DATE(X388,1,0))</f>
        <v>#VALUE!</v>
      </c>
      <c r="AD388" s="46" t="e">
        <f>IF(AA388=0,DATE(YEAR(AC388+1),7,16),
IF(V388=0,IF(COUNTIF(Table9[MM Year],X388),AC388+AB388+Z388+15-DAY(AC388+AB388+Z388+15)+16,AC388+AB388+Z388-DAY(AC388+AB388+Z388)+16),
IF(COUNTIF(Table9[MM Year],X388),
IF(AC388+AB388+Z388&lt;VLOOKUP(X388,Table9[],7,0),AC388
+AB388+Z388+VLOOKUP(X388,Table9[],4,0),AC388+AB388+Z388),AC388
+AB388+Z388)))</f>
        <v>#VALUE!</v>
      </c>
      <c r="AE388" s="42"/>
      <c r="AF388" s="15" t="str">
        <f>IFERROR(IF(COUNTIF(Table9[MM Year],X388),
IF(AD388&lt;VLOOKUP(X388,Table9[],7,0),AD388
+VLOOKUP(X388,Table9[],4,0),AD388),AD388
),"")</f>
        <v/>
      </c>
      <c r="AG388" s="5"/>
      <c r="AH388" s="5"/>
      <c r="AI388" s="5"/>
      <c r="AJ388" s="6"/>
      <c r="AK388" s="6"/>
      <c r="AL388" s="12" t="str">
        <f t="shared" si="57"/>
        <v/>
      </c>
      <c r="AM388" s="5"/>
      <c r="AN388" s="27" t="str">
        <f t="shared" si="58"/>
        <v/>
      </c>
      <c r="AO388" s="5"/>
      <c r="AP388" s="5"/>
      <c r="AQ388" s="6"/>
      <c r="AR388" s="12" t="str">
        <f t="shared" si="59"/>
        <v/>
      </c>
      <c r="AS388" s="6"/>
      <c r="AT388" s="5"/>
      <c r="AU388" s="53"/>
      <c r="AV388" s="53"/>
      <c r="AW388" s="54"/>
      <c r="AX388" s="15" t="str">
        <f t="shared" si="60"/>
        <v/>
      </c>
      <c r="AY388" s="5"/>
      <c r="AZ388" s="27" t="str">
        <f>IFERROR(VLOOKUP(AY388,vlookup!A$2:I$331,2,FALSE),"")</f>
        <v/>
      </c>
      <c r="BA388" s="27" t="str">
        <f>IFERROR(VLOOKUP(AY388,vlookup!A$2:I$331,3,FALSE),"")</f>
        <v/>
      </c>
      <c r="BB388" s="5"/>
      <c r="BC388" s="27" t="str">
        <f>IFERROR(VLOOKUP(BB388,vlookup!D$2:E$331,2,FALSE),"")</f>
        <v/>
      </c>
      <c r="BD388" s="5"/>
      <c r="BE388" s="27" t="str">
        <f t="shared" si="61"/>
        <v/>
      </c>
      <c r="BF388" s="27" t="str">
        <f>IFERROR(VLOOKUP(BE388,vlookup!G$2:I$331,2,FALSE),"")</f>
        <v/>
      </c>
      <c r="BG388" s="27" t="str">
        <f>IFERROR(VLOOKUP(BE388,vlookup!G$2:I$331,3,FALSE),"")</f>
        <v/>
      </c>
      <c r="BH388" s="5"/>
      <c r="BI388" s="6"/>
      <c r="BJ388" s="6"/>
      <c r="BK388" s="6"/>
      <c r="BL388" s="6"/>
    </row>
    <row r="389" spans="1:64">
      <c r="A389" s="4"/>
      <c r="B389" s="5"/>
      <c r="C389" s="27" t="str">
        <f>IFERROR(VLOOKUP(B389,vlookup!A$2:I$331,2,FALSE),"")</f>
        <v/>
      </c>
      <c r="D389" s="27" t="str">
        <f>IFERROR(VLOOKUP(B389,vlookup!A$2:I$331,3,FALSE),"")</f>
        <v/>
      </c>
      <c r="E389" s="5"/>
      <c r="F389" s="27" t="str">
        <f>IFERROR(VLOOKUP(E389,vlookup!D$2:E$331,2,FALSE),"")</f>
        <v/>
      </c>
      <c r="G389" s="5"/>
      <c r="H389" s="27" t="str">
        <f t="shared" ref="H389:H452" si="62">IF(G389="","",CONCATENATE(E389,"_",G389))</f>
        <v/>
      </c>
      <c r="I389" s="27" t="str">
        <f>IFERROR(VLOOKUP(H389,vlookup!G$2:I$331,2,FALSE),"")</f>
        <v/>
      </c>
      <c r="J389" s="27" t="str">
        <f>IFERROR(VLOOKUP(H389,vlookup!G$2:I$331,3,FALSE),"")</f>
        <v/>
      </c>
      <c r="K389" s="5"/>
      <c r="L389" s="6"/>
      <c r="M389" s="6"/>
      <c r="N389" s="6"/>
      <c r="O389" s="6"/>
      <c r="P389" s="6"/>
      <c r="Q389" s="14" t="str">
        <f t="shared" ref="Q389:Q452" si="63">IF(P389="","",CONCATENATE("၀၂","/",D389,"/",J389,"/",P389))</f>
        <v/>
      </c>
      <c r="R389" s="5"/>
      <c r="S389" s="6"/>
      <c r="T389" s="6"/>
      <c r="U389" s="5"/>
      <c r="V389" s="45">
        <f t="shared" ref="V389:V452" si="64">IF(LEN(AE389)-LEN(SUBSTITUTE(AE389,".",""))=2,LEFT(AE389,FIND(".",AE389)-1),0)</f>
        <v>0</v>
      </c>
      <c r="W389" s="45">
        <f t="shared" ref="W389:W452" si="65">CHOOSE(LEN(AE389)-LEN(SUBSTITUTE(AE389,".",""))+1,0,
LEFT(AE389,FIND(".",AE389)-1),
MID(AE389,FIND(".",AE389)+1,FIND(".",AE389,FIND(".",AE389)+1)-FIND(".",AE389)-1))</f>
        <v>0</v>
      </c>
      <c r="X389" s="45" t="e">
        <f t="shared" ref="X389:X452" si="66">VALUE(RIGHT(AE389,4))</f>
        <v>#VALUE!</v>
      </c>
      <c r="Y389" s="45">
        <f>IFERROR(VALUE(V389),VLOOKUP(V389,DayReplace[],2,0))</f>
        <v>0</v>
      </c>
      <c r="Z389" s="45">
        <f>IF(V389=0,1,
IF(OR(AND(COUNTIF(Table12[Normal and Leap Years],X389),AA389=3,Y389=30),
AND(COUNTIF(Table9[MM Year],X389),COUNTIF(Table13[Always 29-Day Months],AA389),Y389=30)),Y389
-1,Y389))</f>
        <v>1</v>
      </c>
      <c r="AA389" s="45">
        <f>IFERROR(VALUE(W389),VLOOKUP(W389,MonthReplace[],2,0))</f>
        <v>0</v>
      </c>
      <c r="AB389" s="45" t="e">
        <f>IF(COUNTIF(Table9[MM Year],X389),VLOOKUP(AA389,MonthSerial[],VLOOKUP(X389,Table9[],3,0)+2,0),DATE(X389,AA389,0)-AC389)</f>
        <v>#VALUE!</v>
      </c>
      <c r="AC389" s="45" t="e">
        <f>IF(COUNTIF(Table9[MM Year],X389),
VLOOKUP(X389,Table9[],5,0),
DATE(X389,1,0))</f>
        <v>#VALUE!</v>
      </c>
      <c r="AD389" s="46" t="e">
        <f>IF(AA389=0,DATE(YEAR(AC389+1),7,16),
IF(V389=0,IF(COUNTIF(Table9[MM Year],X389),AC389+AB389+Z389+15-DAY(AC389+AB389+Z389+15)+16,AC389+AB389+Z389-DAY(AC389+AB389+Z389)+16),
IF(COUNTIF(Table9[MM Year],X389),
IF(AC389+AB389+Z389&lt;VLOOKUP(X389,Table9[],7,0),AC389
+AB389+Z389+VLOOKUP(X389,Table9[],4,0),AC389+AB389+Z389),AC389
+AB389+Z389)))</f>
        <v>#VALUE!</v>
      </c>
      <c r="AE389" s="42"/>
      <c r="AF389" s="15" t="str">
        <f>IFERROR(IF(COUNTIF(Table9[MM Year],X389),
IF(AD389&lt;VLOOKUP(X389,Table9[],7,0),AD389
+VLOOKUP(X389,Table9[],4,0),AD389),AD389
),"")</f>
        <v/>
      </c>
      <c r="AG389" s="5"/>
      <c r="AH389" s="5"/>
      <c r="AI389" s="5"/>
      <c r="AJ389" s="6"/>
      <c r="AK389" s="6"/>
      <c r="AL389" s="12" t="str">
        <f t="shared" ref="AL389:AL452" si="67">IF(AK389="","",CONCATENATE(AJ389,"-",AK389))</f>
        <v/>
      </c>
      <c r="AM389" s="5"/>
      <c r="AN389" s="27" t="str">
        <f t="shared" ref="AN389:AN452" si="68">IF(AM389="","",CONCATENATE("_",AM389))</f>
        <v/>
      </c>
      <c r="AO389" s="5"/>
      <c r="AP389" s="5"/>
      <c r="AQ389" s="6"/>
      <c r="AR389" s="12" t="str">
        <f t="shared" ref="AR389:AR452" si="69">IF(AQ389="","",CONCATENATE(AM389,"/",AO389,AP389,AQ389))</f>
        <v/>
      </c>
      <c r="AS389" s="6"/>
      <c r="AT389" s="5"/>
      <c r="AU389" s="53"/>
      <c r="AV389" s="53"/>
      <c r="AW389" s="54"/>
      <c r="AX389" s="15" t="str">
        <f t="shared" ref="AX389:AX452" si="70">IFERROR(DATE(AW389,AV389,AU389),"")</f>
        <v/>
      </c>
      <c r="AY389" s="5"/>
      <c r="AZ389" s="27" t="str">
        <f>IFERROR(VLOOKUP(AY389,vlookup!A$2:I$331,2,FALSE),"")</f>
        <v/>
      </c>
      <c r="BA389" s="27" t="str">
        <f>IFERROR(VLOOKUP(AY389,vlookup!A$2:I$331,3,FALSE),"")</f>
        <v/>
      </c>
      <c r="BB389" s="5"/>
      <c r="BC389" s="27" t="str">
        <f>IFERROR(VLOOKUP(BB389,vlookup!D$2:E$331,2,FALSE),"")</f>
        <v/>
      </c>
      <c r="BD389" s="5"/>
      <c r="BE389" s="27" t="str">
        <f t="shared" ref="BE389:BE452" si="71">IF(BD389="","",CONCATENATE(BB389,"_",BD389))</f>
        <v/>
      </c>
      <c r="BF389" s="27" t="str">
        <f>IFERROR(VLOOKUP(BE389,vlookup!G$2:I$331,2,FALSE),"")</f>
        <v/>
      </c>
      <c r="BG389" s="27" t="str">
        <f>IFERROR(VLOOKUP(BE389,vlookup!G$2:I$331,3,FALSE),"")</f>
        <v/>
      </c>
      <c r="BH389" s="5"/>
      <c r="BI389" s="6"/>
      <c r="BJ389" s="6"/>
      <c r="BK389" s="6"/>
      <c r="BL389" s="6"/>
    </row>
    <row r="390" spans="1:64">
      <c r="A390" s="4"/>
      <c r="B390" s="5"/>
      <c r="C390" s="27" t="str">
        <f>IFERROR(VLOOKUP(B390,vlookup!A$2:I$331,2,FALSE),"")</f>
        <v/>
      </c>
      <c r="D390" s="27" t="str">
        <f>IFERROR(VLOOKUP(B390,vlookup!A$2:I$331,3,FALSE),"")</f>
        <v/>
      </c>
      <c r="E390" s="5"/>
      <c r="F390" s="27" t="str">
        <f>IFERROR(VLOOKUP(E390,vlookup!D$2:E$331,2,FALSE),"")</f>
        <v/>
      </c>
      <c r="G390" s="5"/>
      <c r="H390" s="27" t="str">
        <f t="shared" si="62"/>
        <v/>
      </c>
      <c r="I390" s="27" t="str">
        <f>IFERROR(VLOOKUP(H390,vlookup!G$2:I$331,2,FALSE),"")</f>
        <v/>
      </c>
      <c r="J390" s="27" t="str">
        <f>IFERROR(VLOOKUP(H390,vlookup!G$2:I$331,3,FALSE),"")</f>
        <v/>
      </c>
      <c r="K390" s="5"/>
      <c r="L390" s="6"/>
      <c r="M390" s="6"/>
      <c r="N390" s="6"/>
      <c r="O390" s="6"/>
      <c r="P390" s="6"/>
      <c r="Q390" s="14" t="str">
        <f t="shared" si="63"/>
        <v/>
      </c>
      <c r="R390" s="5"/>
      <c r="S390" s="6"/>
      <c r="T390" s="6"/>
      <c r="U390" s="5"/>
      <c r="V390" s="45">
        <f t="shared" si="64"/>
        <v>0</v>
      </c>
      <c r="W390" s="45">
        <f t="shared" si="65"/>
        <v>0</v>
      </c>
      <c r="X390" s="45" t="e">
        <f t="shared" si="66"/>
        <v>#VALUE!</v>
      </c>
      <c r="Y390" s="45">
        <f>IFERROR(VALUE(V390),VLOOKUP(V390,DayReplace[],2,0))</f>
        <v>0</v>
      </c>
      <c r="Z390" s="45">
        <f>IF(V390=0,1,
IF(OR(AND(COUNTIF(Table12[Normal and Leap Years],X390),AA390=3,Y390=30),
AND(COUNTIF(Table9[MM Year],X390),COUNTIF(Table13[Always 29-Day Months],AA390),Y390=30)),Y390
-1,Y390))</f>
        <v>1</v>
      </c>
      <c r="AA390" s="45">
        <f>IFERROR(VALUE(W390),VLOOKUP(W390,MonthReplace[],2,0))</f>
        <v>0</v>
      </c>
      <c r="AB390" s="45" t="e">
        <f>IF(COUNTIF(Table9[MM Year],X390),VLOOKUP(AA390,MonthSerial[],VLOOKUP(X390,Table9[],3,0)+2,0),DATE(X390,AA390,0)-AC390)</f>
        <v>#VALUE!</v>
      </c>
      <c r="AC390" s="45" t="e">
        <f>IF(COUNTIF(Table9[MM Year],X390),
VLOOKUP(X390,Table9[],5,0),
DATE(X390,1,0))</f>
        <v>#VALUE!</v>
      </c>
      <c r="AD390" s="46" t="e">
        <f>IF(AA390=0,DATE(YEAR(AC390+1),7,16),
IF(V390=0,IF(COUNTIF(Table9[MM Year],X390),AC390+AB390+Z390+15-DAY(AC390+AB390+Z390+15)+16,AC390+AB390+Z390-DAY(AC390+AB390+Z390)+16),
IF(COUNTIF(Table9[MM Year],X390),
IF(AC390+AB390+Z390&lt;VLOOKUP(X390,Table9[],7,0),AC390
+AB390+Z390+VLOOKUP(X390,Table9[],4,0),AC390+AB390+Z390),AC390
+AB390+Z390)))</f>
        <v>#VALUE!</v>
      </c>
      <c r="AE390" s="42"/>
      <c r="AF390" s="15" t="str">
        <f>IFERROR(IF(COUNTIF(Table9[MM Year],X390),
IF(AD390&lt;VLOOKUP(X390,Table9[],7,0),AD390
+VLOOKUP(X390,Table9[],4,0),AD390),AD390
),"")</f>
        <v/>
      </c>
      <c r="AG390" s="5"/>
      <c r="AH390" s="5"/>
      <c r="AI390" s="5"/>
      <c r="AJ390" s="6"/>
      <c r="AK390" s="6"/>
      <c r="AL390" s="12" t="str">
        <f t="shared" si="67"/>
        <v/>
      </c>
      <c r="AM390" s="5"/>
      <c r="AN390" s="27" t="str">
        <f t="shared" si="68"/>
        <v/>
      </c>
      <c r="AO390" s="5"/>
      <c r="AP390" s="5"/>
      <c r="AQ390" s="6"/>
      <c r="AR390" s="12" t="str">
        <f t="shared" si="69"/>
        <v/>
      </c>
      <c r="AS390" s="6"/>
      <c r="AT390" s="5"/>
      <c r="AU390" s="53"/>
      <c r="AV390" s="53"/>
      <c r="AW390" s="54"/>
      <c r="AX390" s="15" t="str">
        <f t="shared" si="70"/>
        <v/>
      </c>
      <c r="AY390" s="5"/>
      <c r="AZ390" s="27" t="str">
        <f>IFERROR(VLOOKUP(AY390,vlookup!A$2:I$331,2,FALSE),"")</f>
        <v/>
      </c>
      <c r="BA390" s="27" t="str">
        <f>IFERROR(VLOOKUP(AY390,vlookup!A$2:I$331,3,FALSE),"")</f>
        <v/>
      </c>
      <c r="BB390" s="5"/>
      <c r="BC390" s="27" t="str">
        <f>IFERROR(VLOOKUP(BB390,vlookup!D$2:E$331,2,FALSE),"")</f>
        <v/>
      </c>
      <c r="BD390" s="5"/>
      <c r="BE390" s="27" t="str">
        <f t="shared" si="71"/>
        <v/>
      </c>
      <c r="BF390" s="27" t="str">
        <f>IFERROR(VLOOKUP(BE390,vlookup!G$2:I$331,2,FALSE),"")</f>
        <v/>
      </c>
      <c r="BG390" s="27" t="str">
        <f>IFERROR(VLOOKUP(BE390,vlookup!G$2:I$331,3,FALSE),"")</f>
        <v/>
      </c>
      <c r="BH390" s="5"/>
      <c r="BI390" s="6"/>
      <c r="BJ390" s="6"/>
      <c r="BK390" s="6"/>
      <c r="BL390" s="6"/>
    </row>
    <row r="391" spans="1:64">
      <c r="A391" s="4"/>
      <c r="B391" s="5"/>
      <c r="C391" s="27" t="str">
        <f>IFERROR(VLOOKUP(B391,vlookup!A$2:I$331,2,FALSE),"")</f>
        <v/>
      </c>
      <c r="D391" s="27" t="str">
        <f>IFERROR(VLOOKUP(B391,vlookup!A$2:I$331,3,FALSE),"")</f>
        <v/>
      </c>
      <c r="E391" s="5"/>
      <c r="F391" s="27" t="str">
        <f>IFERROR(VLOOKUP(E391,vlookup!D$2:E$331,2,FALSE),"")</f>
        <v/>
      </c>
      <c r="G391" s="5"/>
      <c r="H391" s="27" t="str">
        <f t="shared" si="62"/>
        <v/>
      </c>
      <c r="I391" s="27" t="str">
        <f>IFERROR(VLOOKUP(H391,vlookup!G$2:I$331,2,FALSE),"")</f>
        <v/>
      </c>
      <c r="J391" s="27" t="str">
        <f>IFERROR(VLOOKUP(H391,vlookup!G$2:I$331,3,FALSE),"")</f>
        <v/>
      </c>
      <c r="K391" s="5"/>
      <c r="L391" s="6"/>
      <c r="M391" s="6"/>
      <c r="N391" s="6"/>
      <c r="O391" s="6"/>
      <c r="P391" s="6"/>
      <c r="Q391" s="14" t="str">
        <f t="shared" si="63"/>
        <v/>
      </c>
      <c r="R391" s="5"/>
      <c r="S391" s="6"/>
      <c r="T391" s="6"/>
      <c r="U391" s="5"/>
      <c r="V391" s="45">
        <f t="shared" si="64"/>
        <v>0</v>
      </c>
      <c r="W391" s="45">
        <f t="shared" si="65"/>
        <v>0</v>
      </c>
      <c r="X391" s="45" t="e">
        <f t="shared" si="66"/>
        <v>#VALUE!</v>
      </c>
      <c r="Y391" s="45">
        <f>IFERROR(VALUE(V391),VLOOKUP(V391,DayReplace[],2,0))</f>
        <v>0</v>
      </c>
      <c r="Z391" s="45">
        <f>IF(V391=0,1,
IF(OR(AND(COUNTIF(Table12[Normal and Leap Years],X391),AA391=3,Y391=30),
AND(COUNTIF(Table9[MM Year],X391),COUNTIF(Table13[Always 29-Day Months],AA391),Y391=30)),Y391
-1,Y391))</f>
        <v>1</v>
      </c>
      <c r="AA391" s="45">
        <f>IFERROR(VALUE(W391),VLOOKUP(W391,MonthReplace[],2,0))</f>
        <v>0</v>
      </c>
      <c r="AB391" s="45" t="e">
        <f>IF(COUNTIF(Table9[MM Year],X391),VLOOKUP(AA391,MonthSerial[],VLOOKUP(X391,Table9[],3,0)+2,0),DATE(X391,AA391,0)-AC391)</f>
        <v>#VALUE!</v>
      </c>
      <c r="AC391" s="45" t="e">
        <f>IF(COUNTIF(Table9[MM Year],X391),
VLOOKUP(X391,Table9[],5,0),
DATE(X391,1,0))</f>
        <v>#VALUE!</v>
      </c>
      <c r="AD391" s="46" t="e">
        <f>IF(AA391=0,DATE(YEAR(AC391+1),7,16),
IF(V391=0,IF(COUNTIF(Table9[MM Year],X391),AC391+AB391+Z391+15-DAY(AC391+AB391+Z391+15)+16,AC391+AB391+Z391-DAY(AC391+AB391+Z391)+16),
IF(COUNTIF(Table9[MM Year],X391),
IF(AC391+AB391+Z391&lt;VLOOKUP(X391,Table9[],7,0),AC391
+AB391+Z391+VLOOKUP(X391,Table9[],4,0),AC391+AB391+Z391),AC391
+AB391+Z391)))</f>
        <v>#VALUE!</v>
      </c>
      <c r="AE391" s="42"/>
      <c r="AF391" s="15" t="str">
        <f>IFERROR(IF(COUNTIF(Table9[MM Year],X391),
IF(AD391&lt;VLOOKUP(X391,Table9[],7,0),AD391
+VLOOKUP(X391,Table9[],4,0),AD391),AD391
),"")</f>
        <v/>
      </c>
      <c r="AG391" s="5"/>
      <c r="AH391" s="5"/>
      <c r="AI391" s="5"/>
      <c r="AJ391" s="6"/>
      <c r="AK391" s="6"/>
      <c r="AL391" s="12" t="str">
        <f t="shared" si="67"/>
        <v/>
      </c>
      <c r="AM391" s="5"/>
      <c r="AN391" s="27" t="str">
        <f t="shared" si="68"/>
        <v/>
      </c>
      <c r="AO391" s="5"/>
      <c r="AP391" s="5"/>
      <c r="AQ391" s="6"/>
      <c r="AR391" s="12" t="str">
        <f t="shared" si="69"/>
        <v/>
      </c>
      <c r="AS391" s="6"/>
      <c r="AT391" s="5"/>
      <c r="AU391" s="53"/>
      <c r="AV391" s="53"/>
      <c r="AW391" s="54"/>
      <c r="AX391" s="15" t="str">
        <f t="shared" si="70"/>
        <v/>
      </c>
      <c r="AY391" s="5"/>
      <c r="AZ391" s="27" t="str">
        <f>IFERROR(VLOOKUP(AY391,vlookup!A$2:I$331,2,FALSE),"")</f>
        <v/>
      </c>
      <c r="BA391" s="27" t="str">
        <f>IFERROR(VLOOKUP(AY391,vlookup!A$2:I$331,3,FALSE),"")</f>
        <v/>
      </c>
      <c r="BB391" s="5"/>
      <c r="BC391" s="27" t="str">
        <f>IFERROR(VLOOKUP(BB391,vlookup!D$2:E$331,2,FALSE),"")</f>
        <v/>
      </c>
      <c r="BD391" s="5"/>
      <c r="BE391" s="27" t="str">
        <f t="shared" si="71"/>
        <v/>
      </c>
      <c r="BF391" s="27" t="str">
        <f>IFERROR(VLOOKUP(BE391,vlookup!G$2:I$331,2,FALSE),"")</f>
        <v/>
      </c>
      <c r="BG391" s="27" t="str">
        <f>IFERROR(VLOOKUP(BE391,vlookup!G$2:I$331,3,FALSE),"")</f>
        <v/>
      </c>
      <c r="BH391" s="5"/>
      <c r="BI391" s="6"/>
      <c r="BJ391" s="6"/>
      <c r="BK391" s="6"/>
      <c r="BL391" s="6"/>
    </row>
    <row r="392" spans="1:64">
      <c r="A392" s="4"/>
      <c r="B392" s="5"/>
      <c r="C392" s="27" t="str">
        <f>IFERROR(VLOOKUP(B392,vlookup!A$2:I$331,2,FALSE),"")</f>
        <v/>
      </c>
      <c r="D392" s="27" t="str">
        <f>IFERROR(VLOOKUP(B392,vlookup!A$2:I$331,3,FALSE),"")</f>
        <v/>
      </c>
      <c r="E392" s="5"/>
      <c r="F392" s="27" t="str">
        <f>IFERROR(VLOOKUP(E392,vlookup!D$2:E$331,2,FALSE),"")</f>
        <v/>
      </c>
      <c r="G392" s="5"/>
      <c r="H392" s="27" t="str">
        <f t="shared" si="62"/>
        <v/>
      </c>
      <c r="I392" s="27" t="str">
        <f>IFERROR(VLOOKUP(H392,vlookup!G$2:I$331,2,FALSE),"")</f>
        <v/>
      </c>
      <c r="J392" s="27" t="str">
        <f>IFERROR(VLOOKUP(H392,vlookup!G$2:I$331,3,FALSE),"")</f>
        <v/>
      </c>
      <c r="K392" s="5"/>
      <c r="L392" s="6"/>
      <c r="M392" s="6"/>
      <c r="N392" s="6"/>
      <c r="O392" s="6"/>
      <c r="P392" s="6"/>
      <c r="Q392" s="14" t="str">
        <f t="shared" si="63"/>
        <v/>
      </c>
      <c r="R392" s="5"/>
      <c r="S392" s="6"/>
      <c r="T392" s="6"/>
      <c r="U392" s="5"/>
      <c r="V392" s="45">
        <f t="shared" si="64"/>
        <v>0</v>
      </c>
      <c r="W392" s="45">
        <f t="shared" si="65"/>
        <v>0</v>
      </c>
      <c r="X392" s="45" t="e">
        <f t="shared" si="66"/>
        <v>#VALUE!</v>
      </c>
      <c r="Y392" s="45">
        <f>IFERROR(VALUE(V392),VLOOKUP(V392,DayReplace[],2,0))</f>
        <v>0</v>
      </c>
      <c r="Z392" s="45">
        <f>IF(V392=0,1,
IF(OR(AND(COUNTIF(Table12[Normal and Leap Years],X392),AA392=3,Y392=30),
AND(COUNTIF(Table9[MM Year],X392),COUNTIF(Table13[Always 29-Day Months],AA392),Y392=30)),Y392
-1,Y392))</f>
        <v>1</v>
      </c>
      <c r="AA392" s="45">
        <f>IFERROR(VALUE(W392),VLOOKUP(W392,MonthReplace[],2,0))</f>
        <v>0</v>
      </c>
      <c r="AB392" s="45" t="e">
        <f>IF(COUNTIF(Table9[MM Year],X392),VLOOKUP(AA392,MonthSerial[],VLOOKUP(X392,Table9[],3,0)+2,0),DATE(X392,AA392,0)-AC392)</f>
        <v>#VALUE!</v>
      </c>
      <c r="AC392" s="45" t="e">
        <f>IF(COUNTIF(Table9[MM Year],X392),
VLOOKUP(X392,Table9[],5,0),
DATE(X392,1,0))</f>
        <v>#VALUE!</v>
      </c>
      <c r="AD392" s="46" t="e">
        <f>IF(AA392=0,DATE(YEAR(AC392+1),7,16),
IF(V392=0,IF(COUNTIF(Table9[MM Year],X392),AC392+AB392+Z392+15-DAY(AC392+AB392+Z392+15)+16,AC392+AB392+Z392-DAY(AC392+AB392+Z392)+16),
IF(COUNTIF(Table9[MM Year],X392),
IF(AC392+AB392+Z392&lt;VLOOKUP(X392,Table9[],7,0),AC392
+AB392+Z392+VLOOKUP(X392,Table9[],4,0),AC392+AB392+Z392),AC392
+AB392+Z392)))</f>
        <v>#VALUE!</v>
      </c>
      <c r="AE392" s="42"/>
      <c r="AF392" s="15" t="str">
        <f>IFERROR(IF(COUNTIF(Table9[MM Year],X392),
IF(AD392&lt;VLOOKUP(X392,Table9[],7,0),AD392
+VLOOKUP(X392,Table9[],4,0),AD392),AD392
),"")</f>
        <v/>
      </c>
      <c r="AG392" s="5"/>
      <c r="AH392" s="5"/>
      <c r="AI392" s="5"/>
      <c r="AJ392" s="6"/>
      <c r="AK392" s="6"/>
      <c r="AL392" s="12" t="str">
        <f t="shared" si="67"/>
        <v/>
      </c>
      <c r="AM392" s="5"/>
      <c r="AN392" s="27" t="str">
        <f t="shared" si="68"/>
        <v/>
      </c>
      <c r="AO392" s="5"/>
      <c r="AP392" s="5"/>
      <c r="AQ392" s="6"/>
      <c r="AR392" s="12" t="str">
        <f t="shared" si="69"/>
        <v/>
      </c>
      <c r="AS392" s="6"/>
      <c r="AT392" s="5"/>
      <c r="AU392" s="53"/>
      <c r="AV392" s="53"/>
      <c r="AW392" s="54"/>
      <c r="AX392" s="15" t="str">
        <f t="shared" si="70"/>
        <v/>
      </c>
      <c r="AY392" s="5"/>
      <c r="AZ392" s="27" t="str">
        <f>IFERROR(VLOOKUP(AY392,vlookup!A$2:I$331,2,FALSE),"")</f>
        <v/>
      </c>
      <c r="BA392" s="27" t="str">
        <f>IFERROR(VLOOKUP(AY392,vlookup!A$2:I$331,3,FALSE),"")</f>
        <v/>
      </c>
      <c r="BB392" s="5"/>
      <c r="BC392" s="27" t="str">
        <f>IFERROR(VLOOKUP(BB392,vlookup!D$2:E$331,2,FALSE),"")</f>
        <v/>
      </c>
      <c r="BD392" s="5"/>
      <c r="BE392" s="27" t="str">
        <f t="shared" si="71"/>
        <v/>
      </c>
      <c r="BF392" s="27" t="str">
        <f>IFERROR(VLOOKUP(BE392,vlookup!G$2:I$331,2,FALSE),"")</f>
        <v/>
      </c>
      <c r="BG392" s="27" t="str">
        <f>IFERROR(VLOOKUP(BE392,vlookup!G$2:I$331,3,FALSE),"")</f>
        <v/>
      </c>
      <c r="BH392" s="5"/>
      <c r="BI392" s="6"/>
      <c r="BJ392" s="6"/>
      <c r="BK392" s="6"/>
      <c r="BL392" s="6"/>
    </row>
    <row r="393" spans="1:64">
      <c r="A393" s="4"/>
      <c r="B393" s="5"/>
      <c r="C393" s="27" t="str">
        <f>IFERROR(VLOOKUP(B393,vlookup!A$2:I$331,2,FALSE),"")</f>
        <v/>
      </c>
      <c r="D393" s="27" t="str">
        <f>IFERROR(VLOOKUP(B393,vlookup!A$2:I$331,3,FALSE),"")</f>
        <v/>
      </c>
      <c r="E393" s="5"/>
      <c r="F393" s="27" t="str">
        <f>IFERROR(VLOOKUP(E393,vlookup!D$2:E$331,2,FALSE),"")</f>
        <v/>
      </c>
      <c r="G393" s="5"/>
      <c r="H393" s="27" t="str">
        <f t="shared" si="62"/>
        <v/>
      </c>
      <c r="I393" s="27" t="str">
        <f>IFERROR(VLOOKUP(H393,vlookup!G$2:I$331,2,FALSE),"")</f>
        <v/>
      </c>
      <c r="J393" s="27" t="str">
        <f>IFERROR(VLOOKUP(H393,vlookup!G$2:I$331,3,FALSE),"")</f>
        <v/>
      </c>
      <c r="K393" s="5"/>
      <c r="L393" s="6"/>
      <c r="M393" s="6"/>
      <c r="N393" s="6"/>
      <c r="O393" s="6"/>
      <c r="P393" s="6"/>
      <c r="Q393" s="14" t="str">
        <f t="shared" si="63"/>
        <v/>
      </c>
      <c r="R393" s="5"/>
      <c r="S393" s="6"/>
      <c r="T393" s="6"/>
      <c r="U393" s="5"/>
      <c r="V393" s="45">
        <f t="shared" si="64"/>
        <v>0</v>
      </c>
      <c r="W393" s="45">
        <f t="shared" si="65"/>
        <v>0</v>
      </c>
      <c r="X393" s="45" t="e">
        <f t="shared" si="66"/>
        <v>#VALUE!</v>
      </c>
      <c r="Y393" s="45">
        <f>IFERROR(VALUE(V393),VLOOKUP(V393,DayReplace[],2,0))</f>
        <v>0</v>
      </c>
      <c r="Z393" s="45">
        <f>IF(V393=0,1,
IF(OR(AND(COUNTIF(Table12[Normal and Leap Years],X393),AA393=3,Y393=30),
AND(COUNTIF(Table9[MM Year],X393),COUNTIF(Table13[Always 29-Day Months],AA393),Y393=30)),Y393
-1,Y393))</f>
        <v>1</v>
      </c>
      <c r="AA393" s="45">
        <f>IFERROR(VALUE(W393),VLOOKUP(W393,MonthReplace[],2,0))</f>
        <v>0</v>
      </c>
      <c r="AB393" s="45" t="e">
        <f>IF(COUNTIF(Table9[MM Year],X393),VLOOKUP(AA393,MonthSerial[],VLOOKUP(X393,Table9[],3,0)+2,0),DATE(X393,AA393,0)-AC393)</f>
        <v>#VALUE!</v>
      </c>
      <c r="AC393" s="45" t="e">
        <f>IF(COUNTIF(Table9[MM Year],X393),
VLOOKUP(X393,Table9[],5,0),
DATE(X393,1,0))</f>
        <v>#VALUE!</v>
      </c>
      <c r="AD393" s="46" t="e">
        <f>IF(AA393=0,DATE(YEAR(AC393+1),7,16),
IF(V393=0,IF(COUNTIF(Table9[MM Year],X393),AC393+AB393+Z393+15-DAY(AC393+AB393+Z393+15)+16,AC393+AB393+Z393-DAY(AC393+AB393+Z393)+16),
IF(COUNTIF(Table9[MM Year],X393),
IF(AC393+AB393+Z393&lt;VLOOKUP(X393,Table9[],7,0),AC393
+AB393+Z393+VLOOKUP(X393,Table9[],4,0),AC393+AB393+Z393),AC393
+AB393+Z393)))</f>
        <v>#VALUE!</v>
      </c>
      <c r="AE393" s="42"/>
      <c r="AF393" s="15" t="str">
        <f>IFERROR(IF(COUNTIF(Table9[MM Year],X393),
IF(AD393&lt;VLOOKUP(X393,Table9[],7,0),AD393
+VLOOKUP(X393,Table9[],4,0),AD393),AD393
),"")</f>
        <v/>
      </c>
      <c r="AG393" s="5"/>
      <c r="AH393" s="5"/>
      <c r="AI393" s="5"/>
      <c r="AJ393" s="6"/>
      <c r="AK393" s="6"/>
      <c r="AL393" s="12" t="str">
        <f t="shared" si="67"/>
        <v/>
      </c>
      <c r="AM393" s="5"/>
      <c r="AN393" s="27" t="str">
        <f t="shared" si="68"/>
        <v/>
      </c>
      <c r="AO393" s="5"/>
      <c r="AP393" s="5"/>
      <c r="AQ393" s="6"/>
      <c r="AR393" s="12" t="str">
        <f t="shared" si="69"/>
        <v/>
      </c>
      <c r="AS393" s="6"/>
      <c r="AT393" s="5"/>
      <c r="AU393" s="53"/>
      <c r="AV393" s="53"/>
      <c r="AW393" s="54"/>
      <c r="AX393" s="15" t="str">
        <f t="shared" si="70"/>
        <v/>
      </c>
      <c r="AY393" s="5"/>
      <c r="AZ393" s="27" t="str">
        <f>IFERROR(VLOOKUP(AY393,vlookup!A$2:I$331,2,FALSE),"")</f>
        <v/>
      </c>
      <c r="BA393" s="27" t="str">
        <f>IFERROR(VLOOKUP(AY393,vlookup!A$2:I$331,3,FALSE),"")</f>
        <v/>
      </c>
      <c r="BB393" s="5"/>
      <c r="BC393" s="27" t="str">
        <f>IFERROR(VLOOKUP(BB393,vlookup!D$2:E$331,2,FALSE),"")</f>
        <v/>
      </c>
      <c r="BD393" s="5"/>
      <c r="BE393" s="27" t="str">
        <f t="shared" si="71"/>
        <v/>
      </c>
      <c r="BF393" s="27" t="str">
        <f>IFERROR(VLOOKUP(BE393,vlookup!G$2:I$331,2,FALSE),"")</f>
        <v/>
      </c>
      <c r="BG393" s="27" t="str">
        <f>IFERROR(VLOOKUP(BE393,vlookup!G$2:I$331,3,FALSE),"")</f>
        <v/>
      </c>
      <c r="BH393" s="5"/>
      <c r="BI393" s="6"/>
      <c r="BJ393" s="6"/>
      <c r="BK393" s="6"/>
      <c r="BL393" s="6"/>
    </row>
    <row r="394" spans="1:64">
      <c r="A394" s="4"/>
      <c r="B394" s="5"/>
      <c r="C394" s="27" t="str">
        <f>IFERROR(VLOOKUP(B394,vlookup!A$2:I$331,2,FALSE),"")</f>
        <v/>
      </c>
      <c r="D394" s="27" t="str">
        <f>IFERROR(VLOOKUP(B394,vlookup!A$2:I$331,3,FALSE),"")</f>
        <v/>
      </c>
      <c r="E394" s="5"/>
      <c r="F394" s="27" t="str">
        <f>IFERROR(VLOOKUP(E394,vlookup!D$2:E$331,2,FALSE),"")</f>
        <v/>
      </c>
      <c r="G394" s="5"/>
      <c r="H394" s="27" t="str">
        <f t="shared" si="62"/>
        <v/>
      </c>
      <c r="I394" s="27" t="str">
        <f>IFERROR(VLOOKUP(H394,vlookup!G$2:I$331,2,FALSE),"")</f>
        <v/>
      </c>
      <c r="J394" s="27" t="str">
        <f>IFERROR(VLOOKUP(H394,vlookup!G$2:I$331,3,FALSE),"")</f>
        <v/>
      </c>
      <c r="K394" s="5"/>
      <c r="L394" s="6"/>
      <c r="M394" s="6"/>
      <c r="N394" s="6"/>
      <c r="O394" s="6"/>
      <c r="P394" s="6"/>
      <c r="Q394" s="14" t="str">
        <f t="shared" si="63"/>
        <v/>
      </c>
      <c r="R394" s="5"/>
      <c r="S394" s="6"/>
      <c r="T394" s="6"/>
      <c r="U394" s="5"/>
      <c r="V394" s="45">
        <f t="shared" si="64"/>
        <v>0</v>
      </c>
      <c r="W394" s="45">
        <f t="shared" si="65"/>
        <v>0</v>
      </c>
      <c r="X394" s="45" t="e">
        <f t="shared" si="66"/>
        <v>#VALUE!</v>
      </c>
      <c r="Y394" s="45">
        <f>IFERROR(VALUE(V394),VLOOKUP(V394,DayReplace[],2,0))</f>
        <v>0</v>
      </c>
      <c r="Z394" s="45">
        <f>IF(V394=0,1,
IF(OR(AND(COUNTIF(Table12[Normal and Leap Years],X394),AA394=3,Y394=30),
AND(COUNTIF(Table9[MM Year],X394),COUNTIF(Table13[Always 29-Day Months],AA394),Y394=30)),Y394
-1,Y394))</f>
        <v>1</v>
      </c>
      <c r="AA394" s="45">
        <f>IFERROR(VALUE(W394),VLOOKUP(W394,MonthReplace[],2,0))</f>
        <v>0</v>
      </c>
      <c r="AB394" s="45" t="e">
        <f>IF(COUNTIF(Table9[MM Year],X394),VLOOKUP(AA394,MonthSerial[],VLOOKUP(X394,Table9[],3,0)+2,0),DATE(X394,AA394,0)-AC394)</f>
        <v>#VALUE!</v>
      </c>
      <c r="AC394" s="45" t="e">
        <f>IF(COUNTIF(Table9[MM Year],X394),
VLOOKUP(X394,Table9[],5,0),
DATE(X394,1,0))</f>
        <v>#VALUE!</v>
      </c>
      <c r="AD394" s="46" t="e">
        <f>IF(AA394=0,DATE(YEAR(AC394+1),7,16),
IF(V394=0,IF(COUNTIF(Table9[MM Year],X394),AC394+AB394+Z394+15-DAY(AC394+AB394+Z394+15)+16,AC394+AB394+Z394-DAY(AC394+AB394+Z394)+16),
IF(COUNTIF(Table9[MM Year],X394),
IF(AC394+AB394+Z394&lt;VLOOKUP(X394,Table9[],7,0),AC394
+AB394+Z394+VLOOKUP(X394,Table9[],4,0),AC394+AB394+Z394),AC394
+AB394+Z394)))</f>
        <v>#VALUE!</v>
      </c>
      <c r="AE394" s="42"/>
      <c r="AF394" s="15" t="str">
        <f>IFERROR(IF(COUNTIF(Table9[MM Year],X394),
IF(AD394&lt;VLOOKUP(X394,Table9[],7,0),AD394
+VLOOKUP(X394,Table9[],4,0),AD394),AD394
),"")</f>
        <v/>
      </c>
      <c r="AG394" s="5"/>
      <c r="AH394" s="5"/>
      <c r="AI394" s="5"/>
      <c r="AJ394" s="6"/>
      <c r="AK394" s="6"/>
      <c r="AL394" s="12" t="str">
        <f t="shared" si="67"/>
        <v/>
      </c>
      <c r="AM394" s="5"/>
      <c r="AN394" s="27" t="str">
        <f t="shared" si="68"/>
        <v/>
      </c>
      <c r="AO394" s="5"/>
      <c r="AP394" s="5"/>
      <c r="AQ394" s="6"/>
      <c r="AR394" s="12" t="str">
        <f t="shared" si="69"/>
        <v/>
      </c>
      <c r="AS394" s="6"/>
      <c r="AT394" s="5"/>
      <c r="AU394" s="53"/>
      <c r="AV394" s="53"/>
      <c r="AW394" s="54"/>
      <c r="AX394" s="15" t="str">
        <f t="shared" si="70"/>
        <v/>
      </c>
      <c r="AY394" s="5"/>
      <c r="AZ394" s="27" t="str">
        <f>IFERROR(VLOOKUP(AY394,vlookup!A$2:I$331,2,FALSE),"")</f>
        <v/>
      </c>
      <c r="BA394" s="27" t="str">
        <f>IFERROR(VLOOKUP(AY394,vlookup!A$2:I$331,3,FALSE),"")</f>
        <v/>
      </c>
      <c r="BB394" s="5"/>
      <c r="BC394" s="27" t="str">
        <f>IFERROR(VLOOKUP(BB394,vlookup!D$2:E$331,2,FALSE),"")</f>
        <v/>
      </c>
      <c r="BD394" s="5"/>
      <c r="BE394" s="27" t="str">
        <f t="shared" si="71"/>
        <v/>
      </c>
      <c r="BF394" s="27" t="str">
        <f>IFERROR(VLOOKUP(BE394,vlookup!G$2:I$331,2,FALSE),"")</f>
        <v/>
      </c>
      <c r="BG394" s="27" t="str">
        <f>IFERROR(VLOOKUP(BE394,vlookup!G$2:I$331,3,FALSE),"")</f>
        <v/>
      </c>
      <c r="BH394" s="5"/>
      <c r="BI394" s="6"/>
      <c r="BJ394" s="6"/>
      <c r="BK394" s="6"/>
      <c r="BL394" s="6"/>
    </row>
    <row r="395" spans="1:64">
      <c r="A395" s="4"/>
      <c r="B395" s="5"/>
      <c r="C395" s="27" t="str">
        <f>IFERROR(VLOOKUP(B395,vlookup!A$2:I$331,2,FALSE),"")</f>
        <v/>
      </c>
      <c r="D395" s="27" t="str">
        <f>IFERROR(VLOOKUP(B395,vlookup!A$2:I$331,3,FALSE),"")</f>
        <v/>
      </c>
      <c r="E395" s="5"/>
      <c r="F395" s="27" t="str">
        <f>IFERROR(VLOOKUP(E395,vlookup!D$2:E$331,2,FALSE),"")</f>
        <v/>
      </c>
      <c r="G395" s="5"/>
      <c r="H395" s="27" t="str">
        <f t="shared" si="62"/>
        <v/>
      </c>
      <c r="I395" s="27" t="str">
        <f>IFERROR(VLOOKUP(H395,vlookup!G$2:I$331,2,FALSE),"")</f>
        <v/>
      </c>
      <c r="J395" s="27" t="str">
        <f>IFERROR(VLOOKUP(H395,vlookup!G$2:I$331,3,FALSE),"")</f>
        <v/>
      </c>
      <c r="K395" s="5"/>
      <c r="L395" s="6"/>
      <c r="M395" s="6"/>
      <c r="N395" s="6"/>
      <c r="O395" s="6"/>
      <c r="P395" s="6"/>
      <c r="Q395" s="14" t="str">
        <f t="shared" si="63"/>
        <v/>
      </c>
      <c r="R395" s="5"/>
      <c r="S395" s="6"/>
      <c r="T395" s="6"/>
      <c r="U395" s="5"/>
      <c r="V395" s="45">
        <f t="shared" si="64"/>
        <v>0</v>
      </c>
      <c r="W395" s="45">
        <f t="shared" si="65"/>
        <v>0</v>
      </c>
      <c r="X395" s="45" t="e">
        <f t="shared" si="66"/>
        <v>#VALUE!</v>
      </c>
      <c r="Y395" s="45">
        <f>IFERROR(VALUE(V395),VLOOKUP(V395,DayReplace[],2,0))</f>
        <v>0</v>
      </c>
      <c r="Z395" s="45">
        <f>IF(V395=0,1,
IF(OR(AND(COUNTIF(Table12[Normal and Leap Years],X395),AA395=3,Y395=30),
AND(COUNTIF(Table9[MM Year],X395),COUNTIF(Table13[Always 29-Day Months],AA395),Y395=30)),Y395
-1,Y395))</f>
        <v>1</v>
      </c>
      <c r="AA395" s="45">
        <f>IFERROR(VALUE(W395),VLOOKUP(W395,MonthReplace[],2,0))</f>
        <v>0</v>
      </c>
      <c r="AB395" s="45" t="e">
        <f>IF(COUNTIF(Table9[MM Year],X395),VLOOKUP(AA395,MonthSerial[],VLOOKUP(X395,Table9[],3,0)+2,0),DATE(X395,AA395,0)-AC395)</f>
        <v>#VALUE!</v>
      </c>
      <c r="AC395" s="45" t="e">
        <f>IF(COUNTIF(Table9[MM Year],X395),
VLOOKUP(X395,Table9[],5,0),
DATE(X395,1,0))</f>
        <v>#VALUE!</v>
      </c>
      <c r="AD395" s="46" t="e">
        <f>IF(AA395=0,DATE(YEAR(AC395+1),7,16),
IF(V395=0,IF(COUNTIF(Table9[MM Year],X395),AC395+AB395+Z395+15-DAY(AC395+AB395+Z395+15)+16,AC395+AB395+Z395-DAY(AC395+AB395+Z395)+16),
IF(COUNTIF(Table9[MM Year],X395),
IF(AC395+AB395+Z395&lt;VLOOKUP(X395,Table9[],7,0),AC395
+AB395+Z395+VLOOKUP(X395,Table9[],4,0),AC395+AB395+Z395),AC395
+AB395+Z395)))</f>
        <v>#VALUE!</v>
      </c>
      <c r="AE395" s="42"/>
      <c r="AF395" s="15" t="str">
        <f>IFERROR(IF(COUNTIF(Table9[MM Year],X395),
IF(AD395&lt;VLOOKUP(X395,Table9[],7,0),AD395
+VLOOKUP(X395,Table9[],4,0),AD395),AD395
),"")</f>
        <v/>
      </c>
      <c r="AG395" s="5"/>
      <c r="AH395" s="5"/>
      <c r="AI395" s="5"/>
      <c r="AJ395" s="6"/>
      <c r="AK395" s="6"/>
      <c r="AL395" s="12" t="str">
        <f t="shared" si="67"/>
        <v/>
      </c>
      <c r="AM395" s="5"/>
      <c r="AN395" s="27" t="str">
        <f t="shared" si="68"/>
        <v/>
      </c>
      <c r="AO395" s="5"/>
      <c r="AP395" s="5"/>
      <c r="AQ395" s="6"/>
      <c r="AR395" s="12" t="str">
        <f t="shared" si="69"/>
        <v/>
      </c>
      <c r="AS395" s="6"/>
      <c r="AT395" s="5"/>
      <c r="AU395" s="53"/>
      <c r="AV395" s="53"/>
      <c r="AW395" s="54"/>
      <c r="AX395" s="15" t="str">
        <f t="shared" si="70"/>
        <v/>
      </c>
      <c r="AY395" s="5"/>
      <c r="AZ395" s="27" t="str">
        <f>IFERROR(VLOOKUP(AY395,vlookup!A$2:I$331,2,FALSE),"")</f>
        <v/>
      </c>
      <c r="BA395" s="27" t="str">
        <f>IFERROR(VLOOKUP(AY395,vlookup!A$2:I$331,3,FALSE),"")</f>
        <v/>
      </c>
      <c r="BB395" s="5"/>
      <c r="BC395" s="27" t="str">
        <f>IFERROR(VLOOKUP(BB395,vlookup!D$2:E$331,2,FALSE),"")</f>
        <v/>
      </c>
      <c r="BD395" s="5"/>
      <c r="BE395" s="27" t="str">
        <f t="shared" si="71"/>
        <v/>
      </c>
      <c r="BF395" s="27" t="str">
        <f>IFERROR(VLOOKUP(BE395,vlookup!G$2:I$331,2,FALSE),"")</f>
        <v/>
      </c>
      <c r="BG395" s="27" t="str">
        <f>IFERROR(VLOOKUP(BE395,vlookup!G$2:I$331,3,FALSE),"")</f>
        <v/>
      </c>
      <c r="BH395" s="5"/>
      <c r="BI395" s="6"/>
      <c r="BJ395" s="6"/>
      <c r="BK395" s="6"/>
      <c r="BL395" s="6"/>
    </row>
    <row r="396" spans="1:64">
      <c r="A396" s="4"/>
      <c r="B396" s="5"/>
      <c r="C396" s="27" t="str">
        <f>IFERROR(VLOOKUP(B396,vlookup!A$2:I$331,2,FALSE),"")</f>
        <v/>
      </c>
      <c r="D396" s="27" t="str">
        <f>IFERROR(VLOOKUP(B396,vlookup!A$2:I$331,3,FALSE),"")</f>
        <v/>
      </c>
      <c r="E396" s="5"/>
      <c r="F396" s="27" t="str">
        <f>IFERROR(VLOOKUP(E396,vlookup!D$2:E$331,2,FALSE),"")</f>
        <v/>
      </c>
      <c r="G396" s="5"/>
      <c r="H396" s="27" t="str">
        <f t="shared" si="62"/>
        <v/>
      </c>
      <c r="I396" s="27" t="str">
        <f>IFERROR(VLOOKUP(H396,vlookup!G$2:I$331,2,FALSE),"")</f>
        <v/>
      </c>
      <c r="J396" s="27" t="str">
        <f>IFERROR(VLOOKUP(H396,vlookup!G$2:I$331,3,FALSE),"")</f>
        <v/>
      </c>
      <c r="K396" s="5"/>
      <c r="L396" s="6"/>
      <c r="M396" s="6"/>
      <c r="N396" s="6"/>
      <c r="O396" s="6"/>
      <c r="P396" s="6"/>
      <c r="Q396" s="14" t="str">
        <f t="shared" si="63"/>
        <v/>
      </c>
      <c r="R396" s="5"/>
      <c r="S396" s="6"/>
      <c r="T396" s="6"/>
      <c r="U396" s="5"/>
      <c r="V396" s="45">
        <f t="shared" si="64"/>
        <v>0</v>
      </c>
      <c r="W396" s="45">
        <f t="shared" si="65"/>
        <v>0</v>
      </c>
      <c r="X396" s="45" t="e">
        <f t="shared" si="66"/>
        <v>#VALUE!</v>
      </c>
      <c r="Y396" s="45">
        <f>IFERROR(VALUE(V396),VLOOKUP(V396,DayReplace[],2,0))</f>
        <v>0</v>
      </c>
      <c r="Z396" s="45">
        <f>IF(V396=0,1,
IF(OR(AND(COUNTIF(Table12[Normal and Leap Years],X396),AA396=3,Y396=30),
AND(COUNTIF(Table9[MM Year],X396),COUNTIF(Table13[Always 29-Day Months],AA396),Y396=30)),Y396
-1,Y396))</f>
        <v>1</v>
      </c>
      <c r="AA396" s="45">
        <f>IFERROR(VALUE(W396),VLOOKUP(W396,MonthReplace[],2,0))</f>
        <v>0</v>
      </c>
      <c r="AB396" s="45" t="e">
        <f>IF(COUNTIF(Table9[MM Year],X396),VLOOKUP(AA396,MonthSerial[],VLOOKUP(X396,Table9[],3,0)+2,0),DATE(X396,AA396,0)-AC396)</f>
        <v>#VALUE!</v>
      </c>
      <c r="AC396" s="45" t="e">
        <f>IF(COUNTIF(Table9[MM Year],X396),
VLOOKUP(X396,Table9[],5,0),
DATE(X396,1,0))</f>
        <v>#VALUE!</v>
      </c>
      <c r="AD396" s="46" t="e">
        <f>IF(AA396=0,DATE(YEAR(AC396+1),7,16),
IF(V396=0,IF(COUNTIF(Table9[MM Year],X396),AC396+AB396+Z396+15-DAY(AC396+AB396+Z396+15)+16,AC396+AB396+Z396-DAY(AC396+AB396+Z396)+16),
IF(COUNTIF(Table9[MM Year],X396),
IF(AC396+AB396+Z396&lt;VLOOKUP(X396,Table9[],7,0),AC396
+AB396+Z396+VLOOKUP(X396,Table9[],4,0),AC396+AB396+Z396),AC396
+AB396+Z396)))</f>
        <v>#VALUE!</v>
      </c>
      <c r="AE396" s="42"/>
      <c r="AF396" s="15" t="str">
        <f>IFERROR(IF(COUNTIF(Table9[MM Year],X396),
IF(AD396&lt;VLOOKUP(X396,Table9[],7,0),AD396
+VLOOKUP(X396,Table9[],4,0),AD396),AD396
),"")</f>
        <v/>
      </c>
      <c r="AG396" s="5"/>
      <c r="AH396" s="5"/>
      <c r="AI396" s="5"/>
      <c r="AJ396" s="6"/>
      <c r="AK396" s="6"/>
      <c r="AL396" s="12" t="str">
        <f t="shared" si="67"/>
        <v/>
      </c>
      <c r="AM396" s="5"/>
      <c r="AN396" s="27" t="str">
        <f t="shared" si="68"/>
        <v/>
      </c>
      <c r="AO396" s="5"/>
      <c r="AP396" s="5"/>
      <c r="AQ396" s="6"/>
      <c r="AR396" s="12" t="str">
        <f t="shared" si="69"/>
        <v/>
      </c>
      <c r="AS396" s="6"/>
      <c r="AT396" s="5"/>
      <c r="AU396" s="53"/>
      <c r="AV396" s="53"/>
      <c r="AW396" s="54"/>
      <c r="AX396" s="15" t="str">
        <f t="shared" si="70"/>
        <v/>
      </c>
      <c r="AY396" s="5"/>
      <c r="AZ396" s="27" t="str">
        <f>IFERROR(VLOOKUP(AY396,vlookup!A$2:I$331,2,FALSE),"")</f>
        <v/>
      </c>
      <c r="BA396" s="27" t="str">
        <f>IFERROR(VLOOKUP(AY396,vlookup!A$2:I$331,3,FALSE),"")</f>
        <v/>
      </c>
      <c r="BB396" s="5"/>
      <c r="BC396" s="27" t="str">
        <f>IFERROR(VLOOKUP(BB396,vlookup!D$2:E$331,2,FALSE),"")</f>
        <v/>
      </c>
      <c r="BD396" s="5"/>
      <c r="BE396" s="27" t="str">
        <f t="shared" si="71"/>
        <v/>
      </c>
      <c r="BF396" s="27" t="str">
        <f>IFERROR(VLOOKUP(BE396,vlookup!G$2:I$331,2,FALSE),"")</f>
        <v/>
      </c>
      <c r="BG396" s="27" t="str">
        <f>IFERROR(VLOOKUP(BE396,vlookup!G$2:I$331,3,FALSE),"")</f>
        <v/>
      </c>
      <c r="BH396" s="5"/>
      <c r="BI396" s="6"/>
      <c r="BJ396" s="6"/>
      <c r="BK396" s="6"/>
      <c r="BL396" s="6"/>
    </row>
    <row r="397" spans="1:64">
      <c r="A397" s="4"/>
      <c r="B397" s="5"/>
      <c r="C397" s="27" t="str">
        <f>IFERROR(VLOOKUP(B397,vlookup!A$2:I$331,2,FALSE),"")</f>
        <v/>
      </c>
      <c r="D397" s="27" t="str">
        <f>IFERROR(VLOOKUP(B397,vlookup!A$2:I$331,3,FALSE),"")</f>
        <v/>
      </c>
      <c r="E397" s="5"/>
      <c r="F397" s="27" t="str">
        <f>IFERROR(VLOOKUP(E397,vlookup!D$2:E$331,2,FALSE),"")</f>
        <v/>
      </c>
      <c r="G397" s="5"/>
      <c r="H397" s="27" t="str">
        <f t="shared" si="62"/>
        <v/>
      </c>
      <c r="I397" s="27" t="str">
        <f>IFERROR(VLOOKUP(H397,vlookup!G$2:I$331,2,FALSE),"")</f>
        <v/>
      </c>
      <c r="J397" s="27" t="str">
        <f>IFERROR(VLOOKUP(H397,vlookup!G$2:I$331,3,FALSE),"")</f>
        <v/>
      </c>
      <c r="K397" s="5"/>
      <c r="L397" s="6"/>
      <c r="M397" s="6"/>
      <c r="N397" s="6"/>
      <c r="O397" s="6"/>
      <c r="P397" s="6"/>
      <c r="Q397" s="14" t="str">
        <f t="shared" si="63"/>
        <v/>
      </c>
      <c r="R397" s="5"/>
      <c r="S397" s="6"/>
      <c r="T397" s="6"/>
      <c r="U397" s="5"/>
      <c r="V397" s="45">
        <f t="shared" si="64"/>
        <v>0</v>
      </c>
      <c r="W397" s="45">
        <f t="shared" si="65"/>
        <v>0</v>
      </c>
      <c r="X397" s="45" t="e">
        <f t="shared" si="66"/>
        <v>#VALUE!</v>
      </c>
      <c r="Y397" s="45">
        <f>IFERROR(VALUE(V397),VLOOKUP(V397,DayReplace[],2,0))</f>
        <v>0</v>
      </c>
      <c r="Z397" s="45">
        <f>IF(V397=0,1,
IF(OR(AND(COUNTIF(Table12[Normal and Leap Years],X397),AA397=3,Y397=30),
AND(COUNTIF(Table9[MM Year],X397),COUNTIF(Table13[Always 29-Day Months],AA397),Y397=30)),Y397
-1,Y397))</f>
        <v>1</v>
      </c>
      <c r="AA397" s="45">
        <f>IFERROR(VALUE(W397),VLOOKUP(W397,MonthReplace[],2,0))</f>
        <v>0</v>
      </c>
      <c r="AB397" s="45" t="e">
        <f>IF(COUNTIF(Table9[MM Year],X397),VLOOKUP(AA397,MonthSerial[],VLOOKUP(X397,Table9[],3,0)+2,0),DATE(X397,AA397,0)-AC397)</f>
        <v>#VALUE!</v>
      </c>
      <c r="AC397" s="45" t="e">
        <f>IF(COUNTIF(Table9[MM Year],X397),
VLOOKUP(X397,Table9[],5,0),
DATE(X397,1,0))</f>
        <v>#VALUE!</v>
      </c>
      <c r="AD397" s="46" t="e">
        <f>IF(AA397=0,DATE(YEAR(AC397+1),7,16),
IF(V397=0,IF(COUNTIF(Table9[MM Year],X397),AC397+AB397+Z397+15-DAY(AC397+AB397+Z397+15)+16,AC397+AB397+Z397-DAY(AC397+AB397+Z397)+16),
IF(COUNTIF(Table9[MM Year],X397),
IF(AC397+AB397+Z397&lt;VLOOKUP(X397,Table9[],7,0),AC397
+AB397+Z397+VLOOKUP(X397,Table9[],4,0),AC397+AB397+Z397),AC397
+AB397+Z397)))</f>
        <v>#VALUE!</v>
      </c>
      <c r="AE397" s="42"/>
      <c r="AF397" s="15" t="str">
        <f>IFERROR(IF(COUNTIF(Table9[MM Year],X397),
IF(AD397&lt;VLOOKUP(X397,Table9[],7,0),AD397
+VLOOKUP(X397,Table9[],4,0),AD397),AD397
),"")</f>
        <v/>
      </c>
      <c r="AG397" s="5"/>
      <c r="AH397" s="5"/>
      <c r="AI397" s="5"/>
      <c r="AJ397" s="6"/>
      <c r="AK397" s="6"/>
      <c r="AL397" s="12" t="str">
        <f t="shared" si="67"/>
        <v/>
      </c>
      <c r="AM397" s="5"/>
      <c r="AN397" s="27" t="str">
        <f t="shared" si="68"/>
        <v/>
      </c>
      <c r="AO397" s="5"/>
      <c r="AP397" s="5"/>
      <c r="AQ397" s="6"/>
      <c r="AR397" s="12" t="str">
        <f t="shared" si="69"/>
        <v/>
      </c>
      <c r="AS397" s="6"/>
      <c r="AT397" s="5"/>
      <c r="AU397" s="53"/>
      <c r="AV397" s="53"/>
      <c r="AW397" s="54"/>
      <c r="AX397" s="15" t="str">
        <f t="shared" si="70"/>
        <v/>
      </c>
      <c r="AY397" s="5"/>
      <c r="AZ397" s="27" t="str">
        <f>IFERROR(VLOOKUP(AY397,vlookup!A$2:I$331,2,FALSE),"")</f>
        <v/>
      </c>
      <c r="BA397" s="27" t="str">
        <f>IFERROR(VLOOKUP(AY397,vlookup!A$2:I$331,3,FALSE),"")</f>
        <v/>
      </c>
      <c r="BB397" s="5"/>
      <c r="BC397" s="27" t="str">
        <f>IFERROR(VLOOKUP(BB397,vlookup!D$2:E$331,2,FALSE),"")</f>
        <v/>
      </c>
      <c r="BD397" s="5"/>
      <c r="BE397" s="27" t="str">
        <f t="shared" si="71"/>
        <v/>
      </c>
      <c r="BF397" s="27" t="str">
        <f>IFERROR(VLOOKUP(BE397,vlookup!G$2:I$331,2,FALSE),"")</f>
        <v/>
      </c>
      <c r="BG397" s="27" t="str">
        <f>IFERROR(VLOOKUP(BE397,vlookup!G$2:I$331,3,FALSE),"")</f>
        <v/>
      </c>
      <c r="BH397" s="5"/>
      <c r="BI397" s="6"/>
      <c r="BJ397" s="6"/>
      <c r="BK397" s="6"/>
      <c r="BL397" s="6"/>
    </row>
    <row r="398" spans="1:64">
      <c r="A398" s="4"/>
      <c r="B398" s="5"/>
      <c r="C398" s="27" t="str">
        <f>IFERROR(VLOOKUP(B398,vlookup!A$2:I$331,2,FALSE),"")</f>
        <v/>
      </c>
      <c r="D398" s="27" t="str">
        <f>IFERROR(VLOOKUP(B398,vlookup!A$2:I$331,3,FALSE),"")</f>
        <v/>
      </c>
      <c r="E398" s="5"/>
      <c r="F398" s="27" t="str">
        <f>IFERROR(VLOOKUP(E398,vlookup!D$2:E$331,2,FALSE),"")</f>
        <v/>
      </c>
      <c r="G398" s="5"/>
      <c r="H398" s="27" t="str">
        <f t="shared" si="62"/>
        <v/>
      </c>
      <c r="I398" s="27" t="str">
        <f>IFERROR(VLOOKUP(H398,vlookup!G$2:I$331,2,FALSE),"")</f>
        <v/>
      </c>
      <c r="J398" s="27" t="str">
        <f>IFERROR(VLOOKUP(H398,vlookup!G$2:I$331,3,FALSE),"")</f>
        <v/>
      </c>
      <c r="K398" s="5"/>
      <c r="L398" s="6"/>
      <c r="M398" s="6"/>
      <c r="N398" s="6"/>
      <c r="O398" s="6"/>
      <c r="P398" s="6"/>
      <c r="Q398" s="14" t="str">
        <f t="shared" si="63"/>
        <v/>
      </c>
      <c r="R398" s="5"/>
      <c r="S398" s="6"/>
      <c r="T398" s="6"/>
      <c r="U398" s="5"/>
      <c r="V398" s="45">
        <f t="shared" si="64"/>
        <v>0</v>
      </c>
      <c r="W398" s="45">
        <f t="shared" si="65"/>
        <v>0</v>
      </c>
      <c r="X398" s="45" t="e">
        <f t="shared" si="66"/>
        <v>#VALUE!</v>
      </c>
      <c r="Y398" s="45">
        <f>IFERROR(VALUE(V398),VLOOKUP(V398,DayReplace[],2,0))</f>
        <v>0</v>
      </c>
      <c r="Z398" s="45">
        <f>IF(V398=0,1,
IF(OR(AND(COUNTIF(Table12[Normal and Leap Years],X398),AA398=3,Y398=30),
AND(COUNTIF(Table9[MM Year],X398),COUNTIF(Table13[Always 29-Day Months],AA398),Y398=30)),Y398
-1,Y398))</f>
        <v>1</v>
      </c>
      <c r="AA398" s="45">
        <f>IFERROR(VALUE(W398),VLOOKUP(W398,MonthReplace[],2,0))</f>
        <v>0</v>
      </c>
      <c r="AB398" s="45" t="e">
        <f>IF(COUNTIF(Table9[MM Year],X398),VLOOKUP(AA398,MonthSerial[],VLOOKUP(X398,Table9[],3,0)+2,0),DATE(X398,AA398,0)-AC398)</f>
        <v>#VALUE!</v>
      </c>
      <c r="AC398" s="45" t="e">
        <f>IF(COUNTIF(Table9[MM Year],X398),
VLOOKUP(X398,Table9[],5,0),
DATE(X398,1,0))</f>
        <v>#VALUE!</v>
      </c>
      <c r="AD398" s="46" t="e">
        <f>IF(AA398=0,DATE(YEAR(AC398+1),7,16),
IF(V398=0,IF(COUNTIF(Table9[MM Year],X398),AC398+AB398+Z398+15-DAY(AC398+AB398+Z398+15)+16,AC398+AB398+Z398-DAY(AC398+AB398+Z398)+16),
IF(COUNTIF(Table9[MM Year],X398),
IF(AC398+AB398+Z398&lt;VLOOKUP(X398,Table9[],7,0),AC398
+AB398+Z398+VLOOKUP(X398,Table9[],4,0),AC398+AB398+Z398),AC398
+AB398+Z398)))</f>
        <v>#VALUE!</v>
      </c>
      <c r="AE398" s="42"/>
      <c r="AF398" s="15" t="str">
        <f>IFERROR(IF(COUNTIF(Table9[MM Year],X398),
IF(AD398&lt;VLOOKUP(X398,Table9[],7,0),AD398
+VLOOKUP(X398,Table9[],4,0),AD398),AD398
),"")</f>
        <v/>
      </c>
      <c r="AG398" s="5"/>
      <c r="AH398" s="5"/>
      <c r="AI398" s="5"/>
      <c r="AJ398" s="6"/>
      <c r="AK398" s="6"/>
      <c r="AL398" s="12" t="str">
        <f t="shared" si="67"/>
        <v/>
      </c>
      <c r="AM398" s="5"/>
      <c r="AN398" s="27" t="str">
        <f t="shared" si="68"/>
        <v/>
      </c>
      <c r="AO398" s="5"/>
      <c r="AP398" s="5"/>
      <c r="AQ398" s="6"/>
      <c r="AR398" s="12" t="str">
        <f t="shared" si="69"/>
        <v/>
      </c>
      <c r="AS398" s="6"/>
      <c r="AT398" s="5"/>
      <c r="AU398" s="53"/>
      <c r="AV398" s="53"/>
      <c r="AW398" s="54"/>
      <c r="AX398" s="15" t="str">
        <f t="shared" si="70"/>
        <v/>
      </c>
      <c r="AY398" s="5"/>
      <c r="AZ398" s="27" t="str">
        <f>IFERROR(VLOOKUP(AY398,vlookup!A$2:I$331,2,FALSE),"")</f>
        <v/>
      </c>
      <c r="BA398" s="27" t="str">
        <f>IFERROR(VLOOKUP(AY398,vlookup!A$2:I$331,3,FALSE),"")</f>
        <v/>
      </c>
      <c r="BB398" s="5"/>
      <c r="BC398" s="27" t="str">
        <f>IFERROR(VLOOKUP(BB398,vlookup!D$2:E$331,2,FALSE),"")</f>
        <v/>
      </c>
      <c r="BD398" s="5"/>
      <c r="BE398" s="27" t="str">
        <f t="shared" si="71"/>
        <v/>
      </c>
      <c r="BF398" s="27" t="str">
        <f>IFERROR(VLOOKUP(BE398,vlookup!G$2:I$331,2,FALSE),"")</f>
        <v/>
      </c>
      <c r="BG398" s="27" t="str">
        <f>IFERROR(VLOOKUP(BE398,vlookup!G$2:I$331,3,FALSE),"")</f>
        <v/>
      </c>
      <c r="BH398" s="5"/>
      <c r="BI398" s="6"/>
      <c r="BJ398" s="6"/>
      <c r="BK398" s="6"/>
      <c r="BL398" s="6"/>
    </row>
    <row r="399" spans="1:64">
      <c r="A399" s="4"/>
      <c r="B399" s="5"/>
      <c r="C399" s="27" t="str">
        <f>IFERROR(VLOOKUP(B399,vlookup!A$2:I$331,2,FALSE),"")</f>
        <v/>
      </c>
      <c r="D399" s="27" t="str">
        <f>IFERROR(VLOOKUP(B399,vlookup!A$2:I$331,3,FALSE),"")</f>
        <v/>
      </c>
      <c r="E399" s="5"/>
      <c r="F399" s="27" t="str">
        <f>IFERROR(VLOOKUP(E399,vlookup!D$2:E$331,2,FALSE),"")</f>
        <v/>
      </c>
      <c r="G399" s="5"/>
      <c r="H399" s="27" t="str">
        <f t="shared" si="62"/>
        <v/>
      </c>
      <c r="I399" s="27" t="str">
        <f>IFERROR(VLOOKUP(H399,vlookup!G$2:I$331,2,FALSE),"")</f>
        <v/>
      </c>
      <c r="J399" s="27" t="str">
        <f>IFERROR(VLOOKUP(H399,vlookup!G$2:I$331,3,FALSE),"")</f>
        <v/>
      </c>
      <c r="K399" s="5"/>
      <c r="L399" s="6"/>
      <c r="M399" s="6"/>
      <c r="N399" s="6"/>
      <c r="O399" s="6"/>
      <c r="P399" s="6"/>
      <c r="Q399" s="14" t="str">
        <f t="shared" si="63"/>
        <v/>
      </c>
      <c r="R399" s="5"/>
      <c r="S399" s="6"/>
      <c r="T399" s="6"/>
      <c r="U399" s="5"/>
      <c r="V399" s="45">
        <f t="shared" si="64"/>
        <v>0</v>
      </c>
      <c r="W399" s="45">
        <f t="shared" si="65"/>
        <v>0</v>
      </c>
      <c r="X399" s="45" t="e">
        <f t="shared" si="66"/>
        <v>#VALUE!</v>
      </c>
      <c r="Y399" s="45">
        <f>IFERROR(VALUE(V399),VLOOKUP(V399,DayReplace[],2,0))</f>
        <v>0</v>
      </c>
      <c r="Z399" s="45">
        <f>IF(V399=0,1,
IF(OR(AND(COUNTIF(Table12[Normal and Leap Years],X399),AA399=3,Y399=30),
AND(COUNTIF(Table9[MM Year],X399),COUNTIF(Table13[Always 29-Day Months],AA399),Y399=30)),Y399
-1,Y399))</f>
        <v>1</v>
      </c>
      <c r="AA399" s="45">
        <f>IFERROR(VALUE(W399),VLOOKUP(W399,MonthReplace[],2,0))</f>
        <v>0</v>
      </c>
      <c r="AB399" s="45" t="e">
        <f>IF(COUNTIF(Table9[MM Year],X399),VLOOKUP(AA399,MonthSerial[],VLOOKUP(X399,Table9[],3,0)+2,0),DATE(X399,AA399,0)-AC399)</f>
        <v>#VALUE!</v>
      </c>
      <c r="AC399" s="45" t="e">
        <f>IF(COUNTIF(Table9[MM Year],X399),
VLOOKUP(X399,Table9[],5,0),
DATE(X399,1,0))</f>
        <v>#VALUE!</v>
      </c>
      <c r="AD399" s="46" t="e">
        <f>IF(AA399=0,DATE(YEAR(AC399+1),7,16),
IF(V399=0,IF(COUNTIF(Table9[MM Year],X399),AC399+AB399+Z399+15-DAY(AC399+AB399+Z399+15)+16,AC399+AB399+Z399-DAY(AC399+AB399+Z399)+16),
IF(COUNTIF(Table9[MM Year],X399),
IF(AC399+AB399+Z399&lt;VLOOKUP(X399,Table9[],7,0),AC399
+AB399+Z399+VLOOKUP(X399,Table9[],4,0),AC399+AB399+Z399),AC399
+AB399+Z399)))</f>
        <v>#VALUE!</v>
      </c>
      <c r="AE399" s="42"/>
      <c r="AF399" s="15" t="str">
        <f>IFERROR(IF(COUNTIF(Table9[MM Year],X399),
IF(AD399&lt;VLOOKUP(X399,Table9[],7,0),AD399
+VLOOKUP(X399,Table9[],4,0),AD399),AD399
),"")</f>
        <v/>
      </c>
      <c r="AG399" s="5"/>
      <c r="AH399" s="5"/>
      <c r="AI399" s="5"/>
      <c r="AJ399" s="6"/>
      <c r="AK399" s="6"/>
      <c r="AL399" s="12" t="str">
        <f t="shared" si="67"/>
        <v/>
      </c>
      <c r="AM399" s="5"/>
      <c r="AN399" s="27" t="str">
        <f t="shared" si="68"/>
        <v/>
      </c>
      <c r="AO399" s="5"/>
      <c r="AP399" s="5"/>
      <c r="AQ399" s="6"/>
      <c r="AR399" s="12" t="str">
        <f t="shared" si="69"/>
        <v/>
      </c>
      <c r="AS399" s="6"/>
      <c r="AT399" s="5"/>
      <c r="AU399" s="53"/>
      <c r="AV399" s="53"/>
      <c r="AW399" s="54"/>
      <c r="AX399" s="15" t="str">
        <f t="shared" si="70"/>
        <v/>
      </c>
      <c r="AY399" s="5"/>
      <c r="AZ399" s="27" t="str">
        <f>IFERROR(VLOOKUP(AY399,vlookup!A$2:I$331,2,FALSE),"")</f>
        <v/>
      </c>
      <c r="BA399" s="27" t="str">
        <f>IFERROR(VLOOKUP(AY399,vlookup!A$2:I$331,3,FALSE),"")</f>
        <v/>
      </c>
      <c r="BB399" s="5"/>
      <c r="BC399" s="27" t="str">
        <f>IFERROR(VLOOKUP(BB399,vlookup!D$2:E$331,2,FALSE),"")</f>
        <v/>
      </c>
      <c r="BD399" s="5"/>
      <c r="BE399" s="27" t="str">
        <f t="shared" si="71"/>
        <v/>
      </c>
      <c r="BF399" s="27" t="str">
        <f>IFERROR(VLOOKUP(BE399,vlookup!G$2:I$331,2,FALSE),"")</f>
        <v/>
      </c>
      <c r="BG399" s="27" t="str">
        <f>IFERROR(VLOOKUP(BE399,vlookup!G$2:I$331,3,FALSE),"")</f>
        <v/>
      </c>
      <c r="BH399" s="5"/>
      <c r="BI399" s="6"/>
      <c r="BJ399" s="6"/>
      <c r="BK399" s="6"/>
      <c r="BL399" s="6"/>
    </row>
    <row r="400" spans="1:64">
      <c r="A400" s="4"/>
      <c r="B400" s="5"/>
      <c r="C400" s="27" t="str">
        <f>IFERROR(VLOOKUP(B400,vlookup!A$2:I$331,2,FALSE),"")</f>
        <v/>
      </c>
      <c r="D400" s="27" t="str">
        <f>IFERROR(VLOOKUP(B400,vlookup!A$2:I$331,3,FALSE),"")</f>
        <v/>
      </c>
      <c r="E400" s="5"/>
      <c r="F400" s="27" t="str">
        <f>IFERROR(VLOOKUP(E400,vlookup!D$2:E$331,2,FALSE),"")</f>
        <v/>
      </c>
      <c r="G400" s="5"/>
      <c r="H400" s="27" t="str">
        <f t="shared" si="62"/>
        <v/>
      </c>
      <c r="I400" s="27" t="str">
        <f>IFERROR(VLOOKUP(H400,vlookup!G$2:I$331,2,FALSE),"")</f>
        <v/>
      </c>
      <c r="J400" s="27" t="str">
        <f>IFERROR(VLOOKUP(H400,vlookup!G$2:I$331,3,FALSE),"")</f>
        <v/>
      </c>
      <c r="K400" s="5"/>
      <c r="L400" s="6"/>
      <c r="M400" s="6"/>
      <c r="N400" s="6"/>
      <c r="O400" s="6"/>
      <c r="P400" s="6"/>
      <c r="Q400" s="14" t="str">
        <f t="shared" si="63"/>
        <v/>
      </c>
      <c r="R400" s="5"/>
      <c r="S400" s="6"/>
      <c r="T400" s="6"/>
      <c r="U400" s="5"/>
      <c r="V400" s="45">
        <f t="shared" si="64"/>
        <v>0</v>
      </c>
      <c r="W400" s="45">
        <f t="shared" si="65"/>
        <v>0</v>
      </c>
      <c r="X400" s="45" t="e">
        <f t="shared" si="66"/>
        <v>#VALUE!</v>
      </c>
      <c r="Y400" s="45">
        <f>IFERROR(VALUE(V400),VLOOKUP(V400,DayReplace[],2,0))</f>
        <v>0</v>
      </c>
      <c r="Z400" s="45">
        <f>IF(V400=0,1,
IF(OR(AND(COUNTIF(Table12[Normal and Leap Years],X400),AA400=3,Y400=30),
AND(COUNTIF(Table9[MM Year],X400),COUNTIF(Table13[Always 29-Day Months],AA400),Y400=30)),Y400
-1,Y400))</f>
        <v>1</v>
      </c>
      <c r="AA400" s="45">
        <f>IFERROR(VALUE(W400),VLOOKUP(W400,MonthReplace[],2,0))</f>
        <v>0</v>
      </c>
      <c r="AB400" s="45" t="e">
        <f>IF(COUNTIF(Table9[MM Year],X400),VLOOKUP(AA400,MonthSerial[],VLOOKUP(X400,Table9[],3,0)+2,0),DATE(X400,AA400,0)-AC400)</f>
        <v>#VALUE!</v>
      </c>
      <c r="AC400" s="45" t="e">
        <f>IF(COUNTIF(Table9[MM Year],X400),
VLOOKUP(X400,Table9[],5,0),
DATE(X400,1,0))</f>
        <v>#VALUE!</v>
      </c>
      <c r="AD400" s="46" t="e">
        <f>IF(AA400=0,DATE(YEAR(AC400+1),7,16),
IF(V400=0,IF(COUNTIF(Table9[MM Year],X400),AC400+AB400+Z400+15-DAY(AC400+AB400+Z400+15)+16,AC400+AB400+Z400-DAY(AC400+AB400+Z400)+16),
IF(COUNTIF(Table9[MM Year],X400),
IF(AC400+AB400+Z400&lt;VLOOKUP(X400,Table9[],7,0),AC400
+AB400+Z400+VLOOKUP(X400,Table9[],4,0),AC400+AB400+Z400),AC400
+AB400+Z400)))</f>
        <v>#VALUE!</v>
      </c>
      <c r="AE400" s="42"/>
      <c r="AF400" s="15" t="str">
        <f>IFERROR(IF(COUNTIF(Table9[MM Year],X400),
IF(AD400&lt;VLOOKUP(X400,Table9[],7,0),AD400
+VLOOKUP(X400,Table9[],4,0),AD400),AD400
),"")</f>
        <v/>
      </c>
      <c r="AG400" s="5"/>
      <c r="AH400" s="5"/>
      <c r="AI400" s="5"/>
      <c r="AJ400" s="6"/>
      <c r="AK400" s="6"/>
      <c r="AL400" s="12" t="str">
        <f t="shared" si="67"/>
        <v/>
      </c>
      <c r="AM400" s="5"/>
      <c r="AN400" s="27" t="str">
        <f t="shared" si="68"/>
        <v/>
      </c>
      <c r="AO400" s="5"/>
      <c r="AP400" s="5"/>
      <c r="AQ400" s="6"/>
      <c r="AR400" s="12" t="str">
        <f t="shared" si="69"/>
        <v/>
      </c>
      <c r="AS400" s="6"/>
      <c r="AT400" s="5"/>
      <c r="AU400" s="53"/>
      <c r="AV400" s="53"/>
      <c r="AW400" s="54"/>
      <c r="AX400" s="15" t="str">
        <f t="shared" si="70"/>
        <v/>
      </c>
      <c r="AY400" s="5"/>
      <c r="AZ400" s="27" t="str">
        <f>IFERROR(VLOOKUP(AY400,vlookup!A$2:I$331,2,FALSE),"")</f>
        <v/>
      </c>
      <c r="BA400" s="27" t="str">
        <f>IFERROR(VLOOKUP(AY400,vlookup!A$2:I$331,3,FALSE),"")</f>
        <v/>
      </c>
      <c r="BB400" s="5"/>
      <c r="BC400" s="27" t="str">
        <f>IFERROR(VLOOKUP(BB400,vlookup!D$2:E$331,2,FALSE),"")</f>
        <v/>
      </c>
      <c r="BD400" s="5"/>
      <c r="BE400" s="27" t="str">
        <f t="shared" si="71"/>
        <v/>
      </c>
      <c r="BF400" s="27" t="str">
        <f>IFERROR(VLOOKUP(BE400,vlookup!G$2:I$331,2,FALSE),"")</f>
        <v/>
      </c>
      <c r="BG400" s="27" t="str">
        <f>IFERROR(VLOOKUP(BE400,vlookup!G$2:I$331,3,FALSE),"")</f>
        <v/>
      </c>
      <c r="BH400" s="5"/>
      <c r="BI400" s="6"/>
      <c r="BJ400" s="6"/>
      <c r="BK400" s="6"/>
      <c r="BL400" s="6"/>
    </row>
    <row r="401" spans="1:64">
      <c r="A401" s="4"/>
      <c r="B401" s="5"/>
      <c r="C401" s="27" t="str">
        <f>IFERROR(VLOOKUP(B401,vlookup!A$2:I$331,2,FALSE),"")</f>
        <v/>
      </c>
      <c r="D401" s="27" t="str">
        <f>IFERROR(VLOOKUP(B401,vlookup!A$2:I$331,3,FALSE),"")</f>
        <v/>
      </c>
      <c r="E401" s="5"/>
      <c r="F401" s="27" t="str">
        <f>IFERROR(VLOOKUP(E401,vlookup!D$2:E$331,2,FALSE),"")</f>
        <v/>
      </c>
      <c r="G401" s="5"/>
      <c r="H401" s="27" t="str">
        <f t="shared" si="62"/>
        <v/>
      </c>
      <c r="I401" s="27" t="str">
        <f>IFERROR(VLOOKUP(H401,vlookup!G$2:I$331,2,FALSE),"")</f>
        <v/>
      </c>
      <c r="J401" s="27" t="str">
        <f>IFERROR(VLOOKUP(H401,vlookup!G$2:I$331,3,FALSE),"")</f>
        <v/>
      </c>
      <c r="K401" s="5"/>
      <c r="L401" s="6"/>
      <c r="M401" s="6"/>
      <c r="N401" s="6"/>
      <c r="O401" s="6"/>
      <c r="P401" s="6"/>
      <c r="Q401" s="14" t="str">
        <f t="shared" si="63"/>
        <v/>
      </c>
      <c r="R401" s="5"/>
      <c r="S401" s="6"/>
      <c r="T401" s="6"/>
      <c r="U401" s="5"/>
      <c r="V401" s="45">
        <f t="shared" si="64"/>
        <v>0</v>
      </c>
      <c r="W401" s="45">
        <f t="shared" si="65"/>
        <v>0</v>
      </c>
      <c r="X401" s="45" t="e">
        <f t="shared" si="66"/>
        <v>#VALUE!</v>
      </c>
      <c r="Y401" s="45">
        <f>IFERROR(VALUE(V401),VLOOKUP(V401,DayReplace[],2,0))</f>
        <v>0</v>
      </c>
      <c r="Z401" s="45">
        <f>IF(V401=0,1,
IF(OR(AND(COUNTIF(Table12[Normal and Leap Years],X401),AA401=3,Y401=30),
AND(COUNTIF(Table9[MM Year],X401),COUNTIF(Table13[Always 29-Day Months],AA401),Y401=30)),Y401
-1,Y401))</f>
        <v>1</v>
      </c>
      <c r="AA401" s="45">
        <f>IFERROR(VALUE(W401),VLOOKUP(W401,MonthReplace[],2,0))</f>
        <v>0</v>
      </c>
      <c r="AB401" s="45" t="e">
        <f>IF(COUNTIF(Table9[MM Year],X401),VLOOKUP(AA401,MonthSerial[],VLOOKUP(X401,Table9[],3,0)+2,0),DATE(X401,AA401,0)-AC401)</f>
        <v>#VALUE!</v>
      </c>
      <c r="AC401" s="45" t="e">
        <f>IF(COUNTIF(Table9[MM Year],X401),
VLOOKUP(X401,Table9[],5,0),
DATE(X401,1,0))</f>
        <v>#VALUE!</v>
      </c>
      <c r="AD401" s="46" t="e">
        <f>IF(AA401=0,DATE(YEAR(AC401+1),7,16),
IF(V401=0,IF(COUNTIF(Table9[MM Year],X401),AC401+AB401+Z401+15-DAY(AC401+AB401+Z401+15)+16,AC401+AB401+Z401-DAY(AC401+AB401+Z401)+16),
IF(COUNTIF(Table9[MM Year],X401),
IF(AC401+AB401+Z401&lt;VLOOKUP(X401,Table9[],7,0),AC401
+AB401+Z401+VLOOKUP(X401,Table9[],4,0),AC401+AB401+Z401),AC401
+AB401+Z401)))</f>
        <v>#VALUE!</v>
      </c>
      <c r="AE401" s="42"/>
      <c r="AF401" s="15" t="str">
        <f>IFERROR(IF(COUNTIF(Table9[MM Year],X401),
IF(AD401&lt;VLOOKUP(X401,Table9[],7,0),AD401
+VLOOKUP(X401,Table9[],4,0),AD401),AD401
),"")</f>
        <v/>
      </c>
      <c r="AG401" s="5"/>
      <c r="AH401" s="5"/>
      <c r="AI401" s="5"/>
      <c r="AJ401" s="6"/>
      <c r="AK401" s="6"/>
      <c r="AL401" s="12" t="str">
        <f t="shared" si="67"/>
        <v/>
      </c>
      <c r="AM401" s="5"/>
      <c r="AN401" s="27" t="str">
        <f t="shared" si="68"/>
        <v/>
      </c>
      <c r="AO401" s="5"/>
      <c r="AP401" s="5"/>
      <c r="AQ401" s="6"/>
      <c r="AR401" s="12" t="str">
        <f t="shared" si="69"/>
        <v/>
      </c>
      <c r="AS401" s="6"/>
      <c r="AT401" s="5"/>
      <c r="AU401" s="53"/>
      <c r="AV401" s="53"/>
      <c r="AW401" s="54"/>
      <c r="AX401" s="15" t="str">
        <f t="shared" si="70"/>
        <v/>
      </c>
      <c r="AY401" s="5"/>
      <c r="AZ401" s="27" t="str">
        <f>IFERROR(VLOOKUP(AY401,vlookup!A$2:I$331,2,FALSE),"")</f>
        <v/>
      </c>
      <c r="BA401" s="27" t="str">
        <f>IFERROR(VLOOKUP(AY401,vlookup!A$2:I$331,3,FALSE),"")</f>
        <v/>
      </c>
      <c r="BB401" s="5"/>
      <c r="BC401" s="27" t="str">
        <f>IFERROR(VLOOKUP(BB401,vlookup!D$2:E$331,2,FALSE),"")</f>
        <v/>
      </c>
      <c r="BD401" s="5"/>
      <c r="BE401" s="27" t="str">
        <f t="shared" si="71"/>
        <v/>
      </c>
      <c r="BF401" s="27" t="str">
        <f>IFERROR(VLOOKUP(BE401,vlookup!G$2:I$331,2,FALSE),"")</f>
        <v/>
      </c>
      <c r="BG401" s="27" t="str">
        <f>IFERROR(VLOOKUP(BE401,vlookup!G$2:I$331,3,FALSE),"")</f>
        <v/>
      </c>
      <c r="BH401" s="5"/>
      <c r="BI401" s="6"/>
      <c r="BJ401" s="6"/>
      <c r="BK401" s="6"/>
      <c r="BL401" s="6"/>
    </row>
    <row r="402" spans="1:64">
      <c r="A402" s="4"/>
      <c r="B402" s="5"/>
      <c r="C402" s="27" t="str">
        <f>IFERROR(VLOOKUP(B402,vlookup!A$2:I$331,2,FALSE),"")</f>
        <v/>
      </c>
      <c r="D402" s="27" t="str">
        <f>IFERROR(VLOOKUP(B402,vlookup!A$2:I$331,3,FALSE),"")</f>
        <v/>
      </c>
      <c r="E402" s="5"/>
      <c r="F402" s="27" t="str">
        <f>IFERROR(VLOOKUP(E402,vlookup!D$2:E$331,2,FALSE),"")</f>
        <v/>
      </c>
      <c r="G402" s="5"/>
      <c r="H402" s="27" t="str">
        <f t="shared" si="62"/>
        <v/>
      </c>
      <c r="I402" s="27" t="str">
        <f>IFERROR(VLOOKUP(H402,vlookup!G$2:I$331,2,FALSE),"")</f>
        <v/>
      </c>
      <c r="J402" s="27" t="str">
        <f>IFERROR(VLOOKUP(H402,vlookup!G$2:I$331,3,FALSE),"")</f>
        <v/>
      </c>
      <c r="K402" s="5"/>
      <c r="L402" s="6"/>
      <c r="M402" s="6"/>
      <c r="N402" s="6"/>
      <c r="O402" s="6"/>
      <c r="P402" s="6"/>
      <c r="Q402" s="14" t="str">
        <f t="shared" si="63"/>
        <v/>
      </c>
      <c r="R402" s="5"/>
      <c r="S402" s="6"/>
      <c r="T402" s="6"/>
      <c r="U402" s="5"/>
      <c r="V402" s="45">
        <f t="shared" si="64"/>
        <v>0</v>
      </c>
      <c r="W402" s="45">
        <f t="shared" si="65"/>
        <v>0</v>
      </c>
      <c r="X402" s="45" t="e">
        <f t="shared" si="66"/>
        <v>#VALUE!</v>
      </c>
      <c r="Y402" s="45">
        <f>IFERROR(VALUE(V402),VLOOKUP(V402,DayReplace[],2,0))</f>
        <v>0</v>
      </c>
      <c r="Z402" s="45">
        <f>IF(V402=0,1,
IF(OR(AND(COUNTIF(Table12[Normal and Leap Years],X402),AA402=3,Y402=30),
AND(COUNTIF(Table9[MM Year],X402),COUNTIF(Table13[Always 29-Day Months],AA402),Y402=30)),Y402
-1,Y402))</f>
        <v>1</v>
      </c>
      <c r="AA402" s="45">
        <f>IFERROR(VALUE(W402),VLOOKUP(W402,MonthReplace[],2,0))</f>
        <v>0</v>
      </c>
      <c r="AB402" s="45" t="e">
        <f>IF(COUNTIF(Table9[MM Year],X402),VLOOKUP(AA402,MonthSerial[],VLOOKUP(X402,Table9[],3,0)+2,0),DATE(X402,AA402,0)-AC402)</f>
        <v>#VALUE!</v>
      </c>
      <c r="AC402" s="45" t="e">
        <f>IF(COUNTIF(Table9[MM Year],X402),
VLOOKUP(X402,Table9[],5,0),
DATE(X402,1,0))</f>
        <v>#VALUE!</v>
      </c>
      <c r="AD402" s="46" t="e">
        <f>IF(AA402=0,DATE(YEAR(AC402+1),7,16),
IF(V402=0,IF(COUNTIF(Table9[MM Year],X402),AC402+AB402+Z402+15-DAY(AC402+AB402+Z402+15)+16,AC402+AB402+Z402-DAY(AC402+AB402+Z402)+16),
IF(COUNTIF(Table9[MM Year],X402),
IF(AC402+AB402+Z402&lt;VLOOKUP(X402,Table9[],7,0),AC402
+AB402+Z402+VLOOKUP(X402,Table9[],4,0),AC402+AB402+Z402),AC402
+AB402+Z402)))</f>
        <v>#VALUE!</v>
      </c>
      <c r="AE402" s="42"/>
      <c r="AF402" s="15" t="str">
        <f>IFERROR(IF(COUNTIF(Table9[MM Year],X402),
IF(AD402&lt;VLOOKUP(X402,Table9[],7,0),AD402
+VLOOKUP(X402,Table9[],4,0),AD402),AD402
),"")</f>
        <v/>
      </c>
      <c r="AG402" s="5"/>
      <c r="AH402" s="5"/>
      <c r="AI402" s="5"/>
      <c r="AJ402" s="6"/>
      <c r="AK402" s="6"/>
      <c r="AL402" s="12" t="str">
        <f t="shared" si="67"/>
        <v/>
      </c>
      <c r="AM402" s="5"/>
      <c r="AN402" s="27" t="str">
        <f t="shared" si="68"/>
        <v/>
      </c>
      <c r="AO402" s="5"/>
      <c r="AP402" s="5"/>
      <c r="AQ402" s="6"/>
      <c r="AR402" s="12" t="str">
        <f t="shared" si="69"/>
        <v/>
      </c>
      <c r="AS402" s="6"/>
      <c r="AT402" s="5"/>
      <c r="AU402" s="53"/>
      <c r="AV402" s="53"/>
      <c r="AW402" s="54"/>
      <c r="AX402" s="15" t="str">
        <f t="shared" si="70"/>
        <v/>
      </c>
      <c r="AY402" s="5"/>
      <c r="AZ402" s="27" t="str">
        <f>IFERROR(VLOOKUP(AY402,vlookup!A$2:I$331,2,FALSE),"")</f>
        <v/>
      </c>
      <c r="BA402" s="27" t="str">
        <f>IFERROR(VLOOKUP(AY402,vlookup!A$2:I$331,3,FALSE),"")</f>
        <v/>
      </c>
      <c r="BB402" s="5"/>
      <c r="BC402" s="27" t="str">
        <f>IFERROR(VLOOKUP(BB402,vlookup!D$2:E$331,2,FALSE),"")</f>
        <v/>
      </c>
      <c r="BD402" s="5"/>
      <c r="BE402" s="27" t="str">
        <f t="shared" si="71"/>
        <v/>
      </c>
      <c r="BF402" s="27" t="str">
        <f>IFERROR(VLOOKUP(BE402,vlookup!G$2:I$331,2,FALSE),"")</f>
        <v/>
      </c>
      <c r="BG402" s="27" t="str">
        <f>IFERROR(VLOOKUP(BE402,vlookup!G$2:I$331,3,FALSE),"")</f>
        <v/>
      </c>
      <c r="BH402" s="5"/>
      <c r="BI402" s="6"/>
      <c r="BJ402" s="6"/>
      <c r="BK402" s="6"/>
      <c r="BL402" s="6"/>
    </row>
    <row r="403" spans="1:64">
      <c r="A403" s="4"/>
      <c r="B403" s="5"/>
      <c r="C403" s="27" t="str">
        <f>IFERROR(VLOOKUP(B403,vlookup!A$2:I$331,2,FALSE),"")</f>
        <v/>
      </c>
      <c r="D403" s="27" t="str">
        <f>IFERROR(VLOOKUP(B403,vlookup!A$2:I$331,3,FALSE),"")</f>
        <v/>
      </c>
      <c r="E403" s="5"/>
      <c r="F403" s="27" t="str">
        <f>IFERROR(VLOOKUP(E403,vlookup!D$2:E$331,2,FALSE),"")</f>
        <v/>
      </c>
      <c r="G403" s="5"/>
      <c r="H403" s="27" t="str">
        <f t="shared" si="62"/>
        <v/>
      </c>
      <c r="I403" s="27" t="str">
        <f>IFERROR(VLOOKUP(H403,vlookup!G$2:I$331,2,FALSE),"")</f>
        <v/>
      </c>
      <c r="J403" s="27" t="str">
        <f>IFERROR(VLOOKUP(H403,vlookup!G$2:I$331,3,FALSE),"")</f>
        <v/>
      </c>
      <c r="K403" s="5"/>
      <c r="L403" s="6"/>
      <c r="M403" s="6"/>
      <c r="N403" s="6"/>
      <c r="O403" s="6"/>
      <c r="P403" s="6"/>
      <c r="Q403" s="14" t="str">
        <f t="shared" si="63"/>
        <v/>
      </c>
      <c r="R403" s="5"/>
      <c r="S403" s="6"/>
      <c r="T403" s="6"/>
      <c r="U403" s="5"/>
      <c r="V403" s="45">
        <f t="shared" si="64"/>
        <v>0</v>
      </c>
      <c r="W403" s="45">
        <f t="shared" si="65"/>
        <v>0</v>
      </c>
      <c r="X403" s="45" t="e">
        <f t="shared" si="66"/>
        <v>#VALUE!</v>
      </c>
      <c r="Y403" s="45">
        <f>IFERROR(VALUE(V403),VLOOKUP(V403,DayReplace[],2,0))</f>
        <v>0</v>
      </c>
      <c r="Z403" s="45">
        <f>IF(V403=0,1,
IF(OR(AND(COUNTIF(Table12[Normal and Leap Years],X403),AA403=3,Y403=30),
AND(COUNTIF(Table9[MM Year],X403),COUNTIF(Table13[Always 29-Day Months],AA403),Y403=30)),Y403
-1,Y403))</f>
        <v>1</v>
      </c>
      <c r="AA403" s="45">
        <f>IFERROR(VALUE(W403),VLOOKUP(W403,MonthReplace[],2,0))</f>
        <v>0</v>
      </c>
      <c r="AB403" s="45" t="e">
        <f>IF(COUNTIF(Table9[MM Year],X403),VLOOKUP(AA403,MonthSerial[],VLOOKUP(X403,Table9[],3,0)+2,0),DATE(X403,AA403,0)-AC403)</f>
        <v>#VALUE!</v>
      </c>
      <c r="AC403" s="45" t="e">
        <f>IF(COUNTIF(Table9[MM Year],X403),
VLOOKUP(X403,Table9[],5,0),
DATE(X403,1,0))</f>
        <v>#VALUE!</v>
      </c>
      <c r="AD403" s="46" t="e">
        <f>IF(AA403=0,DATE(YEAR(AC403+1),7,16),
IF(V403=0,IF(COUNTIF(Table9[MM Year],X403),AC403+AB403+Z403+15-DAY(AC403+AB403+Z403+15)+16,AC403+AB403+Z403-DAY(AC403+AB403+Z403)+16),
IF(COUNTIF(Table9[MM Year],X403),
IF(AC403+AB403+Z403&lt;VLOOKUP(X403,Table9[],7,0),AC403
+AB403+Z403+VLOOKUP(X403,Table9[],4,0),AC403+AB403+Z403),AC403
+AB403+Z403)))</f>
        <v>#VALUE!</v>
      </c>
      <c r="AE403" s="42"/>
      <c r="AF403" s="15" t="str">
        <f>IFERROR(IF(COUNTIF(Table9[MM Year],X403),
IF(AD403&lt;VLOOKUP(X403,Table9[],7,0),AD403
+VLOOKUP(X403,Table9[],4,0),AD403),AD403
),"")</f>
        <v/>
      </c>
      <c r="AG403" s="5"/>
      <c r="AH403" s="5"/>
      <c r="AI403" s="5"/>
      <c r="AJ403" s="6"/>
      <c r="AK403" s="6"/>
      <c r="AL403" s="12" t="str">
        <f t="shared" si="67"/>
        <v/>
      </c>
      <c r="AM403" s="5"/>
      <c r="AN403" s="27" t="str">
        <f t="shared" si="68"/>
        <v/>
      </c>
      <c r="AO403" s="5"/>
      <c r="AP403" s="5"/>
      <c r="AQ403" s="6"/>
      <c r="AR403" s="12" t="str">
        <f t="shared" si="69"/>
        <v/>
      </c>
      <c r="AS403" s="6"/>
      <c r="AT403" s="5"/>
      <c r="AU403" s="53"/>
      <c r="AV403" s="53"/>
      <c r="AW403" s="54"/>
      <c r="AX403" s="15" t="str">
        <f t="shared" si="70"/>
        <v/>
      </c>
      <c r="AY403" s="5"/>
      <c r="AZ403" s="27" t="str">
        <f>IFERROR(VLOOKUP(AY403,vlookup!A$2:I$331,2,FALSE),"")</f>
        <v/>
      </c>
      <c r="BA403" s="27" t="str">
        <f>IFERROR(VLOOKUP(AY403,vlookup!A$2:I$331,3,FALSE),"")</f>
        <v/>
      </c>
      <c r="BB403" s="5"/>
      <c r="BC403" s="27" t="str">
        <f>IFERROR(VLOOKUP(BB403,vlookup!D$2:E$331,2,FALSE),"")</f>
        <v/>
      </c>
      <c r="BD403" s="5"/>
      <c r="BE403" s="27" t="str">
        <f t="shared" si="71"/>
        <v/>
      </c>
      <c r="BF403" s="27" t="str">
        <f>IFERROR(VLOOKUP(BE403,vlookup!G$2:I$331,2,FALSE),"")</f>
        <v/>
      </c>
      <c r="BG403" s="27" t="str">
        <f>IFERROR(VLOOKUP(BE403,vlookup!G$2:I$331,3,FALSE),"")</f>
        <v/>
      </c>
      <c r="BH403" s="5"/>
      <c r="BI403" s="6"/>
      <c r="BJ403" s="6"/>
      <c r="BK403" s="6"/>
      <c r="BL403" s="6"/>
    </row>
    <row r="404" spans="1:64">
      <c r="A404" s="4"/>
      <c r="B404" s="5"/>
      <c r="C404" s="27" t="str">
        <f>IFERROR(VLOOKUP(B404,vlookup!A$2:I$331,2,FALSE),"")</f>
        <v/>
      </c>
      <c r="D404" s="27" t="str">
        <f>IFERROR(VLOOKUP(B404,vlookup!A$2:I$331,3,FALSE),"")</f>
        <v/>
      </c>
      <c r="E404" s="5"/>
      <c r="F404" s="27" t="str">
        <f>IFERROR(VLOOKUP(E404,vlookup!D$2:E$331,2,FALSE),"")</f>
        <v/>
      </c>
      <c r="G404" s="5"/>
      <c r="H404" s="27" t="str">
        <f t="shared" si="62"/>
        <v/>
      </c>
      <c r="I404" s="27" t="str">
        <f>IFERROR(VLOOKUP(H404,vlookup!G$2:I$331,2,FALSE),"")</f>
        <v/>
      </c>
      <c r="J404" s="27" t="str">
        <f>IFERROR(VLOOKUP(H404,vlookup!G$2:I$331,3,FALSE),"")</f>
        <v/>
      </c>
      <c r="K404" s="5"/>
      <c r="L404" s="6"/>
      <c r="M404" s="6"/>
      <c r="N404" s="6"/>
      <c r="O404" s="6"/>
      <c r="P404" s="6"/>
      <c r="Q404" s="14" t="str">
        <f t="shared" si="63"/>
        <v/>
      </c>
      <c r="R404" s="5"/>
      <c r="S404" s="6"/>
      <c r="T404" s="6"/>
      <c r="U404" s="5"/>
      <c r="V404" s="45">
        <f t="shared" si="64"/>
        <v>0</v>
      </c>
      <c r="W404" s="45">
        <f t="shared" si="65"/>
        <v>0</v>
      </c>
      <c r="X404" s="45" t="e">
        <f t="shared" si="66"/>
        <v>#VALUE!</v>
      </c>
      <c r="Y404" s="45">
        <f>IFERROR(VALUE(V404),VLOOKUP(V404,DayReplace[],2,0))</f>
        <v>0</v>
      </c>
      <c r="Z404" s="45">
        <f>IF(V404=0,1,
IF(OR(AND(COUNTIF(Table12[Normal and Leap Years],X404),AA404=3,Y404=30),
AND(COUNTIF(Table9[MM Year],X404),COUNTIF(Table13[Always 29-Day Months],AA404),Y404=30)),Y404
-1,Y404))</f>
        <v>1</v>
      </c>
      <c r="AA404" s="45">
        <f>IFERROR(VALUE(W404),VLOOKUP(W404,MonthReplace[],2,0))</f>
        <v>0</v>
      </c>
      <c r="AB404" s="45" t="e">
        <f>IF(COUNTIF(Table9[MM Year],X404),VLOOKUP(AA404,MonthSerial[],VLOOKUP(X404,Table9[],3,0)+2,0),DATE(X404,AA404,0)-AC404)</f>
        <v>#VALUE!</v>
      </c>
      <c r="AC404" s="45" t="e">
        <f>IF(COUNTIF(Table9[MM Year],X404),
VLOOKUP(X404,Table9[],5,0),
DATE(X404,1,0))</f>
        <v>#VALUE!</v>
      </c>
      <c r="AD404" s="46" t="e">
        <f>IF(AA404=0,DATE(YEAR(AC404+1),7,16),
IF(V404=0,IF(COUNTIF(Table9[MM Year],X404),AC404+AB404+Z404+15-DAY(AC404+AB404+Z404+15)+16,AC404+AB404+Z404-DAY(AC404+AB404+Z404)+16),
IF(COUNTIF(Table9[MM Year],X404),
IF(AC404+AB404+Z404&lt;VLOOKUP(X404,Table9[],7,0),AC404
+AB404+Z404+VLOOKUP(X404,Table9[],4,0),AC404+AB404+Z404),AC404
+AB404+Z404)))</f>
        <v>#VALUE!</v>
      </c>
      <c r="AE404" s="42"/>
      <c r="AF404" s="15" t="str">
        <f>IFERROR(IF(COUNTIF(Table9[MM Year],X404),
IF(AD404&lt;VLOOKUP(X404,Table9[],7,0),AD404
+VLOOKUP(X404,Table9[],4,0),AD404),AD404
),"")</f>
        <v/>
      </c>
      <c r="AG404" s="5"/>
      <c r="AH404" s="5"/>
      <c r="AI404" s="5"/>
      <c r="AJ404" s="6"/>
      <c r="AK404" s="6"/>
      <c r="AL404" s="12" t="str">
        <f t="shared" si="67"/>
        <v/>
      </c>
      <c r="AM404" s="5"/>
      <c r="AN404" s="27" t="str">
        <f t="shared" si="68"/>
        <v/>
      </c>
      <c r="AO404" s="5"/>
      <c r="AP404" s="5"/>
      <c r="AQ404" s="6"/>
      <c r="AR404" s="12" t="str">
        <f t="shared" si="69"/>
        <v/>
      </c>
      <c r="AS404" s="6"/>
      <c r="AT404" s="5"/>
      <c r="AU404" s="53"/>
      <c r="AV404" s="53"/>
      <c r="AW404" s="54"/>
      <c r="AX404" s="15" t="str">
        <f t="shared" si="70"/>
        <v/>
      </c>
      <c r="AY404" s="5"/>
      <c r="AZ404" s="27" t="str">
        <f>IFERROR(VLOOKUP(AY404,vlookup!A$2:I$331,2,FALSE),"")</f>
        <v/>
      </c>
      <c r="BA404" s="27" t="str">
        <f>IFERROR(VLOOKUP(AY404,vlookup!A$2:I$331,3,FALSE),"")</f>
        <v/>
      </c>
      <c r="BB404" s="5"/>
      <c r="BC404" s="27" t="str">
        <f>IFERROR(VLOOKUP(BB404,vlookup!D$2:E$331,2,FALSE),"")</f>
        <v/>
      </c>
      <c r="BD404" s="5"/>
      <c r="BE404" s="27" t="str">
        <f t="shared" si="71"/>
        <v/>
      </c>
      <c r="BF404" s="27" t="str">
        <f>IFERROR(VLOOKUP(BE404,vlookup!G$2:I$331,2,FALSE),"")</f>
        <v/>
      </c>
      <c r="BG404" s="27" t="str">
        <f>IFERROR(VLOOKUP(BE404,vlookup!G$2:I$331,3,FALSE),"")</f>
        <v/>
      </c>
      <c r="BH404" s="5"/>
      <c r="BI404" s="6"/>
      <c r="BJ404" s="6"/>
      <c r="BK404" s="6"/>
      <c r="BL404" s="6"/>
    </row>
    <row r="405" spans="1:64">
      <c r="A405" s="4"/>
      <c r="B405" s="5"/>
      <c r="C405" s="27" t="str">
        <f>IFERROR(VLOOKUP(B405,vlookup!A$2:I$331,2,FALSE),"")</f>
        <v/>
      </c>
      <c r="D405" s="27" t="str">
        <f>IFERROR(VLOOKUP(B405,vlookup!A$2:I$331,3,FALSE),"")</f>
        <v/>
      </c>
      <c r="E405" s="5"/>
      <c r="F405" s="27" t="str">
        <f>IFERROR(VLOOKUP(E405,vlookup!D$2:E$331,2,FALSE),"")</f>
        <v/>
      </c>
      <c r="G405" s="5"/>
      <c r="H405" s="27" t="str">
        <f t="shared" si="62"/>
        <v/>
      </c>
      <c r="I405" s="27" t="str">
        <f>IFERROR(VLOOKUP(H405,vlookup!G$2:I$331,2,FALSE),"")</f>
        <v/>
      </c>
      <c r="J405" s="27" t="str">
        <f>IFERROR(VLOOKUP(H405,vlookup!G$2:I$331,3,FALSE),"")</f>
        <v/>
      </c>
      <c r="K405" s="5"/>
      <c r="L405" s="6"/>
      <c r="M405" s="6"/>
      <c r="N405" s="6"/>
      <c r="O405" s="6"/>
      <c r="P405" s="6"/>
      <c r="Q405" s="14" t="str">
        <f t="shared" si="63"/>
        <v/>
      </c>
      <c r="R405" s="5"/>
      <c r="S405" s="6"/>
      <c r="T405" s="6"/>
      <c r="U405" s="5"/>
      <c r="V405" s="45">
        <f t="shared" si="64"/>
        <v>0</v>
      </c>
      <c r="W405" s="45">
        <f t="shared" si="65"/>
        <v>0</v>
      </c>
      <c r="X405" s="45" t="e">
        <f t="shared" si="66"/>
        <v>#VALUE!</v>
      </c>
      <c r="Y405" s="45">
        <f>IFERROR(VALUE(V405),VLOOKUP(V405,DayReplace[],2,0))</f>
        <v>0</v>
      </c>
      <c r="Z405" s="45">
        <f>IF(V405=0,1,
IF(OR(AND(COUNTIF(Table12[Normal and Leap Years],X405),AA405=3,Y405=30),
AND(COUNTIF(Table9[MM Year],X405),COUNTIF(Table13[Always 29-Day Months],AA405),Y405=30)),Y405
-1,Y405))</f>
        <v>1</v>
      </c>
      <c r="AA405" s="45">
        <f>IFERROR(VALUE(W405),VLOOKUP(W405,MonthReplace[],2,0))</f>
        <v>0</v>
      </c>
      <c r="AB405" s="45" t="e">
        <f>IF(COUNTIF(Table9[MM Year],X405),VLOOKUP(AA405,MonthSerial[],VLOOKUP(X405,Table9[],3,0)+2,0),DATE(X405,AA405,0)-AC405)</f>
        <v>#VALUE!</v>
      </c>
      <c r="AC405" s="45" t="e">
        <f>IF(COUNTIF(Table9[MM Year],X405),
VLOOKUP(X405,Table9[],5,0),
DATE(X405,1,0))</f>
        <v>#VALUE!</v>
      </c>
      <c r="AD405" s="46" t="e">
        <f>IF(AA405=0,DATE(YEAR(AC405+1),7,16),
IF(V405=0,IF(COUNTIF(Table9[MM Year],X405),AC405+AB405+Z405+15-DAY(AC405+AB405+Z405+15)+16,AC405+AB405+Z405-DAY(AC405+AB405+Z405)+16),
IF(COUNTIF(Table9[MM Year],X405),
IF(AC405+AB405+Z405&lt;VLOOKUP(X405,Table9[],7,0),AC405
+AB405+Z405+VLOOKUP(X405,Table9[],4,0),AC405+AB405+Z405),AC405
+AB405+Z405)))</f>
        <v>#VALUE!</v>
      </c>
      <c r="AE405" s="42"/>
      <c r="AF405" s="15" t="str">
        <f>IFERROR(IF(COUNTIF(Table9[MM Year],X405),
IF(AD405&lt;VLOOKUP(X405,Table9[],7,0),AD405
+VLOOKUP(X405,Table9[],4,0),AD405),AD405
),"")</f>
        <v/>
      </c>
      <c r="AG405" s="5"/>
      <c r="AH405" s="5"/>
      <c r="AI405" s="5"/>
      <c r="AJ405" s="6"/>
      <c r="AK405" s="6"/>
      <c r="AL405" s="12" t="str">
        <f t="shared" si="67"/>
        <v/>
      </c>
      <c r="AM405" s="5"/>
      <c r="AN405" s="27" t="str">
        <f t="shared" si="68"/>
        <v/>
      </c>
      <c r="AO405" s="5"/>
      <c r="AP405" s="5"/>
      <c r="AQ405" s="6"/>
      <c r="AR405" s="12" t="str">
        <f t="shared" si="69"/>
        <v/>
      </c>
      <c r="AS405" s="6"/>
      <c r="AT405" s="5"/>
      <c r="AU405" s="53"/>
      <c r="AV405" s="53"/>
      <c r="AW405" s="54"/>
      <c r="AX405" s="15" t="str">
        <f t="shared" si="70"/>
        <v/>
      </c>
      <c r="AY405" s="5"/>
      <c r="AZ405" s="27" t="str">
        <f>IFERROR(VLOOKUP(AY405,vlookup!A$2:I$331,2,FALSE),"")</f>
        <v/>
      </c>
      <c r="BA405" s="27" t="str">
        <f>IFERROR(VLOOKUP(AY405,vlookup!A$2:I$331,3,FALSE),"")</f>
        <v/>
      </c>
      <c r="BB405" s="5"/>
      <c r="BC405" s="27" t="str">
        <f>IFERROR(VLOOKUP(BB405,vlookup!D$2:E$331,2,FALSE),"")</f>
        <v/>
      </c>
      <c r="BD405" s="5"/>
      <c r="BE405" s="27" t="str">
        <f t="shared" si="71"/>
        <v/>
      </c>
      <c r="BF405" s="27" t="str">
        <f>IFERROR(VLOOKUP(BE405,vlookup!G$2:I$331,2,FALSE),"")</f>
        <v/>
      </c>
      <c r="BG405" s="27" t="str">
        <f>IFERROR(VLOOKUP(BE405,vlookup!G$2:I$331,3,FALSE),"")</f>
        <v/>
      </c>
      <c r="BH405" s="5"/>
      <c r="BI405" s="6"/>
      <c r="BJ405" s="6"/>
      <c r="BK405" s="6"/>
      <c r="BL405" s="6"/>
    </row>
    <row r="406" spans="1:64">
      <c r="A406" s="4"/>
      <c r="B406" s="5"/>
      <c r="C406" s="27" t="str">
        <f>IFERROR(VLOOKUP(B406,vlookup!A$2:I$331,2,FALSE),"")</f>
        <v/>
      </c>
      <c r="D406" s="27" t="str">
        <f>IFERROR(VLOOKUP(B406,vlookup!A$2:I$331,3,FALSE),"")</f>
        <v/>
      </c>
      <c r="E406" s="5"/>
      <c r="F406" s="27" t="str">
        <f>IFERROR(VLOOKUP(E406,vlookup!D$2:E$331,2,FALSE),"")</f>
        <v/>
      </c>
      <c r="G406" s="5"/>
      <c r="H406" s="27" t="str">
        <f t="shared" si="62"/>
        <v/>
      </c>
      <c r="I406" s="27" t="str">
        <f>IFERROR(VLOOKUP(H406,vlookup!G$2:I$331,2,FALSE),"")</f>
        <v/>
      </c>
      <c r="J406" s="27" t="str">
        <f>IFERROR(VLOOKUP(H406,vlookup!G$2:I$331,3,FALSE),"")</f>
        <v/>
      </c>
      <c r="K406" s="5"/>
      <c r="L406" s="6"/>
      <c r="M406" s="6"/>
      <c r="N406" s="6"/>
      <c r="O406" s="6"/>
      <c r="P406" s="6"/>
      <c r="Q406" s="14" t="str">
        <f t="shared" si="63"/>
        <v/>
      </c>
      <c r="R406" s="5"/>
      <c r="S406" s="6"/>
      <c r="T406" s="6"/>
      <c r="U406" s="5"/>
      <c r="V406" s="45">
        <f t="shared" si="64"/>
        <v>0</v>
      </c>
      <c r="W406" s="45">
        <f t="shared" si="65"/>
        <v>0</v>
      </c>
      <c r="X406" s="45" t="e">
        <f t="shared" si="66"/>
        <v>#VALUE!</v>
      </c>
      <c r="Y406" s="45">
        <f>IFERROR(VALUE(V406),VLOOKUP(V406,DayReplace[],2,0))</f>
        <v>0</v>
      </c>
      <c r="Z406" s="45">
        <f>IF(V406=0,1,
IF(OR(AND(COUNTIF(Table12[Normal and Leap Years],X406),AA406=3,Y406=30),
AND(COUNTIF(Table9[MM Year],X406),COUNTIF(Table13[Always 29-Day Months],AA406),Y406=30)),Y406
-1,Y406))</f>
        <v>1</v>
      </c>
      <c r="AA406" s="45">
        <f>IFERROR(VALUE(W406),VLOOKUP(W406,MonthReplace[],2,0))</f>
        <v>0</v>
      </c>
      <c r="AB406" s="45" t="e">
        <f>IF(COUNTIF(Table9[MM Year],X406),VLOOKUP(AA406,MonthSerial[],VLOOKUP(X406,Table9[],3,0)+2,0),DATE(X406,AA406,0)-AC406)</f>
        <v>#VALUE!</v>
      </c>
      <c r="AC406" s="45" t="e">
        <f>IF(COUNTIF(Table9[MM Year],X406),
VLOOKUP(X406,Table9[],5,0),
DATE(X406,1,0))</f>
        <v>#VALUE!</v>
      </c>
      <c r="AD406" s="46" t="e">
        <f>IF(AA406=0,DATE(YEAR(AC406+1),7,16),
IF(V406=0,IF(COUNTIF(Table9[MM Year],X406),AC406+AB406+Z406+15-DAY(AC406+AB406+Z406+15)+16,AC406+AB406+Z406-DAY(AC406+AB406+Z406)+16),
IF(COUNTIF(Table9[MM Year],X406),
IF(AC406+AB406+Z406&lt;VLOOKUP(X406,Table9[],7,0),AC406
+AB406+Z406+VLOOKUP(X406,Table9[],4,0),AC406+AB406+Z406),AC406
+AB406+Z406)))</f>
        <v>#VALUE!</v>
      </c>
      <c r="AE406" s="42"/>
      <c r="AF406" s="15" t="str">
        <f>IFERROR(IF(COUNTIF(Table9[MM Year],X406),
IF(AD406&lt;VLOOKUP(X406,Table9[],7,0),AD406
+VLOOKUP(X406,Table9[],4,0),AD406),AD406
),"")</f>
        <v/>
      </c>
      <c r="AG406" s="5"/>
      <c r="AH406" s="5"/>
      <c r="AI406" s="5"/>
      <c r="AJ406" s="6"/>
      <c r="AK406" s="6"/>
      <c r="AL406" s="12" t="str">
        <f t="shared" si="67"/>
        <v/>
      </c>
      <c r="AM406" s="5"/>
      <c r="AN406" s="27" t="str">
        <f t="shared" si="68"/>
        <v/>
      </c>
      <c r="AO406" s="5"/>
      <c r="AP406" s="5"/>
      <c r="AQ406" s="6"/>
      <c r="AR406" s="12" t="str">
        <f t="shared" si="69"/>
        <v/>
      </c>
      <c r="AS406" s="6"/>
      <c r="AT406" s="5"/>
      <c r="AU406" s="53"/>
      <c r="AV406" s="53"/>
      <c r="AW406" s="54"/>
      <c r="AX406" s="15" t="str">
        <f t="shared" si="70"/>
        <v/>
      </c>
      <c r="AY406" s="5"/>
      <c r="AZ406" s="27" t="str">
        <f>IFERROR(VLOOKUP(AY406,vlookup!A$2:I$331,2,FALSE),"")</f>
        <v/>
      </c>
      <c r="BA406" s="27" t="str">
        <f>IFERROR(VLOOKUP(AY406,vlookup!A$2:I$331,3,FALSE),"")</f>
        <v/>
      </c>
      <c r="BB406" s="5"/>
      <c r="BC406" s="27" t="str">
        <f>IFERROR(VLOOKUP(BB406,vlookup!D$2:E$331,2,FALSE),"")</f>
        <v/>
      </c>
      <c r="BD406" s="5"/>
      <c r="BE406" s="27" t="str">
        <f t="shared" si="71"/>
        <v/>
      </c>
      <c r="BF406" s="27" t="str">
        <f>IFERROR(VLOOKUP(BE406,vlookup!G$2:I$331,2,FALSE),"")</f>
        <v/>
      </c>
      <c r="BG406" s="27" t="str">
        <f>IFERROR(VLOOKUP(BE406,vlookup!G$2:I$331,3,FALSE),"")</f>
        <v/>
      </c>
      <c r="BH406" s="5"/>
      <c r="BI406" s="6"/>
      <c r="BJ406" s="6"/>
      <c r="BK406" s="6"/>
      <c r="BL406" s="6"/>
    </row>
    <row r="407" spans="1:64">
      <c r="A407" s="4"/>
      <c r="B407" s="5"/>
      <c r="C407" s="27" t="str">
        <f>IFERROR(VLOOKUP(B407,vlookup!A$2:I$331,2,FALSE),"")</f>
        <v/>
      </c>
      <c r="D407" s="27" t="str">
        <f>IFERROR(VLOOKUP(B407,vlookup!A$2:I$331,3,FALSE),"")</f>
        <v/>
      </c>
      <c r="E407" s="5"/>
      <c r="F407" s="27" t="str">
        <f>IFERROR(VLOOKUP(E407,vlookup!D$2:E$331,2,FALSE),"")</f>
        <v/>
      </c>
      <c r="G407" s="5"/>
      <c r="H407" s="27" t="str">
        <f t="shared" si="62"/>
        <v/>
      </c>
      <c r="I407" s="27" t="str">
        <f>IFERROR(VLOOKUP(H407,vlookup!G$2:I$331,2,FALSE),"")</f>
        <v/>
      </c>
      <c r="J407" s="27" t="str">
        <f>IFERROR(VLOOKUP(H407,vlookup!G$2:I$331,3,FALSE),"")</f>
        <v/>
      </c>
      <c r="K407" s="5"/>
      <c r="L407" s="6"/>
      <c r="M407" s="6"/>
      <c r="N407" s="6"/>
      <c r="O407" s="6"/>
      <c r="P407" s="6"/>
      <c r="Q407" s="14" t="str">
        <f t="shared" si="63"/>
        <v/>
      </c>
      <c r="R407" s="5"/>
      <c r="S407" s="6"/>
      <c r="T407" s="6"/>
      <c r="U407" s="5"/>
      <c r="V407" s="45">
        <f t="shared" si="64"/>
        <v>0</v>
      </c>
      <c r="W407" s="45">
        <f t="shared" si="65"/>
        <v>0</v>
      </c>
      <c r="X407" s="45" t="e">
        <f t="shared" si="66"/>
        <v>#VALUE!</v>
      </c>
      <c r="Y407" s="45">
        <f>IFERROR(VALUE(V407),VLOOKUP(V407,DayReplace[],2,0))</f>
        <v>0</v>
      </c>
      <c r="Z407" s="45">
        <f>IF(V407=0,1,
IF(OR(AND(COUNTIF(Table12[Normal and Leap Years],X407),AA407=3,Y407=30),
AND(COUNTIF(Table9[MM Year],X407),COUNTIF(Table13[Always 29-Day Months],AA407),Y407=30)),Y407
-1,Y407))</f>
        <v>1</v>
      </c>
      <c r="AA407" s="45">
        <f>IFERROR(VALUE(W407),VLOOKUP(W407,MonthReplace[],2,0))</f>
        <v>0</v>
      </c>
      <c r="AB407" s="45" t="e">
        <f>IF(COUNTIF(Table9[MM Year],X407),VLOOKUP(AA407,MonthSerial[],VLOOKUP(X407,Table9[],3,0)+2,0),DATE(X407,AA407,0)-AC407)</f>
        <v>#VALUE!</v>
      </c>
      <c r="AC407" s="45" t="e">
        <f>IF(COUNTIF(Table9[MM Year],X407),
VLOOKUP(X407,Table9[],5,0),
DATE(X407,1,0))</f>
        <v>#VALUE!</v>
      </c>
      <c r="AD407" s="46" t="e">
        <f>IF(AA407=0,DATE(YEAR(AC407+1),7,16),
IF(V407=0,IF(COUNTIF(Table9[MM Year],X407),AC407+AB407+Z407+15-DAY(AC407+AB407+Z407+15)+16,AC407+AB407+Z407-DAY(AC407+AB407+Z407)+16),
IF(COUNTIF(Table9[MM Year],X407),
IF(AC407+AB407+Z407&lt;VLOOKUP(X407,Table9[],7,0),AC407
+AB407+Z407+VLOOKUP(X407,Table9[],4,0),AC407+AB407+Z407),AC407
+AB407+Z407)))</f>
        <v>#VALUE!</v>
      </c>
      <c r="AE407" s="42"/>
      <c r="AF407" s="15" t="str">
        <f>IFERROR(IF(COUNTIF(Table9[MM Year],X407),
IF(AD407&lt;VLOOKUP(X407,Table9[],7,0),AD407
+VLOOKUP(X407,Table9[],4,0),AD407),AD407
),"")</f>
        <v/>
      </c>
      <c r="AG407" s="5"/>
      <c r="AH407" s="5"/>
      <c r="AI407" s="5"/>
      <c r="AJ407" s="6"/>
      <c r="AK407" s="6"/>
      <c r="AL407" s="12" t="str">
        <f t="shared" si="67"/>
        <v/>
      </c>
      <c r="AM407" s="5"/>
      <c r="AN407" s="27" t="str">
        <f t="shared" si="68"/>
        <v/>
      </c>
      <c r="AO407" s="5"/>
      <c r="AP407" s="5"/>
      <c r="AQ407" s="6"/>
      <c r="AR407" s="12" t="str">
        <f t="shared" si="69"/>
        <v/>
      </c>
      <c r="AS407" s="6"/>
      <c r="AT407" s="5"/>
      <c r="AU407" s="53"/>
      <c r="AV407" s="53"/>
      <c r="AW407" s="54"/>
      <c r="AX407" s="15" t="str">
        <f t="shared" si="70"/>
        <v/>
      </c>
      <c r="AY407" s="5"/>
      <c r="AZ407" s="27" t="str">
        <f>IFERROR(VLOOKUP(AY407,vlookup!A$2:I$331,2,FALSE),"")</f>
        <v/>
      </c>
      <c r="BA407" s="27" t="str">
        <f>IFERROR(VLOOKUP(AY407,vlookup!A$2:I$331,3,FALSE),"")</f>
        <v/>
      </c>
      <c r="BB407" s="5"/>
      <c r="BC407" s="27" t="str">
        <f>IFERROR(VLOOKUP(BB407,vlookup!D$2:E$331,2,FALSE),"")</f>
        <v/>
      </c>
      <c r="BD407" s="5"/>
      <c r="BE407" s="27" t="str">
        <f t="shared" si="71"/>
        <v/>
      </c>
      <c r="BF407" s="27" t="str">
        <f>IFERROR(VLOOKUP(BE407,vlookup!G$2:I$331,2,FALSE),"")</f>
        <v/>
      </c>
      <c r="BG407" s="27" t="str">
        <f>IFERROR(VLOOKUP(BE407,vlookup!G$2:I$331,3,FALSE),"")</f>
        <v/>
      </c>
      <c r="BH407" s="5"/>
      <c r="BI407" s="6"/>
      <c r="BJ407" s="6"/>
      <c r="BK407" s="6"/>
      <c r="BL407" s="6"/>
    </row>
    <row r="408" spans="1:64">
      <c r="A408" s="4"/>
      <c r="B408" s="5"/>
      <c r="C408" s="27" t="str">
        <f>IFERROR(VLOOKUP(B408,vlookup!A$2:I$331,2,FALSE),"")</f>
        <v/>
      </c>
      <c r="D408" s="27" t="str">
        <f>IFERROR(VLOOKUP(B408,vlookup!A$2:I$331,3,FALSE),"")</f>
        <v/>
      </c>
      <c r="E408" s="5"/>
      <c r="F408" s="27" t="str">
        <f>IFERROR(VLOOKUP(E408,vlookup!D$2:E$331,2,FALSE),"")</f>
        <v/>
      </c>
      <c r="G408" s="5"/>
      <c r="H408" s="27" t="str">
        <f t="shared" si="62"/>
        <v/>
      </c>
      <c r="I408" s="27" t="str">
        <f>IFERROR(VLOOKUP(H408,vlookup!G$2:I$331,2,FALSE),"")</f>
        <v/>
      </c>
      <c r="J408" s="27" t="str">
        <f>IFERROR(VLOOKUP(H408,vlookup!G$2:I$331,3,FALSE),"")</f>
        <v/>
      </c>
      <c r="K408" s="5"/>
      <c r="L408" s="6"/>
      <c r="M408" s="6"/>
      <c r="N408" s="6"/>
      <c r="O408" s="6"/>
      <c r="P408" s="6"/>
      <c r="Q408" s="14" t="str">
        <f t="shared" si="63"/>
        <v/>
      </c>
      <c r="R408" s="5"/>
      <c r="S408" s="6"/>
      <c r="T408" s="6"/>
      <c r="U408" s="5"/>
      <c r="V408" s="45">
        <f t="shared" si="64"/>
        <v>0</v>
      </c>
      <c r="W408" s="45">
        <f t="shared" si="65"/>
        <v>0</v>
      </c>
      <c r="X408" s="45" t="e">
        <f t="shared" si="66"/>
        <v>#VALUE!</v>
      </c>
      <c r="Y408" s="45">
        <f>IFERROR(VALUE(V408),VLOOKUP(V408,DayReplace[],2,0))</f>
        <v>0</v>
      </c>
      <c r="Z408" s="45">
        <f>IF(V408=0,1,
IF(OR(AND(COUNTIF(Table12[Normal and Leap Years],X408),AA408=3,Y408=30),
AND(COUNTIF(Table9[MM Year],X408),COUNTIF(Table13[Always 29-Day Months],AA408),Y408=30)),Y408
-1,Y408))</f>
        <v>1</v>
      </c>
      <c r="AA408" s="45">
        <f>IFERROR(VALUE(W408),VLOOKUP(W408,MonthReplace[],2,0))</f>
        <v>0</v>
      </c>
      <c r="AB408" s="45" t="e">
        <f>IF(COUNTIF(Table9[MM Year],X408),VLOOKUP(AA408,MonthSerial[],VLOOKUP(X408,Table9[],3,0)+2,0),DATE(X408,AA408,0)-AC408)</f>
        <v>#VALUE!</v>
      </c>
      <c r="AC408" s="45" t="e">
        <f>IF(COUNTIF(Table9[MM Year],X408),
VLOOKUP(X408,Table9[],5,0),
DATE(X408,1,0))</f>
        <v>#VALUE!</v>
      </c>
      <c r="AD408" s="46" t="e">
        <f>IF(AA408=0,DATE(YEAR(AC408+1),7,16),
IF(V408=0,IF(COUNTIF(Table9[MM Year],X408),AC408+AB408+Z408+15-DAY(AC408+AB408+Z408+15)+16,AC408+AB408+Z408-DAY(AC408+AB408+Z408)+16),
IF(COUNTIF(Table9[MM Year],X408),
IF(AC408+AB408+Z408&lt;VLOOKUP(X408,Table9[],7,0),AC408
+AB408+Z408+VLOOKUP(X408,Table9[],4,0),AC408+AB408+Z408),AC408
+AB408+Z408)))</f>
        <v>#VALUE!</v>
      </c>
      <c r="AE408" s="42"/>
      <c r="AF408" s="15" t="str">
        <f>IFERROR(IF(COUNTIF(Table9[MM Year],X408),
IF(AD408&lt;VLOOKUP(X408,Table9[],7,0),AD408
+VLOOKUP(X408,Table9[],4,0),AD408),AD408
),"")</f>
        <v/>
      </c>
      <c r="AG408" s="5"/>
      <c r="AH408" s="5"/>
      <c r="AI408" s="5"/>
      <c r="AJ408" s="6"/>
      <c r="AK408" s="6"/>
      <c r="AL408" s="12" t="str">
        <f t="shared" si="67"/>
        <v/>
      </c>
      <c r="AM408" s="5"/>
      <c r="AN408" s="27" t="str">
        <f t="shared" si="68"/>
        <v/>
      </c>
      <c r="AO408" s="5"/>
      <c r="AP408" s="5"/>
      <c r="AQ408" s="6"/>
      <c r="AR408" s="12" t="str">
        <f t="shared" si="69"/>
        <v/>
      </c>
      <c r="AS408" s="6"/>
      <c r="AT408" s="5"/>
      <c r="AU408" s="53"/>
      <c r="AV408" s="53"/>
      <c r="AW408" s="54"/>
      <c r="AX408" s="15" t="str">
        <f t="shared" si="70"/>
        <v/>
      </c>
      <c r="AY408" s="5"/>
      <c r="AZ408" s="27" t="str">
        <f>IFERROR(VLOOKUP(AY408,vlookup!A$2:I$331,2,FALSE),"")</f>
        <v/>
      </c>
      <c r="BA408" s="27" t="str">
        <f>IFERROR(VLOOKUP(AY408,vlookup!A$2:I$331,3,FALSE),"")</f>
        <v/>
      </c>
      <c r="BB408" s="5"/>
      <c r="BC408" s="27" t="str">
        <f>IFERROR(VLOOKUP(BB408,vlookup!D$2:E$331,2,FALSE),"")</f>
        <v/>
      </c>
      <c r="BD408" s="5"/>
      <c r="BE408" s="27" t="str">
        <f t="shared" si="71"/>
        <v/>
      </c>
      <c r="BF408" s="27" t="str">
        <f>IFERROR(VLOOKUP(BE408,vlookup!G$2:I$331,2,FALSE),"")</f>
        <v/>
      </c>
      <c r="BG408" s="27" t="str">
        <f>IFERROR(VLOOKUP(BE408,vlookup!G$2:I$331,3,FALSE),"")</f>
        <v/>
      </c>
      <c r="BH408" s="5"/>
      <c r="BI408" s="6"/>
      <c r="BJ408" s="6"/>
      <c r="BK408" s="6"/>
      <c r="BL408" s="6"/>
    </row>
    <row r="409" spans="1:64">
      <c r="A409" s="4"/>
      <c r="B409" s="5"/>
      <c r="C409" s="27" t="str">
        <f>IFERROR(VLOOKUP(B409,vlookup!A$2:I$331,2,FALSE),"")</f>
        <v/>
      </c>
      <c r="D409" s="27" t="str">
        <f>IFERROR(VLOOKUP(B409,vlookup!A$2:I$331,3,FALSE),"")</f>
        <v/>
      </c>
      <c r="E409" s="5"/>
      <c r="F409" s="27" t="str">
        <f>IFERROR(VLOOKUP(E409,vlookup!D$2:E$331,2,FALSE),"")</f>
        <v/>
      </c>
      <c r="G409" s="5"/>
      <c r="H409" s="27" t="str">
        <f t="shared" si="62"/>
        <v/>
      </c>
      <c r="I409" s="27" t="str">
        <f>IFERROR(VLOOKUP(H409,vlookup!G$2:I$331,2,FALSE),"")</f>
        <v/>
      </c>
      <c r="J409" s="27" t="str">
        <f>IFERROR(VLOOKUP(H409,vlookup!G$2:I$331,3,FALSE),"")</f>
        <v/>
      </c>
      <c r="K409" s="5"/>
      <c r="L409" s="6"/>
      <c r="M409" s="6"/>
      <c r="N409" s="6"/>
      <c r="O409" s="6"/>
      <c r="P409" s="6"/>
      <c r="Q409" s="14" t="str">
        <f t="shared" si="63"/>
        <v/>
      </c>
      <c r="R409" s="5"/>
      <c r="S409" s="6"/>
      <c r="T409" s="6"/>
      <c r="U409" s="5"/>
      <c r="V409" s="45">
        <f t="shared" si="64"/>
        <v>0</v>
      </c>
      <c r="W409" s="45">
        <f t="shared" si="65"/>
        <v>0</v>
      </c>
      <c r="X409" s="45" t="e">
        <f t="shared" si="66"/>
        <v>#VALUE!</v>
      </c>
      <c r="Y409" s="45">
        <f>IFERROR(VALUE(V409),VLOOKUP(V409,DayReplace[],2,0))</f>
        <v>0</v>
      </c>
      <c r="Z409" s="45">
        <f>IF(V409=0,1,
IF(OR(AND(COUNTIF(Table12[Normal and Leap Years],X409),AA409=3,Y409=30),
AND(COUNTIF(Table9[MM Year],X409),COUNTIF(Table13[Always 29-Day Months],AA409),Y409=30)),Y409
-1,Y409))</f>
        <v>1</v>
      </c>
      <c r="AA409" s="45">
        <f>IFERROR(VALUE(W409),VLOOKUP(W409,MonthReplace[],2,0))</f>
        <v>0</v>
      </c>
      <c r="AB409" s="45" t="e">
        <f>IF(COUNTIF(Table9[MM Year],X409),VLOOKUP(AA409,MonthSerial[],VLOOKUP(X409,Table9[],3,0)+2,0),DATE(X409,AA409,0)-AC409)</f>
        <v>#VALUE!</v>
      </c>
      <c r="AC409" s="45" t="e">
        <f>IF(COUNTIF(Table9[MM Year],X409),
VLOOKUP(X409,Table9[],5,0),
DATE(X409,1,0))</f>
        <v>#VALUE!</v>
      </c>
      <c r="AD409" s="46" t="e">
        <f>IF(AA409=0,DATE(YEAR(AC409+1),7,16),
IF(V409=0,IF(COUNTIF(Table9[MM Year],X409),AC409+AB409+Z409+15-DAY(AC409+AB409+Z409+15)+16,AC409+AB409+Z409-DAY(AC409+AB409+Z409)+16),
IF(COUNTIF(Table9[MM Year],X409),
IF(AC409+AB409+Z409&lt;VLOOKUP(X409,Table9[],7,0),AC409
+AB409+Z409+VLOOKUP(X409,Table9[],4,0),AC409+AB409+Z409),AC409
+AB409+Z409)))</f>
        <v>#VALUE!</v>
      </c>
      <c r="AE409" s="42"/>
      <c r="AF409" s="15" t="str">
        <f>IFERROR(IF(COUNTIF(Table9[MM Year],X409),
IF(AD409&lt;VLOOKUP(X409,Table9[],7,0),AD409
+VLOOKUP(X409,Table9[],4,0),AD409),AD409
),"")</f>
        <v/>
      </c>
      <c r="AG409" s="5"/>
      <c r="AH409" s="5"/>
      <c r="AI409" s="5"/>
      <c r="AJ409" s="6"/>
      <c r="AK409" s="6"/>
      <c r="AL409" s="12" t="str">
        <f t="shared" si="67"/>
        <v/>
      </c>
      <c r="AM409" s="5"/>
      <c r="AN409" s="27" t="str">
        <f t="shared" si="68"/>
        <v/>
      </c>
      <c r="AO409" s="5"/>
      <c r="AP409" s="5"/>
      <c r="AQ409" s="6"/>
      <c r="AR409" s="12" t="str">
        <f t="shared" si="69"/>
        <v/>
      </c>
      <c r="AS409" s="6"/>
      <c r="AT409" s="5"/>
      <c r="AU409" s="53"/>
      <c r="AV409" s="53"/>
      <c r="AW409" s="54"/>
      <c r="AX409" s="15" t="str">
        <f t="shared" si="70"/>
        <v/>
      </c>
      <c r="AY409" s="5"/>
      <c r="AZ409" s="27" t="str">
        <f>IFERROR(VLOOKUP(AY409,vlookup!A$2:I$331,2,FALSE),"")</f>
        <v/>
      </c>
      <c r="BA409" s="27" t="str">
        <f>IFERROR(VLOOKUP(AY409,vlookup!A$2:I$331,3,FALSE),"")</f>
        <v/>
      </c>
      <c r="BB409" s="5"/>
      <c r="BC409" s="27" t="str">
        <f>IFERROR(VLOOKUP(BB409,vlookup!D$2:E$331,2,FALSE),"")</f>
        <v/>
      </c>
      <c r="BD409" s="5"/>
      <c r="BE409" s="27" t="str">
        <f t="shared" si="71"/>
        <v/>
      </c>
      <c r="BF409" s="27" t="str">
        <f>IFERROR(VLOOKUP(BE409,vlookup!G$2:I$331,2,FALSE),"")</f>
        <v/>
      </c>
      <c r="BG409" s="27" t="str">
        <f>IFERROR(VLOOKUP(BE409,vlookup!G$2:I$331,3,FALSE),"")</f>
        <v/>
      </c>
      <c r="BH409" s="5"/>
      <c r="BI409" s="6"/>
      <c r="BJ409" s="6"/>
      <c r="BK409" s="6"/>
      <c r="BL409" s="6"/>
    </row>
    <row r="410" spans="1:64">
      <c r="A410" s="4"/>
      <c r="B410" s="5"/>
      <c r="C410" s="27" t="str">
        <f>IFERROR(VLOOKUP(B410,vlookup!A$2:I$331,2,FALSE),"")</f>
        <v/>
      </c>
      <c r="D410" s="27" t="str">
        <f>IFERROR(VLOOKUP(B410,vlookup!A$2:I$331,3,FALSE),"")</f>
        <v/>
      </c>
      <c r="E410" s="5"/>
      <c r="F410" s="27" t="str">
        <f>IFERROR(VLOOKUP(E410,vlookup!D$2:E$331,2,FALSE),"")</f>
        <v/>
      </c>
      <c r="G410" s="5"/>
      <c r="H410" s="27" t="str">
        <f t="shared" si="62"/>
        <v/>
      </c>
      <c r="I410" s="27" t="str">
        <f>IFERROR(VLOOKUP(H410,vlookup!G$2:I$331,2,FALSE),"")</f>
        <v/>
      </c>
      <c r="J410" s="27" t="str">
        <f>IFERROR(VLOOKUP(H410,vlookup!G$2:I$331,3,FALSE),"")</f>
        <v/>
      </c>
      <c r="K410" s="5"/>
      <c r="L410" s="6"/>
      <c r="M410" s="6"/>
      <c r="N410" s="6"/>
      <c r="O410" s="6"/>
      <c r="P410" s="6"/>
      <c r="Q410" s="14" t="str">
        <f t="shared" si="63"/>
        <v/>
      </c>
      <c r="R410" s="5"/>
      <c r="S410" s="6"/>
      <c r="T410" s="6"/>
      <c r="U410" s="5"/>
      <c r="V410" s="45">
        <f t="shared" si="64"/>
        <v>0</v>
      </c>
      <c r="W410" s="45">
        <f t="shared" si="65"/>
        <v>0</v>
      </c>
      <c r="X410" s="45" t="e">
        <f t="shared" si="66"/>
        <v>#VALUE!</v>
      </c>
      <c r="Y410" s="45">
        <f>IFERROR(VALUE(V410),VLOOKUP(V410,DayReplace[],2,0))</f>
        <v>0</v>
      </c>
      <c r="Z410" s="45">
        <f>IF(V410=0,1,
IF(OR(AND(COUNTIF(Table12[Normal and Leap Years],X410),AA410=3,Y410=30),
AND(COUNTIF(Table9[MM Year],X410),COUNTIF(Table13[Always 29-Day Months],AA410),Y410=30)),Y410
-1,Y410))</f>
        <v>1</v>
      </c>
      <c r="AA410" s="45">
        <f>IFERROR(VALUE(W410),VLOOKUP(W410,MonthReplace[],2,0))</f>
        <v>0</v>
      </c>
      <c r="AB410" s="45" t="e">
        <f>IF(COUNTIF(Table9[MM Year],X410),VLOOKUP(AA410,MonthSerial[],VLOOKUP(X410,Table9[],3,0)+2,0),DATE(X410,AA410,0)-AC410)</f>
        <v>#VALUE!</v>
      </c>
      <c r="AC410" s="45" t="e">
        <f>IF(COUNTIF(Table9[MM Year],X410),
VLOOKUP(X410,Table9[],5,0),
DATE(X410,1,0))</f>
        <v>#VALUE!</v>
      </c>
      <c r="AD410" s="46" t="e">
        <f>IF(AA410=0,DATE(YEAR(AC410+1),7,16),
IF(V410=0,IF(COUNTIF(Table9[MM Year],X410),AC410+AB410+Z410+15-DAY(AC410+AB410+Z410+15)+16,AC410+AB410+Z410-DAY(AC410+AB410+Z410)+16),
IF(COUNTIF(Table9[MM Year],X410),
IF(AC410+AB410+Z410&lt;VLOOKUP(X410,Table9[],7,0),AC410
+AB410+Z410+VLOOKUP(X410,Table9[],4,0),AC410+AB410+Z410),AC410
+AB410+Z410)))</f>
        <v>#VALUE!</v>
      </c>
      <c r="AE410" s="42"/>
      <c r="AF410" s="15" t="str">
        <f>IFERROR(IF(COUNTIF(Table9[MM Year],X410),
IF(AD410&lt;VLOOKUP(X410,Table9[],7,0),AD410
+VLOOKUP(X410,Table9[],4,0),AD410),AD410
),"")</f>
        <v/>
      </c>
      <c r="AG410" s="5"/>
      <c r="AH410" s="5"/>
      <c r="AI410" s="5"/>
      <c r="AJ410" s="6"/>
      <c r="AK410" s="6"/>
      <c r="AL410" s="12" t="str">
        <f t="shared" si="67"/>
        <v/>
      </c>
      <c r="AM410" s="5"/>
      <c r="AN410" s="27" t="str">
        <f t="shared" si="68"/>
        <v/>
      </c>
      <c r="AO410" s="5"/>
      <c r="AP410" s="5"/>
      <c r="AQ410" s="6"/>
      <c r="AR410" s="12" t="str">
        <f t="shared" si="69"/>
        <v/>
      </c>
      <c r="AS410" s="6"/>
      <c r="AT410" s="5"/>
      <c r="AU410" s="53"/>
      <c r="AV410" s="53"/>
      <c r="AW410" s="54"/>
      <c r="AX410" s="15" t="str">
        <f t="shared" si="70"/>
        <v/>
      </c>
      <c r="AY410" s="5"/>
      <c r="AZ410" s="27" t="str">
        <f>IFERROR(VLOOKUP(AY410,vlookup!A$2:I$331,2,FALSE),"")</f>
        <v/>
      </c>
      <c r="BA410" s="27" t="str">
        <f>IFERROR(VLOOKUP(AY410,vlookup!A$2:I$331,3,FALSE),"")</f>
        <v/>
      </c>
      <c r="BB410" s="5"/>
      <c r="BC410" s="27" t="str">
        <f>IFERROR(VLOOKUP(BB410,vlookup!D$2:E$331,2,FALSE),"")</f>
        <v/>
      </c>
      <c r="BD410" s="5"/>
      <c r="BE410" s="27" t="str">
        <f t="shared" si="71"/>
        <v/>
      </c>
      <c r="BF410" s="27" t="str">
        <f>IFERROR(VLOOKUP(BE410,vlookup!G$2:I$331,2,FALSE),"")</f>
        <v/>
      </c>
      <c r="BG410" s="27" t="str">
        <f>IFERROR(VLOOKUP(BE410,vlookup!G$2:I$331,3,FALSE),"")</f>
        <v/>
      </c>
      <c r="BH410" s="5"/>
      <c r="BI410" s="6"/>
      <c r="BJ410" s="6"/>
      <c r="BK410" s="6"/>
      <c r="BL410" s="6"/>
    </row>
    <row r="411" spans="1:64">
      <c r="A411" s="4"/>
      <c r="B411" s="5"/>
      <c r="C411" s="27" t="str">
        <f>IFERROR(VLOOKUP(B411,vlookup!A$2:I$331,2,FALSE),"")</f>
        <v/>
      </c>
      <c r="D411" s="27" t="str">
        <f>IFERROR(VLOOKUP(B411,vlookup!A$2:I$331,3,FALSE),"")</f>
        <v/>
      </c>
      <c r="E411" s="5"/>
      <c r="F411" s="27" t="str">
        <f>IFERROR(VLOOKUP(E411,vlookup!D$2:E$331,2,FALSE),"")</f>
        <v/>
      </c>
      <c r="G411" s="5"/>
      <c r="H411" s="27" t="str">
        <f t="shared" si="62"/>
        <v/>
      </c>
      <c r="I411" s="27" t="str">
        <f>IFERROR(VLOOKUP(H411,vlookup!G$2:I$331,2,FALSE),"")</f>
        <v/>
      </c>
      <c r="J411" s="27" t="str">
        <f>IFERROR(VLOOKUP(H411,vlookup!G$2:I$331,3,FALSE),"")</f>
        <v/>
      </c>
      <c r="K411" s="5"/>
      <c r="L411" s="6"/>
      <c r="M411" s="6"/>
      <c r="N411" s="6"/>
      <c r="O411" s="6"/>
      <c r="P411" s="6"/>
      <c r="Q411" s="14" t="str">
        <f t="shared" si="63"/>
        <v/>
      </c>
      <c r="R411" s="5"/>
      <c r="S411" s="6"/>
      <c r="T411" s="6"/>
      <c r="U411" s="5"/>
      <c r="V411" s="45">
        <f t="shared" si="64"/>
        <v>0</v>
      </c>
      <c r="W411" s="45">
        <f t="shared" si="65"/>
        <v>0</v>
      </c>
      <c r="X411" s="45" t="e">
        <f t="shared" si="66"/>
        <v>#VALUE!</v>
      </c>
      <c r="Y411" s="45">
        <f>IFERROR(VALUE(V411),VLOOKUP(V411,DayReplace[],2,0))</f>
        <v>0</v>
      </c>
      <c r="Z411" s="45">
        <f>IF(V411=0,1,
IF(OR(AND(COUNTIF(Table12[Normal and Leap Years],X411),AA411=3,Y411=30),
AND(COUNTIF(Table9[MM Year],X411),COUNTIF(Table13[Always 29-Day Months],AA411),Y411=30)),Y411
-1,Y411))</f>
        <v>1</v>
      </c>
      <c r="AA411" s="45">
        <f>IFERROR(VALUE(W411),VLOOKUP(W411,MonthReplace[],2,0))</f>
        <v>0</v>
      </c>
      <c r="AB411" s="45" t="e">
        <f>IF(COUNTIF(Table9[MM Year],X411),VLOOKUP(AA411,MonthSerial[],VLOOKUP(X411,Table9[],3,0)+2,0),DATE(X411,AA411,0)-AC411)</f>
        <v>#VALUE!</v>
      </c>
      <c r="AC411" s="45" t="e">
        <f>IF(COUNTIF(Table9[MM Year],X411),
VLOOKUP(X411,Table9[],5,0),
DATE(X411,1,0))</f>
        <v>#VALUE!</v>
      </c>
      <c r="AD411" s="46" t="e">
        <f>IF(AA411=0,DATE(YEAR(AC411+1),7,16),
IF(V411=0,IF(COUNTIF(Table9[MM Year],X411),AC411+AB411+Z411+15-DAY(AC411+AB411+Z411+15)+16,AC411+AB411+Z411-DAY(AC411+AB411+Z411)+16),
IF(COUNTIF(Table9[MM Year],X411),
IF(AC411+AB411+Z411&lt;VLOOKUP(X411,Table9[],7,0),AC411
+AB411+Z411+VLOOKUP(X411,Table9[],4,0),AC411+AB411+Z411),AC411
+AB411+Z411)))</f>
        <v>#VALUE!</v>
      </c>
      <c r="AE411" s="42"/>
      <c r="AF411" s="15" t="str">
        <f>IFERROR(IF(COUNTIF(Table9[MM Year],X411),
IF(AD411&lt;VLOOKUP(X411,Table9[],7,0),AD411
+VLOOKUP(X411,Table9[],4,0),AD411),AD411
),"")</f>
        <v/>
      </c>
      <c r="AG411" s="5"/>
      <c r="AH411" s="5"/>
      <c r="AI411" s="5"/>
      <c r="AJ411" s="6"/>
      <c r="AK411" s="6"/>
      <c r="AL411" s="12" t="str">
        <f t="shared" si="67"/>
        <v/>
      </c>
      <c r="AM411" s="5"/>
      <c r="AN411" s="27" t="str">
        <f t="shared" si="68"/>
        <v/>
      </c>
      <c r="AO411" s="5"/>
      <c r="AP411" s="5"/>
      <c r="AQ411" s="6"/>
      <c r="AR411" s="12" t="str">
        <f t="shared" si="69"/>
        <v/>
      </c>
      <c r="AS411" s="6"/>
      <c r="AT411" s="5"/>
      <c r="AU411" s="53"/>
      <c r="AV411" s="53"/>
      <c r="AW411" s="54"/>
      <c r="AX411" s="15" t="str">
        <f t="shared" si="70"/>
        <v/>
      </c>
      <c r="AY411" s="5"/>
      <c r="AZ411" s="27" t="str">
        <f>IFERROR(VLOOKUP(AY411,vlookup!A$2:I$331,2,FALSE),"")</f>
        <v/>
      </c>
      <c r="BA411" s="27" t="str">
        <f>IFERROR(VLOOKUP(AY411,vlookup!A$2:I$331,3,FALSE),"")</f>
        <v/>
      </c>
      <c r="BB411" s="5"/>
      <c r="BC411" s="27" t="str">
        <f>IFERROR(VLOOKUP(BB411,vlookup!D$2:E$331,2,FALSE),"")</f>
        <v/>
      </c>
      <c r="BD411" s="5"/>
      <c r="BE411" s="27" t="str">
        <f t="shared" si="71"/>
        <v/>
      </c>
      <c r="BF411" s="27" t="str">
        <f>IFERROR(VLOOKUP(BE411,vlookup!G$2:I$331,2,FALSE),"")</f>
        <v/>
      </c>
      <c r="BG411" s="27" t="str">
        <f>IFERROR(VLOOKUP(BE411,vlookup!G$2:I$331,3,FALSE),"")</f>
        <v/>
      </c>
      <c r="BH411" s="5"/>
      <c r="BI411" s="6"/>
      <c r="BJ411" s="6"/>
      <c r="BK411" s="6"/>
      <c r="BL411" s="6"/>
    </row>
    <row r="412" spans="1:64">
      <c r="A412" s="4"/>
      <c r="B412" s="5"/>
      <c r="C412" s="27" t="str">
        <f>IFERROR(VLOOKUP(B412,vlookup!A$2:I$331,2,FALSE),"")</f>
        <v/>
      </c>
      <c r="D412" s="27" t="str">
        <f>IFERROR(VLOOKUP(B412,vlookup!A$2:I$331,3,FALSE),"")</f>
        <v/>
      </c>
      <c r="E412" s="5"/>
      <c r="F412" s="27" t="str">
        <f>IFERROR(VLOOKUP(E412,vlookup!D$2:E$331,2,FALSE),"")</f>
        <v/>
      </c>
      <c r="G412" s="5"/>
      <c r="H412" s="27" t="str">
        <f t="shared" si="62"/>
        <v/>
      </c>
      <c r="I412" s="27" t="str">
        <f>IFERROR(VLOOKUP(H412,vlookup!G$2:I$331,2,FALSE),"")</f>
        <v/>
      </c>
      <c r="J412" s="27" t="str">
        <f>IFERROR(VLOOKUP(H412,vlookup!G$2:I$331,3,FALSE),"")</f>
        <v/>
      </c>
      <c r="K412" s="5"/>
      <c r="L412" s="6"/>
      <c r="M412" s="6"/>
      <c r="N412" s="6"/>
      <c r="O412" s="6"/>
      <c r="P412" s="6"/>
      <c r="Q412" s="14" t="str">
        <f t="shared" si="63"/>
        <v/>
      </c>
      <c r="R412" s="5"/>
      <c r="S412" s="6"/>
      <c r="T412" s="6"/>
      <c r="U412" s="5"/>
      <c r="V412" s="45">
        <f t="shared" si="64"/>
        <v>0</v>
      </c>
      <c r="W412" s="45">
        <f t="shared" si="65"/>
        <v>0</v>
      </c>
      <c r="X412" s="45" t="e">
        <f t="shared" si="66"/>
        <v>#VALUE!</v>
      </c>
      <c r="Y412" s="45">
        <f>IFERROR(VALUE(V412),VLOOKUP(V412,DayReplace[],2,0))</f>
        <v>0</v>
      </c>
      <c r="Z412" s="45">
        <f>IF(V412=0,1,
IF(OR(AND(COUNTIF(Table12[Normal and Leap Years],X412),AA412=3,Y412=30),
AND(COUNTIF(Table9[MM Year],X412),COUNTIF(Table13[Always 29-Day Months],AA412),Y412=30)),Y412
-1,Y412))</f>
        <v>1</v>
      </c>
      <c r="AA412" s="45">
        <f>IFERROR(VALUE(W412),VLOOKUP(W412,MonthReplace[],2,0))</f>
        <v>0</v>
      </c>
      <c r="AB412" s="45" t="e">
        <f>IF(COUNTIF(Table9[MM Year],X412),VLOOKUP(AA412,MonthSerial[],VLOOKUP(X412,Table9[],3,0)+2,0),DATE(X412,AA412,0)-AC412)</f>
        <v>#VALUE!</v>
      </c>
      <c r="AC412" s="45" t="e">
        <f>IF(COUNTIF(Table9[MM Year],X412),
VLOOKUP(X412,Table9[],5,0),
DATE(X412,1,0))</f>
        <v>#VALUE!</v>
      </c>
      <c r="AD412" s="46" t="e">
        <f>IF(AA412=0,DATE(YEAR(AC412+1),7,16),
IF(V412=0,IF(COUNTIF(Table9[MM Year],X412),AC412+AB412+Z412+15-DAY(AC412+AB412+Z412+15)+16,AC412+AB412+Z412-DAY(AC412+AB412+Z412)+16),
IF(COUNTIF(Table9[MM Year],X412),
IF(AC412+AB412+Z412&lt;VLOOKUP(X412,Table9[],7,0),AC412
+AB412+Z412+VLOOKUP(X412,Table9[],4,0),AC412+AB412+Z412),AC412
+AB412+Z412)))</f>
        <v>#VALUE!</v>
      </c>
      <c r="AE412" s="42"/>
      <c r="AF412" s="15" t="str">
        <f>IFERROR(IF(COUNTIF(Table9[MM Year],X412),
IF(AD412&lt;VLOOKUP(X412,Table9[],7,0),AD412
+VLOOKUP(X412,Table9[],4,0),AD412),AD412
),"")</f>
        <v/>
      </c>
      <c r="AG412" s="5"/>
      <c r="AH412" s="5"/>
      <c r="AI412" s="5"/>
      <c r="AJ412" s="6"/>
      <c r="AK412" s="6"/>
      <c r="AL412" s="12" t="str">
        <f t="shared" si="67"/>
        <v/>
      </c>
      <c r="AM412" s="5"/>
      <c r="AN412" s="27" t="str">
        <f t="shared" si="68"/>
        <v/>
      </c>
      <c r="AO412" s="5"/>
      <c r="AP412" s="5"/>
      <c r="AQ412" s="6"/>
      <c r="AR412" s="12" t="str">
        <f t="shared" si="69"/>
        <v/>
      </c>
      <c r="AS412" s="6"/>
      <c r="AT412" s="5"/>
      <c r="AU412" s="53"/>
      <c r="AV412" s="53"/>
      <c r="AW412" s="54"/>
      <c r="AX412" s="15" t="str">
        <f t="shared" si="70"/>
        <v/>
      </c>
      <c r="AY412" s="5"/>
      <c r="AZ412" s="27" t="str">
        <f>IFERROR(VLOOKUP(AY412,vlookup!A$2:I$331,2,FALSE),"")</f>
        <v/>
      </c>
      <c r="BA412" s="27" t="str">
        <f>IFERROR(VLOOKUP(AY412,vlookup!A$2:I$331,3,FALSE),"")</f>
        <v/>
      </c>
      <c r="BB412" s="5"/>
      <c r="BC412" s="27" t="str">
        <f>IFERROR(VLOOKUP(BB412,vlookup!D$2:E$331,2,FALSE),"")</f>
        <v/>
      </c>
      <c r="BD412" s="5"/>
      <c r="BE412" s="27" t="str">
        <f t="shared" si="71"/>
        <v/>
      </c>
      <c r="BF412" s="27" t="str">
        <f>IFERROR(VLOOKUP(BE412,vlookup!G$2:I$331,2,FALSE),"")</f>
        <v/>
      </c>
      <c r="BG412" s="27" t="str">
        <f>IFERROR(VLOOKUP(BE412,vlookup!G$2:I$331,3,FALSE),"")</f>
        <v/>
      </c>
      <c r="BH412" s="5"/>
      <c r="BI412" s="6"/>
      <c r="BJ412" s="6"/>
      <c r="BK412" s="6"/>
      <c r="BL412" s="6"/>
    </row>
    <row r="413" spans="1:64">
      <c r="A413" s="4"/>
      <c r="B413" s="5"/>
      <c r="C413" s="27" t="str">
        <f>IFERROR(VLOOKUP(B413,vlookup!A$2:I$331,2,FALSE),"")</f>
        <v/>
      </c>
      <c r="D413" s="27" t="str">
        <f>IFERROR(VLOOKUP(B413,vlookup!A$2:I$331,3,FALSE),"")</f>
        <v/>
      </c>
      <c r="E413" s="5"/>
      <c r="F413" s="27" t="str">
        <f>IFERROR(VLOOKUP(E413,vlookup!D$2:E$331,2,FALSE),"")</f>
        <v/>
      </c>
      <c r="G413" s="5"/>
      <c r="H413" s="27" t="str">
        <f t="shared" si="62"/>
        <v/>
      </c>
      <c r="I413" s="27" t="str">
        <f>IFERROR(VLOOKUP(H413,vlookup!G$2:I$331,2,FALSE),"")</f>
        <v/>
      </c>
      <c r="J413" s="27" t="str">
        <f>IFERROR(VLOOKUP(H413,vlookup!G$2:I$331,3,FALSE),"")</f>
        <v/>
      </c>
      <c r="K413" s="5"/>
      <c r="L413" s="6"/>
      <c r="M413" s="6"/>
      <c r="N413" s="6"/>
      <c r="O413" s="6"/>
      <c r="P413" s="6"/>
      <c r="Q413" s="14" t="str">
        <f t="shared" si="63"/>
        <v/>
      </c>
      <c r="R413" s="5"/>
      <c r="S413" s="6"/>
      <c r="T413" s="6"/>
      <c r="U413" s="5"/>
      <c r="V413" s="45">
        <f t="shared" si="64"/>
        <v>0</v>
      </c>
      <c r="W413" s="45">
        <f t="shared" si="65"/>
        <v>0</v>
      </c>
      <c r="X413" s="45" t="e">
        <f t="shared" si="66"/>
        <v>#VALUE!</v>
      </c>
      <c r="Y413" s="45">
        <f>IFERROR(VALUE(V413),VLOOKUP(V413,DayReplace[],2,0))</f>
        <v>0</v>
      </c>
      <c r="Z413" s="45">
        <f>IF(V413=0,1,
IF(OR(AND(COUNTIF(Table12[Normal and Leap Years],X413),AA413=3,Y413=30),
AND(COUNTIF(Table9[MM Year],X413),COUNTIF(Table13[Always 29-Day Months],AA413),Y413=30)),Y413
-1,Y413))</f>
        <v>1</v>
      </c>
      <c r="AA413" s="45">
        <f>IFERROR(VALUE(W413),VLOOKUP(W413,MonthReplace[],2,0))</f>
        <v>0</v>
      </c>
      <c r="AB413" s="45" t="e">
        <f>IF(COUNTIF(Table9[MM Year],X413),VLOOKUP(AA413,MonthSerial[],VLOOKUP(X413,Table9[],3,0)+2,0),DATE(X413,AA413,0)-AC413)</f>
        <v>#VALUE!</v>
      </c>
      <c r="AC413" s="45" t="e">
        <f>IF(COUNTIF(Table9[MM Year],X413),
VLOOKUP(X413,Table9[],5,0),
DATE(X413,1,0))</f>
        <v>#VALUE!</v>
      </c>
      <c r="AD413" s="46" t="e">
        <f>IF(AA413=0,DATE(YEAR(AC413+1),7,16),
IF(V413=0,IF(COUNTIF(Table9[MM Year],X413),AC413+AB413+Z413+15-DAY(AC413+AB413+Z413+15)+16,AC413+AB413+Z413-DAY(AC413+AB413+Z413)+16),
IF(COUNTIF(Table9[MM Year],X413),
IF(AC413+AB413+Z413&lt;VLOOKUP(X413,Table9[],7,0),AC413
+AB413+Z413+VLOOKUP(X413,Table9[],4,0),AC413+AB413+Z413),AC413
+AB413+Z413)))</f>
        <v>#VALUE!</v>
      </c>
      <c r="AE413" s="42"/>
      <c r="AF413" s="15" t="str">
        <f>IFERROR(IF(COUNTIF(Table9[MM Year],X413),
IF(AD413&lt;VLOOKUP(X413,Table9[],7,0),AD413
+VLOOKUP(X413,Table9[],4,0),AD413),AD413
),"")</f>
        <v/>
      </c>
      <c r="AG413" s="5"/>
      <c r="AH413" s="5"/>
      <c r="AI413" s="5"/>
      <c r="AJ413" s="6"/>
      <c r="AK413" s="6"/>
      <c r="AL413" s="12" t="str">
        <f t="shared" si="67"/>
        <v/>
      </c>
      <c r="AM413" s="5"/>
      <c r="AN413" s="27" t="str">
        <f t="shared" si="68"/>
        <v/>
      </c>
      <c r="AO413" s="5"/>
      <c r="AP413" s="5"/>
      <c r="AQ413" s="6"/>
      <c r="AR413" s="12" t="str">
        <f t="shared" si="69"/>
        <v/>
      </c>
      <c r="AS413" s="6"/>
      <c r="AT413" s="5"/>
      <c r="AU413" s="53"/>
      <c r="AV413" s="53"/>
      <c r="AW413" s="54"/>
      <c r="AX413" s="15" t="str">
        <f t="shared" si="70"/>
        <v/>
      </c>
      <c r="AY413" s="5"/>
      <c r="AZ413" s="27" t="str">
        <f>IFERROR(VLOOKUP(AY413,vlookup!A$2:I$331,2,FALSE),"")</f>
        <v/>
      </c>
      <c r="BA413" s="27" t="str">
        <f>IFERROR(VLOOKUP(AY413,vlookup!A$2:I$331,3,FALSE),"")</f>
        <v/>
      </c>
      <c r="BB413" s="5"/>
      <c r="BC413" s="27" t="str">
        <f>IFERROR(VLOOKUP(BB413,vlookup!D$2:E$331,2,FALSE),"")</f>
        <v/>
      </c>
      <c r="BD413" s="5"/>
      <c r="BE413" s="27" t="str">
        <f t="shared" si="71"/>
        <v/>
      </c>
      <c r="BF413" s="27" t="str">
        <f>IFERROR(VLOOKUP(BE413,vlookup!G$2:I$331,2,FALSE),"")</f>
        <v/>
      </c>
      <c r="BG413" s="27" t="str">
        <f>IFERROR(VLOOKUP(BE413,vlookup!G$2:I$331,3,FALSE),"")</f>
        <v/>
      </c>
      <c r="BH413" s="5"/>
      <c r="BI413" s="6"/>
      <c r="BJ413" s="6"/>
      <c r="BK413" s="6"/>
      <c r="BL413" s="6"/>
    </row>
    <row r="414" spans="1:64">
      <c r="A414" s="4"/>
      <c r="B414" s="5"/>
      <c r="C414" s="27" t="str">
        <f>IFERROR(VLOOKUP(B414,vlookup!A$2:I$331,2,FALSE),"")</f>
        <v/>
      </c>
      <c r="D414" s="27" t="str">
        <f>IFERROR(VLOOKUP(B414,vlookup!A$2:I$331,3,FALSE),"")</f>
        <v/>
      </c>
      <c r="E414" s="5"/>
      <c r="F414" s="27" t="str">
        <f>IFERROR(VLOOKUP(E414,vlookup!D$2:E$331,2,FALSE),"")</f>
        <v/>
      </c>
      <c r="G414" s="5"/>
      <c r="H414" s="27" t="str">
        <f t="shared" si="62"/>
        <v/>
      </c>
      <c r="I414" s="27" t="str">
        <f>IFERROR(VLOOKUP(H414,vlookup!G$2:I$331,2,FALSE),"")</f>
        <v/>
      </c>
      <c r="J414" s="27" t="str">
        <f>IFERROR(VLOOKUP(H414,vlookup!G$2:I$331,3,FALSE),"")</f>
        <v/>
      </c>
      <c r="K414" s="5"/>
      <c r="L414" s="6"/>
      <c r="M414" s="6"/>
      <c r="N414" s="6"/>
      <c r="O414" s="6"/>
      <c r="P414" s="6"/>
      <c r="Q414" s="14" t="str">
        <f t="shared" si="63"/>
        <v/>
      </c>
      <c r="R414" s="5"/>
      <c r="S414" s="6"/>
      <c r="T414" s="6"/>
      <c r="U414" s="5"/>
      <c r="V414" s="45">
        <f t="shared" si="64"/>
        <v>0</v>
      </c>
      <c r="W414" s="45">
        <f t="shared" si="65"/>
        <v>0</v>
      </c>
      <c r="X414" s="45" t="e">
        <f t="shared" si="66"/>
        <v>#VALUE!</v>
      </c>
      <c r="Y414" s="45">
        <f>IFERROR(VALUE(V414),VLOOKUP(V414,DayReplace[],2,0))</f>
        <v>0</v>
      </c>
      <c r="Z414" s="45">
        <f>IF(V414=0,1,
IF(OR(AND(COUNTIF(Table12[Normal and Leap Years],X414),AA414=3,Y414=30),
AND(COUNTIF(Table9[MM Year],X414),COUNTIF(Table13[Always 29-Day Months],AA414),Y414=30)),Y414
-1,Y414))</f>
        <v>1</v>
      </c>
      <c r="AA414" s="45">
        <f>IFERROR(VALUE(W414),VLOOKUP(W414,MonthReplace[],2,0))</f>
        <v>0</v>
      </c>
      <c r="AB414" s="45" t="e">
        <f>IF(COUNTIF(Table9[MM Year],X414),VLOOKUP(AA414,MonthSerial[],VLOOKUP(X414,Table9[],3,0)+2,0),DATE(X414,AA414,0)-AC414)</f>
        <v>#VALUE!</v>
      </c>
      <c r="AC414" s="45" t="e">
        <f>IF(COUNTIF(Table9[MM Year],X414),
VLOOKUP(X414,Table9[],5,0),
DATE(X414,1,0))</f>
        <v>#VALUE!</v>
      </c>
      <c r="AD414" s="46" t="e">
        <f>IF(AA414=0,DATE(YEAR(AC414+1),7,16),
IF(V414=0,IF(COUNTIF(Table9[MM Year],X414),AC414+AB414+Z414+15-DAY(AC414+AB414+Z414+15)+16,AC414+AB414+Z414-DAY(AC414+AB414+Z414)+16),
IF(COUNTIF(Table9[MM Year],X414),
IF(AC414+AB414+Z414&lt;VLOOKUP(X414,Table9[],7,0),AC414
+AB414+Z414+VLOOKUP(X414,Table9[],4,0),AC414+AB414+Z414),AC414
+AB414+Z414)))</f>
        <v>#VALUE!</v>
      </c>
      <c r="AE414" s="42"/>
      <c r="AF414" s="15" t="str">
        <f>IFERROR(IF(COUNTIF(Table9[MM Year],X414),
IF(AD414&lt;VLOOKUP(X414,Table9[],7,0),AD414
+VLOOKUP(X414,Table9[],4,0),AD414),AD414
),"")</f>
        <v/>
      </c>
      <c r="AG414" s="5"/>
      <c r="AH414" s="5"/>
      <c r="AI414" s="5"/>
      <c r="AJ414" s="6"/>
      <c r="AK414" s="6"/>
      <c r="AL414" s="12" t="str">
        <f t="shared" si="67"/>
        <v/>
      </c>
      <c r="AM414" s="5"/>
      <c r="AN414" s="27" t="str">
        <f t="shared" si="68"/>
        <v/>
      </c>
      <c r="AO414" s="5"/>
      <c r="AP414" s="5"/>
      <c r="AQ414" s="6"/>
      <c r="AR414" s="12" t="str">
        <f t="shared" si="69"/>
        <v/>
      </c>
      <c r="AS414" s="6"/>
      <c r="AT414" s="5"/>
      <c r="AU414" s="53"/>
      <c r="AV414" s="53"/>
      <c r="AW414" s="54"/>
      <c r="AX414" s="15" t="str">
        <f t="shared" si="70"/>
        <v/>
      </c>
      <c r="AY414" s="5"/>
      <c r="AZ414" s="27" t="str">
        <f>IFERROR(VLOOKUP(AY414,vlookup!A$2:I$331,2,FALSE),"")</f>
        <v/>
      </c>
      <c r="BA414" s="27" t="str">
        <f>IFERROR(VLOOKUP(AY414,vlookup!A$2:I$331,3,FALSE),"")</f>
        <v/>
      </c>
      <c r="BB414" s="5"/>
      <c r="BC414" s="27" t="str">
        <f>IFERROR(VLOOKUP(BB414,vlookup!D$2:E$331,2,FALSE),"")</f>
        <v/>
      </c>
      <c r="BD414" s="5"/>
      <c r="BE414" s="27" t="str">
        <f t="shared" si="71"/>
        <v/>
      </c>
      <c r="BF414" s="27" t="str">
        <f>IFERROR(VLOOKUP(BE414,vlookup!G$2:I$331,2,FALSE),"")</f>
        <v/>
      </c>
      <c r="BG414" s="27" t="str">
        <f>IFERROR(VLOOKUP(BE414,vlookup!G$2:I$331,3,FALSE),"")</f>
        <v/>
      </c>
      <c r="BH414" s="5"/>
      <c r="BI414" s="6"/>
      <c r="BJ414" s="6"/>
      <c r="BK414" s="6"/>
      <c r="BL414" s="6"/>
    </row>
    <row r="415" spans="1:64">
      <c r="A415" s="4"/>
      <c r="B415" s="5"/>
      <c r="C415" s="27" t="str">
        <f>IFERROR(VLOOKUP(B415,vlookup!A$2:I$331,2,FALSE),"")</f>
        <v/>
      </c>
      <c r="D415" s="27" t="str">
        <f>IFERROR(VLOOKUP(B415,vlookup!A$2:I$331,3,FALSE),"")</f>
        <v/>
      </c>
      <c r="E415" s="5"/>
      <c r="F415" s="27" t="str">
        <f>IFERROR(VLOOKUP(E415,vlookup!D$2:E$331,2,FALSE),"")</f>
        <v/>
      </c>
      <c r="G415" s="5"/>
      <c r="H415" s="27" t="str">
        <f t="shared" si="62"/>
        <v/>
      </c>
      <c r="I415" s="27" t="str">
        <f>IFERROR(VLOOKUP(H415,vlookup!G$2:I$331,2,FALSE),"")</f>
        <v/>
      </c>
      <c r="J415" s="27" t="str">
        <f>IFERROR(VLOOKUP(H415,vlookup!G$2:I$331,3,FALSE),"")</f>
        <v/>
      </c>
      <c r="K415" s="5"/>
      <c r="L415" s="6"/>
      <c r="M415" s="6"/>
      <c r="N415" s="6"/>
      <c r="O415" s="6"/>
      <c r="P415" s="6"/>
      <c r="Q415" s="14" t="str">
        <f t="shared" si="63"/>
        <v/>
      </c>
      <c r="R415" s="5"/>
      <c r="S415" s="6"/>
      <c r="T415" s="6"/>
      <c r="U415" s="5"/>
      <c r="V415" s="45">
        <f t="shared" si="64"/>
        <v>0</v>
      </c>
      <c r="W415" s="45">
        <f t="shared" si="65"/>
        <v>0</v>
      </c>
      <c r="X415" s="45" t="e">
        <f t="shared" si="66"/>
        <v>#VALUE!</v>
      </c>
      <c r="Y415" s="45">
        <f>IFERROR(VALUE(V415),VLOOKUP(V415,DayReplace[],2,0))</f>
        <v>0</v>
      </c>
      <c r="Z415" s="45">
        <f>IF(V415=0,1,
IF(OR(AND(COUNTIF(Table12[Normal and Leap Years],X415),AA415=3,Y415=30),
AND(COUNTIF(Table9[MM Year],X415),COUNTIF(Table13[Always 29-Day Months],AA415),Y415=30)),Y415
-1,Y415))</f>
        <v>1</v>
      </c>
      <c r="AA415" s="45">
        <f>IFERROR(VALUE(W415),VLOOKUP(W415,MonthReplace[],2,0))</f>
        <v>0</v>
      </c>
      <c r="AB415" s="45" t="e">
        <f>IF(COUNTIF(Table9[MM Year],X415),VLOOKUP(AA415,MonthSerial[],VLOOKUP(X415,Table9[],3,0)+2,0),DATE(X415,AA415,0)-AC415)</f>
        <v>#VALUE!</v>
      </c>
      <c r="AC415" s="45" t="e">
        <f>IF(COUNTIF(Table9[MM Year],X415),
VLOOKUP(X415,Table9[],5,0),
DATE(X415,1,0))</f>
        <v>#VALUE!</v>
      </c>
      <c r="AD415" s="46" t="e">
        <f>IF(AA415=0,DATE(YEAR(AC415+1),7,16),
IF(V415=0,IF(COUNTIF(Table9[MM Year],X415),AC415+AB415+Z415+15-DAY(AC415+AB415+Z415+15)+16,AC415+AB415+Z415-DAY(AC415+AB415+Z415)+16),
IF(COUNTIF(Table9[MM Year],X415),
IF(AC415+AB415+Z415&lt;VLOOKUP(X415,Table9[],7,0),AC415
+AB415+Z415+VLOOKUP(X415,Table9[],4,0),AC415+AB415+Z415),AC415
+AB415+Z415)))</f>
        <v>#VALUE!</v>
      </c>
      <c r="AE415" s="42"/>
      <c r="AF415" s="15" t="str">
        <f>IFERROR(IF(COUNTIF(Table9[MM Year],X415),
IF(AD415&lt;VLOOKUP(X415,Table9[],7,0),AD415
+VLOOKUP(X415,Table9[],4,0),AD415),AD415
),"")</f>
        <v/>
      </c>
      <c r="AG415" s="5"/>
      <c r="AH415" s="5"/>
      <c r="AI415" s="5"/>
      <c r="AJ415" s="6"/>
      <c r="AK415" s="6"/>
      <c r="AL415" s="12" t="str">
        <f t="shared" si="67"/>
        <v/>
      </c>
      <c r="AM415" s="5"/>
      <c r="AN415" s="27" t="str">
        <f t="shared" si="68"/>
        <v/>
      </c>
      <c r="AO415" s="5"/>
      <c r="AP415" s="5"/>
      <c r="AQ415" s="6"/>
      <c r="AR415" s="12" t="str">
        <f t="shared" si="69"/>
        <v/>
      </c>
      <c r="AS415" s="6"/>
      <c r="AT415" s="5"/>
      <c r="AU415" s="53"/>
      <c r="AV415" s="53"/>
      <c r="AW415" s="54"/>
      <c r="AX415" s="15" t="str">
        <f t="shared" si="70"/>
        <v/>
      </c>
      <c r="AY415" s="5"/>
      <c r="AZ415" s="27" t="str">
        <f>IFERROR(VLOOKUP(AY415,vlookup!A$2:I$331,2,FALSE),"")</f>
        <v/>
      </c>
      <c r="BA415" s="27" t="str">
        <f>IFERROR(VLOOKUP(AY415,vlookup!A$2:I$331,3,FALSE),"")</f>
        <v/>
      </c>
      <c r="BB415" s="5"/>
      <c r="BC415" s="27" t="str">
        <f>IFERROR(VLOOKUP(BB415,vlookup!D$2:E$331,2,FALSE),"")</f>
        <v/>
      </c>
      <c r="BD415" s="5"/>
      <c r="BE415" s="27" t="str">
        <f t="shared" si="71"/>
        <v/>
      </c>
      <c r="BF415" s="27" t="str">
        <f>IFERROR(VLOOKUP(BE415,vlookup!G$2:I$331,2,FALSE),"")</f>
        <v/>
      </c>
      <c r="BG415" s="27" t="str">
        <f>IFERROR(VLOOKUP(BE415,vlookup!G$2:I$331,3,FALSE),"")</f>
        <v/>
      </c>
      <c r="BH415" s="5"/>
      <c r="BI415" s="6"/>
      <c r="BJ415" s="6"/>
      <c r="BK415" s="6"/>
      <c r="BL415" s="6"/>
    </row>
    <row r="416" spans="1:64">
      <c r="A416" s="4"/>
      <c r="B416" s="5"/>
      <c r="C416" s="27" t="str">
        <f>IFERROR(VLOOKUP(B416,vlookup!A$2:I$331,2,FALSE),"")</f>
        <v/>
      </c>
      <c r="D416" s="27" t="str">
        <f>IFERROR(VLOOKUP(B416,vlookup!A$2:I$331,3,FALSE),"")</f>
        <v/>
      </c>
      <c r="E416" s="5"/>
      <c r="F416" s="27" t="str">
        <f>IFERROR(VLOOKUP(E416,vlookup!D$2:E$331,2,FALSE),"")</f>
        <v/>
      </c>
      <c r="G416" s="5"/>
      <c r="H416" s="27" t="str">
        <f t="shared" si="62"/>
        <v/>
      </c>
      <c r="I416" s="27" t="str">
        <f>IFERROR(VLOOKUP(H416,vlookup!G$2:I$331,2,FALSE),"")</f>
        <v/>
      </c>
      <c r="J416" s="27" t="str">
        <f>IFERROR(VLOOKUP(H416,vlookup!G$2:I$331,3,FALSE),"")</f>
        <v/>
      </c>
      <c r="K416" s="5"/>
      <c r="L416" s="6"/>
      <c r="M416" s="6"/>
      <c r="N416" s="6"/>
      <c r="O416" s="6"/>
      <c r="P416" s="6"/>
      <c r="Q416" s="14" t="str">
        <f t="shared" si="63"/>
        <v/>
      </c>
      <c r="R416" s="5"/>
      <c r="S416" s="6"/>
      <c r="T416" s="6"/>
      <c r="U416" s="5"/>
      <c r="V416" s="45">
        <f t="shared" si="64"/>
        <v>0</v>
      </c>
      <c r="W416" s="45">
        <f t="shared" si="65"/>
        <v>0</v>
      </c>
      <c r="X416" s="45" t="e">
        <f t="shared" si="66"/>
        <v>#VALUE!</v>
      </c>
      <c r="Y416" s="45">
        <f>IFERROR(VALUE(V416),VLOOKUP(V416,DayReplace[],2,0))</f>
        <v>0</v>
      </c>
      <c r="Z416" s="45">
        <f>IF(V416=0,1,
IF(OR(AND(COUNTIF(Table12[Normal and Leap Years],X416),AA416=3,Y416=30),
AND(COUNTIF(Table9[MM Year],X416),COUNTIF(Table13[Always 29-Day Months],AA416),Y416=30)),Y416
-1,Y416))</f>
        <v>1</v>
      </c>
      <c r="AA416" s="45">
        <f>IFERROR(VALUE(W416),VLOOKUP(W416,MonthReplace[],2,0))</f>
        <v>0</v>
      </c>
      <c r="AB416" s="45" t="e">
        <f>IF(COUNTIF(Table9[MM Year],X416),VLOOKUP(AA416,MonthSerial[],VLOOKUP(X416,Table9[],3,0)+2,0),DATE(X416,AA416,0)-AC416)</f>
        <v>#VALUE!</v>
      </c>
      <c r="AC416" s="45" t="e">
        <f>IF(COUNTIF(Table9[MM Year],X416),
VLOOKUP(X416,Table9[],5,0),
DATE(X416,1,0))</f>
        <v>#VALUE!</v>
      </c>
      <c r="AD416" s="46" t="e">
        <f>IF(AA416=0,DATE(YEAR(AC416+1),7,16),
IF(V416=0,IF(COUNTIF(Table9[MM Year],X416),AC416+AB416+Z416+15-DAY(AC416+AB416+Z416+15)+16,AC416+AB416+Z416-DAY(AC416+AB416+Z416)+16),
IF(COUNTIF(Table9[MM Year],X416),
IF(AC416+AB416+Z416&lt;VLOOKUP(X416,Table9[],7,0),AC416
+AB416+Z416+VLOOKUP(X416,Table9[],4,0),AC416+AB416+Z416),AC416
+AB416+Z416)))</f>
        <v>#VALUE!</v>
      </c>
      <c r="AE416" s="42"/>
      <c r="AF416" s="15" t="str">
        <f>IFERROR(IF(COUNTIF(Table9[MM Year],X416),
IF(AD416&lt;VLOOKUP(X416,Table9[],7,0),AD416
+VLOOKUP(X416,Table9[],4,0),AD416),AD416
),"")</f>
        <v/>
      </c>
      <c r="AG416" s="5"/>
      <c r="AH416" s="5"/>
      <c r="AI416" s="5"/>
      <c r="AJ416" s="6"/>
      <c r="AK416" s="6"/>
      <c r="AL416" s="12" t="str">
        <f t="shared" si="67"/>
        <v/>
      </c>
      <c r="AM416" s="5"/>
      <c r="AN416" s="27" t="str">
        <f t="shared" si="68"/>
        <v/>
      </c>
      <c r="AO416" s="5"/>
      <c r="AP416" s="5"/>
      <c r="AQ416" s="6"/>
      <c r="AR416" s="12" t="str">
        <f t="shared" si="69"/>
        <v/>
      </c>
      <c r="AS416" s="6"/>
      <c r="AT416" s="5"/>
      <c r="AU416" s="53"/>
      <c r="AV416" s="53"/>
      <c r="AW416" s="54"/>
      <c r="AX416" s="15" t="str">
        <f t="shared" si="70"/>
        <v/>
      </c>
      <c r="AY416" s="5"/>
      <c r="AZ416" s="27" t="str">
        <f>IFERROR(VLOOKUP(AY416,vlookup!A$2:I$331,2,FALSE),"")</f>
        <v/>
      </c>
      <c r="BA416" s="27" t="str">
        <f>IFERROR(VLOOKUP(AY416,vlookup!A$2:I$331,3,FALSE),"")</f>
        <v/>
      </c>
      <c r="BB416" s="5"/>
      <c r="BC416" s="27" t="str">
        <f>IFERROR(VLOOKUP(BB416,vlookup!D$2:E$331,2,FALSE),"")</f>
        <v/>
      </c>
      <c r="BD416" s="5"/>
      <c r="BE416" s="27" t="str">
        <f t="shared" si="71"/>
        <v/>
      </c>
      <c r="BF416" s="27" t="str">
        <f>IFERROR(VLOOKUP(BE416,vlookup!G$2:I$331,2,FALSE),"")</f>
        <v/>
      </c>
      <c r="BG416" s="27" t="str">
        <f>IFERROR(VLOOKUP(BE416,vlookup!G$2:I$331,3,FALSE),"")</f>
        <v/>
      </c>
      <c r="BH416" s="5"/>
      <c r="BI416" s="6"/>
      <c r="BJ416" s="6"/>
      <c r="BK416" s="6"/>
      <c r="BL416" s="6"/>
    </row>
    <row r="417" spans="1:64">
      <c r="A417" s="4"/>
      <c r="B417" s="5"/>
      <c r="C417" s="27" t="str">
        <f>IFERROR(VLOOKUP(B417,vlookup!A$2:I$331,2,FALSE),"")</f>
        <v/>
      </c>
      <c r="D417" s="27" t="str">
        <f>IFERROR(VLOOKUP(B417,vlookup!A$2:I$331,3,FALSE),"")</f>
        <v/>
      </c>
      <c r="E417" s="5"/>
      <c r="F417" s="27" t="str">
        <f>IFERROR(VLOOKUP(E417,vlookup!D$2:E$331,2,FALSE),"")</f>
        <v/>
      </c>
      <c r="G417" s="5"/>
      <c r="H417" s="27" t="str">
        <f t="shared" si="62"/>
        <v/>
      </c>
      <c r="I417" s="27" t="str">
        <f>IFERROR(VLOOKUP(H417,vlookup!G$2:I$331,2,FALSE),"")</f>
        <v/>
      </c>
      <c r="J417" s="27" t="str">
        <f>IFERROR(VLOOKUP(H417,vlookup!G$2:I$331,3,FALSE),"")</f>
        <v/>
      </c>
      <c r="K417" s="5"/>
      <c r="L417" s="6"/>
      <c r="M417" s="6"/>
      <c r="N417" s="6"/>
      <c r="O417" s="6"/>
      <c r="P417" s="6"/>
      <c r="Q417" s="14" t="str">
        <f t="shared" si="63"/>
        <v/>
      </c>
      <c r="R417" s="5"/>
      <c r="S417" s="6"/>
      <c r="T417" s="6"/>
      <c r="U417" s="5"/>
      <c r="V417" s="45">
        <f t="shared" si="64"/>
        <v>0</v>
      </c>
      <c r="W417" s="45">
        <f t="shared" si="65"/>
        <v>0</v>
      </c>
      <c r="X417" s="45" t="e">
        <f t="shared" si="66"/>
        <v>#VALUE!</v>
      </c>
      <c r="Y417" s="45">
        <f>IFERROR(VALUE(V417),VLOOKUP(V417,DayReplace[],2,0))</f>
        <v>0</v>
      </c>
      <c r="Z417" s="45">
        <f>IF(V417=0,1,
IF(OR(AND(COUNTIF(Table12[Normal and Leap Years],X417),AA417=3,Y417=30),
AND(COUNTIF(Table9[MM Year],X417),COUNTIF(Table13[Always 29-Day Months],AA417),Y417=30)),Y417
-1,Y417))</f>
        <v>1</v>
      </c>
      <c r="AA417" s="45">
        <f>IFERROR(VALUE(W417),VLOOKUP(W417,MonthReplace[],2,0))</f>
        <v>0</v>
      </c>
      <c r="AB417" s="45" t="e">
        <f>IF(COUNTIF(Table9[MM Year],X417),VLOOKUP(AA417,MonthSerial[],VLOOKUP(X417,Table9[],3,0)+2,0),DATE(X417,AA417,0)-AC417)</f>
        <v>#VALUE!</v>
      </c>
      <c r="AC417" s="45" t="e">
        <f>IF(COUNTIF(Table9[MM Year],X417),
VLOOKUP(X417,Table9[],5,0),
DATE(X417,1,0))</f>
        <v>#VALUE!</v>
      </c>
      <c r="AD417" s="46" t="e">
        <f>IF(AA417=0,DATE(YEAR(AC417+1),7,16),
IF(V417=0,IF(COUNTIF(Table9[MM Year],X417),AC417+AB417+Z417+15-DAY(AC417+AB417+Z417+15)+16,AC417+AB417+Z417-DAY(AC417+AB417+Z417)+16),
IF(COUNTIF(Table9[MM Year],X417),
IF(AC417+AB417+Z417&lt;VLOOKUP(X417,Table9[],7,0),AC417
+AB417+Z417+VLOOKUP(X417,Table9[],4,0),AC417+AB417+Z417),AC417
+AB417+Z417)))</f>
        <v>#VALUE!</v>
      </c>
      <c r="AE417" s="42"/>
      <c r="AF417" s="15" t="str">
        <f>IFERROR(IF(COUNTIF(Table9[MM Year],X417),
IF(AD417&lt;VLOOKUP(X417,Table9[],7,0),AD417
+VLOOKUP(X417,Table9[],4,0),AD417),AD417
),"")</f>
        <v/>
      </c>
      <c r="AG417" s="5"/>
      <c r="AH417" s="5"/>
      <c r="AI417" s="5"/>
      <c r="AJ417" s="6"/>
      <c r="AK417" s="6"/>
      <c r="AL417" s="12" t="str">
        <f t="shared" si="67"/>
        <v/>
      </c>
      <c r="AM417" s="5"/>
      <c r="AN417" s="27" t="str">
        <f t="shared" si="68"/>
        <v/>
      </c>
      <c r="AO417" s="5"/>
      <c r="AP417" s="5"/>
      <c r="AQ417" s="6"/>
      <c r="AR417" s="12" t="str">
        <f t="shared" si="69"/>
        <v/>
      </c>
      <c r="AS417" s="6"/>
      <c r="AT417" s="5"/>
      <c r="AU417" s="53"/>
      <c r="AV417" s="53"/>
      <c r="AW417" s="54"/>
      <c r="AX417" s="15" t="str">
        <f t="shared" si="70"/>
        <v/>
      </c>
      <c r="AY417" s="5"/>
      <c r="AZ417" s="27" t="str">
        <f>IFERROR(VLOOKUP(AY417,vlookup!A$2:I$331,2,FALSE),"")</f>
        <v/>
      </c>
      <c r="BA417" s="27" t="str">
        <f>IFERROR(VLOOKUP(AY417,vlookup!A$2:I$331,3,FALSE),"")</f>
        <v/>
      </c>
      <c r="BB417" s="5"/>
      <c r="BC417" s="27" t="str">
        <f>IFERROR(VLOOKUP(BB417,vlookup!D$2:E$331,2,FALSE),"")</f>
        <v/>
      </c>
      <c r="BD417" s="5"/>
      <c r="BE417" s="27" t="str">
        <f t="shared" si="71"/>
        <v/>
      </c>
      <c r="BF417" s="27" t="str">
        <f>IFERROR(VLOOKUP(BE417,vlookup!G$2:I$331,2,FALSE),"")</f>
        <v/>
      </c>
      <c r="BG417" s="27" t="str">
        <f>IFERROR(VLOOKUP(BE417,vlookup!G$2:I$331,3,FALSE),"")</f>
        <v/>
      </c>
      <c r="BH417" s="5"/>
      <c r="BI417" s="6"/>
      <c r="BJ417" s="6"/>
      <c r="BK417" s="6"/>
      <c r="BL417" s="6"/>
    </row>
    <row r="418" spans="1:64">
      <c r="A418" s="4"/>
      <c r="B418" s="5"/>
      <c r="C418" s="27" t="str">
        <f>IFERROR(VLOOKUP(B418,vlookup!A$2:I$331,2,FALSE),"")</f>
        <v/>
      </c>
      <c r="D418" s="27" t="str">
        <f>IFERROR(VLOOKUP(B418,vlookup!A$2:I$331,3,FALSE),"")</f>
        <v/>
      </c>
      <c r="E418" s="5"/>
      <c r="F418" s="27" t="str">
        <f>IFERROR(VLOOKUP(E418,vlookup!D$2:E$331,2,FALSE),"")</f>
        <v/>
      </c>
      <c r="G418" s="5"/>
      <c r="H418" s="27" t="str">
        <f t="shared" si="62"/>
        <v/>
      </c>
      <c r="I418" s="27" t="str">
        <f>IFERROR(VLOOKUP(H418,vlookup!G$2:I$331,2,FALSE),"")</f>
        <v/>
      </c>
      <c r="J418" s="27" t="str">
        <f>IFERROR(VLOOKUP(H418,vlookup!G$2:I$331,3,FALSE),"")</f>
        <v/>
      </c>
      <c r="K418" s="5"/>
      <c r="L418" s="6"/>
      <c r="M418" s="6"/>
      <c r="N418" s="6"/>
      <c r="O418" s="6"/>
      <c r="P418" s="6"/>
      <c r="Q418" s="14" t="str">
        <f t="shared" si="63"/>
        <v/>
      </c>
      <c r="R418" s="5"/>
      <c r="S418" s="6"/>
      <c r="T418" s="6"/>
      <c r="U418" s="5"/>
      <c r="V418" s="45">
        <f t="shared" si="64"/>
        <v>0</v>
      </c>
      <c r="W418" s="45">
        <f t="shared" si="65"/>
        <v>0</v>
      </c>
      <c r="X418" s="45" t="e">
        <f t="shared" si="66"/>
        <v>#VALUE!</v>
      </c>
      <c r="Y418" s="45">
        <f>IFERROR(VALUE(V418),VLOOKUP(V418,DayReplace[],2,0))</f>
        <v>0</v>
      </c>
      <c r="Z418" s="45">
        <f>IF(V418=0,1,
IF(OR(AND(COUNTIF(Table12[Normal and Leap Years],X418),AA418=3,Y418=30),
AND(COUNTIF(Table9[MM Year],X418),COUNTIF(Table13[Always 29-Day Months],AA418),Y418=30)),Y418
-1,Y418))</f>
        <v>1</v>
      </c>
      <c r="AA418" s="45">
        <f>IFERROR(VALUE(W418),VLOOKUP(W418,MonthReplace[],2,0))</f>
        <v>0</v>
      </c>
      <c r="AB418" s="45" t="e">
        <f>IF(COUNTIF(Table9[MM Year],X418),VLOOKUP(AA418,MonthSerial[],VLOOKUP(X418,Table9[],3,0)+2,0),DATE(X418,AA418,0)-AC418)</f>
        <v>#VALUE!</v>
      </c>
      <c r="AC418" s="45" t="e">
        <f>IF(COUNTIF(Table9[MM Year],X418),
VLOOKUP(X418,Table9[],5,0),
DATE(X418,1,0))</f>
        <v>#VALUE!</v>
      </c>
      <c r="AD418" s="46" t="e">
        <f>IF(AA418=0,DATE(YEAR(AC418+1),7,16),
IF(V418=0,IF(COUNTIF(Table9[MM Year],X418),AC418+AB418+Z418+15-DAY(AC418+AB418+Z418+15)+16,AC418+AB418+Z418-DAY(AC418+AB418+Z418)+16),
IF(COUNTIF(Table9[MM Year],X418),
IF(AC418+AB418+Z418&lt;VLOOKUP(X418,Table9[],7,0),AC418
+AB418+Z418+VLOOKUP(X418,Table9[],4,0),AC418+AB418+Z418),AC418
+AB418+Z418)))</f>
        <v>#VALUE!</v>
      </c>
      <c r="AE418" s="42"/>
      <c r="AF418" s="15" t="str">
        <f>IFERROR(IF(COUNTIF(Table9[MM Year],X418),
IF(AD418&lt;VLOOKUP(X418,Table9[],7,0),AD418
+VLOOKUP(X418,Table9[],4,0),AD418),AD418
),"")</f>
        <v/>
      </c>
      <c r="AG418" s="5"/>
      <c r="AH418" s="5"/>
      <c r="AI418" s="5"/>
      <c r="AJ418" s="6"/>
      <c r="AK418" s="6"/>
      <c r="AL418" s="12" t="str">
        <f t="shared" si="67"/>
        <v/>
      </c>
      <c r="AM418" s="5"/>
      <c r="AN418" s="27" t="str">
        <f t="shared" si="68"/>
        <v/>
      </c>
      <c r="AO418" s="5"/>
      <c r="AP418" s="5"/>
      <c r="AQ418" s="6"/>
      <c r="AR418" s="12" t="str">
        <f t="shared" si="69"/>
        <v/>
      </c>
      <c r="AS418" s="6"/>
      <c r="AT418" s="5"/>
      <c r="AU418" s="53"/>
      <c r="AV418" s="53"/>
      <c r="AW418" s="54"/>
      <c r="AX418" s="15" t="str">
        <f t="shared" si="70"/>
        <v/>
      </c>
      <c r="AY418" s="5"/>
      <c r="AZ418" s="27" t="str">
        <f>IFERROR(VLOOKUP(AY418,vlookup!A$2:I$331,2,FALSE),"")</f>
        <v/>
      </c>
      <c r="BA418" s="27" t="str">
        <f>IFERROR(VLOOKUP(AY418,vlookup!A$2:I$331,3,FALSE),"")</f>
        <v/>
      </c>
      <c r="BB418" s="5"/>
      <c r="BC418" s="27" t="str">
        <f>IFERROR(VLOOKUP(BB418,vlookup!D$2:E$331,2,FALSE),"")</f>
        <v/>
      </c>
      <c r="BD418" s="5"/>
      <c r="BE418" s="27" t="str">
        <f t="shared" si="71"/>
        <v/>
      </c>
      <c r="BF418" s="27" t="str">
        <f>IFERROR(VLOOKUP(BE418,vlookup!G$2:I$331,2,FALSE),"")</f>
        <v/>
      </c>
      <c r="BG418" s="27" t="str">
        <f>IFERROR(VLOOKUP(BE418,vlookup!G$2:I$331,3,FALSE),"")</f>
        <v/>
      </c>
      <c r="BH418" s="5"/>
      <c r="BI418" s="6"/>
      <c r="BJ418" s="6"/>
      <c r="BK418" s="6"/>
      <c r="BL418" s="6"/>
    </row>
    <row r="419" spans="1:64">
      <c r="A419" s="4"/>
      <c r="B419" s="5"/>
      <c r="C419" s="27" t="str">
        <f>IFERROR(VLOOKUP(B419,vlookup!A$2:I$331,2,FALSE),"")</f>
        <v/>
      </c>
      <c r="D419" s="27" t="str">
        <f>IFERROR(VLOOKUP(B419,vlookup!A$2:I$331,3,FALSE),"")</f>
        <v/>
      </c>
      <c r="E419" s="5"/>
      <c r="F419" s="27" t="str">
        <f>IFERROR(VLOOKUP(E419,vlookup!D$2:E$331,2,FALSE),"")</f>
        <v/>
      </c>
      <c r="G419" s="5"/>
      <c r="H419" s="27" t="str">
        <f t="shared" si="62"/>
        <v/>
      </c>
      <c r="I419" s="27" t="str">
        <f>IFERROR(VLOOKUP(H419,vlookup!G$2:I$331,2,FALSE),"")</f>
        <v/>
      </c>
      <c r="J419" s="27" t="str">
        <f>IFERROR(VLOOKUP(H419,vlookup!G$2:I$331,3,FALSE),"")</f>
        <v/>
      </c>
      <c r="K419" s="5"/>
      <c r="L419" s="6"/>
      <c r="M419" s="6"/>
      <c r="N419" s="6"/>
      <c r="O419" s="6"/>
      <c r="P419" s="6"/>
      <c r="Q419" s="14" t="str">
        <f t="shared" si="63"/>
        <v/>
      </c>
      <c r="R419" s="5"/>
      <c r="S419" s="6"/>
      <c r="T419" s="6"/>
      <c r="U419" s="5"/>
      <c r="V419" s="45">
        <f t="shared" si="64"/>
        <v>0</v>
      </c>
      <c r="W419" s="45">
        <f t="shared" si="65"/>
        <v>0</v>
      </c>
      <c r="X419" s="45" t="e">
        <f t="shared" si="66"/>
        <v>#VALUE!</v>
      </c>
      <c r="Y419" s="45">
        <f>IFERROR(VALUE(V419),VLOOKUP(V419,DayReplace[],2,0))</f>
        <v>0</v>
      </c>
      <c r="Z419" s="45">
        <f>IF(V419=0,1,
IF(OR(AND(COUNTIF(Table12[Normal and Leap Years],X419),AA419=3,Y419=30),
AND(COUNTIF(Table9[MM Year],X419),COUNTIF(Table13[Always 29-Day Months],AA419),Y419=30)),Y419
-1,Y419))</f>
        <v>1</v>
      </c>
      <c r="AA419" s="45">
        <f>IFERROR(VALUE(W419),VLOOKUP(W419,MonthReplace[],2,0))</f>
        <v>0</v>
      </c>
      <c r="AB419" s="45" t="e">
        <f>IF(COUNTIF(Table9[MM Year],X419),VLOOKUP(AA419,MonthSerial[],VLOOKUP(X419,Table9[],3,0)+2,0),DATE(X419,AA419,0)-AC419)</f>
        <v>#VALUE!</v>
      </c>
      <c r="AC419" s="45" t="e">
        <f>IF(COUNTIF(Table9[MM Year],X419),
VLOOKUP(X419,Table9[],5,0),
DATE(X419,1,0))</f>
        <v>#VALUE!</v>
      </c>
      <c r="AD419" s="46" t="e">
        <f>IF(AA419=0,DATE(YEAR(AC419+1),7,16),
IF(V419=0,IF(COUNTIF(Table9[MM Year],X419),AC419+AB419+Z419+15-DAY(AC419+AB419+Z419+15)+16,AC419+AB419+Z419-DAY(AC419+AB419+Z419)+16),
IF(COUNTIF(Table9[MM Year],X419),
IF(AC419+AB419+Z419&lt;VLOOKUP(X419,Table9[],7,0),AC419
+AB419+Z419+VLOOKUP(X419,Table9[],4,0),AC419+AB419+Z419),AC419
+AB419+Z419)))</f>
        <v>#VALUE!</v>
      </c>
      <c r="AE419" s="42"/>
      <c r="AF419" s="15" t="str">
        <f>IFERROR(IF(COUNTIF(Table9[MM Year],X419),
IF(AD419&lt;VLOOKUP(X419,Table9[],7,0),AD419
+VLOOKUP(X419,Table9[],4,0),AD419),AD419
),"")</f>
        <v/>
      </c>
      <c r="AG419" s="5"/>
      <c r="AH419" s="5"/>
      <c r="AI419" s="5"/>
      <c r="AJ419" s="6"/>
      <c r="AK419" s="6"/>
      <c r="AL419" s="12" t="str">
        <f t="shared" si="67"/>
        <v/>
      </c>
      <c r="AM419" s="5"/>
      <c r="AN419" s="27" t="str">
        <f t="shared" si="68"/>
        <v/>
      </c>
      <c r="AO419" s="5"/>
      <c r="AP419" s="5"/>
      <c r="AQ419" s="6"/>
      <c r="AR419" s="12" t="str">
        <f t="shared" si="69"/>
        <v/>
      </c>
      <c r="AS419" s="6"/>
      <c r="AT419" s="5"/>
      <c r="AU419" s="53"/>
      <c r="AV419" s="53"/>
      <c r="AW419" s="54"/>
      <c r="AX419" s="15" t="str">
        <f t="shared" si="70"/>
        <v/>
      </c>
      <c r="AY419" s="5"/>
      <c r="AZ419" s="27" t="str">
        <f>IFERROR(VLOOKUP(AY419,vlookup!A$2:I$331,2,FALSE),"")</f>
        <v/>
      </c>
      <c r="BA419" s="27" t="str">
        <f>IFERROR(VLOOKUP(AY419,vlookup!A$2:I$331,3,FALSE),"")</f>
        <v/>
      </c>
      <c r="BB419" s="5"/>
      <c r="BC419" s="27" t="str">
        <f>IFERROR(VLOOKUP(BB419,vlookup!D$2:E$331,2,FALSE),"")</f>
        <v/>
      </c>
      <c r="BD419" s="5"/>
      <c r="BE419" s="27" t="str">
        <f t="shared" si="71"/>
        <v/>
      </c>
      <c r="BF419" s="27" t="str">
        <f>IFERROR(VLOOKUP(BE419,vlookup!G$2:I$331,2,FALSE),"")</f>
        <v/>
      </c>
      <c r="BG419" s="27" t="str">
        <f>IFERROR(VLOOKUP(BE419,vlookup!G$2:I$331,3,FALSE),"")</f>
        <v/>
      </c>
      <c r="BH419" s="5"/>
      <c r="BI419" s="6"/>
      <c r="BJ419" s="6"/>
      <c r="BK419" s="6"/>
      <c r="BL419" s="6"/>
    </row>
    <row r="420" spans="1:64">
      <c r="A420" s="4"/>
      <c r="B420" s="5"/>
      <c r="C420" s="27" t="str">
        <f>IFERROR(VLOOKUP(B420,vlookup!A$2:I$331,2,FALSE),"")</f>
        <v/>
      </c>
      <c r="D420" s="27" t="str">
        <f>IFERROR(VLOOKUP(B420,vlookup!A$2:I$331,3,FALSE),"")</f>
        <v/>
      </c>
      <c r="E420" s="5"/>
      <c r="F420" s="27" t="str">
        <f>IFERROR(VLOOKUP(E420,vlookup!D$2:E$331,2,FALSE),"")</f>
        <v/>
      </c>
      <c r="G420" s="5"/>
      <c r="H420" s="27" t="str">
        <f t="shared" si="62"/>
        <v/>
      </c>
      <c r="I420" s="27" t="str">
        <f>IFERROR(VLOOKUP(H420,vlookup!G$2:I$331,2,FALSE),"")</f>
        <v/>
      </c>
      <c r="J420" s="27" t="str">
        <f>IFERROR(VLOOKUP(H420,vlookup!G$2:I$331,3,FALSE),"")</f>
        <v/>
      </c>
      <c r="K420" s="5"/>
      <c r="L420" s="6"/>
      <c r="M420" s="6"/>
      <c r="N420" s="6"/>
      <c r="O420" s="6"/>
      <c r="P420" s="6"/>
      <c r="Q420" s="14" t="str">
        <f t="shared" si="63"/>
        <v/>
      </c>
      <c r="R420" s="5"/>
      <c r="S420" s="6"/>
      <c r="T420" s="6"/>
      <c r="U420" s="5"/>
      <c r="V420" s="45">
        <f t="shared" si="64"/>
        <v>0</v>
      </c>
      <c r="W420" s="45">
        <f t="shared" si="65"/>
        <v>0</v>
      </c>
      <c r="X420" s="45" t="e">
        <f t="shared" si="66"/>
        <v>#VALUE!</v>
      </c>
      <c r="Y420" s="45">
        <f>IFERROR(VALUE(V420),VLOOKUP(V420,DayReplace[],2,0))</f>
        <v>0</v>
      </c>
      <c r="Z420" s="45">
        <f>IF(V420=0,1,
IF(OR(AND(COUNTIF(Table12[Normal and Leap Years],X420),AA420=3,Y420=30),
AND(COUNTIF(Table9[MM Year],X420),COUNTIF(Table13[Always 29-Day Months],AA420),Y420=30)),Y420
-1,Y420))</f>
        <v>1</v>
      </c>
      <c r="AA420" s="45">
        <f>IFERROR(VALUE(W420),VLOOKUP(W420,MonthReplace[],2,0))</f>
        <v>0</v>
      </c>
      <c r="AB420" s="45" t="e">
        <f>IF(COUNTIF(Table9[MM Year],X420),VLOOKUP(AA420,MonthSerial[],VLOOKUP(X420,Table9[],3,0)+2,0),DATE(X420,AA420,0)-AC420)</f>
        <v>#VALUE!</v>
      </c>
      <c r="AC420" s="45" t="e">
        <f>IF(COUNTIF(Table9[MM Year],X420),
VLOOKUP(X420,Table9[],5,0),
DATE(X420,1,0))</f>
        <v>#VALUE!</v>
      </c>
      <c r="AD420" s="46" t="e">
        <f>IF(AA420=0,DATE(YEAR(AC420+1),7,16),
IF(V420=0,IF(COUNTIF(Table9[MM Year],X420),AC420+AB420+Z420+15-DAY(AC420+AB420+Z420+15)+16,AC420+AB420+Z420-DAY(AC420+AB420+Z420)+16),
IF(COUNTIF(Table9[MM Year],X420),
IF(AC420+AB420+Z420&lt;VLOOKUP(X420,Table9[],7,0),AC420
+AB420+Z420+VLOOKUP(X420,Table9[],4,0),AC420+AB420+Z420),AC420
+AB420+Z420)))</f>
        <v>#VALUE!</v>
      </c>
      <c r="AE420" s="42"/>
      <c r="AF420" s="15" t="str">
        <f>IFERROR(IF(COUNTIF(Table9[MM Year],X420),
IF(AD420&lt;VLOOKUP(X420,Table9[],7,0),AD420
+VLOOKUP(X420,Table9[],4,0),AD420),AD420
),"")</f>
        <v/>
      </c>
      <c r="AG420" s="5"/>
      <c r="AH420" s="5"/>
      <c r="AI420" s="5"/>
      <c r="AJ420" s="6"/>
      <c r="AK420" s="6"/>
      <c r="AL420" s="12" t="str">
        <f t="shared" si="67"/>
        <v/>
      </c>
      <c r="AM420" s="5"/>
      <c r="AN420" s="27" t="str">
        <f t="shared" si="68"/>
        <v/>
      </c>
      <c r="AO420" s="5"/>
      <c r="AP420" s="5"/>
      <c r="AQ420" s="6"/>
      <c r="AR420" s="12" t="str">
        <f t="shared" si="69"/>
        <v/>
      </c>
      <c r="AS420" s="6"/>
      <c r="AT420" s="5"/>
      <c r="AU420" s="53"/>
      <c r="AV420" s="53"/>
      <c r="AW420" s="54"/>
      <c r="AX420" s="15" t="str">
        <f t="shared" si="70"/>
        <v/>
      </c>
      <c r="AY420" s="5"/>
      <c r="AZ420" s="27" t="str">
        <f>IFERROR(VLOOKUP(AY420,vlookup!A$2:I$331,2,FALSE),"")</f>
        <v/>
      </c>
      <c r="BA420" s="27" t="str">
        <f>IFERROR(VLOOKUP(AY420,vlookup!A$2:I$331,3,FALSE),"")</f>
        <v/>
      </c>
      <c r="BB420" s="5"/>
      <c r="BC420" s="27" t="str">
        <f>IFERROR(VLOOKUP(BB420,vlookup!D$2:E$331,2,FALSE),"")</f>
        <v/>
      </c>
      <c r="BD420" s="5"/>
      <c r="BE420" s="27" t="str">
        <f t="shared" si="71"/>
        <v/>
      </c>
      <c r="BF420" s="27" t="str">
        <f>IFERROR(VLOOKUP(BE420,vlookup!G$2:I$331,2,FALSE),"")</f>
        <v/>
      </c>
      <c r="BG420" s="27" t="str">
        <f>IFERROR(VLOOKUP(BE420,vlookup!G$2:I$331,3,FALSE),"")</f>
        <v/>
      </c>
      <c r="BH420" s="5"/>
      <c r="BI420" s="6"/>
      <c r="BJ420" s="6"/>
      <c r="BK420" s="6"/>
      <c r="BL420" s="6"/>
    </row>
    <row r="421" spans="1:64">
      <c r="A421" s="4"/>
      <c r="B421" s="5"/>
      <c r="C421" s="27" t="str">
        <f>IFERROR(VLOOKUP(B421,vlookup!A$2:I$331,2,FALSE),"")</f>
        <v/>
      </c>
      <c r="D421" s="27" t="str">
        <f>IFERROR(VLOOKUP(B421,vlookup!A$2:I$331,3,FALSE),"")</f>
        <v/>
      </c>
      <c r="E421" s="5"/>
      <c r="F421" s="27" t="str">
        <f>IFERROR(VLOOKUP(E421,vlookup!D$2:E$331,2,FALSE),"")</f>
        <v/>
      </c>
      <c r="G421" s="5"/>
      <c r="H421" s="27" t="str">
        <f t="shared" si="62"/>
        <v/>
      </c>
      <c r="I421" s="27" t="str">
        <f>IFERROR(VLOOKUP(H421,vlookup!G$2:I$331,2,FALSE),"")</f>
        <v/>
      </c>
      <c r="J421" s="27" t="str">
        <f>IFERROR(VLOOKUP(H421,vlookup!G$2:I$331,3,FALSE),"")</f>
        <v/>
      </c>
      <c r="K421" s="5"/>
      <c r="L421" s="6"/>
      <c r="M421" s="6"/>
      <c r="N421" s="6"/>
      <c r="O421" s="6"/>
      <c r="P421" s="6"/>
      <c r="Q421" s="14" t="str">
        <f t="shared" si="63"/>
        <v/>
      </c>
      <c r="R421" s="5"/>
      <c r="S421" s="6"/>
      <c r="T421" s="6"/>
      <c r="U421" s="5"/>
      <c r="V421" s="45">
        <f t="shared" si="64"/>
        <v>0</v>
      </c>
      <c r="W421" s="45">
        <f t="shared" si="65"/>
        <v>0</v>
      </c>
      <c r="X421" s="45" t="e">
        <f t="shared" si="66"/>
        <v>#VALUE!</v>
      </c>
      <c r="Y421" s="45">
        <f>IFERROR(VALUE(V421),VLOOKUP(V421,DayReplace[],2,0))</f>
        <v>0</v>
      </c>
      <c r="Z421" s="45">
        <f>IF(V421=0,1,
IF(OR(AND(COUNTIF(Table12[Normal and Leap Years],X421),AA421=3,Y421=30),
AND(COUNTIF(Table9[MM Year],X421),COUNTIF(Table13[Always 29-Day Months],AA421),Y421=30)),Y421
-1,Y421))</f>
        <v>1</v>
      </c>
      <c r="AA421" s="45">
        <f>IFERROR(VALUE(W421),VLOOKUP(W421,MonthReplace[],2,0))</f>
        <v>0</v>
      </c>
      <c r="AB421" s="45" t="e">
        <f>IF(COUNTIF(Table9[MM Year],X421),VLOOKUP(AA421,MonthSerial[],VLOOKUP(X421,Table9[],3,0)+2,0),DATE(X421,AA421,0)-AC421)</f>
        <v>#VALUE!</v>
      </c>
      <c r="AC421" s="45" t="e">
        <f>IF(COUNTIF(Table9[MM Year],X421),
VLOOKUP(X421,Table9[],5,0),
DATE(X421,1,0))</f>
        <v>#VALUE!</v>
      </c>
      <c r="AD421" s="46" t="e">
        <f>IF(AA421=0,DATE(YEAR(AC421+1),7,16),
IF(V421=0,IF(COUNTIF(Table9[MM Year],X421),AC421+AB421+Z421+15-DAY(AC421+AB421+Z421+15)+16,AC421+AB421+Z421-DAY(AC421+AB421+Z421)+16),
IF(COUNTIF(Table9[MM Year],X421),
IF(AC421+AB421+Z421&lt;VLOOKUP(X421,Table9[],7,0),AC421
+AB421+Z421+VLOOKUP(X421,Table9[],4,0),AC421+AB421+Z421),AC421
+AB421+Z421)))</f>
        <v>#VALUE!</v>
      </c>
      <c r="AE421" s="42"/>
      <c r="AF421" s="15" t="str">
        <f>IFERROR(IF(COUNTIF(Table9[MM Year],X421),
IF(AD421&lt;VLOOKUP(X421,Table9[],7,0),AD421
+VLOOKUP(X421,Table9[],4,0),AD421),AD421
),"")</f>
        <v/>
      </c>
      <c r="AG421" s="5"/>
      <c r="AH421" s="5"/>
      <c r="AI421" s="5"/>
      <c r="AJ421" s="6"/>
      <c r="AK421" s="6"/>
      <c r="AL421" s="12" t="str">
        <f t="shared" si="67"/>
        <v/>
      </c>
      <c r="AM421" s="5"/>
      <c r="AN421" s="27" t="str">
        <f t="shared" si="68"/>
        <v/>
      </c>
      <c r="AO421" s="5"/>
      <c r="AP421" s="5"/>
      <c r="AQ421" s="6"/>
      <c r="AR421" s="12" t="str">
        <f t="shared" si="69"/>
        <v/>
      </c>
      <c r="AS421" s="6"/>
      <c r="AT421" s="5"/>
      <c r="AU421" s="53"/>
      <c r="AV421" s="53"/>
      <c r="AW421" s="54"/>
      <c r="AX421" s="15" t="str">
        <f t="shared" si="70"/>
        <v/>
      </c>
      <c r="AY421" s="5"/>
      <c r="AZ421" s="27" t="str">
        <f>IFERROR(VLOOKUP(AY421,vlookup!A$2:I$331,2,FALSE),"")</f>
        <v/>
      </c>
      <c r="BA421" s="27" t="str">
        <f>IFERROR(VLOOKUP(AY421,vlookup!A$2:I$331,3,FALSE),"")</f>
        <v/>
      </c>
      <c r="BB421" s="5"/>
      <c r="BC421" s="27" t="str">
        <f>IFERROR(VLOOKUP(BB421,vlookup!D$2:E$331,2,FALSE),"")</f>
        <v/>
      </c>
      <c r="BD421" s="5"/>
      <c r="BE421" s="27" t="str">
        <f t="shared" si="71"/>
        <v/>
      </c>
      <c r="BF421" s="27" t="str">
        <f>IFERROR(VLOOKUP(BE421,vlookup!G$2:I$331,2,FALSE),"")</f>
        <v/>
      </c>
      <c r="BG421" s="27" t="str">
        <f>IFERROR(VLOOKUP(BE421,vlookup!G$2:I$331,3,FALSE),"")</f>
        <v/>
      </c>
      <c r="BH421" s="5"/>
      <c r="BI421" s="6"/>
      <c r="BJ421" s="6"/>
      <c r="BK421" s="6"/>
      <c r="BL421" s="6"/>
    </row>
    <row r="422" spans="1:64">
      <c r="A422" s="4"/>
      <c r="B422" s="5"/>
      <c r="C422" s="27" t="str">
        <f>IFERROR(VLOOKUP(B422,vlookup!A$2:I$331,2,FALSE),"")</f>
        <v/>
      </c>
      <c r="D422" s="27" t="str">
        <f>IFERROR(VLOOKUP(B422,vlookup!A$2:I$331,3,FALSE),"")</f>
        <v/>
      </c>
      <c r="E422" s="5"/>
      <c r="F422" s="27" t="str">
        <f>IFERROR(VLOOKUP(E422,vlookup!D$2:E$331,2,FALSE),"")</f>
        <v/>
      </c>
      <c r="G422" s="5"/>
      <c r="H422" s="27" t="str">
        <f t="shared" si="62"/>
        <v/>
      </c>
      <c r="I422" s="27" t="str">
        <f>IFERROR(VLOOKUP(H422,vlookup!G$2:I$331,2,FALSE),"")</f>
        <v/>
      </c>
      <c r="J422" s="27" t="str">
        <f>IFERROR(VLOOKUP(H422,vlookup!G$2:I$331,3,FALSE),"")</f>
        <v/>
      </c>
      <c r="K422" s="5"/>
      <c r="L422" s="6"/>
      <c r="M422" s="6"/>
      <c r="N422" s="6"/>
      <c r="O422" s="6"/>
      <c r="P422" s="6"/>
      <c r="Q422" s="14" t="str">
        <f t="shared" si="63"/>
        <v/>
      </c>
      <c r="R422" s="5"/>
      <c r="S422" s="6"/>
      <c r="T422" s="6"/>
      <c r="U422" s="5"/>
      <c r="V422" s="45">
        <f t="shared" si="64"/>
        <v>0</v>
      </c>
      <c r="W422" s="45">
        <f t="shared" si="65"/>
        <v>0</v>
      </c>
      <c r="X422" s="45" t="e">
        <f t="shared" si="66"/>
        <v>#VALUE!</v>
      </c>
      <c r="Y422" s="45">
        <f>IFERROR(VALUE(V422),VLOOKUP(V422,DayReplace[],2,0))</f>
        <v>0</v>
      </c>
      <c r="Z422" s="45">
        <f>IF(V422=0,1,
IF(OR(AND(COUNTIF(Table12[Normal and Leap Years],X422),AA422=3,Y422=30),
AND(COUNTIF(Table9[MM Year],X422),COUNTIF(Table13[Always 29-Day Months],AA422),Y422=30)),Y422
-1,Y422))</f>
        <v>1</v>
      </c>
      <c r="AA422" s="45">
        <f>IFERROR(VALUE(W422),VLOOKUP(W422,MonthReplace[],2,0))</f>
        <v>0</v>
      </c>
      <c r="AB422" s="45" t="e">
        <f>IF(COUNTIF(Table9[MM Year],X422),VLOOKUP(AA422,MonthSerial[],VLOOKUP(X422,Table9[],3,0)+2,0),DATE(X422,AA422,0)-AC422)</f>
        <v>#VALUE!</v>
      </c>
      <c r="AC422" s="45" t="e">
        <f>IF(COUNTIF(Table9[MM Year],X422),
VLOOKUP(X422,Table9[],5,0),
DATE(X422,1,0))</f>
        <v>#VALUE!</v>
      </c>
      <c r="AD422" s="46" t="e">
        <f>IF(AA422=0,DATE(YEAR(AC422+1),7,16),
IF(V422=0,IF(COUNTIF(Table9[MM Year],X422),AC422+AB422+Z422+15-DAY(AC422+AB422+Z422+15)+16,AC422+AB422+Z422-DAY(AC422+AB422+Z422)+16),
IF(COUNTIF(Table9[MM Year],X422),
IF(AC422+AB422+Z422&lt;VLOOKUP(X422,Table9[],7,0),AC422
+AB422+Z422+VLOOKUP(X422,Table9[],4,0),AC422+AB422+Z422),AC422
+AB422+Z422)))</f>
        <v>#VALUE!</v>
      </c>
      <c r="AE422" s="42"/>
      <c r="AF422" s="15" t="str">
        <f>IFERROR(IF(COUNTIF(Table9[MM Year],X422),
IF(AD422&lt;VLOOKUP(X422,Table9[],7,0),AD422
+VLOOKUP(X422,Table9[],4,0),AD422),AD422
),"")</f>
        <v/>
      </c>
      <c r="AG422" s="5"/>
      <c r="AH422" s="5"/>
      <c r="AI422" s="5"/>
      <c r="AJ422" s="6"/>
      <c r="AK422" s="6"/>
      <c r="AL422" s="12" t="str">
        <f t="shared" si="67"/>
        <v/>
      </c>
      <c r="AM422" s="5"/>
      <c r="AN422" s="27" t="str">
        <f t="shared" si="68"/>
        <v/>
      </c>
      <c r="AO422" s="5"/>
      <c r="AP422" s="5"/>
      <c r="AQ422" s="6"/>
      <c r="AR422" s="12" t="str">
        <f t="shared" si="69"/>
        <v/>
      </c>
      <c r="AS422" s="6"/>
      <c r="AT422" s="5"/>
      <c r="AU422" s="53"/>
      <c r="AV422" s="53"/>
      <c r="AW422" s="54"/>
      <c r="AX422" s="15" t="str">
        <f t="shared" si="70"/>
        <v/>
      </c>
      <c r="AY422" s="5"/>
      <c r="AZ422" s="27" t="str">
        <f>IFERROR(VLOOKUP(AY422,vlookup!A$2:I$331,2,FALSE),"")</f>
        <v/>
      </c>
      <c r="BA422" s="27" t="str">
        <f>IFERROR(VLOOKUP(AY422,vlookup!A$2:I$331,3,FALSE),"")</f>
        <v/>
      </c>
      <c r="BB422" s="5"/>
      <c r="BC422" s="27" t="str">
        <f>IFERROR(VLOOKUP(BB422,vlookup!D$2:E$331,2,FALSE),"")</f>
        <v/>
      </c>
      <c r="BD422" s="5"/>
      <c r="BE422" s="27" t="str">
        <f t="shared" si="71"/>
        <v/>
      </c>
      <c r="BF422" s="27" t="str">
        <f>IFERROR(VLOOKUP(BE422,vlookup!G$2:I$331,2,FALSE),"")</f>
        <v/>
      </c>
      <c r="BG422" s="27" t="str">
        <f>IFERROR(VLOOKUP(BE422,vlookup!G$2:I$331,3,FALSE),"")</f>
        <v/>
      </c>
      <c r="BH422" s="5"/>
      <c r="BI422" s="6"/>
      <c r="BJ422" s="6"/>
      <c r="BK422" s="6"/>
      <c r="BL422" s="6"/>
    </row>
    <row r="423" spans="1:64">
      <c r="A423" s="4"/>
      <c r="B423" s="5"/>
      <c r="C423" s="27" t="str">
        <f>IFERROR(VLOOKUP(B423,vlookup!A$2:I$331,2,FALSE),"")</f>
        <v/>
      </c>
      <c r="D423" s="27" t="str">
        <f>IFERROR(VLOOKUP(B423,vlookup!A$2:I$331,3,FALSE),"")</f>
        <v/>
      </c>
      <c r="E423" s="5"/>
      <c r="F423" s="27" t="str">
        <f>IFERROR(VLOOKUP(E423,vlookup!D$2:E$331,2,FALSE),"")</f>
        <v/>
      </c>
      <c r="G423" s="5"/>
      <c r="H423" s="27" t="str">
        <f t="shared" si="62"/>
        <v/>
      </c>
      <c r="I423" s="27" t="str">
        <f>IFERROR(VLOOKUP(H423,vlookup!G$2:I$331,2,FALSE),"")</f>
        <v/>
      </c>
      <c r="J423" s="27" t="str">
        <f>IFERROR(VLOOKUP(H423,vlookup!G$2:I$331,3,FALSE),"")</f>
        <v/>
      </c>
      <c r="K423" s="5"/>
      <c r="L423" s="6"/>
      <c r="M423" s="6"/>
      <c r="N423" s="6"/>
      <c r="O423" s="6"/>
      <c r="P423" s="6"/>
      <c r="Q423" s="14" t="str">
        <f t="shared" si="63"/>
        <v/>
      </c>
      <c r="R423" s="5"/>
      <c r="S423" s="6"/>
      <c r="T423" s="6"/>
      <c r="U423" s="5"/>
      <c r="V423" s="45">
        <f t="shared" si="64"/>
        <v>0</v>
      </c>
      <c r="W423" s="45">
        <f t="shared" si="65"/>
        <v>0</v>
      </c>
      <c r="X423" s="45" t="e">
        <f t="shared" si="66"/>
        <v>#VALUE!</v>
      </c>
      <c r="Y423" s="45">
        <f>IFERROR(VALUE(V423),VLOOKUP(V423,DayReplace[],2,0))</f>
        <v>0</v>
      </c>
      <c r="Z423" s="45">
        <f>IF(V423=0,1,
IF(OR(AND(COUNTIF(Table12[Normal and Leap Years],X423),AA423=3,Y423=30),
AND(COUNTIF(Table9[MM Year],X423),COUNTIF(Table13[Always 29-Day Months],AA423),Y423=30)),Y423
-1,Y423))</f>
        <v>1</v>
      </c>
      <c r="AA423" s="45">
        <f>IFERROR(VALUE(W423),VLOOKUP(W423,MonthReplace[],2,0))</f>
        <v>0</v>
      </c>
      <c r="AB423" s="45" t="e">
        <f>IF(COUNTIF(Table9[MM Year],X423),VLOOKUP(AA423,MonthSerial[],VLOOKUP(X423,Table9[],3,0)+2,0),DATE(X423,AA423,0)-AC423)</f>
        <v>#VALUE!</v>
      </c>
      <c r="AC423" s="45" t="e">
        <f>IF(COUNTIF(Table9[MM Year],X423),
VLOOKUP(X423,Table9[],5,0),
DATE(X423,1,0))</f>
        <v>#VALUE!</v>
      </c>
      <c r="AD423" s="46" t="e">
        <f>IF(AA423=0,DATE(YEAR(AC423+1),7,16),
IF(V423=0,IF(COUNTIF(Table9[MM Year],X423),AC423+AB423+Z423+15-DAY(AC423+AB423+Z423+15)+16,AC423+AB423+Z423-DAY(AC423+AB423+Z423)+16),
IF(COUNTIF(Table9[MM Year],X423),
IF(AC423+AB423+Z423&lt;VLOOKUP(X423,Table9[],7,0),AC423
+AB423+Z423+VLOOKUP(X423,Table9[],4,0),AC423+AB423+Z423),AC423
+AB423+Z423)))</f>
        <v>#VALUE!</v>
      </c>
      <c r="AE423" s="42"/>
      <c r="AF423" s="15" t="str">
        <f>IFERROR(IF(COUNTIF(Table9[MM Year],X423),
IF(AD423&lt;VLOOKUP(X423,Table9[],7,0),AD423
+VLOOKUP(X423,Table9[],4,0),AD423),AD423
),"")</f>
        <v/>
      </c>
      <c r="AG423" s="5"/>
      <c r="AH423" s="5"/>
      <c r="AI423" s="5"/>
      <c r="AJ423" s="6"/>
      <c r="AK423" s="6"/>
      <c r="AL423" s="12" t="str">
        <f t="shared" si="67"/>
        <v/>
      </c>
      <c r="AM423" s="5"/>
      <c r="AN423" s="27" t="str">
        <f t="shared" si="68"/>
        <v/>
      </c>
      <c r="AO423" s="5"/>
      <c r="AP423" s="5"/>
      <c r="AQ423" s="6"/>
      <c r="AR423" s="12" t="str">
        <f t="shared" si="69"/>
        <v/>
      </c>
      <c r="AS423" s="6"/>
      <c r="AT423" s="5"/>
      <c r="AU423" s="53"/>
      <c r="AV423" s="53"/>
      <c r="AW423" s="54"/>
      <c r="AX423" s="15" t="str">
        <f t="shared" si="70"/>
        <v/>
      </c>
      <c r="AY423" s="5"/>
      <c r="AZ423" s="27" t="str">
        <f>IFERROR(VLOOKUP(AY423,vlookup!A$2:I$331,2,FALSE),"")</f>
        <v/>
      </c>
      <c r="BA423" s="27" t="str">
        <f>IFERROR(VLOOKUP(AY423,vlookup!A$2:I$331,3,FALSE),"")</f>
        <v/>
      </c>
      <c r="BB423" s="5"/>
      <c r="BC423" s="27" t="str">
        <f>IFERROR(VLOOKUP(BB423,vlookup!D$2:E$331,2,FALSE),"")</f>
        <v/>
      </c>
      <c r="BD423" s="5"/>
      <c r="BE423" s="27" t="str">
        <f t="shared" si="71"/>
        <v/>
      </c>
      <c r="BF423" s="27" t="str">
        <f>IFERROR(VLOOKUP(BE423,vlookup!G$2:I$331,2,FALSE),"")</f>
        <v/>
      </c>
      <c r="BG423" s="27" t="str">
        <f>IFERROR(VLOOKUP(BE423,vlookup!G$2:I$331,3,FALSE),"")</f>
        <v/>
      </c>
      <c r="BH423" s="5"/>
      <c r="BI423" s="6"/>
      <c r="BJ423" s="6"/>
      <c r="BK423" s="6"/>
      <c r="BL423" s="6"/>
    </row>
    <row r="424" spans="1:64">
      <c r="A424" s="4"/>
      <c r="B424" s="5"/>
      <c r="C424" s="27" t="str">
        <f>IFERROR(VLOOKUP(B424,vlookup!A$2:I$331,2,FALSE),"")</f>
        <v/>
      </c>
      <c r="D424" s="27" t="str">
        <f>IFERROR(VLOOKUP(B424,vlookup!A$2:I$331,3,FALSE),"")</f>
        <v/>
      </c>
      <c r="E424" s="5"/>
      <c r="F424" s="27" t="str">
        <f>IFERROR(VLOOKUP(E424,vlookup!D$2:E$331,2,FALSE),"")</f>
        <v/>
      </c>
      <c r="G424" s="5"/>
      <c r="H424" s="27" t="str">
        <f t="shared" si="62"/>
        <v/>
      </c>
      <c r="I424" s="27" t="str">
        <f>IFERROR(VLOOKUP(H424,vlookup!G$2:I$331,2,FALSE),"")</f>
        <v/>
      </c>
      <c r="J424" s="27" t="str">
        <f>IFERROR(VLOOKUP(H424,vlookup!G$2:I$331,3,FALSE),"")</f>
        <v/>
      </c>
      <c r="K424" s="5"/>
      <c r="L424" s="6"/>
      <c r="M424" s="6"/>
      <c r="N424" s="6"/>
      <c r="O424" s="6"/>
      <c r="P424" s="6"/>
      <c r="Q424" s="14" t="str">
        <f t="shared" si="63"/>
        <v/>
      </c>
      <c r="R424" s="5"/>
      <c r="S424" s="6"/>
      <c r="T424" s="6"/>
      <c r="U424" s="5"/>
      <c r="V424" s="45">
        <f t="shared" si="64"/>
        <v>0</v>
      </c>
      <c r="W424" s="45">
        <f t="shared" si="65"/>
        <v>0</v>
      </c>
      <c r="X424" s="45" t="e">
        <f t="shared" si="66"/>
        <v>#VALUE!</v>
      </c>
      <c r="Y424" s="45">
        <f>IFERROR(VALUE(V424),VLOOKUP(V424,DayReplace[],2,0))</f>
        <v>0</v>
      </c>
      <c r="Z424" s="45">
        <f>IF(V424=0,1,
IF(OR(AND(COUNTIF(Table12[Normal and Leap Years],X424),AA424=3,Y424=30),
AND(COUNTIF(Table9[MM Year],X424),COUNTIF(Table13[Always 29-Day Months],AA424),Y424=30)),Y424
-1,Y424))</f>
        <v>1</v>
      </c>
      <c r="AA424" s="45">
        <f>IFERROR(VALUE(W424),VLOOKUP(W424,MonthReplace[],2,0))</f>
        <v>0</v>
      </c>
      <c r="AB424" s="45" t="e">
        <f>IF(COUNTIF(Table9[MM Year],X424),VLOOKUP(AA424,MonthSerial[],VLOOKUP(X424,Table9[],3,0)+2,0),DATE(X424,AA424,0)-AC424)</f>
        <v>#VALUE!</v>
      </c>
      <c r="AC424" s="45" t="e">
        <f>IF(COUNTIF(Table9[MM Year],X424),
VLOOKUP(X424,Table9[],5,0),
DATE(X424,1,0))</f>
        <v>#VALUE!</v>
      </c>
      <c r="AD424" s="46" t="e">
        <f>IF(AA424=0,DATE(YEAR(AC424+1),7,16),
IF(V424=0,IF(COUNTIF(Table9[MM Year],X424),AC424+AB424+Z424+15-DAY(AC424+AB424+Z424+15)+16,AC424+AB424+Z424-DAY(AC424+AB424+Z424)+16),
IF(COUNTIF(Table9[MM Year],X424),
IF(AC424+AB424+Z424&lt;VLOOKUP(X424,Table9[],7,0),AC424
+AB424+Z424+VLOOKUP(X424,Table9[],4,0),AC424+AB424+Z424),AC424
+AB424+Z424)))</f>
        <v>#VALUE!</v>
      </c>
      <c r="AE424" s="42"/>
      <c r="AF424" s="15" t="str">
        <f>IFERROR(IF(COUNTIF(Table9[MM Year],X424),
IF(AD424&lt;VLOOKUP(X424,Table9[],7,0),AD424
+VLOOKUP(X424,Table9[],4,0),AD424),AD424
),"")</f>
        <v/>
      </c>
      <c r="AG424" s="5"/>
      <c r="AH424" s="5"/>
      <c r="AI424" s="5"/>
      <c r="AJ424" s="6"/>
      <c r="AK424" s="6"/>
      <c r="AL424" s="12" t="str">
        <f t="shared" si="67"/>
        <v/>
      </c>
      <c r="AM424" s="5"/>
      <c r="AN424" s="27" t="str">
        <f t="shared" si="68"/>
        <v/>
      </c>
      <c r="AO424" s="5"/>
      <c r="AP424" s="5"/>
      <c r="AQ424" s="6"/>
      <c r="AR424" s="12" t="str">
        <f t="shared" si="69"/>
        <v/>
      </c>
      <c r="AS424" s="6"/>
      <c r="AT424" s="5"/>
      <c r="AU424" s="53"/>
      <c r="AV424" s="53"/>
      <c r="AW424" s="54"/>
      <c r="AX424" s="15" t="str">
        <f t="shared" si="70"/>
        <v/>
      </c>
      <c r="AY424" s="5"/>
      <c r="AZ424" s="27" t="str">
        <f>IFERROR(VLOOKUP(AY424,vlookup!A$2:I$331,2,FALSE),"")</f>
        <v/>
      </c>
      <c r="BA424" s="27" t="str">
        <f>IFERROR(VLOOKUP(AY424,vlookup!A$2:I$331,3,FALSE),"")</f>
        <v/>
      </c>
      <c r="BB424" s="5"/>
      <c r="BC424" s="27" t="str">
        <f>IFERROR(VLOOKUP(BB424,vlookup!D$2:E$331,2,FALSE),"")</f>
        <v/>
      </c>
      <c r="BD424" s="5"/>
      <c r="BE424" s="27" t="str">
        <f t="shared" si="71"/>
        <v/>
      </c>
      <c r="BF424" s="27" t="str">
        <f>IFERROR(VLOOKUP(BE424,vlookup!G$2:I$331,2,FALSE),"")</f>
        <v/>
      </c>
      <c r="BG424" s="27" t="str">
        <f>IFERROR(VLOOKUP(BE424,vlookup!G$2:I$331,3,FALSE),"")</f>
        <v/>
      </c>
      <c r="BH424" s="5"/>
      <c r="BI424" s="6"/>
      <c r="BJ424" s="6"/>
      <c r="BK424" s="6"/>
      <c r="BL424" s="6"/>
    </row>
    <row r="425" spans="1:64">
      <c r="A425" s="4"/>
      <c r="B425" s="5"/>
      <c r="C425" s="27" t="str">
        <f>IFERROR(VLOOKUP(B425,vlookup!A$2:I$331,2,FALSE),"")</f>
        <v/>
      </c>
      <c r="D425" s="27" t="str">
        <f>IFERROR(VLOOKUP(B425,vlookup!A$2:I$331,3,FALSE),"")</f>
        <v/>
      </c>
      <c r="E425" s="5"/>
      <c r="F425" s="27" t="str">
        <f>IFERROR(VLOOKUP(E425,vlookup!D$2:E$331,2,FALSE),"")</f>
        <v/>
      </c>
      <c r="G425" s="5"/>
      <c r="H425" s="27" t="str">
        <f t="shared" si="62"/>
        <v/>
      </c>
      <c r="I425" s="27" t="str">
        <f>IFERROR(VLOOKUP(H425,vlookup!G$2:I$331,2,FALSE),"")</f>
        <v/>
      </c>
      <c r="J425" s="27" t="str">
        <f>IFERROR(VLOOKUP(H425,vlookup!G$2:I$331,3,FALSE),"")</f>
        <v/>
      </c>
      <c r="K425" s="5"/>
      <c r="L425" s="6"/>
      <c r="M425" s="6"/>
      <c r="N425" s="6"/>
      <c r="O425" s="6"/>
      <c r="P425" s="6"/>
      <c r="Q425" s="14" t="str">
        <f t="shared" si="63"/>
        <v/>
      </c>
      <c r="R425" s="5"/>
      <c r="S425" s="6"/>
      <c r="T425" s="6"/>
      <c r="U425" s="5"/>
      <c r="V425" s="45">
        <f t="shared" si="64"/>
        <v>0</v>
      </c>
      <c r="W425" s="45">
        <f t="shared" si="65"/>
        <v>0</v>
      </c>
      <c r="X425" s="45" t="e">
        <f t="shared" si="66"/>
        <v>#VALUE!</v>
      </c>
      <c r="Y425" s="45">
        <f>IFERROR(VALUE(V425),VLOOKUP(V425,DayReplace[],2,0))</f>
        <v>0</v>
      </c>
      <c r="Z425" s="45">
        <f>IF(V425=0,1,
IF(OR(AND(COUNTIF(Table12[Normal and Leap Years],X425),AA425=3,Y425=30),
AND(COUNTIF(Table9[MM Year],X425),COUNTIF(Table13[Always 29-Day Months],AA425),Y425=30)),Y425
-1,Y425))</f>
        <v>1</v>
      </c>
      <c r="AA425" s="45">
        <f>IFERROR(VALUE(W425),VLOOKUP(W425,MonthReplace[],2,0))</f>
        <v>0</v>
      </c>
      <c r="AB425" s="45" t="e">
        <f>IF(COUNTIF(Table9[MM Year],X425),VLOOKUP(AA425,MonthSerial[],VLOOKUP(X425,Table9[],3,0)+2,0),DATE(X425,AA425,0)-AC425)</f>
        <v>#VALUE!</v>
      </c>
      <c r="AC425" s="45" t="e">
        <f>IF(COUNTIF(Table9[MM Year],X425),
VLOOKUP(X425,Table9[],5,0),
DATE(X425,1,0))</f>
        <v>#VALUE!</v>
      </c>
      <c r="AD425" s="46" t="e">
        <f>IF(AA425=0,DATE(YEAR(AC425+1),7,16),
IF(V425=0,IF(COUNTIF(Table9[MM Year],X425),AC425+AB425+Z425+15-DAY(AC425+AB425+Z425+15)+16,AC425+AB425+Z425-DAY(AC425+AB425+Z425)+16),
IF(COUNTIF(Table9[MM Year],X425),
IF(AC425+AB425+Z425&lt;VLOOKUP(X425,Table9[],7,0),AC425
+AB425+Z425+VLOOKUP(X425,Table9[],4,0),AC425+AB425+Z425),AC425
+AB425+Z425)))</f>
        <v>#VALUE!</v>
      </c>
      <c r="AE425" s="42"/>
      <c r="AF425" s="15" t="str">
        <f>IFERROR(IF(COUNTIF(Table9[MM Year],X425),
IF(AD425&lt;VLOOKUP(X425,Table9[],7,0),AD425
+VLOOKUP(X425,Table9[],4,0),AD425),AD425
),"")</f>
        <v/>
      </c>
      <c r="AG425" s="5"/>
      <c r="AH425" s="5"/>
      <c r="AI425" s="5"/>
      <c r="AJ425" s="6"/>
      <c r="AK425" s="6"/>
      <c r="AL425" s="12" t="str">
        <f t="shared" si="67"/>
        <v/>
      </c>
      <c r="AM425" s="5"/>
      <c r="AN425" s="27" t="str">
        <f t="shared" si="68"/>
        <v/>
      </c>
      <c r="AO425" s="5"/>
      <c r="AP425" s="5"/>
      <c r="AQ425" s="6"/>
      <c r="AR425" s="12" t="str">
        <f t="shared" si="69"/>
        <v/>
      </c>
      <c r="AS425" s="6"/>
      <c r="AT425" s="5"/>
      <c r="AU425" s="53"/>
      <c r="AV425" s="53"/>
      <c r="AW425" s="54"/>
      <c r="AX425" s="15" t="str">
        <f t="shared" si="70"/>
        <v/>
      </c>
      <c r="AY425" s="5"/>
      <c r="AZ425" s="27" t="str">
        <f>IFERROR(VLOOKUP(AY425,vlookup!A$2:I$331,2,FALSE),"")</f>
        <v/>
      </c>
      <c r="BA425" s="27" t="str">
        <f>IFERROR(VLOOKUP(AY425,vlookup!A$2:I$331,3,FALSE),"")</f>
        <v/>
      </c>
      <c r="BB425" s="5"/>
      <c r="BC425" s="27" t="str">
        <f>IFERROR(VLOOKUP(BB425,vlookup!D$2:E$331,2,FALSE),"")</f>
        <v/>
      </c>
      <c r="BD425" s="5"/>
      <c r="BE425" s="27" t="str">
        <f t="shared" si="71"/>
        <v/>
      </c>
      <c r="BF425" s="27" t="str">
        <f>IFERROR(VLOOKUP(BE425,vlookup!G$2:I$331,2,FALSE),"")</f>
        <v/>
      </c>
      <c r="BG425" s="27" t="str">
        <f>IFERROR(VLOOKUP(BE425,vlookup!G$2:I$331,3,FALSE),"")</f>
        <v/>
      </c>
      <c r="BH425" s="5"/>
      <c r="BI425" s="6"/>
      <c r="BJ425" s="6"/>
      <c r="BK425" s="6"/>
      <c r="BL425" s="6"/>
    </row>
    <row r="426" spans="1:64">
      <c r="A426" s="4"/>
      <c r="B426" s="5"/>
      <c r="C426" s="27" t="str">
        <f>IFERROR(VLOOKUP(B426,vlookup!A$2:I$331,2,FALSE),"")</f>
        <v/>
      </c>
      <c r="D426" s="27" t="str">
        <f>IFERROR(VLOOKUP(B426,vlookup!A$2:I$331,3,FALSE),"")</f>
        <v/>
      </c>
      <c r="E426" s="5"/>
      <c r="F426" s="27" t="str">
        <f>IFERROR(VLOOKUP(E426,vlookup!D$2:E$331,2,FALSE),"")</f>
        <v/>
      </c>
      <c r="G426" s="5"/>
      <c r="H426" s="27" t="str">
        <f t="shared" si="62"/>
        <v/>
      </c>
      <c r="I426" s="27" t="str">
        <f>IFERROR(VLOOKUP(H426,vlookup!G$2:I$331,2,FALSE),"")</f>
        <v/>
      </c>
      <c r="J426" s="27" t="str">
        <f>IFERROR(VLOOKUP(H426,vlookup!G$2:I$331,3,FALSE),"")</f>
        <v/>
      </c>
      <c r="K426" s="5"/>
      <c r="L426" s="6"/>
      <c r="M426" s="6"/>
      <c r="N426" s="6"/>
      <c r="O426" s="6"/>
      <c r="P426" s="6"/>
      <c r="Q426" s="14" t="str">
        <f t="shared" si="63"/>
        <v/>
      </c>
      <c r="R426" s="5"/>
      <c r="S426" s="6"/>
      <c r="T426" s="6"/>
      <c r="U426" s="5"/>
      <c r="V426" s="45">
        <f t="shared" si="64"/>
        <v>0</v>
      </c>
      <c r="W426" s="45">
        <f t="shared" si="65"/>
        <v>0</v>
      </c>
      <c r="X426" s="45" t="e">
        <f t="shared" si="66"/>
        <v>#VALUE!</v>
      </c>
      <c r="Y426" s="45">
        <f>IFERROR(VALUE(V426),VLOOKUP(V426,DayReplace[],2,0))</f>
        <v>0</v>
      </c>
      <c r="Z426" s="45">
        <f>IF(V426=0,1,
IF(OR(AND(COUNTIF(Table12[Normal and Leap Years],X426),AA426=3,Y426=30),
AND(COUNTIF(Table9[MM Year],X426),COUNTIF(Table13[Always 29-Day Months],AA426),Y426=30)),Y426
-1,Y426))</f>
        <v>1</v>
      </c>
      <c r="AA426" s="45">
        <f>IFERROR(VALUE(W426),VLOOKUP(W426,MonthReplace[],2,0))</f>
        <v>0</v>
      </c>
      <c r="AB426" s="45" t="e">
        <f>IF(COUNTIF(Table9[MM Year],X426),VLOOKUP(AA426,MonthSerial[],VLOOKUP(X426,Table9[],3,0)+2,0),DATE(X426,AA426,0)-AC426)</f>
        <v>#VALUE!</v>
      </c>
      <c r="AC426" s="45" t="e">
        <f>IF(COUNTIF(Table9[MM Year],X426),
VLOOKUP(X426,Table9[],5,0),
DATE(X426,1,0))</f>
        <v>#VALUE!</v>
      </c>
      <c r="AD426" s="46" t="e">
        <f>IF(AA426=0,DATE(YEAR(AC426+1),7,16),
IF(V426=0,IF(COUNTIF(Table9[MM Year],X426),AC426+AB426+Z426+15-DAY(AC426+AB426+Z426+15)+16,AC426+AB426+Z426-DAY(AC426+AB426+Z426)+16),
IF(COUNTIF(Table9[MM Year],X426),
IF(AC426+AB426+Z426&lt;VLOOKUP(X426,Table9[],7,0),AC426
+AB426+Z426+VLOOKUP(X426,Table9[],4,0),AC426+AB426+Z426),AC426
+AB426+Z426)))</f>
        <v>#VALUE!</v>
      </c>
      <c r="AE426" s="42"/>
      <c r="AF426" s="15" t="str">
        <f>IFERROR(IF(COUNTIF(Table9[MM Year],X426),
IF(AD426&lt;VLOOKUP(X426,Table9[],7,0),AD426
+VLOOKUP(X426,Table9[],4,0),AD426),AD426
),"")</f>
        <v/>
      </c>
      <c r="AG426" s="5"/>
      <c r="AH426" s="5"/>
      <c r="AI426" s="5"/>
      <c r="AJ426" s="6"/>
      <c r="AK426" s="6"/>
      <c r="AL426" s="12" t="str">
        <f t="shared" si="67"/>
        <v/>
      </c>
      <c r="AM426" s="5"/>
      <c r="AN426" s="27" t="str">
        <f t="shared" si="68"/>
        <v/>
      </c>
      <c r="AO426" s="5"/>
      <c r="AP426" s="5"/>
      <c r="AQ426" s="6"/>
      <c r="AR426" s="12" t="str">
        <f t="shared" si="69"/>
        <v/>
      </c>
      <c r="AS426" s="6"/>
      <c r="AT426" s="5"/>
      <c r="AU426" s="53"/>
      <c r="AV426" s="53"/>
      <c r="AW426" s="54"/>
      <c r="AX426" s="15" t="str">
        <f t="shared" si="70"/>
        <v/>
      </c>
      <c r="AY426" s="5"/>
      <c r="AZ426" s="27" t="str">
        <f>IFERROR(VLOOKUP(AY426,vlookup!A$2:I$331,2,FALSE),"")</f>
        <v/>
      </c>
      <c r="BA426" s="27" t="str">
        <f>IFERROR(VLOOKUP(AY426,vlookup!A$2:I$331,3,FALSE),"")</f>
        <v/>
      </c>
      <c r="BB426" s="5"/>
      <c r="BC426" s="27" t="str">
        <f>IFERROR(VLOOKUP(BB426,vlookup!D$2:E$331,2,FALSE),"")</f>
        <v/>
      </c>
      <c r="BD426" s="5"/>
      <c r="BE426" s="27" t="str">
        <f t="shared" si="71"/>
        <v/>
      </c>
      <c r="BF426" s="27" t="str">
        <f>IFERROR(VLOOKUP(BE426,vlookup!G$2:I$331,2,FALSE),"")</f>
        <v/>
      </c>
      <c r="BG426" s="27" t="str">
        <f>IFERROR(VLOOKUP(BE426,vlookup!G$2:I$331,3,FALSE),"")</f>
        <v/>
      </c>
      <c r="BH426" s="5"/>
      <c r="BI426" s="6"/>
      <c r="BJ426" s="6"/>
      <c r="BK426" s="6"/>
      <c r="BL426" s="6"/>
    </row>
    <row r="427" spans="1:64">
      <c r="A427" s="4"/>
      <c r="B427" s="5"/>
      <c r="C427" s="27" t="str">
        <f>IFERROR(VLOOKUP(B427,vlookup!A$2:I$331,2,FALSE),"")</f>
        <v/>
      </c>
      <c r="D427" s="27" t="str">
        <f>IFERROR(VLOOKUP(B427,vlookup!A$2:I$331,3,FALSE),"")</f>
        <v/>
      </c>
      <c r="E427" s="5"/>
      <c r="F427" s="27" t="str">
        <f>IFERROR(VLOOKUP(E427,vlookup!D$2:E$331,2,FALSE),"")</f>
        <v/>
      </c>
      <c r="G427" s="5"/>
      <c r="H427" s="27" t="str">
        <f t="shared" si="62"/>
        <v/>
      </c>
      <c r="I427" s="27" t="str">
        <f>IFERROR(VLOOKUP(H427,vlookup!G$2:I$331,2,FALSE),"")</f>
        <v/>
      </c>
      <c r="J427" s="27" t="str">
        <f>IFERROR(VLOOKUP(H427,vlookup!G$2:I$331,3,FALSE),"")</f>
        <v/>
      </c>
      <c r="K427" s="5"/>
      <c r="L427" s="6"/>
      <c r="M427" s="6"/>
      <c r="N427" s="6"/>
      <c r="O427" s="6"/>
      <c r="P427" s="6"/>
      <c r="Q427" s="14" t="str">
        <f t="shared" si="63"/>
        <v/>
      </c>
      <c r="R427" s="5"/>
      <c r="S427" s="6"/>
      <c r="T427" s="6"/>
      <c r="U427" s="5"/>
      <c r="V427" s="45">
        <f t="shared" si="64"/>
        <v>0</v>
      </c>
      <c r="W427" s="45">
        <f t="shared" si="65"/>
        <v>0</v>
      </c>
      <c r="X427" s="45" t="e">
        <f t="shared" si="66"/>
        <v>#VALUE!</v>
      </c>
      <c r="Y427" s="45">
        <f>IFERROR(VALUE(V427),VLOOKUP(V427,DayReplace[],2,0))</f>
        <v>0</v>
      </c>
      <c r="Z427" s="45">
        <f>IF(V427=0,1,
IF(OR(AND(COUNTIF(Table12[Normal and Leap Years],X427),AA427=3,Y427=30),
AND(COUNTIF(Table9[MM Year],X427),COUNTIF(Table13[Always 29-Day Months],AA427),Y427=30)),Y427
-1,Y427))</f>
        <v>1</v>
      </c>
      <c r="AA427" s="45">
        <f>IFERROR(VALUE(W427),VLOOKUP(W427,MonthReplace[],2,0))</f>
        <v>0</v>
      </c>
      <c r="AB427" s="45" t="e">
        <f>IF(COUNTIF(Table9[MM Year],X427),VLOOKUP(AA427,MonthSerial[],VLOOKUP(X427,Table9[],3,0)+2,0),DATE(X427,AA427,0)-AC427)</f>
        <v>#VALUE!</v>
      </c>
      <c r="AC427" s="45" t="e">
        <f>IF(COUNTIF(Table9[MM Year],X427),
VLOOKUP(X427,Table9[],5,0),
DATE(X427,1,0))</f>
        <v>#VALUE!</v>
      </c>
      <c r="AD427" s="46" t="e">
        <f>IF(AA427=0,DATE(YEAR(AC427+1),7,16),
IF(V427=0,IF(COUNTIF(Table9[MM Year],X427),AC427+AB427+Z427+15-DAY(AC427+AB427+Z427+15)+16,AC427+AB427+Z427-DAY(AC427+AB427+Z427)+16),
IF(COUNTIF(Table9[MM Year],X427),
IF(AC427+AB427+Z427&lt;VLOOKUP(X427,Table9[],7,0),AC427
+AB427+Z427+VLOOKUP(X427,Table9[],4,0),AC427+AB427+Z427),AC427
+AB427+Z427)))</f>
        <v>#VALUE!</v>
      </c>
      <c r="AE427" s="42"/>
      <c r="AF427" s="15" t="str">
        <f>IFERROR(IF(COUNTIF(Table9[MM Year],X427),
IF(AD427&lt;VLOOKUP(X427,Table9[],7,0),AD427
+VLOOKUP(X427,Table9[],4,0),AD427),AD427
),"")</f>
        <v/>
      </c>
      <c r="AG427" s="5"/>
      <c r="AH427" s="5"/>
      <c r="AI427" s="5"/>
      <c r="AJ427" s="6"/>
      <c r="AK427" s="6"/>
      <c r="AL427" s="12" t="str">
        <f t="shared" si="67"/>
        <v/>
      </c>
      <c r="AM427" s="5"/>
      <c r="AN427" s="27" t="str">
        <f t="shared" si="68"/>
        <v/>
      </c>
      <c r="AO427" s="5"/>
      <c r="AP427" s="5"/>
      <c r="AQ427" s="6"/>
      <c r="AR427" s="12" t="str">
        <f t="shared" si="69"/>
        <v/>
      </c>
      <c r="AS427" s="6"/>
      <c r="AT427" s="5"/>
      <c r="AU427" s="53"/>
      <c r="AV427" s="53"/>
      <c r="AW427" s="54"/>
      <c r="AX427" s="15" t="str">
        <f t="shared" si="70"/>
        <v/>
      </c>
      <c r="AY427" s="5"/>
      <c r="AZ427" s="27" t="str">
        <f>IFERROR(VLOOKUP(AY427,vlookup!A$2:I$331,2,FALSE),"")</f>
        <v/>
      </c>
      <c r="BA427" s="27" t="str">
        <f>IFERROR(VLOOKUP(AY427,vlookup!A$2:I$331,3,FALSE),"")</f>
        <v/>
      </c>
      <c r="BB427" s="5"/>
      <c r="BC427" s="27" t="str">
        <f>IFERROR(VLOOKUP(BB427,vlookup!D$2:E$331,2,FALSE),"")</f>
        <v/>
      </c>
      <c r="BD427" s="5"/>
      <c r="BE427" s="27" t="str">
        <f t="shared" si="71"/>
        <v/>
      </c>
      <c r="BF427" s="27" t="str">
        <f>IFERROR(VLOOKUP(BE427,vlookup!G$2:I$331,2,FALSE),"")</f>
        <v/>
      </c>
      <c r="BG427" s="27" t="str">
        <f>IFERROR(VLOOKUP(BE427,vlookup!G$2:I$331,3,FALSE),"")</f>
        <v/>
      </c>
      <c r="BH427" s="5"/>
      <c r="BI427" s="6"/>
      <c r="BJ427" s="6"/>
      <c r="BK427" s="6"/>
      <c r="BL427" s="6"/>
    </row>
    <row r="428" spans="1:64">
      <c r="A428" s="4"/>
      <c r="B428" s="5"/>
      <c r="C428" s="27" t="str">
        <f>IFERROR(VLOOKUP(B428,vlookup!A$2:I$331,2,FALSE),"")</f>
        <v/>
      </c>
      <c r="D428" s="27" t="str">
        <f>IFERROR(VLOOKUP(B428,vlookup!A$2:I$331,3,FALSE),"")</f>
        <v/>
      </c>
      <c r="E428" s="5"/>
      <c r="F428" s="27" t="str">
        <f>IFERROR(VLOOKUP(E428,vlookup!D$2:E$331,2,FALSE),"")</f>
        <v/>
      </c>
      <c r="G428" s="5"/>
      <c r="H428" s="27" t="str">
        <f t="shared" si="62"/>
        <v/>
      </c>
      <c r="I428" s="27" t="str">
        <f>IFERROR(VLOOKUP(H428,vlookup!G$2:I$331,2,FALSE),"")</f>
        <v/>
      </c>
      <c r="J428" s="27" t="str">
        <f>IFERROR(VLOOKUP(H428,vlookup!G$2:I$331,3,FALSE),"")</f>
        <v/>
      </c>
      <c r="K428" s="5"/>
      <c r="L428" s="6"/>
      <c r="M428" s="6"/>
      <c r="N428" s="6"/>
      <c r="O428" s="6"/>
      <c r="P428" s="6"/>
      <c r="Q428" s="14" t="str">
        <f t="shared" si="63"/>
        <v/>
      </c>
      <c r="R428" s="5"/>
      <c r="S428" s="6"/>
      <c r="T428" s="6"/>
      <c r="U428" s="5"/>
      <c r="V428" s="45">
        <f t="shared" si="64"/>
        <v>0</v>
      </c>
      <c r="W428" s="45">
        <f t="shared" si="65"/>
        <v>0</v>
      </c>
      <c r="X428" s="45" t="e">
        <f t="shared" si="66"/>
        <v>#VALUE!</v>
      </c>
      <c r="Y428" s="45">
        <f>IFERROR(VALUE(V428),VLOOKUP(V428,DayReplace[],2,0))</f>
        <v>0</v>
      </c>
      <c r="Z428" s="45">
        <f>IF(V428=0,1,
IF(OR(AND(COUNTIF(Table12[Normal and Leap Years],X428),AA428=3,Y428=30),
AND(COUNTIF(Table9[MM Year],X428),COUNTIF(Table13[Always 29-Day Months],AA428),Y428=30)),Y428
-1,Y428))</f>
        <v>1</v>
      </c>
      <c r="AA428" s="45">
        <f>IFERROR(VALUE(W428),VLOOKUP(W428,MonthReplace[],2,0))</f>
        <v>0</v>
      </c>
      <c r="AB428" s="45" t="e">
        <f>IF(COUNTIF(Table9[MM Year],X428),VLOOKUP(AA428,MonthSerial[],VLOOKUP(X428,Table9[],3,0)+2,0),DATE(X428,AA428,0)-AC428)</f>
        <v>#VALUE!</v>
      </c>
      <c r="AC428" s="45" t="e">
        <f>IF(COUNTIF(Table9[MM Year],X428),
VLOOKUP(X428,Table9[],5,0),
DATE(X428,1,0))</f>
        <v>#VALUE!</v>
      </c>
      <c r="AD428" s="46" t="e">
        <f>IF(AA428=0,DATE(YEAR(AC428+1),7,16),
IF(V428=0,IF(COUNTIF(Table9[MM Year],X428),AC428+AB428+Z428+15-DAY(AC428+AB428+Z428+15)+16,AC428+AB428+Z428-DAY(AC428+AB428+Z428)+16),
IF(COUNTIF(Table9[MM Year],X428),
IF(AC428+AB428+Z428&lt;VLOOKUP(X428,Table9[],7,0),AC428
+AB428+Z428+VLOOKUP(X428,Table9[],4,0),AC428+AB428+Z428),AC428
+AB428+Z428)))</f>
        <v>#VALUE!</v>
      </c>
      <c r="AE428" s="42"/>
      <c r="AF428" s="15" t="str">
        <f>IFERROR(IF(COUNTIF(Table9[MM Year],X428),
IF(AD428&lt;VLOOKUP(X428,Table9[],7,0),AD428
+VLOOKUP(X428,Table9[],4,0),AD428),AD428
),"")</f>
        <v/>
      </c>
      <c r="AG428" s="5"/>
      <c r="AH428" s="5"/>
      <c r="AI428" s="5"/>
      <c r="AJ428" s="6"/>
      <c r="AK428" s="6"/>
      <c r="AL428" s="12" t="str">
        <f t="shared" si="67"/>
        <v/>
      </c>
      <c r="AM428" s="5"/>
      <c r="AN428" s="27" t="str">
        <f t="shared" si="68"/>
        <v/>
      </c>
      <c r="AO428" s="5"/>
      <c r="AP428" s="5"/>
      <c r="AQ428" s="6"/>
      <c r="AR428" s="12" t="str">
        <f t="shared" si="69"/>
        <v/>
      </c>
      <c r="AS428" s="6"/>
      <c r="AT428" s="5"/>
      <c r="AU428" s="53"/>
      <c r="AV428" s="53"/>
      <c r="AW428" s="54"/>
      <c r="AX428" s="15" t="str">
        <f t="shared" si="70"/>
        <v/>
      </c>
      <c r="AY428" s="5"/>
      <c r="AZ428" s="27" t="str">
        <f>IFERROR(VLOOKUP(AY428,vlookup!A$2:I$331,2,FALSE),"")</f>
        <v/>
      </c>
      <c r="BA428" s="27" t="str">
        <f>IFERROR(VLOOKUP(AY428,vlookup!A$2:I$331,3,FALSE),"")</f>
        <v/>
      </c>
      <c r="BB428" s="5"/>
      <c r="BC428" s="27" t="str">
        <f>IFERROR(VLOOKUP(BB428,vlookup!D$2:E$331,2,FALSE),"")</f>
        <v/>
      </c>
      <c r="BD428" s="5"/>
      <c r="BE428" s="27" t="str">
        <f t="shared" si="71"/>
        <v/>
      </c>
      <c r="BF428" s="27" t="str">
        <f>IFERROR(VLOOKUP(BE428,vlookup!G$2:I$331,2,FALSE),"")</f>
        <v/>
      </c>
      <c r="BG428" s="27" t="str">
        <f>IFERROR(VLOOKUP(BE428,vlookup!G$2:I$331,3,FALSE),"")</f>
        <v/>
      </c>
      <c r="BH428" s="5"/>
      <c r="BI428" s="6"/>
      <c r="BJ428" s="6"/>
      <c r="BK428" s="6"/>
      <c r="BL428" s="6"/>
    </row>
    <row r="429" spans="1:64">
      <c r="A429" s="4"/>
      <c r="B429" s="5"/>
      <c r="C429" s="27" t="str">
        <f>IFERROR(VLOOKUP(B429,vlookup!A$2:I$331,2,FALSE),"")</f>
        <v/>
      </c>
      <c r="D429" s="27" t="str">
        <f>IFERROR(VLOOKUP(B429,vlookup!A$2:I$331,3,FALSE),"")</f>
        <v/>
      </c>
      <c r="E429" s="5"/>
      <c r="F429" s="27" t="str">
        <f>IFERROR(VLOOKUP(E429,vlookup!D$2:E$331,2,FALSE),"")</f>
        <v/>
      </c>
      <c r="G429" s="5"/>
      <c r="H429" s="27" t="str">
        <f t="shared" si="62"/>
        <v/>
      </c>
      <c r="I429" s="27" t="str">
        <f>IFERROR(VLOOKUP(H429,vlookup!G$2:I$331,2,FALSE),"")</f>
        <v/>
      </c>
      <c r="J429" s="27" t="str">
        <f>IFERROR(VLOOKUP(H429,vlookup!G$2:I$331,3,FALSE),"")</f>
        <v/>
      </c>
      <c r="K429" s="5"/>
      <c r="L429" s="6"/>
      <c r="M429" s="6"/>
      <c r="N429" s="6"/>
      <c r="O429" s="6"/>
      <c r="P429" s="6"/>
      <c r="Q429" s="14" t="str">
        <f t="shared" si="63"/>
        <v/>
      </c>
      <c r="R429" s="5"/>
      <c r="S429" s="6"/>
      <c r="T429" s="6"/>
      <c r="U429" s="5"/>
      <c r="V429" s="45">
        <f t="shared" si="64"/>
        <v>0</v>
      </c>
      <c r="W429" s="45">
        <f t="shared" si="65"/>
        <v>0</v>
      </c>
      <c r="X429" s="45" t="e">
        <f t="shared" si="66"/>
        <v>#VALUE!</v>
      </c>
      <c r="Y429" s="45">
        <f>IFERROR(VALUE(V429),VLOOKUP(V429,DayReplace[],2,0))</f>
        <v>0</v>
      </c>
      <c r="Z429" s="45">
        <f>IF(V429=0,1,
IF(OR(AND(COUNTIF(Table12[Normal and Leap Years],X429),AA429=3,Y429=30),
AND(COUNTIF(Table9[MM Year],X429),COUNTIF(Table13[Always 29-Day Months],AA429),Y429=30)),Y429
-1,Y429))</f>
        <v>1</v>
      </c>
      <c r="AA429" s="45">
        <f>IFERROR(VALUE(W429),VLOOKUP(W429,MonthReplace[],2,0))</f>
        <v>0</v>
      </c>
      <c r="AB429" s="45" t="e">
        <f>IF(COUNTIF(Table9[MM Year],X429),VLOOKUP(AA429,MonthSerial[],VLOOKUP(X429,Table9[],3,0)+2,0),DATE(X429,AA429,0)-AC429)</f>
        <v>#VALUE!</v>
      </c>
      <c r="AC429" s="45" t="e">
        <f>IF(COUNTIF(Table9[MM Year],X429),
VLOOKUP(X429,Table9[],5,0),
DATE(X429,1,0))</f>
        <v>#VALUE!</v>
      </c>
      <c r="AD429" s="46" t="e">
        <f>IF(AA429=0,DATE(YEAR(AC429+1),7,16),
IF(V429=0,IF(COUNTIF(Table9[MM Year],X429),AC429+AB429+Z429+15-DAY(AC429+AB429+Z429+15)+16,AC429+AB429+Z429-DAY(AC429+AB429+Z429)+16),
IF(COUNTIF(Table9[MM Year],X429),
IF(AC429+AB429+Z429&lt;VLOOKUP(X429,Table9[],7,0),AC429
+AB429+Z429+VLOOKUP(X429,Table9[],4,0),AC429+AB429+Z429),AC429
+AB429+Z429)))</f>
        <v>#VALUE!</v>
      </c>
      <c r="AE429" s="42"/>
      <c r="AF429" s="15" t="str">
        <f>IFERROR(IF(COUNTIF(Table9[MM Year],X429),
IF(AD429&lt;VLOOKUP(X429,Table9[],7,0),AD429
+VLOOKUP(X429,Table9[],4,0),AD429),AD429
),"")</f>
        <v/>
      </c>
      <c r="AG429" s="5"/>
      <c r="AH429" s="5"/>
      <c r="AI429" s="5"/>
      <c r="AJ429" s="6"/>
      <c r="AK429" s="6"/>
      <c r="AL429" s="12" t="str">
        <f t="shared" si="67"/>
        <v/>
      </c>
      <c r="AM429" s="5"/>
      <c r="AN429" s="27" t="str">
        <f t="shared" si="68"/>
        <v/>
      </c>
      <c r="AO429" s="5"/>
      <c r="AP429" s="5"/>
      <c r="AQ429" s="6"/>
      <c r="AR429" s="12" t="str">
        <f t="shared" si="69"/>
        <v/>
      </c>
      <c r="AS429" s="6"/>
      <c r="AT429" s="5"/>
      <c r="AU429" s="53"/>
      <c r="AV429" s="53"/>
      <c r="AW429" s="54"/>
      <c r="AX429" s="15" t="str">
        <f t="shared" si="70"/>
        <v/>
      </c>
      <c r="AY429" s="5"/>
      <c r="AZ429" s="27" t="str">
        <f>IFERROR(VLOOKUP(AY429,vlookup!A$2:I$331,2,FALSE),"")</f>
        <v/>
      </c>
      <c r="BA429" s="27" t="str">
        <f>IFERROR(VLOOKUP(AY429,vlookup!A$2:I$331,3,FALSE),"")</f>
        <v/>
      </c>
      <c r="BB429" s="5"/>
      <c r="BC429" s="27" t="str">
        <f>IFERROR(VLOOKUP(BB429,vlookup!D$2:E$331,2,FALSE),"")</f>
        <v/>
      </c>
      <c r="BD429" s="5"/>
      <c r="BE429" s="27" t="str">
        <f t="shared" si="71"/>
        <v/>
      </c>
      <c r="BF429" s="27" t="str">
        <f>IFERROR(VLOOKUP(BE429,vlookup!G$2:I$331,2,FALSE),"")</f>
        <v/>
      </c>
      <c r="BG429" s="27" t="str">
        <f>IFERROR(VLOOKUP(BE429,vlookup!G$2:I$331,3,FALSE),"")</f>
        <v/>
      </c>
      <c r="BH429" s="5"/>
      <c r="BI429" s="6"/>
      <c r="BJ429" s="6"/>
      <c r="BK429" s="6"/>
      <c r="BL429" s="6"/>
    </row>
    <row r="430" spans="1:64">
      <c r="A430" s="4"/>
      <c r="B430" s="5"/>
      <c r="C430" s="27" t="str">
        <f>IFERROR(VLOOKUP(B430,vlookup!A$2:I$331,2,FALSE),"")</f>
        <v/>
      </c>
      <c r="D430" s="27" t="str">
        <f>IFERROR(VLOOKUP(B430,vlookup!A$2:I$331,3,FALSE),"")</f>
        <v/>
      </c>
      <c r="E430" s="5"/>
      <c r="F430" s="27" t="str">
        <f>IFERROR(VLOOKUP(E430,vlookup!D$2:E$331,2,FALSE),"")</f>
        <v/>
      </c>
      <c r="G430" s="5"/>
      <c r="H430" s="27" t="str">
        <f t="shared" si="62"/>
        <v/>
      </c>
      <c r="I430" s="27" t="str">
        <f>IFERROR(VLOOKUP(H430,vlookup!G$2:I$331,2,FALSE),"")</f>
        <v/>
      </c>
      <c r="J430" s="27" t="str">
        <f>IFERROR(VLOOKUP(H430,vlookup!G$2:I$331,3,FALSE),"")</f>
        <v/>
      </c>
      <c r="K430" s="5"/>
      <c r="L430" s="6"/>
      <c r="M430" s="6"/>
      <c r="N430" s="6"/>
      <c r="O430" s="6"/>
      <c r="P430" s="6"/>
      <c r="Q430" s="14" t="str">
        <f t="shared" si="63"/>
        <v/>
      </c>
      <c r="R430" s="5"/>
      <c r="S430" s="6"/>
      <c r="T430" s="6"/>
      <c r="U430" s="5"/>
      <c r="V430" s="45">
        <f t="shared" si="64"/>
        <v>0</v>
      </c>
      <c r="W430" s="45">
        <f t="shared" si="65"/>
        <v>0</v>
      </c>
      <c r="X430" s="45" t="e">
        <f t="shared" si="66"/>
        <v>#VALUE!</v>
      </c>
      <c r="Y430" s="45">
        <f>IFERROR(VALUE(V430),VLOOKUP(V430,DayReplace[],2,0))</f>
        <v>0</v>
      </c>
      <c r="Z430" s="45">
        <f>IF(V430=0,1,
IF(OR(AND(COUNTIF(Table12[Normal and Leap Years],X430),AA430=3,Y430=30),
AND(COUNTIF(Table9[MM Year],X430),COUNTIF(Table13[Always 29-Day Months],AA430),Y430=30)),Y430
-1,Y430))</f>
        <v>1</v>
      </c>
      <c r="AA430" s="45">
        <f>IFERROR(VALUE(W430),VLOOKUP(W430,MonthReplace[],2,0))</f>
        <v>0</v>
      </c>
      <c r="AB430" s="45" t="e">
        <f>IF(COUNTIF(Table9[MM Year],X430),VLOOKUP(AA430,MonthSerial[],VLOOKUP(X430,Table9[],3,0)+2,0),DATE(X430,AA430,0)-AC430)</f>
        <v>#VALUE!</v>
      </c>
      <c r="AC430" s="45" t="e">
        <f>IF(COUNTIF(Table9[MM Year],X430),
VLOOKUP(X430,Table9[],5,0),
DATE(X430,1,0))</f>
        <v>#VALUE!</v>
      </c>
      <c r="AD430" s="46" t="e">
        <f>IF(AA430=0,DATE(YEAR(AC430+1),7,16),
IF(V430=0,IF(COUNTIF(Table9[MM Year],X430),AC430+AB430+Z430+15-DAY(AC430+AB430+Z430+15)+16,AC430+AB430+Z430-DAY(AC430+AB430+Z430)+16),
IF(COUNTIF(Table9[MM Year],X430),
IF(AC430+AB430+Z430&lt;VLOOKUP(X430,Table9[],7,0),AC430
+AB430+Z430+VLOOKUP(X430,Table9[],4,0),AC430+AB430+Z430),AC430
+AB430+Z430)))</f>
        <v>#VALUE!</v>
      </c>
      <c r="AE430" s="42"/>
      <c r="AF430" s="15" t="str">
        <f>IFERROR(IF(COUNTIF(Table9[MM Year],X430),
IF(AD430&lt;VLOOKUP(X430,Table9[],7,0),AD430
+VLOOKUP(X430,Table9[],4,0),AD430),AD430
),"")</f>
        <v/>
      </c>
      <c r="AG430" s="5"/>
      <c r="AH430" s="5"/>
      <c r="AI430" s="5"/>
      <c r="AJ430" s="6"/>
      <c r="AK430" s="6"/>
      <c r="AL430" s="12" t="str">
        <f t="shared" si="67"/>
        <v/>
      </c>
      <c r="AM430" s="5"/>
      <c r="AN430" s="27" t="str">
        <f t="shared" si="68"/>
        <v/>
      </c>
      <c r="AO430" s="5"/>
      <c r="AP430" s="5"/>
      <c r="AQ430" s="6"/>
      <c r="AR430" s="12" t="str">
        <f t="shared" si="69"/>
        <v/>
      </c>
      <c r="AS430" s="6"/>
      <c r="AT430" s="5"/>
      <c r="AU430" s="53"/>
      <c r="AV430" s="53"/>
      <c r="AW430" s="54"/>
      <c r="AX430" s="15" t="str">
        <f t="shared" si="70"/>
        <v/>
      </c>
      <c r="AY430" s="5"/>
      <c r="AZ430" s="27" t="str">
        <f>IFERROR(VLOOKUP(AY430,vlookup!A$2:I$331,2,FALSE),"")</f>
        <v/>
      </c>
      <c r="BA430" s="27" t="str">
        <f>IFERROR(VLOOKUP(AY430,vlookup!A$2:I$331,3,FALSE),"")</f>
        <v/>
      </c>
      <c r="BB430" s="5"/>
      <c r="BC430" s="27" t="str">
        <f>IFERROR(VLOOKUP(BB430,vlookup!D$2:E$331,2,FALSE),"")</f>
        <v/>
      </c>
      <c r="BD430" s="5"/>
      <c r="BE430" s="27" t="str">
        <f t="shared" si="71"/>
        <v/>
      </c>
      <c r="BF430" s="27" t="str">
        <f>IFERROR(VLOOKUP(BE430,vlookup!G$2:I$331,2,FALSE),"")</f>
        <v/>
      </c>
      <c r="BG430" s="27" t="str">
        <f>IFERROR(VLOOKUP(BE430,vlookup!G$2:I$331,3,FALSE),"")</f>
        <v/>
      </c>
      <c r="BH430" s="5"/>
      <c r="BI430" s="6"/>
      <c r="BJ430" s="6"/>
      <c r="BK430" s="6"/>
      <c r="BL430" s="6"/>
    </row>
    <row r="431" spans="1:64">
      <c r="A431" s="4"/>
      <c r="B431" s="5"/>
      <c r="C431" s="27" t="str">
        <f>IFERROR(VLOOKUP(B431,vlookup!A$2:I$331,2,FALSE),"")</f>
        <v/>
      </c>
      <c r="D431" s="27" t="str">
        <f>IFERROR(VLOOKUP(B431,vlookup!A$2:I$331,3,FALSE),"")</f>
        <v/>
      </c>
      <c r="E431" s="5"/>
      <c r="F431" s="27" t="str">
        <f>IFERROR(VLOOKUP(E431,vlookup!D$2:E$331,2,FALSE),"")</f>
        <v/>
      </c>
      <c r="G431" s="5"/>
      <c r="H431" s="27" t="str">
        <f t="shared" si="62"/>
        <v/>
      </c>
      <c r="I431" s="27" t="str">
        <f>IFERROR(VLOOKUP(H431,vlookup!G$2:I$331,2,FALSE),"")</f>
        <v/>
      </c>
      <c r="J431" s="27" t="str">
        <f>IFERROR(VLOOKUP(H431,vlookup!G$2:I$331,3,FALSE),"")</f>
        <v/>
      </c>
      <c r="K431" s="5"/>
      <c r="L431" s="6"/>
      <c r="M431" s="6"/>
      <c r="N431" s="6"/>
      <c r="O431" s="6"/>
      <c r="P431" s="6"/>
      <c r="Q431" s="14" t="str">
        <f t="shared" si="63"/>
        <v/>
      </c>
      <c r="R431" s="5"/>
      <c r="S431" s="6"/>
      <c r="T431" s="6"/>
      <c r="U431" s="5"/>
      <c r="V431" s="45">
        <f t="shared" si="64"/>
        <v>0</v>
      </c>
      <c r="W431" s="45">
        <f t="shared" si="65"/>
        <v>0</v>
      </c>
      <c r="X431" s="45" t="e">
        <f t="shared" si="66"/>
        <v>#VALUE!</v>
      </c>
      <c r="Y431" s="45">
        <f>IFERROR(VALUE(V431),VLOOKUP(V431,DayReplace[],2,0))</f>
        <v>0</v>
      </c>
      <c r="Z431" s="45">
        <f>IF(V431=0,1,
IF(OR(AND(COUNTIF(Table12[Normal and Leap Years],X431),AA431=3,Y431=30),
AND(COUNTIF(Table9[MM Year],X431),COUNTIF(Table13[Always 29-Day Months],AA431),Y431=30)),Y431
-1,Y431))</f>
        <v>1</v>
      </c>
      <c r="AA431" s="45">
        <f>IFERROR(VALUE(W431),VLOOKUP(W431,MonthReplace[],2,0))</f>
        <v>0</v>
      </c>
      <c r="AB431" s="45" t="e">
        <f>IF(COUNTIF(Table9[MM Year],X431),VLOOKUP(AA431,MonthSerial[],VLOOKUP(X431,Table9[],3,0)+2,0),DATE(X431,AA431,0)-AC431)</f>
        <v>#VALUE!</v>
      </c>
      <c r="AC431" s="45" t="e">
        <f>IF(COUNTIF(Table9[MM Year],X431),
VLOOKUP(X431,Table9[],5,0),
DATE(X431,1,0))</f>
        <v>#VALUE!</v>
      </c>
      <c r="AD431" s="46" t="e">
        <f>IF(AA431=0,DATE(YEAR(AC431+1),7,16),
IF(V431=0,IF(COUNTIF(Table9[MM Year],X431),AC431+AB431+Z431+15-DAY(AC431+AB431+Z431+15)+16,AC431+AB431+Z431-DAY(AC431+AB431+Z431)+16),
IF(COUNTIF(Table9[MM Year],X431),
IF(AC431+AB431+Z431&lt;VLOOKUP(X431,Table9[],7,0),AC431
+AB431+Z431+VLOOKUP(X431,Table9[],4,0),AC431+AB431+Z431),AC431
+AB431+Z431)))</f>
        <v>#VALUE!</v>
      </c>
      <c r="AE431" s="42"/>
      <c r="AF431" s="15" t="str">
        <f>IFERROR(IF(COUNTIF(Table9[MM Year],X431),
IF(AD431&lt;VLOOKUP(X431,Table9[],7,0),AD431
+VLOOKUP(X431,Table9[],4,0),AD431),AD431
),"")</f>
        <v/>
      </c>
      <c r="AG431" s="5"/>
      <c r="AH431" s="5"/>
      <c r="AI431" s="5"/>
      <c r="AJ431" s="6"/>
      <c r="AK431" s="6"/>
      <c r="AL431" s="12" t="str">
        <f t="shared" si="67"/>
        <v/>
      </c>
      <c r="AM431" s="5"/>
      <c r="AN431" s="27" t="str">
        <f t="shared" si="68"/>
        <v/>
      </c>
      <c r="AO431" s="5"/>
      <c r="AP431" s="5"/>
      <c r="AQ431" s="6"/>
      <c r="AR431" s="12" t="str">
        <f t="shared" si="69"/>
        <v/>
      </c>
      <c r="AS431" s="6"/>
      <c r="AT431" s="5"/>
      <c r="AU431" s="53"/>
      <c r="AV431" s="53"/>
      <c r="AW431" s="54"/>
      <c r="AX431" s="15" t="str">
        <f t="shared" si="70"/>
        <v/>
      </c>
      <c r="AY431" s="5"/>
      <c r="AZ431" s="27" t="str">
        <f>IFERROR(VLOOKUP(AY431,vlookup!A$2:I$331,2,FALSE),"")</f>
        <v/>
      </c>
      <c r="BA431" s="27" t="str">
        <f>IFERROR(VLOOKUP(AY431,vlookup!A$2:I$331,3,FALSE),"")</f>
        <v/>
      </c>
      <c r="BB431" s="5"/>
      <c r="BC431" s="27" t="str">
        <f>IFERROR(VLOOKUP(BB431,vlookup!D$2:E$331,2,FALSE),"")</f>
        <v/>
      </c>
      <c r="BD431" s="5"/>
      <c r="BE431" s="27" t="str">
        <f t="shared" si="71"/>
        <v/>
      </c>
      <c r="BF431" s="27" t="str">
        <f>IFERROR(VLOOKUP(BE431,vlookup!G$2:I$331,2,FALSE),"")</f>
        <v/>
      </c>
      <c r="BG431" s="27" t="str">
        <f>IFERROR(VLOOKUP(BE431,vlookup!G$2:I$331,3,FALSE),"")</f>
        <v/>
      </c>
      <c r="BH431" s="5"/>
      <c r="BI431" s="6"/>
      <c r="BJ431" s="6"/>
      <c r="BK431" s="6"/>
      <c r="BL431" s="6"/>
    </row>
    <row r="432" spans="1:64">
      <c r="A432" s="4"/>
      <c r="B432" s="5"/>
      <c r="C432" s="27" t="str">
        <f>IFERROR(VLOOKUP(B432,vlookup!A$2:I$331,2,FALSE),"")</f>
        <v/>
      </c>
      <c r="D432" s="27" t="str">
        <f>IFERROR(VLOOKUP(B432,vlookup!A$2:I$331,3,FALSE),"")</f>
        <v/>
      </c>
      <c r="E432" s="5"/>
      <c r="F432" s="27" t="str">
        <f>IFERROR(VLOOKUP(E432,vlookup!D$2:E$331,2,FALSE),"")</f>
        <v/>
      </c>
      <c r="G432" s="5"/>
      <c r="H432" s="27" t="str">
        <f t="shared" si="62"/>
        <v/>
      </c>
      <c r="I432" s="27" t="str">
        <f>IFERROR(VLOOKUP(H432,vlookup!G$2:I$331,2,FALSE),"")</f>
        <v/>
      </c>
      <c r="J432" s="27" t="str">
        <f>IFERROR(VLOOKUP(H432,vlookup!G$2:I$331,3,FALSE),"")</f>
        <v/>
      </c>
      <c r="K432" s="5"/>
      <c r="L432" s="6"/>
      <c r="M432" s="6"/>
      <c r="N432" s="6"/>
      <c r="O432" s="6"/>
      <c r="P432" s="6"/>
      <c r="Q432" s="14" t="str">
        <f t="shared" si="63"/>
        <v/>
      </c>
      <c r="R432" s="5"/>
      <c r="S432" s="6"/>
      <c r="T432" s="6"/>
      <c r="U432" s="5"/>
      <c r="V432" s="45">
        <f t="shared" si="64"/>
        <v>0</v>
      </c>
      <c r="W432" s="45">
        <f t="shared" si="65"/>
        <v>0</v>
      </c>
      <c r="X432" s="45" t="e">
        <f t="shared" si="66"/>
        <v>#VALUE!</v>
      </c>
      <c r="Y432" s="45">
        <f>IFERROR(VALUE(V432),VLOOKUP(V432,DayReplace[],2,0))</f>
        <v>0</v>
      </c>
      <c r="Z432" s="45">
        <f>IF(V432=0,1,
IF(OR(AND(COUNTIF(Table12[Normal and Leap Years],X432),AA432=3,Y432=30),
AND(COUNTIF(Table9[MM Year],X432),COUNTIF(Table13[Always 29-Day Months],AA432),Y432=30)),Y432
-1,Y432))</f>
        <v>1</v>
      </c>
      <c r="AA432" s="45">
        <f>IFERROR(VALUE(W432),VLOOKUP(W432,MonthReplace[],2,0))</f>
        <v>0</v>
      </c>
      <c r="AB432" s="45" t="e">
        <f>IF(COUNTIF(Table9[MM Year],X432),VLOOKUP(AA432,MonthSerial[],VLOOKUP(X432,Table9[],3,0)+2,0),DATE(X432,AA432,0)-AC432)</f>
        <v>#VALUE!</v>
      </c>
      <c r="AC432" s="45" t="e">
        <f>IF(COUNTIF(Table9[MM Year],X432),
VLOOKUP(X432,Table9[],5,0),
DATE(X432,1,0))</f>
        <v>#VALUE!</v>
      </c>
      <c r="AD432" s="46" t="e">
        <f>IF(AA432=0,DATE(YEAR(AC432+1),7,16),
IF(V432=0,IF(COUNTIF(Table9[MM Year],X432),AC432+AB432+Z432+15-DAY(AC432+AB432+Z432+15)+16,AC432+AB432+Z432-DAY(AC432+AB432+Z432)+16),
IF(COUNTIF(Table9[MM Year],X432),
IF(AC432+AB432+Z432&lt;VLOOKUP(X432,Table9[],7,0),AC432
+AB432+Z432+VLOOKUP(X432,Table9[],4,0),AC432+AB432+Z432),AC432
+AB432+Z432)))</f>
        <v>#VALUE!</v>
      </c>
      <c r="AE432" s="42"/>
      <c r="AF432" s="15" t="str">
        <f>IFERROR(IF(COUNTIF(Table9[MM Year],X432),
IF(AD432&lt;VLOOKUP(X432,Table9[],7,0),AD432
+VLOOKUP(X432,Table9[],4,0),AD432),AD432
),"")</f>
        <v/>
      </c>
      <c r="AG432" s="5"/>
      <c r="AH432" s="5"/>
      <c r="AI432" s="5"/>
      <c r="AJ432" s="6"/>
      <c r="AK432" s="6"/>
      <c r="AL432" s="12" t="str">
        <f t="shared" si="67"/>
        <v/>
      </c>
      <c r="AM432" s="5"/>
      <c r="AN432" s="27" t="str">
        <f t="shared" si="68"/>
        <v/>
      </c>
      <c r="AO432" s="5"/>
      <c r="AP432" s="5"/>
      <c r="AQ432" s="6"/>
      <c r="AR432" s="12" t="str">
        <f t="shared" si="69"/>
        <v/>
      </c>
      <c r="AS432" s="6"/>
      <c r="AT432" s="5"/>
      <c r="AU432" s="53"/>
      <c r="AV432" s="53"/>
      <c r="AW432" s="54"/>
      <c r="AX432" s="15" t="str">
        <f t="shared" si="70"/>
        <v/>
      </c>
      <c r="AY432" s="5"/>
      <c r="AZ432" s="27" t="str">
        <f>IFERROR(VLOOKUP(AY432,vlookup!A$2:I$331,2,FALSE),"")</f>
        <v/>
      </c>
      <c r="BA432" s="27" t="str">
        <f>IFERROR(VLOOKUP(AY432,vlookup!A$2:I$331,3,FALSE),"")</f>
        <v/>
      </c>
      <c r="BB432" s="5"/>
      <c r="BC432" s="27" t="str">
        <f>IFERROR(VLOOKUP(BB432,vlookup!D$2:E$331,2,FALSE),"")</f>
        <v/>
      </c>
      <c r="BD432" s="5"/>
      <c r="BE432" s="27" t="str">
        <f t="shared" si="71"/>
        <v/>
      </c>
      <c r="BF432" s="27" t="str">
        <f>IFERROR(VLOOKUP(BE432,vlookup!G$2:I$331,2,FALSE),"")</f>
        <v/>
      </c>
      <c r="BG432" s="27" t="str">
        <f>IFERROR(VLOOKUP(BE432,vlookup!G$2:I$331,3,FALSE),"")</f>
        <v/>
      </c>
      <c r="BH432" s="5"/>
      <c r="BI432" s="6"/>
      <c r="BJ432" s="6"/>
      <c r="BK432" s="6"/>
      <c r="BL432" s="6"/>
    </row>
    <row r="433" spans="1:64">
      <c r="A433" s="4"/>
      <c r="B433" s="5"/>
      <c r="C433" s="27" t="str">
        <f>IFERROR(VLOOKUP(B433,vlookup!A$2:I$331,2,FALSE),"")</f>
        <v/>
      </c>
      <c r="D433" s="27" t="str">
        <f>IFERROR(VLOOKUP(B433,vlookup!A$2:I$331,3,FALSE),"")</f>
        <v/>
      </c>
      <c r="E433" s="5"/>
      <c r="F433" s="27" t="str">
        <f>IFERROR(VLOOKUP(E433,vlookup!D$2:E$331,2,FALSE),"")</f>
        <v/>
      </c>
      <c r="G433" s="5"/>
      <c r="H433" s="27" t="str">
        <f t="shared" si="62"/>
        <v/>
      </c>
      <c r="I433" s="27" t="str">
        <f>IFERROR(VLOOKUP(H433,vlookup!G$2:I$331,2,FALSE),"")</f>
        <v/>
      </c>
      <c r="J433" s="27" t="str">
        <f>IFERROR(VLOOKUP(H433,vlookup!G$2:I$331,3,FALSE),"")</f>
        <v/>
      </c>
      <c r="K433" s="5"/>
      <c r="L433" s="6"/>
      <c r="M433" s="6"/>
      <c r="N433" s="6"/>
      <c r="O433" s="6"/>
      <c r="P433" s="6"/>
      <c r="Q433" s="14" t="str">
        <f t="shared" si="63"/>
        <v/>
      </c>
      <c r="R433" s="5"/>
      <c r="S433" s="6"/>
      <c r="T433" s="6"/>
      <c r="U433" s="5"/>
      <c r="V433" s="45">
        <f t="shared" si="64"/>
        <v>0</v>
      </c>
      <c r="W433" s="45">
        <f t="shared" si="65"/>
        <v>0</v>
      </c>
      <c r="X433" s="45" t="e">
        <f t="shared" si="66"/>
        <v>#VALUE!</v>
      </c>
      <c r="Y433" s="45">
        <f>IFERROR(VALUE(V433),VLOOKUP(V433,DayReplace[],2,0))</f>
        <v>0</v>
      </c>
      <c r="Z433" s="45">
        <f>IF(V433=0,1,
IF(OR(AND(COUNTIF(Table12[Normal and Leap Years],X433),AA433=3,Y433=30),
AND(COUNTIF(Table9[MM Year],X433),COUNTIF(Table13[Always 29-Day Months],AA433),Y433=30)),Y433
-1,Y433))</f>
        <v>1</v>
      </c>
      <c r="AA433" s="45">
        <f>IFERROR(VALUE(W433),VLOOKUP(W433,MonthReplace[],2,0))</f>
        <v>0</v>
      </c>
      <c r="AB433" s="45" t="e">
        <f>IF(COUNTIF(Table9[MM Year],X433),VLOOKUP(AA433,MonthSerial[],VLOOKUP(X433,Table9[],3,0)+2,0),DATE(X433,AA433,0)-AC433)</f>
        <v>#VALUE!</v>
      </c>
      <c r="AC433" s="45" t="e">
        <f>IF(COUNTIF(Table9[MM Year],X433),
VLOOKUP(X433,Table9[],5,0),
DATE(X433,1,0))</f>
        <v>#VALUE!</v>
      </c>
      <c r="AD433" s="46" t="e">
        <f>IF(AA433=0,DATE(YEAR(AC433+1),7,16),
IF(V433=0,IF(COUNTIF(Table9[MM Year],X433),AC433+AB433+Z433+15-DAY(AC433+AB433+Z433+15)+16,AC433+AB433+Z433-DAY(AC433+AB433+Z433)+16),
IF(COUNTIF(Table9[MM Year],X433),
IF(AC433+AB433+Z433&lt;VLOOKUP(X433,Table9[],7,0),AC433
+AB433+Z433+VLOOKUP(X433,Table9[],4,0),AC433+AB433+Z433),AC433
+AB433+Z433)))</f>
        <v>#VALUE!</v>
      </c>
      <c r="AE433" s="42"/>
      <c r="AF433" s="15" t="str">
        <f>IFERROR(IF(COUNTIF(Table9[MM Year],X433),
IF(AD433&lt;VLOOKUP(X433,Table9[],7,0),AD433
+VLOOKUP(X433,Table9[],4,0),AD433),AD433
),"")</f>
        <v/>
      </c>
      <c r="AG433" s="5"/>
      <c r="AH433" s="5"/>
      <c r="AI433" s="5"/>
      <c r="AJ433" s="6"/>
      <c r="AK433" s="6"/>
      <c r="AL433" s="12" t="str">
        <f t="shared" si="67"/>
        <v/>
      </c>
      <c r="AM433" s="5"/>
      <c r="AN433" s="27" t="str">
        <f t="shared" si="68"/>
        <v/>
      </c>
      <c r="AO433" s="5"/>
      <c r="AP433" s="5"/>
      <c r="AQ433" s="6"/>
      <c r="AR433" s="12" t="str">
        <f t="shared" si="69"/>
        <v/>
      </c>
      <c r="AS433" s="6"/>
      <c r="AT433" s="5"/>
      <c r="AU433" s="53"/>
      <c r="AV433" s="53"/>
      <c r="AW433" s="54"/>
      <c r="AX433" s="15" t="str">
        <f t="shared" si="70"/>
        <v/>
      </c>
      <c r="AY433" s="5"/>
      <c r="AZ433" s="27" t="str">
        <f>IFERROR(VLOOKUP(AY433,vlookup!A$2:I$331,2,FALSE),"")</f>
        <v/>
      </c>
      <c r="BA433" s="27" t="str">
        <f>IFERROR(VLOOKUP(AY433,vlookup!A$2:I$331,3,FALSE),"")</f>
        <v/>
      </c>
      <c r="BB433" s="5"/>
      <c r="BC433" s="27" t="str">
        <f>IFERROR(VLOOKUP(BB433,vlookup!D$2:E$331,2,FALSE),"")</f>
        <v/>
      </c>
      <c r="BD433" s="5"/>
      <c r="BE433" s="27" t="str">
        <f t="shared" si="71"/>
        <v/>
      </c>
      <c r="BF433" s="27" t="str">
        <f>IFERROR(VLOOKUP(BE433,vlookup!G$2:I$331,2,FALSE),"")</f>
        <v/>
      </c>
      <c r="BG433" s="27" t="str">
        <f>IFERROR(VLOOKUP(BE433,vlookup!G$2:I$331,3,FALSE),"")</f>
        <v/>
      </c>
      <c r="BH433" s="5"/>
      <c r="BI433" s="6"/>
      <c r="BJ433" s="6"/>
      <c r="BK433" s="6"/>
      <c r="BL433" s="6"/>
    </row>
    <row r="434" spans="1:64">
      <c r="A434" s="4"/>
      <c r="B434" s="5"/>
      <c r="C434" s="27" t="str">
        <f>IFERROR(VLOOKUP(B434,vlookup!A$2:I$331,2,FALSE),"")</f>
        <v/>
      </c>
      <c r="D434" s="27" t="str">
        <f>IFERROR(VLOOKUP(B434,vlookup!A$2:I$331,3,FALSE),"")</f>
        <v/>
      </c>
      <c r="E434" s="5"/>
      <c r="F434" s="27" t="str">
        <f>IFERROR(VLOOKUP(E434,vlookup!D$2:E$331,2,FALSE),"")</f>
        <v/>
      </c>
      <c r="G434" s="5"/>
      <c r="H434" s="27" t="str">
        <f t="shared" si="62"/>
        <v/>
      </c>
      <c r="I434" s="27" t="str">
        <f>IFERROR(VLOOKUP(H434,vlookup!G$2:I$331,2,FALSE),"")</f>
        <v/>
      </c>
      <c r="J434" s="27" t="str">
        <f>IFERROR(VLOOKUP(H434,vlookup!G$2:I$331,3,FALSE),"")</f>
        <v/>
      </c>
      <c r="K434" s="5"/>
      <c r="L434" s="6"/>
      <c r="M434" s="6"/>
      <c r="N434" s="6"/>
      <c r="O434" s="6"/>
      <c r="P434" s="6"/>
      <c r="Q434" s="14" t="str">
        <f t="shared" si="63"/>
        <v/>
      </c>
      <c r="R434" s="5"/>
      <c r="S434" s="6"/>
      <c r="T434" s="6"/>
      <c r="U434" s="5"/>
      <c r="V434" s="45">
        <f t="shared" si="64"/>
        <v>0</v>
      </c>
      <c r="W434" s="45">
        <f t="shared" si="65"/>
        <v>0</v>
      </c>
      <c r="X434" s="45" t="e">
        <f t="shared" si="66"/>
        <v>#VALUE!</v>
      </c>
      <c r="Y434" s="45">
        <f>IFERROR(VALUE(V434),VLOOKUP(V434,DayReplace[],2,0))</f>
        <v>0</v>
      </c>
      <c r="Z434" s="45">
        <f>IF(V434=0,1,
IF(OR(AND(COUNTIF(Table12[Normal and Leap Years],X434),AA434=3,Y434=30),
AND(COUNTIF(Table9[MM Year],X434),COUNTIF(Table13[Always 29-Day Months],AA434),Y434=30)),Y434
-1,Y434))</f>
        <v>1</v>
      </c>
      <c r="AA434" s="45">
        <f>IFERROR(VALUE(W434),VLOOKUP(W434,MonthReplace[],2,0))</f>
        <v>0</v>
      </c>
      <c r="AB434" s="45" t="e">
        <f>IF(COUNTIF(Table9[MM Year],X434),VLOOKUP(AA434,MonthSerial[],VLOOKUP(X434,Table9[],3,0)+2,0),DATE(X434,AA434,0)-AC434)</f>
        <v>#VALUE!</v>
      </c>
      <c r="AC434" s="45" t="e">
        <f>IF(COUNTIF(Table9[MM Year],X434),
VLOOKUP(X434,Table9[],5,0),
DATE(X434,1,0))</f>
        <v>#VALUE!</v>
      </c>
      <c r="AD434" s="46" t="e">
        <f>IF(AA434=0,DATE(YEAR(AC434+1),7,16),
IF(V434=0,IF(COUNTIF(Table9[MM Year],X434),AC434+AB434+Z434+15-DAY(AC434+AB434+Z434+15)+16,AC434+AB434+Z434-DAY(AC434+AB434+Z434)+16),
IF(COUNTIF(Table9[MM Year],X434),
IF(AC434+AB434+Z434&lt;VLOOKUP(X434,Table9[],7,0),AC434
+AB434+Z434+VLOOKUP(X434,Table9[],4,0),AC434+AB434+Z434),AC434
+AB434+Z434)))</f>
        <v>#VALUE!</v>
      </c>
      <c r="AE434" s="42"/>
      <c r="AF434" s="15" t="str">
        <f>IFERROR(IF(COUNTIF(Table9[MM Year],X434),
IF(AD434&lt;VLOOKUP(X434,Table9[],7,0),AD434
+VLOOKUP(X434,Table9[],4,0),AD434),AD434
),"")</f>
        <v/>
      </c>
      <c r="AG434" s="5"/>
      <c r="AH434" s="5"/>
      <c r="AI434" s="5"/>
      <c r="AJ434" s="6"/>
      <c r="AK434" s="6"/>
      <c r="AL434" s="12" t="str">
        <f t="shared" si="67"/>
        <v/>
      </c>
      <c r="AM434" s="5"/>
      <c r="AN434" s="27" t="str">
        <f t="shared" si="68"/>
        <v/>
      </c>
      <c r="AO434" s="5"/>
      <c r="AP434" s="5"/>
      <c r="AQ434" s="6"/>
      <c r="AR434" s="12" t="str">
        <f t="shared" si="69"/>
        <v/>
      </c>
      <c r="AS434" s="6"/>
      <c r="AT434" s="5"/>
      <c r="AU434" s="53"/>
      <c r="AV434" s="53"/>
      <c r="AW434" s="54"/>
      <c r="AX434" s="15" t="str">
        <f t="shared" si="70"/>
        <v/>
      </c>
      <c r="AY434" s="5"/>
      <c r="AZ434" s="27" t="str">
        <f>IFERROR(VLOOKUP(AY434,vlookup!A$2:I$331,2,FALSE),"")</f>
        <v/>
      </c>
      <c r="BA434" s="27" t="str">
        <f>IFERROR(VLOOKUP(AY434,vlookup!A$2:I$331,3,FALSE),"")</f>
        <v/>
      </c>
      <c r="BB434" s="5"/>
      <c r="BC434" s="27" t="str">
        <f>IFERROR(VLOOKUP(BB434,vlookup!D$2:E$331,2,FALSE),"")</f>
        <v/>
      </c>
      <c r="BD434" s="5"/>
      <c r="BE434" s="27" t="str">
        <f t="shared" si="71"/>
        <v/>
      </c>
      <c r="BF434" s="27" t="str">
        <f>IFERROR(VLOOKUP(BE434,vlookup!G$2:I$331,2,FALSE),"")</f>
        <v/>
      </c>
      <c r="BG434" s="27" t="str">
        <f>IFERROR(VLOOKUP(BE434,vlookup!G$2:I$331,3,FALSE),"")</f>
        <v/>
      </c>
      <c r="BH434" s="5"/>
      <c r="BI434" s="6"/>
      <c r="BJ434" s="6"/>
      <c r="BK434" s="6"/>
      <c r="BL434" s="6"/>
    </row>
    <row r="435" spans="1:64">
      <c r="A435" s="4"/>
      <c r="B435" s="5"/>
      <c r="C435" s="27" t="str">
        <f>IFERROR(VLOOKUP(B435,vlookup!A$2:I$331,2,FALSE),"")</f>
        <v/>
      </c>
      <c r="D435" s="27" t="str">
        <f>IFERROR(VLOOKUP(B435,vlookup!A$2:I$331,3,FALSE),"")</f>
        <v/>
      </c>
      <c r="E435" s="5"/>
      <c r="F435" s="27" t="str">
        <f>IFERROR(VLOOKUP(E435,vlookup!D$2:E$331,2,FALSE),"")</f>
        <v/>
      </c>
      <c r="G435" s="5"/>
      <c r="H435" s="27" t="str">
        <f t="shared" si="62"/>
        <v/>
      </c>
      <c r="I435" s="27" t="str">
        <f>IFERROR(VLOOKUP(H435,vlookup!G$2:I$331,2,FALSE),"")</f>
        <v/>
      </c>
      <c r="J435" s="27" t="str">
        <f>IFERROR(VLOOKUP(H435,vlookup!G$2:I$331,3,FALSE),"")</f>
        <v/>
      </c>
      <c r="K435" s="5"/>
      <c r="L435" s="6"/>
      <c r="M435" s="6"/>
      <c r="N435" s="6"/>
      <c r="O435" s="6"/>
      <c r="P435" s="6"/>
      <c r="Q435" s="14" t="str">
        <f t="shared" si="63"/>
        <v/>
      </c>
      <c r="R435" s="5"/>
      <c r="S435" s="6"/>
      <c r="T435" s="6"/>
      <c r="U435" s="5"/>
      <c r="V435" s="45">
        <f t="shared" si="64"/>
        <v>0</v>
      </c>
      <c r="W435" s="45">
        <f t="shared" si="65"/>
        <v>0</v>
      </c>
      <c r="X435" s="45" t="e">
        <f t="shared" si="66"/>
        <v>#VALUE!</v>
      </c>
      <c r="Y435" s="45">
        <f>IFERROR(VALUE(V435),VLOOKUP(V435,DayReplace[],2,0))</f>
        <v>0</v>
      </c>
      <c r="Z435" s="45">
        <f>IF(V435=0,1,
IF(OR(AND(COUNTIF(Table12[Normal and Leap Years],X435),AA435=3,Y435=30),
AND(COUNTIF(Table9[MM Year],X435),COUNTIF(Table13[Always 29-Day Months],AA435),Y435=30)),Y435
-1,Y435))</f>
        <v>1</v>
      </c>
      <c r="AA435" s="45">
        <f>IFERROR(VALUE(W435),VLOOKUP(W435,MonthReplace[],2,0))</f>
        <v>0</v>
      </c>
      <c r="AB435" s="45" t="e">
        <f>IF(COUNTIF(Table9[MM Year],X435),VLOOKUP(AA435,MonthSerial[],VLOOKUP(X435,Table9[],3,0)+2,0),DATE(X435,AA435,0)-AC435)</f>
        <v>#VALUE!</v>
      </c>
      <c r="AC435" s="45" t="e">
        <f>IF(COUNTIF(Table9[MM Year],X435),
VLOOKUP(X435,Table9[],5,0),
DATE(X435,1,0))</f>
        <v>#VALUE!</v>
      </c>
      <c r="AD435" s="46" t="e">
        <f>IF(AA435=0,DATE(YEAR(AC435+1),7,16),
IF(V435=0,IF(COUNTIF(Table9[MM Year],X435),AC435+AB435+Z435+15-DAY(AC435+AB435+Z435+15)+16,AC435+AB435+Z435-DAY(AC435+AB435+Z435)+16),
IF(COUNTIF(Table9[MM Year],X435),
IF(AC435+AB435+Z435&lt;VLOOKUP(X435,Table9[],7,0),AC435
+AB435+Z435+VLOOKUP(X435,Table9[],4,0),AC435+AB435+Z435),AC435
+AB435+Z435)))</f>
        <v>#VALUE!</v>
      </c>
      <c r="AE435" s="42"/>
      <c r="AF435" s="15" t="str">
        <f>IFERROR(IF(COUNTIF(Table9[MM Year],X435),
IF(AD435&lt;VLOOKUP(X435,Table9[],7,0),AD435
+VLOOKUP(X435,Table9[],4,0),AD435),AD435
),"")</f>
        <v/>
      </c>
      <c r="AG435" s="5"/>
      <c r="AH435" s="5"/>
      <c r="AI435" s="5"/>
      <c r="AJ435" s="6"/>
      <c r="AK435" s="6"/>
      <c r="AL435" s="12" t="str">
        <f t="shared" si="67"/>
        <v/>
      </c>
      <c r="AM435" s="5"/>
      <c r="AN435" s="27" t="str">
        <f t="shared" si="68"/>
        <v/>
      </c>
      <c r="AO435" s="5"/>
      <c r="AP435" s="5"/>
      <c r="AQ435" s="6"/>
      <c r="AR435" s="12" t="str">
        <f t="shared" si="69"/>
        <v/>
      </c>
      <c r="AS435" s="6"/>
      <c r="AT435" s="5"/>
      <c r="AU435" s="53"/>
      <c r="AV435" s="53"/>
      <c r="AW435" s="54"/>
      <c r="AX435" s="15" t="str">
        <f t="shared" si="70"/>
        <v/>
      </c>
      <c r="AY435" s="5"/>
      <c r="AZ435" s="27" t="str">
        <f>IFERROR(VLOOKUP(AY435,vlookup!A$2:I$331,2,FALSE),"")</f>
        <v/>
      </c>
      <c r="BA435" s="27" t="str">
        <f>IFERROR(VLOOKUP(AY435,vlookup!A$2:I$331,3,FALSE),"")</f>
        <v/>
      </c>
      <c r="BB435" s="5"/>
      <c r="BC435" s="27" t="str">
        <f>IFERROR(VLOOKUP(BB435,vlookup!D$2:E$331,2,FALSE),"")</f>
        <v/>
      </c>
      <c r="BD435" s="5"/>
      <c r="BE435" s="27" t="str">
        <f t="shared" si="71"/>
        <v/>
      </c>
      <c r="BF435" s="27" t="str">
        <f>IFERROR(VLOOKUP(BE435,vlookup!G$2:I$331,2,FALSE),"")</f>
        <v/>
      </c>
      <c r="BG435" s="27" t="str">
        <f>IFERROR(VLOOKUP(BE435,vlookup!G$2:I$331,3,FALSE),"")</f>
        <v/>
      </c>
      <c r="BH435" s="5"/>
      <c r="BI435" s="6"/>
      <c r="BJ435" s="6"/>
      <c r="BK435" s="6"/>
      <c r="BL435" s="6"/>
    </row>
    <row r="436" spans="1:64">
      <c r="A436" s="4"/>
      <c r="B436" s="5"/>
      <c r="C436" s="27" t="str">
        <f>IFERROR(VLOOKUP(B436,vlookup!A$2:I$331,2,FALSE),"")</f>
        <v/>
      </c>
      <c r="D436" s="27" t="str">
        <f>IFERROR(VLOOKUP(B436,vlookup!A$2:I$331,3,FALSE),"")</f>
        <v/>
      </c>
      <c r="E436" s="5"/>
      <c r="F436" s="27" t="str">
        <f>IFERROR(VLOOKUP(E436,vlookup!D$2:E$331,2,FALSE),"")</f>
        <v/>
      </c>
      <c r="G436" s="5"/>
      <c r="H436" s="27" t="str">
        <f t="shared" si="62"/>
        <v/>
      </c>
      <c r="I436" s="27" t="str">
        <f>IFERROR(VLOOKUP(H436,vlookup!G$2:I$331,2,FALSE),"")</f>
        <v/>
      </c>
      <c r="J436" s="27" t="str">
        <f>IFERROR(VLOOKUP(H436,vlookup!G$2:I$331,3,FALSE),"")</f>
        <v/>
      </c>
      <c r="K436" s="5"/>
      <c r="L436" s="6"/>
      <c r="M436" s="6"/>
      <c r="N436" s="6"/>
      <c r="O436" s="6"/>
      <c r="P436" s="6"/>
      <c r="Q436" s="14" t="str">
        <f t="shared" si="63"/>
        <v/>
      </c>
      <c r="R436" s="5"/>
      <c r="S436" s="6"/>
      <c r="T436" s="6"/>
      <c r="U436" s="5"/>
      <c r="V436" s="45">
        <f t="shared" si="64"/>
        <v>0</v>
      </c>
      <c r="W436" s="45">
        <f t="shared" si="65"/>
        <v>0</v>
      </c>
      <c r="X436" s="45" t="e">
        <f t="shared" si="66"/>
        <v>#VALUE!</v>
      </c>
      <c r="Y436" s="45">
        <f>IFERROR(VALUE(V436),VLOOKUP(V436,DayReplace[],2,0))</f>
        <v>0</v>
      </c>
      <c r="Z436" s="45">
        <f>IF(V436=0,1,
IF(OR(AND(COUNTIF(Table12[Normal and Leap Years],X436),AA436=3,Y436=30),
AND(COUNTIF(Table9[MM Year],X436),COUNTIF(Table13[Always 29-Day Months],AA436),Y436=30)),Y436
-1,Y436))</f>
        <v>1</v>
      </c>
      <c r="AA436" s="45">
        <f>IFERROR(VALUE(W436),VLOOKUP(W436,MonthReplace[],2,0))</f>
        <v>0</v>
      </c>
      <c r="AB436" s="45" t="e">
        <f>IF(COUNTIF(Table9[MM Year],X436),VLOOKUP(AA436,MonthSerial[],VLOOKUP(X436,Table9[],3,0)+2,0),DATE(X436,AA436,0)-AC436)</f>
        <v>#VALUE!</v>
      </c>
      <c r="AC436" s="45" t="e">
        <f>IF(COUNTIF(Table9[MM Year],X436),
VLOOKUP(X436,Table9[],5,0),
DATE(X436,1,0))</f>
        <v>#VALUE!</v>
      </c>
      <c r="AD436" s="46" t="e">
        <f>IF(AA436=0,DATE(YEAR(AC436+1),7,16),
IF(V436=0,IF(COUNTIF(Table9[MM Year],X436),AC436+AB436+Z436+15-DAY(AC436+AB436+Z436+15)+16,AC436+AB436+Z436-DAY(AC436+AB436+Z436)+16),
IF(COUNTIF(Table9[MM Year],X436),
IF(AC436+AB436+Z436&lt;VLOOKUP(X436,Table9[],7,0),AC436
+AB436+Z436+VLOOKUP(X436,Table9[],4,0),AC436+AB436+Z436),AC436
+AB436+Z436)))</f>
        <v>#VALUE!</v>
      </c>
      <c r="AE436" s="42"/>
      <c r="AF436" s="15" t="str">
        <f>IFERROR(IF(COUNTIF(Table9[MM Year],X436),
IF(AD436&lt;VLOOKUP(X436,Table9[],7,0),AD436
+VLOOKUP(X436,Table9[],4,0),AD436),AD436
),"")</f>
        <v/>
      </c>
      <c r="AG436" s="5"/>
      <c r="AH436" s="5"/>
      <c r="AI436" s="5"/>
      <c r="AJ436" s="6"/>
      <c r="AK436" s="6"/>
      <c r="AL436" s="12" t="str">
        <f t="shared" si="67"/>
        <v/>
      </c>
      <c r="AM436" s="5"/>
      <c r="AN436" s="27" t="str">
        <f t="shared" si="68"/>
        <v/>
      </c>
      <c r="AO436" s="5"/>
      <c r="AP436" s="5"/>
      <c r="AQ436" s="6"/>
      <c r="AR436" s="12" t="str">
        <f t="shared" si="69"/>
        <v/>
      </c>
      <c r="AS436" s="6"/>
      <c r="AT436" s="5"/>
      <c r="AU436" s="53"/>
      <c r="AV436" s="53"/>
      <c r="AW436" s="54"/>
      <c r="AX436" s="15" t="str">
        <f t="shared" si="70"/>
        <v/>
      </c>
      <c r="AY436" s="5"/>
      <c r="AZ436" s="27" t="str">
        <f>IFERROR(VLOOKUP(AY436,vlookup!A$2:I$331,2,FALSE),"")</f>
        <v/>
      </c>
      <c r="BA436" s="27" t="str">
        <f>IFERROR(VLOOKUP(AY436,vlookup!A$2:I$331,3,FALSE),"")</f>
        <v/>
      </c>
      <c r="BB436" s="5"/>
      <c r="BC436" s="27" t="str">
        <f>IFERROR(VLOOKUP(BB436,vlookup!D$2:E$331,2,FALSE),"")</f>
        <v/>
      </c>
      <c r="BD436" s="5"/>
      <c r="BE436" s="27" t="str">
        <f t="shared" si="71"/>
        <v/>
      </c>
      <c r="BF436" s="27" t="str">
        <f>IFERROR(VLOOKUP(BE436,vlookup!G$2:I$331,2,FALSE),"")</f>
        <v/>
      </c>
      <c r="BG436" s="27" t="str">
        <f>IFERROR(VLOOKUP(BE436,vlookup!G$2:I$331,3,FALSE),"")</f>
        <v/>
      </c>
      <c r="BH436" s="5"/>
      <c r="BI436" s="6"/>
      <c r="BJ436" s="6"/>
      <c r="BK436" s="6"/>
      <c r="BL436" s="6"/>
    </row>
    <row r="437" spans="1:64">
      <c r="A437" s="4"/>
      <c r="B437" s="5"/>
      <c r="C437" s="27" t="str">
        <f>IFERROR(VLOOKUP(B437,vlookup!A$2:I$331,2,FALSE),"")</f>
        <v/>
      </c>
      <c r="D437" s="27" t="str">
        <f>IFERROR(VLOOKUP(B437,vlookup!A$2:I$331,3,FALSE),"")</f>
        <v/>
      </c>
      <c r="E437" s="5"/>
      <c r="F437" s="27" t="str">
        <f>IFERROR(VLOOKUP(E437,vlookup!D$2:E$331,2,FALSE),"")</f>
        <v/>
      </c>
      <c r="G437" s="5"/>
      <c r="H437" s="27" t="str">
        <f t="shared" si="62"/>
        <v/>
      </c>
      <c r="I437" s="27" t="str">
        <f>IFERROR(VLOOKUP(H437,vlookup!G$2:I$331,2,FALSE),"")</f>
        <v/>
      </c>
      <c r="J437" s="27" t="str">
        <f>IFERROR(VLOOKUP(H437,vlookup!G$2:I$331,3,FALSE),"")</f>
        <v/>
      </c>
      <c r="K437" s="5"/>
      <c r="L437" s="6"/>
      <c r="M437" s="6"/>
      <c r="N437" s="6"/>
      <c r="O437" s="6"/>
      <c r="P437" s="6"/>
      <c r="Q437" s="14" t="str">
        <f t="shared" si="63"/>
        <v/>
      </c>
      <c r="R437" s="5"/>
      <c r="S437" s="6"/>
      <c r="T437" s="6"/>
      <c r="U437" s="5"/>
      <c r="V437" s="45">
        <f t="shared" si="64"/>
        <v>0</v>
      </c>
      <c r="W437" s="45">
        <f t="shared" si="65"/>
        <v>0</v>
      </c>
      <c r="X437" s="45" t="e">
        <f t="shared" si="66"/>
        <v>#VALUE!</v>
      </c>
      <c r="Y437" s="45">
        <f>IFERROR(VALUE(V437),VLOOKUP(V437,DayReplace[],2,0))</f>
        <v>0</v>
      </c>
      <c r="Z437" s="45">
        <f>IF(V437=0,1,
IF(OR(AND(COUNTIF(Table12[Normal and Leap Years],X437),AA437=3,Y437=30),
AND(COUNTIF(Table9[MM Year],X437),COUNTIF(Table13[Always 29-Day Months],AA437),Y437=30)),Y437
-1,Y437))</f>
        <v>1</v>
      </c>
      <c r="AA437" s="45">
        <f>IFERROR(VALUE(W437),VLOOKUP(W437,MonthReplace[],2,0))</f>
        <v>0</v>
      </c>
      <c r="AB437" s="45" t="e">
        <f>IF(COUNTIF(Table9[MM Year],X437),VLOOKUP(AA437,MonthSerial[],VLOOKUP(X437,Table9[],3,0)+2,0),DATE(X437,AA437,0)-AC437)</f>
        <v>#VALUE!</v>
      </c>
      <c r="AC437" s="45" t="e">
        <f>IF(COUNTIF(Table9[MM Year],X437),
VLOOKUP(X437,Table9[],5,0),
DATE(X437,1,0))</f>
        <v>#VALUE!</v>
      </c>
      <c r="AD437" s="46" t="e">
        <f>IF(AA437=0,DATE(YEAR(AC437+1),7,16),
IF(V437=0,IF(COUNTIF(Table9[MM Year],X437),AC437+AB437+Z437+15-DAY(AC437+AB437+Z437+15)+16,AC437+AB437+Z437-DAY(AC437+AB437+Z437)+16),
IF(COUNTIF(Table9[MM Year],X437),
IF(AC437+AB437+Z437&lt;VLOOKUP(X437,Table9[],7,0),AC437
+AB437+Z437+VLOOKUP(X437,Table9[],4,0),AC437+AB437+Z437),AC437
+AB437+Z437)))</f>
        <v>#VALUE!</v>
      </c>
      <c r="AE437" s="42"/>
      <c r="AF437" s="15" t="str">
        <f>IFERROR(IF(COUNTIF(Table9[MM Year],X437),
IF(AD437&lt;VLOOKUP(X437,Table9[],7,0),AD437
+VLOOKUP(X437,Table9[],4,0),AD437),AD437
),"")</f>
        <v/>
      </c>
      <c r="AG437" s="5"/>
      <c r="AH437" s="5"/>
      <c r="AI437" s="5"/>
      <c r="AJ437" s="6"/>
      <c r="AK437" s="6"/>
      <c r="AL437" s="12" t="str">
        <f t="shared" si="67"/>
        <v/>
      </c>
      <c r="AM437" s="5"/>
      <c r="AN437" s="27" t="str">
        <f t="shared" si="68"/>
        <v/>
      </c>
      <c r="AO437" s="5"/>
      <c r="AP437" s="5"/>
      <c r="AQ437" s="6"/>
      <c r="AR437" s="12" t="str">
        <f t="shared" si="69"/>
        <v/>
      </c>
      <c r="AS437" s="6"/>
      <c r="AT437" s="5"/>
      <c r="AU437" s="53"/>
      <c r="AV437" s="53"/>
      <c r="AW437" s="54"/>
      <c r="AX437" s="15" t="str">
        <f t="shared" si="70"/>
        <v/>
      </c>
      <c r="AY437" s="5"/>
      <c r="AZ437" s="27" t="str">
        <f>IFERROR(VLOOKUP(AY437,vlookup!A$2:I$331,2,FALSE),"")</f>
        <v/>
      </c>
      <c r="BA437" s="27" t="str">
        <f>IFERROR(VLOOKUP(AY437,vlookup!A$2:I$331,3,FALSE),"")</f>
        <v/>
      </c>
      <c r="BB437" s="5"/>
      <c r="BC437" s="27" t="str">
        <f>IFERROR(VLOOKUP(BB437,vlookup!D$2:E$331,2,FALSE),"")</f>
        <v/>
      </c>
      <c r="BD437" s="5"/>
      <c r="BE437" s="27" t="str">
        <f t="shared" si="71"/>
        <v/>
      </c>
      <c r="BF437" s="27" t="str">
        <f>IFERROR(VLOOKUP(BE437,vlookup!G$2:I$331,2,FALSE),"")</f>
        <v/>
      </c>
      <c r="BG437" s="27" t="str">
        <f>IFERROR(VLOOKUP(BE437,vlookup!G$2:I$331,3,FALSE),"")</f>
        <v/>
      </c>
      <c r="BH437" s="5"/>
      <c r="BI437" s="6"/>
      <c r="BJ437" s="6"/>
      <c r="BK437" s="6"/>
      <c r="BL437" s="6"/>
    </row>
    <row r="438" spans="1:64">
      <c r="A438" s="4"/>
      <c r="B438" s="5"/>
      <c r="C438" s="27" t="str">
        <f>IFERROR(VLOOKUP(B438,vlookup!A$2:I$331,2,FALSE),"")</f>
        <v/>
      </c>
      <c r="D438" s="27" t="str">
        <f>IFERROR(VLOOKUP(B438,vlookup!A$2:I$331,3,FALSE),"")</f>
        <v/>
      </c>
      <c r="E438" s="5"/>
      <c r="F438" s="27" t="str">
        <f>IFERROR(VLOOKUP(E438,vlookup!D$2:E$331,2,FALSE),"")</f>
        <v/>
      </c>
      <c r="G438" s="5"/>
      <c r="H438" s="27" t="str">
        <f t="shared" si="62"/>
        <v/>
      </c>
      <c r="I438" s="27" t="str">
        <f>IFERROR(VLOOKUP(H438,vlookup!G$2:I$331,2,FALSE),"")</f>
        <v/>
      </c>
      <c r="J438" s="27" t="str">
        <f>IFERROR(VLOOKUP(H438,vlookup!G$2:I$331,3,FALSE),"")</f>
        <v/>
      </c>
      <c r="K438" s="5"/>
      <c r="L438" s="6"/>
      <c r="M438" s="6"/>
      <c r="N438" s="6"/>
      <c r="O438" s="6"/>
      <c r="P438" s="6"/>
      <c r="Q438" s="14" t="str">
        <f t="shared" si="63"/>
        <v/>
      </c>
      <c r="R438" s="5"/>
      <c r="S438" s="6"/>
      <c r="T438" s="6"/>
      <c r="U438" s="5"/>
      <c r="V438" s="45">
        <f t="shared" si="64"/>
        <v>0</v>
      </c>
      <c r="W438" s="45">
        <f t="shared" si="65"/>
        <v>0</v>
      </c>
      <c r="X438" s="45" t="e">
        <f t="shared" si="66"/>
        <v>#VALUE!</v>
      </c>
      <c r="Y438" s="45">
        <f>IFERROR(VALUE(V438),VLOOKUP(V438,DayReplace[],2,0))</f>
        <v>0</v>
      </c>
      <c r="Z438" s="45">
        <f>IF(V438=0,1,
IF(OR(AND(COUNTIF(Table12[Normal and Leap Years],X438),AA438=3,Y438=30),
AND(COUNTIF(Table9[MM Year],X438),COUNTIF(Table13[Always 29-Day Months],AA438),Y438=30)),Y438
-1,Y438))</f>
        <v>1</v>
      </c>
      <c r="AA438" s="45">
        <f>IFERROR(VALUE(W438),VLOOKUP(W438,MonthReplace[],2,0))</f>
        <v>0</v>
      </c>
      <c r="AB438" s="45" t="e">
        <f>IF(COUNTIF(Table9[MM Year],X438),VLOOKUP(AA438,MonthSerial[],VLOOKUP(X438,Table9[],3,0)+2,0),DATE(X438,AA438,0)-AC438)</f>
        <v>#VALUE!</v>
      </c>
      <c r="AC438" s="45" t="e">
        <f>IF(COUNTIF(Table9[MM Year],X438),
VLOOKUP(X438,Table9[],5,0),
DATE(X438,1,0))</f>
        <v>#VALUE!</v>
      </c>
      <c r="AD438" s="46" t="e">
        <f>IF(AA438=0,DATE(YEAR(AC438+1),7,16),
IF(V438=0,IF(COUNTIF(Table9[MM Year],X438),AC438+AB438+Z438+15-DAY(AC438+AB438+Z438+15)+16,AC438+AB438+Z438-DAY(AC438+AB438+Z438)+16),
IF(COUNTIF(Table9[MM Year],X438),
IF(AC438+AB438+Z438&lt;VLOOKUP(X438,Table9[],7,0),AC438
+AB438+Z438+VLOOKUP(X438,Table9[],4,0),AC438+AB438+Z438),AC438
+AB438+Z438)))</f>
        <v>#VALUE!</v>
      </c>
      <c r="AE438" s="42"/>
      <c r="AF438" s="15" t="str">
        <f>IFERROR(IF(COUNTIF(Table9[MM Year],X438),
IF(AD438&lt;VLOOKUP(X438,Table9[],7,0),AD438
+VLOOKUP(X438,Table9[],4,0),AD438),AD438
),"")</f>
        <v/>
      </c>
      <c r="AG438" s="5"/>
      <c r="AH438" s="5"/>
      <c r="AI438" s="5"/>
      <c r="AJ438" s="6"/>
      <c r="AK438" s="6"/>
      <c r="AL438" s="12" t="str">
        <f t="shared" si="67"/>
        <v/>
      </c>
      <c r="AM438" s="5"/>
      <c r="AN438" s="27" t="str">
        <f t="shared" si="68"/>
        <v/>
      </c>
      <c r="AO438" s="5"/>
      <c r="AP438" s="5"/>
      <c r="AQ438" s="6"/>
      <c r="AR438" s="12" t="str">
        <f t="shared" si="69"/>
        <v/>
      </c>
      <c r="AS438" s="6"/>
      <c r="AT438" s="5"/>
      <c r="AU438" s="53"/>
      <c r="AV438" s="53"/>
      <c r="AW438" s="54"/>
      <c r="AX438" s="15" t="str">
        <f t="shared" si="70"/>
        <v/>
      </c>
      <c r="AY438" s="5"/>
      <c r="AZ438" s="27" t="str">
        <f>IFERROR(VLOOKUP(AY438,vlookup!A$2:I$331,2,FALSE),"")</f>
        <v/>
      </c>
      <c r="BA438" s="27" t="str">
        <f>IFERROR(VLOOKUP(AY438,vlookup!A$2:I$331,3,FALSE),"")</f>
        <v/>
      </c>
      <c r="BB438" s="5"/>
      <c r="BC438" s="27" t="str">
        <f>IFERROR(VLOOKUP(BB438,vlookup!D$2:E$331,2,FALSE),"")</f>
        <v/>
      </c>
      <c r="BD438" s="5"/>
      <c r="BE438" s="27" t="str">
        <f t="shared" si="71"/>
        <v/>
      </c>
      <c r="BF438" s="27" t="str">
        <f>IFERROR(VLOOKUP(BE438,vlookup!G$2:I$331,2,FALSE),"")</f>
        <v/>
      </c>
      <c r="BG438" s="27" t="str">
        <f>IFERROR(VLOOKUP(BE438,vlookup!G$2:I$331,3,FALSE),"")</f>
        <v/>
      </c>
      <c r="BH438" s="5"/>
      <c r="BI438" s="6"/>
      <c r="BJ438" s="6"/>
      <c r="BK438" s="6"/>
      <c r="BL438" s="6"/>
    </row>
    <row r="439" spans="1:64">
      <c r="A439" s="4"/>
      <c r="B439" s="5"/>
      <c r="C439" s="27" t="str">
        <f>IFERROR(VLOOKUP(B439,vlookup!A$2:I$331,2,FALSE),"")</f>
        <v/>
      </c>
      <c r="D439" s="27" t="str">
        <f>IFERROR(VLOOKUP(B439,vlookup!A$2:I$331,3,FALSE),"")</f>
        <v/>
      </c>
      <c r="E439" s="5"/>
      <c r="F439" s="27" t="str">
        <f>IFERROR(VLOOKUP(E439,vlookup!D$2:E$331,2,FALSE),"")</f>
        <v/>
      </c>
      <c r="G439" s="5"/>
      <c r="H439" s="27" t="str">
        <f t="shared" si="62"/>
        <v/>
      </c>
      <c r="I439" s="27" t="str">
        <f>IFERROR(VLOOKUP(H439,vlookup!G$2:I$331,2,FALSE),"")</f>
        <v/>
      </c>
      <c r="J439" s="27" t="str">
        <f>IFERROR(VLOOKUP(H439,vlookup!G$2:I$331,3,FALSE),"")</f>
        <v/>
      </c>
      <c r="K439" s="5"/>
      <c r="L439" s="6"/>
      <c r="M439" s="6"/>
      <c r="N439" s="6"/>
      <c r="O439" s="6"/>
      <c r="P439" s="6"/>
      <c r="Q439" s="14" t="str">
        <f t="shared" si="63"/>
        <v/>
      </c>
      <c r="R439" s="5"/>
      <c r="S439" s="6"/>
      <c r="T439" s="6"/>
      <c r="U439" s="5"/>
      <c r="V439" s="45">
        <f t="shared" si="64"/>
        <v>0</v>
      </c>
      <c r="W439" s="45">
        <f t="shared" si="65"/>
        <v>0</v>
      </c>
      <c r="X439" s="45" t="e">
        <f t="shared" si="66"/>
        <v>#VALUE!</v>
      </c>
      <c r="Y439" s="45">
        <f>IFERROR(VALUE(V439),VLOOKUP(V439,DayReplace[],2,0))</f>
        <v>0</v>
      </c>
      <c r="Z439" s="45">
        <f>IF(V439=0,1,
IF(OR(AND(COUNTIF(Table12[Normal and Leap Years],X439),AA439=3,Y439=30),
AND(COUNTIF(Table9[MM Year],X439),COUNTIF(Table13[Always 29-Day Months],AA439),Y439=30)),Y439
-1,Y439))</f>
        <v>1</v>
      </c>
      <c r="AA439" s="45">
        <f>IFERROR(VALUE(W439),VLOOKUP(W439,MonthReplace[],2,0))</f>
        <v>0</v>
      </c>
      <c r="AB439" s="45" t="e">
        <f>IF(COUNTIF(Table9[MM Year],X439),VLOOKUP(AA439,MonthSerial[],VLOOKUP(X439,Table9[],3,0)+2,0),DATE(X439,AA439,0)-AC439)</f>
        <v>#VALUE!</v>
      </c>
      <c r="AC439" s="45" t="e">
        <f>IF(COUNTIF(Table9[MM Year],X439),
VLOOKUP(X439,Table9[],5,0),
DATE(X439,1,0))</f>
        <v>#VALUE!</v>
      </c>
      <c r="AD439" s="46" t="e">
        <f>IF(AA439=0,DATE(YEAR(AC439+1),7,16),
IF(V439=0,IF(COUNTIF(Table9[MM Year],X439),AC439+AB439+Z439+15-DAY(AC439+AB439+Z439+15)+16,AC439+AB439+Z439-DAY(AC439+AB439+Z439)+16),
IF(COUNTIF(Table9[MM Year],X439),
IF(AC439+AB439+Z439&lt;VLOOKUP(X439,Table9[],7,0),AC439
+AB439+Z439+VLOOKUP(X439,Table9[],4,0),AC439+AB439+Z439),AC439
+AB439+Z439)))</f>
        <v>#VALUE!</v>
      </c>
      <c r="AE439" s="42"/>
      <c r="AF439" s="15" t="str">
        <f>IFERROR(IF(COUNTIF(Table9[MM Year],X439),
IF(AD439&lt;VLOOKUP(X439,Table9[],7,0),AD439
+VLOOKUP(X439,Table9[],4,0),AD439),AD439
),"")</f>
        <v/>
      </c>
      <c r="AG439" s="5"/>
      <c r="AH439" s="5"/>
      <c r="AI439" s="5"/>
      <c r="AJ439" s="6"/>
      <c r="AK439" s="6"/>
      <c r="AL439" s="12" t="str">
        <f t="shared" si="67"/>
        <v/>
      </c>
      <c r="AM439" s="5"/>
      <c r="AN439" s="27" t="str">
        <f t="shared" si="68"/>
        <v/>
      </c>
      <c r="AO439" s="5"/>
      <c r="AP439" s="5"/>
      <c r="AQ439" s="6"/>
      <c r="AR439" s="12" t="str">
        <f t="shared" si="69"/>
        <v/>
      </c>
      <c r="AS439" s="6"/>
      <c r="AT439" s="5"/>
      <c r="AU439" s="53"/>
      <c r="AV439" s="53"/>
      <c r="AW439" s="54"/>
      <c r="AX439" s="15" t="str">
        <f t="shared" si="70"/>
        <v/>
      </c>
      <c r="AY439" s="5"/>
      <c r="AZ439" s="27" t="str">
        <f>IFERROR(VLOOKUP(AY439,vlookup!A$2:I$331,2,FALSE),"")</f>
        <v/>
      </c>
      <c r="BA439" s="27" t="str">
        <f>IFERROR(VLOOKUP(AY439,vlookup!A$2:I$331,3,FALSE),"")</f>
        <v/>
      </c>
      <c r="BB439" s="5"/>
      <c r="BC439" s="27" t="str">
        <f>IFERROR(VLOOKUP(BB439,vlookup!D$2:E$331,2,FALSE),"")</f>
        <v/>
      </c>
      <c r="BD439" s="5"/>
      <c r="BE439" s="27" t="str">
        <f t="shared" si="71"/>
        <v/>
      </c>
      <c r="BF439" s="27" t="str">
        <f>IFERROR(VLOOKUP(BE439,vlookup!G$2:I$331,2,FALSE),"")</f>
        <v/>
      </c>
      <c r="BG439" s="27" t="str">
        <f>IFERROR(VLOOKUP(BE439,vlookup!G$2:I$331,3,FALSE),"")</f>
        <v/>
      </c>
      <c r="BH439" s="5"/>
      <c r="BI439" s="6"/>
      <c r="BJ439" s="6"/>
      <c r="BK439" s="6"/>
      <c r="BL439" s="6"/>
    </row>
    <row r="440" spans="1:64">
      <c r="A440" s="4"/>
      <c r="B440" s="5"/>
      <c r="C440" s="27" t="str">
        <f>IFERROR(VLOOKUP(B440,vlookup!A$2:I$331,2,FALSE),"")</f>
        <v/>
      </c>
      <c r="D440" s="27" t="str">
        <f>IFERROR(VLOOKUP(B440,vlookup!A$2:I$331,3,FALSE),"")</f>
        <v/>
      </c>
      <c r="E440" s="5"/>
      <c r="F440" s="27" t="str">
        <f>IFERROR(VLOOKUP(E440,vlookup!D$2:E$331,2,FALSE),"")</f>
        <v/>
      </c>
      <c r="G440" s="5"/>
      <c r="H440" s="27" t="str">
        <f t="shared" si="62"/>
        <v/>
      </c>
      <c r="I440" s="27" t="str">
        <f>IFERROR(VLOOKUP(H440,vlookup!G$2:I$331,2,FALSE),"")</f>
        <v/>
      </c>
      <c r="J440" s="27" t="str">
        <f>IFERROR(VLOOKUP(H440,vlookup!G$2:I$331,3,FALSE),"")</f>
        <v/>
      </c>
      <c r="K440" s="5"/>
      <c r="L440" s="6"/>
      <c r="M440" s="6"/>
      <c r="N440" s="6"/>
      <c r="O440" s="6"/>
      <c r="P440" s="6"/>
      <c r="Q440" s="14" t="str">
        <f t="shared" si="63"/>
        <v/>
      </c>
      <c r="R440" s="5"/>
      <c r="S440" s="6"/>
      <c r="T440" s="6"/>
      <c r="U440" s="5"/>
      <c r="V440" s="45">
        <f t="shared" si="64"/>
        <v>0</v>
      </c>
      <c r="W440" s="45">
        <f t="shared" si="65"/>
        <v>0</v>
      </c>
      <c r="X440" s="45" t="e">
        <f t="shared" si="66"/>
        <v>#VALUE!</v>
      </c>
      <c r="Y440" s="45">
        <f>IFERROR(VALUE(V440),VLOOKUP(V440,DayReplace[],2,0))</f>
        <v>0</v>
      </c>
      <c r="Z440" s="45">
        <f>IF(V440=0,1,
IF(OR(AND(COUNTIF(Table12[Normal and Leap Years],X440),AA440=3,Y440=30),
AND(COUNTIF(Table9[MM Year],X440),COUNTIF(Table13[Always 29-Day Months],AA440),Y440=30)),Y440
-1,Y440))</f>
        <v>1</v>
      </c>
      <c r="AA440" s="45">
        <f>IFERROR(VALUE(W440),VLOOKUP(W440,MonthReplace[],2,0))</f>
        <v>0</v>
      </c>
      <c r="AB440" s="45" t="e">
        <f>IF(COUNTIF(Table9[MM Year],X440),VLOOKUP(AA440,MonthSerial[],VLOOKUP(X440,Table9[],3,0)+2,0),DATE(X440,AA440,0)-AC440)</f>
        <v>#VALUE!</v>
      </c>
      <c r="AC440" s="45" t="e">
        <f>IF(COUNTIF(Table9[MM Year],X440),
VLOOKUP(X440,Table9[],5,0),
DATE(X440,1,0))</f>
        <v>#VALUE!</v>
      </c>
      <c r="AD440" s="46" t="e">
        <f>IF(AA440=0,DATE(YEAR(AC440+1),7,16),
IF(V440=0,IF(COUNTIF(Table9[MM Year],X440),AC440+AB440+Z440+15-DAY(AC440+AB440+Z440+15)+16,AC440+AB440+Z440-DAY(AC440+AB440+Z440)+16),
IF(COUNTIF(Table9[MM Year],X440),
IF(AC440+AB440+Z440&lt;VLOOKUP(X440,Table9[],7,0),AC440
+AB440+Z440+VLOOKUP(X440,Table9[],4,0),AC440+AB440+Z440),AC440
+AB440+Z440)))</f>
        <v>#VALUE!</v>
      </c>
      <c r="AE440" s="42"/>
      <c r="AF440" s="15" t="str">
        <f>IFERROR(IF(COUNTIF(Table9[MM Year],X440),
IF(AD440&lt;VLOOKUP(X440,Table9[],7,0),AD440
+VLOOKUP(X440,Table9[],4,0),AD440),AD440
),"")</f>
        <v/>
      </c>
      <c r="AG440" s="5"/>
      <c r="AH440" s="5"/>
      <c r="AI440" s="5"/>
      <c r="AJ440" s="6"/>
      <c r="AK440" s="6"/>
      <c r="AL440" s="12" t="str">
        <f t="shared" si="67"/>
        <v/>
      </c>
      <c r="AM440" s="5"/>
      <c r="AN440" s="27" t="str">
        <f t="shared" si="68"/>
        <v/>
      </c>
      <c r="AO440" s="5"/>
      <c r="AP440" s="5"/>
      <c r="AQ440" s="6"/>
      <c r="AR440" s="12" t="str">
        <f t="shared" si="69"/>
        <v/>
      </c>
      <c r="AS440" s="6"/>
      <c r="AT440" s="5"/>
      <c r="AU440" s="53"/>
      <c r="AV440" s="53"/>
      <c r="AW440" s="54"/>
      <c r="AX440" s="15" t="str">
        <f t="shared" si="70"/>
        <v/>
      </c>
      <c r="AY440" s="5"/>
      <c r="AZ440" s="27" t="str">
        <f>IFERROR(VLOOKUP(AY440,vlookup!A$2:I$331,2,FALSE),"")</f>
        <v/>
      </c>
      <c r="BA440" s="27" t="str">
        <f>IFERROR(VLOOKUP(AY440,vlookup!A$2:I$331,3,FALSE),"")</f>
        <v/>
      </c>
      <c r="BB440" s="5"/>
      <c r="BC440" s="27" t="str">
        <f>IFERROR(VLOOKUP(BB440,vlookup!D$2:E$331,2,FALSE),"")</f>
        <v/>
      </c>
      <c r="BD440" s="5"/>
      <c r="BE440" s="27" t="str">
        <f t="shared" si="71"/>
        <v/>
      </c>
      <c r="BF440" s="27" t="str">
        <f>IFERROR(VLOOKUP(BE440,vlookup!G$2:I$331,2,FALSE),"")</f>
        <v/>
      </c>
      <c r="BG440" s="27" t="str">
        <f>IFERROR(VLOOKUP(BE440,vlookup!G$2:I$331,3,FALSE),"")</f>
        <v/>
      </c>
      <c r="BH440" s="5"/>
      <c r="BI440" s="6"/>
      <c r="BJ440" s="6"/>
      <c r="BK440" s="6"/>
      <c r="BL440" s="6"/>
    </row>
    <row r="441" spans="1:64">
      <c r="A441" s="4"/>
      <c r="B441" s="5"/>
      <c r="C441" s="27" t="str">
        <f>IFERROR(VLOOKUP(B441,vlookup!A$2:I$331,2,FALSE),"")</f>
        <v/>
      </c>
      <c r="D441" s="27" t="str">
        <f>IFERROR(VLOOKUP(B441,vlookup!A$2:I$331,3,FALSE),"")</f>
        <v/>
      </c>
      <c r="E441" s="5"/>
      <c r="F441" s="27" t="str">
        <f>IFERROR(VLOOKUP(E441,vlookup!D$2:E$331,2,FALSE),"")</f>
        <v/>
      </c>
      <c r="G441" s="5"/>
      <c r="H441" s="27" t="str">
        <f t="shared" si="62"/>
        <v/>
      </c>
      <c r="I441" s="27" t="str">
        <f>IFERROR(VLOOKUP(H441,vlookup!G$2:I$331,2,FALSE),"")</f>
        <v/>
      </c>
      <c r="J441" s="27" t="str">
        <f>IFERROR(VLOOKUP(H441,vlookup!G$2:I$331,3,FALSE),"")</f>
        <v/>
      </c>
      <c r="K441" s="5"/>
      <c r="L441" s="6"/>
      <c r="M441" s="6"/>
      <c r="N441" s="6"/>
      <c r="O441" s="6"/>
      <c r="P441" s="6"/>
      <c r="Q441" s="14" t="str">
        <f t="shared" si="63"/>
        <v/>
      </c>
      <c r="R441" s="5"/>
      <c r="S441" s="6"/>
      <c r="T441" s="6"/>
      <c r="U441" s="5"/>
      <c r="V441" s="45">
        <f t="shared" si="64"/>
        <v>0</v>
      </c>
      <c r="W441" s="45">
        <f t="shared" si="65"/>
        <v>0</v>
      </c>
      <c r="X441" s="45" t="e">
        <f t="shared" si="66"/>
        <v>#VALUE!</v>
      </c>
      <c r="Y441" s="45">
        <f>IFERROR(VALUE(V441),VLOOKUP(V441,DayReplace[],2,0))</f>
        <v>0</v>
      </c>
      <c r="Z441" s="45">
        <f>IF(V441=0,1,
IF(OR(AND(COUNTIF(Table12[Normal and Leap Years],X441),AA441=3,Y441=30),
AND(COUNTIF(Table9[MM Year],X441),COUNTIF(Table13[Always 29-Day Months],AA441),Y441=30)),Y441
-1,Y441))</f>
        <v>1</v>
      </c>
      <c r="AA441" s="45">
        <f>IFERROR(VALUE(W441),VLOOKUP(W441,MonthReplace[],2,0))</f>
        <v>0</v>
      </c>
      <c r="AB441" s="45" t="e">
        <f>IF(COUNTIF(Table9[MM Year],X441),VLOOKUP(AA441,MonthSerial[],VLOOKUP(X441,Table9[],3,0)+2,0),DATE(X441,AA441,0)-AC441)</f>
        <v>#VALUE!</v>
      </c>
      <c r="AC441" s="45" t="e">
        <f>IF(COUNTIF(Table9[MM Year],X441),
VLOOKUP(X441,Table9[],5,0),
DATE(X441,1,0))</f>
        <v>#VALUE!</v>
      </c>
      <c r="AD441" s="46" t="e">
        <f>IF(AA441=0,DATE(YEAR(AC441+1),7,16),
IF(V441=0,IF(COUNTIF(Table9[MM Year],X441),AC441+AB441+Z441+15-DAY(AC441+AB441+Z441+15)+16,AC441+AB441+Z441-DAY(AC441+AB441+Z441)+16),
IF(COUNTIF(Table9[MM Year],X441),
IF(AC441+AB441+Z441&lt;VLOOKUP(X441,Table9[],7,0),AC441
+AB441+Z441+VLOOKUP(X441,Table9[],4,0),AC441+AB441+Z441),AC441
+AB441+Z441)))</f>
        <v>#VALUE!</v>
      </c>
      <c r="AE441" s="42"/>
      <c r="AF441" s="15" t="str">
        <f>IFERROR(IF(COUNTIF(Table9[MM Year],X441),
IF(AD441&lt;VLOOKUP(X441,Table9[],7,0),AD441
+VLOOKUP(X441,Table9[],4,0),AD441),AD441
),"")</f>
        <v/>
      </c>
      <c r="AG441" s="5"/>
      <c r="AH441" s="5"/>
      <c r="AI441" s="5"/>
      <c r="AJ441" s="6"/>
      <c r="AK441" s="6"/>
      <c r="AL441" s="12" t="str">
        <f t="shared" si="67"/>
        <v/>
      </c>
      <c r="AM441" s="5"/>
      <c r="AN441" s="27" t="str">
        <f t="shared" si="68"/>
        <v/>
      </c>
      <c r="AO441" s="5"/>
      <c r="AP441" s="5"/>
      <c r="AQ441" s="6"/>
      <c r="AR441" s="12" t="str">
        <f t="shared" si="69"/>
        <v/>
      </c>
      <c r="AS441" s="6"/>
      <c r="AT441" s="5"/>
      <c r="AU441" s="53"/>
      <c r="AV441" s="53"/>
      <c r="AW441" s="54"/>
      <c r="AX441" s="15" t="str">
        <f t="shared" si="70"/>
        <v/>
      </c>
      <c r="AY441" s="5"/>
      <c r="AZ441" s="27" t="str">
        <f>IFERROR(VLOOKUP(AY441,vlookup!A$2:I$331,2,FALSE),"")</f>
        <v/>
      </c>
      <c r="BA441" s="27" t="str">
        <f>IFERROR(VLOOKUP(AY441,vlookup!A$2:I$331,3,FALSE),"")</f>
        <v/>
      </c>
      <c r="BB441" s="5"/>
      <c r="BC441" s="27" t="str">
        <f>IFERROR(VLOOKUP(BB441,vlookup!D$2:E$331,2,FALSE),"")</f>
        <v/>
      </c>
      <c r="BD441" s="5"/>
      <c r="BE441" s="27" t="str">
        <f t="shared" si="71"/>
        <v/>
      </c>
      <c r="BF441" s="27" t="str">
        <f>IFERROR(VLOOKUP(BE441,vlookup!G$2:I$331,2,FALSE),"")</f>
        <v/>
      </c>
      <c r="BG441" s="27" t="str">
        <f>IFERROR(VLOOKUP(BE441,vlookup!G$2:I$331,3,FALSE),"")</f>
        <v/>
      </c>
      <c r="BH441" s="5"/>
      <c r="BI441" s="6"/>
      <c r="BJ441" s="6"/>
      <c r="BK441" s="6"/>
      <c r="BL441" s="6"/>
    </row>
    <row r="442" spans="1:64">
      <c r="A442" s="4"/>
      <c r="B442" s="5"/>
      <c r="C442" s="27" t="str">
        <f>IFERROR(VLOOKUP(B442,vlookup!A$2:I$331,2,FALSE),"")</f>
        <v/>
      </c>
      <c r="D442" s="27" t="str">
        <f>IFERROR(VLOOKUP(B442,vlookup!A$2:I$331,3,FALSE),"")</f>
        <v/>
      </c>
      <c r="E442" s="5"/>
      <c r="F442" s="27" t="str">
        <f>IFERROR(VLOOKUP(E442,vlookup!D$2:E$331,2,FALSE),"")</f>
        <v/>
      </c>
      <c r="G442" s="5"/>
      <c r="H442" s="27" t="str">
        <f t="shared" si="62"/>
        <v/>
      </c>
      <c r="I442" s="27" t="str">
        <f>IFERROR(VLOOKUP(H442,vlookup!G$2:I$331,2,FALSE),"")</f>
        <v/>
      </c>
      <c r="J442" s="27" t="str">
        <f>IFERROR(VLOOKUP(H442,vlookup!G$2:I$331,3,FALSE),"")</f>
        <v/>
      </c>
      <c r="K442" s="5"/>
      <c r="L442" s="6"/>
      <c r="M442" s="6"/>
      <c r="N442" s="6"/>
      <c r="O442" s="6"/>
      <c r="P442" s="6"/>
      <c r="Q442" s="14" t="str">
        <f t="shared" si="63"/>
        <v/>
      </c>
      <c r="R442" s="5"/>
      <c r="S442" s="6"/>
      <c r="T442" s="6"/>
      <c r="U442" s="5"/>
      <c r="V442" s="45">
        <f t="shared" si="64"/>
        <v>0</v>
      </c>
      <c r="W442" s="45">
        <f t="shared" si="65"/>
        <v>0</v>
      </c>
      <c r="X442" s="45" t="e">
        <f t="shared" si="66"/>
        <v>#VALUE!</v>
      </c>
      <c r="Y442" s="45">
        <f>IFERROR(VALUE(V442),VLOOKUP(V442,DayReplace[],2,0))</f>
        <v>0</v>
      </c>
      <c r="Z442" s="45">
        <f>IF(V442=0,1,
IF(OR(AND(COUNTIF(Table12[Normal and Leap Years],X442),AA442=3,Y442=30),
AND(COUNTIF(Table9[MM Year],X442),COUNTIF(Table13[Always 29-Day Months],AA442),Y442=30)),Y442
-1,Y442))</f>
        <v>1</v>
      </c>
      <c r="AA442" s="45">
        <f>IFERROR(VALUE(W442),VLOOKUP(W442,MonthReplace[],2,0))</f>
        <v>0</v>
      </c>
      <c r="AB442" s="45" t="e">
        <f>IF(COUNTIF(Table9[MM Year],X442),VLOOKUP(AA442,MonthSerial[],VLOOKUP(X442,Table9[],3,0)+2,0),DATE(X442,AA442,0)-AC442)</f>
        <v>#VALUE!</v>
      </c>
      <c r="AC442" s="45" t="e">
        <f>IF(COUNTIF(Table9[MM Year],X442),
VLOOKUP(X442,Table9[],5,0),
DATE(X442,1,0))</f>
        <v>#VALUE!</v>
      </c>
      <c r="AD442" s="46" t="e">
        <f>IF(AA442=0,DATE(YEAR(AC442+1),7,16),
IF(V442=0,IF(COUNTIF(Table9[MM Year],X442),AC442+AB442+Z442+15-DAY(AC442+AB442+Z442+15)+16,AC442+AB442+Z442-DAY(AC442+AB442+Z442)+16),
IF(COUNTIF(Table9[MM Year],X442),
IF(AC442+AB442+Z442&lt;VLOOKUP(X442,Table9[],7,0),AC442
+AB442+Z442+VLOOKUP(X442,Table9[],4,0),AC442+AB442+Z442),AC442
+AB442+Z442)))</f>
        <v>#VALUE!</v>
      </c>
      <c r="AE442" s="42"/>
      <c r="AF442" s="15" t="str">
        <f>IFERROR(IF(COUNTIF(Table9[MM Year],X442),
IF(AD442&lt;VLOOKUP(X442,Table9[],7,0),AD442
+VLOOKUP(X442,Table9[],4,0),AD442),AD442
),"")</f>
        <v/>
      </c>
      <c r="AG442" s="5"/>
      <c r="AH442" s="5"/>
      <c r="AI442" s="5"/>
      <c r="AJ442" s="6"/>
      <c r="AK442" s="6"/>
      <c r="AL442" s="12" t="str">
        <f t="shared" si="67"/>
        <v/>
      </c>
      <c r="AM442" s="5"/>
      <c r="AN442" s="27" t="str">
        <f t="shared" si="68"/>
        <v/>
      </c>
      <c r="AO442" s="5"/>
      <c r="AP442" s="5"/>
      <c r="AQ442" s="6"/>
      <c r="AR442" s="12" t="str">
        <f t="shared" si="69"/>
        <v/>
      </c>
      <c r="AS442" s="6"/>
      <c r="AT442" s="5"/>
      <c r="AU442" s="53"/>
      <c r="AV442" s="53"/>
      <c r="AW442" s="54"/>
      <c r="AX442" s="15" t="str">
        <f t="shared" si="70"/>
        <v/>
      </c>
      <c r="AY442" s="5"/>
      <c r="AZ442" s="27" t="str">
        <f>IFERROR(VLOOKUP(AY442,vlookup!A$2:I$331,2,FALSE),"")</f>
        <v/>
      </c>
      <c r="BA442" s="27" t="str">
        <f>IFERROR(VLOOKUP(AY442,vlookup!A$2:I$331,3,FALSE),"")</f>
        <v/>
      </c>
      <c r="BB442" s="5"/>
      <c r="BC442" s="27" t="str">
        <f>IFERROR(VLOOKUP(BB442,vlookup!D$2:E$331,2,FALSE),"")</f>
        <v/>
      </c>
      <c r="BD442" s="5"/>
      <c r="BE442" s="27" t="str">
        <f t="shared" si="71"/>
        <v/>
      </c>
      <c r="BF442" s="27" t="str">
        <f>IFERROR(VLOOKUP(BE442,vlookup!G$2:I$331,2,FALSE),"")</f>
        <v/>
      </c>
      <c r="BG442" s="27" t="str">
        <f>IFERROR(VLOOKUP(BE442,vlookup!G$2:I$331,3,FALSE),"")</f>
        <v/>
      </c>
      <c r="BH442" s="5"/>
      <c r="BI442" s="6"/>
      <c r="BJ442" s="6"/>
      <c r="BK442" s="6"/>
      <c r="BL442" s="6"/>
    </row>
    <row r="443" spans="1:64">
      <c r="A443" s="4"/>
      <c r="B443" s="5"/>
      <c r="C443" s="27" t="str">
        <f>IFERROR(VLOOKUP(B443,vlookup!A$2:I$331,2,FALSE),"")</f>
        <v/>
      </c>
      <c r="D443" s="27" t="str">
        <f>IFERROR(VLOOKUP(B443,vlookup!A$2:I$331,3,FALSE),"")</f>
        <v/>
      </c>
      <c r="E443" s="5"/>
      <c r="F443" s="27" t="str">
        <f>IFERROR(VLOOKUP(E443,vlookup!D$2:E$331,2,FALSE),"")</f>
        <v/>
      </c>
      <c r="G443" s="5"/>
      <c r="H443" s="27" t="str">
        <f t="shared" si="62"/>
        <v/>
      </c>
      <c r="I443" s="27" t="str">
        <f>IFERROR(VLOOKUP(H443,vlookup!G$2:I$331,2,FALSE),"")</f>
        <v/>
      </c>
      <c r="J443" s="27" t="str">
        <f>IFERROR(VLOOKUP(H443,vlookup!G$2:I$331,3,FALSE),"")</f>
        <v/>
      </c>
      <c r="K443" s="5"/>
      <c r="L443" s="6"/>
      <c r="M443" s="6"/>
      <c r="N443" s="6"/>
      <c r="O443" s="6"/>
      <c r="P443" s="6"/>
      <c r="Q443" s="14" t="str">
        <f t="shared" si="63"/>
        <v/>
      </c>
      <c r="R443" s="5"/>
      <c r="S443" s="6"/>
      <c r="T443" s="6"/>
      <c r="U443" s="5"/>
      <c r="V443" s="45">
        <f t="shared" si="64"/>
        <v>0</v>
      </c>
      <c r="W443" s="45">
        <f t="shared" si="65"/>
        <v>0</v>
      </c>
      <c r="X443" s="45" t="e">
        <f t="shared" si="66"/>
        <v>#VALUE!</v>
      </c>
      <c r="Y443" s="45">
        <f>IFERROR(VALUE(V443),VLOOKUP(V443,DayReplace[],2,0))</f>
        <v>0</v>
      </c>
      <c r="Z443" s="45">
        <f>IF(V443=0,1,
IF(OR(AND(COUNTIF(Table12[Normal and Leap Years],X443),AA443=3,Y443=30),
AND(COUNTIF(Table9[MM Year],X443),COUNTIF(Table13[Always 29-Day Months],AA443),Y443=30)),Y443
-1,Y443))</f>
        <v>1</v>
      </c>
      <c r="AA443" s="45">
        <f>IFERROR(VALUE(W443),VLOOKUP(W443,MonthReplace[],2,0))</f>
        <v>0</v>
      </c>
      <c r="AB443" s="45" t="e">
        <f>IF(COUNTIF(Table9[MM Year],X443),VLOOKUP(AA443,MonthSerial[],VLOOKUP(X443,Table9[],3,0)+2,0),DATE(X443,AA443,0)-AC443)</f>
        <v>#VALUE!</v>
      </c>
      <c r="AC443" s="45" t="e">
        <f>IF(COUNTIF(Table9[MM Year],X443),
VLOOKUP(X443,Table9[],5,0),
DATE(X443,1,0))</f>
        <v>#VALUE!</v>
      </c>
      <c r="AD443" s="46" t="e">
        <f>IF(AA443=0,DATE(YEAR(AC443+1),7,16),
IF(V443=0,IF(COUNTIF(Table9[MM Year],X443),AC443+AB443+Z443+15-DAY(AC443+AB443+Z443+15)+16,AC443+AB443+Z443-DAY(AC443+AB443+Z443)+16),
IF(COUNTIF(Table9[MM Year],X443),
IF(AC443+AB443+Z443&lt;VLOOKUP(X443,Table9[],7,0),AC443
+AB443+Z443+VLOOKUP(X443,Table9[],4,0),AC443+AB443+Z443),AC443
+AB443+Z443)))</f>
        <v>#VALUE!</v>
      </c>
      <c r="AE443" s="42"/>
      <c r="AF443" s="15" t="str">
        <f>IFERROR(IF(COUNTIF(Table9[MM Year],X443),
IF(AD443&lt;VLOOKUP(X443,Table9[],7,0),AD443
+VLOOKUP(X443,Table9[],4,0),AD443),AD443
),"")</f>
        <v/>
      </c>
      <c r="AG443" s="5"/>
      <c r="AH443" s="5"/>
      <c r="AI443" s="5"/>
      <c r="AJ443" s="6"/>
      <c r="AK443" s="6"/>
      <c r="AL443" s="12" t="str">
        <f t="shared" si="67"/>
        <v/>
      </c>
      <c r="AM443" s="5"/>
      <c r="AN443" s="27" t="str">
        <f t="shared" si="68"/>
        <v/>
      </c>
      <c r="AO443" s="5"/>
      <c r="AP443" s="5"/>
      <c r="AQ443" s="6"/>
      <c r="AR443" s="12" t="str">
        <f t="shared" si="69"/>
        <v/>
      </c>
      <c r="AS443" s="6"/>
      <c r="AT443" s="5"/>
      <c r="AU443" s="53"/>
      <c r="AV443" s="53"/>
      <c r="AW443" s="54"/>
      <c r="AX443" s="15" t="str">
        <f t="shared" si="70"/>
        <v/>
      </c>
      <c r="AY443" s="5"/>
      <c r="AZ443" s="27" t="str">
        <f>IFERROR(VLOOKUP(AY443,vlookup!A$2:I$331,2,FALSE),"")</f>
        <v/>
      </c>
      <c r="BA443" s="27" t="str">
        <f>IFERROR(VLOOKUP(AY443,vlookup!A$2:I$331,3,FALSE),"")</f>
        <v/>
      </c>
      <c r="BB443" s="5"/>
      <c r="BC443" s="27" t="str">
        <f>IFERROR(VLOOKUP(BB443,vlookup!D$2:E$331,2,FALSE),"")</f>
        <v/>
      </c>
      <c r="BD443" s="5"/>
      <c r="BE443" s="27" t="str">
        <f t="shared" si="71"/>
        <v/>
      </c>
      <c r="BF443" s="27" t="str">
        <f>IFERROR(VLOOKUP(BE443,vlookup!G$2:I$331,2,FALSE),"")</f>
        <v/>
      </c>
      <c r="BG443" s="27" t="str">
        <f>IFERROR(VLOOKUP(BE443,vlookup!G$2:I$331,3,FALSE),"")</f>
        <v/>
      </c>
      <c r="BH443" s="5"/>
      <c r="BI443" s="6"/>
      <c r="BJ443" s="6"/>
      <c r="BK443" s="6"/>
      <c r="BL443" s="6"/>
    </row>
    <row r="444" spans="1:64">
      <c r="A444" s="4"/>
      <c r="B444" s="5"/>
      <c r="C444" s="27" t="str">
        <f>IFERROR(VLOOKUP(B444,vlookup!A$2:I$331,2,FALSE),"")</f>
        <v/>
      </c>
      <c r="D444" s="27" t="str">
        <f>IFERROR(VLOOKUP(B444,vlookup!A$2:I$331,3,FALSE),"")</f>
        <v/>
      </c>
      <c r="E444" s="5"/>
      <c r="F444" s="27" t="str">
        <f>IFERROR(VLOOKUP(E444,vlookup!D$2:E$331,2,FALSE),"")</f>
        <v/>
      </c>
      <c r="G444" s="5"/>
      <c r="H444" s="27" t="str">
        <f t="shared" si="62"/>
        <v/>
      </c>
      <c r="I444" s="27" t="str">
        <f>IFERROR(VLOOKUP(H444,vlookup!G$2:I$331,2,FALSE),"")</f>
        <v/>
      </c>
      <c r="J444" s="27" t="str">
        <f>IFERROR(VLOOKUP(H444,vlookup!G$2:I$331,3,FALSE),"")</f>
        <v/>
      </c>
      <c r="K444" s="5"/>
      <c r="L444" s="6"/>
      <c r="M444" s="6"/>
      <c r="N444" s="6"/>
      <c r="O444" s="6"/>
      <c r="P444" s="6"/>
      <c r="Q444" s="14" t="str">
        <f t="shared" si="63"/>
        <v/>
      </c>
      <c r="R444" s="5"/>
      <c r="S444" s="6"/>
      <c r="T444" s="6"/>
      <c r="U444" s="5"/>
      <c r="V444" s="45">
        <f t="shared" si="64"/>
        <v>0</v>
      </c>
      <c r="W444" s="45">
        <f t="shared" si="65"/>
        <v>0</v>
      </c>
      <c r="X444" s="45" t="e">
        <f t="shared" si="66"/>
        <v>#VALUE!</v>
      </c>
      <c r="Y444" s="45">
        <f>IFERROR(VALUE(V444),VLOOKUP(V444,DayReplace[],2,0))</f>
        <v>0</v>
      </c>
      <c r="Z444" s="45">
        <f>IF(V444=0,1,
IF(OR(AND(COUNTIF(Table12[Normal and Leap Years],X444),AA444=3,Y444=30),
AND(COUNTIF(Table9[MM Year],X444),COUNTIF(Table13[Always 29-Day Months],AA444),Y444=30)),Y444
-1,Y444))</f>
        <v>1</v>
      </c>
      <c r="AA444" s="45">
        <f>IFERROR(VALUE(W444),VLOOKUP(W444,MonthReplace[],2,0))</f>
        <v>0</v>
      </c>
      <c r="AB444" s="45" t="e">
        <f>IF(COUNTIF(Table9[MM Year],X444),VLOOKUP(AA444,MonthSerial[],VLOOKUP(X444,Table9[],3,0)+2,0),DATE(X444,AA444,0)-AC444)</f>
        <v>#VALUE!</v>
      </c>
      <c r="AC444" s="45" t="e">
        <f>IF(COUNTIF(Table9[MM Year],X444),
VLOOKUP(X444,Table9[],5,0),
DATE(X444,1,0))</f>
        <v>#VALUE!</v>
      </c>
      <c r="AD444" s="46" t="e">
        <f>IF(AA444=0,DATE(YEAR(AC444+1),7,16),
IF(V444=0,IF(COUNTIF(Table9[MM Year],X444),AC444+AB444+Z444+15-DAY(AC444+AB444+Z444+15)+16,AC444+AB444+Z444-DAY(AC444+AB444+Z444)+16),
IF(COUNTIF(Table9[MM Year],X444),
IF(AC444+AB444+Z444&lt;VLOOKUP(X444,Table9[],7,0),AC444
+AB444+Z444+VLOOKUP(X444,Table9[],4,0),AC444+AB444+Z444),AC444
+AB444+Z444)))</f>
        <v>#VALUE!</v>
      </c>
      <c r="AE444" s="42"/>
      <c r="AF444" s="15" t="str">
        <f>IFERROR(IF(COUNTIF(Table9[MM Year],X444),
IF(AD444&lt;VLOOKUP(X444,Table9[],7,0),AD444
+VLOOKUP(X444,Table9[],4,0),AD444),AD444
),"")</f>
        <v/>
      </c>
      <c r="AG444" s="5"/>
      <c r="AH444" s="5"/>
      <c r="AI444" s="5"/>
      <c r="AJ444" s="6"/>
      <c r="AK444" s="6"/>
      <c r="AL444" s="12" t="str">
        <f t="shared" si="67"/>
        <v/>
      </c>
      <c r="AM444" s="5"/>
      <c r="AN444" s="27" t="str">
        <f t="shared" si="68"/>
        <v/>
      </c>
      <c r="AO444" s="5"/>
      <c r="AP444" s="5"/>
      <c r="AQ444" s="6"/>
      <c r="AR444" s="12" t="str">
        <f t="shared" si="69"/>
        <v/>
      </c>
      <c r="AS444" s="6"/>
      <c r="AT444" s="5"/>
      <c r="AU444" s="53"/>
      <c r="AV444" s="53"/>
      <c r="AW444" s="54"/>
      <c r="AX444" s="15" t="str">
        <f t="shared" si="70"/>
        <v/>
      </c>
      <c r="AY444" s="5"/>
      <c r="AZ444" s="27" t="str">
        <f>IFERROR(VLOOKUP(AY444,vlookup!A$2:I$331,2,FALSE),"")</f>
        <v/>
      </c>
      <c r="BA444" s="27" t="str">
        <f>IFERROR(VLOOKUP(AY444,vlookup!A$2:I$331,3,FALSE),"")</f>
        <v/>
      </c>
      <c r="BB444" s="5"/>
      <c r="BC444" s="27" t="str">
        <f>IFERROR(VLOOKUP(BB444,vlookup!D$2:E$331,2,FALSE),"")</f>
        <v/>
      </c>
      <c r="BD444" s="5"/>
      <c r="BE444" s="27" t="str">
        <f t="shared" si="71"/>
        <v/>
      </c>
      <c r="BF444" s="27" t="str">
        <f>IFERROR(VLOOKUP(BE444,vlookup!G$2:I$331,2,FALSE),"")</f>
        <v/>
      </c>
      <c r="BG444" s="27" t="str">
        <f>IFERROR(VLOOKUP(BE444,vlookup!G$2:I$331,3,FALSE),"")</f>
        <v/>
      </c>
      <c r="BH444" s="5"/>
      <c r="BI444" s="6"/>
      <c r="BJ444" s="6"/>
      <c r="BK444" s="6"/>
      <c r="BL444" s="6"/>
    </row>
    <row r="445" spans="1:64">
      <c r="A445" s="4"/>
      <c r="B445" s="5"/>
      <c r="C445" s="27" t="str">
        <f>IFERROR(VLOOKUP(B445,vlookup!A$2:I$331,2,FALSE),"")</f>
        <v/>
      </c>
      <c r="D445" s="27" t="str">
        <f>IFERROR(VLOOKUP(B445,vlookup!A$2:I$331,3,FALSE),"")</f>
        <v/>
      </c>
      <c r="E445" s="5"/>
      <c r="F445" s="27" t="str">
        <f>IFERROR(VLOOKUP(E445,vlookup!D$2:E$331,2,FALSE),"")</f>
        <v/>
      </c>
      <c r="G445" s="5"/>
      <c r="H445" s="27" t="str">
        <f t="shared" si="62"/>
        <v/>
      </c>
      <c r="I445" s="27" t="str">
        <f>IFERROR(VLOOKUP(H445,vlookup!G$2:I$331,2,FALSE),"")</f>
        <v/>
      </c>
      <c r="J445" s="27" t="str">
        <f>IFERROR(VLOOKUP(H445,vlookup!G$2:I$331,3,FALSE),"")</f>
        <v/>
      </c>
      <c r="K445" s="5"/>
      <c r="L445" s="6"/>
      <c r="M445" s="6"/>
      <c r="N445" s="6"/>
      <c r="O445" s="6"/>
      <c r="P445" s="6"/>
      <c r="Q445" s="14" t="str">
        <f t="shared" si="63"/>
        <v/>
      </c>
      <c r="R445" s="5"/>
      <c r="S445" s="6"/>
      <c r="T445" s="6"/>
      <c r="U445" s="5"/>
      <c r="V445" s="45">
        <f t="shared" si="64"/>
        <v>0</v>
      </c>
      <c r="W445" s="45">
        <f t="shared" si="65"/>
        <v>0</v>
      </c>
      <c r="X445" s="45" t="e">
        <f t="shared" si="66"/>
        <v>#VALUE!</v>
      </c>
      <c r="Y445" s="45">
        <f>IFERROR(VALUE(V445),VLOOKUP(V445,DayReplace[],2,0))</f>
        <v>0</v>
      </c>
      <c r="Z445" s="45">
        <f>IF(V445=0,1,
IF(OR(AND(COUNTIF(Table12[Normal and Leap Years],X445),AA445=3,Y445=30),
AND(COUNTIF(Table9[MM Year],X445),COUNTIF(Table13[Always 29-Day Months],AA445),Y445=30)),Y445
-1,Y445))</f>
        <v>1</v>
      </c>
      <c r="AA445" s="45">
        <f>IFERROR(VALUE(W445),VLOOKUP(W445,MonthReplace[],2,0))</f>
        <v>0</v>
      </c>
      <c r="AB445" s="45" t="e">
        <f>IF(COUNTIF(Table9[MM Year],X445),VLOOKUP(AA445,MonthSerial[],VLOOKUP(X445,Table9[],3,0)+2,0),DATE(X445,AA445,0)-AC445)</f>
        <v>#VALUE!</v>
      </c>
      <c r="AC445" s="45" t="e">
        <f>IF(COUNTIF(Table9[MM Year],X445),
VLOOKUP(X445,Table9[],5,0),
DATE(X445,1,0))</f>
        <v>#VALUE!</v>
      </c>
      <c r="AD445" s="46" t="e">
        <f>IF(AA445=0,DATE(YEAR(AC445+1),7,16),
IF(V445=0,IF(COUNTIF(Table9[MM Year],X445),AC445+AB445+Z445+15-DAY(AC445+AB445+Z445+15)+16,AC445+AB445+Z445-DAY(AC445+AB445+Z445)+16),
IF(COUNTIF(Table9[MM Year],X445),
IF(AC445+AB445+Z445&lt;VLOOKUP(X445,Table9[],7,0),AC445
+AB445+Z445+VLOOKUP(X445,Table9[],4,0),AC445+AB445+Z445),AC445
+AB445+Z445)))</f>
        <v>#VALUE!</v>
      </c>
      <c r="AE445" s="42"/>
      <c r="AF445" s="15" t="str">
        <f>IFERROR(IF(COUNTIF(Table9[MM Year],X445),
IF(AD445&lt;VLOOKUP(X445,Table9[],7,0),AD445
+VLOOKUP(X445,Table9[],4,0),AD445),AD445
),"")</f>
        <v/>
      </c>
      <c r="AG445" s="5"/>
      <c r="AH445" s="5"/>
      <c r="AI445" s="5"/>
      <c r="AJ445" s="6"/>
      <c r="AK445" s="6"/>
      <c r="AL445" s="12" t="str">
        <f t="shared" si="67"/>
        <v/>
      </c>
      <c r="AM445" s="5"/>
      <c r="AN445" s="27" t="str">
        <f t="shared" si="68"/>
        <v/>
      </c>
      <c r="AO445" s="5"/>
      <c r="AP445" s="5"/>
      <c r="AQ445" s="6"/>
      <c r="AR445" s="12" t="str">
        <f t="shared" si="69"/>
        <v/>
      </c>
      <c r="AS445" s="6"/>
      <c r="AT445" s="5"/>
      <c r="AU445" s="53"/>
      <c r="AV445" s="53"/>
      <c r="AW445" s="54"/>
      <c r="AX445" s="15" t="str">
        <f t="shared" si="70"/>
        <v/>
      </c>
      <c r="AY445" s="5"/>
      <c r="AZ445" s="27" t="str">
        <f>IFERROR(VLOOKUP(AY445,vlookup!A$2:I$331,2,FALSE),"")</f>
        <v/>
      </c>
      <c r="BA445" s="27" t="str">
        <f>IFERROR(VLOOKUP(AY445,vlookup!A$2:I$331,3,FALSE),"")</f>
        <v/>
      </c>
      <c r="BB445" s="5"/>
      <c r="BC445" s="27" t="str">
        <f>IFERROR(VLOOKUP(BB445,vlookup!D$2:E$331,2,FALSE),"")</f>
        <v/>
      </c>
      <c r="BD445" s="5"/>
      <c r="BE445" s="27" t="str">
        <f t="shared" si="71"/>
        <v/>
      </c>
      <c r="BF445" s="27" t="str">
        <f>IFERROR(VLOOKUP(BE445,vlookup!G$2:I$331,2,FALSE),"")</f>
        <v/>
      </c>
      <c r="BG445" s="27" t="str">
        <f>IFERROR(VLOOKUP(BE445,vlookup!G$2:I$331,3,FALSE),"")</f>
        <v/>
      </c>
      <c r="BH445" s="5"/>
      <c r="BI445" s="6"/>
      <c r="BJ445" s="6"/>
      <c r="BK445" s="6"/>
      <c r="BL445" s="6"/>
    </row>
    <row r="446" spans="1:64">
      <c r="A446" s="4"/>
      <c r="B446" s="5"/>
      <c r="C446" s="27" t="str">
        <f>IFERROR(VLOOKUP(B446,vlookup!A$2:I$331,2,FALSE),"")</f>
        <v/>
      </c>
      <c r="D446" s="27" t="str">
        <f>IFERROR(VLOOKUP(B446,vlookup!A$2:I$331,3,FALSE),"")</f>
        <v/>
      </c>
      <c r="E446" s="5"/>
      <c r="F446" s="27" t="str">
        <f>IFERROR(VLOOKUP(E446,vlookup!D$2:E$331,2,FALSE),"")</f>
        <v/>
      </c>
      <c r="G446" s="5"/>
      <c r="H446" s="27" t="str">
        <f t="shared" si="62"/>
        <v/>
      </c>
      <c r="I446" s="27" t="str">
        <f>IFERROR(VLOOKUP(H446,vlookup!G$2:I$331,2,FALSE),"")</f>
        <v/>
      </c>
      <c r="J446" s="27" t="str">
        <f>IFERROR(VLOOKUP(H446,vlookup!G$2:I$331,3,FALSE),"")</f>
        <v/>
      </c>
      <c r="K446" s="5"/>
      <c r="L446" s="6"/>
      <c r="M446" s="6"/>
      <c r="N446" s="6"/>
      <c r="O446" s="6"/>
      <c r="P446" s="6"/>
      <c r="Q446" s="14" t="str">
        <f t="shared" si="63"/>
        <v/>
      </c>
      <c r="R446" s="5"/>
      <c r="S446" s="6"/>
      <c r="T446" s="6"/>
      <c r="U446" s="5"/>
      <c r="V446" s="45">
        <f t="shared" si="64"/>
        <v>0</v>
      </c>
      <c r="W446" s="45">
        <f t="shared" si="65"/>
        <v>0</v>
      </c>
      <c r="X446" s="45" t="e">
        <f t="shared" si="66"/>
        <v>#VALUE!</v>
      </c>
      <c r="Y446" s="45">
        <f>IFERROR(VALUE(V446),VLOOKUP(V446,DayReplace[],2,0))</f>
        <v>0</v>
      </c>
      <c r="Z446" s="45">
        <f>IF(V446=0,1,
IF(OR(AND(COUNTIF(Table12[Normal and Leap Years],X446),AA446=3,Y446=30),
AND(COUNTIF(Table9[MM Year],X446),COUNTIF(Table13[Always 29-Day Months],AA446),Y446=30)),Y446
-1,Y446))</f>
        <v>1</v>
      </c>
      <c r="AA446" s="45">
        <f>IFERROR(VALUE(W446),VLOOKUP(W446,MonthReplace[],2,0))</f>
        <v>0</v>
      </c>
      <c r="AB446" s="45" t="e">
        <f>IF(COUNTIF(Table9[MM Year],X446),VLOOKUP(AA446,MonthSerial[],VLOOKUP(X446,Table9[],3,0)+2,0),DATE(X446,AA446,0)-AC446)</f>
        <v>#VALUE!</v>
      </c>
      <c r="AC446" s="45" t="e">
        <f>IF(COUNTIF(Table9[MM Year],X446),
VLOOKUP(X446,Table9[],5,0),
DATE(X446,1,0))</f>
        <v>#VALUE!</v>
      </c>
      <c r="AD446" s="46" t="e">
        <f>IF(AA446=0,DATE(YEAR(AC446+1),7,16),
IF(V446=0,IF(COUNTIF(Table9[MM Year],X446),AC446+AB446+Z446+15-DAY(AC446+AB446+Z446+15)+16,AC446+AB446+Z446-DAY(AC446+AB446+Z446)+16),
IF(COUNTIF(Table9[MM Year],X446),
IF(AC446+AB446+Z446&lt;VLOOKUP(X446,Table9[],7,0),AC446
+AB446+Z446+VLOOKUP(X446,Table9[],4,0),AC446+AB446+Z446),AC446
+AB446+Z446)))</f>
        <v>#VALUE!</v>
      </c>
      <c r="AE446" s="42"/>
      <c r="AF446" s="15" t="str">
        <f>IFERROR(IF(COUNTIF(Table9[MM Year],X446),
IF(AD446&lt;VLOOKUP(X446,Table9[],7,0),AD446
+VLOOKUP(X446,Table9[],4,0),AD446),AD446
),"")</f>
        <v/>
      </c>
      <c r="AG446" s="5"/>
      <c r="AH446" s="5"/>
      <c r="AI446" s="5"/>
      <c r="AJ446" s="6"/>
      <c r="AK446" s="6"/>
      <c r="AL446" s="12" t="str">
        <f t="shared" si="67"/>
        <v/>
      </c>
      <c r="AM446" s="5"/>
      <c r="AN446" s="27" t="str">
        <f t="shared" si="68"/>
        <v/>
      </c>
      <c r="AO446" s="5"/>
      <c r="AP446" s="5"/>
      <c r="AQ446" s="6"/>
      <c r="AR446" s="12" t="str">
        <f t="shared" si="69"/>
        <v/>
      </c>
      <c r="AS446" s="6"/>
      <c r="AT446" s="5"/>
      <c r="AU446" s="53"/>
      <c r="AV446" s="53"/>
      <c r="AW446" s="54"/>
      <c r="AX446" s="15" t="str">
        <f t="shared" si="70"/>
        <v/>
      </c>
      <c r="AY446" s="5"/>
      <c r="AZ446" s="27" t="str">
        <f>IFERROR(VLOOKUP(AY446,vlookup!A$2:I$331,2,FALSE),"")</f>
        <v/>
      </c>
      <c r="BA446" s="27" t="str">
        <f>IFERROR(VLOOKUP(AY446,vlookup!A$2:I$331,3,FALSE),"")</f>
        <v/>
      </c>
      <c r="BB446" s="5"/>
      <c r="BC446" s="27" t="str">
        <f>IFERROR(VLOOKUP(BB446,vlookup!D$2:E$331,2,FALSE),"")</f>
        <v/>
      </c>
      <c r="BD446" s="5"/>
      <c r="BE446" s="27" t="str">
        <f t="shared" si="71"/>
        <v/>
      </c>
      <c r="BF446" s="27" t="str">
        <f>IFERROR(VLOOKUP(BE446,vlookup!G$2:I$331,2,FALSE),"")</f>
        <v/>
      </c>
      <c r="BG446" s="27" t="str">
        <f>IFERROR(VLOOKUP(BE446,vlookup!G$2:I$331,3,FALSE),"")</f>
        <v/>
      </c>
      <c r="BH446" s="5"/>
      <c r="BI446" s="6"/>
      <c r="BJ446" s="6"/>
      <c r="BK446" s="6"/>
      <c r="BL446" s="6"/>
    </row>
    <row r="447" spans="1:64">
      <c r="A447" s="4"/>
      <c r="B447" s="5"/>
      <c r="C447" s="27" t="str">
        <f>IFERROR(VLOOKUP(B447,vlookup!A$2:I$331,2,FALSE),"")</f>
        <v/>
      </c>
      <c r="D447" s="27" t="str">
        <f>IFERROR(VLOOKUP(B447,vlookup!A$2:I$331,3,FALSE),"")</f>
        <v/>
      </c>
      <c r="E447" s="5"/>
      <c r="F447" s="27" t="str">
        <f>IFERROR(VLOOKUP(E447,vlookup!D$2:E$331,2,FALSE),"")</f>
        <v/>
      </c>
      <c r="G447" s="5"/>
      <c r="H447" s="27" t="str">
        <f t="shared" si="62"/>
        <v/>
      </c>
      <c r="I447" s="27" t="str">
        <f>IFERROR(VLOOKUP(H447,vlookup!G$2:I$331,2,FALSE),"")</f>
        <v/>
      </c>
      <c r="J447" s="27" t="str">
        <f>IFERROR(VLOOKUP(H447,vlookup!G$2:I$331,3,FALSE),"")</f>
        <v/>
      </c>
      <c r="K447" s="5"/>
      <c r="L447" s="6"/>
      <c r="M447" s="6"/>
      <c r="N447" s="6"/>
      <c r="O447" s="6"/>
      <c r="P447" s="6"/>
      <c r="Q447" s="14" t="str">
        <f t="shared" si="63"/>
        <v/>
      </c>
      <c r="R447" s="5"/>
      <c r="S447" s="6"/>
      <c r="T447" s="6"/>
      <c r="U447" s="5"/>
      <c r="V447" s="45">
        <f t="shared" si="64"/>
        <v>0</v>
      </c>
      <c r="W447" s="45">
        <f t="shared" si="65"/>
        <v>0</v>
      </c>
      <c r="X447" s="45" t="e">
        <f t="shared" si="66"/>
        <v>#VALUE!</v>
      </c>
      <c r="Y447" s="45">
        <f>IFERROR(VALUE(V447),VLOOKUP(V447,DayReplace[],2,0))</f>
        <v>0</v>
      </c>
      <c r="Z447" s="45">
        <f>IF(V447=0,1,
IF(OR(AND(COUNTIF(Table12[Normal and Leap Years],X447),AA447=3,Y447=30),
AND(COUNTIF(Table9[MM Year],X447),COUNTIF(Table13[Always 29-Day Months],AA447),Y447=30)),Y447
-1,Y447))</f>
        <v>1</v>
      </c>
      <c r="AA447" s="45">
        <f>IFERROR(VALUE(W447),VLOOKUP(W447,MonthReplace[],2,0))</f>
        <v>0</v>
      </c>
      <c r="AB447" s="45" t="e">
        <f>IF(COUNTIF(Table9[MM Year],X447),VLOOKUP(AA447,MonthSerial[],VLOOKUP(X447,Table9[],3,0)+2,0),DATE(X447,AA447,0)-AC447)</f>
        <v>#VALUE!</v>
      </c>
      <c r="AC447" s="45" t="e">
        <f>IF(COUNTIF(Table9[MM Year],X447),
VLOOKUP(X447,Table9[],5,0),
DATE(X447,1,0))</f>
        <v>#VALUE!</v>
      </c>
      <c r="AD447" s="46" t="e">
        <f>IF(AA447=0,DATE(YEAR(AC447+1),7,16),
IF(V447=0,IF(COUNTIF(Table9[MM Year],X447),AC447+AB447+Z447+15-DAY(AC447+AB447+Z447+15)+16,AC447+AB447+Z447-DAY(AC447+AB447+Z447)+16),
IF(COUNTIF(Table9[MM Year],X447),
IF(AC447+AB447+Z447&lt;VLOOKUP(X447,Table9[],7,0),AC447
+AB447+Z447+VLOOKUP(X447,Table9[],4,0),AC447+AB447+Z447),AC447
+AB447+Z447)))</f>
        <v>#VALUE!</v>
      </c>
      <c r="AE447" s="42"/>
      <c r="AF447" s="15" t="str">
        <f>IFERROR(IF(COUNTIF(Table9[MM Year],X447),
IF(AD447&lt;VLOOKUP(X447,Table9[],7,0),AD447
+VLOOKUP(X447,Table9[],4,0),AD447),AD447
),"")</f>
        <v/>
      </c>
      <c r="AG447" s="5"/>
      <c r="AH447" s="5"/>
      <c r="AI447" s="5"/>
      <c r="AJ447" s="6"/>
      <c r="AK447" s="6"/>
      <c r="AL447" s="12" t="str">
        <f t="shared" si="67"/>
        <v/>
      </c>
      <c r="AM447" s="5"/>
      <c r="AN447" s="27" t="str">
        <f t="shared" si="68"/>
        <v/>
      </c>
      <c r="AO447" s="5"/>
      <c r="AP447" s="5"/>
      <c r="AQ447" s="6"/>
      <c r="AR447" s="12" t="str">
        <f t="shared" si="69"/>
        <v/>
      </c>
      <c r="AS447" s="6"/>
      <c r="AT447" s="5"/>
      <c r="AU447" s="53"/>
      <c r="AV447" s="53"/>
      <c r="AW447" s="54"/>
      <c r="AX447" s="15" t="str">
        <f t="shared" si="70"/>
        <v/>
      </c>
      <c r="AY447" s="5"/>
      <c r="AZ447" s="27" t="str">
        <f>IFERROR(VLOOKUP(AY447,vlookup!A$2:I$331,2,FALSE),"")</f>
        <v/>
      </c>
      <c r="BA447" s="27" t="str">
        <f>IFERROR(VLOOKUP(AY447,vlookup!A$2:I$331,3,FALSE),"")</f>
        <v/>
      </c>
      <c r="BB447" s="5"/>
      <c r="BC447" s="27" t="str">
        <f>IFERROR(VLOOKUP(BB447,vlookup!D$2:E$331,2,FALSE),"")</f>
        <v/>
      </c>
      <c r="BD447" s="5"/>
      <c r="BE447" s="27" t="str">
        <f t="shared" si="71"/>
        <v/>
      </c>
      <c r="BF447" s="27" t="str">
        <f>IFERROR(VLOOKUP(BE447,vlookup!G$2:I$331,2,FALSE),"")</f>
        <v/>
      </c>
      <c r="BG447" s="27" t="str">
        <f>IFERROR(VLOOKUP(BE447,vlookup!G$2:I$331,3,FALSE),"")</f>
        <v/>
      </c>
      <c r="BH447" s="5"/>
      <c r="BI447" s="6"/>
      <c r="BJ447" s="6"/>
      <c r="BK447" s="6"/>
      <c r="BL447" s="6"/>
    </row>
    <row r="448" spans="1:64">
      <c r="A448" s="4"/>
      <c r="B448" s="5"/>
      <c r="C448" s="27" t="str">
        <f>IFERROR(VLOOKUP(B448,vlookup!A$2:I$331,2,FALSE),"")</f>
        <v/>
      </c>
      <c r="D448" s="27" t="str">
        <f>IFERROR(VLOOKUP(B448,vlookup!A$2:I$331,3,FALSE),"")</f>
        <v/>
      </c>
      <c r="E448" s="5"/>
      <c r="F448" s="27" t="str">
        <f>IFERROR(VLOOKUP(E448,vlookup!D$2:E$331,2,FALSE),"")</f>
        <v/>
      </c>
      <c r="G448" s="5"/>
      <c r="H448" s="27" t="str">
        <f t="shared" si="62"/>
        <v/>
      </c>
      <c r="I448" s="27" t="str">
        <f>IFERROR(VLOOKUP(H448,vlookup!G$2:I$331,2,FALSE),"")</f>
        <v/>
      </c>
      <c r="J448" s="27" t="str">
        <f>IFERROR(VLOOKUP(H448,vlookup!G$2:I$331,3,FALSE),"")</f>
        <v/>
      </c>
      <c r="K448" s="5"/>
      <c r="L448" s="6"/>
      <c r="M448" s="6"/>
      <c r="N448" s="6"/>
      <c r="O448" s="6"/>
      <c r="P448" s="6"/>
      <c r="Q448" s="14" t="str">
        <f t="shared" si="63"/>
        <v/>
      </c>
      <c r="R448" s="5"/>
      <c r="S448" s="6"/>
      <c r="T448" s="6"/>
      <c r="U448" s="5"/>
      <c r="V448" s="45">
        <f t="shared" si="64"/>
        <v>0</v>
      </c>
      <c r="W448" s="45">
        <f t="shared" si="65"/>
        <v>0</v>
      </c>
      <c r="X448" s="45" t="e">
        <f t="shared" si="66"/>
        <v>#VALUE!</v>
      </c>
      <c r="Y448" s="45">
        <f>IFERROR(VALUE(V448),VLOOKUP(V448,DayReplace[],2,0))</f>
        <v>0</v>
      </c>
      <c r="Z448" s="45">
        <f>IF(V448=0,1,
IF(OR(AND(COUNTIF(Table12[Normal and Leap Years],X448),AA448=3,Y448=30),
AND(COUNTIF(Table9[MM Year],X448),COUNTIF(Table13[Always 29-Day Months],AA448),Y448=30)),Y448
-1,Y448))</f>
        <v>1</v>
      </c>
      <c r="AA448" s="45">
        <f>IFERROR(VALUE(W448),VLOOKUP(W448,MonthReplace[],2,0))</f>
        <v>0</v>
      </c>
      <c r="AB448" s="45" t="e">
        <f>IF(COUNTIF(Table9[MM Year],X448),VLOOKUP(AA448,MonthSerial[],VLOOKUP(X448,Table9[],3,0)+2,0),DATE(X448,AA448,0)-AC448)</f>
        <v>#VALUE!</v>
      </c>
      <c r="AC448" s="45" t="e">
        <f>IF(COUNTIF(Table9[MM Year],X448),
VLOOKUP(X448,Table9[],5,0),
DATE(X448,1,0))</f>
        <v>#VALUE!</v>
      </c>
      <c r="AD448" s="46" t="e">
        <f>IF(AA448=0,DATE(YEAR(AC448+1),7,16),
IF(V448=0,IF(COUNTIF(Table9[MM Year],X448),AC448+AB448+Z448+15-DAY(AC448+AB448+Z448+15)+16,AC448+AB448+Z448-DAY(AC448+AB448+Z448)+16),
IF(COUNTIF(Table9[MM Year],X448),
IF(AC448+AB448+Z448&lt;VLOOKUP(X448,Table9[],7,0),AC448
+AB448+Z448+VLOOKUP(X448,Table9[],4,0),AC448+AB448+Z448),AC448
+AB448+Z448)))</f>
        <v>#VALUE!</v>
      </c>
      <c r="AE448" s="42"/>
      <c r="AF448" s="15" t="str">
        <f>IFERROR(IF(COUNTIF(Table9[MM Year],X448),
IF(AD448&lt;VLOOKUP(X448,Table9[],7,0),AD448
+VLOOKUP(X448,Table9[],4,0),AD448),AD448
),"")</f>
        <v/>
      </c>
      <c r="AG448" s="5"/>
      <c r="AH448" s="5"/>
      <c r="AI448" s="5"/>
      <c r="AJ448" s="6"/>
      <c r="AK448" s="6"/>
      <c r="AL448" s="12" t="str">
        <f t="shared" si="67"/>
        <v/>
      </c>
      <c r="AM448" s="5"/>
      <c r="AN448" s="27" t="str">
        <f t="shared" si="68"/>
        <v/>
      </c>
      <c r="AO448" s="5"/>
      <c r="AP448" s="5"/>
      <c r="AQ448" s="6"/>
      <c r="AR448" s="12" t="str">
        <f t="shared" si="69"/>
        <v/>
      </c>
      <c r="AS448" s="6"/>
      <c r="AT448" s="5"/>
      <c r="AU448" s="53"/>
      <c r="AV448" s="53"/>
      <c r="AW448" s="54"/>
      <c r="AX448" s="15" t="str">
        <f t="shared" si="70"/>
        <v/>
      </c>
      <c r="AY448" s="5"/>
      <c r="AZ448" s="27" t="str">
        <f>IFERROR(VLOOKUP(AY448,vlookup!A$2:I$331,2,FALSE),"")</f>
        <v/>
      </c>
      <c r="BA448" s="27" t="str">
        <f>IFERROR(VLOOKUP(AY448,vlookup!A$2:I$331,3,FALSE),"")</f>
        <v/>
      </c>
      <c r="BB448" s="5"/>
      <c r="BC448" s="27" t="str">
        <f>IFERROR(VLOOKUP(BB448,vlookup!D$2:E$331,2,FALSE),"")</f>
        <v/>
      </c>
      <c r="BD448" s="5"/>
      <c r="BE448" s="27" t="str">
        <f t="shared" si="71"/>
        <v/>
      </c>
      <c r="BF448" s="27" t="str">
        <f>IFERROR(VLOOKUP(BE448,vlookup!G$2:I$331,2,FALSE),"")</f>
        <v/>
      </c>
      <c r="BG448" s="27" t="str">
        <f>IFERROR(VLOOKUP(BE448,vlookup!G$2:I$331,3,FALSE),"")</f>
        <v/>
      </c>
      <c r="BH448" s="5"/>
      <c r="BI448" s="6"/>
      <c r="BJ448" s="6"/>
      <c r="BK448" s="6"/>
      <c r="BL448" s="6"/>
    </row>
    <row r="449" spans="1:64">
      <c r="A449" s="4"/>
      <c r="B449" s="5"/>
      <c r="C449" s="27" t="str">
        <f>IFERROR(VLOOKUP(B449,vlookup!A$2:I$331,2,FALSE),"")</f>
        <v/>
      </c>
      <c r="D449" s="27" t="str">
        <f>IFERROR(VLOOKUP(B449,vlookup!A$2:I$331,3,FALSE),"")</f>
        <v/>
      </c>
      <c r="E449" s="5"/>
      <c r="F449" s="27" t="str">
        <f>IFERROR(VLOOKUP(E449,vlookup!D$2:E$331,2,FALSE),"")</f>
        <v/>
      </c>
      <c r="G449" s="5"/>
      <c r="H449" s="27" t="str">
        <f t="shared" si="62"/>
        <v/>
      </c>
      <c r="I449" s="27" t="str">
        <f>IFERROR(VLOOKUP(H449,vlookup!G$2:I$331,2,FALSE),"")</f>
        <v/>
      </c>
      <c r="J449" s="27" t="str">
        <f>IFERROR(VLOOKUP(H449,vlookup!G$2:I$331,3,FALSE),"")</f>
        <v/>
      </c>
      <c r="K449" s="5"/>
      <c r="L449" s="6"/>
      <c r="M449" s="6"/>
      <c r="N449" s="6"/>
      <c r="O449" s="6"/>
      <c r="P449" s="6"/>
      <c r="Q449" s="14" t="str">
        <f t="shared" si="63"/>
        <v/>
      </c>
      <c r="R449" s="5"/>
      <c r="S449" s="6"/>
      <c r="T449" s="6"/>
      <c r="U449" s="5"/>
      <c r="V449" s="45">
        <f t="shared" si="64"/>
        <v>0</v>
      </c>
      <c r="W449" s="45">
        <f t="shared" si="65"/>
        <v>0</v>
      </c>
      <c r="X449" s="45" t="e">
        <f t="shared" si="66"/>
        <v>#VALUE!</v>
      </c>
      <c r="Y449" s="45">
        <f>IFERROR(VALUE(V449),VLOOKUP(V449,DayReplace[],2,0))</f>
        <v>0</v>
      </c>
      <c r="Z449" s="45">
        <f>IF(V449=0,1,
IF(OR(AND(COUNTIF(Table12[Normal and Leap Years],X449),AA449=3,Y449=30),
AND(COUNTIF(Table9[MM Year],X449),COUNTIF(Table13[Always 29-Day Months],AA449),Y449=30)),Y449
-1,Y449))</f>
        <v>1</v>
      </c>
      <c r="AA449" s="45">
        <f>IFERROR(VALUE(W449),VLOOKUP(W449,MonthReplace[],2,0))</f>
        <v>0</v>
      </c>
      <c r="AB449" s="45" t="e">
        <f>IF(COUNTIF(Table9[MM Year],X449),VLOOKUP(AA449,MonthSerial[],VLOOKUP(X449,Table9[],3,0)+2,0),DATE(X449,AA449,0)-AC449)</f>
        <v>#VALUE!</v>
      </c>
      <c r="AC449" s="45" t="e">
        <f>IF(COUNTIF(Table9[MM Year],X449),
VLOOKUP(X449,Table9[],5,0),
DATE(X449,1,0))</f>
        <v>#VALUE!</v>
      </c>
      <c r="AD449" s="46" t="e">
        <f>IF(AA449=0,DATE(YEAR(AC449+1),7,16),
IF(V449=0,IF(COUNTIF(Table9[MM Year],X449),AC449+AB449+Z449+15-DAY(AC449+AB449+Z449+15)+16,AC449+AB449+Z449-DAY(AC449+AB449+Z449)+16),
IF(COUNTIF(Table9[MM Year],X449),
IF(AC449+AB449+Z449&lt;VLOOKUP(X449,Table9[],7,0),AC449
+AB449+Z449+VLOOKUP(X449,Table9[],4,0),AC449+AB449+Z449),AC449
+AB449+Z449)))</f>
        <v>#VALUE!</v>
      </c>
      <c r="AE449" s="42"/>
      <c r="AF449" s="15" t="str">
        <f>IFERROR(IF(COUNTIF(Table9[MM Year],X449),
IF(AD449&lt;VLOOKUP(X449,Table9[],7,0),AD449
+VLOOKUP(X449,Table9[],4,0),AD449),AD449
),"")</f>
        <v/>
      </c>
      <c r="AG449" s="5"/>
      <c r="AH449" s="5"/>
      <c r="AI449" s="5"/>
      <c r="AJ449" s="6"/>
      <c r="AK449" s="6"/>
      <c r="AL449" s="12" t="str">
        <f t="shared" si="67"/>
        <v/>
      </c>
      <c r="AM449" s="5"/>
      <c r="AN449" s="27" t="str">
        <f t="shared" si="68"/>
        <v/>
      </c>
      <c r="AO449" s="5"/>
      <c r="AP449" s="5"/>
      <c r="AQ449" s="6"/>
      <c r="AR449" s="12" t="str">
        <f t="shared" si="69"/>
        <v/>
      </c>
      <c r="AS449" s="6"/>
      <c r="AT449" s="5"/>
      <c r="AU449" s="53"/>
      <c r="AV449" s="53"/>
      <c r="AW449" s="54"/>
      <c r="AX449" s="15" t="str">
        <f t="shared" si="70"/>
        <v/>
      </c>
      <c r="AY449" s="5"/>
      <c r="AZ449" s="27" t="str">
        <f>IFERROR(VLOOKUP(AY449,vlookup!A$2:I$331,2,FALSE),"")</f>
        <v/>
      </c>
      <c r="BA449" s="27" t="str">
        <f>IFERROR(VLOOKUP(AY449,vlookup!A$2:I$331,3,FALSE),"")</f>
        <v/>
      </c>
      <c r="BB449" s="5"/>
      <c r="BC449" s="27" t="str">
        <f>IFERROR(VLOOKUP(BB449,vlookup!D$2:E$331,2,FALSE),"")</f>
        <v/>
      </c>
      <c r="BD449" s="5"/>
      <c r="BE449" s="27" t="str">
        <f t="shared" si="71"/>
        <v/>
      </c>
      <c r="BF449" s="27" t="str">
        <f>IFERROR(VLOOKUP(BE449,vlookup!G$2:I$331,2,FALSE),"")</f>
        <v/>
      </c>
      <c r="BG449" s="27" t="str">
        <f>IFERROR(VLOOKUP(BE449,vlookup!G$2:I$331,3,FALSE),"")</f>
        <v/>
      </c>
      <c r="BH449" s="5"/>
      <c r="BI449" s="6"/>
      <c r="BJ449" s="6"/>
      <c r="BK449" s="6"/>
      <c r="BL449" s="6"/>
    </row>
    <row r="450" spans="1:64">
      <c r="A450" s="4"/>
      <c r="B450" s="5"/>
      <c r="C450" s="27" t="str">
        <f>IFERROR(VLOOKUP(B450,vlookup!A$2:I$331,2,FALSE),"")</f>
        <v/>
      </c>
      <c r="D450" s="27" t="str">
        <f>IFERROR(VLOOKUP(B450,vlookup!A$2:I$331,3,FALSE),"")</f>
        <v/>
      </c>
      <c r="E450" s="5"/>
      <c r="F450" s="27" t="str">
        <f>IFERROR(VLOOKUP(E450,vlookup!D$2:E$331,2,FALSE),"")</f>
        <v/>
      </c>
      <c r="G450" s="5"/>
      <c r="H450" s="27" t="str">
        <f t="shared" si="62"/>
        <v/>
      </c>
      <c r="I450" s="27" t="str">
        <f>IFERROR(VLOOKUP(H450,vlookup!G$2:I$331,2,FALSE),"")</f>
        <v/>
      </c>
      <c r="J450" s="27" t="str">
        <f>IFERROR(VLOOKUP(H450,vlookup!G$2:I$331,3,FALSE),"")</f>
        <v/>
      </c>
      <c r="K450" s="5"/>
      <c r="L450" s="6"/>
      <c r="M450" s="6"/>
      <c r="N450" s="6"/>
      <c r="O450" s="6"/>
      <c r="P450" s="6"/>
      <c r="Q450" s="14" t="str">
        <f t="shared" si="63"/>
        <v/>
      </c>
      <c r="R450" s="5"/>
      <c r="S450" s="6"/>
      <c r="T450" s="6"/>
      <c r="U450" s="5"/>
      <c r="V450" s="45">
        <f t="shared" si="64"/>
        <v>0</v>
      </c>
      <c r="W450" s="45">
        <f t="shared" si="65"/>
        <v>0</v>
      </c>
      <c r="X450" s="45" t="e">
        <f t="shared" si="66"/>
        <v>#VALUE!</v>
      </c>
      <c r="Y450" s="45">
        <f>IFERROR(VALUE(V450),VLOOKUP(V450,DayReplace[],2,0))</f>
        <v>0</v>
      </c>
      <c r="Z450" s="45">
        <f>IF(V450=0,1,
IF(OR(AND(COUNTIF(Table12[Normal and Leap Years],X450),AA450=3,Y450=30),
AND(COUNTIF(Table9[MM Year],X450),COUNTIF(Table13[Always 29-Day Months],AA450),Y450=30)),Y450
-1,Y450))</f>
        <v>1</v>
      </c>
      <c r="AA450" s="45">
        <f>IFERROR(VALUE(W450),VLOOKUP(W450,MonthReplace[],2,0))</f>
        <v>0</v>
      </c>
      <c r="AB450" s="45" t="e">
        <f>IF(COUNTIF(Table9[MM Year],X450),VLOOKUP(AA450,MonthSerial[],VLOOKUP(X450,Table9[],3,0)+2,0),DATE(X450,AA450,0)-AC450)</f>
        <v>#VALUE!</v>
      </c>
      <c r="AC450" s="45" t="e">
        <f>IF(COUNTIF(Table9[MM Year],X450),
VLOOKUP(X450,Table9[],5,0),
DATE(X450,1,0))</f>
        <v>#VALUE!</v>
      </c>
      <c r="AD450" s="46" t="e">
        <f>IF(AA450=0,DATE(YEAR(AC450+1),7,16),
IF(V450=0,IF(COUNTIF(Table9[MM Year],X450),AC450+AB450+Z450+15-DAY(AC450+AB450+Z450+15)+16,AC450+AB450+Z450-DAY(AC450+AB450+Z450)+16),
IF(COUNTIF(Table9[MM Year],X450),
IF(AC450+AB450+Z450&lt;VLOOKUP(X450,Table9[],7,0),AC450
+AB450+Z450+VLOOKUP(X450,Table9[],4,0),AC450+AB450+Z450),AC450
+AB450+Z450)))</f>
        <v>#VALUE!</v>
      </c>
      <c r="AE450" s="42"/>
      <c r="AF450" s="15" t="str">
        <f>IFERROR(IF(COUNTIF(Table9[MM Year],X450),
IF(AD450&lt;VLOOKUP(X450,Table9[],7,0),AD450
+VLOOKUP(X450,Table9[],4,0),AD450),AD450
),"")</f>
        <v/>
      </c>
      <c r="AG450" s="5"/>
      <c r="AH450" s="5"/>
      <c r="AI450" s="5"/>
      <c r="AJ450" s="6"/>
      <c r="AK450" s="6"/>
      <c r="AL450" s="12" t="str">
        <f t="shared" si="67"/>
        <v/>
      </c>
      <c r="AM450" s="5"/>
      <c r="AN450" s="27" t="str">
        <f t="shared" si="68"/>
        <v/>
      </c>
      <c r="AO450" s="5"/>
      <c r="AP450" s="5"/>
      <c r="AQ450" s="6"/>
      <c r="AR450" s="12" t="str">
        <f t="shared" si="69"/>
        <v/>
      </c>
      <c r="AS450" s="6"/>
      <c r="AT450" s="5"/>
      <c r="AU450" s="53"/>
      <c r="AV450" s="53"/>
      <c r="AW450" s="54"/>
      <c r="AX450" s="15" t="str">
        <f t="shared" si="70"/>
        <v/>
      </c>
      <c r="AY450" s="5"/>
      <c r="AZ450" s="27" t="str">
        <f>IFERROR(VLOOKUP(AY450,vlookup!A$2:I$331,2,FALSE),"")</f>
        <v/>
      </c>
      <c r="BA450" s="27" t="str">
        <f>IFERROR(VLOOKUP(AY450,vlookup!A$2:I$331,3,FALSE),"")</f>
        <v/>
      </c>
      <c r="BB450" s="5"/>
      <c r="BC450" s="27" t="str">
        <f>IFERROR(VLOOKUP(BB450,vlookup!D$2:E$331,2,FALSE),"")</f>
        <v/>
      </c>
      <c r="BD450" s="5"/>
      <c r="BE450" s="27" t="str">
        <f t="shared" si="71"/>
        <v/>
      </c>
      <c r="BF450" s="27" t="str">
        <f>IFERROR(VLOOKUP(BE450,vlookup!G$2:I$331,2,FALSE),"")</f>
        <v/>
      </c>
      <c r="BG450" s="27" t="str">
        <f>IFERROR(VLOOKUP(BE450,vlookup!G$2:I$331,3,FALSE),"")</f>
        <v/>
      </c>
      <c r="BH450" s="5"/>
      <c r="BI450" s="6"/>
      <c r="BJ450" s="6"/>
      <c r="BK450" s="6"/>
      <c r="BL450" s="6"/>
    </row>
    <row r="451" spans="1:64">
      <c r="A451" s="4"/>
      <c r="B451" s="5"/>
      <c r="C451" s="27" t="str">
        <f>IFERROR(VLOOKUP(B451,vlookup!A$2:I$331,2,FALSE),"")</f>
        <v/>
      </c>
      <c r="D451" s="27" t="str">
        <f>IFERROR(VLOOKUP(B451,vlookup!A$2:I$331,3,FALSE),"")</f>
        <v/>
      </c>
      <c r="E451" s="5"/>
      <c r="F451" s="27" t="str">
        <f>IFERROR(VLOOKUP(E451,vlookup!D$2:E$331,2,FALSE),"")</f>
        <v/>
      </c>
      <c r="G451" s="5"/>
      <c r="H451" s="27" t="str">
        <f t="shared" si="62"/>
        <v/>
      </c>
      <c r="I451" s="27" t="str">
        <f>IFERROR(VLOOKUP(H451,vlookup!G$2:I$331,2,FALSE),"")</f>
        <v/>
      </c>
      <c r="J451" s="27" t="str">
        <f>IFERROR(VLOOKUP(H451,vlookup!G$2:I$331,3,FALSE),"")</f>
        <v/>
      </c>
      <c r="K451" s="5"/>
      <c r="L451" s="6"/>
      <c r="M451" s="6"/>
      <c r="N451" s="6"/>
      <c r="O451" s="6"/>
      <c r="P451" s="6"/>
      <c r="Q451" s="14" t="str">
        <f t="shared" si="63"/>
        <v/>
      </c>
      <c r="R451" s="5"/>
      <c r="S451" s="6"/>
      <c r="T451" s="6"/>
      <c r="U451" s="5"/>
      <c r="V451" s="45">
        <f t="shared" si="64"/>
        <v>0</v>
      </c>
      <c r="W451" s="45">
        <f t="shared" si="65"/>
        <v>0</v>
      </c>
      <c r="X451" s="45" t="e">
        <f t="shared" si="66"/>
        <v>#VALUE!</v>
      </c>
      <c r="Y451" s="45">
        <f>IFERROR(VALUE(V451),VLOOKUP(V451,DayReplace[],2,0))</f>
        <v>0</v>
      </c>
      <c r="Z451" s="45">
        <f>IF(V451=0,1,
IF(OR(AND(COUNTIF(Table12[Normal and Leap Years],X451),AA451=3,Y451=30),
AND(COUNTIF(Table9[MM Year],X451),COUNTIF(Table13[Always 29-Day Months],AA451),Y451=30)),Y451
-1,Y451))</f>
        <v>1</v>
      </c>
      <c r="AA451" s="45">
        <f>IFERROR(VALUE(W451),VLOOKUP(W451,MonthReplace[],2,0))</f>
        <v>0</v>
      </c>
      <c r="AB451" s="45" t="e">
        <f>IF(COUNTIF(Table9[MM Year],X451),VLOOKUP(AA451,MonthSerial[],VLOOKUP(X451,Table9[],3,0)+2,0),DATE(X451,AA451,0)-AC451)</f>
        <v>#VALUE!</v>
      </c>
      <c r="AC451" s="45" t="e">
        <f>IF(COUNTIF(Table9[MM Year],X451),
VLOOKUP(X451,Table9[],5,0),
DATE(X451,1,0))</f>
        <v>#VALUE!</v>
      </c>
      <c r="AD451" s="46" t="e">
        <f>IF(AA451=0,DATE(YEAR(AC451+1),7,16),
IF(V451=0,IF(COUNTIF(Table9[MM Year],X451),AC451+AB451+Z451+15-DAY(AC451+AB451+Z451+15)+16,AC451+AB451+Z451-DAY(AC451+AB451+Z451)+16),
IF(COUNTIF(Table9[MM Year],X451),
IF(AC451+AB451+Z451&lt;VLOOKUP(X451,Table9[],7,0),AC451
+AB451+Z451+VLOOKUP(X451,Table9[],4,0),AC451+AB451+Z451),AC451
+AB451+Z451)))</f>
        <v>#VALUE!</v>
      </c>
      <c r="AE451" s="42"/>
      <c r="AF451" s="15" t="str">
        <f>IFERROR(IF(COUNTIF(Table9[MM Year],X451),
IF(AD451&lt;VLOOKUP(X451,Table9[],7,0),AD451
+VLOOKUP(X451,Table9[],4,0),AD451),AD451
),"")</f>
        <v/>
      </c>
      <c r="AG451" s="5"/>
      <c r="AH451" s="5"/>
      <c r="AI451" s="5"/>
      <c r="AJ451" s="6"/>
      <c r="AK451" s="6"/>
      <c r="AL451" s="12" t="str">
        <f t="shared" si="67"/>
        <v/>
      </c>
      <c r="AM451" s="5"/>
      <c r="AN451" s="27" t="str">
        <f t="shared" si="68"/>
        <v/>
      </c>
      <c r="AO451" s="5"/>
      <c r="AP451" s="5"/>
      <c r="AQ451" s="6"/>
      <c r="AR451" s="12" t="str">
        <f t="shared" si="69"/>
        <v/>
      </c>
      <c r="AS451" s="6"/>
      <c r="AT451" s="5"/>
      <c r="AU451" s="53"/>
      <c r="AV451" s="53"/>
      <c r="AW451" s="54"/>
      <c r="AX451" s="15" t="str">
        <f t="shared" si="70"/>
        <v/>
      </c>
      <c r="AY451" s="5"/>
      <c r="AZ451" s="27" t="str">
        <f>IFERROR(VLOOKUP(AY451,vlookup!A$2:I$331,2,FALSE),"")</f>
        <v/>
      </c>
      <c r="BA451" s="27" t="str">
        <f>IFERROR(VLOOKUP(AY451,vlookup!A$2:I$331,3,FALSE),"")</f>
        <v/>
      </c>
      <c r="BB451" s="5"/>
      <c r="BC451" s="27" t="str">
        <f>IFERROR(VLOOKUP(BB451,vlookup!D$2:E$331,2,FALSE),"")</f>
        <v/>
      </c>
      <c r="BD451" s="5"/>
      <c r="BE451" s="27" t="str">
        <f t="shared" si="71"/>
        <v/>
      </c>
      <c r="BF451" s="27" t="str">
        <f>IFERROR(VLOOKUP(BE451,vlookup!G$2:I$331,2,FALSE),"")</f>
        <v/>
      </c>
      <c r="BG451" s="27" t="str">
        <f>IFERROR(VLOOKUP(BE451,vlookup!G$2:I$331,3,FALSE),"")</f>
        <v/>
      </c>
      <c r="BH451" s="5"/>
      <c r="BI451" s="6"/>
      <c r="BJ451" s="6"/>
      <c r="BK451" s="6"/>
      <c r="BL451" s="6"/>
    </row>
    <row r="452" spans="1:64">
      <c r="A452" s="4"/>
      <c r="B452" s="5"/>
      <c r="C452" s="27" t="str">
        <f>IFERROR(VLOOKUP(B452,vlookup!A$2:I$331,2,FALSE),"")</f>
        <v/>
      </c>
      <c r="D452" s="27" t="str">
        <f>IFERROR(VLOOKUP(B452,vlookup!A$2:I$331,3,FALSE),"")</f>
        <v/>
      </c>
      <c r="E452" s="5"/>
      <c r="F452" s="27" t="str">
        <f>IFERROR(VLOOKUP(E452,vlookup!D$2:E$331,2,FALSE),"")</f>
        <v/>
      </c>
      <c r="G452" s="5"/>
      <c r="H452" s="27" t="str">
        <f t="shared" si="62"/>
        <v/>
      </c>
      <c r="I452" s="27" t="str">
        <f>IFERROR(VLOOKUP(H452,vlookup!G$2:I$331,2,FALSE),"")</f>
        <v/>
      </c>
      <c r="J452" s="27" t="str">
        <f>IFERROR(VLOOKUP(H452,vlookup!G$2:I$331,3,FALSE),"")</f>
        <v/>
      </c>
      <c r="K452" s="5"/>
      <c r="L452" s="6"/>
      <c r="M452" s="6"/>
      <c r="N452" s="6"/>
      <c r="O452" s="6"/>
      <c r="P452" s="6"/>
      <c r="Q452" s="14" t="str">
        <f t="shared" si="63"/>
        <v/>
      </c>
      <c r="R452" s="5"/>
      <c r="S452" s="6"/>
      <c r="T452" s="6"/>
      <c r="U452" s="5"/>
      <c r="V452" s="45">
        <f t="shared" si="64"/>
        <v>0</v>
      </c>
      <c r="W452" s="45">
        <f t="shared" si="65"/>
        <v>0</v>
      </c>
      <c r="X452" s="45" t="e">
        <f t="shared" si="66"/>
        <v>#VALUE!</v>
      </c>
      <c r="Y452" s="45">
        <f>IFERROR(VALUE(V452),VLOOKUP(V452,DayReplace[],2,0))</f>
        <v>0</v>
      </c>
      <c r="Z452" s="45">
        <f>IF(V452=0,1,
IF(OR(AND(COUNTIF(Table12[Normal and Leap Years],X452),AA452=3,Y452=30),
AND(COUNTIF(Table9[MM Year],X452),COUNTIF(Table13[Always 29-Day Months],AA452),Y452=30)),Y452
-1,Y452))</f>
        <v>1</v>
      </c>
      <c r="AA452" s="45">
        <f>IFERROR(VALUE(W452),VLOOKUP(W452,MonthReplace[],2,0))</f>
        <v>0</v>
      </c>
      <c r="AB452" s="45" t="e">
        <f>IF(COUNTIF(Table9[MM Year],X452),VLOOKUP(AA452,MonthSerial[],VLOOKUP(X452,Table9[],3,0)+2,0),DATE(X452,AA452,0)-AC452)</f>
        <v>#VALUE!</v>
      </c>
      <c r="AC452" s="45" t="e">
        <f>IF(COUNTIF(Table9[MM Year],X452),
VLOOKUP(X452,Table9[],5,0),
DATE(X452,1,0))</f>
        <v>#VALUE!</v>
      </c>
      <c r="AD452" s="46" t="e">
        <f>IF(AA452=0,DATE(YEAR(AC452+1),7,16),
IF(V452=0,IF(COUNTIF(Table9[MM Year],X452),AC452+AB452+Z452+15-DAY(AC452+AB452+Z452+15)+16,AC452+AB452+Z452-DAY(AC452+AB452+Z452)+16),
IF(COUNTIF(Table9[MM Year],X452),
IF(AC452+AB452+Z452&lt;VLOOKUP(X452,Table9[],7,0),AC452
+AB452+Z452+VLOOKUP(X452,Table9[],4,0),AC452+AB452+Z452),AC452
+AB452+Z452)))</f>
        <v>#VALUE!</v>
      </c>
      <c r="AE452" s="42"/>
      <c r="AF452" s="15" t="str">
        <f>IFERROR(IF(COUNTIF(Table9[MM Year],X452),
IF(AD452&lt;VLOOKUP(X452,Table9[],7,0),AD452
+VLOOKUP(X452,Table9[],4,0),AD452),AD452
),"")</f>
        <v/>
      </c>
      <c r="AG452" s="5"/>
      <c r="AH452" s="5"/>
      <c r="AI452" s="5"/>
      <c r="AJ452" s="6"/>
      <c r="AK452" s="6"/>
      <c r="AL452" s="12" t="str">
        <f t="shared" si="67"/>
        <v/>
      </c>
      <c r="AM452" s="5"/>
      <c r="AN452" s="27" t="str">
        <f t="shared" si="68"/>
        <v/>
      </c>
      <c r="AO452" s="5"/>
      <c r="AP452" s="5"/>
      <c r="AQ452" s="6"/>
      <c r="AR452" s="12" t="str">
        <f t="shared" si="69"/>
        <v/>
      </c>
      <c r="AS452" s="6"/>
      <c r="AT452" s="5"/>
      <c r="AU452" s="53"/>
      <c r="AV452" s="53"/>
      <c r="AW452" s="54"/>
      <c r="AX452" s="15" t="str">
        <f t="shared" si="70"/>
        <v/>
      </c>
      <c r="AY452" s="5"/>
      <c r="AZ452" s="27" t="str">
        <f>IFERROR(VLOOKUP(AY452,vlookup!A$2:I$331,2,FALSE),"")</f>
        <v/>
      </c>
      <c r="BA452" s="27" t="str">
        <f>IFERROR(VLOOKUP(AY452,vlookup!A$2:I$331,3,FALSE),"")</f>
        <v/>
      </c>
      <c r="BB452" s="5"/>
      <c r="BC452" s="27" t="str">
        <f>IFERROR(VLOOKUP(BB452,vlookup!D$2:E$331,2,FALSE),"")</f>
        <v/>
      </c>
      <c r="BD452" s="5"/>
      <c r="BE452" s="27" t="str">
        <f t="shared" si="71"/>
        <v/>
      </c>
      <c r="BF452" s="27" t="str">
        <f>IFERROR(VLOOKUP(BE452,vlookup!G$2:I$331,2,FALSE),"")</f>
        <v/>
      </c>
      <c r="BG452" s="27" t="str">
        <f>IFERROR(VLOOKUP(BE452,vlookup!G$2:I$331,3,FALSE),"")</f>
        <v/>
      </c>
      <c r="BH452" s="5"/>
      <c r="BI452" s="6"/>
      <c r="BJ452" s="6"/>
      <c r="BK452" s="6"/>
      <c r="BL452" s="6"/>
    </row>
    <row r="453" spans="1:64">
      <c r="A453" s="4"/>
      <c r="B453" s="5"/>
      <c r="C453" s="27" t="str">
        <f>IFERROR(VLOOKUP(B453,vlookup!A$2:I$331,2,FALSE),"")</f>
        <v/>
      </c>
      <c r="D453" s="27" t="str">
        <f>IFERROR(VLOOKUP(B453,vlookup!A$2:I$331,3,FALSE),"")</f>
        <v/>
      </c>
      <c r="E453" s="5"/>
      <c r="F453" s="27" t="str">
        <f>IFERROR(VLOOKUP(E453,vlookup!D$2:E$331,2,FALSE),"")</f>
        <v/>
      </c>
      <c r="G453" s="5"/>
      <c r="H453" s="27" t="str">
        <f t="shared" ref="H453:H516" si="72">IF(G453="","",CONCATENATE(E453,"_",G453))</f>
        <v/>
      </c>
      <c r="I453" s="27" t="str">
        <f>IFERROR(VLOOKUP(H453,vlookup!G$2:I$331,2,FALSE),"")</f>
        <v/>
      </c>
      <c r="J453" s="27" t="str">
        <f>IFERROR(VLOOKUP(H453,vlookup!G$2:I$331,3,FALSE),"")</f>
        <v/>
      </c>
      <c r="K453" s="5"/>
      <c r="L453" s="6"/>
      <c r="M453" s="6"/>
      <c r="N453" s="6"/>
      <c r="O453" s="6"/>
      <c r="P453" s="6"/>
      <c r="Q453" s="14" t="str">
        <f t="shared" ref="Q453:Q516" si="73">IF(P453="","",CONCATENATE("၀၂","/",D453,"/",J453,"/",P453))</f>
        <v/>
      </c>
      <c r="R453" s="5"/>
      <c r="S453" s="6"/>
      <c r="T453" s="6"/>
      <c r="U453" s="5"/>
      <c r="V453" s="45">
        <f t="shared" ref="V453:V516" si="74">IF(LEN(AE453)-LEN(SUBSTITUTE(AE453,".",""))=2,LEFT(AE453,FIND(".",AE453)-1),0)</f>
        <v>0</v>
      </c>
      <c r="W453" s="45">
        <f t="shared" ref="W453:W516" si="75">CHOOSE(LEN(AE453)-LEN(SUBSTITUTE(AE453,".",""))+1,0,
LEFT(AE453,FIND(".",AE453)-1),
MID(AE453,FIND(".",AE453)+1,FIND(".",AE453,FIND(".",AE453)+1)-FIND(".",AE453)-1))</f>
        <v>0</v>
      </c>
      <c r="X453" s="45" t="e">
        <f t="shared" ref="X453:X516" si="76">VALUE(RIGHT(AE453,4))</f>
        <v>#VALUE!</v>
      </c>
      <c r="Y453" s="45">
        <f>IFERROR(VALUE(V453),VLOOKUP(V453,DayReplace[],2,0))</f>
        <v>0</v>
      </c>
      <c r="Z453" s="45">
        <f>IF(V453=0,1,
IF(OR(AND(COUNTIF(Table12[Normal and Leap Years],X453),AA453=3,Y453=30),
AND(COUNTIF(Table9[MM Year],X453),COUNTIF(Table13[Always 29-Day Months],AA453),Y453=30)),Y453
-1,Y453))</f>
        <v>1</v>
      </c>
      <c r="AA453" s="45">
        <f>IFERROR(VALUE(W453),VLOOKUP(W453,MonthReplace[],2,0))</f>
        <v>0</v>
      </c>
      <c r="AB453" s="45" t="e">
        <f>IF(COUNTIF(Table9[MM Year],X453),VLOOKUP(AA453,MonthSerial[],VLOOKUP(X453,Table9[],3,0)+2,0),DATE(X453,AA453,0)-AC453)</f>
        <v>#VALUE!</v>
      </c>
      <c r="AC453" s="45" t="e">
        <f>IF(COUNTIF(Table9[MM Year],X453),
VLOOKUP(X453,Table9[],5,0),
DATE(X453,1,0))</f>
        <v>#VALUE!</v>
      </c>
      <c r="AD453" s="46" t="e">
        <f>IF(AA453=0,DATE(YEAR(AC453+1),7,16),
IF(V453=0,IF(COUNTIF(Table9[MM Year],X453),AC453+AB453+Z453+15-DAY(AC453+AB453+Z453+15)+16,AC453+AB453+Z453-DAY(AC453+AB453+Z453)+16),
IF(COUNTIF(Table9[MM Year],X453),
IF(AC453+AB453+Z453&lt;VLOOKUP(X453,Table9[],7,0),AC453
+AB453+Z453+VLOOKUP(X453,Table9[],4,0),AC453+AB453+Z453),AC453
+AB453+Z453)))</f>
        <v>#VALUE!</v>
      </c>
      <c r="AE453" s="42"/>
      <c r="AF453" s="15" t="str">
        <f>IFERROR(IF(COUNTIF(Table9[MM Year],X453),
IF(AD453&lt;VLOOKUP(X453,Table9[],7,0),AD453
+VLOOKUP(X453,Table9[],4,0),AD453),AD453
),"")</f>
        <v/>
      </c>
      <c r="AG453" s="5"/>
      <c r="AH453" s="5"/>
      <c r="AI453" s="5"/>
      <c r="AJ453" s="6"/>
      <c r="AK453" s="6"/>
      <c r="AL453" s="12" t="str">
        <f t="shared" ref="AL453:AL516" si="77">IF(AK453="","",CONCATENATE(AJ453,"-",AK453))</f>
        <v/>
      </c>
      <c r="AM453" s="5"/>
      <c r="AN453" s="27" t="str">
        <f t="shared" ref="AN453:AN516" si="78">IF(AM453="","",CONCATENATE("_",AM453))</f>
        <v/>
      </c>
      <c r="AO453" s="5"/>
      <c r="AP453" s="5"/>
      <c r="AQ453" s="6"/>
      <c r="AR453" s="12" t="str">
        <f t="shared" ref="AR453:AR516" si="79">IF(AQ453="","",CONCATENATE(AM453,"/",AO453,AP453,AQ453))</f>
        <v/>
      </c>
      <c r="AS453" s="6"/>
      <c r="AT453" s="5"/>
      <c r="AU453" s="53"/>
      <c r="AV453" s="53"/>
      <c r="AW453" s="54"/>
      <c r="AX453" s="15" t="str">
        <f t="shared" ref="AX453:AX516" si="80">IFERROR(DATE(AW453,AV453,AU453),"")</f>
        <v/>
      </c>
      <c r="AY453" s="5"/>
      <c r="AZ453" s="27" t="str">
        <f>IFERROR(VLOOKUP(AY453,vlookup!A$2:I$331,2,FALSE),"")</f>
        <v/>
      </c>
      <c r="BA453" s="27" t="str">
        <f>IFERROR(VLOOKUP(AY453,vlookup!A$2:I$331,3,FALSE),"")</f>
        <v/>
      </c>
      <c r="BB453" s="5"/>
      <c r="BC453" s="27" t="str">
        <f>IFERROR(VLOOKUP(BB453,vlookup!D$2:E$331,2,FALSE),"")</f>
        <v/>
      </c>
      <c r="BD453" s="5"/>
      <c r="BE453" s="27" t="str">
        <f t="shared" ref="BE453:BE516" si="81">IF(BD453="","",CONCATENATE(BB453,"_",BD453))</f>
        <v/>
      </c>
      <c r="BF453" s="27" t="str">
        <f>IFERROR(VLOOKUP(BE453,vlookup!G$2:I$331,2,FALSE),"")</f>
        <v/>
      </c>
      <c r="BG453" s="27" t="str">
        <f>IFERROR(VLOOKUP(BE453,vlookup!G$2:I$331,3,FALSE),"")</f>
        <v/>
      </c>
      <c r="BH453" s="5"/>
      <c r="BI453" s="6"/>
      <c r="BJ453" s="6"/>
      <c r="BK453" s="6"/>
      <c r="BL453" s="6"/>
    </row>
    <row r="454" spans="1:64">
      <c r="A454" s="4"/>
      <c r="B454" s="5"/>
      <c r="C454" s="27" t="str">
        <f>IFERROR(VLOOKUP(B454,vlookup!A$2:I$331,2,FALSE),"")</f>
        <v/>
      </c>
      <c r="D454" s="27" t="str">
        <f>IFERROR(VLOOKUP(B454,vlookup!A$2:I$331,3,FALSE),"")</f>
        <v/>
      </c>
      <c r="E454" s="5"/>
      <c r="F454" s="27" t="str">
        <f>IFERROR(VLOOKUP(E454,vlookup!D$2:E$331,2,FALSE),"")</f>
        <v/>
      </c>
      <c r="G454" s="5"/>
      <c r="H454" s="27" t="str">
        <f t="shared" si="72"/>
        <v/>
      </c>
      <c r="I454" s="27" t="str">
        <f>IFERROR(VLOOKUP(H454,vlookup!G$2:I$331,2,FALSE),"")</f>
        <v/>
      </c>
      <c r="J454" s="27" t="str">
        <f>IFERROR(VLOOKUP(H454,vlookup!G$2:I$331,3,FALSE),"")</f>
        <v/>
      </c>
      <c r="K454" s="5"/>
      <c r="L454" s="6"/>
      <c r="M454" s="6"/>
      <c r="N454" s="6"/>
      <c r="O454" s="6"/>
      <c r="P454" s="6"/>
      <c r="Q454" s="14" t="str">
        <f t="shared" si="73"/>
        <v/>
      </c>
      <c r="R454" s="5"/>
      <c r="S454" s="6"/>
      <c r="T454" s="6"/>
      <c r="U454" s="5"/>
      <c r="V454" s="45">
        <f t="shared" si="74"/>
        <v>0</v>
      </c>
      <c r="W454" s="45">
        <f t="shared" si="75"/>
        <v>0</v>
      </c>
      <c r="X454" s="45" t="e">
        <f t="shared" si="76"/>
        <v>#VALUE!</v>
      </c>
      <c r="Y454" s="45">
        <f>IFERROR(VALUE(V454),VLOOKUP(V454,DayReplace[],2,0))</f>
        <v>0</v>
      </c>
      <c r="Z454" s="45">
        <f>IF(V454=0,1,
IF(OR(AND(COUNTIF(Table12[Normal and Leap Years],X454),AA454=3,Y454=30),
AND(COUNTIF(Table9[MM Year],X454),COUNTIF(Table13[Always 29-Day Months],AA454),Y454=30)),Y454
-1,Y454))</f>
        <v>1</v>
      </c>
      <c r="AA454" s="45">
        <f>IFERROR(VALUE(W454),VLOOKUP(W454,MonthReplace[],2,0))</f>
        <v>0</v>
      </c>
      <c r="AB454" s="45" t="e">
        <f>IF(COUNTIF(Table9[MM Year],X454),VLOOKUP(AA454,MonthSerial[],VLOOKUP(X454,Table9[],3,0)+2,0),DATE(X454,AA454,0)-AC454)</f>
        <v>#VALUE!</v>
      </c>
      <c r="AC454" s="45" t="e">
        <f>IF(COUNTIF(Table9[MM Year],X454),
VLOOKUP(X454,Table9[],5,0),
DATE(X454,1,0))</f>
        <v>#VALUE!</v>
      </c>
      <c r="AD454" s="46" t="e">
        <f>IF(AA454=0,DATE(YEAR(AC454+1),7,16),
IF(V454=0,IF(COUNTIF(Table9[MM Year],X454),AC454+AB454+Z454+15-DAY(AC454+AB454+Z454+15)+16,AC454+AB454+Z454-DAY(AC454+AB454+Z454)+16),
IF(COUNTIF(Table9[MM Year],X454),
IF(AC454+AB454+Z454&lt;VLOOKUP(X454,Table9[],7,0),AC454
+AB454+Z454+VLOOKUP(X454,Table9[],4,0),AC454+AB454+Z454),AC454
+AB454+Z454)))</f>
        <v>#VALUE!</v>
      </c>
      <c r="AE454" s="42"/>
      <c r="AF454" s="15" t="str">
        <f>IFERROR(IF(COUNTIF(Table9[MM Year],X454),
IF(AD454&lt;VLOOKUP(X454,Table9[],7,0),AD454
+VLOOKUP(X454,Table9[],4,0),AD454),AD454
),"")</f>
        <v/>
      </c>
      <c r="AG454" s="5"/>
      <c r="AH454" s="5"/>
      <c r="AI454" s="5"/>
      <c r="AJ454" s="6"/>
      <c r="AK454" s="6"/>
      <c r="AL454" s="12" t="str">
        <f t="shared" si="77"/>
        <v/>
      </c>
      <c r="AM454" s="5"/>
      <c r="AN454" s="27" t="str">
        <f t="shared" si="78"/>
        <v/>
      </c>
      <c r="AO454" s="5"/>
      <c r="AP454" s="5"/>
      <c r="AQ454" s="6"/>
      <c r="AR454" s="12" t="str">
        <f t="shared" si="79"/>
        <v/>
      </c>
      <c r="AS454" s="6"/>
      <c r="AT454" s="5"/>
      <c r="AU454" s="53"/>
      <c r="AV454" s="53"/>
      <c r="AW454" s="54"/>
      <c r="AX454" s="15" t="str">
        <f t="shared" si="80"/>
        <v/>
      </c>
      <c r="AY454" s="5"/>
      <c r="AZ454" s="27" t="str">
        <f>IFERROR(VLOOKUP(AY454,vlookup!A$2:I$331,2,FALSE),"")</f>
        <v/>
      </c>
      <c r="BA454" s="27" t="str">
        <f>IFERROR(VLOOKUP(AY454,vlookup!A$2:I$331,3,FALSE),"")</f>
        <v/>
      </c>
      <c r="BB454" s="5"/>
      <c r="BC454" s="27" t="str">
        <f>IFERROR(VLOOKUP(BB454,vlookup!D$2:E$331,2,FALSE),"")</f>
        <v/>
      </c>
      <c r="BD454" s="5"/>
      <c r="BE454" s="27" t="str">
        <f t="shared" si="81"/>
        <v/>
      </c>
      <c r="BF454" s="27" t="str">
        <f>IFERROR(VLOOKUP(BE454,vlookup!G$2:I$331,2,FALSE),"")</f>
        <v/>
      </c>
      <c r="BG454" s="27" t="str">
        <f>IFERROR(VLOOKUP(BE454,vlookup!G$2:I$331,3,FALSE),"")</f>
        <v/>
      </c>
      <c r="BH454" s="5"/>
      <c r="BI454" s="6"/>
      <c r="BJ454" s="6"/>
      <c r="BK454" s="6"/>
      <c r="BL454" s="6"/>
    </row>
    <row r="455" spans="1:64">
      <c r="A455" s="4"/>
      <c r="B455" s="5"/>
      <c r="C455" s="27" t="str">
        <f>IFERROR(VLOOKUP(B455,vlookup!A$2:I$331,2,FALSE),"")</f>
        <v/>
      </c>
      <c r="D455" s="27" t="str">
        <f>IFERROR(VLOOKUP(B455,vlookup!A$2:I$331,3,FALSE),"")</f>
        <v/>
      </c>
      <c r="E455" s="5"/>
      <c r="F455" s="27" t="str">
        <f>IFERROR(VLOOKUP(E455,vlookup!D$2:E$331,2,FALSE),"")</f>
        <v/>
      </c>
      <c r="G455" s="5"/>
      <c r="H455" s="27" t="str">
        <f t="shared" si="72"/>
        <v/>
      </c>
      <c r="I455" s="27" t="str">
        <f>IFERROR(VLOOKUP(H455,vlookup!G$2:I$331,2,FALSE),"")</f>
        <v/>
      </c>
      <c r="J455" s="27" t="str">
        <f>IFERROR(VLOOKUP(H455,vlookup!G$2:I$331,3,FALSE),"")</f>
        <v/>
      </c>
      <c r="K455" s="5"/>
      <c r="L455" s="6"/>
      <c r="M455" s="6"/>
      <c r="N455" s="6"/>
      <c r="O455" s="6"/>
      <c r="P455" s="6"/>
      <c r="Q455" s="14" t="str">
        <f t="shared" si="73"/>
        <v/>
      </c>
      <c r="R455" s="5"/>
      <c r="S455" s="6"/>
      <c r="T455" s="6"/>
      <c r="U455" s="5"/>
      <c r="V455" s="45">
        <f t="shared" si="74"/>
        <v>0</v>
      </c>
      <c r="W455" s="45">
        <f t="shared" si="75"/>
        <v>0</v>
      </c>
      <c r="X455" s="45" t="e">
        <f t="shared" si="76"/>
        <v>#VALUE!</v>
      </c>
      <c r="Y455" s="45">
        <f>IFERROR(VALUE(V455),VLOOKUP(V455,DayReplace[],2,0))</f>
        <v>0</v>
      </c>
      <c r="Z455" s="45">
        <f>IF(V455=0,1,
IF(OR(AND(COUNTIF(Table12[Normal and Leap Years],X455),AA455=3,Y455=30),
AND(COUNTIF(Table9[MM Year],X455),COUNTIF(Table13[Always 29-Day Months],AA455),Y455=30)),Y455
-1,Y455))</f>
        <v>1</v>
      </c>
      <c r="AA455" s="45">
        <f>IFERROR(VALUE(W455),VLOOKUP(W455,MonthReplace[],2,0))</f>
        <v>0</v>
      </c>
      <c r="AB455" s="45" t="e">
        <f>IF(COUNTIF(Table9[MM Year],X455),VLOOKUP(AA455,MonthSerial[],VLOOKUP(X455,Table9[],3,0)+2,0),DATE(X455,AA455,0)-AC455)</f>
        <v>#VALUE!</v>
      </c>
      <c r="AC455" s="45" t="e">
        <f>IF(COUNTIF(Table9[MM Year],X455),
VLOOKUP(X455,Table9[],5,0),
DATE(X455,1,0))</f>
        <v>#VALUE!</v>
      </c>
      <c r="AD455" s="46" t="e">
        <f>IF(AA455=0,DATE(YEAR(AC455+1),7,16),
IF(V455=0,IF(COUNTIF(Table9[MM Year],X455),AC455+AB455+Z455+15-DAY(AC455+AB455+Z455+15)+16,AC455+AB455+Z455-DAY(AC455+AB455+Z455)+16),
IF(COUNTIF(Table9[MM Year],X455),
IF(AC455+AB455+Z455&lt;VLOOKUP(X455,Table9[],7,0),AC455
+AB455+Z455+VLOOKUP(X455,Table9[],4,0),AC455+AB455+Z455),AC455
+AB455+Z455)))</f>
        <v>#VALUE!</v>
      </c>
      <c r="AE455" s="42"/>
      <c r="AF455" s="15" t="str">
        <f>IFERROR(IF(COUNTIF(Table9[MM Year],X455),
IF(AD455&lt;VLOOKUP(X455,Table9[],7,0),AD455
+VLOOKUP(X455,Table9[],4,0),AD455),AD455
),"")</f>
        <v/>
      </c>
      <c r="AG455" s="5"/>
      <c r="AH455" s="5"/>
      <c r="AI455" s="5"/>
      <c r="AJ455" s="6"/>
      <c r="AK455" s="6"/>
      <c r="AL455" s="12" t="str">
        <f t="shared" si="77"/>
        <v/>
      </c>
      <c r="AM455" s="5"/>
      <c r="AN455" s="27" t="str">
        <f t="shared" si="78"/>
        <v/>
      </c>
      <c r="AO455" s="5"/>
      <c r="AP455" s="5"/>
      <c r="AQ455" s="6"/>
      <c r="AR455" s="12" t="str">
        <f t="shared" si="79"/>
        <v/>
      </c>
      <c r="AS455" s="6"/>
      <c r="AT455" s="5"/>
      <c r="AU455" s="53"/>
      <c r="AV455" s="53"/>
      <c r="AW455" s="54"/>
      <c r="AX455" s="15" t="str">
        <f t="shared" si="80"/>
        <v/>
      </c>
      <c r="AY455" s="5"/>
      <c r="AZ455" s="27" t="str">
        <f>IFERROR(VLOOKUP(AY455,vlookup!A$2:I$331,2,FALSE),"")</f>
        <v/>
      </c>
      <c r="BA455" s="27" t="str">
        <f>IFERROR(VLOOKUP(AY455,vlookup!A$2:I$331,3,FALSE),"")</f>
        <v/>
      </c>
      <c r="BB455" s="5"/>
      <c r="BC455" s="27" t="str">
        <f>IFERROR(VLOOKUP(BB455,vlookup!D$2:E$331,2,FALSE),"")</f>
        <v/>
      </c>
      <c r="BD455" s="5"/>
      <c r="BE455" s="27" t="str">
        <f t="shared" si="81"/>
        <v/>
      </c>
      <c r="BF455" s="27" t="str">
        <f>IFERROR(VLOOKUP(BE455,vlookup!G$2:I$331,2,FALSE),"")</f>
        <v/>
      </c>
      <c r="BG455" s="27" t="str">
        <f>IFERROR(VLOOKUP(BE455,vlookup!G$2:I$331,3,FALSE),"")</f>
        <v/>
      </c>
      <c r="BH455" s="5"/>
      <c r="BI455" s="6"/>
      <c r="BJ455" s="6"/>
      <c r="BK455" s="6"/>
      <c r="BL455" s="6"/>
    </row>
    <row r="456" spans="1:64">
      <c r="A456" s="4"/>
      <c r="B456" s="5"/>
      <c r="C456" s="27" t="str">
        <f>IFERROR(VLOOKUP(B456,vlookup!A$2:I$331,2,FALSE),"")</f>
        <v/>
      </c>
      <c r="D456" s="27" t="str">
        <f>IFERROR(VLOOKUP(B456,vlookup!A$2:I$331,3,FALSE),"")</f>
        <v/>
      </c>
      <c r="E456" s="5"/>
      <c r="F456" s="27" t="str">
        <f>IFERROR(VLOOKUP(E456,vlookup!D$2:E$331,2,FALSE),"")</f>
        <v/>
      </c>
      <c r="G456" s="5"/>
      <c r="H456" s="27" t="str">
        <f t="shared" si="72"/>
        <v/>
      </c>
      <c r="I456" s="27" t="str">
        <f>IFERROR(VLOOKUP(H456,vlookup!G$2:I$331,2,FALSE),"")</f>
        <v/>
      </c>
      <c r="J456" s="27" t="str">
        <f>IFERROR(VLOOKUP(H456,vlookup!G$2:I$331,3,FALSE),"")</f>
        <v/>
      </c>
      <c r="K456" s="5"/>
      <c r="L456" s="6"/>
      <c r="M456" s="6"/>
      <c r="N456" s="6"/>
      <c r="O456" s="6"/>
      <c r="P456" s="6"/>
      <c r="Q456" s="14" t="str">
        <f t="shared" si="73"/>
        <v/>
      </c>
      <c r="R456" s="5"/>
      <c r="S456" s="6"/>
      <c r="T456" s="6"/>
      <c r="U456" s="5"/>
      <c r="V456" s="45">
        <f t="shared" si="74"/>
        <v>0</v>
      </c>
      <c r="W456" s="45">
        <f t="shared" si="75"/>
        <v>0</v>
      </c>
      <c r="X456" s="45" t="e">
        <f t="shared" si="76"/>
        <v>#VALUE!</v>
      </c>
      <c r="Y456" s="45">
        <f>IFERROR(VALUE(V456),VLOOKUP(V456,DayReplace[],2,0))</f>
        <v>0</v>
      </c>
      <c r="Z456" s="45">
        <f>IF(V456=0,1,
IF(OR(AND(COUNTIF(Table12[Normal and Leap Years],X456),AA456=3,Y456=30),
AND(COUNTIF(Table9[MM Year],X456),COUNTIF(Table13[Always 29-Day Months],AA456),Y456=30)),Y456
-1,Y456))</f>
        <v>1</v>
      </c>
      <c r="AA456" s="45">
        <f>IFERROR(VALUE(W456),VLOOKUP(W456,MonthReplace[],2,0))</f>
        <v>0</v>
      </c>
      <c r="AB456" s="45" t="e">
        <f>IF(COUNTIF(Table9[MM Year],X456),VLOOKUP(AA456,MonthSerial[],VLOOKUP(X456,Table9[],3,0)+2,0),DATE(X456,AA456,0)-AC456)</f>
        <v>#VALUE!</v>
      </c>
      <c r="AC456" s="45" t="e">
        <f>IF(COUNTIF(Table9[MM Year],X456),
VLOOKUP(X456,Table9[],5,0),
DATE(X456,1,0))</f>
        <v>#VALUE!</v>
      </c>
      <c r="AD456" s="46" t="e">
        <f>IF(AA456=0,DATE(YEAR(AC456+1),7,16),
IF(V456=0,IF(COUNTIF(Table9[MM Year],X456),AC456+AB456+Z456+15-DAY(AC456+AB456+Z456+15)+16,AC456+AB456+Z456-DAY(AC456+AB456+Z456)+16),
IF(COUNTIF(Table9[MM Year],X456),
IF(AC456+AB456+Z456&lt;VLOOKUP(X456,Table9[],7,0),AC456
+AB456+Z456+VLOOKUP(X456,Table9[],4,0),AC456+AB456+Z456),AC456
+AB456+Z456)))</f>
        <v>#VALUE!</v>
      </c>
      <c r="AE456" s="42"/>
      <c r="AF456" s="15" t="str">
        <f>IFERROR(IF(COUNTIF(Table9[MM Year],X456),
IF(AD456&lt;VLOOKUP(X456,Table9[],7,0),AD456
+VLOOKUP(X456,Table9[],4,0),AD456),AD456
),"")</f>
        <v/>
      </c>
      <c r="AG456" s="5"/>
      <c r="AH456" s="5"/>
      <c r="AI456" s="5"/>
      <c r="AJ456" s="6"/>
      <c r="AK456" s="6"/>
      <c r="AL456" s="12" t="str">
        <f t="shared" si="77"/>
        <v/>
      </c>
      <c r="AM456" s="5"/>
      <c r="AN456" s="27" t="str">
        <f t="shared" si="78"/>
        <v/>
      </c>
      <c r="AO456" s="5"/>
      <c r="AP456" s="5"/>
      <c r="AQ456" s="6"/>
      <c r="AR456" s="12" t="str">
        <f t="shared" si="79"/>
        <v/>
      </c>
      <c r="AS456" s="6"/>
      <c r="AT456" s="5"/>
      <c r="AU456" s="53"/>
      <c r="AV456" s="53"/>
      <c r="AW456" s="54"/>
      <c r="AX456" s="15" t="str">
        <f t="shared" si="80"/>
        <v/>
      </c>
      <c r="AY456" s="5"/>
      <c r="AZ456" s="27" t="str">
        <f>IFERROR(VLOOKUP(AY456,vlookup!A$2:I$331,2,FALSE),"")</f>
        <v/>
      </c>
      <c r="BA456" s="27" t="str">
        <f>IFERROR(VLOOKUP(AY456,vlookup!A$2:I$331,3,FALSE),"")</f>
        <v/>
      </c>
      <c r="BB456" s="5"/>
      <c r="BC456" s="27" t="str">
        <f>IFERROR(VLOOKUP(BB456,vlookup!D$2:E$331,2,FALSE),"")</f>
        <v/>
      </c>
      <c r="BD456" s="5"/>
      <c r="BE456" s="27" t="str">
        <f t="shared" si="81"/>
        <v/>
      </c>
      <c r="BF456" s="27" t="str">
        <f>IFERROR(VLOOKUP(BE456,vlookup!G$2:I$331,2,FALSE),"")</f>
        <v/>
      </c>
      <c r="BG456" s="27" t="str">
        <f>IFERROR(VLOOKUP(BE456,vlookup!G$2:I$331,3,FALSE),"")</f>
        <v/>
      </c>
      <c r="BH456" s="5"/>
      <c r="BI456" s="6"/>
      <c r="BJ456" s="6"/>
      <c r="BK456" s="6"/>
      <c r="BL456" s="6"/>
    </row>
    <row r="457" spans="1:64">
      <c r="A457" s="4"/>
      <c r="B457" s="5"/>
      <c r="C457" s="27" t="str">
        <f>IFERROR(VLOOKUP(B457,vlookup!A$2:I$331,2,FALSE),"")</f>
        <v/>
      </c>
      <c r="D457" s="27" t="str">
        <f>IFERROR(VLOOKUP(B457,vlookup!A$2:I$331,3,FALSE),"")</f>
        <v/>
      </c>
      <c r="E457" s="5"/>
      <c r="F457" s="27" t="str">
        <f>IFERROR(VLOOKUP(E457,vlookup!D$2:E$331,2,FALSE),"")</f>
        <v/>
      </c>
      <c r="G457" s="5"/>
      <c r="H457" s="27" t="str">
        <f t="shared" si="72"/>
        <v/>
      </c>
      <c r="I457" s="27" t="str">
        <f>IFERROR(VLOOKUP(H457,vlookup!G$2:I$331,2,FALSE),"")</f>
        <v/>
      </c>
      <c r="J457" s="27" t="str">
        <f>IFERROR(VLOOKUP(H457,vlookup!G$2:I$331,3,FALSE),"")</f>
        <v/>
      </c>
      <c r="K457" s="5"/>
      <c r="L457" s="6"/>
      <c r="M457" s="6"/>
      <c r="N457" s="6"/>
      <c r="O457" s="6"/>
      <c r="P457" s="6"/>
      <c r="Q457" s="14" t="str">
        <f t="shared" si="73"/>
        <v/>
      </c>
      <c r="R457" s="5"/>
      <c r="S457" s="6"/>
      <c r="T457" s="6"/>
      <c r="U457" s="5"/>
      <c r="V457" s="45">
        <f t="shared" si="74"/>
        <v>0</v>
      </c>
      <c r="W457" s="45">
        <f t="shared" si="75"/>
        <v>0</v>
      </c>
      <c r="X457" s="45" t="e">
        <f t="shared" si="76"/>
        <v>#VALUE!</v>
      </c>
      <c r="Y457" s="45">
        <f>IFERROR(VALUE(V457),VLOOKUP(V457,DayReplace[],2,0))</f>
        <v>0</v>
      </c>
      <c r="Z457" s="45">
        <f>IF(V457=0,1,
IF(OR(AND(COUNTIF(Table12[Normal and Leap Years],X457),AA457=3,Y457=30),
AND(COUNTIF(Table9[MM Year],X457),COUNTIF(Table13[Always 29-Day Months],AA457),Y457=30)),Y457
-1,Y457))</f>
        <v>1</v>
      </c>
      <c r="AA457" s="45">
        <f>IFERROR(VALUE(W457),VLOOKUP(W457,MonthReplace[],2,0))</f>
        <v>0</v>
      </c>
      <c r="AB457" s="45" t="e">
        <f>IF(COUNTIF(Table9[MM Year],X457),VLOOKUP(AA457,MonthSerial[],VLOOKUP(X457,Table9[],3,0)+2,0),DATE(X457,AA457,0)-AC457)</f>
        <v>#VALUE!</v>
      </c>
      <c r="AC457" s="45" t="e">
        <f>IF(COUNTIF(Table9[MM Year],X457),
VLOOKUP(X457,Table9[],5,0),
DATE(X457,1,0))</f>
        <v>#VALUE!</v>
      </c>
      <c r="AD457" s="46" t="e">
        <f>IF(AA457=0,DATE(YEAR(AC457+1),7,16),
IF(V457=0,IF(COUNTIF(Table9[MM Year],X457),AC457+AB457+Z457+15-DAY(AC457+AB457+Z457+15)+16,AC457+AB457+Z457-DAY(AC457+AB457+Z457)+16),
IF(COUNTIF(Table9[MM Year],X457),
IF(AC457+AB457+Z457&lt;VLOOKUP(X457,Table9[],7,0),AC457
+AB457+Z457+VLOOKUP(X457,Table9[],4,0),AC457+AB457+Z457),AC457
+AB457+Z457)))</f>
        <v>#VALUE!</v>
      </c>
      <c r="AE457" s="42"/>
      <c r="AF457" s="15" t="str">
        <f>IFERROR(IF(COUNTIF(Table9[MM Year],X457),
IF(AD457&lt;VLOOKUP(X457,Table9[],7,0),AD457
+VLOOKUP(X457,Table9[],4,0),AD457),AD457
),"")</f>
        <v/>
      </c>
      <c r="AG457" s="5"/>
      <c r="AH457" s="5"/>
      <c r="AI457" s="5"/>
      <c r="AJ457" s="6"/>
      <c r="AK457" s="6"/>
      <c r="AL457" s="12" t="str">
        <f t="shared" si="77"/>
        <v/>
      </c>
      <c r="AM457" s="5"/>
      <c r="AN457" s="27" t="str">
        <f t="shared" si="78"/>
        <v/>
      </c>
      <c r="AO457" s="5"/>
      <c r="AP457" s="5"/>
      <c r="AQ457" s="6"/>
      <c r="AR457" s="12" t="str">
        <f t="shared" si="79"/>
        <v/>
      </c>
      <c r="AS457" s="6"/>
      <c r="AT457" s="5"/>
      <c r="AU457" s="53"/>
      <c r="AV457" s="53"/>
      <c r="AW457" s="54"/>
      <c r="AX457" s="15" t="str">
        <f t="shared" si="80"/>
        <v/>
      </c>
      <c r="AY457" s="5"/>
      <c r="AZ457" s="27" t="str">
        <f>IFERROR(VLOOKUP(AY457,vlookup!A$2:I$331,2,FALSE),"")</f>
        <v/>
      </c>
      <c r="BA457" s="27" t="str">
        <f>IFERROR(VLOOKUP(AY457,vlookup!A$2:I$331,3,FALSE),"")</f>
        <v/>
      </c>
      <c r="BB457" s="5"/>
      <c r="BC457" s="27" t="str">
        <f>IFERROR(VLOOKUP(BB457,vlookup!D$2:E$331,2,FALSE),"")</f>
        <v/>
      </c>
      <c r="BD457" s="5"/>
      <c r="BE457" s="27" t="str">
        <f t="shared" si="81"/>
        <v/>
      </c>
      <c r="BF457" s="27" t="str">
        <f>IFERROR(VLOOKUP(BE457,vlookup!G$2:I$331,2,FALSE),"")</f>
        <v/>
      </c>
      <c r="BG457" s="27" t="str">
        <f>IFERROR(VLOOKUP(BE457,vlookup!G$2:I$331,3,FALSE),"")</f>
        <v/>
      </c>
      <c r="BH457" s="5"/>
      <c r="BI457" s="6"/>
      <c r="BJ457" s="6"/>
      <c r="BK457" s="6"/>
      <c r="BL457" s="6"/>
    </row>
    <row r="458" spans="1:64">
      <c r="A458" s="4"/>
      <c r="B458" s="5"/>
      <c r="C458" s="27" t="str">
        <f>IFERROR(VLOOKUP(B458,vlookup!A$2:I$331,2,FALSE),"")</f>
        <v/>
      </c>
      <c r="D458" s="27" t="str">
        <f>IFERROR(VLOOKUP(B458,vlookup!A$2:I$331,3,FALSE),"")</f>
        <v/>
      </c>
      <c r="E458" s="5"/>
      <c r="F458" s="27" t="str">
        <f>IFERROR(VLOOKUP(E458,vlookup!D$2:E$331,2,FALSE),"")</f>
        <v/>
      </c>
      <c r="G458" s="5"/>
      <c r="H458" s="27" t="str">
        <f t="shared" si="72"/>
        <v/>
      </c>
      <c r="I458" s="27" t="str">
        <f>IFERROR(VLOOKUP(H458,vlookup!G$2:I$331,2,FALSE),"")</f>
        <v/>
      </c>
      <c r="J458" s="27" t="str">
        <f>IFERROR(VLOOKUP(H458,vlookup!G$2:I$331,3,FALSE),"")</f>
        <v/>
      </c>
      <c r="K458" s="5"/>
      <c r="L458" s="6"/>
      <c r="M458" s="6"/>
      <c r="N458" s="6"/>
      <c r="O458" s="6"/>
      <c r="P458" s="6"/>
      <c r="Q458" s="14" t="str">
        <f t="shared" si="73"/>
        <v/>
      </c>
      <c r="R458" s="5"/>
      <c r="S458" s="6"/>
      <c r="T458" s="6"/>
      <c r="U458" s="5"/>
      <c r="V458" s="45">
        <f t="shared" si="74"/>
        <v>0</v>
      </c>
      <c r="W458" s="45">
        <f t="shared" si="75"/>
        <v>0</v>
      </c>
      <c r="X458" s="45" t="e">
        <f t="shared" si="76"/>
        <v>#VALUE!</v>
      </c>
      <c r="Y458" s="45">
        <f>IFERROR(VALUE(V458),VLOOKUP(V458,DayReplace[],2,0))</f>
        <v>0</v>
      </c>
      <c r="Z458" s="45">
        <f>IF(V458=0,1,
IF(OR(AND(COUNTIF(Table12[Normal and Leap Years],X458),AA458=3,Y458=30),
AND(COUNTIF(Table9[MM Year],X458),COUNTIF(Table13[Always 29-Day Months],AA458),Y458=30)),Y458
-1,Y458))</f>
        <v>1</v>
      </c>
      <c r="AA458" s="45">
        <f>IFERROR(VALUE(W458),VLOOKUP(W458,MonthReplace[],2,0))</f>
        <v>0</v>
      </c>
      <c r="AB458" s="45" t="e">
        <f>IF(COUNTIF(Table9[MM Year],X458),VLOOKUP(AA458,MonthSerial[],VLOOKUP(X458,Table9[],3,0)+2,0),DATE(X458,AA458,0)-AC458)</f>
        <v>#VALUE!</v>
      </c>
      <c r="AC458" s="45" t="e">
        <f>IF(COUNTIF(Table9[MM Year],X458),
VLOOKUP(X458,Table9[],5,0),
DATE(X458,1,0))</f>
        <v>#VALUE!</v>
      </c>
      <c r="AD458" s="46" t="e">
        <f>IF(AA458=0,DATE(YEAR(AC458+1),7,16),
IF(V458=0,IF(COUNTIF(Table9[MM Year],X458),AC458+AB458+Z458+15-DAY(AC458+AB458+Z458+15)+16,AC458+AB458+Z458-DAY(AC458+AB458+Z458)+16),
IF(COUNTIF(Table9[MM Year],X458),
IF(AC458+AB458+Z458&lt;VLOOKUP(X458,Table9[],7,0),AC458
+AB458+Z458+VLOOKUP(X458,Table9[],4,0),AC458+AB458+Z458),AC458
+AB458+Z458)))</f>
        <v>#VALUE!</v>
      </c>
      <c r="AE458" s="42"/>
      <c r="AF458" s="15" t="str">
        <f>IFERROR(IF(COUNTIF(Table9[MM Year],X458),
IF(AD458&lt;VLOOKUP(X458,Table9[],7,0),AD458
+VLOOKUP(X458,Table9[],4,0),AD458),AD458
),"")</f>
        <v/>
      </c>
      <c r="AG458" s="5"/>
      <c r="AH458" s="5"/>
      <c r="AI458" s="5"/>
      <c r="AJ458" s="6"/>
      <c r="AK458" s="6"/>
      <c r="AL458" s="12" t="str">
        <f t="shared" si="77"/>
        <v/>
      </c>
      <c r="AM458" s="5"/>
      <c r="AN458" s="27" t="str">
        <f t="shared" si="78"/>
        <v/>
      </c>
      <c r="AO458" s="5"/>
      <c r="AP458" s="5"/>
      <c r="AQ458" s="6"/>
      <c r="AR458" s="12" t="str">
        <f t="shared" si="79"/>
        <v/>
      </c>
      <c r="AS458" s="6"/>
      <c r="AT458" s="5"/>
      <c r="AU458" s="53"/>
      <c r="AV458" s="53"/>
      <c r="AW458" s="54"/>
      <c r="AX458" s="15" t="str">
        <f t="shared" si="80"/>
        <v/>
      </c>
      <c r="AY458" s="5"/>
      <c r="AZ458" s="27" t="str">
        <f>IFERROR(VLOOKUP(AY458,vlookup!A$2:I$331,2,FALSE),"")</f>
        <v/>
      </c>
      <c r="BA458" s="27" t="str">
        <f>IFERROR(VLOOKUP(AY458,vlookup!A$2:I$331,3,FALSE),"")</f>
        <v/>
      </c>
      <c r="BB458" s="5"/>
      <c r="BC458" s="27" t="str">
        <f>IFERROR(VLOOKUP(BB458,vlookup!D$2:E$331,2,FALSE),"")</f>
        <v/>
      </c>
      <c r="BD458" s="5"/>
      <c r="BE458" s="27" t="str">
        <f t="shared" si="81"/>
        <v/>
      </c>
      <c r="BF458" s="27" t="str">
        <f>IFERROR(VLOOKUP(BE458,vlookup!G$2:I$331,2,FALSE),"")</f>
        <v/>
      </c>
      <c r="BG458" s="27" t="str">
        <f>IFERROR(VLOOKUP(BE458,vlookup!G$2:I$331,3,FALSE),"")</f>
        <v/>
      </c>
      <c r="BH458" s="5"/>
      <c r="BI458" s="6"/>
      <c r="BJ458" s="6"/>
      <c r="BK458" s="6"/>
      <c r="BL458" s="6"/>
    </row>
    <row r="459" spans="1:64">
      <c r="A459" s="4"/>
      <c r="B459" s="5"/>
      <c r="C459" s="27" t="str">
        <f>IFERROR(VLOOKUP(B459,vlookup!A$2:I$331,2,FALSE),"")</f>
        <v/>
      </c>
      <c r="D459" s="27" t="str">
        <f>IFERROR(VLOOKUP(B459,vlookup!A$2:I$331,3,FALSE),"")</f>
        <v/>
      </c>
      <c r="E459" s="5"/>
      <c r="F459" s="27" t="str">
        <f>IFERROR(VLOOKUP(E459,vlookup!D$2:E$331,2,FALSE),"")</f>
        <v/>
      </c>
      <c r="G459" s="5"/>
      <c r="H459" s="27" t="str">
        <f t="shared" si="72"/>
        <v/>
      </c>
      <c r="I459" s="27" t="str">
        <f>IFERROR(VLOOKUP(H459,vlookup!G$2:I$331,2,FALSE),"")</f>
        <v/>
      </c>
      <c r="J459" s="27" t="str">
        <f>IFERROR(VLOOKUP(H459,vlookup!G$2:I$331,3,FALSE),"")</f>
        <v/>
      </c>
      <c r="K459" s="5"/>
      <c r="L459" s="6"/>
      <c r="M459" s="6"/>
      <c r="N459" s="6"/>
      <c r="O459" s="6"/>
      <c r="P459" s="6"/>
      <c r="Q459" s="14" t="str">
        <f t="shared" si="73"/>
        <v/>
      </c>
      <c r="R459" s="5"/>
      <c r="S459" s="6"/>
      <c r="T459" s="6"/>
      <c r="U459" s="5"/>
      <c r="V459" s="45">
        <f t="shared" si="74"/>
        <v>0</v>
      </c>
      <c r="W459" s="45">
        <f t="shared" si="75"/>
        <v>0</v>
      </c>
      <c r="X459" s="45" t="e">
        <f t="shared" si="76"/>
        <v>#VALUE!</v>
      </c>
      <c r="Y459" s="45">
        <f>IFERROR(VALUE(V459),VLOOKUP(V459,DayReplace[],2,0))</f>
        <v>0</v>
      </c>
      <c r="Z459" s="45">
        <f>IF(V459=0,1,
IF(OR(AND(COUNTIF(Table12[Normal and Leap Years],X459),AA459=3,Y459=30),
AND(COUNTIF(Table9[MM Year],X459),COUNTIF(Table13[Always 29-Day Months],AA459),Y459=30)),Y459
-1,Y459))</f>
        <v>1</v>
      </c>
      <c r="AA459" s="45">
        <f>IFERROR(VALUE(W459),VLOOKUP(W459,MonthReplace[],2,0))</f>
        <v>0</v>
      </c>
      <c r="AB459" s="45" t="e">
        <f>IF(COUNTIF(Table9[MM Year],X459),VLOOKUP(AA459,MonthSerial[],VLOOKUP(X459,Table9[],3,0)+2,0),DATE(X459,AA459,0)-AC459)</f>
        <v>#VALUE!</v>
      </c>
      <c r="AC459" s="45" t="e">
        <f>IF(COUNTIF(Table9[MM Year],X459),
VLOOKUP(X459,Table9[],5,0),
DATE(X459,1,0))</f>
        <v>#VALUE!</v>
      </c>
      <c r="AD459" s="46" t="e">
        <f>IF(AA459=0,DATE(YEAR(AC459+1),7,16),
IF(V459=0,IF(COUNTIF(Table9[MM Year],X459),AC459+AB459+Z459+15-DAY(AC459+AB459+Z459+15)+16,AC459+AB459+Z459-DAY(AC459+AB459+Z459)+16),
IF(COUNTIF(Table9[MM Year],X459),
IF(AC459+AB459+Z459&lt;VLOOKUP(X459,Table9[],7,0),AC459
+AB459+Z459+VLOOKUP(X459,Table9[],4,0),AC459+AB459+Z459),AC459
+AB459+Z459)))</f>
        <v>#VALUE!</v>
      </c>
      <c r="AE459" s="42"/>
      <c r="AF459" s="15" t="str">
        <f>IFERROR(IF(COUNTIF(Table9[MM Year],X459),
IF(AD459&lt;VLOOKUP(X459,Table9[],7,0),AD459
+VLOOKUP(X459,Table9[],4,0),AD459),AD459
),"")</f>
        <v/>
      </c>
      <c r="AG459" s="5"/>
      <c r="AH459" s="5"/>
      <c r="AI459" s="5"/>
      <c r="AJ459" s="6"/>
      <c r="AK459" s="6"/>
      <c r="AL459" s="12" t="str">
        <f t="shared" si="77"/>
        <v/>
      </c>
      <c r="AM459" s="5"/>
      <c r="AN459" s="27" t="str">
        <f t="shared" si="78"/>
        <v/>
      </c>
      <c r="AO459" s="5"/>
      <c r="AP459" s="5"/>
      <c r="AQ459" s="6"/>
      <c r="AR459" s="12" t="str">
        <f t="shared" si="79"/>
        <v/>
      </c>
      <c r="AS459" s="6"/>
      <c r="AT459" s="5"/>
      <c r="AU459" s="53"/>
      <c r="AV459" s="53"/>
      <c r="AW459" s="54"/>
      <c r="AX459" s="15" t="str">
        <f t="shared" si="80"/>
        <v/>
      </c>
      <c r="AY459" s="5"/>
      <c r="AZ459" s="27" t="str">
        <f>IFERROR(VLOOKUP(AY459,vlookup!A$2:I$331,2,FALSE),"")</f>
        <v/>
      </c>
      <c r="BA459" s="27" t="str">
        <f>IFERROR(VLOOKUP(AY459,vlookup!A$2:I$331,3,FALSE),"")</f>
        <v/>
      </c>
      <c r="BB459" s="5"/>
      <c r="BC459" s="27" t="str">
        <f>IFERROR(VLOOKUP(BB459,vlookup!D$2:E$331,2,FALSE),"")</f>
        <v/>
      </c>
      <c r="BD459" s="5"/>
      <c r="BE459" s="27" t="str">
        <f t="shared" si="81"/>
        <v/>
      </c>
      <c r="BF459" s="27" t="str">
        <f>IFERROR(VLOOKUP(BE459,vlookup!G$2:I$331,2,FALSE),"")</f>
        <v/>
      </c>
      <c r="BG459" s="27" t="str">
        <f>IFERROR(VLOOKUP(BE459,vlookup!G$2:I$331,3,FALSE),"")</f>
        <v/>
      </c>
      <c r="BH459" s="5"/>
      <c r="BI459" s="6"/>
      <c r="BJ459" s="6"/>
      <c r="BK459" s="6"/>
      <c r="BL459" s="6"/>
    </row>
    <row r="460" spans="1:64">
      <c r="A460" s="4"/>
      <c r="B460" s="5"/>
      <c r="C460" s="27" t="str">
        <f>IFERROR(VLOOKUP(B460,vlookup!A$2:I$331,2,FALSE),"")</f>
        <v/>
      </c>
      <c r="D460" s="27" t="str">
        <f>IFERROR(VLOOKUP(B460,vlookup!A$2:I$331,3,FALSE),"")</f>
        <v/>
      </c>
      <c r="E460" s="5"/>
      <c r="F460" s="27" t="str">
        <f>IFERROR(VLOOKUP(E460,vlookup!D$2:E$331,2,FALSE),"")</f>
        <v/>
      </c>
      <c r="G460" s="5"/>
      <c r="H460" s="27" t="str">
        <f t="shared" si="72"/>
        <v/>
      </c>
      <c r="I460" s="27" t="str">
        <f>IFERROR(VLOOKUP(H460,vlookup!G$2:I$331,2,FALSE),"")</f>
        <v/>
      </c>
      <c r="J460" s="27" t="str">
        <f>IFERROR(VLOOKUP(H460,vlookup!G$2:I$331,3,FALSE),"")</f>
        <v/>
      </c>
      <c r="K460" s="5"/>
      <c r="L460" s="6"/>
      <c r="M460" s="6"/>
      <c r="N460" s="6"/>
      <c r="O460" s="6"/>
      <c r="P460" s="6"/>
      <c r="Q460" s="14" t="str">
        <f t="shared" si="73"/>
        <v/>
      </c>
      <c r="R460" s="5"/>
      <c r="S460" s="6"/>
      <c r="T460" s="6"/>
      <c r="U460" s="5"/>
      <c r="V460" s="45">
        <f t="shared" si="74"/>
        <v>0</v>
      </c>
      <c r="W460" s="45">
        <f t="shared" si="75"/>
        <v>0</v>
      </c>
      <c r="X460" s="45" t="e">
        <f t="shared" si="76"/>
        <v>#VALUE!</v>
      </c>
      <c r="Y460" s="45">
        <f>IFERROR(VALUE(V460),VLOOKUP(V460,DayReplace[],2,0))</f>
        <v>0</v>
      </c>
      <c r="Z460" s="45">
        <f>IF(V460=0,1,
IF(OR(AND(COUNTIF(Table12[Normal and Leap Years],X460),AA460=3,Y460=30),
AND(COUNTIF(Table9[MM Year],X460),COUNTIF(Table13[Always 29-Day Months],AA460),Y460=30)),Y460
-1,Y460))</f>
        <v>1</v>
      </c>
      <c r="AA460" s="45">
        <f>IFERROR(VALUE(W460),VLOOKUP(W460,MonthReplace[],2,0))</f>
        <v>0</v>
      </c>
      <c r="AB460" s="45" t="e">
        <f>IF(COUNTIF(Table9[MM Year],X460),VLOOKUP(AA460,MonthSerial[],VLOOKUP(X460,Table9[],3,0)+2,0),DATE(X460,AA460,0)-AC460)</f>
        <v>#VALUE!</v>
      </c>
      <c r="AC460" s="45" t="e">
        <f>IF(COUNTIF(Table9[MM Year],X460),
VLOOKUP(X460,Table9[],5,0),
DATE(X460,1,0))</f>
        <v>#VALUE!</v>
      </c>
      <c r="AD460" s="46" t="e">
        <f>IF(AA460=0,DATE(YEAR(AC460+1),7,16),
IF(V460=0,IF(COUNTIF(Table9[MM Year],X460),AC460+AB460+Z460+15-DAY(AC460+AB460+Z460+15)+16,AC460+AB460+Z460-DAY(AC460+AB460+Z460)+16),
IF(COUNTIF(Table9[MM Year],X460),
IF(AC460+AB460+Z460&lt;VLOOKUP(X460,Table9[],7,0),AC460
+AB460+Z460+VLOOKUP(X460,Table9[],4,0),AC460+AB460+Z460),AC460
+AB460+Z460)))</f>
        <v>#VALUE!</v>
      </c>
      <c r="AE460" s="42"/>
      <c r="AF460" s="15" t="str">
        <f>IFERROR(IF(COUNTIF(Table9[MM Year],X460),
IF(AD460&lt;VLOOKUP(X460,Table9[],7,0),AD460
+VLOOKUP(X460,Table9[],4,0),AD460),AD460
),"")</f>
        <v/>
      </c>
      <c r="AG460" s="5"/>
      <c r="AH460" s="5"/>
      <c r="AI460" s="5"/>
      <c r="AJ460" s="6"/>
      <c r="AK460" s="6"/>
      <c r="AL460" s="12" t="str">
        <f t="shared" si="77"/>
        <v/>
      </c>
      <c r="AM460" s="5"/>
      <c r="AN460" s="27" t="str">
        <f t="shared" si="78"/>
        <v/>
      </c>
      <c r="AO460" s="5"/>
      <c r="AP460" s="5"/>
      <c r="AQ460" s="6"/>
      <c r="AR460" s="12" t="str">
        <f t="shared" si="79"/>
        <v/>
      </c>
      <c r="AS460" s="6"/>
      <c r="AT460" s="5"/>
      <c r="AU460" s="53"/>
      <c r="AV460" s="53"/>
      <c r="AW460" s="54"/>
      <c r="AX460" s="15" t="str">
        <f t="shared" si="80"/>
        <v/>
      </c>
      <c r="AY460" s="5"/>
      <c r="AZ460" s="27" t="str">
        <f>IFERROR(VLOOKUP(AY460,vlookup!A$2:I$331,2,FALSE),"")</f>
        <v/>
      </c>
      <c r="BA460" s="27" t="str">
        <f>IFERROR(VLOOKUP(AY460,vlookup!A$2:I$331,3,FALSE),"")</f>
        <v/>
      </c>
      <c r="BB460" s="5"/>
      <c r="BC460" s="27" t="str">
        <f>IFERROR(VLOOKUP(BB460,vlookup!D$2:E$331,2,FALSE),"")</f>
        <v/>
      </c>
      <c r="BD460" s="5"/>
      <c r="BE460" s="27" t="str">
        <f t="shared" si="81"/>
        <v/>
      </c>
      <c r="BF460" s="27" t="str">
        <f>IFERROR(VLOOKUP(BE460,vlookup!G$2:I$331,2,FALSE),"")</f>
        <v/>
      </c>
      <c r="BG460" s="27" t="str">
        <f>IFERROR(VLOOKUP(BE460,vlookup!G$2:I$331,3,FALSE),"")</f>
        <v/>
      </c>
      <c r="BH460" s="5"/>
      <c r="BI460" s="6"/>
      <c r="BJ460" s="6"/>
      <c r="BK460" s="6"/>
      <c r="BL460" s="6"/>
    </row>
    <row r="461" spans="1:64">
      <c r="A461" s="4"/>
      <c r="B461" s="5"/>
      <c r="C461" s="27" t="str">
        <f>IFERROR(VLOOKUP(B461,vlookup!A$2:I$331,2,FALSE),"")</f>
        <v/>
      </c>
      <c r="D461" s="27" t="str">
        <f>IFERROR(VLOOKUP(B461,vlookup!A$2:I$331,3,FALSE),"")</f>
        <v/>
      </c>
      <c r="E461" s="5"/>
      <c r="F461" s="27" t="str">
        <f>IFERROR(VLOOKUP(E461,vlookup!D$2:E$331,2,FALSE),"")</f>
        <v/>
      </c>
      <c r="G461" s="5"/>
      <c r="H461" s="27" t="str">
        <f t="shared" si="72"/>
        <v/>
      </c>
      <c r="I461" s="27" t="str">
        <f>IFERROR(VLOOKUP(H461,vlookup!G$2:I$331,2,FALSE),"")</f>
        <v/>
      </c>
      <c r="J461" s="27" t="str">
        <f>IFERROR(VLOOKUP(H461,vlookup!G$2:I$331,3,FALSE),"")</f>
        <v/>
      </c>
      <c r="K461" s="5"/>
      <c r="L461" s="6"/>
      <c r="M461" s="6"/>
      <c r="N461" s="6"/>
      <c r="O461" s="6"/>
      <c r="P461" s="6"/>
      <c r="Q461" s="14" t="str">
        <f t="shared" si="73"/>
        <v/>
      </c>
      <c r="R461" s="5"/>
      <c r="S461" s="6"/>
      <c r="T461" s="6"/>
      <c r="U461" s="5"/>
      <c r="V461" s="45">
        <f t="shared" si="74"/>
        <v>0</v>
      </c>
      <c r="W461" s="45">
        <f t="shared" si="75"/>
        <v>0</v>
      </c>
      <c r="X461" s="45" t="e">
        <f t="shared" si="76"/>
        <v>#VALUE!</v>
      </c>
      <c r="Y461" s="45">
        <f>IFERROR(VALUE(V461),VLOOKUP(V461,DayReplace[],2,0))</f>
        <v>0</v>
      </c>
      <c r="Z461" s="45">
        <f>IF(V461=0,1,
IF(OR(AND(COUNTIF(Table12[Normal and Leap Years],X461),AA461=3,Y461=30),
AND(COUNTIF(Table9[MM Year],X461),COUNTIF(Table13[Always 29-Day Months],AA461),Y461=30)),Y461
-1,Y461))</f>
        <v>1</v>
      </c>
      <c r="AA461" s="45">
        <f>IFERROR(VALUE(W461),VLOOKUP(W461,MonthReplace[],2,0))</f>
        <v>0</v>
      </c>
      <c r="AB461" s="45" t="e">
        <f>IF(COUNTIF(Table9[MM Year],X461),VLOOKUP(AA461,MonthSerial[],VLOOKUP(X461,Table9[],3,0)+2,0),DATE(X461,AA461,0)-AC461)</f>
        <v>#VALUE!</v>
      </c>
      <c r="AC461" s="45" t="e">
        <f>IF(COUNTIF(Table9[MM Year],X461),
VLOOKUP(X461,Table9[],5,0),
DATE(X461,1,0))</f>
        <v>#VALUE!</v>
      </c>
      <c r="AD461" s="46" t="e">
        <f>IF(AA461=0,DATE(YEAR(AC461+1),7,16),
IF(V461=0,IF(COUNTIF(Table9[MM Year],X461),AC461+AB461+Z461+15-DAY(AC461+AB461+Z461+15)+16,AC461+AB461+Z461-DAY(AC461+AB461+Z461)+16),
IF(COUNTIF(Table9[MM Year],X461),
IF(AC461+AB461+Z461&lt;VLOOKUP(X461,Table9[],7,0),AC461
+AB461+Z461+VLOOKUP(X461,Table9[],4,0),AC461+AB461+Z461),AC461
+AB461+Z461)))</f>
        <v>#VALUE!</v>
      </c>
      <c r="AE461" s="42"/>
      <c r="AF461" s="15" t="str">
        <f>IFERROR(IF(COUNTIF(Table9[MM Year],X461),
IF(AD461&lt;VLOOKUP(X461,Table9[],7,0),AD461
+VLOOKUP(X461,Table9[],4,0),AD461),AD461
),"")</f>
        <v/>
      </c>
      <c r="AG461" s="5"/>
      <c r="AH461" s="5"/>
      <c r="AI461" s="5"/>
      <c r="AJ461" s="6"/>
      <c r="AK461" s="6"/>
      <c r="AL461" s="12" t="str">
        <f t="shared" si="77"/>
        <v/>
      </c>
      <c r="AM461" s="5"/>
      <c r="AN461" s="27" t="str">
        <f t="shared" si="78"/>
        <v/>
      </c>
      <c r="AO461" s="5"/>
      <c r="AP461" s="5"/>
      <c r="AQ461" s="6"/>
      <c r="AR461" s="12" t="str">
        <f t="shared" si="79"/>
        <v/>
      </c>
      <c r="AS461" s="6"/>
      <c r="AT461" s="5"/>
      <c r="AU461" s="53"/>
      <c r="AV461" s="53"/>
      <c r="AW461" s="54"/>
      <c r="AX461" s="15" t="str">
        <f t="shared" si="80"/>
        <v/>
      </c>
      <c r="AY461" s="5"/>
      <c r="AZ461" s="27" t="str">
        <f>IFERROR(VLOOKUP(AY461,vlookup!A$2:I$331,2,FALSE),"")</f>
        <v/>
      </c>
      <c r="BA461" s="27" t="str">
        <f>IFERROR(VLOOKUP(AY461,vlookup!A$2:I$331,3,FALSE),"")</f>
        <v/>
      </c>
      <c r="BB461" s="5"/>
      <c r="BC461" s="27" t="str">
        <f>IFERROR(VLOOKUP(BB461,vlookup!D$2:E$331,2,FALSE),"")</f>
        <v/>
      </c>
      <c r="BD461" s="5"/>
      <c r="BE461" s="27" t="str">
        <f t="shared" si="81"/>
        <v/>
      </c>
      <c r="BF461" s="27" t="str">
        <f>IFERROR(VLOOKUP(BE461,vlookup!G$2:I$331,2,FALSE),"")</f>
        <v/>
      </c>
      <c r="BG461" s="27" t="str">
        <f>IFERROR(VLOOKUP(BE461,vlookup!G$2:I$331,3,FALSE),"")</f>
        <v/>
      </c>
      <c r="BH461" s="5"/>
      <c r="BI461" s="6"/>
      <c r="BJ461" s="6"/>
      <c r="BK461" s="6"/>
      <c r="BL461" s="6"/>
    </row>
    <row r="462" spans="1:64">
      <c r="A462" s="4"/>
      <c r="B462" s="5"/>
      <c r="C462" s="27" t="str">
        <f>IFERROR(VLOOKUP(B462,vlookup!A$2:I$331,2,FALSE),"")</f>
        <v/>
      </c>
      <c r="D462" s="27" t="str">
        <f>IFERROR(VLOOKUP(B462,vlookup!A$2:I$331,3,FALSE),"")</f>
        <v/>
      </c>
      <c r="E462" s="5"/>
      <c r="F462" s="27" t="str">
        <f>IFERROR(VLOOKUP(E462,vlookup!D$2:E$331,2,FALSE),"")</f>
        <v/>
      </c>
      <c r="G462" s="5"/>
      <c r="H462" s="27" t="str">
        <f t="shared" si="72"/>
        <v/>
      </c>
      <c r="I462" s="27" t="str">
        <f>IFERROR(VLOOKUP(H462,vlookup!G$2:I$331,2,FALSE),"")</f>
        <v/>
      </c>
      <c r="J462" s="27" t="str">
        <f>IFERROR(VLOOKUP(H462,vlookup!G$2:I$331,3,FALSE),"")</f>
        <v/>
      </c>
      <c r="K462" s="5"/>
      <c r="L462" s="6"/>
      <c r="M462" s="6"/>
      <c r="N462" s="6"/>
      <c r="O462" s="6"/>
      <c r="P462" s="6"/>
      <c r="Q462" s="14" t="str">
        <f t="shared" si="73"/>
        <v/>
      </c>
      <c r="R462" s="5"/>
      <c r="S462" s="6"/>
      <c r="T462" s="6"/>
      <c r="U462" s="5"/>
      <c r="V462" s="45">
        <f t="shared" si="74"/>
        <v>0</v>
      </c>
      <c r="W462" s="45">
        <f t="shared" si="75"/>
        <v>0</v>
      </c>
      <c r="X462" s="45" t="e">
        <f t="shared" si="76"/>
        <v>#VALUE!</v>
      </c>
      <c r="Y462" s="45">
        <f>IFERROR(VALUE(V462),VLOOKUP(V462,DayReplace[],2,0))</f>
        <v>0</v>
      </c>
      <c r="Z462" s="45">
        <f>IF(V462=0,1,
IF(OR(AND(COUNTIF(Table12[Normal and Leap Years],X462),AA462=3,Y462=30),
AND(COUNTIF(Table9[MM Year],X462),COUNTIF(Table13[Always 29-Day Months],AA462),Y462=30)),Y462
-1,Y462))</f>
        <v>1</v>
      </c>
      <c r="AA462" s="45">
        <f>IFERROR(VALUE(W462),VLOOKUP(W462,MonthReplace[],2,0))</f>
        <v>0</v>
      </c>
      <c r="AB462" s="45" t="e">
        <f>IF(COUNTIF(Table9[MM Year],X462),VLOOKUP(AA462,MonthSerial[],VLOOKUP(X462,Table9[],3,0)+2,0),DATE(X462,AA462,0)-AC462)</f>
        <v>#VALUE!</v>
      </c>
      <c r="AC462" s="45" t="e">
        <f>IF(COUNTIF(Table9[MM Year],X462),
VLOOKUP(X462,Table9[],5,0),
DATE(X462,1,0))</f>
        <v>#VALUE!</v>
      </c>
      <c r="AD462" s="46" t="e">
        <f>IF(AA462=0,DATE(YEAR(AC462+1),7,16),
IF(V462=0,IF(COUNTIF(Table9[MM Year],X462),AC462+AB462+Z462+15-DAY(AC462+AB462+Z462+15)+16,AC462+AB462+Z462-DAY(AC462+AB462+Z462)+16),
IF(COUNTIF(Table9[MM Year],X462),
IF(AC462+AB462+Z462&lt;VLOOKUP(X462,Table9[],7,0),AC462
+AB462+Z462+VLOOKUP(X462,Table9[],4,0),AC462+AB462+Z462),AC462
+AB462+Z462)))</f>
        <v>#VALUE!</v>
      </c>
      <c r="AE462" s="42"/>
      <c r="AF462" s="15" t="str">
        <f>IFERROR(IF(COUNTIF(Table9[MM Year],X462),
IF(AD462&lt;VLOOKUP(X462,Table9[],7,0),AD462
+VLOOKUP(X462,Table9[],4,0),AD462),AD462
),"")</f>
        <v/>
      </c>
      <c r="AG462" s="5"/>
      <c r="AH462" s="5"/>
      <c r="AI462" s="5"/>
      <c r="AJ462" s="6"/>
      <c r="AK462" s="6"/>
      <c r="AL462" s="12" t="str">
        <f t="shared" si="77"/>
        <v/>
      </c>
      <c r="AM462" s="5"/>
      <c r="AN462" s="27" t="str">
        <f t="shared" si="78"/>
        <v/>
      </c>
      <c r="AO462" s="5"/>
      <c r="AP462" s="5"/>
      <c r="AQ462" s="6"/>
      <c r="AR462" s="12" t="str">
        <f t="shared" si="79"/>
        <v/>
      </c>
      <c r="AS462" s="6"/>
      <c r="AT462" s="5"/>
      <c r="AU462" s="53"/>
      <c r="AV462" s="53"/>
      <c r="AW462" s="54"/>
      <c r="AX462" s="15" t="str">
        <f t="shared" si="80"/>
        <v/>
      </c>
      <c r="AY462" s="5"/>
      <c r="AZ462" s="27" t="str">
        <f>IFERROR(VLOOKUP(AY462,vlookup!A$2:I$331,2,FALSE),"")</f>
        <v/>
      </c>
      <c r="BA462" s="27" t="str">
        <f>IFERROR(VLOOKUP(AY462,vlookup!A$2:I$331,3,FALSE),"")</f>
        <v/>
      </c>
      <c r="BB462" s="5"/>
      <c r="BC462" s="27" t="str">
        <f>IFERROR(VLOOKUP(BB462,vlookup!D$2:E$331,2,FALSE),"")</f>
        <v/>
      </c>
      <c r="BD462" s="5"/>
      <c r="BE462" s="27" t="str">
        <f t="shared" si="81"/>
        <v/>
      </c>
      <c r="BF462" s="27" t="str">
        <f>IFERROR(VLOOKUP(BE462,vlookup!G$2:I$331,2,FALSE),"")</f>
        <v/>
      </c>
      <c r="BG462" s="27" t="str">
        <f>IFERROR(VLOOKUP(BE462,vlookup!G$2:I$331,3,FALSE),"")</f>
        <v/>
      </c>
      <c r="BH462" s="5"/>
      <c r="BI462" s="6"/>
      <c r="BJ462" s="6"/>
      <c r="BK462" s="6"/>
      <c r="BL462" s="6"/>
    </row>
    <row r="463" spans="1:64">
      <c r="A463" s="4"/>
      <c r="B463" s="5"/>
      <c r="C463" s="27" t="str">
        <f>IFERROR(VLOOKUP(B463,vlookup!A$2:I$331,2,FALSE),"")</f>
        <v/>
      </c>
      <c r="D463" s="27" t="str">
        <f>IFERROR(VLOOKUP(B463,vlookup!A$2:I$331,3,FALSE),"")</f>
        <v/>
      </c>
      <c r="E463" s="5"/>
      <c r="F463" s="27" t="str">
        <f>IFERROR(VLOOKUP(E463,vlookup!D$2:E$331,2,FALSE),"")</f>
        <v/>
      </c>
      <c r="G463" s="5"/>
      <c r="H463" s="27" t="str">
        <f t="shared" si="72"/>
        <v/>
      </c>
      <c r="I463" s="27" t="str">
        <f>IFERROR(VLOOKUP(H463,vlookup!G$2:I$331,2,FALSE),"")</f>
        <v/>
      </c>
      <c r="J463" s="27" t="str">
        <f>IFERROR(VLOOKUP(H463,vlookup!G$2:I$331,3,FALSE),"")</f>
        <v/>
      </c>
      <c r="K463" s="5"/>
      <c r="L463" s="6"/>
      <c r="M463" s="6"/>
      <c r="N463" s="6"/>
      <c r="O463" s="6"/>
      <c r="P463" s="6"/>
      <c r="Q463" s="14" t="str">
        <f t="shared" si="73"/>
        <v/>
      </c>
      <c r="R463" s="5"/>
      <c r="S463" s="6"/>
      <c r="T463" s="6"/>
      <c r="U463" s="5"/>
      <c r="V463" s="45">
        <f t="shared" si="74"/>
        <v>0</v>
      </c>
      <c r="W463" s="45">
        <f t="shared" si="75"/>
        <v>0</v>
      </c>
      <c r="X463" s="45" t="e">
        <f t="shared" si="76"/>
        <v>#VALUE!</v>
      </c>
      <c r="Y463" s="45">
        <f>IFERROR(VALUE(V463),VLOOKUP(V463,DayReplace[],2,0))</f>
        <v>0</v>
      </c>
      <c r="Z463" s="45">
        <f>IF(V463=0,1,
IF(OR(AND(COUNTIF(Table12[Normal and Leap Years],X463),AA463=3,Y463=30),
AND(COUNTIF(Table9[MM Year],X463),COUNTIF(Table13[Always 29-Day Months],AA463),Y463=30)),Y463
-1,Y463))</f>
        <v>1</v>
      </c>
      <c r="AA463" s="45">
        <f>IFERROR(VALUE(W463),VLOOKUP(W463,MonthReplace[],2,0))</f>
        <v>0</v>
      </c>
      <c r="AB463" s="45" t="e">
        <f>IF(COUNTIF(Table9[MM Year],X463),VLOOKUP(AA463,MonthSerial[],VLOOKUP(X463,Table9[],3,0)+2,0),DATE(X463,AA463,0)-AC463)</f>
        <v>#VALUE!</v>
      </c>
      <c r="AC463" s="45" t="e">
        <f>IF(COUNTIF(Table9[MM Year],X463),
VLOOKUP(X463,Table9[],5,0),
DATE(X463,1,0))</f>
        <v>#VALUE!</v>
      </c>
      <c r="AD463" s="46" t="e">
        <f>IF(AA463=0,DATE(YEAR(AC463+1),7,16),
IF(V463=0,IF(COUNTIF(Table9[MM Year],X463),AC463+AB463+Z463+15-DAY(AC463+AB463+Z463+15)+16,AC463+AB463+Z463-DAY(AC463+AB463+Z463)+16),
IF(COUNTIF(Table9[MM Year],X463),
IF(AC463+AB463+Z463&lt;VLOOKUP(X463,Table9[],7,0),AC463
+AB463+Z463+VLOOKUP(X463,Table9[],4,0),AC463+AB463+Z463),AC463
+AB463+Z463)))</f>
        <v>#VALUE!</v>
      </c>
      <c r="AE463" s="42"/>
      <c r="AF463" s="15" t="str">
        <f>IFERROR(IF(COUNTIF(Table9[MM Year],X463),
IF(AD463&lt;VLOOKUP(X463,Table9[],7,0),AD463
+VLOOKUP(X463,Table9[],4,0),AD463),AD463
),"")</f>
        <v/>
      </c>
      <c r="AG463" s="5"/>
      <c r="AH463" s="5"/>
      <c r="AI463" s="5"/>
      <c r="AJ463" s="6"/>
      <c r="AK463" s="6"/>
      <c r="AL463" s="12" t="str">
        <f t="shared" si="77"/>
        <v/>
      </c>
      <c r="AM463" s="5"/>
      <c r="AN463" s="27" t="str">
        <f t="shared" si="78"/>
        <v/>
      </c>
      <c r="AO463" s="5"/>
      <c r="AP463" s="5"/>
      <c r="AQ463" s="6"/>
      <c r="AR463" s="12" t="str">
        <f t="shared" si="79"/>
        <v/>
      </c>
      <c r="AS463" s="6"/>
      <c r="AT463" s="5"/>
      <c r="AU463" s="53"/>
      <c r="AV463" s="53"/>
      <c r="AW463" s="54"/>
      <c r="AX463" s="15" t="str">
        <f t="shared" si="80"/>
        <v/>
      </c>
      <c r="AY463" s="5"/>
      <c r="AZ463" s="27" t="str">
        <f>IFERROR(VLOOKUP(AY463,vlookup!A$2:I$331,2,FALSE),"")</f>
        <v/>
      </c>
      <c r="BA463" s="27" t="str">
        <f>IFERROR(VLOOKUP(AY463,vlookup!A$2:I$331,3,FALSE),"")</f>
        <v/>
      </c>
      <c r="BB463" s="5"/>
      <c r="BC463" s="27" t="str">
        <f>IFERROR(VLOOKUP(BB463,vlookup!D$2:E$331,2,FALSE),"")</f>
        <v/>
      </c>
      <c r="BD463" s="5"/>
      <c r="BE463" s="27" t="str">
        <f t="shared" si="81"/>
        <v/>
      </c>
      <c r="BF463" s="27" t="str">
        <f>IFERROR(VLOOKUP(BE463,vlookup!G$2:I$331,2,FALSE),"")</f>
        <v/>
      </c>
      <c r="BG463" s="27" t="str">
        <f>IFERROR(VLOOKUP(BE463,vlookup!G$2:I$331,3,FALSE),"")</f>
        <v/>
      </c>
      <c r="BH463" s="5"/>
      <c r="BI463" s="6"/>
      <c r="BJ463" s="6"/>
      <c r="BK463" s="6"/>
      <c r="BL463" s="6"/>
    </row>
    <row r="464" spans="1:64">
      <c r="A464" s="4"/>
      <c r="B464" s="5"/>
      <c r="C464" s="27" t="str">
        <f>IFERROR(VLOOKUP(B464,vlookup!A$2:I$331,2,FALSE),"")</f>
        <v/>
      </c>
      <c r="D464" s="27" t="str">
        <f>IFERROR(VLOOKUP(B464,vlookup!A$2:I$331,3,FALSE),"")</f>
        <v/>
      </c>
      <c r="E464" s="5"/>
      <c r="F464" s="27" t="str">
        <f>IFERROR(VLOOKUP(E464,vlookup!D$2:E$331,2,FALSE),"")</f>
        <v/>
      </c>
      <c r="G464" s="5"/>
      <c r="H464" s="27" t="str">
        <f t="shared" si="72"/>
        <v/>
      </c>
      <c r="I464" s="27" t="str">
        <f>IFERROR(VLOOKUP(H464,vlookup!G$2:I$331,2,FALSE),"")</f>
        <v/>
      </c>
      <c r="J464" s="27" t="str">
        <f>IFERROR(VLOOKUP(H464,vlookup!G$2:I$331,3,FALSE),"")</f>
        <v/>
      </c>
      <c r="K464" s="5"/>
      <c r="L464" s="6"/>
      <c r="M464" s="6"/>
      <c r="N464" s="6"/>
      <c r="O464" s="6"/>
      <c r="P464" s="6"/>
      <c r="Q464" s="14" t="str">
        <f t="shared" si="73"/>
        <v/>
      </c>
      <c r="R464" s="5"/>
      <c r="S464" s="6"/>
      <c r="T464" s="6"/>
      <c r="U464" s="5"/>
      <c r="V464" s="45">
        <f t="shared" si="74"/>
        <v>0</v>
      </c>
      <c r="W464" s="45">
        <f t="shared" si="75"/>
        <v>0</v>
      </c>
      <c r="X464" s="45" t="e">
        <f t="shared" si="76"/>
        <v>#VALUE!</v>
      </c>
      <c r="Y464" s="45">
        <f>IFERROR(VALUE(V464),VLOOKUP(V464,DayReplace[],2,0))</f>
        <v>0</v>
      </c>
      <c r="Z464" s="45">
        <f>IF(V464=0,1,
IF(OR(AND(COUNTIF(Table12[Normal and Leap Years],X464),AA464=3,Y464=30),
AND(COUNTIF(Table9[MM Year],X464),COUNTIF(Table13[Always 29-Day Months],AA464),Y464=30)),Y464
-1,Y464))</f>
        <v>1</v>
      </c>
      <c r="AA464" s="45">
        <f>IFERROR(VALUE(W464),VLOOKUP(W464,MonthReplace[],2,0))</f>
        <v>0</v>
      </c>
      <c r="AB464" s="45" t="e">
        <f>IF(COUNTIF(Table9[MM Year],X464),VLOOKUP(AA464,MonthSerial[],VLOOKUP(X464,Table9[],3,0)+2,0),DATE(X464,AA464,0)-AC464)</f>
        <v>#VALUE!</v>
      </c>
      <c r="AC464" s="45" t="e">
        <f>IF(COUNTIF(Table9[MM Year],X464),
VLOOKUP(X464,Table9[],5,0),
DATE(X464,1,0))</f>
        <v>#VALUE!</v>
      </c>
      <c r="AD464" s="46" t="e">
        <f>IF(AA464=0,DATE(YEAR(AC464+1),7,16),
IF(V464=0,IF(COUNTIF(Table9[MM Year],X464),AC464+AB464+Z464+15-DAY(AC464+AB464+Z464+15)+16,AC464+AB464+Z464-DAY(AC464+AB464+Z464)+16),
IF(COUNTIF(Table9[MM Year],X464),
IF(AC464+AB464+Z464&lt;VLOOKUP(X464,Table9[],7,0),AC464
+AB464+Z464+VLOOKUP(X464,Table9[],4,0),AC464+AB464+Z464),AC464
+AB464+Z464)))</f>
        <v>#VALUE!</v>
      </c>
      <c r="AE464" s="42"/>
      <c r="AF464" s="15" t="str">
        <f>IFERROR(IF(COUNTIF(Table9[MM Year],X464),
IF(AD464&lt;VLOOKUP(X464,Table9[],7,0),AD464
+VLOOKUP(X464,Table9[],4,0),AD464),AD464
),"")</f>
        <v/>
      </c>
      <c r="AG464" s="5"/>
      <c r="AH464" s="5"/>
      <c r="AI464" s="5"/>
      <c r="AJ464" s="6"/>
      <c r="AK464" s="6"/>
      <c r="AL464" s="12" t="str">
        <f t="shared" si="77"/>
        <v/>
      </c>
      <c r="AM464" s="5"/>
      <c r="AN464" s="27" t="str">
        <f t="shared" si="78"/>
        <v/>
      </c>
      <c r="AO464" s="5"/>
      <c r="AP464" s="5"/>
      <c r="AQ464" s="6"/>
      <c r="AR464" s="12" t="str">
        <f t="shared" si="79"/>
        <v/>
      </c>
      <c r="AS464" s="6"/>
      <c r="AT464" s="5"/>
      <c r="AU464" s="53"/>
      <c r="AV464" s="53"/>
      <c r="AW464" s="54"/>
      <c r="AX464" s="15" t="str">
        <f t="shared" si="80"/>
        <v/>
      </c>
      <c r="AY464" s="5"/>
      <c r="AZ464" s="27" t="str">
        <f>IFERROR(VLOOKUP(AY464,vlookup!A$2:I$331,2,FALSE),"")</f>
        <v/>
      </c>
      <c r="BA464" s="27" t="str">
        <f>IFERROR(VLOOKUP(AY464,vlookup!A$2:I$331,3,FALSE),"")</f>
        <v/>
      </c>
      <c r="BB464" s="5"/>
      <c r="BC464" s="27" t="str">
        <f>IFERROR(VLOOKUP(BB464,vlookup!D$2:E$331,2,FALSE),"")</f>
        <v/>
      </c>
      <c r="BD464" s="5"/>
      <c r="BE464" s="27" t="str">
        <f t="shared" si="81"/>
        <v/>
      </c>
      <c r="BF464" s="27" t="str">
        <f>IFERROR(VLOOKUP(BE464,vlookup!G$2:I$331,2,FALSE),"")</f>
        <v/>
      </c>
      <c r="BG464" s="27" t="str">
        <f>IFERROR(VLOOKUP(BE464,vlookup!G$2:I$331,3,FALSE),"")</f>
        <v/>
      </c>
      <c r="BH464" s="5"/>
      <c r="BI464" s="6"/>
      <c r="BJ464" s="6"/>
      <c r="BK464" s="6"/>
      <c r="BL464" s="6"/>
    </row>
    <row r="465" spans="1:64">
      <c r="A465" s="4"/>
      <c r="B465" s="5"/>
      <c r="C465" s="27" t="str">
        <f>IFERROR(VLOOKUP(B465,vlookup!A$2:I$331,2,FALSE),"")</f>
        <v/>
      </c>
      <c r="D465" s="27" t="str">
        <f>IFERROR(VLOOKUP(B465,vlookup!A$2:I$331,3,FALSE),"")</f>
        <v/>
      </c>
      <c r="E465" s="5"/>
      <c r="F465" s="27" t="str">
        <f>IFERROR(VLOOKUP(E465,vlookup!D$2:E$331,2,FALSE),"")</f>
        <v/>
      </c>
      <c r="G465" s="5"/>
      <c r="H465" s="27" t="str">
        <f t="shared" si="72"/>
        <v/>
      </c>
      <c r="I465" s="27" t="str">
        <f>IFERROR(VLOOKUP(H465,vlookup!G$2:I$331,2,FALSE),"")</f>
        <v/>
      </c>
      <c r="J465" s="27" t="str">
        <f>IFERROR(VLOOKUP(H465,vlookup!G$2:I$331,3,FALSE),"")</f>
        <v/>
      </c>
      <c r="K465" s="5"/>
      <c r="L465" s="6"/>
      <c r="M465" s="6"/>
      <c r="N465" s="6"/>
      <c r="O465" s="6"/>
      <c r="P465" s="6"/>
      <c r="Q465" s="14" t="str">
        <f t="shared" si="73"/>
        <v/>
      </c>
      <c r="R465" s="5"/>
      <c r="S465" s="6"/>
      <c r="T465" s="6"/>
      <c r="U465" s="5"/>
      <c r="V465" s="45">
        <f t="shared" si="74"/>
        <v>0</v>
      </c>
      <c r="W465" s="45">
        <f t="shared" si="75"/>
        <v>0</v>
      </c>
      <c r="X465" s="45" t="e">
        <f t="shared" si="76"/>
        <v>#VALUE!</v>
      </c>
      <c r="Y465" s="45">
        <f>IFERROR(VALUE(V465),VLOOKUP(V465,DayReplace[],2,0))</f>
        <v>0</v>
      </c>
      <c r="Z465" s="45">
        <f>IF(V465=0,1,
IF(OR(AND(COUNTIF(Table12[Normal and Leap Years],X465),AA465=3,Y465=30),
AND(COUNTIF(Table9[MM Year],X465),COUNTIF(Table13[Always 29-Day Months],AA465),Y465=30)),Y465
-1,Y465))</f>
        <v>1</v>
      </c>
      <c r="AA465" s="45">
        <f>IFERROR(VALUE(W465),VLOOKUP(W465,MonthReplace[],2,0))</f>
        <v>0</v>
      </c>
      <c r="AB465" s="45" t="e">
        <f>IF(COUNTIF(Table9[MM Year],X465),VLOOKUP(AA465,MonthSerial[],VLOOKUP(X465,Table9[],3,0)+2,0),DATE(X465,AA465,0)-AC465)</f>
        <v>#VALUE!</v>
      </c>
      <c r="AC465" s="45" t="e">
        <f>IF(COUNTIF(Table9[MM Year],X465),
VLOOKUP(X465,Table9[],5,0),
DATE(X465,1,0))</f>
        <v>#VALUE!</v>
      </c>
      <c r="AD465" s="46" t="e">
        <f>IF(AA465=0,DATE(YEAR(AC465+1),7,16),
IF(V465=0,IF(COUNTIF(Table9[MM Year],X465),AC465+AB465+Z465+15-DAY(AC465+AB465+Z465+15)+16,AC465+AB465+Z465-DAY(AC465+AB465+Z465)+16),
IF(COUNTIF(Table9[MM Year],X465),
IF(AC465+AB465+Z465&lt;VLOOKUP(X465,Table9[],7,0),AC465
+AB465+Z465+VLOOKUP(X465,Table9[],4,0),AC465+AB465+Z465),AC465
+AB465+Z465)))</f>
        <v>#VALUE!</v>
      </c>
      <c r="AE465" s="42"/>
      <c r="AF465" s="15" t="str">
        <f>IFERROR(IF(COUNTIF(Table9[MM Year],X465),
IF(AD465&lt;VLOOKUP(X465,Table9[],7,0),AD465
+VLOOKUP(X465,Table9[],4,0),AD465),AD465
),"")</f>
        <v/>
      </c>
      <c r="AG465" s="5"/>
      <c r="AH465" s="5"/>
      <c r="AI465" s="5"/>
      <c r="AJ465" s="6"/>
      <c r="AK465" s="6"/>
      <c r="AL465" s="12" t="str">
        <f t="shared" si="77"/>
        <v/>
      </c>
      <c r="AM465" s="5"/>
      <c r="AN465" s="27" t="str">
        <f t="shared" si="78"/>
        <v/>
      </c>
      <c r="AO465" s="5"/>
      <c r="AP465" s="5"/>
      <c r="AQ465" s="6"/>
      <c r="AR465" s="12" t="str">
        <f t="shared" si="79"/>
        <v/>
      </c>
      <c r="AS465" s="6"/>
      <c r="AT465" s="5"/>
      <c r="AU465" s="53"/>
      <c r="AV465" s="53"/>
      <c r="AW465" s="54"/>
      <c r="AX465" s="15" t="str">
        <f t="shared" si="80"/>
        <v/>
      </c>
      <c r="AY465" s="5"/>
      <c r="AZ465" s="27" t="str">
        <f>IFERROR(VLOOKUP(AY465,vlookup!A$2:I$331,2,FALSE),"")</f>
        <v/>
      </c>
      <c r="BA465" s="27" t="str">
        <f>IFERROR(VLOOKUP(AY465,vlookup!A$2:I$331,3,FALSE),"")</f>
        <v/>
      </c>
      <c r="BB465" s="5"/>
      <c r="BC465" s="27" t="str">
        <f>IFERROR(VLOOKUP(BB465,vlookup!D$2:E$331,2,FALSE),"")</f>
        <v/>
      </c>
      <c r="BD465" s="5"/>
      <c r="BE465" s="27" t="str">
        <f t="shared" si="81"/>
        <v/>
      </c>
      <c r="BF465" s="27" t="str">
        <f>IFERROR(VLOOKUP(BE465,vlookup!G$2:I$331,2,FALSE),"")</f>
        <v/>
      </c>
      <c r="BG465" s="27" t="str">
        <f>IFERROR(VLOOKUP(BE465,vlookup!G$2:I$331,3,FALSE),"")</f>
        <v/>
      </c>
      <c r="BH465" s="5"/>
      <c r="BI465" s="6"/>
      <c r="BJ465" s="6"/>
      <c r="BK465" s="6"/>
      <c r="BL465" s="6"/>
    </row>
    <row r="466" spans="1:64">
      <c r="A466" s="4"/>
      <c r="B466" s="5"/>
      <c r="C466" s="27" t="str">
        <f>IFERROR(VLOOKUP(B466,vlookup!A$2:I$331,2,FALSE),"")</f>
        <v/>
      </c>
      <c r="D466" s="27" t="str">
        <f>IFERROR(VLOOKUP(B466,vlookup!A$2:I$331,3,FALSE),"")</f>
        <v/>
      </c>
      <c r="E466" s="5"/>
      <c r="F466" s="27" t="str">
        <f>IFERROR(VLOOKUP(E466,vlookup!D$2:E$331,2,FALSE),"")</f>
        <v/>
      </c>
      <c r="G466" s="5"/>
      <c r="H466" s="27" t="str">
        <f t="shared" si="72"/>
        <v/>
      </c>
      <c r="I466" s="27" t="str">
        <f>IFERROR(VLOOKUP(H466,vlookup!G$2:I$331,2,FALSE),"")</f>
        <v/>
      </c>
      <c r="J466" s="27" t="str">
        <f>IFERROR(VLOOKUP(H466,vlookup!G$2:I$331,3,FALSE),"")</f>
        <v/>
      </c>
      <c r="K466" s="5"/>
      <c r="L466" s="6"/>
      <c r="M466" s="6"/>
      <c r="N466" s="6"/>
      <c r="O466" s="6"/>
      <c r="P466" s="6"/>
      <c r="Q466" s="14" t="str">
        <f t="shared" si="73"/>
        <v/>
      </c>
      <c r="R466" s="5"/>
      <c r="S466" s="6"/>
      <c r="T466" s="6"/>
      <c r="U466" s="5"/>
      <c r="V466" s="45">
        <f t="shared" si="74"/>
        <v>0</v>
      </c>
      <c r="W466" s="45">
        <f t="shared" si="75"/>
        <v>0</v>
      </c>
      <c r="X466" s="45" t="e">
        <f t="shared" si="76"/>
        <v>#VALUE!</v>
      </c>
      <c r="Y466" s="45">
        <f>IFERROR(VALUE(V466),VLOOKUP(V466,DayReplace[],2,0))</f>
        <v>0</v>
      </c>
      <c r="Z466" s="45">
        <f>IF(V466=0,1,
IF(OR(AND(COUNTIF(Table12[Normal and Leap Years],X466),AA466=3,Y466=30),
AND(COUNTIF(Table9[MM Year],X466),COUNTIF(Table13[Always 29-Day Months],AA466),Y466=30)),Y466
-1,Y466))</f>
        <v>1</v>
      </c>
      <c r="AA466" s="45">
        <f>IFERROR(VALUE(W466),VLOOKUP(W466,MonthReplace[],2,0))</f>
        <v>0</v>
      </c>
      <c r="AB466" s="45" t="e">
        <f>IF(COUNTIF(Table9[MM Year],X466),VLOOKUP(AA466,MonthSerial[],VLOOKUP(X466,Table9[],3,0)+2,0),DATE(X466,AA466,0)-AC466)</f>
        <v>#VALUE!</v>
      </c>
      <c r="AC466" s="45" t="e">
        <f>IF(COUNTIF(Table9[MM Year],X466),
VLOOKUP(X466,Table9[],5,0),
DATE(X466,1,0))</f>
        <v>#VALUE!</v>
      </c>
      <c r="AD466" s="46" t="e">
        <f>IF(AA466=0,DATE(YEAR(AC466+1),7,16),
IF(V466=0,IF(COUNTIF(Table9[MM Year],X466),AC466+AB466+Z466+15-DAY(AC466+AB466+Z466+15)+16,AC466+AB466+Z466-DAY(AC466+AB466+Z466)+16),
IF(COUNTIF(Table9[MM Year],X466),
IF(AC466+AB466+Z466&lt;VLOOKUP(X466,Table9[],7,0),AC466
+AB466+Z466+VLOOKUP(X466,Table9[],4,0),AC466+AB466+Z466),AC466
+AB466+Z466)))</f>
        <v>#VALUE!</v>
      </c>
      <c r="AE466" s="42"/>
      <c r="AF466" s="15" t="str">
        <f>IFERROR(IF(COUNTIF(Table9[MM Year],X466),
IF(AD466&lt;VLOOKUP(X466,Table9[],7,0),AD466
+VLOOKUP(X466,Table9[],4,0),AD466),AD466
),"")</f>
        <v/>
      </c>
      <c r="AG466" s="5"/>
      <c r="AH466" s="5"/>
      <c r="AI466" s="5"/>
      <c r="AJ466" s="6"/>
      <c r="AK466" s="6"/>
      <c r="AL466" s="12" t="str">
        <f t="shared" si="77"/>
        <v/>
      </c>
      <c r="AM466" s="5"/>
      <c r="AN466" s="27" t="str">
        <f t="shared" si="78"/>
        <v/>
      </c>
      <c r="AO466" s="5"/>
      <c r="AP466" s="5"/>
      <c r="AQ466" s="6"/>
      <c r="AR466" s="12" t="str">
        <f t="shared" si="79"/>
        <v/>
      </c>
      <c r="AS466" s="6"/>
      <c r="AT466" s="5"/>
      <c r="AU466" s="53"/>
      <c r="AV466" s="53"/>
      <c r="AW466" s="54"/>
      <c r="AX466" s="15" t="str">
        <f t="shared" si="80"/>
        <v/>
      </c>
      <c r="AY466" s="5"/>
      <c r="AZ466" s="27" t="str">
        <f>IFERROR(VLOOKUP(AY466,vlookup!A$2:I$331,2,FALSE),"")</f>
        <v/>
      </c>
      <c r="BA466" s="27" t="str">
        <f>IFERROR(VLOOKUP(AY466,vlookup!A$2:I$331,3,FALSE),"")</f>
        <v/>
      </c>
      <c r="BB466" s="5"/>
      <c r="BC466" s="27" t="str">
        <f>IFERROR(VLOOKUP(BB466,vlookup!D$2:E$331,2,FALSE),"")</f>
        <v/>
      </c>
      <c r="BD466" s="5"/>
      <c r="BE466" s="27" t="str">
        <f t="shared" si="81"/>
        <v/>
      </c>
      <c r="BF466" s="27" t="str">
        <f>IFERROR(VLOOKUP(BE466,vlookup!G$2:I$331,2,FALSE),"")</f>
        <v/>
      </c>
      <c r="BG466" s="27" t="str">
        <f>IFERROR(VLOOKUP(BE466,vlookup!G$2:I$331,3,FALSE),"")</f>
        <v/>
      </c>
      <c r="BH466" s="5"/>
      <c r="BI466" s="6"/>
      <c r="BJ466" s="6"/>
      <c r="BK466" s="6"/>
      <c r="BL466" s="6"/>
    </row>
    <row r="467" spans="1:64">
      <c r="A467" s="4"/>
      <c r="B467" s="5"/>
      <c r="C467" s="27" t="str">
        <f>IFERROR(VLOOKUP(B467,vlookup!A$2:I$331,2,FALSE),"")</f>
        <v/>
      </c>
      <c r="D467" s="27" t="str">
        <f>IFERROR(VLOOKUP(B467,vlookup!A$2:I$331,3,FALSE),"")</f>
        <v/>
      </c>
      <c r="E467" s="5"/>
      <c r="F467" s="27" t="str">
        <f>IFERROR(VLOOKUP(E467,vlookup!D$2:E$331,2,FALSE),"")</f>
        <v/>
      </c>
      <c r="G467" s="5"/>
      <c r="H467" s="27" t="str">
        <f t="shared" si="72"/>
        <v/>
      </c>
      <c r="I467" s="27" t="str">
        <f>IFERROR(VLOOKUP(H467,vlookup!G$2:I$331,2,FALSE),"")</f>
        <v/>
      </c>
      <c r="J467" s="27" t="str">
        <f>IFERROR(VLOOKUP(H467,vlookup!G$2:I$331,3,FALSE),"")</f>
        <v/>
      </c>
      <c r="K467" s="5"/>
      <c r="L467" s="6"/>
      <c r="M467" s="6"/>
      <c r="N467" s="6"/>
      <c r="O467" s="6"/>
      <c r="P467" s="6"/>
      <c r="Q467" s="14" t="str">
        <f t="shared" si="73"/>
        <v/>
      </c>
      <c r="R467" s="5"/>
      <c r="S467" s="6"/>
      <c r="T467" s="6"/>
      <c r="U467" s="5"/>
      <c r="V467" s="45">
        <f t="shared" si="74"/>
        <v>0</v>
      </c>
      <c r="W467" s="45">
        <f t="shared" si="75"/>
        <v>0</v>
      </c>
      <c r="X467" s="45" t="e">
        <f t="shared" si="76"/>
        <v>#VALUE!</v>
      </c>
      <c r="Y467" s="45">
        <f>IFERROR(VALUE(V467),VLOOKUP(V467,DayReplace[],2,0))</f>
        <v>0</v>
      </c>
      <c r="Z467" s="45">
        <f>IF(V467=0,1,
IF(OR(AND(COUNTIF(Table12[Normal and Leap Years],X467),AA467=3,Y467=30),
AND(COUNTIF(Table9[MM Year],X467),COUNTIF(Table13[Always 29-Day Months],AA467),Y467=30)),Y467
-1,Y467))</f>
        <v>1</v>
      </c>
      <c r="AA467" s="45">
        <f>IFERROR(VALUE(W467),VLOOKUP(W467,MonthReplace[],2,0))</f>
        <v>0</v>
      </c>
      <c r="AB467" s="45" t="e">
        <f>IF(COUNTIF(Table9[MM Year],X467),VLOOKUP(AA467,MonthSerial[],VLOOKUP(X467,Table9[],3,0)+2,0),DATE(X467,AA467,0)-AC467)</f>
        <v>#VALUE!</v>
      </c>
      <c r="AC467" s="45" t="e">
        <f>IF(COUNTIF(Table9[MM Year],X467),
VLOOKUP(X467,Table9[],5,0),
DATE(X467,1,0))</f>
        <v>#VALUE!</v>
      </c>
      <c r="AD467" s="46" t="e">
        <f>IF(AA467=0,DATE(YEAR(AC467+1),7,16),
IF(V467=0,IF(COUNTIF(Table9[MM Year],X467),AC467+AB467+Z467+15-DAY(AC467+AB467+Z467+15)+16,AC467+AB467+Z467-DAY(AC467+AB467+Z467)+16),
IF(COUNTIF(Table9[MM Year],X467),
IF(AC467+AB467+Z467&lt;VLOOKUP(X467,Table9[],7,0),AC467
+AB467+Z467+VLOOKUP(X467,Table9[],4,0),AC467+AB467+Z467),AC467
+AB467+Z467)))</f>
        <v>#VALUE!</v>
      </c>
      <c r="AE467" s="42"/>
      <c r="AF467" s="15" t="str">
        <f>IFERROR(IF(COUNTIF(Table9[MM Year],X467),
IF(AD467&lt;VLOOKUP(X467,Table9[],7,0),AD467
+VLOOKUP(X467,Table9[],4,0),AD467),AD467
),"")</f>
        <v/>
      </c>
      <c r="AG467" s="5"/>
      <c r="AH467" s="5"/>
      <c r="AI467" s="5"/>
      <c r="AJ467" s="6"/>
      <c r="AK467" s="6"/>
      <c r="AL467" s="12" t="str">
        <f t="shared" si="77"/>
        <v/>
      </c>
      <c r="AM467" s="5"/>
      <c r="AN467" s="27" t="str">
        <f t="shared" si="78"/>
        <v/>
      </c>
      <c r="AO467" s="5"/>
      <c r="AP467" s="5"/>
      <c r="AQ467" s="6"/>
      <c r="AR467" s="12" t="str">
        <f t="shared" si="79"/>
        <v/>
      </c>
      <c r="AS467" s="6"/>
      <c r="AT467" s="5"/>
      <c r="AU467" s="53"/>
      <c r="AV467" s="53"/>
      <c r="AW467" s="54"/>
      <c r="AX467" s="15" t="str">
        <f t="shared" si="80"/>
        <v/>
      </c>
      <c r="AY467" s="5"/>
      <c r="AZ467" s="27" t="str">
        <f>IFERROR(VLOOKUP(AY467,vlookup!A$2:I$331,2,FALSE),"")</f>
        <v/>
      </c>
      <c r="BA467" s="27" t="str">
        <f>IFERROR(VLOOKUP(AY467,vlookup!A$2:I$331,3,FALSE),"")</f>
        <v/>
      </c>
      <c r="BB467" s="5"/>
      <c r="BC467" s="27" t="str">
        <f>IFERROR(VLOOKUP(BB467,vlookup!D$2:E$331,2,FALSE),"")</f>
        <v/>
      </c>
      <c r="BD467" s="5"/>
      <c r="BE467" s="27" t="str">
        <f t="shared" si="81"/>
        <v/>
      </c>
      <c r="BF467" s="27" t="str">
        <f>IFERROR(VLOOKUP(BE467,vlookup!G$2:I$331,2,FALSE),"")</f>
        <v/>
      </c>
      <c r="BG467" s="27" t="str">
        <f>IFERROR(VLOOKUP(BE467,vlookup!G$2:I$331,3,FALSE),"")</f>
        <v/>
      </c>
      <c r="BH467" s="5"/>
      <c r="BI467" s="6"/>
      <c r="BJ467" s="6"/>
      <c r="BK467" s="6"/>
      <c r="BL467" s="6"/>
    </row>
    <row r="468" spans="1:64">
      <c r="A468" s="4"/>
      <c r="B468" s="5"/>
      <c r="C468" s="27" t="str">
        <f>IFERROR(VLOOKUP(B468,vlookup!A$2:I$331,2,FALSE),"")</f>
        <v/>
      </c>
      <c r="D468" s="27" t="str">
        <f>IFERROR(VLOOKUP(B468,vlookup!A$2:I$331,3,FALSE),"")</f>
        <v/>
      </c>
      <c r="E468" s="5"/>
      <c r="F468" s="27" t="str">
        <f>IFERROR(VLOOKUP(E468,vlookup!D$2:E$331,2,FALSE),"")</f>
        <v/>
      </c>
      <c r="G468" s="5"/>
      <c r="H468" s="27" t="str">
        <f t="shared" si="72"/>
        <v/>
      </c>
      <c r="I468" s="27" t="str">
        <f>IFERROR(VLOOKUP(H468,vlookup!G$2:I$331,2,FALSE),"")</f>
        <v/>
      </c>
      <c r="J468" s="27" t="str">
        <f>IFERROR(VLOOKUP(H468,vlookup!G$2:I$331,3,FALSE),"")</f>
        <v/>
      </c>
      <c r="K468" s="5"/>
      <c r="L468" s="6"/>
      <c r="M468" s="6"/>
      <c r="N468" s="6"/>
      <c r="O468" s="6"/>
      <c r="P468" s="6"/>
      <c r="Q468" s="14" t="str">
        <f t="shared" si="73"/>
        <v/>
      </c>
      <c r="R468" s="5"/>
      <c r="S468" s="6"/>
      <c r="T468" s="6"/>
      <c r="U468" s="5"/>
      <c r="V468" s="45">
        <f t="shared" si="74"/>
        <v>0</v>
      </c>
      <c r="W468" s="45">
        <f t="shared" si="75"/>
        <v>0</v>
      </c>
      <c r="X468" s="45" t="e">
        <f t="shared" si="76"/>
        <v>#VALUE!</v>
      </c>
      <c r="Y468" s="45">
        <f>IFERROR(VALUE(V468),VLOOKUP(V468,DayReplace[],2,0))</f>
        <v>0</v>
      </c>
      <c r="Z468" s="45">
        <f>IF(V468=0,1,
IF(OR(AND(COUNTIF(Table12[Normal and Leap Years],X468),AA468=3,Y468=30),
AND(COUNTIF(Table9[MM Year],X468),COUNTIF(Table13[Always 29-Day Months],AA468),Y468=30)),Y468
-1,Y468))</f>
        <v>1</v>
      </c>
      <c r="AA468" s="45">
        <f>IFERROR(VALUE(W468),VLOOKUP(W468,MonthReplace[],2,0))</f>
        <v>0</v>
      </c>
      <c r="AB468" s="45" t="e">
        <f>IF(COUNTIF(Table9[MM Year],X468),VLOOKUP(AA468,MonthSerial[],VLOOKUP(X468,Table9[],3,0)+2,0),DATE(X468,AA468,0)-AC468)</f>
        <v>#VALUE!</v>
      </c>
      <c r="AC468" s="45" t="e">
        <f>IF(COUNTIF(Table9[MM Year],X468),
VLOOKUP(X468,Table9[],5,0),
DATE(X468,1,0))</f>
        <v>#VALUE!</v>
      </c>
      <c r="AD468" s="46" t="e">
        <f>IF(AA468=0,DATE(YEAR(AC468+1),7,16),
IF(V468=0,IF(COUNTIF(Table9[MM Year],X468),AC468+AB468+Z468+15-DAY(AC468+AB468+Z468+15)+16,AC468+AB468+Z468-DAY(AC468+AB468+Z468)+16),
IF(COUNTIF(Table9[MM Year],X468),
IF(AC468+AB468+Z468&lt;VLOOKUP(X468,Table9[],7,0),AC468
+AB468+Z468+VLOOKUP(X468,Table9[],4,0),AC468+AB468+Z468),AC468
+AB468+Z468)))</f>
        <v>#VALUE!</v>
      </c>
      <c r="AE468" s="42"/>
      <c r="AF468" s="15" t="str">
        <f>IFERROR(IF(COUNTIF(Table9[MM Year],X468),
IF(AD468&lt;VLOOKUP(X468,Table9[],7,0),AD468
+VLOOKUP(X468,Table9[],4,0),AD468),AD468
),"")</f>
        <v/>
      </c>
      <c r="AG468" s="5"/>
      <c r="AH468" s="5"/>
      <c r="AI468" s="5"/>
      <c r="AJ468" s="6"/>
      <c r="AK468" s="6"/>
      <c r="AL468" s="12" t="str">
        <f t="shared" si="77"/>
        <v/>
      </c>
      <c r="AM468" s="5"/>
      <c r="AN468" s="27" t="str">
        <f t="shared" si="78"/>
        <v/>
      </c>
      <c r="AO468" s="5"/>
      <c r="AP468" s="5"/>
      <c r="AQ468" s="6"/>
      <c r="AR468" s="12" t="str">
        <f t="shared" si="79"/>
        <v/>
      </c>
      <c r="AS468" s="6"/>
      <c r="AT468" s="5"/>
      <c r="AU468" s="53"/>
      <c r="AV468" s="53"/>
      <c r="AW468" s="54"/>
      <c r="AX468" s="15" t="str">
        <f t="shared" si="80"/>
        <v/>
      </c>
      <c r="AY468" s="5"/>
      <c r="AZ468" s="27" t="str">
        <f>IFERROR(VLOOKUP(AY468,vlookup!A$2:I$331,2,FALSE),"")</f>
        <v/>
      </c>
      <c r="BA468" s="27" t="str">
        <f>IFERROR(VLOOKUP(AY468,vlookup!A$2:I$331,3,FALSE),"")</f>
        <v/>
      </c>
      <c r="BB468" s="5"/>
      <c r="BC468" s="27" t="str">
        <f>IFERROR(VLOOKUP(BB468,vlookup!D$2:E$331,2,FALSE),"")</f>
        <v/>
      </c>
      <c r="BD468" s="5"/>
      <c r="BE468" s="27" t="str">
        <f t="shared" si="81"/>
        <v/>
      </c>
      <c r="BF468" s="27" t="str">
        <f>IFERROR(VLOOKUP(BE468,vlookup!G$2:I$331,2,FALSE),"")</f>
        <v/>
      </c>
      <c r="BG468" s="27" t="str">
        <f>IFERROR(VLOOKUP(BE468,vlookup!G$2:I$331,3,FALSE),"")</f>
        <v/>
      </c>
      <c r="BH468" s="5"/>
      <c r="BI468" s="6"/>
      <c r="BJ468" s="6"/>
      <c r="BK468" s="6"/>
      <c r="BL468" s="6"/>
    </row>
    <row r="469" spans="1:64">
      <c r="A469" s="4"/>
      <c r="B469" s="5"/>
      <c r="C469" s="27" t="str">
        <f>IFERROR(VLOOKUP(B469,vlookup!A$2:I$331,2,FALSE),"")</f>
        <v/>
      </c>
      <c r="D469" s="27" t="str">
        <f>IFERROR(VLOOKUP(B469,vlookup!A$2:I$331,3,FALSE),"")</f>
        <v/>
      </c>
      <c r="E469" s="5"/>
      <c r="F469" s="27" t="str">
        <f>IFERROR(VLOOKUP(E469,vlookup!D$2:E$331,2,FALSE),"")</f>
        <v/>
      </c>
      <c r="G469" s="5"/>
      <c r="H469" s="27" t="str">
        <f t="shared" si="72"/>
        <v/>
      </c>
      <c r="I469" s="27" t="str">
        <f>IFERROR(VLOOKUP(H469,vlookup!G$2:I$331,2,FALSE),"")</f>
        <v/>
      </c>
      <c r="J469" s="27" t="str">
        <f>IFERROR(VLOOKUP(H469,vlookup!G$2:I$331,3,FALSE),"")</f>
        <v/>
      </c>
      <c r="K469" s="5"/>
      <c r="L469" s="6"/>
      <c r="M469" s="6"/>
      <c r="N469" s="6"/>
      <c r="O469" s="6"/>
      <c r="P469" s="6"/>
      <c r="Q469" s="14" t="str">
        <f t="shared" si="73"/>
        <v/>
      </c>
      <c r="R469" s="5"/>
      <c r="S469" s="6"/>
      <c r="T469" s="6"/>
      <c r="U469" s="5"/>
      <c r="V469" s="45">
        <f t="shared" si="74"/>
        <v>0</v>
      </c>
      <c r="W469" s="45">
        <f t="shared" si="75"/>
        <v>0</v>
      </c>
      <c r="X469" s="45" t="e">
        <f t="shared" si="76"/>
        <v>#VALUE!</v>
      </c>
      <c r="Y469" s="45">
        <f>IFERROR(VALUE(V469),VLOOKUP(V469,DayReplace[],2,0))</f>
        <v>0</v>
      </c>
      <c r="Z469" s="45">
        <f>IF(V469=0,1,
IF(OR(AND(COUNTIF(Table12[Normal and Leap Years],X469),AA469=3,Y469=30),
AND(COUNTIF(Table9[MM Year],X469),COUNTIF(Table13[Always 29-Day Months],AA469),Y469=30)),Y469
-1,Y469))</f>
        <v>1</v>
      </c>
      <c r="AA469" s="45">
        <f>IFERROR(VALUE(W469),VLOOKUP(W469,MonthReplace[],2,0))</f>
        <v>0</v>
      </c>
      <c r="AB469" s="45" t="e">
        <f>IF(COUNTIF(Table9[MM Year],X469),VLOOKUP(AA469,MonthSerial[],VLOOKUP(X469,Table9[],3,0)+2,0),DATE(X469,AA469,0)-AC469)</f>
        <v>#VALUE!</v>
      </c>
      <c r="AC469" s="45" t="e">
        <f>IF(COUNTIF(Table9[MM Year],X469),
VLOOKUP(X469,Table9[],5,0),
DATE(X469,1,0))</f>
        <v>#VALUE!</v>
      </c>
      <c r="AD469" s="46" t="e">
        <f>IF(AA469=0,DATE(YEAR(AC469+1),7,16),
IF(V469=0,IF(COUNTIF(Table9[MM Year],X469),AC469+AB469+Z469+15-DAY(AC469+AB469+Z469+15)+16,AC469+AB469+Z469-DAY(AC469+AB469+Z469)+16),
IF(COUNTIF(Table9[MM Year],X469),
IF(AC469+AB469+Z469&lt;VLOOKUP(X469,Table9[],7,0),AC469
+AB469+Z469+VLOOKUP(X469,Table9[],4,0),AC469+AB469+Z469),AC469
+AB469+Z469)))</f>
        <v>#VALUE!</v>
      </c>
      <c r="AE469" s="42"/>
      <c r="AF469" s="15" t="str">
        <f>IFERROR(IF(COUNTIF(Table9[MM Year],X469),
IF(AD469&lt;VLOOKUP(X469,Table9[],7,0),AD469
+VLOOKUP(X469,Table9[],4,0),AD469),AD469
),"")</f>
        <v/>
      </c>
      <c r="AG469" s="5"/>
      <c r="AH469" s="5"/>
      <c r="AI469" s="5"/>
      <c r="AJ469" s="6"/>
      <c r="AK469" s="6"/>
      <c r="AL469" s="12" t="str">
        <f t="shared" si="77"/>
        <v/>
      </c>
      <c r="AM469" s="5"/>
      <c r="AN469" s="27" t="str">
        <f t="shared" si="78"/>
        <v/>
      </c>
      <c r="AO469" s="5"/>
      <c r="AP469" s="5"/>
      <c r="AQ469" s="6"/>
      <c r="AR469" s="12" t="str">
        <f t="shared" si="79"/>
        <v/>
      </c>
      <c r="AS469" s="6"/>
      <c r="AT469" s="5"/>
      <c r="AU469" s="53"/>
      <c r="AV469" s="53"/>
      <c r="AW469" s="54"/>
      <c r="AX469" s="15" t="str">
        <f t="shared" si="80"/>
        <v/>
      </c>
      <c r="AY469" s="5"/>
      <c r="AZ469" s="27" t="str">
        <f>IFERROR(VLOOKUP(AY469,vlookup!A$2:I$331,2,FALSE),"")</f>
        <v/>
      </c>
      <c r="BA469" s="27" t="str">
        <f>IFERROR(VLOOKUP(AY469,vlookup!A$2:I$331,3,FALSE),"")</f>
        <v/>
      </c>
      <c r="BB469" s="5"/>
      <c r="BC469" s="27" t="str">
        <f>IFERROR(VLOOKUP(BB469,vlookup!D$2:E$331,2,FALSE),"")</f>
        <v/>
      </c>
      <c r="BD469" s="5"/>
      <c r="BE469" s="27" t="str">
        <f t="shared" si="81"/>
        <v/>
      </c>
      <c r="BF469" s="27" t="str">
        <f>IFERROR(VLOOKUP(BE469,vlookup!G$2:I$331,2,FALSE),"")</f>
        <v/>
      </c>
      <c r="BG469" s="27" t="str">
        <f>IFERROR(VLOOKUP(BE469,vlookup!G$2:I$331,3,FALSE),"")</f>
        <v/>
      </c>
      <c r="BH469" s="5"/>
      <c r="BI469" s="6"/>
      <c r="BJ469" s="6"/>
      <c r="BK469" s="6"/>
      <c r="BL469" s="6"/>
    </row>
    <row r="470" spans="1:64">
      <c r="A470" s="4"/>
      <c r="B470" s="5"/>
      <c r="C470" s="27" t="str">
        <f>IFERROR(VLOOKUP(B470,vlookup!A$2:I$331,2,FALSE),"")</f>
        <v/>
      </c>
      <c r="D470" s="27" t="str">
        <f>IFERROR(VLOOKUP(B470,vlookup!A$2:I$331,3,FALSE),"")</f>
        <v/>
      </c>
      <c r="E470" s="5"/>
      <c r="F470" s="27" t="str">
        <f>IFERROR(VLOOKUP(E470,vlookup!D$2:E$331,2,FALSE),"")</f>
        <v/>
      </c>
      <c r="G470" s="5"/>
      <c r="H470" s="27" t="str">
        <f t="shared" si="72"/>
        <v/>
      </c>
      <c r="I470" s="27" t="str">
        <f>IFERROR(VLOOKUP(H470,vlookup!G$2:I$331,2,FALSE),"")</f>
        <v/>
      </c>
      <c r="J470" s="27" t="str">
        <f>IFERROR(VLOOKUP(H470,vlookup!G$2:I$331,3,FALSE),"")</f>
        <v/>
      </c>
      <c r="K470" s="5"/>
      <c r="L470" s="6"/>
      <c r="M470" s="6"/>
      <c r="N470" s="6"/>
      <c r="O470" s="6"/>
      <c r="P470" s="6"/>
      <c r="Q470" s="14" t="str">
        <f t="shared" si="73"/>
        <v/>
      </c>
      <c r="R470" s="5"/>
      <c r="S470" s="6"/>
      <c r="T470" s="6"/>
      <c r="U470" s="5"/>
      <c r="V470" s="45">
        <f t="shared" si="74"/>
        <v>0</v>
      </c>
      <c r="W470" s="45">
        <f t="shared" si="75"/>
        <v>0</v>
      </c>
      <c r="X470" s="45" t="e">
        <f t="shared" si="76"/>
        <v>#VALUE!</v>
      </c>
      <c r="Y470" s="45">
        <f>IFERROR(VALUE(V470),VLOOKUP(V470,DayReplace[],2,0))</f>
        <v>0</v>
      </c>
      <c r="Z470" s="45">
        <f>IF(V470=0,1,
IF(OR(AND(COUNTIF(Table12[Normal and Leap Years],X470),AA470=3,Y470=30),
AND(COUNTIF(Table9[MM Year],X470),COUNTIF(Table13[Always 29-Day Months],AA470),Y470=30)),Y470
-1,Y470))</f>
        <v>1</v>
      </c>
      <c r="AA470" s="45">
        <f>IFERROR(VALUE(W470),VLOOKUP(W470,MonthReplace[],2,0))</f>
        <v>0</v>
      </c>
      <c r="AB470" s="45" t="e">
        <f>IF(COUNTIF(Table9[MM Year],X470),VLOOKUP(AA470,MonthSerial[],VLOOKUP(X470,Table9[],3,0)+2,0),DATE(X470,AA470,0)-AC470)</f>
        <v>#VALUE!</v>
      </c>
      <c r="AC470" s="45" t="e">
        <f>IF(COUNTIF(Table9[MM Year],X470),
VLOOKUP(X470,Table9[],5,0),
DATE(X470,1,0))</f>
        <v>#VALUE!</v>
      </c>
      <c r="AD470" s="46" t="e">
        <f>IF(AA470=0,DATE(YEAR(AC470+1),7,16),
IF(V470=0,IF(COUNTIF(Table9[MM Year],X470),AC470+AB470+Z470+15-DAY(AC470+AB470+Z470+15)+16,AC470+AB470+Z470-DAY(AC470+AB470+Z470)+16),
IF(COUNTIF(Table9[MM Year],X470),
IF(AC470+AB470+Z470&lt;VLOOKUP(X470,Table9[],7,0),AC470
+AB470+Z470+VLOOKUP(X470,Table9[],4,0),AC470+AB470+Z470),AC470
+AB470+Z470)))</f>
        <v>#VALUE!</v>
      </c>
      <c r="AE470" s="42"/>
      <c r="AF470" s="15" t="str">
        <f>IFERROR(IF(COUNTIF(Table9[MM Year],X470),
IF(AD470&lt;VLOOKUP(X470,Table9[],7,0),AD470
+VLOOKUP(X470,Table9[],4,0),AD470),AD470
),"")</f>
        <v/>
      </c>
      <c r="AG470" s="5"/>
      <c r="AH470" s="5"/>
      <c r="AI470" s="5"/>
      <c r="AJ470" s="6"/>
      <c r="AK470" s="6"/>
      <c r="AL470" s="12" t="str">
        <f t="shared" si="77"/>
        <v/>
      </c>
      <c r="AM470" s="5"/>
      <c r="AN470" s="27" t="str">
        <f t="shared" si="78"/>
        <v/>
      </c>
      <c r="AO470" s="5"/>
      <c r="AP470" s="5"/>
      <c r="AQ470" s="6"/>
      <c r="AR470" s="12" t="str">
        <f t="shared" si="79"/>
        <v/>
      </c>
      <c r="AS470" s="6"/>
      <c r="AT470" s="5"/>
      <c r="AU470" s="53"/>
      <c r="AV470" s="53"/>
      <c r="AW470" s="54"/>
      <c r="AX470" s="15" t="str">
        <f t="shared" si="80"/>
        <v/>
      </c>
      <c r="AY470" s="5"/>
      <c r="AZ470" s="27" t="str">
        <f>IFERROR(VLOOKUP(AY470,vlookup!A$2:I$331,2,FALSE),"")</f>
        <v/>
      </c>
      <c r="BA470" s="27" t="str">
        <f>IFERROR(VLOOKUP(AY470,vlookup!A$2:I$331,3,FALSE),"")</f>
        <v/>
      </c>
      <c r="BB470" s="5"/>
      <c r="BC470" s="27" t="str">
        <f>IFERROR(VLOOKUP(BB470,vlookup!D$2:E$331,2,FALSE),"")</f>
        <v/>
      </c>
      <c r="BD470" s="5"/>
      <c r="BE470" s="27" t="str">
        <f t="shared" si="81"/>
        <v/>
      </c>
      <c r="BF470" s="27" t="str">
        <f>IFERROR(VLOOKUP(BE470,vlookup!G$2:I$331,2,FALSE),"")</f>
        <v/>
      </c>
      <c r="BG470" s="27" t="str">
        <f>IFERROR(VLOOKUP(BE470,vlookup!G$2:I$331,3,FALSE),"")</f>
        <v/>
      </c>
      <c r="BH470" s="5"/>
      <c r="BI470" s="6"/>
      <c r="BJ470" s="6"/>
      <c r="BK470" s="6"/>
      <c r="BL470" s="6"/>
    </row>
    <row r="471" spans="1:64">
      <c r="A471" s="4"/>
      <c r="B471" s="5"/>
      <c r="C471" s="27" t="str">
        <f>IFERROR(VLOOKUP(B471,vlookup!A$2:I$331,2,FALSE),"")</f>
        <v/>
      </c>
      <c r="D471" s="27" t="str">
        <f>IFERROR(VLOOKUP(B471,vlookup!A$2:I$331,3,FALSE),"")</f>
        <v/>
      </c>
      <c r="E471" s="5"/>
      <c r="F471" s="27" t="str">
        <f>IFERROR(VLOOKUP(E471,vlookup!D$2:E$331,2,FALSE),"")</f>
        <v/>
      </c>
      <c r="G471" s="5"/>
      <c r="H471" s="27" t="str">
        <f t="shared" si="72"/>
        <v/>
      </c>
      <c r="I471" s="27" t="str">
        <f>IFERROR(VLOOKUP(H471,vlookup!G$2:I$331,2,FALSE),"")</f>
        <v/>
      </c>
      <c r="J471" s="27" t="str">
        <f>IFERROR(VLOOKUP(H471,vlookup!G$2:I$331,3,FALSE),"")</f>
        <v/>
      </c>
      <c r="K471" s="5"/>
      <c r="L471" s="6"/>
      <c r="M471" s="6"/>
      <c r="N471" s="6"/>
      <c r="O471" s="6"/>
      <c r="P471" s="6"/>
      <c r="Q471" s="14" t="str">
        <f t="shared" si="73"/>
        <v/>
      </c>
      <c r="R471" s="5"/>
      <c r="S471" s="6"/>
      <c r="T471" s="6"/>
      <c r="U471" s="5"/>
      <c r="V471" s="45">
        <f t="shared" si="74"/>
        <v>0</v>
      </c>
      <c r="W471" s="45">
        <f t="shared" si="75"/>
        <v>0</v>
      </c>
      <c r="X471" s="45" t="e">
        <f t="shared" si="76"/>
        <v>#VALUE!</v>
      </c>
      <c r="Y471" s="45">
        <f>IFERROR(VALUE(V471),VLOOKUP(V471,DayReplace[],2,0))</f>
        <v>0</v>
      </c>
      <c r="Z471" s="45">
        <f>IF(V471=0,1,
IF(OR(AND(COUNTIF(Table12[Normal and Leap Years],X471),AA471=3,Y471=30),
AND(COUNTIF(Table9[MM Year],X471),COUNTIF(Table13[Always 29-Day Months],AA471),Y471=30)),Y471
-1,Y471))</f>
        <v>1</v>
      </c>
      <c r="AA471" s="45">
        <f>IFERROR(VALUE(W471),VLOOKUP(W471,MonthReplace[],2,0))</f>
        <v>0</v>
      </c>
      <c r="AB471" s="45" t="e">
        <f>IF(COUNTIF(Table9[MM Year],X471),VLOOKUP(AA471,MonthSerial[],VLOOKUP(X471,Table9[],3,0)+2,0),DATE(X471,AA471,0)-AC471)</f>
        <v>#VALUE!</v>
      </c>
      <c r="AC471" s="45" t="e">
        <f>IF(COUNTIF(Table9[MM Year],X471),
VLOOKUP(X471,Table9[],5,0),
DATE(X471,1,0))</f>
        <v>#VALUE!</v>
      </c>
      <c r="AD471" s="46" t="e">
        <f>IF(AA471=0,DATE(YEAR(AC471+1),7,16),
IF(V471=0,IF(COUNTIF(Table9[MM Year],X471),AC471+AB471+Z471+15-DAY(AC471+AB471+Z471+15)+16,AC471+AB471+Z471-DAY(AC471+AB471+Z471)+16),
IF(COUNTIF(Table9[MM Year],X471),
IF(AC471+AB471+Z471&lt;VLOOKUP(X471,Table9[],7,0),AC471
+AB471+Z471+VLOOKUP(X471,Table9[],4,0),AC471+AB471+Z471),AC471
+AB471+Z471)))</f>
        <v>#VALUE!</v>
      </c>
      <c r="AE471" s="42"/>
      <c r="AF471" s="15" t="str">
        <f>IFERROR(IF(COUNTIF(Table9[MM Year],X471),
IF(AD471&lt;VLOOKUP(X471,Table9[],7,0),AD471
+VLOOKUP(X471,Table9[],4,0),AD471),AD471
),"")</f>
        <v/>
      </c>
      <c r="AG471" s="5"/>
      <c r="AH471" s="5"/>
      <c r="AI471" s="5"/>
      <c r="AJ471" s="6"/>
      <c r="AK471" s="6"/>
      <c r="AL471" s="12" t="str">
        <f t="shared" si="77"/>
        <v/>
      </c>
      <c r="AM471" s="5"/>
      <c r="AN471" s="27" t="str">
        <f t="shared" si="78"/>
        <v/>
      </c>
      <c r="AO471" s="5"/>
      <c r="AP471" s="5"/>
      <c r="AQ471" s="6"/>
      <c r="AR471" s="12" t="str">
        <f t="shared" si="79"/>
        <v/>
      </c>
      <c r="AS471" s="6"/>
      <c r="AT471" s="5"/>
      <c r="AU471" s="53"/>
      <c r="AV471" s="53"/>
      <c r="AW471" s="54"/>
      <c r="AX471" s="15" t="str">
        <f t="shared" si="80"/>
        <v/>
      </c>
      <c r="AY471" s="5"/>
      <c r="AZ471" s="27" t="str">
        <f>IFERROR(VLOOKUP(AY471,vlookup!A$2:I$331,2,FALSE),"")</f>
        <v/>
      </c>
      <c r="BA471" s="27" t="str">
        <f>IFERROR(VLOOKUP(AY471,vlookup!A$2:I$331,3,FALSE),"")</f>
        <v/>
      </c>
      <c r="BB471" s="5"/>
      <c r="BC471" s="27" t="str">
        <f>IFERROR(VLOOKUP(BB471,vlookup!D$2:E$331,2,FALSE),"")</f>
        <v/>
      </c>
      <c r="BD471" s="5"/>
      <c r="BE471" s="27" t="str">
        <f t="shared" si="81"/>
        <v/>
      </c>
      <c r="BF471" s="27" t="str">
        <f>IFERROR(VLOOKUP(BE471,vlookup!G$2:I$331,2,FALSE),"")</f>
        <v/>
      </c>
      <c r="BG471" s="27" t="str">
        <f>IFERROR(VLOOKUP(BE471,vlookup!G$2:I$331,3,FALSE),"")</f>
        <v/>
      </c>
      <c r="BH471" s="5"/>
      <c r="BI471" s="6"/>
      <c r="BJ471" s="6"/>
      <c r="BK471" s="6"/>
      <c r="BL471" s="6"/>
    </row>
    <row r="472" spans="1:64">
      <c r="A472" s="4"/>
      <c r="B472" s="5"/>
      <c r="C472" s="27" t="str">
        <f>IFERROR(VLOOKUP(B472,vlookup!A$2:I$331,2,FALSE),"")</f>
        <v/>
      </c>
      <c r="D472" s="27" t="str">
        <f>IFERROR(VLOOKUP(B472,vlookup!A$2:I$331,3,FALSE),"")</f>
        <v/>
      </c>
      <c r="E472" s="5"/>
      <c r="F472" s="27" t="str">
        <f>IFERROR(VLOOKUP(E472,vlookup!D$2:E$331,2,FALSE),"")</f>
        <v/>
      </c>
      <c r="G472" s="5"/>
      <c r="H472" s="27" t="str">
        <f t="shared" si="72"/>
        <v/>
      </c>
      <c r="I472" s="27" t="str">
        <f>IFERROR(VLOOKUP(H472,vlookup!G$2:I$331,2,FALSE),"")</f>
        <v/>
      </c>
      <c r="J472" s="27" t="str">
        <f>IFERROR(VLOOKUP(H472,vlookup!G$2:I$331,3,FALSE),"")</f>
        <v/>
      </c>
      <c r="K472" s="5"/>
      <c r="L472" s="6"/>
      <c r="M472" s="6"/>
      <c r="N472" s="6"/>
      <c r="O472" s="6"/>
      <c r="P472" s="6"/>
      <c r="Q472" s="14" t="str">
        <f t="shared" si="73"/>
        <v/>
      </c>
      <c r="R472" s="5"/>
      <c r="S472" s="6"/>
      <c r="T472" s="6"/>
      <c r="U472" s="5"/>
      <c r="V472" s="45">
        <f t="shared" si="74"/>
        <v>0</v>
      </c>
      <c r="W472" s="45">
        <f t="shared" si="75"/>
        <v>0</v>
      </c>
      <c r="X472" s="45" t="e">
        <f t="shared" si="76"/>
        <v>#VALUE!</v>
      </c>
      <c r="Y472" s="45">
        <f>IFERROR(VALUE(V472),VLOOKUP(V472,DayReplace[],2,0))</f>
        <v>0</v>
      </c>
      <c r="Z472" s="45">
        <f>IF(V472=0,1,
IF(OR(AND(COUNTIF(Table12[Normal and Leap Years],X472),AA472=3,Y472=30),
AND(COUNTIF(Table9[MM Year],X472),COUNTIF(Table13[Always 29-Day Months],AA472),Y472=30)),Y472
-1,Y472))</f>
        <v>1</v>
      </c>
      <c r="AA472" s="45">
        <f>IFERROR(VALUE(W472),VLOOKUP(W472,MonthReplace[],2,0))</f>
        <v>0</v>
      </c>
      <c r="AB472" s="45" t="e">
        <f>IF(COUNTIF(Table9[MM Year],X472),VLOOKUP(AA472,MonthSerial[],VLOOKUP(X472,Table9[],3,0)+2,0),DATE(X472,AA472,0)-AC472)</f>
        <v>#VALUE!</v>
      </c>
      <c r="AC472" s="45" t="e">
        <f>IF(COUNTIF(Table9[MM Year],X472),
VLOOKUP(X472,Table9[],5,0),
DATE(X472,1,0))</f>
        <v>#VALUE!</v>
      </c>
      <c r="AD472" s="46" t="e">
        <f>IF(AA472=0,DATE(YEAR(AC472+1),7,16),
IF(V472=0,IF(COUNTIF(Table9[MM Year],X472),AC472+AB472+Z472+15-DAY(AC472+AB472+Z472+15)+16,AC472+AB472+Z472-DAY(AC472+AB472+Z472)+16),
IF(COUNTIF(Table9[MM Year],X472),
IF(AC472+AB472+Z472&lt;VLOOKUP(X472,Table9[],7,0),AC472
+AB472+Z472+VLOOKUP(X472,Table9[],4,0),AC472+AB472+Z472),AC472
+AB472+Z472)))</f>
        <v>#VALUE!</v>
      </c>
      <c r="AE472" s="42"/>
      <c r="AF472" s="15" t="str">
        <f>IFERROR(IF(COUNTIF(Table9[MM Year],X472),
IF(AD472&lt;VLOOKUP(X472,Table9[],7,0),AD472
+VLOOKUP(X472,Table9[],4,0),AD472),AD472
),"")</f>
        <v/>
      </c>
      <c r="AG472" s="5"/>
      <c r="AH472" s="5"/>
      <c r="AI472" s="5"/>
      <c r="AJ472" s="6"/>
      <c r="AK472" s="6"/>
      <c r="AL472" s="12" t="str">
        <f t="shared" si="77"/>
        <v/>
      </c>
      <c r="AM472" s="5"/>
      <c r="AN472" s="27" t="str">
        <f t="shared" si="78"/>
        <v/>
      </c>
      <c r="AO472" s="5"/>
      <c r="AP472" s="5"/>
      <c r="AQ472" s="6"/>
      <c r="AR472" s="12" t="str">
        <f t="shared" si="79"/>
        <v/>
      </c>
      <c r="AS472" s="6"/>
      <c r="AT472" s="5"/>
      <c r="AU472" s="53"/>
      <c r="AV472" s="53"/>
      <c r="AW472" s="54"/>
      <c r="AX472" s="15" t="str">
        <f t="shared" si="80"/>
        <v/>
      </c>
      <c r="AY472" s="5"/>
      <c r="AZ472" s="27" t="str">
        <f>IFERROR(VLOOKUP(AY472,vlookup!A$2:I$331,2,FALSE),"")</f>
        <v/>
      </c>
      <c r="BA472" s="27" t="str">
        <f>IFERROR(VLOOKUP(AY472,vlookup!A$2:I$331,3,FALSE),"")</f>
        <v/>
      </c>
      <c r="BB472" s="5"/>
      <c r="BC472" s="27" t="str">
        <f>IFERROR(VLOOKUP(BB472,vlookup!D$2:E$331,2,FALSE),"")</f>
        <v/>
      </c>
      <c r="BD472" s="5"/>
      <c r="BE472" s="27" t="str">
        <f t="shared" si="81"/>
        <v/>
      </c>
      <c r="BF472" s="27" t="str">
        <f>IFERROR(VLOOKUP(BE472,vlookup!G$2:I$331,2,FALSE),"")</f>
        <v/>
      </c>
      <c r="BG472" s="27" t="str">
        <f>IFERROR(VLOOKUP(BE472,vlookup!G$2:I$331,3,FALSE),"")</f>
        <v/>
      </c>
      <c r="BH472" s="5"/>
      <c r="BI472" s="6"/>
      <c r="BJ472" s="6"/>
      <c r="BK472" s="6"/>
      <c r="BL472" s="6"/>
    </row>
    <row r="473" spans="1:64">
      <c r="A473" s="4"/>
      <c r="B473" s="5"/>
      <c r="C473" s="27" t="str">
        <f>IFERROR(VLOOKUP(B473,vlookup!A$2:I$331,2,FALSE),"")</f>
        <v/>
      </c>
      <c r="D473" s="27" t="str">
        <f>IFERROR(VLOOKUP(B473,vlookup!A$2:I$331,3,FALSE),"")</f>
        <v/>
      </c>
      <c r="E473" s="5"/>
      <c r="F473" s="27" t="str">
        <f>IFERROR(VLOOKUP(E473,vlookup!D$2:E$331,2,FALSE),"")</f>
        <v/>
      </c>
      <c r="G473" s="5"/>
      <c r="H473" s="27" t="str">
        <f t="shared" si="72"/>
        <v/>
      </c>
      <c r="I473" s="27" t="str">
        <f>IFERROR(VLOOKUP(H473,vlookup!G$2:I$331,2,FALSE),"")</f>
        <v/>
      </c>
      <c r="J473" s="27" t="str">
        <f>IFERROR(VLOOKUP(H473,vlookup!G$2:I$331,3,FALSE),"")</f>
        <v/>
      </c>
      <c r="K473" s="5"/>
      <c r="L473" s="6"/>
      <c r="M473" s="6"/>
      <c r="N473" s="6"/>
      <c r="O473" s="6"/>
      <c r="P473" s="6"/>
      <c r="Q473" s="14" t="str">
        <f t="shared" si="73"/>
        <v/>
      </c>
      <c r="R473" s="5"/>
      <c r="S473" s="6"/>
      <c r="T473" s="6"/>
      <c r="U473" s="5"/>
      <c r="V473" s="45">
        <f t="shared" si="74"/>
        <v>0</v>
      </c>
      <c r="W473" s="45">
        <f t="shared" si="75"/>
        <v>0</v>
      </c>
      <c r="X473" s="45" t="e">
        <f t="shared" si="76"/>
        <v>#VALUE!</v>
      </c>
      <c r="Y473" s="45">
        <f>IFERROR(VALUE(V473),VLOOKUP(V473,DayReplace[],2,0))</f>
        <v>0</v>
      </c>
      <c r="Z473" s="45">
        <f>IF(V473=0,1,
IF(OR(AND(COUNTIF(Table12[Normal and Leap Years],X473),AA473=3,Y473=30),
AND(COUNTIF(Table9[MM Year],X473),COUNTIF(Table13[Always 29-Day Months],AA473),Y473=30)),Y473
-1,Y473))</f>
        <v>1</v>
      </c>
      <c r="AA473" s="45">
        <f>IFERROR(VALUE(W473),VLOOKUP(W473,MonthReplace[],2,0))</f>
        <v>0</v>
      </c>
      <c r="AB473" s="45" t="e">
        <f>IF(COUNTIF(Table9[MM Year],X473),VLOOKUP(AA473,MonthSerial[],VLOOKUP(X473,Table9[],3,0)+2,0),DATE(X473,AA473,0)-AC473)</f>
        <v>#VALUE!</v>
      </c>
      <c r="AC473" s="45" t="e">
        <f>IF(COUNTIF(Table9[MM Year],X473),
VLOOKUP(X473,Table9[],5,0),
DATE(X473,1,0))</f>
        <v>#VALUE!</v>
      </c>
      <c r="AD473" s="46" t="e">
        <f>IF(AA473=0,DATE(YEAR(AC473+1),7,16),
IF(V473=0,IF(COUNTIF(Table9[MM Year],X473),AC473+AB473+Z473+15-DAY(AC473+AB473+Z473+15)+16,AC473+AB473+Z473-DAY(AC473+AB473+Z473)+16),
IF(COUNTIF(Table9[MM Year],X473),
IF(AC473+AB473+Z473&lt;VLOOKUP(X473,Table9[],7,0),AC473
+AB473+Z473+VLOOKUP(X473,Table9[],4,0),AC473+AB473+Z473),AC473
+AB473+Z473)))</f>
        <v>#VALUE!</v>
      </c>
      <c r="AE473" s="42"/>
      <c r="AF473" s="15" t="str">
        <f>IFERROR(IF(COUNTIF(Table9[MM Year],X473),
IF(AD473&lt;VLOOKUP(X473,Table9[],7,0),AD473
+VLOOKUP(X473,Table9[],4,0),AD473),AD473
),"")</f>
        <v/>
      </c>
      <c r="AG473" s="5"/>
      <c r="AH473" s="5"/>
      <c r="AI473" s="5"/>
      <c r="AJ473" s="6"/>
      <c r="AK473" s="6"/>
      <c r="AL473" s="12" t="str">
        <f t="shared" si="77"/>
        <v/>
      </c>
      <c r="AM473" s="5"/>
      <c r="AN473" s="27" t="str">
        <f t="shared" si="78"/>
        <v/>
      </c>
      <c r="AO473" s="5"/>
      <c r="AP473" s="5"/>
      <c r="AQ473" s="6"/>
      <c r="AR473" s="12" t="str">
        <f t="shared" si="79"/>
        <v/>
      </c>
      <c r="AS473" s="6"/>
      <c r="AT473" s="5"/>
      <c r="AU473" s="53"/>
      <c r="AV473" s="53"/>
      <c r="AW473" s="54"/>
      <c r="AX473" s="15" t="str">
        <f t="shared" si="80"/>
        <v/>
      </c>
      <c r="AY473" s="5"/>
      <c r="AZ473" s="27" t="str">
        <f>IFERROR(VLOOKUP(AY473,vlookup!A$2:I$331,2,FALSE),"")</f>
        <v/>
      </c>
      <c r="BA473" s="27" t="str">
        <f>IFERROR(VLOOKUP(AY473,vlookup!A$2:I$331,3,FALSE),"")</f>
        <v/>
      </c>
      <c r="BB473" s="5"/>
      <c r="BC473" s="27" t="str">
        <f>IFERROR(VLOOKUP(BB473,vlookup!D$2:E$331,2,FALSE),"")</f>
        <v/>
      </c>
      <c r="BD473" s="5"/>
      <c r="BE473" s="27" t="str">
        <f t="shared" si="81"/>
        <v/>
      </c>
      <c r="BF473" s="27" t="str">
        <f>IFERROR(VLOOKUP(BE473,vlookup!G$2:I$331,2,FALSE),"")</f>
        <v/>
      </c>
      <c r="BG473" s="27" t="str">
        <f>IFERROR(VLOOKUP(BE473,vlookup!G$2:I$331,3,FALSE),"")</f>
        <v/>
      </c>
      <c r="BH473" s="5"/>
      <c r="BI473" s="6"/>
      <c r="BJ473" s="6"/>
      <c r="BK473" s="6"/>
      <c r="BL473" s="6"/>
    </row>
    <row r="474" spans="1:64">
      <c r="A474" s="4"/>
      <c r="B474" s="5"/>
      <c r="C474" s="27" t="str">
        <f>IFERROR(VLOOKUP(B474,vlookup!A$2:I$331,2,FALSE),"")</f>
        <v/>
      </c>
      <c r="D474" s="27" t="str">
        <f>IFERROR(VLOOKUP(B474,vlookup!A$2:I$331,3,FALSE),"")</f>
        <v/>
      </c>
      <c r="E474" s="5"/>
      <c r="F474" s="27" t="str">
        <f>IFERROR(VLOOKUP(E474,vlookup!D$2:E$331,2,FALSE),"")</f>
        <v/>
      </c>
      <c r="G474" s="5"/>
      <c r="H474" s="27" t="str">
        <f t="shared" si="72"/>
        <v/>
      </c>
      <c r="I474" s="27" t="str">
        <f>IFERROR(VLOOKUP(H474,vlookup!G$2:I$331,2,FALSE),"")</f>
        <v/>
      </c>
      <c r="J474" s="27" t="str">
        <f>IFERROR(VLOOKUP(H474,vlookup!G$2:I$331,3,FALSE),"")</f>
        <v/>
      </c>
      <c r="K474" s="5"/>
      <c r="L474" s="6"/>
      <c r="M474" s="6"/>
      <c r="N474" s="6"/>
      <c r="O474" s="6"/>
      <c r="P474" s="6"/>
      <c r="Q474" s="14" t="str">
        <f t="shared" si="73"/>
        <v/>
      </c>
      <c r="R474" s="5"/>
      <c r="S474" s="6"/>
      <c r="T474" s="6"/>
      <c r="U474" s="5"/>
      <c r="V474" s="45">
        <f t="shared" si="74"/>
        <v>0</v>
      </c>
      <c r="W474" s="45">
        <f t="shared" si="75"/>
        <v>0</v>
      </c>
      <c r="X474" s="45" t="e">
        <f t="shared" si="76"/>
        <v>#VALUE!</v>
      </c>
      <c r="Y474" s="45">
        <f>IFERROR(VALUE(V474),VLOOKUP(V474,DayReplace[],2,0))</f>
        <v>0</v>
      </c>
      <c r="Z474" s="45">
        <f>IF(V474=0,1,
IF(OR(AND(COUNTIF(Table12[Normal and Leap Years],X474),AA474=3,Y474=30),
AND(COUNTIF(Table9[MM Year],X474),COUNTIF(Table13[Always 29-Day Months],AA474),Y474=30)),Y474
-1,Y474))</f>
        <v>1</v>
      </c>
      <c r="AA474" s="45">
        <f>IFERROR(VALUE(W474),VLOOKUP(W474,MonthReplace[],2,0))</f>
        <v>0</v>
      </c>
      <c r="AB474" s="45" t="e">
        <f>IF(COUNTIF(Table9[MM Year],X474),VLOOKUP(AA474,MonthSerial[],VLOOKUP(X474,Table9[],3,0)+2,0),DATE(X474,AA474,0)-AC474)</f>
        <v>#VALUE!</v>
      </c>
      <c r="AC474" s="45" t="e">
        <f>IF(COUNTIF(Table9[MM Year],X474),
VLOOKUP(X474,Table9[],5,0),
DATE(X474,1,0))</f>
        <v>#VALUE!</v>
      </c>
      <c r="AD474" s="46" t="e">
        <f>IF(AA474=0,DATE(YEAR(AC474+1),7,16),
IF(V474=0,IF(COUNTIF(Table9[MM Year],X474),AC474+AB474+Z474+15-DAY(AC474+AB474+Z474+15)+16,AC474+AB474+Z474-DAY(AC474+AB474+Z474)+16),
IF(COUNTIF(Table9[MM Year],X474),
IF(AC474+AB474+Z474&lt;VLOOKUP(X474,Table9[],7,0),AC474
+AB474+Z474+VLOOKUP(X474,Table9[],4,0),AC474+AB474+Z474),AC474
+AB474+Z474)))</f>
        <v>#VALUE!</v>
      </c>
      <c r="AE474" s="42"/>
      <c r="AF474" s="15" t="str">
        <f>IFERROR(IF(COUNTIF(Table9[MM Year],X474),
IF(AD474&lt;VLOOKUP(X474,Table9[],7,0),AD474
+VLOOKUP(X474,Table9[],4,0),AD474),AD474
),"")</f>
        <v/>
      </c>
      <c r="AG474" s="5"/>
      <c r="AH474" s="5"/>
      <c r="AI474" s="5"/>
      <c r="AJ474" s="6"/>
      <c r="AK474" s="6"/>
      <c r="AL474" s="12" t="str">
        <f t="shared" si="77"/>
        <v/>
      </c>
      <c r="AM474" s="5"/>
      <c r="AN474" s="27" t="str">
        <f t="shared" si="78"/>
        <v/>
      </c>
      <c r="AO474" s="5"/>
      <c r="AP474" s="5"/>
      <c r="AQ474" s="6"/>
      <c r="AR474" s="12" t="str">
        <f t="shared" si="79"/>
        <v/>
      </c>
      <c r="AS474" s="6"/>
      <c r="AT474" s="5"/>
      <c r="AU474" s="53"/>
      <c r="AV474" s="53"/>
      <c r="AW474" s="54"/>
      <c r="AX474" s="15" t="str">
        <f t="shared" si="80"/>
        <v/>
      </c>
      <c r="AY474" s="5"/>
      <c r="AZ474" s="27" t="str">
        <f>IFERROR(VLOOKUP(AY474,vlookup!A$2:I$331,2,FALSE),"")</f>
        <v/>
      </c>
      <c r="BA474" s="27" t="str">
        <f>IFERROR(VLOOKUP(AY474,vlookup!A$2:I$331,3,FALSE),"")</f>
        <v/>
      </c>
      <c r="BB474" s="5"/>
      <c r="BC474" s="27" t="str">
        <f>IFERROR(VLOOKUP(BB474,vlookup!D$2:E$331,2,FALSE),"")</f>
        <v/>
      </c>
      <c r="BD474" s="5"/>
      <c r="BE474" s="27" t="str">
        <f t="shared" si="81"/>
        <v/>
      </c>
      <c r="BF474" s="27" t="str">
        <f>IFERROR(VLOOKUP(BE474,vlookup!G$2:I$331,2,FALSE),"")</f>
        <v/>
      </c>
      <c r="BG474" s="27" t="str">
        <f>IFERROR(VLOOKUP(BE474,vlookup!G$2:I$331,3,FALSE),"")</f>
        <v/>
      </c>
      <c r="BH474" s="5"/>
      <c r="BI474" s="6"/>
      <c r="BJ474" s="6"/>
      <c r="BK474" s="6"/>
      <c r="BL474" s="6"/>
    </row>
    <row r="475" spans="1:64">
      <c r="A475" s="4"/>
      <c r="B475" s="5"/>
      <c r="C475" s="27" t="str">
        <f>IFERROR(VLOOKUP(B475,vlookup!A$2:I$331,2,FALSE),"")</f>
        <v/>
      </c>
      <c r="D475" s="27" t="str">
        <f>IFERROR(VLOOKUP(B475,vlookup!A$2:I$331,3,FALSE),"")</f>
        <v/>
      </c>
      <c r="E475" s="5"/>
      <c r="F475" s="27" t="str">
        <f>IFERROR(VLOOKUP(E475,vlookup!D$2:E$331,2,FALSE),"")</f>
        <v/>
      </c>
      <c r="G475" s="5"/>
      <c r="H475" s="27" t="str">
        <f t="shared" si="72"/>
        <v/>
      </c>
      <c r="I475" s="27" t="str">
        <f>IFERROR(VLOOKUP(H475,vlookup!G$2:I$331,2,FALSE),"")</f>
        <v/>
      </c>
      <c r="J475" s="27" t="str">
        <f>IFERROR(VLOOKUP(H475,vlookup!G$2:I$331,3,FALSE),"")</f>
        <v/>
      </c>
      <c r="K475" s="5"/>
      <c r="L475" s="6"/>
      <c r="M475" s="6"/>
      <c r="N475" s="6"/>
      <c r="O475" s="6"/>
      <c r="P475" s="6"/>
      <c r="Q475" s="14" t="str">
        <f t="shared" si="73"/>
        <v/>
      </c>
      <c r="R475" s="5"/>
      <c r="S475" s="6"/>
      <c r="T475" s="6"/>
      <c r="U475" s="5"/>
      <c r="V475" s="45">
        <f t="shared" si="74"/>
        <v>0</v>
      </c>
      <c r="W475" s="45">
        <f t="shared" si="75"/>
        <v>0</v>
      </c>
      <c r="X475" s="45" t="e">
        <f t="shared" si="76"/>
        <v>#VALUE!</v>
      </c>
      <c r="Y475" s="45">
        <f>IFERROR(VALUE(V475),VLOOKUP(V475,DayReplace[],2,0))</f>
        <v>0</v>
      </c>
      <c r="Z475" s="45">
        <f>IF(V475=0,1,
IF(OR(AND(COUNTIF(Table12[Normal and Leap Years],X475),AA475=3,Y475=30),
AND(COUNTIF(Table9[MM Year],X475),COUNTIF(Table13[Always 29-Day Months],AA475),Y475=30)),Y475
-1,Y475))</f>
        <v>1</v>
      </c>
      <c r="AA475" s="45">
        <f>IFERROR(VALUE(W475),VLOOKUP(W475,MonthReplace[],2,0))</f>
        <v>0</v>
      </c>
      <c r="AB475" s="45" t="e">
        <f>IF(COUNTIF(Table9[MM Year],X475),VLOOKUP(AA475,MonthSerial[],VLOOKUP(X475,Table9[],3,0)+2,0),DATE(X475,AA475,0)-AC475)</f>
        <v>#VALUE!</v>
      </c>
      <c r="AC475" s="45" t="e">
        <f>IF(COUNTIF(Table9[MM Year],X475),
VLOOKUP(X475,Table9[],5,0),
DATE(X475,1,0))</f>
        <v>#VALUE!</v>
      </c>
      <c r="AD475" s="46" t="e">
        <f>IF(AA475=0,DATE(YEAR(AC475+1),7,16),
IF(V475=0,IF(COUNTIF(Table9[MM Year],X475),AC475+AB475+Z475+15-DAY(AC475+AB475+Z475+15)+16,AC475+AB475+Z475-DAY(AC475+AB475+Z475)+16),
IF(COUNTIF(Table9[MM Year],X475),
IF(AC475+AB475+Z475&lt;VLOOKUP(X475,Table9[],7,0),AC475
+AB475+Z475+VLOOKUP(X475,Table9[],4,0),AC475+AB475+Z475),AC475
+AB475+Z475)))</f>
        <v>#VALUE!</v>
      </c>
      <c r="AE475" s="42"/>
      <c r="AF475" s="15" t="str">
        <f>IFERROR(IF(COUNTIF(Table9[MM Year],X475),
IF(AD475&lt;VLOOKUP(X475,Table9[],7,0),AD475
+VLOOKUP(X475,Table9[],4,0),AD475),AD475
),"")</f>
        <v/>
      </c>
      <c r="AG475" s="5"/>
      <c r="AH475" s="5"/>
      <c r="AI475" s="5"/>
      <c r="AJ475" s="6"/>
      <c r="AK475" s="6"/>
      <c r="AL475" s="12" t="str">
        <f t="shared" si="77"/>
        <v/>
      </c>
      <c r="AM475" s="5"/>
      <c r="AN475" s="27" t="str">
        <f t="shared" si="78"/>
        <v/>
      </c>
      <c r="AO475" s="5"/>
      <c r="AP475" s="5"/>
      <c r="AQ475" s="6"/>
      <c r="AR475" s="12" t="str">
        <f t="shared" si="79"/>
        <v/>
      </c>
      <c r="AS475" s="6"/>
      <c r="AT475" s="5"/>
      <c r="AU475" s="53"/>
      <c r="AV475" s="53"/>
      <c r="AW475" s="54"/>
      <c r="AX475" s="15" t="str">
        <f t="shared" si="80"/>
        <v/>
      </c>
      <c r="AY475" s="5"/>
      <c r="AZ475" s="27" t="str">
        <f>IFERROR(VLOOKUP(AY475,vlookup!A$2:I$331,2,FALSE),"")</f>
        <v/>
      </c>
      <c r="BA475" s="27" t="str">
        <f>IFERROR(VLOOKUP(AY475,vlookup!A$2:I$331,3,FALSE),"")</f>
        <v/>
      </c>
      <c r="BB475" s="5"/>
      <c r="BC475" s="27" t="str">
        <f>IFERROR(VLOOKUP(BB475,vlookup!D$2:E$331,2,FALSE),"")</f>
        <v/>
      </c>
      <c r="BD475" s="5"/>
      <c r="BE475" s="27" t="str">
        <f t="shared" si="81"/>
        <v/>
      </c>
      <c r="BF475" s="27" t="str">
        <f>IFERROR(VLOOKUP(BE475,vlookup!G$2:I$331,2,FALSE),"")</f>
        <v/>
      </c>
      <c r="BG475" s="27" t="str">
        <f>IFERROR(VLOOKUP(BE475,vlookup!G$2:I$331,3,FALSE),"")</f>
        <v/>
      </c>
      <c r="BH475" s="5"/>
      <c r="BI475" s="6"/>
      <c r="BJ475" s="6"/>
      <c r="BK475" s="6"/>
      <c r="BL475" s="6"/>
    </row>
    <row r="476" spans="1:64">
      <c r="A476" s="4"/>
      <c r="B476" s="5"/>
      <c r="C476" s="27" t="str">
        <f>IFERROR(VLOOKUP(B476,vlookup!A$2:I$331,2,FALSE),"")</f>
        <v/>
      </c>
      <c r="D476" s="27" t="str">
        <f>IFERROR(VLOOKUP(B476,vlookup!A$2:I$331,3,FALSE),"")</f>
        <v/>
      </c>
      <c r="E476" s="5"/>
      <c r="F476" s="27" t="str">
        <f>IFERROR(VLOOKUP(E476,vlookup!D$2:E$331,2,FALSE),"")</f>
        <v/>
      </c>
      <c r="G476" s="5"/>
      <c r="H476" s="27" t="str">
        <f t="shared" si="72"/>
        <v/>
      </c>
      <c r="I476" s="27" t="str">
        <f>IFERROR(VLOOKUP(H476,vlookup!G$2:I$331,2,FALSE),"")</f>
        <v/>
      </c>
      <c r="J476" s="27" t="str">
        <f>IFERROR(VLOOKUP(H476,vlookup!G$2:I$331,3,FALSE),"")</f>
        <v/>
      </c>
      <c r="K476" s="5"/>
      <c r="L476" s="6"/>
      <c r="M476" s="6"/>
      <c r="N476" s="6"/>
      <c r="O476" s="6"/>
      <c r="P476" s="6"/>
      <c r="Q476" s="14" t="str">
        <f t="shared" si="73"/>
        <v/>
      </c>
      <c r="R476" s="5"/>
      <c r="S476" s="6"/>
      <c r="T476" s="6"/>
      <c r="U476" s="5"/>
      <c r="V476" s="45">
        <f t="shared" si="74"/>
        <v>0</v>
      </c>
      <c r="W476" s="45">
        <f t="shared" si="75"/>
        <v>0</v>
      </c>
      <c r="X476" s="45" t="e">
        <f t="shared" si="76"/>
        <v>#VALUE!</v>
      </c>
      <c r="Y476" s="45">
        <f>IFERROR(VALUE(V476),VLOOKUP(V476,DayReplace[],2,0))</f>
        <v>0</v>
      </c>
      <c r="Z476" s="45">
        <f>IF(V476=0,1,
IF(OR(AND(COUNTIF(Table12[Normal and Leap Years],X476),AA476=3,Y476=30),
AND(COUNTIF(Table9[MM Year],X476),COUNTIF(Table13[Always 29-Day Months],AA476),Y476=30)),Y476
-1,Y476))</f>
        <v>1</v>
      </c>
      <c r="AA476" s="45">
        <f>IFERROR(VALUE(W476),VLOOKUP(W476,MonthReplace[],2,0))</f>
        <v>0</v>
      </c>
      <c r="AB476" s="45" t="e">
        <f>IF(COUNTIF(Table9[MM Year],X476),VLOOKUP(AA476,MonthSerial[],VLOOKUP(X476,Table9[],3,0)+2,0),DATE(X476,AA476,0)-AC476)</f>
        <v>#VALUE!</v>
      </c>
      <c r="AC476" s="45" t="e">
        <f>IF(COUNTIF(Table9[MM Year],X476),
VLOOKUP(X476,Table9[],5,0),
DATE(X476,1,0))</f>
        <v>#VALUE!</v>
      </c>
      <c r="AD476" s="46" t="e">
        <f>IF(AA476=0,DATE(YEAR(AC476+1),7,16),
IF(V476=0,IF(COUNTIF(Table9[MM Year],X476),AC476+AB476+Z476+15-DAY(AC476+AB476+Z476+15)+16,AC476+AB476+Z476-DAY(AC476+AB476+Z476)+16),
IF(COUNTIF(Table9[MM Year],X476),
IF(AC476+AB476+Z476&lt;VLOOKUP(X476,Table9[],7,0),AC476
+AB476+Z476+VLOOKUP(X476,Table9[],4,0),AC476+AB476+Z476),AC476
+AB476+Z476)))</f>
        <v>#VALUE!</v>
      </c>
      <c r="AE476" s="42"/>
      <c r="AF476" s="15" t="str">
        <f>IFERROR(IF(COUNTIF(Table9[MM Year],X476),
IF(AD476&lt;VLOOKUP(X476,Table9[],7,0),AD476
+VLOOKUP(X476,Table9[],4,0),AD476),AD476
),"")</f>
        <v/>
      </c>
      <c r="AG476" s="5"/>
      <c r="AH476" s="5"/>
      <c r="AI476" s="5"/>
      <c r="AJ476" s="6"/>
      <c r="AK476" s="6"/>
      <c r="AL476" s="12" t="str">
        <f t="shared" si="77"/>
        <v/>
      </c>
      <c r="AM476" s="5"/>
      <c r="AN476" s="27" t="str">
        <f t="shared" si="78"/>
        <v/>
      </c>
      <c r="AO476" s="5"/>
      <c r="AP476" s="5"/>
      <c r="AQ476" s="6"/>
      <c r="AR476" s="12" t="str">
        <f t="shared" si="79"/>
        <v/>
      </c>
      <c r="AS476" s="6"/>
      <c r="AT476" s="5"/>
      <c r="AU476" s="53"/>
      <c r="AV476" s="53"/>
      <c r="AW476" s="54"/>
      <c r="AX476" s="15" t="str">
        <f t="shared" si="80"/>
        <v/>
      </c>
      <c r="AY476" s="5"/>
      <c r="AZ476" s="27" t="str">
        <f>IFERROR(VLOOKUP(AY476,vlookup!A$2:I$331,2,FALSE),"")</f>
        <v/>
      </c>
      <c r="BA476" s="27" t="str">
        <f>IFERROR(VLOOKUP(AY476,vlookup!A$2:I$331,3,FALSE),"")</f>
        <v/>
      </c>
      <c r="BB476" s="5"/>
      <c r="BC476" s="27" t="str">
        <f>IFERROR(VLOOKUP(BB476,vlookup!D$2:E$331,2,FALSE),"")</f>
        <v/>
      </c>
      <c r="BD476" s="5"/>
      <c r="BE476" s="27" t="str">
        <f t="shared" si="81"/>
        <v/>
      </c>
      <c r="BF476" s="27" t="str">
        <f>IFERROR(VLOOKUP(BE476,vlookup!G$2:I$331,2,FALSE),"")</f>
        <v/>
      </c>
      <c r="BG476" s="27" t="str">
        <f>IFERROR(VLOOKUP(BE476,vlookup!G$2:I$331,3,FALSE),"")</f>
        <v/>
      </c>
      <c r="BH476" s="5"/>
      <c r="BI476" s="6"/>
      <c r="BJ476" s="6"/>
      <c r="BK476" s="6"/>
      <c r="BL476" s="6"/>
    </row>
    <row r="477" spans="1:64">
      <c r="A477" s="4"/>
      <c r="B477" s="5"/>
      <c r="C477" s="27" t="str">
        <f>IFERROR(VLOOKUP(B477,vlookup!A$2:I$331,2,FALSE),"")</f>
        <v/>
      </c>
      <c r="D477" s="27" t="str">
        <f>IFERROR(VLOOKUP(B477,vlookup!A$2:I$331,3,FALSE),"")</f>
        <v/>
      </c>
      <c r="E477" s="5"/>
      <c r="F477" s="27" t="str">
        <f>IFERROR(VLOOKUP(E477,vlookup!D$2:E$331,2,FALSE),"")</f>
        <v/>
      </c>
      <c r="G477" s="5"/>
      <c r="H477" s="27" t="str">
        <f t="shared" si="72"/>
        <v/>
      </c>
      <c r="I477" s="27" t="str">
        <f>IFERROR(VLOOKUP(H477,vlookup!G$2:I$331,2,FALSE),"")</f>
        <v/>
      </c>
      <c r="J477" s="27" t="str">
        <f>IFERROR(VLOOKUP(H477,vlookup!G$2:I$331,3,FALSE),"")</f>
        <v/>
      </c>
      <c r="K477" s="5"/>
      <c r="L477" s="6"/>
      <c r="M477" s="6"/>
      <c r="N477" s="6"/>
      <c r="O477" s="6"/>
      <c r="P477" s="6"/>
      <c r="Q477" s="14" t="str">
        <f t="shared" si="73"/>
        <v/>
      </c>
      <c r="R477" s="5"/>
      <c r="S477" s="6"/>
      <c r="T477" s="6"/>
      <c r="U477" s="5"/>
      <c r="V477" s="45">
        <f t="shared" si="74"/>
        <v>0</v>
      </c>
      <c r="W477" s="45">
        <f t="shared" si="75"/>
        <v>0</v>
      </c>
      <c r="X477" s="45" t="e">
        <f t="shared" si="76"/>
        <v>#VALUE!</v>
      </c>
      <c r="Y477" s="45">
        <f>IFERROR(VALUE(V477),VLOOKUP(V477,DayReplace[],2,0))</f>
        <v>0</v>
      </c>
      <c r="Z477" s="45">
        <f>IF(V477=0,1,
IF(OR(AND(COUNTIF(Table12[Normal and Leap Years],X477),AA477=3,Y477=30),
AND(COUNTIF(Table9[MM Year],X477),COUNTIF(Table13[Always 29-Day Months],AA477),Y477=30)),Y477
-1,Y477))</f>
        <v>1</v>
      </c>
      <c r="AA477" s="45">
        <f>IFERROR(VALUE(W477),VLOOKUP(W477,MonthReplace[],2,0))</f>
        <v>0</v>
      </c>
      <c r="AB477" s="45" t="e">
        <f>IF(COUNTIF(Table9[MM Year],X477),VLOOKUP(AA477,MonthSerial[],VLOOKUP(X477,Table9[],3,0)+2,0),DATE(X477,AA477,0)-AC477)</f>
        <v>#VALUE!</v>
      </c>
      <c r="AC477" s="45" t="e">
        <f>IF(COUNTIF(Table9[MM Year],X477),
VLOOKUP(X477,Table9[],5,0),
DATE(X477,1,0))</f>
        <v>#VALUE!</v>
      </c>
      <c r="AD477" s="46" t="e">
        <f>IF(AA477=0,DATE(YEAR(AC477+1),7,16),
IF(V477=0,IF(COUNTIF(Table9[MM Year],X477),AC477+AB477+Z477+15-DAY(AC477+AB477+Z477+15)+16,AC477+AB477+Z477-DAY(AC477+AB477+Z477)+16),
IF(COUNTIF(Table9[MM Year],X477),
IF(AC477+AB477+Z477&lt;VLOOKUP(X477,Table9[],7,0),AC477
+AB477+Z477+VLOOKUP(X477,Table9[],4,0),AC477+AB477+Z477),AC477
+AB477+Z477)))</f>
        <v>#VALUE!</v>
      </c>
      <c r="AE477" s="42"/>
      <c r="AF477" s="15" t="str">
        <f>IFERROR(IF(COUNTIF(Table9[MM Year],X477),
IF(AD477&lt;VLOOKUP(X477,Table9[],7,0),AD477
+VLOOKUP(X477,Table9[],4,0),AD477),AD477
),"")</f>
        <v/>
      </c>
      <c r="AG477" s="5"/>
      <c r="AH477" s="5"/>
      <c r="AI477" s="5"/>
      <c r="AJ477" s="6"/>
      <c r="AK477" s="6"/>
      <c r="AL477" s="12" t="str">
        <f t="shared" si="77"/>
        <v/>
      </c>
      <c r="AM477" s="5"/>
      <c r="AN477" s="27" t="str">
        <f t="shared" si="78"/>
        <v/>
      </c>
      <c r="AO477" s="5"/>
      <c r="AP477" s="5"/>
      <c r="AQ477" s="6"/>
      <c r="AR477" s="12" t="str">
        <f t="shared" si="79"/>
        <v/>
      </c>
      <c r="AS477" s="6"/>
      <c r="AT477" s="5"/>
      <c r="AU477" s="53"/>
      <c r="AV477" s="53"/>
      <c r="AW477" s="54"/>
      <c r="AX477" s="15" t="str">
        <f t="shared" si="80"/>
        <v/>
      </c>
      <c r="AY477" s="5"/>
      <c r="AZ477" s="27" t="str">
        <f>IFERROR(VLOOKUP(AY477,vlookup!A$2:I$331,2,FALSE),"")</f>
        <v/>
      </c>
      <c r="BA477" s="27" t="str">
        <f>IFERROR(VLOOKUP(AY477,vlookup!A$2:I$331,3,FALSE),"")</f>
        <v/>
      </c>
      <c r="BB477" s="5"/>
      <c r="BC477" s="27" t="str">
        <f>IFERROR(VLOOKUP(BB477,vlookup!D$2:E$331,2,FALSE),"")</f>
        <v/>
      </c>
      <c r="BD477" s="5"/>
      <c r="BE477" s="27" t="str">
        <f t="shared" si="81"/>
        <v/>
      </c>
      <c r="BF477" s="27" t="str">
        <f>IFERROR(VLOOKUP(BE477,vlookup!G$2:I$331,2,FALSE),"")</f>
        <v/>
      </c>
      <c r="BG477" s="27" t="str">
        <f>IFERROR(VLOOKUP(BE477,vlookup!G$2:I$331,3,FALSE),"")</f>
        <v/>
      </c>
      <c r="BH477" s="5"/>
      <c r="BI477" s="6"/>
      <c r="BJ477" s="6"/>
      <c r="BK477" s="6"/>
      <c r="BL477" s="6"/>
    </row>
    <row r="478" spans="1:64">
      <c r="A478" s="4"/>
      <c r="B478" s="5"/>
      <c r="C478" s="27" t="str">
        <f>IFERROR(VLOOKUP(B478,vlookup!A$2:I$331,2,FALSE),"")</f>
        <v/>
      </c>
      <c r="D478" s="27" t="str">
        <f>IFERROR(VLOOKUP(B478,vlookup!A$2:I$331,3,FALSE),"")</f>
        <v/>
      </c>
      <c r="E478" s="5"/>
      <c r="F478" s="27" t="str">
        <f>IFERROR(VLOOKUP(E478,vlookup!D$2:E$331,2,FALSE),"")</f>
        <v/>
      </c>
      <c r="G478" s="5"/>
      <c r="H478" s="27" t="str">
        <f t="shared" si="72"/>
        <v/>
      </c>
      <c r="I478" s="27" t="str">
        <f>IFERROR(VLOOKUP(H478,vlookup!G$2:I$331,2,FALSE),"")</f>
        <v/>
      </c>
      <c r="J478" s="27" t="str">
        <f>IFERROR(VLOOKUP(H478,vlookup!G$2:I$331,3,FALSE),"")</f>
        <v/>
      </c>
      <c r="K478" s="5"/>
      <c r="L478" s="6"/>
      <c r="M478" s="6"/>
      <c r="N478" s="6"/>
      <c r="O478" s="6"/>
      <c r="P478" s="6"/>
      <c r="Q478" s="14" t="str">
        <f t="shared" si="73"/>
        <v/>
      </c>
      <c r="R478" s="5"/>
      <c r="S478" s="6"/>
      <c r="T478" s="6"/>
      <c r="U478" s="5"/>
      <c r="V478" s="45">
        <f t="shared" si="74"/>
        <v>0</v>
      </c>
      <c r="W478" s="45">
        <f t="shared" si="75"/>
        <v>0</v>
      </c>
      <c r="X478" s="45" t="e">
        <f t="shared" si="76"/>
        <v>#VALUE!</v>
      </c>
      <c r="Y478" s="45">
        <f>IFERROR(VALUE(V478),VLOOKUP(V478,DayReplace[],2,0))</f>
        <v>0</v>
      </c>
      <c r="Z478" s="45">
        <f>IF(V478=0,1,
IF(OR(AND(COUNTIF(Table12[Normal and Leap Years],X478),AA478=3,Y478=30),
AND(COUNTIF(Table9[MM Year],X478),COUNTIF(Table13[Always 29-Day Months],AA478),Y478=30)),Y478
-1,Y478))</f>
        <v>1</v>
      </c>
      <c r="AA478" s="45">
        <f>IFERROR(VALUE(W478),VLOOKUP(W478,MonthReplace[],2,0))</f>
        <v>0</v>
      </c>
      <c r="AB478" s="45" t="e">
        <f>IF(COUNTIF(Table9[MM Year],X478),VLOOKUP(AA478,MonthSerial[],VLOOKUP(X478,Table9[],3,0)+2,0),DATE(X478,AA478,0)-AC478)</f>
        <v>#VALUE!</v>
      </c>
      <c r="AC478" s="45" t="e">
        <f>IF(COUNTIF(Table9[MM Year],X478),
VLOOKUP(X478,Table9[],5,0),
DATE(X478,1,0))</f>
        <v>#VALUE!</v>
      </c>
      <c r="AD478" s="46" t="e">
        <f>IF(AA478=0,DATE(YEAR(AC478+1),7,16),
IF(V478=0,IF(COUNTIF(Table9[MM Year],X478),AC478+AB478+Z478+15-DAY(AC478+AB478+Z478+15)+16,AC478+AB478+Z478-DAY(AC478+AB478+Z478)+16),
IF(COUNTIF(Table9[MM Year],X478),
IF(AC478+AB478+Z478&lt;VLOOKUP(X478,Table9[],7,0),AC478
+AB478+Z478+VLOOKUP(X478,Table9[],4,0),AC478+AB478+Z478),AC478
+AB478+Z478)))</f>
        <v>#VALUE!</v>
      </c>
      <c r="AE478" s="42"/>
      <c r="AF478" s="15" t="str">
        <f>IFERROR(IF(COUNTIF(Table9[MM Year],X478),
IF(AD478&lt;VLOOKUP(X478,Table9[],7,0),AD478
+VLOOKUP(X478,Table9[],4,0),AD478),AD478
),"")</f>
        <v/>
      </c>
      <c r="AG478" s="5"/>
      <c r="AH478" s="5"/>
      <c r="AI478" s="5"/>
      <c r="AJ478" s="6"/>
      <c r="AK478" s="6"/>
      <c r="AL478" s="12" t="str">
        <f t="shared" si="77"/>
        <v/>
      </c>
      <c r="AM478" s="5"/>
      <c r="AN478" s="27" t="str">
        <f t="shared" si="78"/>
        <v/>
      </c>
      <c r="AO478" s="5"/>
      <c r="AP478" s="5"/>
      <c r="AQ478" s="6"/>
      <c r="AR478" s="12" t="str">
        <f t="shared" si="79"/>
        <v/>
      </c>
      <c r="AS478" s="6"/>
      <c r="AT478" s="5"/>
      <c r="AU478" s="53"/>
      <c r="AV478" s="53"/>
      <c r="AW478" s="54"/>
      <c r="AX478" s="15" t="str">
        <f t="shared" si="80"/>
        <v/>
      </c>
      <c r="AY478" s="5"/>
      <c r="AZ478" s="27" t="str">
        <f>IFERROR(VLOOKUP(AY478,vlookup!A$2:I$331,2,FALSE),"")</f>
        <v/>
      </c>
      <c r="BA478" s="27" t="str">
        <f>IFERROR(VLOOKUP(AY478,vlookup!A$2:I$331,3,FALSE),"")</f>
        <v/>
      </c>
      <c r="BB478" s="5"/>
      <c r="BC478" s="27" t="str">
        <f>IFERROR(VLOOKUP(BB478,vlookup!D$2:E$331,2,FALSE),"")</f>
        <v/>
      </c>
      <c r="BD478" s="5"/>
      <c r="BE478" s="27" t="str">
        <f t="shared" si="81"/>
        <v/>
      </c>
      <c r="BF478" s="27" t="str">
        <f>IFERROR(VLOOKUP(BE478,vlookup!G$2:I$331,2,FALSE),"")</f>
        <v/>
      </c>
      <c r="BG478" s="27" t="str">
        <f>IFERROR(VLOOKUP(BE478,vlookup!G$2:I$331,3,FALSE),"")</f>
        <v/>
      </c>
      <c r="BH478" s="5"/>
      <c r="BI478" s="6"/>
      <c r="BJ478" s="6"/>
      <c r="BK478" s="6"/>
      <c r="BL478" s="6"/>
    </row>
    <row r="479" spans="1:64">
      <c r="A479" s="4"/>
      <c r="B479" s="5"/>
      <c r="C479" s="27" t="str">
        <f>IFERROR(VLOOKUP(B479,vlookup!A$2:I$331,2,FALSE),"")</f>
        <v/>
      </c>
      <c r="D479" s="27" t="str">
        <f>IFERROR(VLOOKUP(B479,vlookup!A$2:I$331,3,FALSE),"")</f>
        <v/>
      </c>
      <c r="E479" s="5"/>
      <c r="F479" s="27" t="str">
        <f>IFERROR(VLOOKUP(E479,vlookup!D$2:E$331,2,FALSE),"")</f>
        <v/>
      </c>
      <c r="G479" s="5"/>
      <c r="H479" s="27" t="str">
        <f t="shared" si="72"/>
        <v/>
      </c>
      <c r="I479" s="27" t="str">
        <f>IFERROR(VLOOKUP(H479,vlookup!G$2:I$331,2,FALSE),"")</f>
        <v/>
      </c>
      <c r="J479" s="27" t="str">
        <f>IFERROR(VLOOKUP(H479,vlookup!G$2:I$331,3,FALSE),"")</f>
        <v/>
      </c>
      <c r="K479" s="5"/>
      <c r="L479" s="6"/>
      <c r="M479" s="6"/>
      <c r="N479" s="6"/>
      <c r="O479" s="6"/>
      <c r="P479" s="6"/>
      <c r="Q479" s="14" t="str">
        <f t="shared" si="73"/>
        <v/>
      </c>
      <c r="R479" s="5"/>
      <c r="S479" s="6"/>
      <c r="T479" s="6"/>
      <c r="U479" s="5"/>
      <c r="V479" s="45">
        <f t="shared" si="74"/>
        <v>0</v>
      </c>
      <c r="W479" s="45">
        <f t="shared" si="75"/>
        <v>0</v>
      </c>
      <c r="X479" s="45" t="e">
        <f t="shared" si="76"/>
        <v>#VALUE!</v>
      </c>
      <c r="Y479" s="45">
        <f>IFERROR(VALUE(V479),VLOOKUP(V479,DayReplace[],2,0))</f>
        <v>0</v>
      </c>
      <c r="Z479" s="45">
        <f>IF(V479=0,1,
IF(OR(AND(COUNTIF(Table12[Normal and Leap Years],X479),AA479=3,Y479=30),
AND(COUNTIF(Table9[MM Year],X479),COUNTIF(Table13[Always 29-Day Months],AA479),Y479=30)),Y479
-1,Y479))</f>
        <v>1</v>
      </c>
      <c r="AA479" s="45">
        <f>IFERROR(VALUE(W479),VLOOKUP(W479,MonthReplace[],2,0))</f>
        <v>0</v>
      </c>
      <c r="AB479" s="45" t="e">
        <f>IF(COUNTIF(Table9[MM Year],X479),VLOOKUP(AA479,MonthSerial[],VLOOKUP(X479,Table9[],3,0)+2,0),DATE(X479,AA479,0)-AC479)</f>
        <v>#VALUE!</v>
      </c>
      <c r="AC479" s="45" t="e">
        <f>IF(COUNTIF(Table9[MM Year],X479),
VLOOKUP(X479,Table9[],5,0),
DATE(X479,1,0))</f>
        <v>#VALUE!</v>
      </c>
      <c r="AD479" s="46" t="e">
        <f>IF(AA479=0,DATE(YEAR(AC479+1),7,16),
IF(V479=0,IF(COUNTIF(Table9[MM Year],X479),AC479+AB479+Z479+15-DAY(AC479+AB479+Z479+15)+16,AC479+AB479+Z479-DAY(AC479+AB479+Z479)+16),
IF(COUNTIF(Table9[MM Year],X479),
IF(AC479+AB479+Z479&lt;VLOOKUP(X479,Table9[],7,0),AC479
+AB479+Z479+VLOOKUP(X479,Table9[],4,0),AC479+AB479+Z479),AC479
+AB479+Z479)))</f>
        <v>#VALUE!</v>
      </c>
      <c r="AE479" s="42"/>
      <c r="AF479" s="15" t="str">
        <f>IFERROR(IF(COUNTIF(Table9[MM Year],X479),
IF(AD479&lt;VLOOKUP(X479,Table9[],7,0),AD479
+VLOOKUP(X479,Table9[],4,0),AD479),AD479
),"")</f>
        <v/>
      </c>
      <c r="AG479" s="5"/>
      <c r="AH479" s="5"/>
      <c r="AI479" s="5"/>
      <c r="AJ479" s="6"/>
      <c r="AK479" s="6"/>
      <c r="AL479" s="12" t="str">
        <f t="shared" si="77"/>
        <v/>
      </c>
      <c r="AM479" s="5"/>
      <c r="AN479" s="27" t="str">
        <f t="shared" si="78"/>
        <v/>
      </c>
      <c r="AO479" s="5"/>
      <c r="AP479" s="5"/>
      <c r="AQ479" s="6"/>
      <c r="AR479" s="12" t="str">
        <f t="shared" si="79"/>
        <v/>
      </c>
      <c r="AS479" s="6"/>
      <c r="AT479" s="5"/>
      <c r="AU479" s="53"/>
      <c r="AV479" s="53"/>
      <c r="AW479" s="54"/>
      <c r="AX479" s="15" t="str">
        <f t="shared" si="80"/>
        <v/>
      </c>
      <c r="AY479" s="5"/>
      <c r="AZ479" s="27" t="str">
        <f>IFERROR(VLOOKUP(AY479,vlookup!A$2:I$331,2,FALSE),"")</f>
        <v/>
      </c>
      <c r="BA479" s="27" t="str">
        <f>IFERROR(VLOOKUP(AY479,vlookup!A$2:I$331,3,FALSE),"")</f>
        <v/>
      </c>
      <c r="BB479" s="5"/>
      <c r="BC479" s="27" t="str">
        <f>IFERROR(VLOOKUP(BB479,vlookup!D$2:E$331,2,FALSE),"")</f>
        <v/>
      </c>
      <c r="BD479" s="5"/>
      <c r="BE479" s="27" t="str">
        <f t="shared" si="81"/>
        <v/>
      </c>
      <c r="BF479" s="27" t="str">
        <f>IFERROR(VLOOKUP(BE479,vlookup!G$2:I$331,2,FALSE),"")</f>
        <v/>
      </c>
      <c r="BG479" s="27" t="str">
        <f>IFERROR(VLOOKUP(BE479,vlookup!G$2:I$331,3,FALSE),"")</f>
        <v/>
      </c>
      <c r="BH479" s="5"/>
      <c r="BI479" s="6"/>
      <c r="BJ479" s="6"/>
      <c r="BK479" s="6"/>
      <c r="BL479" s="6"/>
    </row>
    <row r="480" spans="1:64">
      <c r="A480" s="4"/>
      <c r="B480" s="5"/>
      <c r="C480" s="27" t="str">
        <f>IFERROR(VLOOKUP(B480,vlookup!A$2:I$331,2,FALSE),"")</f>
        <v/>
      </c>
      <c r="D480" s="27" t="str">
        <f>IFERROR(VLOOKUP(B480,vlookup!A$2:I$331,3,FALSE),"")</f>
        <v/>
      </c>
      <c r="E480" s="5"/>
      <c r="F480" s="27" t="str">
        <f>IFERROR(VLOOKUP(E480,vlookup!D$2:E$331,2,FALSE),"")</f>
        <v/>
      </c>
      <c r="G480" s="5"/>
      <c r="H480" s="27" t="str">
        <f t="shared" si="72"/>
        <v/>
      </c>
      <c r="I480" s="27" t="str">
        <f>IFERROR(VLOOKUP(H480,vlookup!G$2:I$331,2,FALSE),"")</f>
        <v/>
      </c>
      <c r="J480" s="27" t="str">
        <f>IFERROR(VLOOKUP(H480,vlookup!G$2:I$331,3,FALSE),"")</f>
        <v/>
      </c>
      <c r="K480" s="5"/>
      <c r="L480" s="6"/>
      <c r="M480" s="6"/>
      <c r="N480" s="6"/>
      <c r="O480" s="6"/>
      <c r="P480" s="6"/>
      <c r="Q480" s="14" t="str">
        <f t="shared" si="73"/>
        <v/>
      </c>
      <c r="R480" s="5"/>
      <c r="S480" s="6"/>
      <c r="T480" s="6"/>
      <c r="U480" s="5"/>
      <c r="V480" s="45">
        <f t="shared" si="74"/>
        <v>0</v>
      </c>
      <c r="W480" s="45">
        <f t="shared" si="75"/>
        <v>0</v>
      </c>
      <c r="X480" s="45" t="e">
        <f t="shared" si="76"/>
        <v>#VALUE!</v>
      </c>
      <c r="Y480" s="45">
        <f>IFERROR(VALUE(V480),VLOOKUP(V480,DayReplace[],2,0))</f>
        <v>0</v>
      </c>
      <c r="Z480" s="45">
        <f>IF(V480=0,1,
IF(OR(AND(COUNTIF(Table12[Normal and Leap Years],X480),AA480=3,Y480=30),
AND(COUNTIF(Table9[MM Year],X480),COUNTIF(Table13[Always 29-Day Months],AA480),Y480=30)),Y480
-1,Y480))</f>
        <v>1</v>
      </c>
      <c r="AA480" s="45">
        <f>IFERROR(VALUE(W480),VLOOKUP(W480,MonthReplace[],2,0))</f>
        <v>0</v>
      </c>
      <c r="AB480" s="45" t="e">
        <f>IF(COUNTIF(Table9[MM Year],X480),VLOOKUP(AA480,MonthSerial[],VLOOKUP(X480,Table9[],3,0)+2,0),DATE(X480,AA480,0)-AC480)</f>
        <v>#VALUE!</v>
      </c>
      <c r="AC480" s="45" t="e">
        <f>IF(COUNTIF(Table9[MM Year],X480),
VLOOKUP(X480,Table9[],5,0),
DATE(X480,1,0))</f>
        <v>#VALUE!</v>
      </c>
      <c r="AD480" s="46" t="e">
        <f>IF(AA480=0,DATE(YEAR(AC480+1),7,16),
IF(V480=0,IF(COUNTIF(Table9[MM Year],X480),AC480+AB480+Z480+15-DAY(AC480+AB480+Z480+15)+16,AC480+AB480+Z480-DAY(AC480+AB480+Z480)+16),
IF(COUNTIF(Table9[MM Year],X480),
IF(AC480+AB480+Z480&lt;VLOOKUP(X480,Table9[],7,0),AC480
+AB480+Z480+VLOOKUP(X480,Table9[],4,0),AC480+AB480+Z480),AC480
+AB480+Z480)))</f>
        <v>#VALUE!</v>
      </c>
      <c r="AE480" s="42"/>
      <c r="AF480" s="15" t="str">
        <f>IFERROR(IF(COUNTIF(Table9[MM Year],X480),
IF(AD480&lt;VLOOKUP(X480,Table9[],7,0),AD480
+VLOOKUP(X480,Table9[],4,0),AD480),AD480
),"")</f>
        <v/>
      </c>
      <c r="AG480" s="5"/>
      <c r="AH480" s="5"/>
      <c r="AI480" s="5"/>
      <c r="AJ480" s="6"/>
      <c r="AK480" s="6"/>
      <c r="AL480" s="12" t="str">
        <f t="shared" si="77"/>
        <v/>
      </c>
      <c r="AM480" s="5"/>
      <c r="AN480" s="27" t="str">
        <f t="shared" si="78"/>
        <v/>
      </c>
      <c r="AO480" s="5"/>
      <c r="AP480" s="5"/>
      <c r="AQ480" s="6"/>
      <c r="AR480" s="12" t="str">
        <f t="shared" si="79"/>
        <v/>
      </c>
      <c r="AS480" s="6"/>
      <c r="AT480" s="5"/>
      <c r="AU480" s="53"/>
      <c r="AV480" s="53"/>
      <c r="AW480" s="54"/>
      <c r="AX480" s="15" t="str">
        <f t="shared" si="80"/>
        <v/>
      </c>
      <c r="AY480" s="5"/>
      <c r="AZ480" s="27" t="str">
        <f>IFERROR(VLOOKUP(AY480,vlookup!A$2:I$331,2,FALSE),"")</f>
        <v/>
      </c>
      <c r="BA480" s="27" t="str">
        <f>IFERROR(VLOOKUP(AY480,vlookup!A$2:I$331,3,FALSE),"")</f>
        <v/>
      </c>
      <c r="BB480" s="5"/>
      <c r="BC480" s="27" t="str">
        <f>IFERROR(VLOOKUP(BB480,vlookup!D$2:E$331,2,FALSE),"")</f>
        <v/>
      </c>
      <c r="BD480" s="5"/>
      <c r="BE480" s="27" t="str">
        <f t="shared" si="81"/>
        <v/>
      </c>
      <c r="BF480" s="27" t="str">
        <f>IFERROR(VLOOKUP(BE480,vlookup!G$2:I$331,2,FALSE),"")</f>
        <v/>
      </c>
      <c r="BG480" s="27" t="str">
        <f>IFERROR(VLOOKUP(BE480,vlookup!G$2:I$331,3,FALSE),"")</f>
        <v/>
      </c>
      <c r="BH480" s="5"/>
      <c r="BI480" s="6"/>
      <c r="BJ480" s="6"/>
      <c r="BK480" s="6"/>
      <c r="BL480" s="6"/>
    </row>
    <row r="481" spans="1:64">
      <c r="A481" s="4"/>
      <c r="B481" s="5"/>
      <c r="C481" s="27" t="str">
        <f>IFERROR(VLOOKUP(B481,vlookup!A$2:I$331,2,FALSE),"")</f>
        <v/>
      </c>
      <c r="D481" s="27" t="str">
        <f>IFERROR(VLOOKUP(B481,vlookup!A$2:I$331,3,FALSE),"")</f>
        <v/>
      </c>
      <c r="E481" s="5"/>
      <c r="F481" s="27" t="str">
        <f>IFERROR(VLOOKUP(E481,vlookup!D$2:E$331,2,FALSE),"")</f>
        <v/>
      </c>
      <c r="G481" s="5"/>
      <c r="H481" s="27" t="str">
        <f t="shared" si="72"/>
        <v/>
      </c>
      <c r="I481" s="27" t="str">
        <f>IFERROR(VLOOKUP(H481,vlookup!G$2:I$331,2,FALSE),"")</f>
        <v/>
      </c>
      <c r="J481" s="27" t="str">
        <f>IFERROR(VLOOKUP(H481,vlookup!G$2:I$331,3,FALSE),"")</f>
        <v/>
      </c>
      <c r="K481" s="5"/>
      <c r="L481" s="6"/>
      <c r="M481" s="6"/>
      <c r="N481" s="6"/>
      <c r="O481" s="6"/>
      <c r="P481" s="6"/>
      <c r="Q481" s="14" t="str">
        <f t="shared" si="73"/>
        <v/>
      </c>
      <c r="R481" s="5"/>
      <c r="S481" s="6"/>
      <c r="T481" s="6"/>
      <c r="U481" s="5"/>
      <c r="V481" s="45">
        <f t="shared" si="74"/>
        <v>0</v>
      </c>
      <c r="W481" s="45">
        <f t="shared" si="75"/>
        <v>0</v>
      </c>
      <c r="X481" s="45" t="e">
        <f t="shared" si="76"/>
        <v>#VALUE!</v>
      </c>
      <c r="Y481" s="45">
        <f>IFERROR(VALUE(V481),VLOOKUP(V481,DayReplace[],2,0))</f>
        <v>0</v>
      </c>
      <c r="Z481" s="45">
        <f>IF(V481=0,1,
IF(OR(AND(COUNTIF(Table12[Normal and Leap Years],X481),AA481=3,Y481=30),
AND(COUNTIF(Table9[MM Year],X481),COUNTIF(Table13[Always 29-Day Months],AA481),Y481=30)),Y481
-1,Y481))</f>
        <v>1</v>
      </c>
      <c r="AA481" s="45">
        <f>IFERROR(VALUE(W481),VLOOKUP(W481,MonthReplace[],2,0))</f>
        <v>0</v>
      </c>
      <c r="AB481" s="45" t="e">
        <f>IF(COUNTIF(Table9[MM Year],X481),VLOOKUP(AA481,MonthSerial[],VLOOKUP(X481,Table9[],3,0)+2,0),DATE(X481,AA481,0)-AC481)</f>
        <v>#VALUE!</v>
      </c>
      <c r="AC481" s="45" t="e">
        <f>IF(COUNTIF(Table9[MM Year],X481),
VLOOKUP(X481,Table9[],5,0),
DATE(X481,1,0))</f>
        <v>#VALUE!</v>
      </c>
      <c r="AD481" s="46" t="e">
        <f>IF(AA481=0,DATE(YEAR(AC481+1),7,16),
IF(V481=0,IF(COUNTIF(Table9[MM Year],X481),AC481+AB481+Z481+15-DAY(AC481+AB481+Z481+15)+16,AC481+AB481+Z481-DAY(AC481+AB481+Z481)+16),
IF(COUNTIF(Table9[MM Year],X481),
IF(AC481+AB481+Z481&lt;VLOOKUP(X481,Table9[],7,0),AC481
+AB481+Z481+VLOOKUP(X481,Table9[],4,0),AC481+AB481+Z481),AC481
+AB481+Z481)))</f>
        <v>#VALUE!</v>
      </c>
      <c r="AE481" s="42"/>
      <c r="AF481" s="15" t="str">
        <f>IFERROR(IF(COUNTIF(Table9[MM Year],X481),
IF(AD481&lt;VLOOKUP(X481,Table9[],7,0),AD481
+VLOOKUP(X481,Table9[],4,0),AD481),AD481
),"")</f>
        <v/>
      </c>
      <c r="AG481" s="5"/>
      <c r="AH481" s="5"/>
      <c r="AI481" s="5"/>
      <c r="AJ481" s="6"/>
      <c r="AK481" s="6"/>
      <c r="AL481" s="12" t="str">
        <f t="shared" si="77"/>
        <v/>
      </c>
      <c r="AM481" s="5"/>
      <c r="AN481" s="27" t="str">
        <f t="shared" si="78"/>
        <v/>
      </c>
      <c r="AO481" s="5"/>
      <c r="AP481" s="5"/>
      <c r="AQ481" s="6"/>
      <c r="AR481" s="12" t="str">
        <f t="shared" si="79"/>
        <v/>
      </c>
      <c r="AS481" s="6"/>
      <c r="AT481" s="5"/>
      <c r="AU481" s="53"/>
      <c r="AV481" s="53"/>
      <c r="AW481" s="54"/>
      <c r="AX481" s="15" t="str">
        <f t="shared" si="80"/>
        <v/>
      </c>
      <c r="AY481" s="5"/>
      <c r="AZ481" s="27" t="str">
        <f>IFERROR(VLOOKUP(AY481,vlookup!A$2:I$331,2,FALSE),"")</f>
        <v/>
      </c>
      <c r="BA481" s="27" t="str">
        <f>IFERROR(VLOOKUP(AY481,vlookup!A$2:I$331,3,FALSE),"")</f>
        <v/>
      </c>
      <c r="BB481" s="5"/>
      <c r="BC481" s="27" t="str">
        <f>IFERROR(VLOOKUP(BB481,vlookup!D$2:E$331,2,FALSE),"")</f>
        <v/>
      </c>
      <c r="BD481" s="5"/>
      <c r="BE481" s="27" t="str">
        <f t="shared" si="81"/>
        <v/>
      </c>
      <c r="BF481" s="27" t="str">
        <f>IFERROR(VLOOKUP(BE481,vlookup!G$2:I$331,2,FALSE),"")</f>
        <v/>
      </c>
      <c r="BG481" s="27" t="str">
        <f>IFERROR(VLOOKUP(BE481,vlookup!G$2:I$331,3,FALSE),"")</f>
        <v/>
      </c>
      <c r="BH481" s="5"/>
      <c r="BI481" s="6"/>
      <c r="BJ481" s="6"/>
      <c r="BK481" s="6"/>
      <c r="BL481" s="6"/>
    </row>
    <row r="482" spans="1:64">
      <c r="A482" s="4"/>
      <c r="B482" s="5"/>
      <c r="C482" s="27" t="str">
        <f>IFERROR(VLOOKUP(B482,vlookup!A$2:I$331,2,FALSE),"")</f>
        <v/>
      </c>
      <c r="D482" s="27" t="str">
        <f>IFERROR(VLOOKUP(B482,vlookup!A$2:I$331,3,FALSE),"")</f>
        <v/>
      </c>
      <c r="E482" s="5"/>
      <c r="F482" s="27" t="str">
        <f>IFERROR(VLOOKUP(E482,vlookup!D$2:E$331,2,FALSE),"")</f>
        <v/>
      </c>
      <c r="G482" s="5"/>
      <c r="H482" s="27" t="str">
        <f t="shared" si="72"/>
        <v/>
      </c>
      <c r="I482" s="27" t="str">
        <f>IFERROR(VLOOKUP(H482,vlookup!G$2:I$331,2,FALSE),"")</f>
        <v/>
      </c>
      <c r="J482" s="27" t="str">
        <f>IFERROR(VLOOKUP(H482,vlookup!G$2:I$331,3,FALSE),"")</f>
        <v/>
      </c>
      <c r="K482" s="5"/>
      <c r="L482" s="6"/>
      <c r="M482" s="6"/>
      <c r="N482" s="6"/>
      <c r="O482" s="6"/>
      <c r="P482" s="6"/>
      <c r="Q482" s="14" t="str">
        <f t="shared" si="73"/>
        <v/>
      </c>
      <c r="R482" s="5"/>
      <c r="S482" s="6"/>
      <c r="T482" s="6"/>
      <c r="U482" s="5"/>
      <c r="V482" s="45">
        <f t="shared" si="74"/>
        <v>0</v>
      </c>
      <c r="W482" s="45">
        <f t="shared" si="75"/>
        <v>0</v>
      </c>
      <c r="X482" s="45" t="e">
        <f t="shared" si="76"/>
        <v>#VALUE!</v>
      </c>
      <c r="Y482" s="45">
        <f>IFERROR(VALUE(V482),VLOOKUP(V482,DayReplace[],2,0))</f>
        <v>0</v>
      </c>
      <c r="Z482" s="45">
        <f>IF(V482=0,1,
IF(OR(AND(COUNTIF(Table12[Normal and Leap Years],X482),AA482=3,Y482=30),
AND(COUNTIF(Table9[MM Year],X482),COUNTIF(Table13[Always 29-Day Months],AA482),Y482=30)),Y482
-1,Y482))</f>
        <v>1</v>
      </c>
      <c r="AA482" s="45">
        <f>IFERROR(VALUE(W482),VLOOKUP(W482,MonthReplace[],2,0))</f>
        <v>0</v>
      </c>
      <c r="AB482" s="45" t="e">
        <f>IF(COUNTIF(Table9[MM Year],X482),VLOOKUP(AA482,MonthSerial[],VLOOKUP(X482,Table9[],3,0)+2,0),DATE(X482,AA482,0)-AC482)</f>
        <v>#VALUE!</v>
      </c>
      <c r="AC482" s="45" t="e">
        <f>IF(COUNTIF(Table9[MM Year],X482),
VLOOKUP(X482,Table9[],5,0),
DATE(X482,1,0))</f>
        <v>#VALUE!</v>
      </c>
      <c r="AD482" s="46" t="e">
        <f>IF(AA482=0,DATE(YEAR(AC482+1),7,16),
IF(V482=0,IF(COUNTIF(Table9[MM Year],X482),AC482+AB482+Z482+15-DAY(AC482+AB482+Z482+15)+16,AC482+AB482+Z482-DAY(AC482+AB482+Z482)+16),
IF(COUNTIF(Table9[MM Year],X482),
IF(AC482+AB482+Z482&lt;VLOOKUP(X482,Table9[],7,0),AC482
+AB482+Z482+VLOOKUP(X482,Table9[],4,0),AC482+AB482+Z482),AC482
+AB482+Z482)))</f>
        <v>#VALUE!</v>
      </c>
      <c r="AE482" s="42"/>
      <c r="AF482" s="15" t="str">
        <f>IFERROR(IF(COUNTIF(Table9[MM Year],X482),
IF(AD482&lt;VLOOKUP(X482,Table9[],7,0),AD482
+VLOOKUP(X482,Table9[],4,0),AD482),AD482
),"")</f>
        <v/>
      </c>
      <c r="AG482" s="5"/>
      <c r="AH482" s="5"/>
      <c r="AI482" s="5"/>
      <c r="AJ482" s="6"/>
      <c r="AK482" s="6"/>
      <c r="AL482" s="12" t="str">
        <f t="shared" si="77"/>
        <v/>
      </c>
      <c r="AM482" s="5"/>
      <c r="AN482" s="27" t="str">
        <f t="shared" si="78"/>
        <v/>
      </c>
      <c r="AO482" s="5"/>
      <c r="AP482" s="5"/>
      <c r="AQ482" s="6"/>
      <c r="AR482" s="12" t="str">
        <f t="shared" si="79"/>
        <v/>
      </c>
      <c r="AS482" s="6"/>
      <c r="AT482" s="5"/>
      <c r="AU482" s="53"/>
      <c r="AV482" s="53"/>
      <c r="AW482" s="54"/>
      <c r="AX482" s="15" t="str">
        <f t="shared" si="80"/>
        <v/>
      </c>
      <c r="AY482" s="5"/>
      <c r="AZ482" s="27" t="str">
        <f>IFERROR(VLOOKUP(AY482,vlookup!A$2:I$331,2,FALSE),"")</f>
        <v/>
      </c>
      <c r="BA482" s="27" t="str">
        <f>IFERROR(VLOOKUP(AY482,vlookup!A$2:I$331,3,FALSE),"")</f>
        <v/>
      </c>
      <c r="BB482" s="5"/>
      <c r="BC482" s="27" t="str">
        <f>IFERROR(VLOOKUP(BB482,vlookup!D$2:E$331,2,FALSE),"")</f>
        <v/>
      </c>
      <c r="BD482" s="5"/>
      <c r="BE482" s="27" t="str">
        <f t="shared" si="81"/>
        <v/>
      </c>
      <c r="BF482" s="27" t="str">
        <f>IFERROR(VLOOKUP(BE482,vlookup!G$2:I$331,2,FALSE),"")</f>
        <v/>
      </c>
      <c r="BG482" s="27" t="str">
        <f>IFERROR(VLOOKUP(BE482,vlookup!G$2:I$331,3,FALSE),"")</f>
        <v/>
      </c>
      <c r="BH482" s="5"/>
      <c r="BI482" s="6"/>
      <c r="BJ482" s="6"/>
      <c r="BK482" s="6"/>
      <c r="BL482" s="6"/>
    </row>
    <row r="483" spans="1:64">
      <c r="A483" s="4"/>
      <c r="B483" s="5"/>
      <c r="C483" s="27" t="str">
        <f>IFERROR(VLOOKUP(B483,vlookup!A$2:I$331,2,FALSE),"")</f>
        <v/>
      </c>
      <c r="D483" s="27" t="str">
        <f>IFERROR(VLOOKUP(B483,vlookup!A$2:I$331,3,FALSE),"")</f>
        <v/>
      </c>
      <c r="E483" s="5"/>
      <c r="F483" s="27" t="str">
        <f>IFERROR(VLOOKUP(E483,vlookup!D$2:E$331,2,FALSE),"")</f>
        <v/>
      </c>
      <c r="G483" s="5"/>
      <c r="H483" s="27" t="str">
        <f t="shared" si="72"/>
        <v/>
      </c>
      <c r="I483" s="27" t="str">
        <f>IFERROR(VLOOKUP(H483,vlookup!G$2:I$331,2,FALSE),"")</f>
        <v/>
      </c>
      <c r="J483" s="27" t="str">
        <f>IFERROR(VLOOKUP(H483,vlookup!G$2:I$331,3,FALSE),"")</f>
        <v/>
      </c>
      <c r="K483" s="5"/>
      <c r="L483" s="6"/>
      <c r="M483" s="6"/>
      <c r="N483" s="6"/>
      <c r="O483" s="6"/>
      <c r="P483" s="6"/>
      <c r="Q483" s="14" t="str">
        <f t="shared" si="73"/>
        <v/>
      </c>
      <c r="R483" s="5"/>
      <c r="S483" s="6"/>
      <c r="T483" s="6"/>
      <c r="U483" s="5"/>
      <c r="V483" s="45">
        <f t="shared" si="74"/>
        <v>0</v>
      </c>
      <c r="W483" s="45">
        <f t="shared" si="75"/>
        <v>0</v>
      </c>
      <c r="X483" s="45" t="e">
        <f t="shared" si="76"/>
        <v>#VALUE!</v>
      </c>
      <c r="Y483" s="45">
        <f>IFERROR(VALUE(V483),VLOOKUP(V483,DayReplace[],2,0))</f>
        <v>0</v>
      </c>
      <c r="Z483" s="45">
        <f>IF(V483=0,1,
IF(OR(AND(COUNTIF(Table12[Normal and Leap Years],X483),AA483=3,Y483=30),
AND(COUNTIF(Table9[MM Year],X483),COUNTIF(Table13[Always 29-Day Months],AA483),Y483=30)),Y483
-1,Y483))</f>
        <v>1</v>
      </c>
      <c r="AA483" s="45">
        <f>IFERROR(VALUE(W483),VLOOKUP(W483,MonthReplace[],2,0))</f>
        <v>0</v>
      </c>
      <c r="AB483" s="45" t="e">
        <f>IF(COUNTIF(Table9[MM Year],X483),VLOOKUP(AA483,MonthSerial[],VLOOKUP(X483,Table9[],3,0)+2,0),DATE(X483,AA483,0)-AC483)</f>
        <v>#VALUE!</v>
      </c>
      <c r="AC483" s="45" t="e">
        <f>IF(COUNTIF(Table9[MM Year],X483),
VLOOKUP(X483,Table9[],5,0),
DATE(X483,1,0))</f>
        <v>#VALUE!</v>
      </c>
      <c r="AD483" s="46" t="e">
        <f>IF(AA483=0,DATE(YEAR(AC483+1),7,16),
IF(V483=0,IF(COUNTIF(Table9[MM Year],X483),AC483+AB483+Z483+15-DAY(AC483+AB483+Z483+15)+16,AC483+AB483+Z483-DAY(AC483+AB483+Z483)+16),
IF(COUNTIF(Table9[MM Year],X483),
IF(AC483+AB483+Z483&lt;VLOOKUP(X483,Table9[],7,0),AC483
+AB483+Z483+VLOOKUP(X483,Table9[],4,0),AC483+AB483+Z483),AC483
+AB483+Z483)))</f>
        <v>#VALUE!</v>
      </c>
      <c r="AE483" s="42"/>
      <c r="AF483" s="15" t="str">
        <f>IFERROR(IF(COUNTIF(Table9[MM Year],X483),
IF(AD483&lt;VLOOKUP(X483,Table9[],7,0),AD483
+VLOOKUP(X483,Table9[],4,0),AD483),AD483
),"")</f>
        <v/>
      </c>
      <c r="AG483" s="5"/>
      <c r="AH483" s="5"/>
      <c r="AI483" s="5"/>
      <c r="AJ483" s="6"/>
      <c r="AK483" s="6"/>
      <c r="AL483" s="12" t="str">
        <f t="shared" si="77"/>
        <v/>
      </c>
      <c r="AM483" s="5"/>
      <c r="AN483" s="27" t="str">
        <f t="shared" si="78"/>
        <v/>
      </c>
      <c r="AO483" s="5"/>
      <c r="AP483" s="5"/>
      <c r="AQ483" s="6"/>
      <c r="AR483" s="12" t="str">
        <f t="shared" si="79"/>
        <v/>
      </c>
      <c r="AS483" s="6"/>
      <c r="AT483" s="5"/>
      <c r="AU483" s="53"/>
      <c r="AV483" s="53"/>
      <c r="AW483" s="54"/>
      <c r="AX483" s="15" t="str">
        <f t="shared" si="80"/>
        <v/>
      </c>
      <c r="AY483" s="5"/>
      <c r="AZ483" s="27" t="str">
        <f>IFERROR(VLOOKUP(AY483,vlookup!A$2:I$331,2,FALSE),"")</f>
        <v/>
      </c>
      <c r="BA483" s="27" t="str">
        <f>IFERROR(VLOOKUP(AY483,vlookup!A$2:I$331,3,FALSE),"")</f>
        <v/>
      </c>
      <c r="BB483" s="5"/>
      <c r="BC483" s="27" t="str">
        <f>IFERROR(VLOOKUP(BB483,vlookup!D$2:E$331,2,FALSE),"")</f>
        <v/>
      </c>
      <c r="BD483" s="5"/>
      <c r="BE483" s="27" t="str">
        <f t="shared" si="81"/>
        <v/>
      </c>
      <c r="BF483" s="27" t="str">
        <f>IFERROR(VLOOKUP(BE483,vlookup!G$2:I$331,2,FALSE),"")</f>
        <v/>
      </c>
      <c r="BG483" s="27" t="str">
        <f>IFERROR(VLOOKUP(BE483,vlookup!G$2:I$331,3,FALSE),"")</f>
        <v/>
      </c>
      <c r="BH483" s="5"/>
      <c r="BI483" s="6"/>
      <c r="BJ483" s="6"/>
      <c r="BK483" s="6"/>
      <c r="BL483" s="6"/>
    </row>
    <row r="484" spans="1:64">
      <c r="A484" s="4"/>
      <c r="B484" s="5"/>
      <c r="C484" s="27" t="str">
        <f>IFERROR(VLOOKUP(B484,vlookup!A$2:I$331,2,FALSE),"")</f>
        <v/>
      </c>
      <c r="D484" s="27" t="str">
        <f>IFERROR(VLOOKUP(B484,vlookup!A$2:I$331,3,FALSE),"")</f>
        <v/>
      </c>
      <c r="E484" s="5"/>
      <c r="F484" s="27" t="str">
        <f>IFERROR(VLOOKUP(E484,vlookup!D$2:E$331,2,FALSE),"")</f>
        <v/>
      </c>
      <c r="G484" s="5"/>
      <c r="H484" s="27" t="str">
        <f t="shared" si="72"/>
        <v/>
      </c>
      <c r="I484" s="27" t="str">
        <f>IFERROR(VLOOKUP(H484,vlookup!G$2:I$331,2,FALSE),"")</f>
        <v/>
      </c>
      <c r="J484" s="27" t="str">
        <f>IFERROR(VLOOKUP(H484,vlookup!G$2:I$331,3,FALSE),"")</f>
        <v/>
      </c>
      <c r="K484" s="5"/>
      <c r="L484" s="6"/>
      <c r="M484" s="6"/>
      <c r="N484" s="6"/>
      <c r="O484" s="6"/>
      <c r="P484" s="6"/>
      <c r="Q484" s="14" t="str">
        <f t="shared" si="73"/>
        <v/>
      </c>
      <c r="R484" s="5"/>
      <c r="S484" s="6"/>
      <c r="T484" s="6"/>
      <c r="U484" s="5"/>
      <c r="V484" s="45">
        <f t="shared" si="74"/>
        <v>0</v>
      </c>
      <c r="W484" s="45">
        <f t="shared" si="75"/>
        <v>0</v>
      </c>
      <c r="X484" s="45" t="e">
        <f t="shared" si="76"/>
        <v>#VALUE!</v>
      </c>
      <c r="Y484" s="45">
        <f>IFERROR(VALUE(V484),VLOOKUP(V484,DayReplace[],2,0))</f>
        <v>0</v>
      </c>
      <c r="Z484" s="45">
        <f>IF(V484=0,1,
IF(OR(AND(COUNTIF(Table12[Normal and Leap Years],X484),AA484=3,Y484=30),
AND(COUNTIF(Table9[MM Year],X484),COUNTIF(Table13[Always 29-Day Months],AA484),Y484=30)),Y484
-1,Y484))</f>
        <v>1</v>
      </c>
      <c r="AA484" s="45">
        <f>IFERROR(VALUE(W484),VLOOKUP(W484,MonthReplace[],2,0))</f>
        <v>0</v>
      </c>
      <c r="AB484" s="45" t="e">
        <f>IF(COUNTIF(Table9[MM Year],X484),VLOOKUP(AA484,MonthSerial[],VLOOKUP(X484,Table9[],3,0)+2,0),DATE(X484,AA484,0)-AC484)</f>
        <v>#VALUE!</v>
      </c>
      <c r="AC484" s="45" t="e">
        <f>IF(COUNTIF(Table9[MM Year],X484),
VLOOKUP(X484,Table9[],5,0),
DATE(X484,1,0))</f>
        <v>#VALUE!</v>
      </c>
      <c r="AD484" s="46" t="e">
        <f>IF(AA484=0,DATE(YEAR(AC484+1),7,16),
IF(V484=0,IF(COUNTIF(Table9[MM Year],X484),AC484+AB484+Z484+15-DAY(AC484+AB484+Z484+15)+16,AC484+AB484+Z484-DAY(AC484+AB484+Z484)+16),
IF(COUNTIF(Table9[MM Year],X484),
IF(AC484+AB484+Z484&lt;VLOOKUP(X484,Table9[],7,0),AC484
+AB484+Z484+VLOOKUP(X484,Table9[],4,0),AC484+AB484+Z484),AC484
+AB484+Z484)))</f>
        <v>#VALUE!</v>
      </c>
      <c r="AE484" s="42"/>
      <c r="AF484" s="15" t="str">
        <f>IFERROR(IF(COUNTIF(Table9[MM Year],X484),
IF(AD484&lt;VLOOKUP(X484,Table9[],7,0),AD484
+VLOOKUP(X484,Table9[],4,0),AD484),AD484
),"")</f>
        <v/>
      </c>
      <c r="AG484" s="5"/>
      <c r="AH484" s="5"/>
      <c r="AI484" s="5"/>
      <c r="AJ484" s="6"/>
      <c r="AK484" s="6"/>
      <c r="AL484" s="12" t="str">
        <f t="shared" si="77"/>
        <v/>
      </c>
      <c r="AM484" s="5"/>
      <c r="AN484" s="27" t="str">
        <f t="shared" si="78"/>
        <v/>
      </c>
      <c r="AO484" s="5"/>
      <c r="AP484" s="5"/>
      <c r="AQ484" s="6"/>
      <c r="AR484" s="12" t="str">
        <f t="shared" si="79"/>
        <v/>
      </c>
      <c r="AS484" s="6"/>
      <c r="AT484" s="5"/>
      <c r="AU484" s="53"/>
      <c r="AV484" s="53"/>
      <c r="AW484" s="54"/>
      <c r="AX484" s="15" t="str">
        <f t="shared" si="80"/>
        <v/>
      </c>
      <c r="AY484" s="5"/>
      <c r="AZ484" s="27" t="str">
        <f>IFERROR(VLOOKUP(AY484,vlookup!A$2:I$331,2,FALSE),"")</f>
        <v/>
      </c>
      <c r="BA484" s="27" t="str">
        <f>IFERROR(VLOOKUP(AY484,vlookup!A$2:I$331,3,FALSE),"")</f>
        <v/>
      </c>
      <c r="BB484" s="5"/>
      <c r="BC484" s="27" t="str">
        <f>IFERROR(VLOOKUP(BB484,vlookup!D$2:E$331,2,FALSE),"")</f>
        <v/>
      </c>
      <c r="BD484" s="5"/>
      <c r="BE484" s="27" t="str">
        <f t="shared" si="81"/>
        <v/>
      </c>
      <c r="BF484" s="27" t="str">
        <f>IFERROR(VLOOKUP(BE484,vlookup!G$2:I$331,2,FALSE),"")</f>
        <v/>
      </c>
      <c r="BG484" s="27" t="str">
        <f>IFERROR(VLOOKUP(BE484,vlookup!G$2:I$331,3,FALSE),"")</f>
        <v/>
      </c>
      <c r="BH484" s="5"/>
      <c r="BI484" s="6"/>
      <c r="BJ484" s="6"/>
      <c r="BK484" s="6"/>
      <c r="BL484" s="6"/>
    </row>
    <row r="485" spans="1:64">
      <c r="A485" s="4"/>
      <c r="B485" s="5"/>
      <c r="C485" s="27" t="str">
        <f>IFERROR(VLOOKUP(B485,vlookup!A$2:I$331,2,FALSE),"")</f>
        <v/>
      </c>
      <c r="D485" s="27" t="str">
        <f>IFERROR(VLOOKUP(B485,vlookup!A$2:I$331,3,FALSE),"")</f>
        <v/>
      </c>
      <c r="E485" s="5"/>
      <c r="F485" s="27" t="str">
        <f>IFERROR(VLOOKUP(E485,vlookup!D$2:E$331,2,FALSE),"")</f>
        <v/>
      </c>
      <c r="G485" s="5"/>
      <c r="H485" s="27" t="str">
        <f t="shared" si="72"/>
        <v/>
      </c>
      <c r="I485" s="27" t="str">
        <f>IFERROR(VLOOKUP(H485,vlookup!G$2:I$331,2,FALSE),"")</f>
        <v/>
      </c>
      <c r="J485" s="27" t="str">
        <f>IFERROR(VLOOKUP(H485,vlookup!G$2:I$331,3,FALSE),"")</f>
        <v/>
      </c>
      <c r="K485" s="5"/>
      <c r="L485" s="6"/>
      <c r="M485" s="6"/>
      <c r="N485" s="6"/>
      <c r="O485" s="6"/>
      <c r="P485" s="6"/>
      <c r="Q485" s="14" t="str">
        <f t="shared" si="73"/>
        <v/>
      </c>
      <c r="R485" s="5"/>
      <c r="S485" s="6"/>
      <c r="T485" s="6"/>
      <c r="U485" s="5"/>
      <c r="V485" s="45">
        <f t="shared" si="74"/>
        <v>0</v>
      </c>
      <c r="W485" s="45">
        <f t="shared" si="75"/>
        <v>0</v>
      </c>
      <c r="X485" s="45" t="e">
        <f t="shared" si="76"/>
        <v>#VALUE!</v>
      </c>
      <c r="Y485" s="45">
        <f>IFERROR(VALUE(V485),VLOOKUP(V485,DayReplace[],2,0))</f>
        <v>0</v>
      </c>
      <c r="Z485" s="45">
        <f>IF(V485=0,1,
IF(OR(AND(COUNTIF(Table12[Normal and Leap Years],X485),AA485=3,Y485=30),
AND(COUNTIF(Table9[MM Year],X485),COUNTIF(Table13[Always 29-Day Months],AA485),Y485=30)),Y485
-1,Y485))</f>
        <v>1</v>
      </c>
      <c r="AA485" s="45">
        <f>IFERROR(VALUE(W485),VLOOKUP(W485,MonthReplace[],2,0))</f>
        <v>0</v>
      </c>
      <c r="AB485" s="45" t="e">
        <f>IF(COUNTIF(Table9[MM Year],X485),VLOOKUP(AA485,MonthSerial[],VLOOKUP(X485,Table9[],3,0)+2,0),DATE(X485,AA485,0)-AC485)</f>
        <v>#VALUE!</v>
      </c>
      <c r="AC485" s="45" t="e">
        <f>IF(COUNTIF(Table9[MM Year],X485),
VLOOKUP(X485,Table9[],5,0),
DATE(X485,1,0))</f>
        <v>#VALUE!</v>
      </c>
      <c r="AD485" s="46" t="e">
        <f>IF(AA485=0,DATE(YEAR(AC485+1),7,16),
IF(V485=0,IF(COUNTIF(Table9[MM Year],X485),AC485+AB485+Z485+15-DAY(AC485+AB485+Z485+15)+16,AC485+AB485+Z485-DAY(AC485+AB485+Z485)+16),
IF(COUNTIF(Table9[MM Year],X485),
IF(AC485+AB485+Z485&lt;VLOOKUP(X485,Table9[],7,0),AC485
+AB485+Z485+VLOOKUP(X485,Table9[],4,0),AC485+AB485+Z485),AC485
+AB485+Z485)))</f>
        <v>#VALUE!</v>
      </c>
      <c r="AE485" s="42"/>
      <c r="AF485" s="15" t="str">
        <f>IFERROR(IF(COUNTIF(Table9[MM Year],X485),
IF(AD485&lt;VLOOKUP(X485,Table9[],7,0),AD485
+VLOOKUP(X485,Table9[],4,0),AD485),AD485
),"")</f>
        <v/>
      </c>
      <c r="AG485" s="5"/>
      <c r="AH485" s="5"/>
      <c r="AI485" s="5"/>
      <c r="AJ485" s="6"/>
      <c r="AK485" s="6"/>
      <c r="AL485" s="12" t="str">
        <f t="shared" si="77"/>
        <v/>
      </c>
      <c r="AM485" s="5"/>
      <c r="AN485" s="27" t="str">
        <f t="shared" si="78"/>
        <v/>
      </c>
      <c r="AO485" s="5"/>
      <c r="AP485" s="5"/>
      <c r="AQ485" s="6"/>
      <c r="AR485" s="12" t="str">
        <f t="shared" si="79"/>
        <v/>
      </c>
      <c r="AS485" s="6"/>
      <c r="AT485" s="5"/>
      <c r="AU485" s="53"/>
      <c r="AV485" s="53"/>
      <c r="AW485" s="54"/>
      <c r="AX485" s="15" t="str">
        <f t="shared" si="80"/>
        <v/>
      </c>
      <c r="AY485" s="5"/>
      <c r="AZ485" s="27" t="str">
        <f>IFERROR(VLOOKUP(AY485,vlookup!A$2:I$331,2,FALSE),"")</f>
        <v/>
      </c>
      <c r="BA485" s="27" t="str">
        <f>IFERROR(VLOOKUP(AY485,vlookup!A$2:I$331,3,FALSE),"")</f>
        <v/>
      </c>
      <c r="BB485" s="5"/>
      <c r="BC485" s="27" t="str">
        <f>IFERROR(VLOOKUP(BB485,vlookup!D$2:E$331,2,FALSE),"")</f>
        <v/>
      </c>
      <c r="BD485" s="5"/>
      <c r="BE485" s="27" t="str">
        <f t="shared" si="81"/>
        <v/>
      </c>
      <c r="BF485" s="27" t="str">
        <f>IFERROR(VLOOKUP(BE485,vlookup!G$2:I$331,2,FALSE),"")</f>
        <v/>
      </c>
      <c r="BG485" s="27" t="str">
        <f>IFERROR(VLOOKUP(BE485,vlookup!G$2:I$331,3,FALSE),"")</f>
        <v/>
      </c>
      <c r="BH485" s="5"/>
      <c r="BI485" s="6"/>
      <c r="BJ485" s="6"/>
      <c r="BK485" s="6"/>
      <c r="BL485" s="6"/>
    </row>
    <row r="486" spans="1:64">
      <c r="A486" s="4"/>
      <c r="B486" s="5"/>
      <c r="C486" s="27" t="str">
        <f>IFERROR(VLOOKUP(B486,vlookup!A$2:I$331,2,FALSE),"")</f>
        <v/>
      </c>
      <c r="D486" s="27" t="str">
        <f>IFERROR(VLOOKUP(B486,vlookup!A$2:I$331,3,FALSE),"")</f>
        <v/>
      </c>
      <c r="E486" s="5"/>
      <c r="F486" s="27" t="str">
        <f>IFERROR(VLOOKUP(E486,vlookup!D$2:E$331,2,FALSE),"")</f>
        <v/>
      </c>
      <c r="G486" s="5"/>
      <c r="H486" s="27" t="str">
        <f t="shared" si="72"/>
        <v/>
      </c>
      <c r="I486" s="27" t="str">
        <f>IFERROR(VLOOKUP(H486,vlookup!G$2:I$331,2,FALSE),"")</f>
        <v/>
      </c>
      <c r="J486" s="27" t="str">
        <f>IFERROR(VLOOKUP(H486,vlookup!G$2:I$331,3,FALSE),"")</f>
        <v/>
      </c>
      <c r="K486" s="5"/>
      <c r="L486" s="6"/>
      <c r="M486" s="6"/>
      <c r="N486" s="6"/>
      <c r="O486" s="6"/>
      <c r="P486" s="6"/>
      <c r="Q486" s="14" t="str">
        <f t="shared" si="73"/>
        <v/>
      </c>
      <c r="R486" s="5"/>
      <c r="S486" s="6"/>
      <c r="T486" s="6"/>
      <c r="U486" s="5"/>
      <c r="V486" s="45">
        <f t="shared" si="74"/>
        <v>0</v>
      </c>
      <c r="W486" s="45">
        <f t="shared" si="75"/>
        <v>0</v>
      </c>
      <c r="X486" s="45" t="e">
        <f t="shared" si="76"/>
        <v>#VALUE!</v>
      </c>
      <c r="Y486" s="45">
        <f>IFERROR(VALUE(V486),VLOOKUP(V486,DayReplace[],2,0))</f>
        <v>0</v>
      </c>
      <c r="Z486" s="45">
        <f>IF(V486=0,1,
IF(OR(AND(COUNTIF(Table12[Normal and Leap Years],X486),AA486=3,Y486=30),
AND(COUNTIF(Table9[MM Year],X486),COUNTIF(Table13[Always 29-Day Months],AA486),Y486=30)),Y486
-1,Y486))</f>
        <v>1</v>
      </c>
      <c r="AA486" s="45">
        <f>IFERROR(VALUE(W486),VLOOKUP(W486,MonthReplace[],2,0))</f>
        <v>0</v>
      </c>
      <c r="AB486" s="45" t="e">
        <f>IF(COUNTIF(Table9[MM Year],X486),VLOOKUP(AA486,MonthSerial[],VLOOKUP(X486,Table9[],3,0)+2,0),DATE(X486,AA486,0)-AC486)</f>
        <v>#VALUE!</v>
      </c>
      <c r="AC486" s="45" t="e">
        <f>IF(COUNTIF(Table9[MM Year],X486),
VLOOKUP(X486,Table9[],5,0),
DATE(X486,1,0))</f>
        <v>#VALUE!</v>
      </c>
      <c r="AD486" s="46" t="e">
        <f>IF(AA486=0,DATE(YEAR(AC486+1),7,16),
IF(V486=0,IF(COUNTIF(Table9[MM Year],X486),AC486+AB486+Z486+15-DAY(AC486+AB486+Z486+15)+16,AC486+AB486+Z486-DAY(AC486+AB486+Z486)+16),
IF(COUNTIF(Table9[MM Year],X486),
IF(AC486+AB486+Z486&lt;VLOOKUP(X486,Table9[],7,0),AC486
+AB486+Z486+VLOOKUP(X486,Table9[],4,0),AC486+AB486+Z486),AC486
+AB486+Z486)))</f>
        <v>#VALUE!</v>
      </c>
      <c r="AE486" s="42"/>
      <c r="AF486" s="15" t="str">
        <f>IFERROR(IF(COUNTIF(Table9[MM Year],X486),
IF(AD486&lt;VLOOKUP(X486,Table9[],7,0),AD486
+VLOOKUP(X486,Table9[],4,0),AD486),AD486
),"")</f>
        <v/>
      </c>
      <c r="AG486" s="5"/>
      <c r="AH486" s="5"/>
      <c r="AI486" s="5"/>
      <c r="AJ486" s="6"/>
      <c r="AK486" s="6"/>
      <c r="AL486" s="12" t="str">
        <f t="shared" si="77"/>
        <v/>
      </c>
      <c r="AM486" s="5"/>
      <c r="AN486" s="27" t="str">
        <f t="shared" si="78"/>
        <v/>
      </c>
      <c r="AO486" s="5"/>
      <c r="AP486" s="5"/>
      <c r="AQ486" s="6"/>
      <c r="AR486" s="12" t="str">
        <f t="shared" si="79"/>
        <v/>
      </c>
      <c r="AS486" s="6"/>
      <c r="AT486" s="5"/>
      <c r="AU486" s="53"/>
      <c r="AV486" s="53"/>
      <c r="AW486" s="54"/>
      <c r="AX486" s="15" t="str">
        <f t="shared" si="80"/>
        <v/>
      </c>
      <c r="AY486" s="5"/>
      <c r="AZ486" s="27" t="str">
        <f>IFERROR(VLOOKUP(AY486,vlookup!A$2:I$331,2,FALSE),"")</f>
        <v/>
      </c>
      <c r="BA486" s="27" t="str">
        <f>IFERROR(VLOOKUP(AY486,vlookup!A$2:I$331,3,FALSE),"")</f>
        <v/>
      </c>
      <c r="BB486" s="5"/>
      <c r="BC486" s="27" t="str">
        <f>IFERROR(VLOOKUP(BB486,vlookup!D$2:E$331,2,FALSE),"")</f>
        <v/>
      </c>
      <c r="BD486" s="5"/>
      <c r="BE486" s="27" t="str">
        <f t="shared" si="81"/>
        <v/>
      </c>
      <c r="BF486" s="27" t="str">
        <f>IFERROR(VLOOKUP(BE486,vlookup!G$2:I$331,2,FALSE),"")</f>
        <v/>
      </c>
      <c r="BG486" s="27" t="str">
        <f>IFERROR(VLOOKUP(BE486,vlookup!G$2:I$331,3,FALSE),"")</f>
        <v/>
      </c>
      <c r="BH486" s="5"/>
      <c r="BI486" s="6"/>
      <c r="BJ486" s="6"/>
      <c r="BK486" s="6"/>
      <c r="BL486" s="6"/>
    </row>
    <row r="487" spans="1:64">
      <c r="A487" s="4"/>
      <c r="B487" s="5"/>
      <c r="C487" s="27" t="str">
        <f>IFERROR(VLOOKUP(B487,vlookup!A$2:I$331,2,FALSE),"")</f>
        <v/>
      </c>
      <c r="D487" s="27" t="str">
        <f>IFERROR(VLOOKUP(B487,vlookup!A$2:I$331,3,FALSE),"")</f>
        <v/>
      </c>
      <c r="E487" s="5"/>
      <c r="F487" s="27" t="str">
        <f>IFERROR(VLOOKUP(E487,vlookup!D$2:E$331,2,FALSE),"")</f>
        <v/>
      </c>
      <c r="G487" s="5"/>
      <c r="H487" s="27" t="str">
        <f t="shared" si="72"/>
        <v/>
      </c>
      <c r="I487" s="27" t="str">
        <f>IFERROR(VLOOKUP(H487,vlookup!G$2:I$331,2,FALSE),"")</f>
        <v/>
      </c>
      <c r="J487" s="27" t="str">
        <f>IFERROR(VLOOKUP(H487,vlookup!G$2:I$331,3,FALSE),"")</f>
        <v/>
      </c>
      <c r="K487" s="5"/>
      <c r="L487" s="6"/>
      <c r="M487" s="6"/>
      <c r="N487" s="6"/>
      <c r="O487" s="6"/>
      <c r="P487" s="6"/>
      <c r="Q487" s="14" t="str">
        <f t="shared" si="73"/>
        <v/>
      </c>
      <c r="R487" s="5"/>
      <c r="S487" s="6"/>
      <c r="T487" s="6"/>
      <c r="U487" s="5"/>
      <c r="V487" s="45">
        <f t="shared" si="74"/>
        <v>0</v>
      </c>
      <c r="W487" s="45">
        <f t="shared" si="75"/>
        <v>0</v>
      </c>
      <c r="X487" s="45" t="e">
        <f t="shared" si="76"/>
        <v>#VALUE!</v>
      </c>
      <c r="Y487" s="45">
        <f>IFERROR(VALUE(V487),VLOOKUP(V487,DayReplace[],2,0))</f>
        <v>0</v>
      </c>
      <c r="Z487" s="45">
        <f>IF(V487=0,1,
IF(OR(AND(COUNTIF(Table12[Normal and Leap Years],X487),AA487=3,Y487=30),
AND(COUNTIF(Table9[MM Year],X487),COUNTIF(Table13[Always 29-Day Months],AA487),Y487=30)),Y487
-1,Y487))</f>
        <v>1</v>
      </c>
      <c r="AA487" s="45">
        <f>IFERROR(VALUE(W487),VLOOKUP(W487,MonthReplace[],2,0))</f>
        <v>0</v>
      </c>
      <c r="AB487" s="45" t="e">
        <f>IF(COUNTIF(Table9[MM Year],X487),VLOOKUP(AA487,MonthSerial[],VLOOKUP(X487,Table9[],3,0)+2,0),DATE(X487,AA487,0)-AC487)</f>
        <v>#VALUE!</v>
      </c>
      <c r="AC487" s="45" t="e">
        <f>IF(COUNTIF(Table9[MM Year],X487),
VLOOKUP(X487,Table9[],5,0),
DATE(X487,1,0))</f>
        <v>#VALUE!</v>
      </c>
      <c r="AD487" s="46" t="e">
        <f>IF(AA487=0,DATE(YEAR(AC487+1),7,16),
IF(V487=0,IF(COUNTIF(Table9[MM Year],X487),AC487+AB487+Z487+15-DAY(AC487+AB487+Z487+15)+16,AC487+AB487+Z487-DAY(AC487+AB487+Z487)+16),
IF(COUNTIF(Table9[MM Year],X487),
IF(AC487+AB487+Z487&lt;VLOOKUP(X487,Table9[],7,0),AC487
+AB487+Z487+VLOOKUP(X487,Table9[],4,0),AC487+AB487+Z487),AC487
+AB487+Z487)))</f>
        <v>#VALUE!</v>
      </c>
      <c r="AE487" s="42"/>
      <c r="AF487" s="15" t="str">
        <f>IFERROR(IF(COUNTIF(Table9[MM Year],X487),
IF(AD487&lt;VLOOKUP(X487,Table9[],7,0),AD487
+VLOOKUP(X487,Table9[],4,0),AD487),AD487
),"")</f>
        <v/>
      </c>
      <c r="AG487" s="5"/>
      <c r="AH487" s="5"/>
      <c r="AI487" s="5"/>
      <c r="AJ487" s="6"/>
      <c r="AK487" s="6"/>
      <c r="AL487" s="12" t="str">
        <f t="shared" si="77"/>
        <v/>
      </c>
      <c r="AM487" s="5"/>
      <c r="AN487" s="27" t="str">
        <f t="shared" si="78"/>
        <v/>
      </c>
      <c r="AO487" s="5"/>
      <c r="AP487" s="5"/>
      <c r="AQ487" s="6"/>
      <c r="AR487" s="12" t="str">
        <f t="shared" si="79"/>
        <v/>
      </c>
      <c r="AS487" s="6"/>
      <c r="AT487" s="5"/>
      <c r="AU487" s="53"/>
      <c r="AV487" s="53"/>
      <c r="AW487" s="54"/>
      <c r="AX487" s="15" t="str">
        <f t="shared" si="80"/>
        <v/>
      </c>
      <c r="AY487" s="5"/>
      <c r="AZ487" s="27" t="str">
        <f>IFERROR(VLOOKUP(AY487,vlookup!A$2:I$331,2,FALSE),"")</f>
        <v/>
      </c>
      <c r="BA487" s="27" t="str">
        <f>IFERROR(VLOOKUP(AY487,vlookup!A$2:I$331,3,FALSE),"")</f>
        <v/>
      </c>
      <c r="BB487" s="5"/>
      <c r="BC487" s="27" t="str">
        <f>IFERROR(VLOOKUP(BB487,vlookup!D$2:E$331,2,FALSE),"")</f>
        <v/>
      </c>
      <c r="BD487" s="5"/>
      <c r="BE487" s="27" t="str">
        <f t="shared" si="81"/>
        <v/>
      </c>
      <c r="BF487" s="27" t="str">
        <f>IFERROR(VLOOKUP(BE487,vlookup!G$2:I$331,2,FALSE),"")</f>
        <v/>
      </c>
      <c r="BG487" s="27" t="str">
        <f>IFERROR(VLOOKUP(BE487,vlookup!G$2:I$331,3,FALSE),"")</f>
        <v/>
      </c>
      <c r="BH487" s="5"/>
      <c r="BI487" s="6"/>
      <c r="BJ487" s="6"/>
      <c r="BK487" s="6"/>
      <c r="BL487" s="6"/>
    </row>
    <row r="488" spans="1:64">
      <c r="A488" s="4"/>
      <c r="B488" s="5"/>
      <c r="C488" s="27" t="str">
        <f>IFERROR(VLOOKUP(B488,vlookup!A$2:I$331,2,FALSE),"")</f>
        <v/>
      </c>
      <c r="D488" s="27" t="str">
        <f>IFERROR(VLOOKUP(B488,vlookup!A$2:I$331,3,FALSE),"")</f>
        <v/>
      </c>
      <c r="E488" s="5"/>
      <c r="F488" s="27" t="str">
        <f>IFERROR(VLOOKUP(E488,vlookup!D$2:E$331,2,FALSE),"")</f>
        <v/>
      </c>
      <c r="G488" s="5"/>
      <c r="H488" s="27" t="str">
        <f t="shared" si="72"/>
        <v/>
      </c>
      <c r="I488" s="27" t="str">
        <f>IFERROR(VLOOKUP(H488,vlookup!G$2:I$331,2,FALSE),"")</f>
        <v/>
      </c>
      <c r="J488" s="27" t="str">
        <f>IFERROR(VLOOKUP(H488,vlookup!G$2:I$331,3,FALSE),"")</f>
        <v/>
      </c>
      <c r="K488" s="5"/>
      <c r="L488" s="6"/>
      <c r="M488" s="6"/>
      <c r="N488" s="6"/>
      <c r="O488" s="6"/>
      <c r="P488" s="6"/>
      <c r="Q488" s="14" t="str">
        <f t="shared" si="73"/>
        <v/>
      </c>
      <c r="R488" s="5"/>
      <c r="S488" s="6"/>
      <c r="T488" s="6"/>
      <c r="U488" s="5"/>
      <c r="V488" s="45">
        <f t="shared" si="74"/>
        <v>0</v>
      </c>
      <c r="W488" s="45">
        <f t="shared" si="75"/>
        <v>0</v>
      </c>
      <c r="X488" s="45" t="e">
        <f t="shared" si="76"/>
        <v>#VALUE!</v>
      </c>
      <c r="Y488" s="45">
        <f>IFERROR(VALUE(V488),VLOOKUP(V488,DayReplace[],2,0))</f>
        <v>0</v>
      </c>
      <c r="Z488" s="45">
        <f>IF(V488=0,1,
IF(OR(AND(COUNTIF(Table12[Normal and Leap Years],X488),AA488=3,Y488=30),
AND(COUNTIF(Table9[MM Year],X488),COUNTIF(Table13[Always 29-Day Months],AA488),Y488=30)),Y488
-1,Y488))</f>
        <v>1</v>
      </c>
      <c r="AA488" s="45">
        <f>IFERROR(VALUE(W488),VLOOKUP(W488,MonthReplace[],2,0))</f>
        <v>0</v>
      </c>
      <c r="AB488" s="45" t="e">
        <f>IF(COUNTIF(Table9[MM Year],X488),VLOOKUP(AA488,MonthSerial[],VLOOKUP(X488,Table9[],3,0)+2,0),DATE(X488,AA488,0)-AC488)</f>
        <v>#VALUE!</v>
      </c>
      <c r="AC488" s="45" t="e">
        <f>IF(COUNTIF(Table9[MM Year],X488),
VLOOKUP(X488,Table9[],5,0),
DATE(X488,1,0))</f>
        <v>#VALUE!</v>
      </c>
      <c r="AD488" s="46" t="e">
        <f>IF(AA488=0,DATE(YEAR(AC488+1),7,16),
IF(V488=0,IF(COUNTIF(Table9[MM Year],X488),AC488+AB488+Z488+15-DAY(AC488+AB488+Z488+15)+16,AC488+AB488+Z488-DAY(AC488+AB488+Z488)+16),
IF(COUNTIF(Table9[MM Year],X488),
IF(AC488+AB488+Z488&lt;VLOOKUP(X488,Table9[],7,0),AC488
+AB488+Z488+VLOOKUP(X488,Table9[],4,0),AC488+AB488+Z488),AC488
+AB488+Z488)))</f>
        <v>#VALUE!</v>
      </c>
      <c r="AE488" s="42"/>
      <c r="AF488" s="15" t="str">
        <f>IFERROR(IF(COUNTIF(Table9[MM Year],X488),
IF(AD488&lt;VLOOKUP(X488,Table9[],7,0),AD488
+VLOOKUP(X488,Table9[],4,0),AD488),AD488
),"")</f>
        <v/>
      </c>
      <c r="AG488" s="5"/>
      <c r="AH488" s="5"/>
      <c r="AI488" s="5"/>
      <c r="AJ488" s="6"/>
      <c r="AK488" s="6"/>
      <c r="AL488" s="12" t="str">
        <f t="shared" si="77"/>
        <v/>
      </c>
      <c r="AM488" s="5"/>
      <c r="AN488" s="27" t="str">
        <f t="shared" si="78"/>
        <v/>
      </c>
      <c r="AO488" s="5"/>
      <c r="AP488" s="5"/>
      <c r="AQ488" s="6"/>
      <c r="AR488" s="12" t="str">
        <f t="shared" si="79"/>
        <v/>
      </c>
      <c r="AS488" s="6"/>
      <c r="AT488" s="5"/>
      <c r="AU488" s="53"/>
      <c r="AV488" s="53"/>
      <c r="AW488" s="54"/>
      <c r="AX488" s="15" t="str">
        <f t="shared" si="80"/>
        <v/>
      </c>
      <c r="AY488" s="5"/>
      <c r="AZ488" s="27" t="str">
        <f>IFERROR(VLOOKUP(AY488,vlookup!A$2:I$331,2,FALSE),"")</f>
        <v/>
      </c>
      <c r="BA488" s="27" t="str">
        <f>IFERROR(VLOOKUP(AY488,vlookup!A$2:I$331,3,FALSE),"")</f>
        <v/>
      </c>
      <c r="BB488" s="5"/>
      <c r="BC488" s="27" t="str">
        <f>IFERROR(VLOOKUP(BB488,vlookup!D$2:E$331,2,FALSE),"")</f>
        <v/>
      </c>
      <c r="BD488" s="5"/>
      <c r="BE488" s="27" t="str">
        <f t="shared" si="81"/>
        <v/>
      </c>
      <c r="BF488" s="27" t="str">
        <f>IFERROR(VLOOKUP(BE488,vlookup!G$2:I$331,2,FALSE),"")</f>
        <v/>
      </c>
      <c r="BG488" s="27" t="str">
        <f>IFERROR(VLOOKUP(BE488,vlookup!G$2:I$331,3,FALSE),"")</f>
        <v/>
      </c>
      <c r="BH488" s="5"/>
      <c r="BI488" s="6"/>
      <c r="BJ488" s="6"/>
      <c r="BK488" s="6"/>
      <c r="BL488" s="6"/>
    </row>
    <row r="489" spans="1:64">
      <c r="A489" s="4"/>
      <c r="B489" s="5"/>
      <c r="C489" s="27" t="str">
        <f>IFERROR(VLOOKUP(B489,vlookup!A$2:I$331,2,FALSE),"")</f>
        <v/>
      </c>
      <c r="D489" s="27" t="str">
        <f>IFERROR(VLOOKUP(B489,vlookup!A$2:I$331,3,FALSE),"")</f>
        <v/>
      </c>
      <c r="E489" s="5"/>
      <c r="F489" s="27" t="str">
        <f>IFERROR(VLOOKUP(E489,vlookup!D$2:E$331,2,FALSE),"")</f>
        <v/>
      </c>
      <c r="G489" s="5"/>
      <c r="H489" s="27" t="str">
        <f t="shared" si="72"/>
        <v/>
      </c>
      <c r="I489" s="27" t="str">
        <f>IFERROR(VLOOKUP(H489,vlookup!G$2:I$331,2,FALSE),"")</f>
        <v/>
      </c>
      <c r="J489" s="27" t="str">
        <f>IFERROR(VLOOKUP(H489,vlookup!G$2:I$331,3,FALSE),"")</f>
        <v/>
      </c>
      <c r="K489" s="5"/>
      <c r="L489" s="6"/>
      <c r="M489" s="6"/>
      <c r="N489" s="6"/>
      <c r="O489" s="6"/>
      <c r="P489" s="6"/>
      <c r="Q489" s="14" t="str">
        <f t="shared" si="73"/>
        <v/>
      </c>
      <c r="R489" s="5"/>
      <c r="S489" s="6"/>
      <c r="T489" s="6"/>
      <c r="U489" s="5"/>
      <c r="V489" s="45">
        <f t="shared" si="74"/>
        <v>0</v>
      </c>
      <c r="W489" s="45">
        <f t="shared" si="75"/>
        <v>0</v>
      </c>
      <c r="X489" s="45" t="e">
        <f t="shared" si="76"/>
        <v>#VALUE!</v>
      </c>
      <c r="Y489" s="45">
        <f>IFERROR(VALUE(V489),VLOOKUP(V489,DayReplace[],2,0))</f>
        <v>0</v>
      </c>
      <c r="Z489" s="45">
        <f>IF(V489=0,1,
IF(OR(AND(COUNTIF(Table12[Normal and Leap Years],X489),AA489=3,Y489=30),
AND(COUNTIF(Table9[MM Year],X489),COUNTIF(Table13[Always 29-Day Months],AA489),Y489=30)),Y489
-1,Y489))</f>
        <v>1</v>
      </c>
      <c r="AA489" s="45">
        <f>IFERROR(VALUE(W489),VLOOKUP(W489,MonthReplace[],2,0))</f>
        <v>0</v>
      </c>
      <c r="AB489" s="45" t="e">
        <f>IF(COUNTIF(Table9[MM Year],X489),VLOOKUP(AA489,MonthSerial[],VLOOKUP(X489,Table9[],3,0)+2,0),DATE(X489,AA489,0)-AC489)</f>
        <v>#VALUE!</v>
      </c>
      <c r="AC489" s="45" t="e">
        <f>IF(COUNTIF(Table9[MM Year],X489),
VLOOKUP(X489,Table9[],5,0),
DATE(X489,1,0))</f>
        <v>#VALUE!</v>
      </c>
      <c r="AD489" s="46" t="e">
        <f>IF(AA489=0,DATE(YEAR(AC489+1),7,16),
IF(V489=0,IF(COUNTIF(Table9[MM Year],X489),AC489+AB489+Z489+15-DAY(AC489+AB489+Z489+15)+16,AC489+AB489+Z489-DAY(AC489+AB489+Z489)+16),
IF(COUNTIF(Table9[MM Year],X489),
IF(AC489+AB489+Z489&lt;VLOOKUP(X489,Table9[],7,0),AC489
+AB489+Z489+VLOOKUP(X489,Table9[],4,0),AC489+AB489+Z489),AC489
+AB489+Z489)))</f>
        <v>#VALUE!</v>
      </c>
      <c r="AE489" s="42"/>
      <c r="AF489" s="15" t="str">
        <f>IFERROR(IF(COUNTIF(Table9[MM Year],X489),
IF(AD489&lt;VLOOKUP(X489,Table9[],7,0),AD489
+VLOOKUP(X489,Table9[],4,0),AD489),AD489
),"")</f>
        <v/>
      </c>
      <c r="AG489" s="5"/>
      <c r="AH489" s="5"/>
      <c r="AI489" s="5"/>
      <c r="AJ489" s="6"/>
      <c r="AK489" s="6"/>
      <c r="AL489" s="12" t="str">
        <f t="shared" si="77"/>
        <v/>
      </c>
      <c r="AM489" s="5"/>
      <c r="AN489" s="27" t="str">
        <f t="shared" si="78"/>
        <v/>
      </c>
      <c r="AO489" s="5"/>
      <c r="AP489" s="5"/>
      <c r="AQ489" s="6"/>
      <c r="AR489" s="12" t="str">
        <f t="shared" si="79"/>
        <v/>
      </c>
      <c r="AS489" s="6"/>
      <c r="AT489" s="5"/>
      <c r="AU489" s="53"/>
      <c r="AV489" s="53"/>
      <c r="AW489" s="54"/>
      <c r="AX489" s="15" t="str">
        <f t="shared" si="80"/>
        <v/>
      </c>
      <c r="AY489" s="5"/>
      <c r="AZ489" s="27" t="str">
        <f>IFERROR(VLOOKUP(AY489,vlookup!A$2:I$331,2,FALSE),"")</f>
        <v/>
      </c>
      <c r="BA489" s="27" t="str">
        <f>IFERROR(VLOOKUP(AY489,vlookup!A$2:I$331,3,FALSE),"")</f>
        <v/>
      </c>
      <c r="BB489" s="5"/>
      <c r="BC489" s="27" t="str">
        <f>IFERROR(VLOOKUP(BB489,vlookup!D$2:E$331,2,FALSE),"")</f>
        <v/>
      </c>
      <c r="BD489" s="5"/>
      <c r="BE489" s="27" t="str">
        <f t="shared" si="81"/>
        <v/>
      </c>
      <c r="BF489" s="27" t="str">
        <f>IFERROR(VLOOKUP(BE489,vlookup!G$2:I$331,2,FALSE),"")</f>
        <v/>
      </c>
      <c r="BG489" s="27" t="str">
        <f>IFERROR(VLOOKUP(BE489,vlookup!G$2:I$331,3,FALSE),"")</f>
        <v/>
      </c>
      <c r="BH489" s="5"/>
      <c r="BI489" s="6"/>
      <c r="BJ489" s="6"/>
      <c r="BK489" s="6"/>
      <c r="BL489" s="6"/>
    </row>
    <row r="490" spans="1:64">
      <c r="A490" s="4"/>
      <c r="B490" s="5"/>
      <c r="C490" s="27" t="str">
        <f>IFERROR(VLOOKUP(B490,vlookup!A$2:I$331,2,FALSE),"")</f>
        <v/>
      </c>
      <c r="D490" s="27" t="str">
        <f>IFERROR(VLOOKUP(B490,vlookup!A$2:I$331,3,FALSE),"")</f>
        <v/>
      </c>
      <c r="E490" s="5"/>
      <c r="F490" s="27" t="str">
        <f>IFERROR(VLOOKUP(E490,vlookup!D$2:E$331,2,FALSE),"")</f>
        <v/>
      </c>
      <c r="G490" s="5"/>
      <c r="H490" s="27" t="str">
        <f t="shared" si="72"/>
        <v/>
      </c>
      <c r="I490" s="27" t="str">
        <f>IFERROR(VLOOKUP(H490,vlookup!G$2:I$331,2,FALSE),"")</f>
        <v/>
      </c>
      <c r="J490" s="27" t="str">
        <f>IFERROR(VLOOKUP(H490,vlookup!G$2:I$331,3,FALSE),"")</f>
        <v/>
      </c>
      <c r="K490" s="5"/>
      <c r="L490" s="6"/>
      <c r="M490" s="6"/>
      <c r="N490" s="6"/>
      <c r="O490" s="6"/>
      <c r="P490" s="6"/>
      <c r="Q490" s="14" t="str">
        <f t="shared" si="73"/>
        <v/>
      </c>
      <c r="R490" s="5"/>
      <c r="S490" s="6"/>
      <c r="T490" s="6"/>
      <c r="U490" s="5"/>
      <c r="V490" s="45">
        <f t="shared" si="74"/>
        <v>0</v>
      </c>
      <c r="W490" s="45">
        <f t="shared" si="75"/>
        <v>0</v>
      </c>
      <c r="X490" s="45" t="e">
        <f t="shared" si="76"/>
        <v>#VALUE!</v>
      </c>
      <c r="Y490" s="45">
        <f>IFERROR(VALUE(V490),VLOOKUP(V490,DayReplace[],2,0))</f>
        <v>0</v>
      </c>
      <c r="Z490" s="45">
        <f>IF(V490=0,1,
IF(OR(AND(COUNTIF(Table12[Normal and Leap Years],X490),AA490=3,Y490=30),
AND(COUNTIF(Table9[MM Year],X490),COUNTIF(Table13[Always 29-Day Months],AA490),Y490=30)),Y490
-1,Y490))</f>
        <v>1</v>
      </c>
      <c r="AA490" s="45">
        <f>IFERROR(VALUE(W490),VLOOKUP(W490,MonthReplace[],2,0))</f>
        <v>0</v>
      </c>
      <c r="AB490" s="45" t="e">
        <f>IF(COUNTIF(Table9[MM Year],X490),VLOOKUP(AA490,MonthSerial[],VLOOKUP(X490,Table9[],3,0)+2,0),DATE(X490,AA490,0)-AC490)</f>
        <v>#VALUE!</v>
      </c>
      <c r="AC490" s="45" t="e">
        <f>IF(COUNTIF(Table9[MM Year],X490),
VLOOKUP(X490,Table9[],5,0),
DATE(X490,1,0))</f>
        <v>#VALUE!</v>
      </c>
      <c r="AD490" s="46" t="e">
        <f>IF(AA490=0,DATE(YEAR(AC490+1),7,16),
IF(V490=0,IF(COUNTIF(Table9[MM Year],X490),AC490+AB490+Z490+15-DAY(AC490+AB490+Z490+15)+16,AC490+AB490+Z490-DAY(AC490+AB490+Z490)+16),
IF(COUNTIF(Table9[MM Year],X490),
IF(AC490+AB490+Z490&lt;VLOOKUP(X490,Table9[],7,0),AC490
+AB490+Z490+VLOOKUP(X490,Table9[],4,0),AC490+AB490+Z490),AC490
+AB490+Z490)))</f>
        <v>#VALUE!</v>
      </c>
      <c r="AE490" s="42"/>
      <c r="AF490" s="15" t="str">
        <f>IFERROR(IF(COUNTIF(Table9[MM Year],X490),
IF(AD490&lt;VLOOKUP(X490,Table9[],7,0),AD490
+VLOOKUP(X490,Table9[],4,0),AD490),AD490
),"")</f>
        <v/>
      </c>
      <c r="AG490" s="5"/>
      <c r="AH490" s="5"/>
      <c r="AI490" s="5"/>
      <c r="AJ490" s="6"/>
      <c r="AK490" s="6"/>
      <c r="AL490" s="12" t="str">
        <f t="shared" si="77"/>
        <v/>
      </c>
      <c r="AM490" s="5"/>
      <c r="AN490" s="27" t="str">
        <f t="shared" si="78"/>
        <v/>
      </c>
      <c r="AO490" s="5"/>
      <c r="AP490" s="5"/>
      <c r="AQ490" s="6"/>
      <c r="AR490" s="12" t="str">
        <f t="shared" si="79"/>
        <v/>
      </c>
      <c r="AS490" s="6"/>
      <c r="AT490" s="5"/>
      <c r="AU490" s="53"/>
      <c r="AV490" s="53"/>
      <c r="AW490" s="54"/>
      <c r="AX490" s="15" t="str">
        <f t="shared" si="80"/>
        <v/>
      </c>
      <c r="AY490" s="5"/>
      <c r="AZ490" s="27" t="str">
        <f>IFERROR(VLOOKUP(AY490,vlookup!A$2:I$331,2,FALSE),"")</f>
        <v/>
      </c>
      <c r="BA490" s="27" t="str">
        <f>IFERROR(VLOOKUP(AY490,vlookup!A$2:I$331,3,FALSE),"")</f>
        <v/>
      </c>
      <c r="BB490" s="5"/>
      <c r="BC490" s="27" t="str">
        <f>IFERROR(VLOOKUP(BB490,vlookup!D$2:E$331,2,FALSE),"")</f>
        <v/>
      </c>
      <c r="BD490" s="5"/>
      <c r="BE490" s="27" t="str">
        <f t="shared" si="81"/>
        <v/>
      </c>
      <c r="BF490" s="27" t="str">
        <f>IFERROR(VLOOKUP(BE490,vlookup!G$2:I$331,2,FALSE),"")</f>
        <v/>
      </c>
      <c r="BG490" s="27" t="str">
        <f>IFERROR(VLOOKUP(BE490,vlookup!G$2:I$331,3,FALSE),"")</f>
        <v/>
      </c>
      <c r="BH490" s="5"/>
      <c r="BI490" s="6"/>
      <c r="BJ490" s="6"/>
      <c r="BK490" s="6"/>
      <c r="BL490" s="6"/>
    </row>
    <row r="491" spans="1:64">
      <c r="A491" s="4"/>
      <c r="B491" s="5"/>
      <c r="C491" s="27" t="str">
        <f>IFERROR(VLOOKUP(B491,vlookup!A$2:I$331,2,FALSE),"")</f>
        <v/>
      </c>
      <c r="D491" s="27" t="str">
        <f>IFERROR(VLOOKUP(B491,vlookup!A$2:I$331,3,FALSE),"")</f>
        <v/>
      </c>
      <c r="E491" s="5"/>
      <c r="F491" s="27" t="str">
        <f>IFERROR(VLOOKUP(E491,vlookup!D$2:E$331,2,FALSE),"")</f>
        <v/>
      </c>
      <c r="G491" s="5"/>
      <c r="H491" s="27" t="str">
        <f t="shared" si="72"/>
        <v/>
      </c>
      <c r="I491" s="27" t="str">
        <f>IFERROR(VLOOKUP(H491,vlookup!G$2:I$331,2,FALSE),"")</f>
        <v/>
      </c>
      <c r="J491" s="27" t="str">
        <f>IFERROR(VLOOKUP(H491,vlookup!G$2:I$331,3,FALSE),"")</f>
        <v/>
      </c>
      <c r="K491" s="5"/>
      <c r="L491" s="6"/>
      <c r="M491" s="6"/>
      <c r="N491" s="6"/>
      <c r="O491" s="6"/>
      <c r="P491" s="6"/>
      <c r="Q491" s="14" t="str">
        <f t="shared" si="73"/>
        <v/>
      </c>
      <c r="R491" s="5"/>
      <c r="S491" s="6"/>
      <c r="T491" s="6"/>
      <c r="U491" s="5"/>
      <c r="V491" s="45">
        <f t="shared" si="74"/>
        <v>0</v>
      </c>
      <c r="W491" s="45">
        <f t="shared" si="75"/>
        <v>0</v>
      </c>
      <c r="X491" s="45" t="e">
        <f t="shared" si="76"/>
        <v>#VALUE!</v>
      </c>
      <c r="Y491" s="45">
        <f>IFERROR(VALUE(V491),VLOOKUP(V491,DayReplace[],2,0))</f>
        <v>0</v>
      </c>
      <c r="Z491" s="45">
        <f>IF(V491=0,1,
IF(OR(AND(COUNTIF(Table12[Normal and Leap Years],X491),AA491=3,Y491=30),
AND(COUNTIF(Table9[MM Year],X491),COUNTIF(Table13[Always 29-Day Months],AA491),Y491=30)),Y491
-1,Y491))</f>
        <v>1</v>
      </c>
      <c r="AA491" s="45">
        <f>IFERROR(VALUE(W491),VLOOKUP(W491,MonthReplace[],2,0))</f>
        <v>0</v>
      </c>
      <c r="AB491" s="45" t="e">
        <f>IF(COUNTIF(Table9[MM Year],X491),VLOOKUP(AA491,MonthSerial[],VLOOKUP(X491,Table9[],3,0)+2,0),DATE(X491,AA491,0)-AC491)</f>
        <v>#VALUE!</v>
      </c>
      <c r="AC491" s="45" t="e">
        <f>IF(COUNTIF(Table9[MM Year],X491),
VLOOKUP(X491,Table9[],5,0),
DATE(X491,1,0))</f>
        <v>#VALUE!</v>
      </c>
      <c r="AD491" s="46" t="e">
        <f>IF(AA491=0,DATE(YEAR(AC491+1),7,16),
IF(V491=0,IF(COUNTIF(Table9[MM Year],X491),AC491+AB491+Z491+15-DAY(AC491+AB491+Z491+15)+16,AC491+AB491+Z491-DAY(AC491+AB491+Z491)+16),
IF(COUNTIF(Table9[MM Year],X491),
IF(AC491+AB491+Z491&lt;VLOOKUP(X491,Table9[],7,0),AC491
+AB491+Z491+VLOOKUP(X491,Table9[],4,0),AC491+AB491+Z491),AC491
+AB491+Z491)))</f>
        <v>#VALUE!</v>
      </c>
      <c r="AE491" s="42"/>
      <c r="AF491" s="15" t="str">
        <f>IFERROR(IF(COUNTIF(Table9[MM Year],X491),
IF(AD491&lt;VLOOKUP(X491,Table9[],7,0),AD491
+VLOOKUP(X491,Table9[],4,0),AD491),AD491
),"")</f>
        <v/>
      </c>
      <c r="AG491" s="5"/>
      <c r="AH491" s="5"/>
      <c r="AI491" s="5"/>
      <c r="AJ491" s="6"/>
      <c r="AK491" s="6"/>
      <c r="AL491" s="12" t="str">
        <f t="shared" si="77"/>
        <v/>
      </c>
      <c r="AM491" s="5"/>
      <c r="AN491" s="27" t="str">
        <f t="shared" si="78"/>
        <v/>
      </c>
      <c r="AO491" s="5"/>
      <c r="AP491" s="5"/>
      <c r="AQ491" s="6"/>
      <c r="AR491" s="12" t="str">
        <f t="shared" si="79"/>
        <v/>
      </c>
      <c r="AS491" s="6"/>
      <c r="AT491" s="5"/>
      <c r="AU491" s="53"/>
      <c r="AV491" s="53"/>
      <c r="AW491" s="54"/>
      <c r="AX491" s="15" t="str">
        <f t="shared" si="80"/>
        <v/>
      </c>
      <c r="AY491" s="5"/>
      <c r="AZ491" s="27" t="str">
        <f>IFERROR(VLOOKUP(AY491,vlookup!A$2:I$331,2,FALSE),"")</f>
        <v/>
      </c>
      <c r="BA491" s="27" t="str">
        <f>IFERROR(VLOOKUP(AY491,vlookup!A$2:I$331,3,FALSE),"")</f>
        <v/>
      </c>
      <c r="BB491" s="5"/>
      <c r="BC491" s="27" t="str">
        <f>IFERROR(VLOOKUP(BB491,vlookup!D$2:E$331,2,FALSE),"")</f>
        <v/>
      </c>
      <c r="BD491" s="5"/>
      <c r="BE491" s="27" t="str">
        <f t="shared" si="81"/>
        <v/>
      </c>
      <c r="BF491" s="27" t="str">
        <f>IFERROR(VLOOKUP(BE491,vlookup!G$2:I$331,2,FALSE),"")</f>
        <v/>
      </c>
      <c r="BG491" s="27" t="str">
        <f>IFERROR(VLOOKUP(BE491,vlookup!G$2:I$331,3,FALSE),"")</f>
        <v/>
      </c>
      <c r="BH491" s="5"/>
      <c r="BI491" s="6"/>
      <c r="BJ491" s="6"/>
      <c r="BK491" s="6"/>
      <c r="BL491" s="6"/>
    </row>
    <row r="492" spans="1:64">
      <c r="A492" s="4"/>
      <c r="B492" s="5"/>
      <c r="C492" s="27" t="str">
        <f>IFERROR(VLOOKUP(B492,vlookup!A$2:I$331,2,FALSE),"")</f>
        <v/>
      </c>
      <c r="D492" s="27" t="str">
        <f>IFERROR(VLOOKUP(B492,vlookup!A$2:I$331,3,FALSE),"")</f>
        <v/>
      </c>
      <c r="E492" s="5"/>
      <c r="F492" s="27" t="str">
        <f>IFERROR(VLOOKUP(E492,vlookup!D$2:E$331,2,FALSE),"")</f>
        <v/>
      </c>
      <c r="G492" s="5"/>
      <c r="H492" s="27" t="str">
        <f t="shared" si="72"/>
        <v/>
      </c>
      <c r="I492" s="27" t="str">
        <f>IFERROR(VLOOKUP(H492,vlookup!G$2:I$331,2,FALSE),"")</f>
        <v/>
      </c>
      <c r="J492" s="27" t="str">
        <f>IFERROR(VLOOKUP(H492,vlookup!G$2:I$331,3,FALSE),"")</f>
        <v/>
      </c>
      <c r="K492" s="5"/>
      <c r="L492" s="6"/>
      <c r="M492" s="6"/>
      <c r="N492" s="6"/>
      <c r="O492" s="6"/>
      <c r="P492" s="6"/>
      <c r="Q492" s="14" t="str">
        <f t="shared" si="73"/>
        <v/>
      </c>
      <c r="R492" s="5"/>
      <c r="S492" s="6"/>
      <c r="T492" s="6"/>
      <c r="U492" s="5"/>
      <c r="V492" s="45">
        <f t="shared" si="74"/>
        <v>0</v>
      </c>
      <c r="W492" s="45">
        <f t="shared" si="75"/>
        <v>0</v>
      </c>
      <c r="X492" s="45" t="e">
        <f t="shared" si="76"/>
        <v>#VALUE!</v>
      </c>
      <c r="Y492" s="45">
        <f>IFERROR(VALUE(V492),VLOOKUP(V492,DayReplace[],2,0))</f>
        <v>0</v>
      </c>
      <c r="Z492" s="45">
        <f>IF(V492=0,1,
IF(OR(AND(COUNTIF(Table12[Normal and Leap Years],X492),AA492=3,Y492=30),
AND(COUNTIF(Table9[MM Year],X492),COUNTIF(Table13[Always 29-Day Months],AA492),Y492=30)),Y492
-1,Y492))</f>
        <v>1</v>
      </c>
      <c r="AA492" s="45">
        <f>IFERROR(VALUE(W492),VLOOKUP(W492,MonthReplace[],2,0))</f>
        <v>0</v>
      </c>
      <c r="AB492" s="45" t="e">
        <f>IF(COUNTIF(Table9[MM Year],X492),VLOOKUP(AA492,MonthSerial[],VLOOKUP(X492,Table9[],3,0)+2,0),DATE(X492,AA492,0)-AC492)</f>
        <v>#VALUE!</v>
      </c>
      <c r="AC492" s="45" t="e">
        <f>IF(COUNTIF(Table9[MM Year],X492),
VLOOKUP(X492,Table9[],5,0),
DATE(X492,1,0))</f>
        <v>#VALUE!</v>
      </c>
      <c r="AD492" s="46" t="e">
        <f>IF(AA492=0,DATE(YEAR(AC492+1),7,16),
IF(V492=0,IF(COUNTIF(Table9[MM Year],X492),AC492+AB492+Z492+15-DAY(AC492+AB492+Z492+15)+16,AC492+AB492+Z492-DAY(AC492+AB492+Z492)+16),
IF(COUNTIF(Table9[MM Year],X492),
IF(AC492+AB492+Z492&lt;VLOOKUP(X492,Table9[],7,0),AC492
+AB492+Z492+VLOOKUP(X492,Table9[],4,0),AC492+AB492+Z492),AC492
+AB492+Z492)))</f>
        <v>#VALUE!</v>
      </c>
      <c r="AE492" s="42"/>
      <c r="AF492" s="15" t="str">
        <f>IFERROR(IF(COUNTIF(Table9[MM Year],X492),
IF(AD492&lt;VLOOKUP(X492,Table9[],7,0),AD492
+VLOOKUP(X492,Table9[],4,0),AD492),AD492
),"")</f>
        <v/>
      </c>
      <c r="AG492" s="5"/>
      <c r="AH492" s="5"/>
      <c r="AI492" s="5"/>
      <c r="AJ492" s="6"/>
      <c r="AK492" s="6"/>
      <c r="AL492" s="12" t="str">
        <f t="shared" si="77"/>
        <v/>
      </c>
      <c r="AM492" s="5"/>
      <c r="AN492" s="27" t="str">
        <f t="shared" si="78"/>
        <v/>
      </c>
      <c r="AO492" s="5"/>
      <c r="AP492" s="5"/>
      <c r="AQ492" s="6"/>
      <c r="AR492" s="12" t="str">
        <f t="shared" si="79"/>
        <v/>
      </c>
      <c r="AS492" s="6"/>
      <c r="AT492" s="5"/>
      <c r="AU492" s="53"/>
      <c r="AV492" s="53"/>
      <c r="AW492" s="54"/>
      <c r="AX492" s="15" t="str">
        <f t="shared" si="80"/>
        <v/>
      </c>
      <c r="AY492" s="5"/>
      <c r="AZ492" s="27" t="str">
        <f>IFERROR(VLOOKUP(AY492,vlookup!A$2:I$331,2,FALSE),"")</f>
        <v/>
      </c>
      <c r="BA492" s="27" t="str">
        <f>IFERROR(VLOOKUP(AY492,vlookup!A$2:I$331,3,FALSE),"")</f>
        <v/>
      </c>
      <c r="BB492" s="5"/>
      <c r="BC492" s="27" t="str">
        <f>IFERROR(VLOOKUP(BB492,vlookup!D$2:E$331,2,FALSE),"")</f>
        <v/>
      </c>
      <c r="BD492" s="5"/>
      <c r="BE492" s="27" t="str">
        <f t="shared" si="81"/>
        <v/>
      </c>
      <c r="BF492" s="27" t="str">
        <f>IFERROR(VLOOKUP(BE492,vlookup!G$2:I$331,2,FALSE),"")</f>
        <v/>
      </c>
      <c r="BG492" s="27" t="str">
        <f>IFERROR(VLOOKUP(BE492,vlookup!G$2:I$331,3,FALSE),"")</f>
        <v/>
      </c>
      <c r="BH492" s="5"/>
      <c r="BI492" s="6"/>
      <c r="BJ492" s="6"/>
      <c r="BK492" s="6"/>
      <c r="BL492" s="6"/>
    </row>
    <row r="493" spans="1:64">
      <c r="A493" s="4"/>
      <c r="B493" s="5"/>
      <c r="C493" s="27" t="str">
        <f>IFERROR(VLOOKUP(B493,vlookup!A$2:I$331,2,FALSE),"")</f>
        <v/>
      </c>
      <c r="D493" s="27" t="str">
        <f>IFERROR(VLOOKUP(B493,vlookup!A$2:I$331,3,FALSE),"")</f>
        <v/>
      </c>
      <c r="E493" s="5"/>
      <c r="F493" s="27" t="str">
        <f>IFERROR(VLOOKUP(E493,vlookup!D$2:E$331,2,FALSE),"")</f>
        <v/>
      </c>
      <c r="G493" s="5"/>
      <c r="H493" s="27" t="str">
        <f t="shared" si="72"/>
        <v/>
      </c>
      <c r="I493" s="27" t="str">
        <f>IFERROR(VLOOKUP(H493,vlookup!G$2:I$331,2,FALSE),"")</f>
        <v/>
      </c>
      <c r="J493" s="27" t="str">
        <f>IFERROR(VLOOKUP(H493,vlookup!G$2:I$331,3,FALSE),"")</f>
        <v/>
      </c>
      <c r="K493" s="5"/>
      <c r="L493" s="6"/>
      <c r="M493" s="6"/>
      <c r="N493" s="6"/>
      <c r="O493" s="6"/>
      <c r="P493" s="6"/>
      <c r="Q493" s="14" t="str">
        <f t="shared" si="73"/>
        <v/>
      </c>
      <c r="R493" s="5"/>
      <c r="S493" s="6"/>
      <c r="T493" s="6"/>
      <c r="U493" s="5"/>
      <c r="V493" s="45">
        <f t="shared" si="74"/>
        <v>0</v>
      </c>
      <c r="W493" s="45">
        <f t="shared" si="75"/>
        <v>0</v>
      </c>
      <c r="X493" s="45" t="e">
        <f t="shared" si="76"/>
        <v>#VALUE!</v>
      </c>
      <c r="Y493" s="45">
        <f>IFERROR(VALUE(V493),VLOOKUP(V493,DayReplace[],2,0))</f>
        <v>0</v>
      </c>
      <c r="Z493" s="45">
        <f>IF(V493=0,1,
IF(OR(AND(COUNTIF(Table12[Normal and Leap Years],X493),AA493=3,Y493=30),
AND(COUNTIF(Table9[MM Year],X493),COUNTIF(Table13[Always 29-Day Months],AA493),Y493=30)),Y493
-1,Y493))</f>
        <v>1</v>
      </c>
      <c r="AA493" s="45">
        <f>IFERROR(VALUE(W493),VLOOKUP(W493,MonthReplace[],2,0))</f>
        <v>0</v>
      </c>
      <c r="AB493" s="45" t="e">
        <f>IF(COUNTIF(Table9[MM Year],X493),VLOOKUP(AA493,MonthSerial[],VLOOKUP(X493,Table9[],3,0)+2,0),DATE(X493,AA493,0)-AC493)</f>
        <v>#VALUE!</v>
      </c>
      <c r="AC493" s="45" t="e">
        <f>IF(COUNTIF(Table9[MM Year],X493),
VLOOKUP(X493,Table9[],5,0),
DATE(X493,1,0))</f>
        <v>#VALUE!</v>
      </c>
      <c r="AD493" s="46" t="e">
        <f>IF(AA493=0,DATE(YEAR(AC493+1),7,16),
IF(V493=0,IF(COUNTIF(Table9[MM Year],X493),AC493+AB493+Z493+15-DAY(AC493+AB493+Z493+15)+16,AC493+AB493+Z493-DAY(AC493+AB493+Z493)+16),
IF(COUNTIF(Table9[MM Year],X493),
IF(AC493+AB493+Z493&lt;VLOOKUP(X493,Table9[],7,0),AC493
+AB493+Z493+VLOOKUP(X493,Table9[],4,0),AC493+AB493+Z493),AC493
+AB493+Z493)))</f>
        <v>#VALUE!</v>
      </c>
      <c r="AE493" s="42"/>
      <c r="AF493" s="15" t="str">
        <f>IFERROR(IF(COUNTIF(Table9[MM Year],X493),
IF(AD493&lt;VLOOKUP(X493,Table9[],7,0),AD493
+VLOOKUP(X493,Table9[],4,0),AD493),AD493
),"")</f>
        <v/>
      </c>
      <c r="AG493" s="5"/>
      <c r="AH493" s="5"/>
      <c r="AI493" s="5"/>
      <c r="AJ493" s="6"/>
      <c r="AK493" s="6"/>
      <c r="AL493" s="12" t="str">
        <f t="shared" si="77"/>
        <v/>
      </c>
      <c r="AM493" s="5"/>
      <c r="AN493" s="27" t="str">
        <f t="shared" si="78"/>
        <v/>
      </c>
      <c r="AO493" s="5"/>
      <c r="AP493" s="5"/>
      <c r="AQ493" s="6"/>
      <c r="AR493" s="12" t="str">
        <f t="shared" si="79"/>
        <v/>
      </c>
      <c r="AS493" s="6"/>
      <c r="AT493" s="5"/>
      <c r="AU493" s="53"/>
      <c r="AV493" s="53"/>
      <c r="AW493" s="54"/>
      <c r="AX493" s="15" t="str">
        <f t="shared" si="80"/>
        <v/>
      </c>
      <c r="AY493" s="5"/>
      <c r="AZ493" s="27" t="str">
        <f>IFERROR(VLOOKUP(AY493,vlookup!A$2:I$331,2,FALSE),"")</f>
        <v/>
      </c>
      <c r="BA493" s="27" t="str">
        <f>IFERROR(VLOOKUP(AY493,vlookup!A$2:I$331,3,FALSE),"")</f>
        <v/>
      </c>
      <c r="BB493" s="5"/>
      <c r="BC493" s="27" t="str">
        <f>IFERROR(VLOOKUP(BB493,vlookup!D$2:E$331,2,FALSE),"")</f>
        <v/>
      </c>
      <c r="BD493" s="5"/>
      <c r="BE493" s="27" t="str">
        <f t="shared" si="81"/>
        <v/>
      </c>
      <c r="BF493" s="27" t="str">
        <f>IFERROR(VLOOKUP(BE493,vlookup!G$2:I$331,2,FALSE),"")</f>
        <v/>
      </c>
      <c r="BG493" s="27" t="str">
        <f>IFERROR(VLOOKUP(BE493,vlookup!G$2:I$331,3,FALSE),"")</f>
        <v/>
      </c>
      <c r="BH493" s="5"/>
      <c r="BI493" s="6"/>
      <c r="BJ493" s="6"/>
      <c r="BK493" s="6"/>
      <c r="BL493" s="6"/>
    </row>
    <row r="494" spans="1:64">
      <c r="A494" s="4"/>
      <c r="B494" s="5"/>
      <c r="C494" s="27" t="str">
        <f>IFERROR(VLOOKUP(B494,vlookup!A$2:I$331,2,FALSE),"")</f>
        <v/>
      </c>
      <c r="D494" s="27" t="str">
        <f>IFERROR(VLOOKUP(B494,vlookup!A$2:I$331,3,FALSE),"")</f>
        <v/>
      </c>
      <c r="E494" s="5"/>
      <c r="F494" s="27" t="str">
        <f>IFERROR(VLOOKUP(E494,vlookup!D$2:E$331,2,FALSE),"")</f>
        <v/>
      </c>
      <c r="G494" s="5"/>
      <c r="H494" s="27" t="str">
        <f t="shared" si="72"/>
        <v/>
      </c>
      <c r="I494" s="27" t="str">
        <f>IFERROR(VLOOKUP(H494,vlookup!G$2:I$331,2,FALSE),"")</f>
        <v/>
      </c>
      <c r="J494" s="27" t="str">
        <f>IFERROR(VLOOKUP(H494,vlookup!G$2:I$331,3,FALSE),"")</f>
        <v/>
      </c>
      <c r="K494" s="5"/>
      <c r="L494" s="6"/>
      <c r="M494" s="6"/>
      <c r="N494" s="6"/>
      <c r="O494" s="6"/>
      <c r="P494" s="6"/>
      <c r="Q494" s="14" t="str">
        <f t="shared" si="73"/>
        <v/>
      </c>
      <c r="R494" s="5"/>
      <c r="S494" s="6"/>
      <c r="T494" s="6"/>
      <c r="U494" s="5"/>
      <c r="V494" s="45">
        <f t="shared" si="74"/>
        <v>0</v>
      </c>
      <c r="W494" s="45">
        <f t="shared" si="75"/>
        <v>0</v>
      </c>
      <c r="X494" s="45" t="e">
        <f t="shared" si="76"/>
        <v>#VALUE!</v>
      </c>
      <c r="Y494" s="45">
        <f>IFERROR(VALUE(V494),VLOOKUP(V494,DayReplace[],2,0))</f>
        <v>0</v>
      </c>
      <c r="Z494" s="45">
        <f>IF(V494=0,1,
IF(OR(AND(COUNTIF(Table12[Normal and Leap Years],X494),AA494=3,Y494=30),
AND(COUNTIF(Table9[MM Year],X494),COUNTIF(Table13[Always 29-Day Months],AA494),Y494=30)),Y494
-1,Y494))</f>
        <v>1</v>
      </c>
      <c r="AA494" s="45">
        <f>IFERROR(VALUE(W494),VLOOKUP(W494,MonthReplace[],2,0))</f>
        <v>0</v>
      </c>
      <c r="AB494" s="45" t="e">
        <f>IF(COUNTIF(Table9[MM Year],X494),VLOOKUP(AA494,MonthSerial[],VLOOKUP(X494,Table9[],3,0)+2,0),DATE(X494,AA494,0)-AC494)</f>
        <v>#VALUE!</v>
      </c>
      <c r="AC494" s="45" t="e">
        <f>IF(COUNTIF(Table9[MM Year],X494),
VLOOKUP(X494,Table9[],5,0),
DATE(X494,1,0))</f>
        <v>#VALUE!</v>
      </c>
      <c r="AD494" s="46" t="e">
        <f>IF(AA494=0,DATE(YEAR(AC494+1),7,16),
IF(V494=0,IF(COUNTIF(Table9[MM Year],X494),AC494+AB494+Z494+15-DAY(AC494+AB494+Z494+15)+16,AC494+AB494+Z494-DAY(AC494+AB494+Z494)+16),
IF(COUNTIF(Table9[MM Year],X494),
IF(AC494+AB494+Z494&lt;VLOOKUP(X494,Table9[],7,0),AC494
+AB494+Z494+VLOOKUP(X494,Table9[],4,0),AC494+AB494+Z494),AC494
+AB494+Z494)))</f>
        <v>#VALUE!</v>
      </c>
      <c r="AE494" s="42"/>
      <c r="AF494" s="15" t="str">
        <f>IFERROR(IF(COUNTIF(Table9[MM Year],X494),
IF(AD494&lt;VLOOKUP(X494,Table9[],7,0),AD494
+VLOOKUP(X494,Table9[],4,0),AD494),AD494
),"")</f>
        <v/>
      </c>
      <c r="AG494" s="5"/>
      <c r="AH494" s="5"/>
      <c r="AI494" s="5"/>
      <c r="AJ494" s="6"/>
      <c r="AK494" s="6"/>
      <c r="AL494" s="12" t="str">
        <f t="shared" si="77"/>
        <v/>
      </c>
      <c r="AM494" s="5"/>
      <c r="AN494" s="27" t="str">
        <f t="shared" si="78"/>
        <v/>
      </c>
      <c r="AO494" s="5"/>
      <c r="AP494" s="5"/>
      <c r="AQ494" s="6"/>
      <c r="AR494" s="12" t="str">
        <f t="shared" si="79"/>
        <v/>
      </c>
      <c r="AS494" s="6"/>
      <c r="AT494" s="5"/>
      <c r="AU494" s="53"/>
      <c r="AV494" s="53"/>
      <c r="AW494" s="54"/>
      <c r="AX494" s="15" t="str">
        <f t="shared" si="80"/>
        <v/>
      </c>
      <c r="AY494" s="5"/>
      <c r="AZ494" s="27" t="str">
        <f>IFERROR(VLOOKUP(AY494,vlookup!A$2:I$331,2,FALSE),"")</f>
        <v/>
      </c>
      <c r="BA494" s="27" t="str">
        <f>IFERROR(VLOOKUP(AY494,vlookup!A$2:I$331,3,FALSE),"")</f>
        <v/>
      </c>
      <c r="BB494" s="5"/>
      <c r="BC494" s="27" t="str">
        <f>IFERROR(VLOOKUP(BB494,vlookup!D$2:E$331,2,FALSE),"")</f>
        <v/>
      </c>
      <c r="BD494" s="5"/>
      <c r="BE494" s="27" t="str">
        <f t="shared" si="81"/>
        <v/>
      </c>
      <c r="BF494" s="27" t="str">
        <f>IFERROR(VLOOKUP(BE494,vlookup!G$2:I$331,2,FALSE),"")</f>
        <v/>
      </c>
      <c r="BG494" s="27" t="str">
        <f>IFERROR(VLOOKUP(BE494,vlookup!G$2:I$331,3,FALSE),"")</f>
        <v/>
      </c>
      <c r="BH494" s="5"/>
      <c r="BI494" s="6"/>
      <c r="BJ494" s="6"/>
      <c r="BK494" s="6"/>
      <c r="BL494" s="6"/>
    </row>
    <row r="495" spans="1:64">
      <c r="A495" s="4"/>
      <c r="B495" s="5"/>
      <c r="C495" s="27" t="str">
        <f>IFERROR(VLOOKUP(B495,vlookup!A$2:I$331,2,FALSE),"")</f>
        <v/>
      </c>
      <c r="D495" s="27" t="str">
        <f>IFERROR(VLOOKUP(B495,vlookup!A$2:I$331,3,FALSE),"")</f>
        <v/>
      </c>
      <c r="E495" s="5"/>
      <c r="F495" s="27" t="str">
        <f>IFERROR(VLOOKUP(E495,vlookup!D$2:E$331,2,FALSE),"")</f>
        <v/>
      </c>
      <c r="G495" s="5"/>
      <c r="H495" s="27" t="str">
        <f t="shared" si="72"/>
        <v/>
      </c>
      <c r="I495" s="27" t="str">
        <f>IFERROR(VLOOKUP(H495,vlookup!G$2:I$331,2,FALSE),"")</f>
        <v/>
      </c>
      <c r="J495" s="27" t="str">
        <f>IFERROR(VLOOKUP(H495,vlookup!G$2:I$331,3,FALSE),"")</f>
        <v/>
      </c>
      <c r="K495" s="5"/>
      <c r="L495" s="6"/>
      <c r="M495" s="6"/>
      <c r="N495" s="6"/>
      <c r="O495" s="6"/>
      <c r="P495" s="6"/>
      <c r="Q495" s="14" t="str">
        <f t="shared" si="73"/>
        <v/>
      </c>
      <c r="R495" s="5"/>
      <c r="S495" s="6"/>
      <c r="T495" s="6"/>
      <c r="U495" s="5"/>
      <c r="V495" s="45">
        <f t="shared" si="74"/>
        <v>0</v>
      </c>
      <c r="W495" s="45">
        <f t="shared" si="75"/>
        <v>0</v>
      </c>
      <c r="X495" s="45" t="e">
        <f t="shared" si="76"/>
        <v>#VALUE!</v>
      </c>
      <c r="Y495" s="45">
        <f>IFERROR(VALUE(V495),VLOOKUP(V495,DayReplace[],2,0))</f>
        <v>0</v>
      </c>
      <c r="Z495" s="45">
        <f>IF(V495=0,1,
IF(OR(AND(COUNTIF(Table12[Normal and Leap Years],X495),AA495=3,Y495=30),
AND(COUNTIF(Table9[MM Year],X495),COUNTIF(Table13[Always 29-Day Months],AA495),Y495=30)),Y495
-1,Y495))</f>
        <v>1</v>
      </c>
      <c r="AA495" s="45">
        <f>IFERROR(VALUE(W495),VLOOKUP(W495,MonthReplace[],2,0))</f>
        <v>0</v>
      </c>
      <c r="AB495" s="45" t="e">
        <f>IF(COUNTIF(Table9[MM Year],X495),VLOOKUP(AA495,MonthSerial[],VLOOKUP(X495,Table9[],3,0)+2,0),DATE(X495,AA495,0)-AC495)</f>
        <v>#VALUE!</v>
      </c>
      <c r="AC495" s="45" t="e">
        <f>IF(COUNTIF(Table9[MM Year],X495),
VLOOKUP(X495,Table9[],5,0),
DATE(X495,1,0))</f>
        <v>#VALUE!</v>
      </c>
      <c r="AD495" s="46" t="e">
        <f>IF(AA495=0,DATE(YEAR(AC495+1),7,16),
IF(V495=0,IF(COUNTIF(Table9[MM Year],X495),AC495+AB495+Z495+15-DAY(AC495+AB495+Z495+15)+16,AC495+AB495+Z495-DAY(AC495+AB495+Z495)+16),
IF(COUNTIF(Table9[MM Year],X495),
IF(AC495+AB495+Z495&lt;VLOOKUP(X495,Table9[],7,0),AC495
+AB495+Z495+VLOOKUP(X495,Table9[],4,0),AC495+AB495+Z495),AC495
+AB495+Z495)))</f>
        <v>#VALUE!</v>
      </c>
      <c r="AE495" s="42"/>
      <c r="AF495" s="15" t="str">
        <f>IFERROR(IF(COUNTIF(Table9[MM Year],X495),
IF(AD495&lt;VLOOKUP(X495,Table9[],7,0),AD495
+VLOOKUP(X495,Table9[],4,0),AD495),AD495
),"")</f>
        <v/>
      </c>
      <c r="AG495" s="5"/>
      <c r="AH495" s="5"/>
      <c r="AI495" s="5"/>
      <c r="AJ495" s="6"/>
      <c r="AK495" s="6"/>
      <c r="AL495" s="12" t="str">
        <f t="shared" si="77"/>
        <v/>
      </c>
      <c r="AM495" s="5"/>
      <c r="AN495" s="27" t="str">
        <f t="shared" si="78"/>
        <v/>
      </c>
      <c r="AO495" s="5"/>
      <c r="AP495" s="5"/>
      <c r="AQ495" s="6"/>
      <c r="AR495" s="12" t="str">
        <f t="shared" si="79"/>
        <v/>
      </c>
      <c r="AS495" s="6"/>
      <c r="AT495" s="5"/>
      <c r="AU495" s="53"/>
      <c r="AV495" s="53"/>
      <c r="AW495" s="54"/>
      <c r="AX495" s="15" t="str">
        <f t="shared" si="80"/>
        <v/>
      </c>
      <c r="AY495" s="5"/>
      <c r="AZ495" s="27" t="str">
        <f>IFERROR(VLOOKUP(AY495,vlookup!A$2:I$331,2,FALSE),"")</f>
        <v/>
      </c>
      <c r="BA495" s="27" t="str">
        <f>IFERROR(VLOOKUP(AY495,vlookup!A$2:I$331,3,FALSE),"")</f>
        <v/>
      </c>
      <c r="BB495" s="5"/>
      <c r="BC495" s="27" t="str">
        <f>IFERROR(VLOOKUP(BB495,vlookup!D$2:E$331,2,FALSE),"")</f>
        <v/>
      </c>
      <c r="BD495" s="5"/>
      <c r="BE495" s="27" t="str">
        <f t="shared" si="81"/>
        <v/>
      </c>
      <c r="BF495" s="27" t="str">
        <f>IFERROR(VLOOKUP(BE495,vlookup!G$2:I$331,2,FALSE),"")</f>
        <v/>
      </c>
      <c r="BG495" s="27" t="str">
        <f>IFERROR(VLOOKUP(BE495,vlookup!G$2:I$331,3,FALSE),"")</f>
        <v/>
      </c>
      <c r="BH495" s="5"/>
      <c r="BI495" s="6"/>
      <c r="BJ495" s="6"/>
      <c r="BK495" s="6"/>
      <c r="BL495" s="6"/>
    </row>
    <row r="496" spans="1:64">
      <c r="A496" s="4"/>
      <c r="B496" s="5"/>
      <c r="C496" s="27" t="str">
        <f>IFERROR(VLOOKUP(B496,vlookup!A$2:I$331,2,FALSE),"")</f>
        <v/>
      </c>
      <c r="D496" s="27" t="str">
        <f>IFERROR(VLOOKUP(B496,vlookup!A$2:I$331,3,FALSE),"")</f>
        <v/>
      </c>
      <c r="E496" s="5"/>
      <c r="F496" s="27" t="str">
        <f>IFERROR(VLOOKUP(E496,vlookup!D$2:E$331,2,FALSE),"")</f>
        <v/>
      </c>
      <c r="G496" s="5"/>
      <c r="H496" s="27" t="str">
        <f t="shared" si="72"/>
        <v/>
      </c>
      <c r="I496" s="27" t="str">
        <f>IFERROR(VLOOKUP(H496,vlookup!G$2:I$331,2,FALSE),"")</f>
        <v/>
      </c>
      <c r="J496" s="27" t="str">
        <f>IFERROR(VLOOKUP(H496,vlookup!G$2:I$331,3,FALSE),"")</f>
        <v/>
      </c>
      <c r="K496" s="5"/>
      <c r="L496" s="6"/>
      <c r="M496" s="6"/>
      <c r="N496" s="6"/>
      <c r="O496" s="6"/>
      <c r="P496" s="6"/>
      <c r="Q496" s="14" t="str">
        <f t="shared" si="73"/>
        <v/>
      </c>
      <c r="R496" s="5"/>
      <c r="S496" s="6"/>
      <c r="T496" s="6"/>
      <c r="U496" s="5"/>
      <c r="V496" s="45">
        <f t="shared" si="74"/>
        <v>0</v>
      </c>
      <c r="W496" s="45">
        <f t="shared" si="75"/>
        <v>0</v>
      </c>
      <c r="X496" s="45" t="e">
        <f t="shared" si="76"/>
        <v>#VALUE!</v>
      </c>
      <c r="Y496" s="45">
        <f>IFERROR(VALUE(V496),VLOOKUP(V496,DayReplace[],2,0))</f>
        <v>0</v>
      </c>
      <c r="Z496" s="45">
        <f>IF(V496=0,1,
IF(OR(AND(COUNTIF(Table12[Normal and Leap Years],X496),AA496=3,Y496=30),
AND(COUNTIF(Table9[MM Year],X496),COUNTIF(Table13[Always 29-Day Months],AA496),Y496=30)),Y496
-1,Y496))</f>
        <v>1</v>
      </c>
      <c r="AA496" s="45">
        <f>IFERROR(VALUE(W496),VLOOKUP(W496,MonthReplace[],2,0))</f>
        <v>0</v>
      </c>
      <c r="AB496" s="45" t="e">
        <f>IF(COUNTIF(Table9[MM Year],X496),VLOOKUP(AA496,MonthSerial[],VLOOKUP(X496,Table9[],3,0)+2,0),DATE(X496,AA496,0)-AC496)</f>
        <v>#VALUE!</v>
      </c>
      <c r="AC496" s="45" t="e">
        <f>IF(COUNTIF(Table9[MM Year],X496),
VLOOKUP(X496,Table9[],5,0),
DATE(X496,1,0))</f>
        <v>#VALUE!</v>
      </c>
      <c r="AD496" s="46" t="e">
        <f>IF(AA496=0,DATE(YEAR(AC496+1),7,16),
IF(V496=0,IF(COUNTIF(Table9[MM Year],X496),AC496+AB496+Z496+15-DAY(AC496+AB496+Z496+15)+16,AC496+AB496+Z496-DAY(AC496+AB496+Z496)+16),
IF(COUNTIF(Table9[MM Year],X496),
IF(AC496+AB496+Z496&lt;VLOOKUP(X496,Table9[],7,0),AC496
+AB496+Z496+VLOOKUP(X496,Table9[],4,0),AC496+AB496+Z496),AC496
+AB496+Z496)))</f>
        <v>#VALUE!</v>
      </c>
      <c r="AE496" s="42"/>
      <c r="AF496" s="15" t="str">
        <f>IFERROR(IF(COUNTIF(Table9[MM Year],X496),
IF(AD496&lt;VLOOKUP(X496,Table9[],7,0),AD496
+VLOOKUP(X496,Table9[],4,0),AD496),AD496
),"")</f>
        <v/>
      </c>
      <c r="AG496" s="5"/>
      <c r="AH496" s="5"/>
      <c r="AI496" s="5"/>
      <c r="AJ496" s="6"/>
      <c r="AK496" s="6"/>
      <c r="AL496" s="12" t="str">
        <f t="shared" si="77"/>
        <v/>
      </c>
      <c r="AM496" s="5"/>
      <c r="AN496" s="27" t="str">
        <f t="shared" si="78"/>
        <v/>
      </c>
      <c r="AO496" s="5"/>
      <c r="AP496" s="5"/>
      <c r="AQ496" s="6"/>
      <c r="AR496" s="12" t="str">
        <f t="shared" si="79"/>
        <v/>
      </c>
      <c r="AS496" s="6"/>
      <c r="AT496" s="5"/>
      <c r="AU496" s="53"/>
      <c r="AV496" s="53"/>
      <c r="AW496" s="54"/>
      <c r="AX496" s="15" t="str">
        <f t="shared" si="80"/>
        <v/>
      </c>
      <c r="AY496" s="5"/>
      <c r="AZ496" s="27" t="str">
        <f>IFERROR(VLOOKUP(AY496,vlookup!A$2:I$331,2,FALSE),"")</f>
        <v/>
      </c>
      <c r="BA496" s="27" t="str">
        <f>IFERROR(VLOOKUP(AY496,vlookup!A$2:I$331,3,FALSE),"")</f>
        <v/>
      </c>
      <c r="BB496" s="5"/>
      <c r="BC496" s="27" t="str">
        <f>IFERROR(VLOOKUP(BB496,vlookup!D$2:E$331,2,FALSE),"")</f>
        <v/>
      </c>
      <c r="BD496" s="5"/>
      <c r="BE496" s="27" t="str">
        <f t="shared" si="81"/>
        <v/>
      </c>
      <c r="BF496" s="27" t="str">
        <f>IFERROR(VLOOKUP(BE496,vlookup!G$2:I$331,2,FALSE),"")</f>
        <v/>
      </c>
      <c r="BG496" s="27" t="str">
        <f>IFERROR(VLOOKUP(BE496,vlookup!G$2:I$331,3,FALSE),"")</f>
        <v/>
      </c>
      <c r="BH496" s="5"/>
      <c r="BI496" s="6"/>
      <c r="BJ496" s="6"/>
      <c r="BK496" s="6"/>
      <c r="BL496" s="6"/>
    </row>
    <row r="497" spans="1:64">
      <c r="A497" s="4"/>
      <c r="B497" s="5"/>
      <c r="C497" s="27" t="str">
        <f>IFERROR(VLOOKUP(B497,vlookup!A$2:I$331,2,FALSE),"")</f>
        <v/>
      </c>
      <c r="D497" s="27" t="str">
        <f>IFERROR(VLOOKUP(B497,vlookup!A$2:I$331,3,FALSE),"")</f>
        <v/>
      </c>
      <c r="E497" s="5"/>
      <c r="F497" s="27" t="str">
        <f>IFERROR(VLOOKUP(E497,vlookup!D$2:E$331,2,FALSE),"")</f>
        <v/>
      </c>
      <c r="G497" s="5"/>
      <c r="H497" s="27" t="str">
        <f t="shared" si="72"/>
        <v/>
      </c>
      <c r="I497" s="27" t="str">
        <f>IFERROR(VLOOKUP(H497,vlookup!G$2:I$331,2,FALSE),"")</f>
        <v/>
      </c>
      <c r="J497" s="27" t="str">
        <f>IFERROR(VLOOKUP(H497,vlookup!G$2:I$331,3,FALSE),"")</f>
        <v/>
      </c>
      <c r="K497" s="5"/>
      <c r="L497" s="6"/>
      <c r="M497" s="6"/>
      <c r="N497" s="6"/>
      <c r="O497" s="6"/>
      <c r="P497" s="6"/>
      <c r="Q497" s="14" t="str">
        <f t="shared" si="73"/>
        <v/>
      </c>
      <c r="R497" s="5"/>
      <c r="S497" s="6"/>
      <c r="T497" s="6"/>
      <c r="U497" s="5"/>
      <c r="V497" s="45">
        <f t="shared" si="74"/>
        <v>0</v>
      </c>
      <c r="W497" s="45">
        <f t="shared" si="75"/>
        <v>0</v>
      </c>
      <c r="X497" s="45" t="e">
        <f t="shared" si="76"/>
        <v>#VALUE!</v>
      </c>
      <c r="Y497" s="45">
        <f>IFERROR(VALUE(V497),VLOOKUP(V497,DayReplace[],2,0))</f>
        <v>0</v>
      </c>
      <c r="Z497" s="45">
        <f>IF(V497=0,1,
IF(OR(AND(COUNTIF(Table12[Normal and Leap Years],X497),AA497=3,Y497=30),
AND(COUNTIF(Table9[MM Year],X497),COUNTIF(Table13[Always 29-Day Months],AA497),Y497=30)),Y497
-1,Y497))</f>
        <v>1</v>
      </c>
      <c r="AA497" s="45">
        <f>IFERROR(VALUE(W497),VLOOKUP(W497,MonthReplace[],2,0))</f>
        <v>0</v>
      </c>
      <c r="AB497" s="45" t="e">
        <f>IF(COUNTIF(Table9[MM Year],X497),VLOOKUP(AA497,MonthSerial[],VLOOKUP(X497,Table9[],3,0)+2,0),DATE(X497,AA497,0)-AC497)</f>
        <v>#VALUE!</v>
      </c>
      <c r="AC497" s="45" t="e">
        <f>IF(COUNTIF(Table9[MM Year],X497),
VLOOKUP(X497,Table9[],5,0),
DATE(X497,1,0))</f>
        <v>#VALUE!</v>
      </c>
      <c r="AD497" s="46" t="e">
        <f>IF(AA497=0,DATE(YEAR(AC497+1),7,16),
IF(V497=0,IF(COUNTIF(Table9[MM Year],X497),AC497+AB497+Z497+15-DAY(AC497+AB497+Z497+15)+16,AC497+AB497+Z497-DAY(AC497+AB497+Z497)+16),
IF(COUNTIF(Table9[MM Year],X497),
IF(AC497+AB497+Z497&lt;VLOOKUP(X497,Table9[],7,0),AC497
+AB497+Z497+VLOOKUP(X497,Table9[],4,0),AC497+AB497+Z497),AC497
+AB497+Z497)))</f>
        <v>#VALUE!</v>
      </c>
      <c r="AE497" s="42"/>
      <c r="AF497" s="15" t="str">
        <f>IFERROR(IF(COUNTIF(Table9[MM Year],X497),
IF(AD497&lt;VLOOKUP(X497,Table9[],7,0),AD497
+VLOOKUP(X497,Table9[],4,0),AD497),AD497
),"")</f>
        <v/>
      </c>
      <c r="AG497" s="5"/>
      <c r="AH497" s="5"/>
      <c r="AI497" s="5"/>
      <c r="AJ497" s="6"/>
      <c r="AK497" s="6"/>
      <c r="AL497" s="12" t="str">
        <f t="shared" si="77"/>
        <v/>
      </c>
      <c r="AM497" s="5"/>
      <c r="AN497" s="27" t="str">
        <f t="shared" si="78"/>
        <v/>
      </c>
      <c r="AO497" s="5"/>
      <c r="AP497" s="5"/>
      <c r="AQ497" s="6"/>
      <c r="AR497" s="12" t="str">
        <f t="shared" si="79"/>
        <v/>
      </c>
      <c r="AS497" s="6"/>
      <c r="AT497" s="5"/>
      <c r="AU497" s="53"/>
      <c r="AV497" s="53"/>
      <c r="AW497" s="54"/>
      <c r="AX497" s="15" t="str">
        <f t="shared" si="80"/>
        <v/>
      </c>
      <c r="AY497" s="5"/>
      <c r="AZ497" s="27" t="str">
        <f>IFERROR(VLOOKUP(AY497,vlookup!A$2:I$331,2,FALSE),"")</f>
        <v/>
      </c>
      <c r="BA497" s="27" t="str">
        <f>IFERROR(VLOOKUP(AY497,vlookup!A$2:I$331,3,FALSE),"")</f>
        <v/>
      </c>
      <c r="BB497" s="5"/>
      <c r="BC497" s="27" t="str">
        <f>IFERROR(VLOOKUP(BB497,vlookup!D$2:E$331,2,FALSE),"")</f>
        <v/>
      </c>
      <c r="BD497" s="5"/>
      <c r="BE497" s="27" t="str">
        <f t="shared" si="81"/>
        <v/>
      </c>
      <c r="BF497" s="27" t="str">
        <f>IFERROR(VLOOKUP(BE497,vlookup!G$2:I$331,2,FALSE),"")</f>
        <v/>
      </c>
      <c r="BG497" s="27" t="str">
        <f>IFERROR(VLOOKUP(BE497,vlookup!G$2:I$331,3,FALSE),"")</f>
        <v/>
      </c>
      <c r="BH497" s="5"/>
      <c r="BI497" s="6"/>
      <c r="BJ497" s="6"/>
      <c r="BK497" s="6"/>
      <c r="BL497" s="6"/>
    </row>
    <row r="498" spans="1:64">
      <c r="A498" s="4"/>
      <c r="B498" s="5"/>
      <c r="C498" s="27" t="str">
        <f>IFERROR(VLOOKUP(B498,vlookup!A$2:I$331,2,FALSE),"")</f>
        <v/>
      </c>
      <c r="D498" s="27" t="str">
        <f>IFERROR(VLOOKUP(B498,vlookup!A$2:I$331,3,FALSE),"")</f>
        <v/>
      </c>
      <c r="E498" s="5"/>
      <c r="F498" s="27" t="str">
        <f>IFERROR(VLOOKUP(E498,vlookup!D$2:E$331,2,FALSE),"")</f>
        <v/>
      </c>
      <c r="G498" s="5"/>
      <c r="H498" s="27" t="str">
        <f t="shared" si="72"/>
        <v/>
      </c>
      <c r="I498" s="27" t="str">
        <f>IFERROR(VLOOKUP(H498,vlookup!G$2:I$331,2,FALSE),"")</f>
        <v/>
      </c>
      <c r="J498" s="27" t="str">
        <f>IFERROR(VLOOKUP(H498,vlookup!G$2:I$331,3,FALSE),"")</f>
        <v/>
      </c>
      <c r="K498" s="5"/>
      <c r="L498" s="6"/>
      <c r="M498" s="6"/>
      <c r="N498" s="6"/>
      <c r="O498" s="6"/>
      <c r="P498" s="6"/>
      <c r="Q498" s="14" t="str">
        <f t="shared" si="73"/>
        <v/>
      </c>
      <c r="R498" s="5"/>
      <c r="S498" s="6"/>
      <c r="T498" s="6"/>
      <c r="U498" s="5"/>
      <c r="V498" s="45">
        <f t="shared" si="74"/>
        <v>0</v>
      </c>
      <c r="W498" s="45">
        <f t="shared" si="75"/>
        <v>0</v>
      </c>
      <c r="X498" s="45" t="e">
        <f t="shared" si="76"/>
        <v>#VALUE!</v>
      </c>
      <c r="Y498" s="45">
        <f>IFERROR(VALUE(V498),VLOOKUP(V498,DayReplace[],2,0))</f>
        <v>0</v>
      </c>
      <c r="Z498" s="45">
        <f>IF(V498=0,1,
IF(OR(AND(COUNTIF(Table12[Normal and Leap Years],X498),AA498=3,Y498=30),
AND(COUNTIF(Table9[MM Year],X498),COUNTIF(Table13[Always 29-Day Months],AA498),Y498=30)),Y498
-1,Y498))</f>
        <v>1</v>
      </c>
      <c r="AA498" s="45">
        <f>IFERROR(VALUE(W498),VLOOKUP(W498,MonthReplace[],2,0))</f>
        <v>0</v>
      </c>
      <c r="AB498" s="45" t="e">
        <f>IF(COUNTIF(Table9[MM Year],X498),VLOOKUP(AA498,MonthSerial[],VLOOKUP(X498,Table9[],3,0)+2,0),DATE(X498,AA498,0)-AC498)</f>
        <v>#VALUE!</v>
      </c>
      <c r="AC498" s="45" t="e">
        <f>IF(COUNTIF(Table9[MM Year],X498),
VLOOKUP(X498,Table9[],5,0),
DATE(X498,1,0))</f>
        <v>#VALUE!</v>
      </c>
      <c r="AD498" s="46" t="e">
        <f>IF(AA498=0,DATE(YEAR(AC498+1),7,16),
IF(V498=0,IF(COUNTIF(Table9[MM Year],X498),AC498+AB498+Z498+15-DAY(AC498+AB498+Z498+15)+16,AC498+AB498+Z498-DAY(AC498+AB498+Z498)+16),
IF(COUNTIF(Table9[MM Year],X498),
IF(AC498+AB498+Z498&lt;VLOOKUP(X498,Table9[],7,0),AC498
+AB498+Z498+VLOOKUP(X498,Table9[],4,0),AC498+AB498+Z498),AC498
+AB498+Z498)))</f>
        <v>#VALUE!</v>
      </c>
      <c r="AE498" s="42"/>
      <c r="AF498" s="15" t="str">
        <f>IFERROR(IF(COUNTIF(Table9[MM Year],X498),
IF(AD498&lt;VLOOKUP(X498,Table9[],7,0),AD498
+VLOOKUP(X498,Table9[],4,0),AD498),AD498
),"")</f>
        <v/>
      </c>
      <c r="AG498" s="5"/>
      <c r="AH498" s="5"/>
      <c r="AI498" s="5"/>
      <c r="AJ498" s="6"/>
      <c r="AK498" s="6"/>
      <c r="AL498" s="12" t="str">
        <f t="shared" si="77"/>
        <v/>
      </c>
      <c r="AM498" s="5"/>
      <c r="AN498" s="27" t="str">
        <f t="shared" si="78"/>
        <v/>
      </c>
      <c r="AO498" s="5"/>
      <c r="AP498" s="5"/>
      <c r="AQ498" s="6"/>
      <c r="AR498" s="12" t="str">
        <f t="shared" si="79"/>
        <v/>
      </c>
      <c r="AS498" s="6"/>
      <c r="AT498" s="5"/>
      <c r="AU498" s="53"/>
      <c r="AV498" s="53"/>
      <c r="AW498" s="54"/>
      <c r="AX498" s="15" t="str">
        <f t="shared" si="80"/>
        <v/>
      </c>
      <c r="AY498" s="5"/>
      <c r="AZ498" s="27" t="str">
        <f>IFERROR(VLOOKUP(AY498,vlookup!A$2:I$331,2,FALSE),"")</f>
        <v/>
      </c>
      <c r="BA498" s="27" t="str">
        <f>IFERROR(VLOOKUP(AY498,vlookup!A$2:I$331,3,FALSE),"")</f>
        <v/>
      </c>
      <c r="BB498" s="5"/>
      <c r="BC498" s="27" t="str">
        <f>IFERROR(VLOOKUP(BB498,vlookup!D$2:E$331,2,FALSE),"")</f>
        <v/>
      </c>
      <c r="BD498" s="5"/>
      <c r="BE498" s="27" t="str">
        <f t="shared" si="81"/>
        <v/>
      </c>
      <c r="BF498" s="27" t="str">
        <f>IFERROR(VLOOKUP(BE498,vlookup!G$2:I$331,2,FALSE),"")</f>
        <v/>
      </c>
      <c r="BG498" s="27" t="str">
        <f>IFERROR(VLOOKUP(BE498,vlookup!G$2:I$331,3,FALSE),"")</f>
        <v/>
      </c>
      <c r="BH498" s="5"/>
      <c r="BI498" s="6"/>
      <c r="BJ498" s="6"/>
      <c r="BK498" s="6"/>
      <c r="BL498" s="6"/>
    </row>
    <row r="499" spans="1:64">
      <c r="A499" s="4"/>
      <c r="B499" s="5"/>
      <c r="C499" s="27" t="str">
        <f>IFERROR(VLOOKUP(B499,vlookup!A$2:I$331,2,FALSE),"")</f>
        <v/>
      </c>
      <c r="D499" s="27" t="str">
        <f>IFERROR(VLOOKUP(B499,vlookup!A$2:I$331,3,FALSE),"")</f>
        <v/>
      </c>
      <c r="E499" s="5"/>
      <c r="F499" s="27" t="str">
        <f>IFERROR(VLOOKUP(E499,vlookup!D$2:E$331,2,FALSE),"")</f>
        <v/>
      </c>
      <c r="G499" s="5"/>
      <c r="H499" s="27" t="str">
        <f t="shared" si="72"/>
        <v/>
      </c>
      <c r="I499" s="27" t="str">
        <f>IFERROR(VLOOKUP(H499,vlookup!G$2:I$331,2,FALSE),"")</f>
        <v/>
      </c>
      <c r="J499" s="27" t="str">
        <f>IFERROR(VLOOKUP(H499,vlookup!G$2:I$331,3,FALSE),"")</f>
        <v/>
      </c>
      <c r="K499" s="5"/>
      <c r="L499" s="6"/>
      <c r="M499" s="6"/>
      <c r="N499" s="6"/>
      <c r="O499" s="6"/>
      <c r="P499" s="6"/>
      <c r="Q499" s="14" t="str">
        <f t="shared" si="73"/>
        <v/>
      </c>
      <c r="R499" s="5"/>
      <c r="S499" s="6"/>
      <c r="T499" s="6"/>
      <c r="U499" s="5"/>
      <c r="V499" s="45">
        <f t="shared" si="74"/>
        <v>0</v>
      </c>
      <c r="W499" s="45">
        <f t="shared" si="75"/>
        <v>0</v>
      </c>
      <c r="X499" s="45" t="e">
        <f t="shared" si="76"/>
        <v>#VALUE!</v>
      </c>
      <c r="Y499" s="45">
        <f>IFERROR(VALUE(V499),VLOOKUP(V499,DayReplace[],2,0))</f>
        <v>0</v>
      </c>
      <c r="Z499" s="45">
        <f>IF(V499=0,1,
IF(OR(AND(COUNTIF(Table12[Normal and Leap Years],X499),AA499=3,Y499=30),
AND(COUNTIF(Table9[MM Year],X499),COUNTIF(Table13[Always 29-Day Months],AA499),Y499=30)),Y499
-1,Y499))</f>
        <v>1</v>
      </c>
      <c r="AA499" s="45">
        <f>IFERROR(VALUE(W499),VLOOKUP(W499,MonthReplace[],2,0))</f>
        <v>0</v>
      </c>
      <c r="AB499" s="45" t="e">
        <f>IF(COUNTIF(Table9[MM Year],X499),VLOOKUP(AA499,MonthSerial[],VLOOKUP(X499,Table9[],3,0)+2,0),DATE(X499,AA499,0)-AC499)</f>
        <v>#VALUE!</v>
      </c>
      <c r="AC499" s="45" t="e">
        <f>IF(COUNTIF(Table9[MM Year],X499),
VLOOKUP(X499,Table9[],5,0),
DATE(X499,1,0))</f>
        <v>#VALUE!</v>
      </c>
      <c r="AD499" s="46" t="e">
        <f>IF(AA499=0,DATE(YEAR(AC499+1),7,16),
IF(V499=0,IF(COUNTIF(Table9[MM Year],X499),AC499+AB499+Z499+15-DAY(AC499+AB499+Z499+15)+16,AC499+AB499+Z499-DAY(AC499+AB499+Z499)+16),
IF(COUNTIF(Table9[MM Year],X499),
IF(AC499+AB499+Z499&lt;VLOOKUP(X499,Table9[],7,0),AC499
+AB499+Z499+VLOOKUP(X499,Table9[],4,0),AC499+AB499+Z499),AC499
+AB499+Z499)))</f>
        <v>#VALUE!</v>
      </c>
      <c r="AE499" s="42"/>
      <c r="AF499" s="15" t="str">
        <f>IFERROR(IF(COUNTIF(Table9[MM Year],X499),
IF(AD499&lt;VLOOKUP(X499,Table9[],7,0),AD499
+VLOOKUP(X499,Table9[],4,0),AD499),AD499
),"")</f>
        <v/>
      </c>
      <c r="AG499" s="5"/>
      <c r="AH499" s="5"/>
      <c r="AI499" s="5"/>
      <c r="AJ499" s="6"/>
      <c r="AK499" s="6"/>
      <c r="AL499" s="12" t="str">
        <f t="shared" si="77"/>
        <v/>
      </c>
      <c r="AM499" s="5"/>
      <c r="AN499" s="27" t="str">
        <f t="shared" si="78"/>
        <v/>
      </c>
      <c r="AO499" s="5"/>
      <c r="AP499" s="5"/>
      <c r="AQ499" s="6"/>
      <c r="AR499" s="12" t="str">
        <f t="shared" si="79"/>
        <v/>
      </c>
      <c r="AS499" s="6"/>
      <c r="AT499" s="5"/>
      <c r="AU499" s="53"/>
      <c r="AV499" s="53"/>
      <c r="AW499" s="54"/>
      <c r="AX499" s="15" t="str">
        <f t="shared" si="80"/>
        <v/>
      </c>
      <c r="AY499" s="5"/>
      <c r="AZ499" s="27" t="str">
        <f>IFERROR(VLOOKUP(AY499,vlookup!A$2:I$331,2,FALSE),"")</f>
        <v/>
      </c>
      <c r="BA499" s="27" t="str">
        <f>IFERROR(VLOOKUP(AY499,vlookup!A$2:I$331,3,FALSE),"")</f>
        <v/>
      </c>
      <c r="BB499" s="5"/>
      <c r="BC499" s="27" t="str">
        <f>IFERROR(VLOOKUP(BB499,vlookup!D$2:E$331,2,FALSE),"")</f>
        <v/>
      </c>
      <c r="BD499" s="5"/>
      <c r="BE499" s="27" t="str">
        <f t="shared" si="81"/>
        <v/>
      </c>
      <c r="BF499" s="27" t="str">
        <f>IFERROR(VLOOKUP(BE499,vlookup!G$2:I$331,2,FALSE),"")</f>
        <v/>
      </c>
      <c r="BG499" s="27" t="str">
        <f>IFERROR(VLOOKUP(BE499,vlookup!G$2:I$331,3,FALSE),"")</f>
        <v/>
      </c>
      <c r="BH499" s="5"/>
      <c r="BI499" s="6"/>
      <c r="BJ499" s="6"/>
      <c r="BK499" s="6"/>
      <c r="BL499" s="6"/>
    </row>
    <row r="500" spans="1:64">
      <c r="A500" s="4"/>
      <c r="B500" s="5"/>
      <c r="C500" s="27" t="str">
        <f>IFERROR(VLOOKUP(B500,vlookup!A$2:I$331,2,FALSE),"")</f>
        <v/>
      </c>
      <c r="D500" s="27" t="str">
        <f>IFERROR(VLOOKUP(B500,vlookup!A$2:I$331,3,FALSE),"")</f>
        <v/>
      </c>
      <c r="E500" s="5"/>
      <c r="F500" s="27" t="str">
        <f>IFERROR(VLOOKUP(E500,vlookup!D$2:E$331,2,FALSE),"")</f>
        <v/>
      </c>
      <c r="G500" s="5"/>
      <c r="H500" s="27" t="str">
        <f t="shared" si="72"/>
        <v/>
      </c>
      <c r="I500" s="27" t="str">
        <f>IFERROR(VLOOKUP(H500,vlookup!G$2:I$331,2,FALSE),"")</f>
        <v/>
      </c>
      <c r="J500" s="27" t="str">
        <f>IFERROR(VLOOKUP(H500,vlookup!G$2:I$331,3,FALSE),"")</f>
        <v/>
      </c>
      <c r="K500" s="5"/>
      <c r="L500" s="6"/>
      <c r="M500" s="6"/>
      <c r="N500" s="6"/>
      <c r="O500" s="6"/>
      <c r="P500" s="6"/>
      <c r="Q500" s="14" t="str">
        <f t="shared" si="73"/>
        <v/>
      </c>
      <c r="R500" s="5"/>
      <c r="S500" s="6"/>
      <c r="T500" s="6"/>
      <c r="U500" s="5"/>
      <c r="V500" s="45">
        <f t="shared" si="74"/>
        <v>0</v>
      </c>
      <c r="W500" s="45">
        <f t="shared" si="75"/>
        <v>0</v>
      </c>
      <c r="X500" s="45" t="e">
        <f t="shared" si="76"/>
        <v>#VALUE!</v>
      </c>
      <c r="Y500" s="45">
        <f>IFERROR(VALUE(V500),VLOOKUP(V500,DayReplace[],2,0))</f>
        <v>0</v>
      </c>
      <c r="Z500" s="45">
        <f>IF(V500=0,1,
IF(OR(AND(COUNTIF(Table12[Normal and Leap Years],X500),AA500=3,Y500=30),
AND(COUNTIF(Table9[MM Year],X500),COUNTIF(Table13[Always 29-Day Months],AA500),Y500=30)),Y500
-1,Y500))</f>
        <v>1</v>
      </c>
      <c r="AA500" s="45">
        <f>IFERROR(VALUE(W500),VLOOKUP(W500,MonthReplace[],2,0))</f>
        <v>0</v>
      </c>
      <c r="AB500" s="45" t="e">
        <f>IF(COUNTIF(Table9[MM Year],X500),VLOOKUP(AA500,MonthSerial[],VLOOKUP(X500,Table9[],3,0)+2,0),DATE(X500,AA500,0)-AC500)</f>
        <v>#VALUE!</v>
      </c>
      <c r="AC500" s="45" t="e">
        <f>IF(COUNTIF(Table9[MM Year],X500),
VLOOKUP(X500,Table9[],5,0),
DATE(X500,1,0))</f>
        <v>#VALUE!</v>
      </c>
      <c r="AD500" s="46" t="e">
        <f>IF(AA500=0,DATE(YEAR(AC500+1),7,16),
IF(V500=0,IF(COUNTIF(Table9[MM Year],X500),AC500+AB500+Z500+15-DAY(AC500+AB500+Z500+15)+16,AC500+AB500+Z500-DAY(AC500+AB500+Z500)+16),
IF(COUNTIF(Table9[MM Year],X500),
IF(AC500+AB500+Z500&lt;VLOOKUP(X500,Table9[],7,0),AC500
+AB500+Z500+VLOOKUP(X500,Table9[],4,0),AC500+AB500+Z500),AC500
+AB500+Z500)))</f>
        <v>#VALUE!</v>
      </c>
      <c r="AE500" s="42"/>
      <c r="AF500" s="15" t="str">
        <f>IFERROR(IF(COUNTIF(Table9[MM Year],X500),
IF(AD500&lt;VLOOKUP(X500,Table9[],7,0),AD500
+VLOOKUP(X500,Table9[],4,0),AD500),AD500
),"")</f>
        <v/>
      </c>
      <c r="AG500" s="5"/>
      <c r="AH500" s="5"/>
      <c r="AI500" s="5"/>
      <c r="AJ500" s="6"/>
      <c r="AK500" s="6"/>
      <c r="AL500" s="12" t="str">
        <f t="shared" si="77"/>
        <v/>
      </c>
      <c r="AM500" s="5"/>
      <c r="AN500" s="27" t="str">
        <f t="shared" si="78"/>
        <v/>
      </c>
      <c r="AO500" s="5"/>
      <c r="AP500" s="5"/>
      <c r="AQ500" s="6"/>
      <c r="AR500" s="12" t="str">
        <f t="shared" si="79"/>
        <v/>
      </c>
      <c r="AS500" s="6"/>
      <c r="AT500" s="5"/>
      <c r="AU500" s="53"/>
      <c r="AV500" s="53"/>
      <c r="AW500" s="54"/>
      <c r="AX500" s="15" t="str">
        <f t="shared" si="80"/>
        <v/>
      </c>
      <c r="AY500" s="5"/>
      <c r="AZ500" s="27" t="str">
        <f>IFERROR(VLOOKUP(AY500,vlookup!A$2:I$331,2,FALSE),"")</f>
        <v/>
      </c>
      <c r="BA500" s="27" t="str">
        <f>IFERROR(VLOOKUP(AY500,vlookup!A$2:I$331,3,FALSE),"")</f>
        <v/>
      </c>
      <c r="BB500" s="5"/>
      <c r="BC500" s="27" t="str">
        <f>IFERROR(VLOOKUP(BB500,vlookup!D$2:E$331,2,FALSE),"")</f>
        <v/>
      </c>
      <c r="BD500" s="5"/>
      <c r="BE500" s="27" t="str">
        <f t="shared" si="81"/>
        <v/>
      </c>
      <c r="BF500" s="27" t="str">
        <f>IFERROR(VLOOKUP(BE500,vlookup!G$2:I$331,2,FALSE),"")</f>
        <v/>
      </c>
      <c r="BG500" s="27" t="str">
        <f>IFERROR(VLOOKUP(BE500,vlookup!G$2:I$331,3,FALSE),"")</f>
        <v/>
      </c>
      <c r="BH500" s="5"/>
      <c r="BI500" s="6"/>
      <c r="BJ500" s="6"/>
      <c r="BK500" s="6"/>
      <c r="BL500" s="6"/>
    </row>
    <row r="501" spans="1:64">
      <c r="A501" s="4"/>
      <c r="B501" s="5"/>
      <c r="C501" s="27" t="str">
        <f>IFERROR(VLOOKUP(B501,vlookup!A$2:I$331,2,FALSE),"")</f>
        <v/>
      </c>
      <c r="D501" s="27" t="str">
        <f>IFERROR(VLOOKUP(B501,vlookup!A$2:I$331,3,FALSE),"")</f>
        <v/>
      </c>
      <c r="E501" s="5"/>
      <c r="F501" s="27" t="str">
        <f>IFERROR(VLOOKUP(E501,vlookup!D$2:E$331,2,FALSE),"")</f>
        <v/>
      </c>
      <c r="G501" s="5"/>
      <c r="H501" s="27" t="str">
        <f t="shared" si="72"/>
        <v/>
      </c>
      <c r="I501" s="27" t="str">
        <f>IFERROR(VLOOKUP(H501,vlookup!G$2:I$331,2,FALSE),"")</f>
        <v/>
      </c>
      <c r="J501" s="27" t="str">
        <f>IFERROR(VLOOKUP(H501,vlookup!G$2:I$331,3,FALSE),"")</f>
        <v/>
      </c>
      <c r="K501" s="5"/>
      <c r="L501" s="6"/>
      <c r="M501" s="6"/>
      <c r="N501" s="6"/>
      <c r="O501" s="6"/>
      <c r="P501" s="6"/>
      <c r="Q501" s="14" t="str">
        <f t="shared" si="73"/>
        <v/>
      </c>
      <c r="R501" s="5"/>
      <c r="S501" s="6"/>
      <c r="T501" s="6"/>
      <c r="U501" s="5"/>
      <c r="V501" s="45">
        <f t="shared" si="74"/>
        <v>0</v>
      </c>
      <c r="W501" s="45">
        <f t="shared" si="75"/>
        <v>0</v>
      </c>
      <c r="X501" s="45" t="e">
        <f t="shared" si="76"/>
        <v>#VALUE!</v>
      </c>
      <c r="Y501" s="45">
        <f>IFERROR(VALUE(V501),VLOOKUP(V501,DayReplace[],2,0))</f>
        <v>0</v>
      </c>
      <c r="Z501" s="45">
        <f>IF(V501=0,1,
IF(OR(AND(COUNTIF(Table12[Normal and Leap Years],X501),AA501=3,Y501=30),
AND(COUNTIF(Table9[MM Year],X501),COUNTIF(Table13[Always 29-Day Months],AA501),Y501=30)),Y501
-1,Y501))</f>
        <v>1</v>
      </c>
      <c r="AA501" s="45">
        <f>IFERROR(VALUE(W501),VLOOKUP(W501,MonthReplace[],2,0))</f>
        <v>0</v>
      </c>
      <c r="AB501" s="45" t="e">
        <f>IF(COUNTIF(Table9[MM Year],X501),VLOOKUP(AA501,MonthSerial[],VLOOKUP(X501,Table9[],3,0)+2,0),DATE(X501,AA501,0)-AC501)</f>
        <v>#VALUE!</v>
      </c>
      <c r="AC501" s="45" t="e">
        <f>IF(COUNTIF(Table9[MM Year],X501),
VLOOKUP(X501,Table9[],5,0),
DATE(X501,1,0))</f>
        <v>#VALUE!</v>
      </c>
      <c r="AD501" s="46" t="e">
        <f>IF(AA501=0,DATE(YEAR(AC501+1),7,16),
IF(V501=0,IF(COUNTIF(Table9[MM Year],X501),AC501+AB501+Z501+15-DAY(AC501+AB501+Z501+15)+16,AC501+AB501+Z501-DAY(AC501+AB501+Z501)+16),
IF(COUNTIF(Table9[MM Year],X501),
IF(AC501+AB501+Z501&lt;VLOOKUP(X501,Table9[],7,0),AC501
+AB501+Z501+VLOOKUP(X501,Table9[],4,0),AC501+AB501+Z501),AC501
+AB501+Z501)))</f>
        <v>#VALUE!</v>
      </c>
      <c r="AE501" s="42"/>
      <c r="AF501" s="15" t="str">
        <f>IFERROR(IF(COUNTIF(Table9[MM Year],X501),
IF(AD501&lt;VLOOKUP(X501,Table9[],7,0),AD501
+VLOOKUP(X501,Table9[],4,0),AD501),AD501
),"")</f>
        <v/>
      </c>
      <c r="AG501" s="5"/>
      <c r="AH501" s="5"/>
      <c r="AI501" s="5"/>
      <c r="AJ501" s="6"/>
      <c r="AK501" s="6"/>
      <c r="AL501" s="12" t="str">
        <f t="shared" si="77"/>
        <v/>
      </c>
      <c r="AM501" s="5"/>
      <c r="AN501" s="27" t="str">
        <f t="shared" si="78"/>
        <v/>
      </c>
      <c r="AO501" s="5"/>
      <c r="AP501" s="5"/>
      <c r="AQ501" s="6"/>
      <c r="AR501" s="12" t="str">
        <f t="shared" si="79"/>
        <v/>
      </c>
      <c r="AS501" s="6"/>
      <c r="AT501" s="5"/>
      <c r="AU501" s="53"/>
      <c r="AV501" s="53"/>
      <c r="AW501" s="54"/>
      <c r="AX501" s="15" t="str">
        <f t="shared" si="80"/>
        <v/>
      </c>
      <c r="AY501" s="5"/>
      <c r="AZ501" s="27" t="str">
        <f>IFERROR(VLOOKUP(AY501,vlookup!A$2:I$331,2,FALSE),"")</f>
        <v/>
      </c>
      <c r="BA501" s="27" t="str">
        <f>IFERROR(VLOOKUP(AY501,vlookup!A$2:I$331,3,FALSE),"")</f>
        <v/>
      </c>
      <c r="BB501" s="5"/>
      <c r="BC501" s="27" t="str">
        <f>IFERROR(VLOOKUP(BB501,vlookup!D$2:E$331,2,FALSE),"")</f>
        <v/>
      </c>
      <c r="BD501" s="5"/>
      <c r="BE501" s="27" t="str">
        <f t="shared" si="81"/>
        <v/>
      </c>
      <c r="BF501" s="27" t="str">
        <f>IFERROR(VLOOKUP(BE501,vlookup!G$2:I$331,2,FALSE),"")</f>
        <v/>
      </c>
      <c r="BG501" s="27" t="str">
        <f>IFERROR(VLOOKUP(BE501,vlookup!G$2:I$331,3,FALSE),"")</f>
        <v/>
      </c>
      <c r="BH501" s="5"/>
      <c r="BI501" s="6"/>
      <c r="BJ501" s="6"/>
      <c r="BK501" s="6"/>
      <c r="BL501" s="6"/>
    </row>
    <row r="502" spans="1:64">
      <c r="A502" s="4"/>
      <c r="B502" s="5"/>
      <c r="C502" s="27" t="str">
        <f>IFERROR(VLOOKUP(B502,vlookup!A$2:I$331,2,FALSE),"")</f>
        <v/>
      </c>
      <c r="D502" s="27" t="str">
        <f>IFERROR(VLOOKUP(B502,vlookup!A$2:I$331,3,FALSE),"")</f>
        <v/>
      </c>
      <c r="E502" s="5"/>
      <c r="F502" s="27" t="str">
        <f>IFERROR(VLOOKUP(E502,vlookup!D$2:E$331,2,FALSE),"")</f>
        <v/>
      </c>
      <c r="G502" s="5"/>
      <c r="H502" s="27" t="str">
        <f t="shared" si="72"/>
        <v/>
      </c>
      <c r="I502" s="27" t="str">
        <f>IFERROR(VLOOKUP(H502,vlookup!G$2:I$331,2,FALSE),"")</f>
        <v/>
      </c>
      <c r="J502" s="27" t="str">
        <f>IFERROR(VLOOKUP(H502,vlookup!G$2:I$331,3,FALSE),"")</f>
        <v/>
      </c>
      <c r="K502" s="5"/>
      <c r="L502" s="6"/>
      <c r="M502" s="6"/>
      <c r="N502" s="6"/>
      <c r="O502" s="6"/>
      <c r="P502" s="6"/>
      <c r="Q502" s="14" t="str">
        <f t="shared" si="73"/>
        <v/>
      </c>
      <c r="R502" s="5"/>
      <c r="S502" s="6"/>
      <c r="T502" s="6"/>
      <c r="U502" s="5"/>
      <c r="V502" s="45">
        <f t="shared" si="74"/>
        <v>0</v>
      </c>
      <c r="W502" s="45">
        <f t="shared" si="75"/>
        <v>0</v>
      </c>
      <c r="X502" s="45" t="e">
        <f t="shared" si="76"/>
        <v>#VALUE!</v>
      </c>
      <c r="Y502" s="45">
        <f>IFERROR(VALUE(V502),VLOOKUP(V502,DayReplace[],2,0))</f>
        <v>0</v>
      </c>
      <c r="Z502" s="45">
        <f>IF(V502=0,1,
IF(OR(AND(COUNTIF(Table12[Normal and Leap Years],X502),AA502=3,Y502=30),
AND(COUNTIF(Table9[MM Year],X502),COUNTIF(Table13[Always 29-Day Months],AA502),Y502=30)),Y502
-1,Y502))</f>
        <v>1</v>
      </c>
      <c r="AA502" s="45">
        <f>IFERROR(VALUE(W502),VLOOKUP(W502,MonthReplace[],2,0))</f>
        <v>0</v>
      </c>
      <c r="AB502" s="45" t="e">
        <f>IF(COUNTIF(Table9[MM Year],X502),VLOOKUP(AA502,MonthSerial[],VLOOKUP(X502,Table9[],3,0)+2,0),DATE(X502,AA502,0)-AC502)</f>
        <v>#VALUE!</v>
      </c>
      <c r="AC502" s="45" t="e">
        <f>IF(COUNTIF(Table9[MM Year],X502),
VLOOKUP(X502,Table9[],5,0),
DATE(X502,1,0))</f>
        <v>#VALUE!</v>
      </c>
      <c r="AD502" s="46" t="e">
        <f>IF(AA502=0,DATE(YEAR(AC502+1),7,16),
IF(V502=0,IF(COUNTIF(Table9[MM Year],X502),AC502+AB502+Z502+15-DAY(AC502+AB502+Z502+15)+16,AC502+AB502+Z502-DAY(AC502+AB502+Z502)+16),
IF(COUNTIF(Table9[MM Year],X502),
IF(AC502+AB502+Z502&lt;VLOOKUP(X502,Table9[],7,0),AC502
+AB502+Z502+VLOOKUP(X502,Table9[],4,0),AC502+AB502+Z502),AC502
+AB502+Z502)))</f>
        <v>#VALUE!</v>
      </c>
      <c r="AE502" s="42"/>
      <c r="AF502" s="15" t="str">
        <f>IFERROR(IF(COUNTIF(Table9[MM Year],X502),
IF(AD502&lt;VLOOKUP(X502,Table9[],7,0),AD502
+VLOOKUP(X502,Table9[],4,0),AD502),AD502
),"")</f>
        <v/>
      </c>
      <c r="AG502" s="5"/>
      <c r="AH502" s="5"/>
      <c r="AI502" s="5"/>
      <c r="AJ502" s="6"/>
      <c r="AK502" s="6"/>
      <c r="AL502" s="12" t="str">
        <f t="shared" si="77"/>
        <v/>
      </c>
      <c r="AM502" s="5"/>
      <c r="AN502" s="27" t="str">
        <f t="shared" si="78"/>
        <v/>
      </c>
      <c r="AO502" s="5"/>
      <c r="AP502" s="5"/>
      <c r="AQ502" s="6"/>
      <c r="AR502" s="12" t="str">
        <f t="shared" si="79"/>
        <v/>
      </c>
      <c r="AS502" s="6"/>
      <c r="AT502" s="5"/>
      <c r="AU502" s="53"/>
      <c r="AV502" s="53"/>
      <c r="AW502" s="54"/>
      <c r="AX502" s="15" t="str">
        <f t="shared" si="80"/>
        <v/>
      </c>
      <c r="AY502" s="5"/>
      <c r="AZ502" s="27" t="str">
        <f>IFERROR(VLOOKUP(AY502,vlookup!A$2:I$331,2,FALSE),"")</f>
        <v/>
      </c>
      <c r="BA502" s="27" t="str">
        <f>IFERROR(VLOOKUP(AY502,vlookup!A$2:I$331,3,FALSE),"")</f>
        <v/>
      </c>
      <c r="BB502" s="5"/>
      <c r="BC502" s="27" t="str">
        <f>IFERROR(VLOOKUP(BB502,vlookup!D$2:E$331,2,FALSE),"")</f>
        <v/>
      </c>
      <c r="BD502" s="5"/>
      <c r="BE502" s="27" t="str">
        <f t="shared" si="81"/>
        <v/>
      </c>
      <c r="BF502" s="27" t="str">
        <f>IFERROR(VLOOKUP(BE502,vlookup!G$2:I$331,2,FALSE),"")</f>
        <v/>
      </c>
      <c r="BG502" s="27" t="str">
        <f>IFERROR(VLOOKUP(BE502,vlookup!G$2:I$331,3,FALSE),"")</f>
        <v/>
      </c>
      <c r="BH502" s="5"/>
      <c r="BI502" s="6"/>
      <c r="BJ502" s="6"/>
      <c r="BK502" s="6"/>
      <c r="BL502" s="6"/>
    </row>
    <row r="503" spans="1:64">
      <c r="A503" s="4"/>
      <c r="B503" s="5"/>
      <c r="C503" s="27" t="str">
        <f>IFERROR(VLOOKUP(B503,vlookup!A$2:I$331,2,FALSE),"")</f>
        <v/>
      </c>
      <c r="D503" s="27" t="str">
        <f>IFERROR(VLOOKUP(B503,vlookup!A$2:I$331,3,FALSE),"")</f>
        <v/>
      </c>
      <c r="E503" s="5"/>
      <c r="F503" s="27" t="str">
        <f>IFERROR(VLOOKUP(E503,vlookup!D$2:E$331,2,FALSE),"")</f>
        <v/>
      </c>
      <c r="G503" s="5"/>
      <c r="H503" s="27" t="str">
        <f t="shared" si="72"/>
        <v/>
      </c>
      <c r="I503" s="27" t="str">
        <f>IFERROR(VLOOKUP(H503,vlookup!G$2:I$331,2,FALSE),"")</f>
        <v/>
      </c>
      <c r="J503" s="27" t="str">
        <f>IFERROR(VLOOKUP(H503,vlookup!G$2:I$331,3,FALSE),"")</f>
        <v/>
      </c>
      <c r="K503" s="5"/>
      <c r="L503" s="6"/>
      <c r="M503" s="6"/>
      <c r="N503" s="6"/>
      <c r="O503" s="6"/>
      <c r="P503" s="6"/>
      <c r="Q503" s="14" t="str">
        <f t="shared" si="73"/>
        <v/>
      </c>
      <c r="R503" s="5"/>
      <c r="S503" s="6"/>
      <c r="T503" s="6"/>
      <c r="U503" s="5"/>
      <c r="V503" s="45">
        <f t="shared" si="74"/>
        <v>0</v>
      </c>
      <c r="W503" s="45">
        <f t="shared" si="75"/>
        <v>0</v>
      </c>
      <c r="X503" s="45" t="e">
        <f t="shared" si="76"/>
        <v>#VALUE!</v>
      </c>
      <c r="Y503" s="45">
        <f>IFERROR(VALUE(V503),VLOOKUP(V503,DayReplace[],2,0))</f>
        <v>0</v>
      </c>
      <c r="Z503" s="45">
        <f>IF(V503=0,1,
IF(OR(AND(COUNTIF(Table12[Normal and Leap Years],X503),AA503=3,Y503=30),
AND(COUNTIF(Table9[MM Year],X503),COUNTIF(Table13[Always 29-Day Months],AA503),Y503=30)),Y503
-1,Y503))</f>
        <v>1</v>
      </c>
      <c r="AA503" s="45">
        <f>IFERROR(VALUE(W503),VLOOKUP(W503,MonthReplace[],2,0))</f>
        <v>0</v>
      </c>
      <c r="AB503" s="45" t="e">
        <f>IF(COUNTIF(Table9[MM Year],X503),VLOOKUP(AA503,MonthSerial[],VLOOKUP(X503,Table9[],3,0)+2,0),DATE(X503,AA503,0)-AC503)</f>
        <v>#VALUE!</v>
      </c>
      <c r="AC503" s="45" t="e">
        <f>IF(COUNTIF(Table9[MM Year],X503),
VLOOKUP(X503,Table9[],5,0),
DATE(X503,1,0))</f>
        <v>#VALUE!</v>
      </c>
      <c r="AD503" s="46" t="e">
        <f>IF(AA503=0,DATE(YEAR(AC503+1),7,16),
IF(V503=0,IF(COUNTIF(Table9[MM Year],X503),AC503+AB503+Z503+15-DAY(AC503+AB503+Z503+15)+16,AC503+AB503+Z503-DAY(AC503+AB503+Z503)+16),
IF(COUNTIF(Table9[MM Year],X503),
IF(AC503+AB503+Z503&lt;VLOOKUP(X503,Table9[],7,0),AC503
+AB503+Z503+VLOOKUP(X503,Table9[],4,0),AC503+AB503+Z503),AC503
+AB503+Z503)))</f>
        <v>#VALUE!</v>
      </c>
      <c r="AE503" s="42"/>
      <c r="AF503" s="15" t="str">
        <f>IFERROR(IF(COUNTIF(Table9[MM Year],X503),
IF(AD503&lt;VLOOKUP(X503,Table9[],7,0),AD503
+VLOOKUP(X503,Table9[],4,0),AD503),AD503
),"")</f>
        <v/>
      </c>
      <c r="AG503" s="5"/>
      <c r="AH503" s="5"/>
      <c r="AI503" s="5"/>
      <c r="AJ503" s="6"/>
      <c r="AK503" s="6"/>
      <c r="AL503" s="12" t="str">
        <f t="shared" si="77"/>
        <v/>
      </c>
      <c r="AM503" s="5"/>
      <c r="AN503" s="27" t="str">
        <f t="shared" si="78"/>
        <v/>
      </c>
      <c r="AO503" s="5"/>
      <c r="AP503" s="5"/>
      <c r="AQ503" s="6"/>
      <c r="AR503" s="12" t="str">
        <f t="shared" si="79"/>
        <v/>
      </c>
      <c r="AS503" s="6"/>
      <c r="AT503" s="5"/>
      <c r="AU503" s="53"/>
      <c r="AV503" s="53"/>
      <c r="AW503" s="54"/>
      <c r="AX503" s="15" t="str">
        <f t="shared" si="80"/>
        <v/>
      </c>
      <c r="AY503" s="5"/>
      <c r="AZ503" s="27" t="str">
        <f>IFERROR(VLOOKUP(AY503,vlookup!A$2:I$331,2,FALSE),"")</f>
        <v/>
      </c>
      <c r="BA503" s="27" t="str">
        <f>IFERROR(VLOOKUP(AY503,vlookup!A$2:I$331,3,FALSE),"")</f>
        <v/>
      </c>
      <c r="BB503" s="5"/>
      <c r="BC503" s="27" t="str">
        <f>IFERROR(VLOOKUP(BB503,vlookup!D$2:E$331,2,FALSE),"")</f>
        <v/>
      </c>
      <c r="BD503" s="5"/>
      <c r="BE503" s="27" t="str">
        <f t="shared" si="81"/>
        <v/>
      </c>
      <c r="BF503" s="27" t="str">
        <f>IFERROR(VLOOKUP(BE503,vlookup!G$2:I$331,2,FALSE),"")</f>
        <v/>
      </c>
      <c r="BG503" s="27" t="str">
        <f>IFERROR(VLOOKUP(BE503,vlookup!G$2:I$331,3,FALSE),"")</f>
        <v/>
      </c>
      <c r="BH503" s="5"/>
      <c r="BI503" s="6"/>
      <c r="BJ503" s="6"/>
      <c r="BK503" s="6"/>
      <c r="BL503" s="6"/>
    </row>
    <row r="504" spans="1:64">
      <c r="A504" s="4"/>
      <c r="B504" s="5"/>
      <c r="C504" s="27" t="str">
        <f>IFERROR(VLOOKUP(B504,vlookup!A$2:I$331,2,FALSE),"")</f>
        <v/>
      </c>
      <c r="D504" s="27" t="str">
        <f>IFERROR(VLOOKUP(B504,vlookup!A$2:I$331,3,FALSE),"")</f>
        <v/>
      </c>
      <c r="E504" s="5"/>
      <c r="F504" s="27" t="str">
        <f>IFERROR(VLOOKUP(E504,vlookup!D$2:E$331,2,FALSE),"")</f>
        <v/>
      </c>
      <c r="G504" s="5"/>
      <c r="H504" s="27" t="str">
        <f t="shared" si="72"/>
        <v/>
      </c>
      <c r="I504" s="27" t="str">
        <f>IFERROR(VLOOKUP(H504,vlookup!G$2:I$331,2,FALSE),"")</f>
        <v/>
      </c>
      <c r="J504" s="27" t="str">
        <f>IFERROR(VLOOKUP(H504,vlookup!G$2:I$331,3,FALSE),"")</f>
        <v/>
      </c>
      <c r="K504" s="5"/>
      <c r="L504" s="6"/>
      <c r="M504" s="6"/>
      <c r="N504" s="6"/>
      <c r="O504" s="6"/>
      <c r="P504" s="6"/>
      <c r="Q504" s="14" t="str">
        <f t="shared" si="73"/>
        <v/>
      </c>
      <c r="R504" s="5"/>
      <c r="S504" s="6"/>
      <c r="T504" s="6"/>
      <c r="U504" s="5"/>
      <c r="V504" s="45">
        <f t="shared" si="74"/>
        <v>0</v>
      </c>
      <c r="W504" s="45">
        <f t="shared" si="75"/>
        <v>0</v>
      </c>
      <c r="X504" s="45" t="e">
        <f t="shared" si="76"/>
        <v>#VALUE!</v>
      </c>
      <c r="Y504" s="45">
        <f>IFERROR(VALUE(V504),VLOOKUP(V504,DayReplace[],2,0))</f>
        <v>0</v>
      </c>
      <c r="Z504" s="45">
        <f>IF(V504=0,1,
IF(OR(AND(COUNTIF(Table12[Normal and Leap Years],X504),AA504=3,Y504=30),
AND(COUNTIF(Table9[MM Year],X504),COUNTIF(Table13[Always 29-Day Months],AA504),Y504=30)),Y504
-1,Y504))</f>
        <v>1</v>
      </c>
      <c r="AA504" s="45">
        <f>IFERROR(VALUE(W504),VLOOKUP(W504,MonthReplace[],2,0))</f>
        <v>0</v>
      </c>
      <c r="AB504" s="45" t="e">
        <f>IF(COUNTIF(Table9[MM Year],X504),VLOOKUP(AA504,MonthSerial[],VLOOKUP(X504,Table9[],3,0)+2,0),DATE(X504,AA504,0)-AC504)</f>
        <v>#VALUE!</v>
      </c>
      <c r="AC504" s="45" t="e">
        <f>IF(COUNTIF(Table9[MM Year],X504),
VLOOKUP(X504,Table9[],5,0),
DATE(X504,1,0))</f>
        <v>#VALUE!</v>
      </c>
      <c r="AD504" s="46" t="e">
        <f>IF(AA504=0,DATE(YEAR(AC504+1),7,16),
IF(V504=0,IF(COUNTIF(Table9[MM Year],X504),AC504+AB504+Z504+15-DAY(AC504+AB504+Z504+15)+16,AC504+AB504+Z504-DAY(AC504+AB504+Z504)+16),
IF(COUNTIF(Table9[MM Year],X504),
IF(AC504+AB504+Z504&lt;VLOOKUP(X504,Table9[],7,0),AC504
+AB504+Z504+VLOOKUP(X504,Table9[],4,0),AC504+AB504+Z504),AC504
+AB504+Z504)))</f>
        <v>#VALUE!</v>
      </c>
      <c r="AE504" s="42"/>
      <c r="AF504" s="15" t="str">
        <f>IFERROR(IF(COUNTIF(Table9[MM Year],X504),
IF(AD504&lt;VLOOKUP(X504,Table9[],7,0),AD504
+VLOOKUP(X504,Table9[],4,0),AD504),AD504
),"")</f>
        <v/>
      </c>
      <c r="AG504" s="5"/>
      <c r="AH504" s="5"/>
      <c r="AI504" s="5"/>
      <c r="AJ504" s="6"/>
      <c r="AK504" s="6"/>
      <c r="AL504" s="12" t="str">
        <f t="shared" si="77"/>
        <v/>
      </c>
      <c r="AM504" s="5"/>
      <c r="AN504" s="27" t="str">
        <f t="shared" si="78"/>
        <v/>
      </c>
      <c r="AO504" s="5"/>
      <c r="AP504" s="5"/>
      <c r="AQ504" s="6"/>
      <c r="AR504" s="12" t="str">
        <f t="shared" si="79"/>
        <v/>
      </c>
      <c r="AS504" s="6"/>
      <c r="AT504" s="5"/>
      <c r="AU504" s="53"/>
      <c r="AV504" s="53"/>
      <c r="AW504" s="54"/>
      <c r="AX504" s="15" t="str">
        <f t="shared" si="80"/>
        <v/>
      </c>
      <c r="AY504" s="5"/>
      <c r="AZ504" s="27" t="str">
        <f>IFERROR(VLOOKUP(AY504,vlookup!A$2:I$331,2,FALSE),"")</f>
        <v/>
      </c>
      <c r="BA504" s="27" t="str">
        <f>IFERROR(VLOOKUP(AY504,vlookup!A$2:I$331,3,FALSE),"")</f>
        <v/>
      </c>
      <c r="BB504" s="5"/>
      <c r="BC504" s="27" t="str">
        <f>IFERROR(VLOOKUP(BB504,vlookup!D$2:E$331,2,FALSE),"")</f>
        <v/>
      </c>
      <c r="BD504" s="5"/>
      <c r="BE504" s="27" t="str">
        <f t="shared" si="81"/>
        <v/>
      </c>
      <c r="BF504" s="27" t="str">
        <f>IFERROR(VLOOKUP(BE504,vlookup!G$2:I$331,2,FALSE),"")</f>
        <v/>
      </c>
      <c r="BG504" s="27" t="str">
        <f>IFERROR(VLOOKUP(BE504,vlookup!G$2:I$331,3,FALSE),"")</f>
        <v/>
      </c>
      <c r="BH504" s="5"/>
      <c r="BI504" s="6"/>
      <c r="BJ504" s="6"/>
      <c r="BK504" s="6"/>
      <c r="BL504" s="6"/>
    </row>
    <row r="505" spans="1:64">
      <c r="A505" s="4"/>
      <c r="B505" s="5"/>
      <c r="C505" s="27" t="str">
        <f>IFERROR(VLOOKUP(B505,vlookup!A$2:I$331,2,FALSE),"")</f>
        <v/>
      </c>
      <c r="D505" s="27" t="str">
        <f>IFERROR(VLOOKUP(B505,vlookup!A$2:I$331,3,FALSE),"")</f>
        <v/>
      </c>
      <c r="E505" s="5"/>
      <c r="F505" s="27" t="str">
        <f>IFERROR(VLOOKUP(E505,vlookup!D$2:E$331,2,FALSE),"")</f>
        <v/>
      </c>
      <c r="G505" s="5"/>
      <c r="H505" s="27" t="str">
        <f t="shared" si="72"/>
        <v/>
      </c>
      <c r="I505" s="27" t="str">
        <f>IFERROR(VLOOKUP(H505,vlookup!G$2:I$331,2,FALSE),"")</f>
        <v/>
      </c>
      <c r="J505" s="27" t="str">
        <f>IFERROR(VLOOKUP(H505,vlookup!G$2:I$331,3,FALSE),"")</f>
        <v/>
      </c>
      <c r="K505" s="5"/>
      <c r="L505" s="6"/>
      <c r="M505" s="6"/>
      <c r="N505" s="6"/>
      <c r="O505" s="6"/>
      <c r="P505" s="6"/>
      <c r="Q505" s="14" t="str">
        <f t="shared" si="73"/>
        <v/>
      </c>
      <c r="R505" s="5"/>
      <c r="S505" s="6"/>
      <c r="T505" s="6"/>
      <c r="U505" s="5"/>
      <c r="V505" s="45">
        <f t="shared" si="74"/>
        <v>0</v>
      </c>
      <c r="W505" s="45">
        <f t="shared" si="75"/>
        <v>0</v>
      </c>
      <c r="X505" s="45" t="e">
        <f t="shared" si="76"/>
        <v>#VALUE!</v>
      </c>
      <c r="Y505" s="45">
        <f>IFERROR(VALUE(V505),VLOOKUP(V505,DayReplace[],2,0))</f>
        <v>0</v>
      </c>
      <c r="Z505" s="45">
        <f>IF(V505=0,1,
IF(OR(AND(COUNTIF(Table12[Normal and Leap Years],X505),AA505=3,Y505=30),
AND(COUNTIF(Table9[MM Year],X505),COUNTIF(Table13[Always 29-Day Months],AA505),Y505=30)),Y505
-1,Y505))</f>
        <v>1</v>
      </c>
      <c r="AA505" s="45">
        <f>IFERROR(VALUE(W505),VLOOKUP(W505,MonthReplace[],2,0))</f>
        <v>0</v>
      </c>
      <c r="AB505" s="45" t="e">
        <f>IF(COUNTIF(Table9[MM Year],X505),VLOOKUP(AA505,MonthSerial[],VLOOKUP(X505,Table9[],3,0)+2,0),DATE(X505,AA505,0)-AC505)</f>
        <v>#VALUE!</v>
      </c>
      <c r="AC505" s="45" t="e">
        <f>IF(COUNTIF(Table9[MM Year],X505),
VLOOKUP(X505,Table9[],5,0),
DATE(X505,1,0))</f>
        <v>#VALUE!</v>
      </c>
      <c r="AD505" s="46" t="e">
        <f>IF(AA505=0,DATE(YEAR(AC505+1),7,16),
IF(V505=0,IF(COUNTIF(Table9[MM Year],X505),AC505+AB505+Z505+15-DAY(AC505+AB505+Z505+15)+16,AC505+AB505+Z505-DAY(AC505+AB505+Z505)+16),
IF(COUNTIF(Table9[MM Year],X505),
IF(AC505+AB505+Z505&lt;VLOOKUP(X505,Table9[],7,0),AC505
+AB505+Z505+VLOOKUP(X505,Table9[],4,0),AC505+AB505+Z505),AC505
+AB505+Z505)))</f>
        <v>#VALUE!</v>
      </c>
      <c r="AE505" s="42"/>
      <c r="AF505" s="15" t="str">
        <f>IFERROR(IF(COUNTIF(Table9[MM Year],X505),
IF(AD505&lt;VLOOKUP(X505,Table9[],7,0),AD505
+VLOOKUP(X505,Table9[],4,0),AD505),AD505
),"")</f>
        <v/>
      </c>
      <c r="AG505" s="5"/>
      <c r="AH505" s="5"/>
      <c r="AI505" s="5"/>
      <c r="AJ505" s="6"/>
      <c r="AK505" s="6"/>
      <c r="AL505" s="12" t="str">
        <f t="shared" si="77"/>
        <v/>
      </c>
      <c r="AM505" s="5"/>
      <c r="AN505" s="27" t="str">
        <f t="shared" si="78"/>
        <v/>
      </c>
      <c r="AO505" s="5"/>
      <c r="AP505" s="5"/>
      <c r="AQ505" s="6"/>
      <c r="AR505" s="12" t="str">
        <f t="shared" si="79"/>
        <v/>
      </c>
      <c r="AS505" s="6"/>
      <c r="AT505" s="5"/>
      <c r="AU505" s="53"/>
      <c r="AV505" s="53"/>
      <c r="AW505" s="54"/>
      <c r="AX505" s="15" t="str">
        <f t="shared" si="80"/>
        <v/>
      </c>
      <c r="AY505" s="5"/>
      <c r="AZ505" s="27" t="str">
        <f>IFERROR(VLOOKUP(AY505,vlookup!A$2:I$331,2,FALSE),"")</f>
        <v/>
      </c>
      <c r="BA505" s="27" t="str">
        <f>IFERROR(VLOOKUP(AY505,vlookup!A$2:I$331,3,FALSE),"")</f>
        <v/>
      </c>
      <c r="BB505" s="5"/>
      <c r="BC505" s="27" t="str">
        <f>IFERROR(VLOOKUP(BB505,vlookup!D$2:E$331,2,FALSE),"")</f>
        <v/>
      </c>
      <c r="BD505" s="5"/>
      <c r="BE505" s="27" t="str">
        <f t="shared" si="81"/>
        <v/>
      </c>
      <c r="BF505" s="27" t="str">
        <f>IFERROR(VLOOKUP(BE505,vlookup!G$2:I$331,2,FALSE),"")</f>
        <v/>
      </c>
      <c r="BG505" s="27" t="str">
        <f>IFERROR(VLOOKUP(BE505,vlookup!G$2:I$331,3,FALSE),"")</f>
        <v/>
      </c>
      <c r="BH505" s="5"/>
      <c r="BI505" s="6"/>
      <c r="BJ505" s="6"/>
      <c r="BK505" s="6"/>
      <c r="BL505" s="6"/>
    </row>
    <row r="506" spans="1:64">
      <c r="A506" s="4"/>
      <c r="B506" s="5"/>
      <c r="C506" s="27" t="str">
        <f>IFERROR(VLOOKUP(B506,vlookup!A$2:I$331,2,FALSE),"")</f>
        <v/>
      </c>
      <c r="D506" s="27" t="str">
        <f>IFERROR(VLOOKUP(B506,vlookup!A$2:I$331,3,FALSE),"")</f>
        <v/>
      </c>
      <c r="E506" s="5"/>
      <c r="F506" s="27" t="str">
        <f>IFERROR(VLOOKUP(E506,vlookup!D$2:E$331,2,FALSE),"")</f>
        <v/>
      </c>
      <c r="G506" s="5"/>
      <c r="H506" s="27" t="str">
        <f t="shared" si="72"/>
        <v/>
      </c>
      <c r="I506" s="27" t="str">
        <f>IFERROR(VLOOKUP(H506,vlookup!G$2:I$331,2,FALSE),"")</f>
        <v/>
      </c>
      <c r="J506" s="27" t="str">
        <f>IFERROR(VLOOKUP(H506,vlookup!G$2:I$331,3,FALSE),"")</f>
        <v/>
      </c>
      <c r="K506" s="5"/>
      <c r="L506" s="6"/>
      <c r="M506" s="6"/>
      <c r="N506" s="6"/>
      <c r="O506" s="6"/>
      <c r="P506" s="6"/>
      <c r="Q506" s="14" t="str">
        <f t="shared" si="73"/>
        <v/>
      </c>
      <c r="R506" s="5"/>
      <c r="S506" s="6"/>
      <c r="T506" s="6"/>
      <c r="U506" s="5"/>
      <c r="V506" s="45">
        <f t="shared" si="74"/>
        <v>0</v>
      </c>
      <c r="W506" s="45">
        <f t="shared" si="75"/>
        <v>0</v>
      </c>
      <c r="X506" s="45" t="e">
        <f t="shared" si="76"/>
        <v>#VALUE!</v>
      </c>
      <c r="Y506" s="45">
        <f>IFERROR(VALUE(V506),VLOOKUP(V506,DayReplace[],2,0))</f>
        <v>0</v>
      </c>
      <c r="Z506" s="45">
        <f>IF(V506=0,1,
IF(OR(AND(COUNTIF(Table12[Normal and Leap Years],X506),AA506=3,Y506=30),
AND(COUNTIF(Table9[MM Year],X506),COUNTIF(Table13[Always 29-Day Months],AA506),Y506=30)),Y506
-1,Y506))</f>
        <v>1</v>
      </c>
      <c r="AA506" s="45">
        <f>IFERROR(VALUE(W506),VLOOKUP(W506,MonthReplace[],2,0))</f>
        <v>0</v>
      </c>
      <c r="AB506" s="45" t="e">
        <f>IF(COUNTIF(Table9[MM Year],X506),VLOOKUP(AA506,MonthSerial[],VLOOKUP(X506,Table9[],3,0)+2,0),DATE(X506,AA506,0)-AC506)</f>
        <v>#VALUE!</v>
      </c>
      <c r="AC506" s="45" t="e">
        <f>IF(COUNTIF(Table9[MM Year],X506),
VLOOKUP(X506,Table9[],5,0),
DATE(X506,1,0))</f>
        <v>#VALUE!</v>
      </c>
      <c r="AD506" s="46" t="e">
        <f>IF(AA506=0,DATE(YEAR(AC506+1),7,16),
IF(V506=0,IF(COUNTIF(Table9[MM Year],X506),AC506+AB506+Z506+15-DAY(AC506+AB506+Z506+15)+16,AC506+AB506+Z506-DAY(AC506+AB506+Z506)+16),
IF(COUNTIF(Table9[MM Year],X506),
IF(AC506+AB506+Z506&lt;VLOOKUP(X506,Table9[],7,0),AC506
+AB506+Z506+VLOOKUP(X506,Table9[],4,0),AC506+AB506+Z506),AC506
+AB506+Z506)))</f>
        <v>#VALUE!</v>
      </c>
      <c r="AE506" s="42"/>
      <c r="AF506" s="15" t="str">
        <f>IFERROR(IF(COUNTIF(Table9[MM Year],X506),
IF(AD506&lt;VLOOKUP(X506,Table9[],7,0),AD506
+VLOOKUP(X506,Table9[],4,0),AD506),AD506
),"")</f>
        <v/>
      </c>
      <c r="AG506" s="5"/>
      <c r="AH506" s="5"/>
      <c r="AI506" s="5"/>
      <c r="AJ506" s="6"/>
      <c r="AK506" s="6"/>
      <c r="AL506" s="12" t="str">
        <f t="shared" si="77"/>
        <v/>
      </c>
      <c r="AM506" s="5"/>
      <c r="AN506" s="27" t="str">
        <f t="shared" si="78"/>
        <v/>
      </c>
      <c r="AO506" s="5"/>
      <c r="AP506" s="5"/>
      <c r="AQ506" s="6"/>
      <c r="AR506" s="12" t="str">
        <f t="shared" si="79"/>
        <v/>
      </c>
      <c r="AS506" s="6"/>
      <c r="AT506" s="5"/>
      <c r="AU506" s="53"/>
      <c r="AV506" s="53"/>
      <c r="AW506" s="54"/>
      <c r="AX506" s="15" t="str">
        <f t="shared" si="80"/>
        <v/>
      </c>
      <c r="AY506" s="5"/>
      <c r="AZ506" s="27" t="str">
        <f>IFERROR(VLOOKUP(AY506,vlookup!A$2:I$331,2,FALSE),"")</f>
        <v/>
      </c>
      <c r="BA506" s="27" t="str">
        <f>IFERROR(VLOOKUP(AY506,vlookup!A$2:I$331,3,FALSE),"")</f>
        <v/>
      </c>
      <c r="BB506" s="5"/>
      <c r="BC506" s="27" t="str">
        <f>IFERROR(VLOOKUP(BB506,vlookup!D$2:E$331,2,FALSE),"")</f>
        <v/>
      </c>
      <c r="BD506" s="5"/>
      <c r="BE506" s="27" t="str">
        <f t="shared" si="81"/>
        <v/>
      </c>
      <c r="BF506" s="27" t="str">
        <f>IFERROR(VLOOKUP(BE506,vlookup!G$2:I$331,2,FALSE),"")</f>
        <v/>
      </c>
      <c r="BG506" s="27" t="str">
        <f>IFERROR(VLOOKUP(BE506,vlookup!G$2:I$331,3,FALSE),"")</f>
        <v/>
      </c>
      <c r="BH506" s="5"/>
      <c r="BI506" s="6"/>
      <c r="BJ506" s="6"/>
      <c r="BK506" s="6"/>
      <c r="BL506" s="6"/>
    </row>
    <row r="507" spans="1:64">
      <c r="A507" s="4"/>
      <c r="B507" s="5"/>
      <c r="C507" s="27" t="str">
        <f>IFERROR(VLOOKUP(B507,vlookup!A$2:I$331,2,FALSE),"")</f>
        <v/>
      </c>
      <c r="D507" s="27" t="str">
        <f>IFERROR(VLOOKUP(B507,vlookup!A$2:I$331,3,FALSE),"")</f>
        <v/>
      </c>
      <c r="E507" s="5"/>
      <c r="F507" s="27" t="str">
        <f>IFERROR(VLOOKUP(E507,vlookup!D$2:E$331,2,FALSE),"")</f>
        <v/>
      </c>
      <c r="G507" s="5"/>
      <c r="H507" s="27" t="str">
        <f t="shared" si="72"/>
        <v/>
      </c>
      <c r="I507" s="27" t="str">
        <f>IFERROR(VLOOKUP(H507,vlookup!G$2:I$331,2,FALSE),"")</f>
        <v/>
      </c>
      <c r="J507" s="27" t="str">
        <f>IFERROR(VLOOKUP(H507,vlookup!G$2:I$331,3,FALSE),"")</f>
        <v/>
      </c>
      <c r="K507" s="5"/>
      <c r="L507" s="6"/>
      <c r="M507" s="6"/>
      <c r="N507" s="6"/>
      <c r="O507" s="6"/>
      <c r="P507" s="6"/>
      <c r="Q507" s="14" t="str">
        <f t="shared" si="73"/>
        <v/>
      </c>
      <c r="R507" s="5"/>
      <c r="S507" s="6"/>
      <c r="T507" s="6"/>
      <c r="U507" s="5"/>
      <c r="V507" s="45">
        <f t="shared" si="74"/>
        <v>0</v>
      </c>
      <c r="W507" s="45">
        <f t="shared" si="75"/>
        <v>0</v>
      </c>
      <c r="X507" s="45" t="e">
        <f t="shared" si="76"/>
        <v>#VALUE!</v>
      </c>
      <c r="Y507" s="45">
        <f>IFERROR(VALUE(V507),VLOOKUP(V507,DayReplace[],2,0))</f>
        <v>0</v>
      </c>
      <c r="Z507" s="45">
        <f>IF(V507=0,1,
IF(OR(AND(COUNTIF(Table12[Normal and Leap Years],X507),AA507=3,Y507=30),
AND(COUNTIF(Table9[MM Year],X507),COUNTIF(Table13[Always 29-Day Months],AA507),Y507=30)),Y507
-1,Y507))</f>
        <v>1</v>
      </c>
      <c r="AA507" s="45">
        <f>IFERROR(VALUE(W507),VLOOKUP(W507,MonthReplace[],2,0))</f>
        <v>0</v>
      </c>
      <c r="AB507" s="45" t="e">
        <f>IF(COUNTIF(Table9[MM Year],X507),VLOOKUP(AA507,MonthSerial[],VLOOKUP(X507,Table9[],3,0)+2,0),DATE(X507,AA507,0)-AC507)</f>
        <v>#VALUE!</v>
      </c>
      <c r="AC507" s="45" t="e">
        <f>IF(COUNTIF(Table9[MM Year],X507),
VLOOKUP(X507,Table9[],5,0),
DATE(X507,1,0))</f>
        <v>#VALUE!</v>
      </c>
      <c r="AD507" s="46" t="e">
        <f>IF(AA507=0,DATE(YEAR(AC507+1),7,16),
IF(V507=0,IF(COUNTIF(Table9[MM Year],X507),AC507+AB507+Z507+15-DAY(AC507+AB507+Z507+15)+16,AC507+AB507+Z507-DAY(AC507+AB507+Z507)+16),
IF(COUNTIF(Table9[MM Year],X507),
IF(AC507+AB507+Z507&lt;VLOOKUP(X507,Table9[],7,0),AC507
+AB507+Z507+VLOOKUP(X507,Table9[],4,0),AC507+AB507+Z507),AC507
+AB507+Z507)))</f>
        <v>#VALUE!</v>
      </c>
      <c r="AE507" s="42"/>
      <c r="AF507" s="15" t="str">
        <f>IFERROR(IF(COUNTIF(Table9[MM Year],X507),
IF(AD507&lt;VLOOKUP(X507,Table9[],7,0),AD507
+VLOOKUP(X507,Table9[],4,0),AD507),AD507
),"")</f>
        <v/>
      </c>
      <c r="AG507" s="5"/>
      <c r="AH507" s="5"/>
      <c r="AI507" s="5"/>
      <c r="AJ507" s="6"/>
      <c r="AK507" s="6"/>
      <c r="AL507" s="12" t="str">
        <f t="shared" si="77"/>
        <v/>
      </c>
      <c r="AM507" s="5"/>
      <c r="AN507" s="27" t="str">
        <f t="shared" si="78"/>
        <v/>
      </c>
      <c r="AO507" s="5"/>
      <c r="AP507" s="5"/>
      <c r="AQ507" s="6"/>
      <c r="AR507" s="12" t="str">
        <f t="shared" si="79"/>
        <v/>
      </c>
      <c r="AS507" s="6"/>
      <c r="AT507" s="5"/>
      <c r="AU507" s="53"/>
      <c r="AV507" s="53"/>
      <c r="AW507" s="54"/>
      <c r="AX507" s="15" t="str">
        <f t="shared" si="80"/>
        <v/>
      </c>
      <c r="AY507" s="5"/>
      <c r="AZ507" s="27" t="str">
        <f>IFERROR(VLOOKUP(AY507,vlookup!A$2:I$331,2,FALSE),"")</f>
        <v/>
      </c>
      <c r="BA507" s="27" t="str">
        <f>IFERROR(VLOOKUP(AY507,vlookup!A$2:I$331,3,FALSE),"")</f>
        <v/>
      </c>
      <c r="BB507" s="5"/>
      <c r="BC507" s="27" t="str">
        <f>IFERROR(VLOOKUP(BB507,vlookup!D$2:E$331,2,FALSE),"")</f>
        <v/>
      </c>
      <c r="BD507" s="5"/>
      <c r="BE507" s="27" t="str">
        <f t="shared" si="81"/>
        <v/>
      </c>
      <c r="BF507" s="27" t="str">
        <f>IFERROR(VLOOKUP(BE507,vlookup!G$2:I$331,2,FALSE),"")</f>
        <v/>
      </c>
      <c r="BG507" s="27" t="str">
        <f>IFERROR(VLOOKUP(BE507,vlookup!G$2:I$331,3,FALSE),"")</f>
        <v/>
      </c>
      <c r="BH507" s="5"/>
      <c r="BI507" s="6"/>
      <c r="BJ507" s="6"/>
      <c r="BK507" s="6"/>
      <c r="BL507" s="6"/>
    </row>
    <row r="508" spans="1:64">
      <c r="A508" s="4"/>
      <c r="B508" s="5"/>
      <c r="C508" s="27" t="str">
        <f>IFERROR(VLOOKUP(B508,vlookup!A$2:I$331,2,FALSE),"")</f>
        <v/>
      </c>
      <c r="D508" s="27" t="str">
        <f>IFERROR(VLOOKUP(B508,vlookup!A$2:I$331,3,FALSE),"")</f>
        <v/>
      </c>
      <c r="E508" s="5"/>
      <c r="F508" s="27" t="str">
        <f>IFERROR(VLOOKUP(E508,vlookup!D$2:E$331,2,FALSE),"")</f>
        <v/>
      </c>
      <c r="G508" s="5"/>
      <c r="H508" s="27" t="str">
        <f t="shared" si="72"/>
        <v/>
      </c>
      <c r="I508" s="27" t="str">
        <f>IFERROR(VLOOKUP(H508,vlookup!G$2:I$331,2,FALSE),"")</f>
        <v/>
      </c>
      <c r="J508" s="27" t="str">
        <f>IFERROR(VLOOKUP(H508,vlookup!G$2:I$331,3,FALSE),"")</f>
        <v/>
      </c>
      <c r="K508" s="5"/>
      <c r="L508" s="6"/>
      <c r="M508" s="6"/>
      <c r="N508" s="6"/>
      <c r="O508" s="6"/>
      <c r="P508" s="6"/>
      <c r="Q508" s="14" t="str">
        <f t="shared" si="73"/>
        <v/>
      </c>
      <c r="R508" s="5"/>
      <c r="S508" s="6"/>
      <c r="T508" s="6"/>
      <c r="U508" s="5"/>
      <c r="V508" s="45">
        <f t="shared" si="74"/>
        <v>0</v>
      </c>
      <c r="W508" s="45">
        <f t="shared" si="75"/>
        <v>0</v>
      </c>
      <c r="X508" s="45" t="e">
        <f t="shared" si="76"/>
        <v>#VALUE!</v>
      </c>
      <c r="Y508" s="45">
        <f>IFERROR(VALUE(V508),VLOOKUP(V508,DayReplace[],2,0))</f>
        <v>0</v>
      </c>
      <c r="Z508" s="45">
        <f>IF(V508=0,1,
IF(OR(AND(COUNTIF(Table12[Normal and Leap Years],X508),AA508=3,Y508=30),
AND(COUNTIF(Table9[MM Year],X508),COUNTIF(Table13[Always 29-Day Months],AA508),Y508=30)),Y508
-1,Y508))</f>
        <v>1</v>
      </c>
      <c r="AA508" s="45">
        <f>IFERROR(VALUE(W508),VLOOKUP(W508,MonthReplace[],2,0))</f>
        <v>0</v>
      </c>
      <c r="AB508" s="45" t="e">
        <f>IF(COUNTIF(Table9[MM Year],X508),VLOOKUP(AA508,MonthSerial[],VLOOKUP(X508,Table9[],3,0)+2,0),DATE(X508,AA508,0)-AC508)</f>
        <v>#VALUE!</v>
      </c>
      <c r="AC508" s="45" t="e">
        <f>IF(COUNTIF(Table9[MM Year],X508),
VLOOKUP(X508,Table9[],5,0),
DATE(X508,1,0))</f>
        <v>#VALUE!</v>
      </c>
      <c r="AD508" s="46" t="e">
        <f>IF(AA508=0,DATE(YEAR(AC508+1),7,16),
IF(V508=0,IF(COUNTIF(Table9[MM Year],X508),AC508+AB508+Z508+15-DAY(AC508+AB508+Z508+15)+16,AC508+AB508+Z508-DAY(AC508+AB508+Z508)+16),
IF(COUNTIF(Table9[MM Year],X508),
IF(AC508+AB508+Z508&lt;VLOOKUP(X508,Table9[],7,0),AC508
+AB508+Z508+VLOOKUP(X508,Table9[],4,0),AC508+AB508+Z508),AC508
+AB508+Z508)))</f>
        <v>#VALUE!</v>
      </c>
      <c r="AE508" s="42"/>
      <c r="AF508" s="15" t="str">
        <f>IFERROR(IF(COUNTIF(Table9[MM Year],X508),
IF(AD508&lt;VLOOKUP(X508,Table9[],7,0),AD508
+VLOOKUP(X508,Table9[],4,0),AD508),AD508
),"")</f>
        <v/>
      </c>
      <c r="AG508" s="5"/>
      <c r="AH508" s="5"/>
      <c r="AI508" s="5"/>
      <c r="AJ508" s="6"/>
      <c r="AK508" s="6"/>
      <c r="AL508" s="12" t="str">
        <f t="shared" si="77"/>
        <v/>
      </c>
      <c r="AM508" s="5"/>
      <c r="AN508" s="27" t="str">
        <f t="shared" si="78"/>
        <v/>
      </c>
      <c r="AO508" s="5"/>
      <c r="AP508" s="5"/>
      <c r="AQ508" s="6"/>
      <c r="AR508" s="12" t="str">
        <f t="shared" si="79"/>
        <v/>
      </c>
      <c r="AS508" s="6"/>
      <c r="AT508" s="5"/>
      <c r="AU508" s="53"/>
      <c r="AV508" s="53"/>
      <c r="AW508" s="54"/>
      <c r="AX508" s="15" t="str">
        <f t="shared" si="80"/>
        <v/>
      </c>
      <c r="AY508" s="5"/>
      <c r="AZ508" s="27" t="str">
        <f>IFERROR(VLOOKUP(AY508,vlookup!A$2:I$331,2,FALSE),"")</f>
        <v/>
      </c>
      <c r="BA508" s="27" t="str">
        <f>IFERROR(VLOOKUP(AY508,vlookup!A$2:I$331,3,FALSE),"")</f>
        <v/>
      </c>
      <c r="BB508" s="5"/>
      <c r="BC508" s="27" t="str">
        <f>IFERROR(VLOOKUP(BB508,vlookup!D$2:E$331,2,FALSE),"")</f>
        <v/>
      </c>
      <c r="BD508" s="5"/>
      <c r="BE508" s="27" t="str">
        <f t="shared" si="81"/>
        <v/>
      </c>
      <c r="BF508" s="27" t="str">
        <f>IFERROR(VLOOKUP(BE508,vlookup!G$2:I$331,2,FALSE),"")</f>
        <v/>
      </c>
      <c r="BG508" s="27" t="str">
        <f>IFERROR(VLOOKUP(BE508,vlookup!G$2:I$331,3,FALSE),"")</f>
        <v/>
      </c>
      <c r="BH508" s="5"/>
      <c r="BI508" s="6"/>
      <c r="BJ508" s="6"/>
      <c r="BK508" s="6"/>
      <c r="BL508" s="6"/>
    </row>
    <row r="509" spans="1:64">
      <c r="A509" s="4"/>
      <c r="B509" s="5"/>
      <c r="C509" s="27" t="str">
        <f>IFERROR(VLOOKUP(B509,vlookup!A$2:I$331,2,FALSE),"")</f>
        <v/>
      </c>
      <c r="D509" s="27" t="str">
        <f>IFERROR(VLOOKUP(B509,vlookup!A$2:I$331,3,FALSE),"")</f>
        <v/>
      </c>
      <c r="E509" s="5"/>
      <c r="F509" s="27" t="str">
        <f>IFERROR(VLOOKUP(E509,vlookup!D$2:E$331,2,FALSE),"")</f>
        <v/>
      </c>
      <c r="G509" s="5"/>
      <c r="H509" s="27" t="str">
        <f t="shared" si="72"/>
        <v/>
      </c>
      <c r="I509" s="27" t="str">
        <f>IFERROR(VLOOKUP(H509,vlookup!G$2:I$331,2,FALSE),"")</f>
        <v/>
      </c>
      <c r="J509" s="27" t="str">
        <f>IFERROR(VLOOKUP(H509,vlookup!G$2:I$331,3,FALSE),"")</f>
        <v/>
      </c>
      <c r="K509" s="5"/>
      <c r="L509" s="6"/>
      <c r="M509" s="6"/>
      <c r="N509" s="6"/>
      <c r="O509" s="6"/>
      <c r="P509" s="6"/>
      <c r="Q509" s="14" t="str">
        <f t="shared" si="73"/>
        <v/>
      </c>
      <c r="R509" s="5"/>
      <c r="S509" s="6"/>
      <c r="T509" s="6"/>
      <c r="U509" s="5"/>
      <c r="V509" s="45">
        <f t="shared" si="74"/>
        <v>0</v>
      </c>
      <c r="W509" s="45">
        <f t="shared" si="75"/>
        <v>0</v>
      </c>
      <c r="X509" s="45" t="e">
        <f t="shared" si="76"/>
        <v>#VALUE!</v>
      </c>
      <c r="Y509" s="45">
        <f>IFERROR(VALUE(V509),VLOOKUP(V509,DayReplace[],2,0))</f>
        <v>0</v>
      </c>
      <c r="Z509" s="45">
        <f>IF(V509=0,1,
IF(OR(AND(COUNTIF(Table12[Normal and Leap Years],X509),AA509=3,Y509=30),
AND(COUNTIF(Table9[MM Year],X509),COUNTIF(Table13[Always 29-Day Months],AA509),Y509=30)),Y509
-1,Y509))</f>
        <v>1</v>
      </c>
      <c r="AA509" s="45">
        <f>IFERROR(VALUE(W509),VLOOKUP(W509,MonthReplace[],2,0))</f>
        <v>0</v>
      </c>
      <c r="AB509" s="45" t="e">
        <f>IF(COUNTIF(Table9[MM Year],X509),VLOOKUP(AA509,MonthSerial[],VLOOKUP(X509,Table9[],3,0)+2,0),DATE(X509,AA509,0)-AC509)</f>
        <v>#VALUE!</v>
      </c>
      <c r="AC509" s="45" t="e">
        <f>IF(COUNTIF(Table9[MM Year],X509),
VLOOKUP(X509,Table9[],5,0),
DATE(X509,1,0))</f>
        <v>#VALUE!</v>
      </c>
      <c r="AD509" s="46" t="e">
        <f>IF(AA509=0,DATE(YEAR(AC509+1),7,16),
IF(V509=0,IF(COUNTIF(Table9[MM Year],X509),AC509+AB509+Z509+15-DAY(AC509+AB509+Z509+15)+16,AC509+AB509+Z509-DAY(AC509+AB509+Z509)+16),
IF(COUNTIF(Table9[MM Year],X509),
IF(AC509+AB509+Z509&lt;VLOOKUP(X509,Table9[],7,0),AC509
+AB509+Z509+VLOOKUP(X509,Table9[],4,0),AC509+AB509+Z509),AC509
+AB509+Z509)))</f>
        <v>#VALUE!</v>
      </c>
      <c r="AE509" s="42"/>
      <c r="AF509" s="15" t="str">
        <f>IFERROR(IF(COUNTIF(Table9[MM Year],X509),
IF(AD509&lt;VLOOKUP(X509,Table9[],7,0),AD509
+VLOOKUP(X509,Table9[],4,0),AD509),AD509
),"")</f>
        <v/>
      </c>
      <c r="AG509" s="5"/>
      <c r="AH509" s="5"/>
      <c r="AI509" s="5"/>
      <c r="AJ509" s="6"/>
      <c r="AK509" s="6"/>
      <c r="AL509" s="12" t="str">
        <f t="shared" si="77"/>
        <v/>
      </c>
      <c r="AM509" s="5"/>
      <c r="AN509" s="27" t="str">
        <f t="shared" si="78"/>
        <v/>
      </c>
      <c r="AO509" s="5"/>
      <c r="AP509" s="5"/>
      <c r="AQ509" s="6"/>
      <c r="AR509" s="12" t="str">
        <f t="shared" si="79"/>
        <v/>
      </c>
      <c r="AS509" s="6"/>
      <c r="AT509" s="5"/>
      <c r="AU509" s="53"/>
      <c r="AV509" s="53"/>
      <c r="AW509" s="54"/>
      <c r="AX509" s="15" t="str">
        <f t="shared" si="80"/>
        <v/>
      </c>
      <c r="AY509" s="5"/>
      <c r="AZ509" s="27" t="str">
        <f>IFERROR(VLOOKUP(AY509,vlookup!A$2:I$331,2,FALSE),"")</f>
        <v/>
      </c>
      <c r="BA509" s="27" t="str">
        <f>IFERROR(VLOOKUP(AY509,vlookup!A$2:I$331,3,FALSE),"")</f>
        <v/>
      </c>
      <c r="BB509" s="5"/>
      <c r="BC509" s="27" t="str">
        <f>IFERROR(VLOOKUP(BB509,vlookup!D$2:E$331,2,FALSE),"")</f>
        <v/>
      </c>
      <c r="BD509" s="5"/>
      <c r="BE509" s="27" t="str">
        <f t="shared" si="81"/>
        <v/>
      </c>
      <c r="BF509" s="27" t="str">
        <f>IFERROR(VLOOKUP(BE509,vlookup!G$2:I$331,2,FALSE),"")</f>
        <v/>
      </c>
      <c r="BG509" s="27" t="str">
        <f>IFERROR(VLOOKUP(BE509,vlookup!G$2:I$331,3,FALSE),"")</f>
        <v/>
      </c>
      <c r="BH509" s="5"/>
      <c r="BI509" s="6"/>
      <c r="BJ509" s="6"/>
      <c r="BK509" s="6"/>
      <c r="BL509" s="6"/>
    </row>
    <row r="510" spans="1:64">
      <c r="A510" s="4"/>
      <c r="B510" s="5"/>
      <c r="C510" s="27" t="str">
        <f>IFERROR(VLOOKUP(B510,vlookup!A$2:I$331,2,FALSE),"")</f>
        <v/>
      </c>
      <c r="D510" s="27" t="str">
        <f>IFERROR(VLOOKUP(B510,vlookup!A$2:I$331,3,FALSE),"")</f>
        <v/>
      </c>
      <c r="E510" s="5"/>
      <c r="F510" s="27" t="str">
        <f>IFERROR(VLOOKUP(E510,vlookup!D$2:E$331,2,FALSE),"")</f>
        <v/>
      </c>
      <c r="G510" s="5"/>
      <c r="H510" s="27" t="str">
        <f t="shared" si="72"/>
        <v/>
      </c>
      <c r="I510" s="27" t="str">
        <f>IFERROR(VLOOKUP(H510,vlookup!G$2:I$331,2,FALSE),"")</f>
        <v/>
      </c>
      <c r="J510" s="27" t="str">
        <f>IFERROR(VLOOKUP(H510,vlookup!G$2:I$331,3,FALSE),"")</f>
        <v/>
      </c>
      <c r="K510" s="5"/>
      <c r="L510" s="6"/>
      <c r="M510" s="6"/>
      <c r="N510" s="6"/>
      <c r="O510" s="6"/>
      <c r="P510" s="6"/>
      <c r="Q510" s="14" t="str">
        <f t="shared" si="73"/>
        <v/>
      </c>
      <c r="R510" s="5"/>
      <c r="S510" s="6"/>
      <c r="T510" s="6"/>
      <c r="U510" s="5"/>
      <c r="V510" s="45">
        <f t="shared" si="74"/>
        <v>0</v>
      </c>
      <c r="W510" s="45">
        <f t="shared" si="75"/>
        <v>0</v>
      </c>
      <c r="X510" s="45" t="e">
        <f t="shared" si="76"/>
        <v>#VALUE!</v>
      </c>
      <c r="Y510" s="45">
        <f>IFERROR(VALUE(V510),VLOOKUP(V510,DayReplace[],2,0))</f>
        <v>0</v>
      </c>
      <c r="Z510" s="45">
        <f>IF(V510=0,1,
IF(OR(AND(COUNTIF(Table12[Normal and Leap Years],X510),AA510=3,Y510=30),
AND(COUNTIF(Table9[MM Year],X510),COUNTIF(Table13[Always 29-Day Months],AA510),Y510=30)),Y510
-1,Y510))</f>
        <v>1</v>
      </c>
      <c r="AA510" s="45">
        <f>IFERROR(VALUE(W510),VLOOKUP(W510,MonthReplace[],2,0))</f>
        <v>0</v>
      </c>
      <c r="AB510" s="45" t="e">
        <f>IF(COUNTIF(Table9[MM Year],X510),VLOOKUP(AA510,MonthSerial[],VLOOKUP(X510,Table9[],3,0)+2,0),DATE(X510,AA510,0)-AC510)</f>
        <v>#VALUE!</v>
      </c>
      <c r="AC510" s="45" t="e">
        <f>IF(COUNTIF(Table9[MM Year],X510),
VLOOKUP(X510,Table9[],5,0),
DATE(X510,1,0))</f>
        <v>#VALUE!</v>
      </c>
      <c r="AD510" s="46" t="e">
        <f>IF(AA510=0,DATE(YEAR(AC510+1),7,16),
IF(V510=0,IF(COUNTIF(Table9[MM Year],X510),AC510+AB510+Z510+15-DAY(AC510+AB510+Z510+15)+16,AC510+AB510+Z510-DAY(AC510+AB510+Z510)+16),
IF(COUNTIF(Table9[MM Year],X510),
IF(AC510+AB510+Z510&lt;VLOOKUP(X510,Table9[],7,0),AC510
+AB510+Z510+VLOOKUP(X510,Table9[],4,0),AC510+AB510+Z510),AC510
+AB510+Z510)))</f>
        <v>#VALUE!</v>
      </c>
      <c r="AE510" s="42"/>
      <c r="AF510" s="15" t="str">
        <f>IFERROR(IF(COUNTIF(Table9[MM Year],X510),
IF(AD510&lt;VLOOKUP(X510,Table9[],7,0),AD510
+VLOOKUP(X510,Table9[],4,0),AD510),AD510
),"")</f>
        <v/>
      </c>
      <c r="AG510" s="5"/>
      <c r="AH510" s="5"/>
      <c r="AI510" s="5"/>
      <c r="AJ510" s="6"/>
      <c r="AK510" s="6"/>
      <c r="AL510" s="12" t="str">
        <f t="shared" si="77"/>
        <v/>
      </c>
      <c r="AM510" s="5"/>
      <c r="AN510" s="27" t="str">
        <f t="shared" si="78"/>
        <v/>
      </c>
      <c r="AO510" s="5"/>
      <c r="AP510" s="5"/>
      <c r="AQ510" s="6"/>
      <c r="AR510" s="12" t="str">
        <f t="shared" si="79"/>
        <v/>
      </c>
      <c r="AS510" s="6"/>
      <c r="AT510" s="5"/>
      <c r="AU510" s="53"/>
      <c r="AV510" s="53"/>
      <c r="AW510" s="54"/>
      <c r="AX510" s="15" t="str">
        <f t="shared" si="80"/>
        <v/>
      </c>
      <c r="AY510" s="5"/>
      <c r="AZ510" s="27" t="str">
        <f>IFERROR(VLOOKUP(AY510,vlookup!A$2:I$331,2,FALSE),"")</f>
        <v/>
      </c>
      <c r="BA510" s="27" t="str">
        <f>IFERROR(VLOOKUP(AY510,vlookup!A$2:I$331,3,FALSE),"")</f>
        <v/>
      </c>
      <c r="BB510" s="5"/>
      <c r="BC510" s="27" t="str">
        <f>IFERROR(VLOOKUP(BB510,vlookup!D$2:E$331,2,FALSE),"")</f>
        <v/>
      </c>
      <c r="BD510" s="5"/>
      <c r="BE510" s="27" t="str">
        <f t="shared" si="81"/>
        <v/>
      </c>
      <c r="BF510" s="27" t="str">
        <f>IFERROR(VLOOKUP(BE510,vlookup!G$2:I$331,2,FALSE),"")</f>
        <v/>
      </c>
      <c r="BG510" s="27" t="str">
        <f>IFERROR(VLOOKUP(BE510,vlookup!G$2:I$331,3,FALSE),"")</f>
        <v/>
      </c>
      <c r="BH510" s="5"/>
      <c r="BI510" s="6"/>
      <c r="BJ510" s="6"/>
      <c r="BK510" s="6"/>
      <c r="BL510" s="6"/>
    </row>
    <row r="511" spans="1:64">
      <c r="A511" s="4"/>
      <c r="B511" s="5"/>
      <c r="C511" s="27" t="str">
        <f>IFERROR(VLOOKUP(B511,vlookup!A$2:I$331,2,FALSE),"")</f>
        <v/>
      </c>
      <c r="D511" s="27" t="str">
        <f>IFERROR(VLOOKUP(B511,vlookup!A$2:I$331,3,FALSE),"")</f>
        <v/>
      </c>
      <c r="E511" s="5"/>
      <c r="F511" s="27" t="str">
        <f>IFERROR(VLOOKUP(E511,vlookup!D$2:E$331,2,FALSE),"")</f>
        <v/>
      </c>
      <c r="G511" s="5"/>
      <c r="H511" s="27" t="str">
        <f t="shared" si="72"/>
        <v/>
      </c>
      <c r="I511" s="27" t="str">
        <f>IFERROR(VLOOKUP(H511,vlookup!G$2:I$331,2,FALSE),"")</f>
        <v/>
      </c>
      <c r="J511" s="27" t="str">
        <f>IFERROR(VLOOKUP(H511,vlookup!G$2:I$331,3,FALSE),"")</f>
        <v/>
      </c>
      <c r="K511" s="5"/>
      <c r="L511" s="6"/>
      <c r="M511" s="6"/>
      <c r="N511" s="6"/>
      <c r="O511" s="6"/>
      <c r="P511" s="6"/>
      <c r="Q511" s="14" t="str">
        <f t="shared" si="73"/>
        <v/>
      </c>
      <c r="R511" s="5"/>
      <c r="S511" s="6"/>
      <c r="T511" s="6"/>
      <c r="U511" s="5"/>
      <c r="V511" s="45">
        <f t="shared" si="74"/>
        <v>0</v>
      </c>
      <c r="W511" s="45">
        <f t="shared" si="75"/>
        <v>0</v>
      </c>
      <c r="X511" s="45" t="e">
        <f t="shared" si="76"/>
        <v>#VALUE!</v>
      </c>
      <c r="Y511" s="45">
        <f>IFERROR(VALUE(V511),VLOOKUP(V511,DayReplace[],2,0))</f>
        <v>0</v>
      </c>
      <c r="Z511" s="45">
        <f>IF(V511=0,1,
IF(OR(AND(COUNTIF(Table12[Normal and Leap Years],X511),AA511=3,Y511=30),
AND(COUNTIF(Table9[MM Year],X511),COUNTIF(Table13[Always 29-Day Months],AA511),Y511=30)),Y511
-1,Y511))</f>
        <v>1</v>
      </c>
      <c r="AA511" s="45">
        <f>IFERROR(VALUE(W511),VLOOKUP(W511,MonthReplace[],2,0))</f>
        <v>0</v>
      </c>
      <c r="AB511" s="45" t="e">
        <f>IF(COUNTIF(Table9[MM Year],X511),VLOOKUP(AA511,MonthSerial[],VLOOKUP(X511,Table9[],3,0)+2,0),DATE(X511,AA511,0)-AC511)</f>
        <v>#VALUE!</v>
      </c>
      <c r="AC511" s="45" t="e">
        <f>IF(COUNTIF(Table9[MM Year],X511),
VLOOKUP(X511,Table9[],5,0),
DATE(X511,1,0))</f>
        <v>#VALUE!</v>
      </c>
      <c r="AD511" s="46" t="e">
        <f>IF(AA511=0,DATE(YEAR(AC511+1),7,16),
IF(V511=0,IF(COUNTIF(Table9[MM Year],X511),AC511+AB511+Z511+15-DAY(AC511+AB511+Z511+15)+16,AC511+AB511+Z511-DAY(AC511+AB511+Z511)+16),
IF(COUNTIF(Table9[MM Year],X511),
IF(AC511+AB511+Z511&lt;VLOOKUP(X511,Table9[],7,0),AC511
+AB511+Z511+VLOOKUP(X511,Table9[],4,0),AC511+AB511+Z511),AC511
+AB511+Z511)))</f>
        <v>#VALUE!</v>
      </c>
      <c r="AE511" s="42"/>
      <c r="AF511" s="15" t="str">
        <f>IFERROR(IF(COUNTIF(Table9[MM Year],X511),
IF(AD511&lt;VLOOKUP(X511,Table9[],7,0),AD511
+VLOOKUP(X511,Table9[],4,0),AD511),AD511
),"")</f>
        <v/>
      </c>
      <c r="AG511" s="5"/>
      <c r="AH511" s="5"/>
      <c r="AI511" s="5"/>
      <c r="AJ511" s="6"/>
      <c r="AK511" s="6"/>
      <c r="AL511" s="12" t="str">
        <f t="shared" si="77"/>
        <v/>
      </c>
      <c r="AM511" s="5"/>
      <c r="AN511" s="27" t="str">
        <f t="shared" si="78"/>
        <v/>
      </c>
      <c r="AO511" s="5"/>
      <c r="AP511" s="5"/>
      <c r="AQ511" s="6"/>
      <c r="AR511" s="12" t="str">
        <f t="shared" si="79"/>
        <v/>
      </c>
      <c r="AS511" s="6"/>
      <c r="AT511" s="5"/>
      <c r="AU511" s="53"/>
      <c r="AV511" s="53"/>
      <c r="AW511" s="54"/>
      <c r="AX511" s="15" t="str">
        <f t="shared" si="80"/>
        <v/>
      </c>
      <c r="AY511" s="5"/>
      <c r="AZ511" s="27" t="str">
        <f>IFERROR(VLOOKUP(AY511,vlookup!A$2:I$331,2,FALSE),"")</f>
        <v/>
      </c>
      <c r="BA511" s="27" t="str">
        <f>IFERROR(VLOOKUP(AY511,vlookup!A$2:I$331,3,FALSE),"")</f>
        <v/>
      </c>
      <c r="BB511" s="5"/>
      <c r="BC511" s="27" t="str">
        <f>IFERROR(VLOOKUP(BB511,vlookup!D$2:E$331,2,FALSE),"")</f>
        <v/>
      </c>
      <c r="BD511" s="5"/>
      <c r="BE511" s="27" t="str">
        <f t="shared" si="81"/>
        <v/>
      </c>
      <c r="BF511" s="27" t="str">
        <f>IFERROR(VLOOKUP(BE511,vlookup!G$2:I$331,2,FALSE),"")</f>
        <v/>
      </c>
      <c r="BG511" s="27" t="str">
        <f>IFERROR(VLOOKUP(BE511,vlookup!G$2:I$331,3,FALSE),"")</f>
        <v/>
      </c>
      <c r="BH511" s="5"/>
      <c r="BI511" s="6"/>
      <c r="BJ511" s="6"/>
      <c r="BK511" s="6"/>
      <c r="BL511" s="6"/>
    </row>
    <row r="512" spans="1:64">
      <c r="A512" s="4"/>
      <c r="B512" s="5"/>
      <c r="C512" s="27" t="str">
        <f>IFERROR(VLOOKUP(B512,vlookup!A$2:I$331,2,FALSE),"")</f>
        <v/>
      </c>
      <c r="D512" s="27" t="str">
        <f>IFERROR(VLOOKUP(B512,vlookup!A$2:I$331,3,FALSE),"")</f>
        <v/>
      </c>
      <c r="E512" s="5"/>
      <c r="F512" s="27" t="str">
        <f>IFERROR(VLOOKUP(E512,vlookup!D$2:E$331,2,FALSE),"")</f>
        <v/>
      </c>
      <c r="G512" s="5"/>
      <c r="H512" s="27" t="str">
        <f t="shared" si="72"/>
        <v/>
      </c>
      <c r="I512" s="27" t="str">
        <f>IFERROR(VLOOKUP(H512,vlookup!G$2:I$331,2,FALSE),"")</f>
        <v/>
      </c>
      <c r="J512" s="27" t="str">
        <f>IFERROR(VLOOKUP(H512,vlookup!G$2:I$331,3,FALSE),"")</f>
        <v/>
      </c>
      <c r="K512" s="5"/>
      <c r="L512" s="6"/>
      <c r="M512" s="6"/>
      <c r="N512" s="6"/>
      <c r="O512" s="6"/>
      <c r="P512" s="6"/>
      <c r="Q512" s="14" t="str">
        <f t="shared" si="73"/>
        <v/>
      </c>
      <c r="R512" s="5"/>
      <c r="S512" s="6"/>
      <c r="T512" s="6"/>
      <c r="U512" s="5"/>
      <c r="V512" s="45">
        <f t="shared" si="74"/>
        <v>0</v>
      </c>
      <c r="W512" s="45">
        <f t="shared" si="75"/>
        <v>0</v>
      </c>
      <c r="X512" s="45" t="e">
        <f t="shared" si="76"/>
        <v>#VALUE!</v>
      </c>
      <c r="Y512" s="45">
        <f>IFERROR(VALUE(V512),VLOOKUP(V512,DayReplace[],2,0))</f>
        <v>0</v>
      </c>
      <c r="Z512" s="45">
        <f>IF(V512=0,1,
IF(OR(AND(COUNTIF(Table12[Normal and Leap Years],X512),AA512=3,Y512=30),
AND(COUNTIF(Table9[MM Year],X512),COUNTIF(Table13[Always 29-Day Months],AA512),Y512=30)),Y512
-1,Y512))</f>
        <v>1</v>
      </c>
      <c r="AA512" s="45">
        <f>IFERROR(VALUE(W512),VLOOKUP(W512,MonthReplace[],2,0))</f>
        <v>0</v>
      </c>
      <c r="AB512" s="45" t="e">
        <f>IF(COUNTIF(Table9[MM Year],X512),VLOOKUP(AA512,MonthSerial[],VLOOKUP(X512,Table9[],3,0)+2,0),DATE(X512,AA512,0)-AC512)</f>
        <v>#VALUE!</v>
      </c>
      <c r="AC512" s="45" t="e">
        <f>IF(COUNTIF(Table9[MM Year],X512),
VLOOKUP(X512,Table9[],5,0),
DATE(X512,1,0))</f>
        <v>#VALUE!</v>
      </c>
      <c r="AD512" s="46" t="e">
        <f>IF(AA512=0,DATE(YEAR(AC512+1),7,16),
IF(V512=0,IF(COUNTIF(Table9[MM Year],X512),AC512+AB512+Z512+15-DAY(AC512+AB512+Z512+15)+16,AC512+AB512+Z512-DAY(AC512+AB512+Z512)+16),
IF(COUNTIF(Table9[MM Year],X512),
IF(AC512+AB512+Z512&lt;VLOOKUP(X512,Table9[],7,0),AC512
+AB512+Z512+VLOOKUP(X512,Table9[],4,0),AC512+AB512+Z512),AC512
+AB512+Z512)))</f>
        <v>#VALUE!</v>
      </c>
      <c r="AE512" s="42"/>
      <c r="AF512" s="15" t="str">
        <f>IFERROR(IF(COUNTIF(Table9[MM Year],X512),
IF(AD512&lt;VLOOKUP(X512,Table9[],7,0),AD512
+VLOOKUP(X512,Table9[],4,0),AD512),AD512
),"")</f>
        <v/>
      </c>
      <c r="AG512" s="5"/>
      <c r="AH512" s="5"/>
      <c r="AI512" s="5"/>
      <c r="AJ512" s="6"/>
      <c r="AK512" s="6"/>
      <c r="AL512" s="12" t="str">
        <f t="shared" si="77"/>
        <v/>
      </c>
      <c r="AM512" s="5"/>
      <c r="AN512" s="27" t="str">
        <f t="shared" si="78"/>
        <v/>
      </c>
      <c r="AO512" s="5"/>
      <c r="AP512" s="5"/>
      <c r="AQ512" s="6"/>
      <c r="AR512" s="12" t="str">
        <f t="shared" si="79"/>
        <v/>
      </c>
      <c r="AS512" s="6"/>
      <c r="AT512" s="5"/>
      <c r="AU512" s="53"/>
      <c r="AV512" s="53"/>
      <c r="AW512" s="54"/>
      <c r="AX512" s="15" t="str">
        <f t="shared" si="80"/>
        <v/>
      </c>
      <c r="AY512" s="5"/>
      <c r="AZ512" s="27" t="str">
        <f>IFERROR(VLOOKUP(AY512,vlookup!A$2:I$331,2,FALSE),"")</f>
        <v/>
      </c>
      <c r="BA512" s="27" t="str">
        <f>IFERROR(VLOOKUP(AY512,vlookup!A$2:I$331,3,FALSE),"")</f>
        <v/>
      </c>
      <c r="BB512" s="5"/>
      <c r="BC512" s="27" t="str">
        <f>IFERROR(VLOOKUP(BB512,vlookup!D$2:E$331,2,FALSE),"")</f>
        <v/>
      </c>
      <c r="BD512" s="5"/>
      <c r="BE512" s="27" t="str">
        <f t="shared" si="81"/>
        <v/>
      </c>
      <c r="BF512" s="27" t="str">
        <f>IFERROR(VLOOKUP(BE512,vlookup!G$2:I$331,2,FALSE),"")</f>
        <v/>
      </c>
      <c r="BG512" s="27" t="str">
        <f>IFERROR(VLOOKUP(BE512,vlookup!G$2:I$331,3,FALSE),"")</f>
        <v/>
      </c>
      <c r="BH512" s="5"/>
      <c r="BI512" s="6"/>
      <c r="BJ512" s="6"/>
      <c r="BK512" s="6"/>
      <c r="BL512" s="6"/>
    </row>
    <row r="513" spans="1:64">
      <c r="A513" s="4"/>
      <c r="B513" s="5"/>
      <c r="C513" s="27" t="str">
        <f>IFERROR(VLOOKUP(B513,vlookup!A$2:I$331,2,FALSE),"")</f>
        <v/>
      </c>
      <c r="D513" s="27" t="str">
        <f>IFERROR(VLOOKUP(B513,vlookup!A$2:I$331,3,FALSE),"")</f>
        <v/>
      </c>
      <c r="E513" s="5"/>
      <c r="F513" s="27" t="str">
        <f>IFERROR(VLOOKUP(E513,vlookup!D$2:E$331,2,FALSE),"")</f>
        <v/>
      </c>
      <c r="G513" s="5"/>
      <c r="H513" s="27" t="str">
        <f t="shared" si="72"/>
        <v/>
      </c>
      <c r="I513" s="27" t="str">
        <f>IFERROR(VLOOKUP(H513,vlookup!G$2:I$331,2,FALSE),"")</f>
        <v/>
      </c>
      <c r="J513" s="27" t="str">
        <f>IFERROR(VLOOKUP(H513,vlookup!G$2:I$331,3,FALSE),"")</f>
        <v/>
      </c>
      <c r="K513" s="5"/>
      <c r="L513" s="6"/>
      <c r="M513" s="6"/>
      <c r="N513" s="6"/>
      <c r="O513" s="6"/>
      <c r="P513" s="6"/>
      <c r="Q513" s="14" t="str">
        <f t="shared" si="73"/>
        <v/>
      </c>
      <c r="R513" s="5"/>
      <c r="S513" s="6"/>
      <c r="T513" s="6"/>
      <c r="U513" s="5"/>
      <c r="V513" s="45">
        <f t="shared" si="74"/>
        <v>0</v>
      </c>
      <c r="W513" s="45">
        <f t="shared" si="75"/>
        <v>0</v>
      </c>
      <c r="X513" s="45" t="e">
        <f t="shared" si="76"/>
        <v>#VALUE!</v>
      </c>
      <c r="Y513" s="45">
        <f>IFERROR(VALUE(V513),VLOOKUP(V513,DayReplace[],2,0))</f>
        <v>0</v>
      </c>
      <c r="Z513" s="45">
        <f>IF(V513=0,1,
IF(OR(AND(COUNTIF(Table12[Normal and Leap Years],X513),AA513=3,Y513=30),
AND(COUNTIF(Table9[MM Year],X513),COUNTIF(Table13[Always 29-Day Months],AA513),Y513=30)),Y513
-1,Y513))</f>
        <v>1</v>
      </c>
      <c r="AA513" s="45">
        <f>IFERROR(VALUE(W513),VLOOKUP(W513,MonthReplace[],2,0))</f>
        <v>0</v>
      </c>
      <c r="AB513" s="45" t="e">
        <f>IF(COUNTIF(Table9[MM Year],X513),VLOOKUP(AA513,MonthSerial[],VLOOKUP(X513,Table9[],3,0)+2,0),DATE(X513,AA513,0)-AC513)</f>
        <v>#VALUE!</v>
      </c>
      <c r="AC513" s="45" t="e">
        <f>IF(COUNTIF(Table9[MM Year],X513),
VLOOKUP(X513,Table9[],5,0),
DATE(X513,1,0))</f>
        <v>#VALUE!</v>
      </c>
      <c r="AD513" s="46" t="e">
        <f>IF(AA513=0,DATE(YEAR(AC513+1),7,16),
IF(V513=0,IF(COUNTIF(Table9[MM Year],X513),AC513+AB513+Z513+15-DAY(AC513+AB513+Z513+15)+16,AC513+AB513+Z513-DAY(AC513+AB513+Z513)+16),
IF(COUNTIF(Table9[MM Year],X513),
IF(AC513+AB513+Z513&lt;VLOOKUP(X513,Table9[],7,0),AC513
+AB513+Z513+VLOOKUP(X513,Table9[],4,0),AC513+AB513+Z513),AC513
+AB513+Z513)))</f>
        <v>#VALUE!</v>
      </c>
      <c r="AE513" s="42"/>
      <c r="AF513" s="15" t="str">
        <f>IFERROR(IF(COUNTIF(Table9[MM Year],X513),
IF(AD513&lt;VLOOKUP(X513,Table9[],7,0),AD513
+VLOOKUP(X513,Table9[],4,0),AD513),AD513
),"")</f>
        <v/>
      </c>
      <c r="AG513" s="5"/>
      <c r="AH513" s="5"/>
      <c r="AI513" s="5"/>
      <c r="AJ513" s="6"/>
      <c r="AK513" s="6"/>
      <c r="AL513" s="12" t="str">
        <f t="shared" si="77"/>
        <v/>
      </c>
      <c r="AM513" s="5"/>
      <c r="AN513" s="27" t="str">
        <f t="shared" si="78"/>
        <v/>
      </c>
      <c r="AO513" s="5"/>
      <c r="AP513" s="5"/>
      <c r="AQ513" s="6"/>
      <c r="AR513" s="12" t="str">
        <f t="shared" si="79"/>
        <v/>
      </c>
      <c r="AS513" s="6"/>
      <c r="AT513" s="5"/>
      <c r="AU513" s="53"/>
      <c r="AV513" s="53"/>
      <c r="AW513" s="54"/>
      <c r="AX513" s="15" t="str">
        <f t="shared" si="80"/>
        <v/>
      </c>
      <c r="AY513" s="5"/>
      <c r="AZ513" s="27" t="str">
        <f>IFERROR(VLOOKUP(AY513,vlookup!A$2:I$331,2,FALSE),"")</f>
        <v/>
      </c>
      <c r="BA513" s="27" t="str">
        <f>IFERROR(VLOOKUP(AY513,vlookup!A$2:I$331,3,FALSE),"")</f>
        <v/>
      </c>
      <c r="BB513" s="5"/>
      <c r="BC513" s="27" t="str">
        <f>IFERROR(VLOOKUP(BB513,vlookup!D$2:E$331,2,FALSE),"")</f>
        <v/>
      </c>
      <c r="BD513" s="5"/>
      <c r="BE513" s="27" t="str">
        <f t="shared" si="81"/>
        <v/>
      </c>
      <c r="BF513" s="27" t="str">
        <f>IFERROR(VLOOKUP(BE513,vlookup!G$2:I$331,2,FALSE),"")</f>
        <v/>
      </c>
      <c r="BG513" s="27" t="str">
        <f>IFERROR(VLOOKUP(BE513,vlookup!G$2:I$331,3,FALSE),"")</f>
        <v/>
      </c>
      <c r="BH513" s="5"/>
      <c r="BI513" s="6"/>
      <c r="BJ513" s="6"/>
      <c r="BK513" s="6"/>
      <c r="BL513" s="6"/>
    </row>
    <row r="514" spans="1:64">
      <c r="A514" s="4"/>
      <c r="B514" s="5"/>
      <c r="C514" s="27" t="str">
        <f>IFERROR(VLOOKUP(B514,vlookup!A$2:I$331,2,FALSE),"")</f>
        <v/>
      </c>
      <c r="D514" s="27" t="str">
        <f>IFERROR(VLOOKUP(B514,vlookup!A$2:I$331,3,FALSE),"")</f>
        <v/>
      </c>
      <c r="E514" s="5"/>
      <c r="F514" s="27" t="str">
        <f>IFERROR(VLOOKUP(E514,vlookup!D$2:E$331,2,FALSE),"")</f>
        <v/>
      </c>
      <c r="G514" s="5"/>
      <c r="H514" s="27" t="str">
        <f t="shared" si="72"/>
        <v/>
      </c>
      <c r="I514" s="27" t="str">
        <f>IFERROR(VLOOKUP(H514,vlookup!G$2:I$331,2,FALSE),"")</f>
        <v/>
      </c>
      <c r="J514" s="27" t="str">
        <f>IFERROR(VLOOKUP(H514,vlookup!G$2:I$331,3,FALSE),"")</f>
        <v/>
      </c>
      <c r="K514" s="5"/>
      <c r="L514" s="6"/>
      <c r="M514" s="6"/>
      <c r="N514" s="6"/>
      <c r="O514" s="6"/>
      <c r="P514" s="6"/>
      <c r="Q514" s="14" t="str">
        <f t="shared" si="73"/>
        <v/>
      </c>
      <c r="R514" s="5"/>
      <c r="S514" s="6"/>
      <c r="T514" s="6"/>
      <c r="U514" s="5"/>
      <c r="V514" s="45">
        <f t="shared" si="74"/>
        <v>0</v>
      </c>
      <c r="W514" s="45">
        <f t="shared" si="75"/>
        <v>0</v>
      </c>
      <c r="X514" s="45" t="e">
        <f t="shared" si="76"/>
        <v>#VALUE!</v>
      </c>
      <c r="Y514" s="45">
        <f>IFERROR(VALUE(V514),VLOOKUP(V514,DayReplace[],2,0))</f>
        <v>0</v>
      </c>
      <c r="Z514" s="45">
        <f>IF(V514=0,1,
IF(OR(AND(COUNTIF(Table12[Normal and Leap Years],X514),AA514=3,Y514=30),
AND(COUNTIF(Table9[MM Year],X514),COUNTIF(Table13[Always 29-Day Months],AA514),Y514=30)),Y514
-1,Y514))</f>
        <v>1</v>
      </c>
      <c r="AA514" s="45">
        <f>IFERROR(VALUE(W514),VLOOKUP(W514,MonthReplace[],2,0))</f>
        <v>0</v>
      </c>
      <c r="AB514" s="45" t="e">
        <f>IF(COUNTIF(Table9[MM Year],X514),VLOOKUP(AA514,MonthSerial[],VLOOKUP(X514,Table9[],3,0)+2,0),DATE(X514,AA514,0)-AC514)</f>
        <v>#VALUE!</v>
      </c>
      <c r="AC514" s="45" t="e">
        <f>IF(COUNTIF(Table9[MM Year],X514),
VLOOKUP(X514,Table9[],5,0),
DATE(X514,1,0))</f>
        <v>#VALUE!</v>
      </c>
      <c r="AD514" s="46" t="e">
        <f>IF(AA514=0,DATE(YEAR(AC514+1),7,16),
IF(V514=0,IF(COUNTIF(Table9[MM Year],X514),AC514+AB514+Z514+15-DAY(AC514+AB514+Z514+15)+16,AC514+AB514+Z514-DAY(AC514+AB514+Z514)+16),
IF(COUNTIF(Table9[MM Year],X514),
IF(AC514+AB514+Z514&lt;VLOOKUP(X514,Table9[],7,0),AC514
+AB514+Z514+VLOOKUP(X514,Table9[],4,0),AC514+AB514+Z514),AC514
+AB514+Z514)))</f>
        <v>#VALUE!</v>
      </c>
      <c r="AE514" s="42"/>
      <c r="AF514" s="15" t="str">
        <f>IFERROR(IF(COUNTIF(Table9[MM Year],X514),
IF(AD514&lt;VLOOKUP(X514,Table9[],7,0),AD514
+VLOOKUP(X514,Table9[],4,0),AD514),AD514
),"")</f>
        <v/>
      </c>
      <c r="AG514" s="5"/>
      <c r="AH514" s="5"/>
      <c r="AI514" s="5"/>
      <c r="AJ514" s="6"/>
      <c r="AK514" s="6"/>
      <c r="AL514" s="12" t="str">
        <f t="shared" si="77"/>
        <v/>
      </c>
      <c r="AM514" s="5"/>
      <c r="AN514" s="27" t="str">
        <f t="shared" si="78"/>
        <v/>
      </c>
      <c r="AO514" s="5"/>
      <c r="AP514" s="5"/>
      <c r="AQ514" s="6"/>
      <c r="AR514" s="12" t="str">
        <f t="shared" si="79"/>
        <v/>
      </c>
      <c r="AS514" s="6"/>
      <c r="AT514" s="5"/>
      <c r="AU514" s="53"/>
      <c r="AV514" s="53"/>
      <c r="AW514" s="54"/>
      <c r="AX514" s="15" t="str">
        <f t="shared" si="80"/>
        <v/>
      </c>
      <c r="AY514" s="5"/>
      <c r="AZ514" s="27" t="str">
        <f>IFERROR(VLOOKUP(AY514,vlookup!A$2:I$331,2,FALSE),"")</f>
        <v/>
      </c>
      <c r="BA514" s="27" t="str">
        <f>IFERROR(VLOOKUP(AY514,vlookup!A$2:I$331,3,FALSE),"")</f>
        <v/>
      </c>
      <c r="BB514" s="5"/>
      <c r="BC514" s="27" t="str">
        <f>IFERROR(VLOOKUP(BB514,vlookup!D$2:E$331,2,FALSE),"")</f>
        <v/>
      </c>
      <c r="BD514" s="5"/>
      <c r="BE514" s="27" t="str">
        <f t="shared" si="81"/>
        <v/>
      </c>
      <c r="BF514" s="27" t="str">
        <f>IFERROR(VLOOKUP(BE514,vlookup!G$2:I$331,2,FALSE),"")</f>
        <v/>
      </c>
      <c r="BG514" s="27" t="str">
        <f>IFERROR(VLOOKUP(BE514,vlookup!G$2:I$331,3,FALSE),"")</f>
        <v/>
      </c>
      <c r="BH514" s="5"/>
      <c r="BI514" s="6"/>
      <c r="BJ514" s="6"/>
      <c r="BK514" s="6"/>
      <c r="BL514" s="6"/>
    </row>
    <row r="515" spans="1:64">
      <c r="A515" s="4"/>
      <c r="B515" s="5"/>
      <c r="C515" s="27" t="str">
        <f>IFERROR(VLOOKUP(B515,vlookup!A$2:I$331,2,FALSE),"")</f>
        <v/>
      </c>
      <c r="D515" s="27" t="str">
        <f>IFERROR(VLOOKUP(B515,vlookup!A$2:I$331,3,FALSE),"")</f>
        <v/>
      </c>
      <c r="E515" s="5"/>
      <c r="F515" s="27" t="str">
        <f>IFERROR(VLOOKUP(E515,vlookup!D$2:E$331,2,FALSE),"")</f>
        <v/>
      </c>
      <c r="G515" s="5"/>
      <c r="H515" s="27" t="str">
        <f t="shared" si="72"/>
        <v/>
      </c>
      <c r="I515" s="27" t="str">
        <f>IFERROR(VLOOKUP(H515,vlookup!G$2:I$331,2,FALSE),"")</f>
        <v/>
      </c>
      <c r="J515" s="27" t="str">
        <f>IFERROR(VLOOKUP(H515,vlookup!G$2:I$331,3,FALSE),"")</f>
        <v/>
      </c>
      <c r="K515" s="5"/>
      <c r="L515" s="6"/>
      <c r="M515" s="6"/>
      <c r="N515" s="6"/>
      <c r="O515" s="6"/>
      <c r="P515" s="6"/>
      <c r="Q515" s="14" t="str">
        <f t="shared" si="73"/>
        <v/>
      </c>
      <c r="R515" s="5"/>
      <c r="S515" s="6"/>
      <c r="T515" s="6"/>
      <c r="U515" s="5"/>
      <c r="V515" s="45">
        <f t="shared" si="74"/>
        <v>0</v>
      </c>
      <c r="W515" s="45">
        <f t="shared" si="75"/>
        <v>0</v>
      </c>
      <c r="X515" s="45" t="e">
        <f t="shared" si="76"/>
        <v>#VALUE!</v>
      </c>
      <c r="Y515" s="45">
        <f>IFERROR(VALUE(V515),VLOOKUP(V515,DayReplace[],2,0))</f>
        <v>0</v>
      </c>
      <c r="Z515" s="45">
        <f>IF(V515=0,1,
IF(OR(AND(COUNTIF(Table12[Normal and Leap Years],X515),AA515=3,Y515=30),
AND(COUNTIF(Table9[MM Year],X515),COUNTIF(Table13[Always 29-Day Months],AA515),Y515=30)),Y515
-1,Y515))</f>
        <v>1</v>
      </c>
      <c r="AA515" s="45">
        <f>IFERROR(VALUE(W515),VLOOKUP(W515,MonthReplace[],2,0))</f>
        <v>0</v>
      </c>
      <c r="AB515" s="45" t="e">
        <f>IF(COUNTIF(Table9[MM Year],X515),VLOOKUP(AA515,MonthSerial[],VLOOKUP(X515,Table9[],3,0)+2,0),DATE(X515,AA515,0)-AC515)</f>
        <v>#VALUE!</v>
      </c>
      <c r="AC515" s="45" t="e">
        <f>IF(COUNTIF(Table9[MM Year],X515),
VLOOKUP(X515,Table9[],5,0),
DATE(X515,1,0))</f>
        <v>#VALUE!</v>
      </c>
      <c r="AD515" s="46" t="e">
        <f>IF(AA515=0,DATE(YEAR(AC515+1),7,16),
IF(V515=0,IF(COUNTIF(Table9[MM Year],X515),AC515+AB515+Z515+15-DAY(AC515+AB515+Z515+15)+16,AC515+AB515+Z515-DAY(AC515+AB515+Z515)+16),
IF(COUNTIF(Table9[MM Year],X515),
IF(AC515+AB515+Z515&lt;VLOOKUP(X515,Table9[],7,0),AC515
+AB515+Z515+VLOOKUP(X515,Table9[],4,0),AC515+AB515+Z515),AC515
+AB515+Z515)))</f>
        <v>#VALUE!</v>
      </c>
      <c r="AE515" s="42"/>
      <c r="AF515" s="15" t="str">
        <f>IFERROR(IF(COUNTIF(Table9[MM Year],X515),
IF(AD515&lt;VLOOKUP(X515,Table9[],7,0),AD515
+VLOOKUP(X515,Table9[],4,0),AD515),AD515
),"")</f>
        <v/>
      </c>
      <c r="AG515" s="5"/>
      <c r="AH515" s="5"/>
      <c r="AI515" s="5"/>
      <c r="AJ515" s="6"/>
      <c r="AK515" s="6"/>
      <c r="AL515" s="12" t="str">
        <f t="shared" si="77"/>
        <v/>
      </c>
      <c r="AM515" s="5"/>
      <c r="AN515" s="27" t="str">
        <f t="shared" si="78"/>
        <v/>
      </c>
      <c r="AO515" s="5"/>
      <c r="AP515" s="5"/>
      <c r="AQ515" s="6"/>
      <c r="AR515" s="12" t="str">
        <f t="shared" si="79"/>
        <v/>
      </c>
      <c r="AS515" s="6"/>
      <c r="AT515" s="5"/>
      <c r="AU515" s="53"/>
      <c r="AV515" s="53"/>
      <c r="AW515" s="54"/>
      <c r="AX515" s="15" t="str">
        <f t="shared" si="80"/>
        <v/>
      </c>
      <c r="AY515" s="5"/>
      <c r="AZ515" s="27" t="str">
        <f>IFERROR(VLOOKUP(AY515,vlookup!A$2:I$331,2,FALSE),"")</f>
        <v/>
      </c>
      <c r="BA515" s="27" t="str">
        <f>IFERROR(VLOOKUP(AY515,vlookup!A$2:I$331,3,FALSE),"")</f>
        <v/>
      </c>
      <c r="BB515" s="5"/>
      <c r="BC515" s="27" t="str">
        <f>IFERROR(VLOOKUP(BB515,vlookup!D$2:E$331,2,FALSE),"")</f>
        <v/>
      </c>
      <c r="BD515" s="5"/>
      <c r="BE515" s="27" t="str">
        <f t="shared" si="81"/>
        <v/>
      </c>
      <c r="BF515" s="27" t="str">
        <f>IFERROR(VLOOKUP(BE515,vlookup!G$2:I$331,2,FALSE),"")</f>
        <v/>
      </c>
      <c r="BG515" s="27" t="str">
        <f>IFERROR(VLOOKUP(BE515,vlookup!G$2:I$331,3,FALSE),"")</f>
        <v/>
      </c>
      <c r="BH515" s="5"/>
      <c r="BI515" s="6"/>
      <c r="BJ515" s="6"/>
      <c r="BK515" s="6"/>
      <c r="BL515" s="6"/>
    </row>
    <row r="516" spans="1:64">
      <c r="A516" s="4"/>
      <c r="B516" s="5"/>
      <c r="C516" s="27" t="str">
        <f>IFERROR(VLOOKUP(B516,vlookup!A$2:I$331,2,FALSE),"")</f>
        <v/>
      </c>
      <c r="D516" s="27" t="str">
        <f>IFERROR(VLOOKUP(B516,vlookup!A$2:I$331,3,FALSE),"")</f>
        <v/>
      </c>
      <c r="E516" s="5"/>
      <c r="F516" s="27" t="str">
        <f>IFERROR(VLOOKUP(E516,vlookup!D$2:E$331,2,FALSE),"")</f>
        <v/>
      </c>
      <c r="G516" s="5"/>
      <c r="H516" s="27" t="str">
        <f t="shared" si="72"/>
        <v/>
      </c>
      <c r="I516" s="27" t="str">
        <f>IFERROR(VLOOKUP(H516,vlookup!G$2:I$331,2,FALSE),"")</f>
        <v/>
      </c>
      <c r="J516" s="27" t="str">
        <f>IFERROR(VLOOKUP(H516,vlookup!G$2:I$331,3,FALSE),"")</f>
        <v/>
      </c>
      <c r="K516" s="5"/>
      <c r="L516" s="6"/>
      <c r="M516" s="6"/>
      <c r="N516" s="6"/>
      <c r="O516" s="6"/>
      <c r="P516" s="6"/>
      <c r="Q516" s="14" t="str">
        <f t="shared" si="73"/>
        <v/>
      </c>
      <c r="R516" s="5"/>
      <c r="S516" s="6"/>
      <c r="T516" s="6"/>
      <c r="U516" s="5"/>
      <c r="V516" s="45">
        <f t="shared" si="74"/>
        <v>0</v>
      </c>
      <c r="W516" s="45">
        <f t="shared" si="75"/>
        <v>0</v>
      </c>
      <c r="X516" s="45" t="e">
        <f t="shared" si="76"/>
        <v>#VALUE!</v>
      </c>
      <c r="Y516" s="45">
        <f>IFERROR(VALUE(V516),VLOOKUP(V516,DayReplace[],2,0))</f>
        <v>0</v>
      </c>
      <c r="Z516" s="45">
        <f>IF(V516=0,1,
IF(OR(AND(COUNTIF(Table12[Normal and Leap Years],X516),AA516=3,Y516=30),
AND(COUNTIF(Table9[MM Year],X516),COUNTIF(Table13[Always 29-Day Months],AA516),Y516=30)),Y516
-1,Y516))</f>
        <v>1</v>
      </c>
      <c r="AA516" s="45">
        <f>IFERROR(VALUE(W516),VLOOKUP(W516,MonthReplace[],2,0))</f>
        <v>0</v>
      </c>
      <c r="AB516" s="45" t="e">
        <f>IF(COUNTIF(Table9[MM Year],X516),VLOOKUP(AA516,MonthSerial[],VLOOKUP(X516,Table9[],3,0)+2,0),DATE(X516,AA516,0)-AC516)</f>
        <v>#VALUE!</v>
      </c>
      <c r="AC516" s="45" t="e">
        <f>IF(COUNTIF(Table9[MM Year],X516),
VLOOKUP(X516,Table9[],5,0),
DATE(X516,1,0))</f>
        <v>#VALUE!</v>
      </c>
      <c r="AD516" s="46" t="e">
        <f>IF(AA516=0,DATE(YEAR(AC516+1),7,16),
IF(V516=0,IF(COUNTIF(Table9[MM Year],X516),AC516+AB516+Z516+15-DAY(AC516+AB516+Z516+15)+16,AC516+AB516+Z516-DAY(AC516+AB516+Z516)+16),
IF(COUNTIF(Table9[MM Year],X516),
IF(AC516+AB516+Z516&lt;VLOOKUP(X516,Table9[],7,0),AC516
+AB516+Z516+VLOOKUP(X516,Table9[],4,0),AC516+AB516+Z516),AC516
+AB516+Z516)))</f>
        <v>#VALUE!</v>
      </c>
      <c r="AE516" s="42"/>
      <c r="AF516" s="15" t="str">
        <f>IFERROR(IF(COUNTIF(Table9[MM Year],X516),
IF(AD516&lt;VLOOKUP(X516,Table9[],7,0),AD516
+VLOOKUP(X516,Table9[],4,0),AD516),AD516
),"")</f>
        <v/>
      </c>
      <c r="AG516" s="5"/>
      <c r="AH516" s="5"/>
      <c r="AI516" s="5"/>
      <c r="AJ516" s="6"/>
      <c r="AK516" s="6"/>
      <c r="AL516" s="12" t="str">
        <f t="shared" si="77"/>
        <v/>
      </c>
      <c r="AM516" s="5"/>
      <c r="AN516" s="27" t="str">
        <f t="shared" si="78"/>
        <v/>
      </c>
      <c r="AO516" s="5"/>
      <c r="AP516" s="5"/>
      <c r="AQ516" s="6"/>
      <c r="AR516" s="12" t="str">
        <f t="shared" si="79"/>
        <v/>
      </c>
      <c r="AS516" s="6"/>
      <c r="AT516" s="5"/>
      <c r="AU516" s="53"/>
      <c r="AV516" s="53"/>
      <c r="AW516" s="54"/>
      <c r="AX516" s="15" t="str">
        <f t="shared" si="80"/>
        <v/>
      </c>
      <c r="AY516" s="5"/>
      <c r="AZ516" s="27" t="str">
        <f>IFERROR(VLOOKUP(AY516,vlookup!A$2:I$331,2,FALSE),"")</f>
        <v/>
      </c>
      <c r="BA516" s="27" t="str">
        <f>IFERROR(VLOOKUP(AY516,vlookup!A$2:I$331,3,FALSE),"")</f>
        <v/>
      </c>
      <c r="BB516" s="5"/>
      <c r="BC516" s="27" t="str">
        <f>IFERROR(VLOOKUP(BB516,vlookup!D$2:E$331,2,FALSE),"")</f>
        <v/>
      </c>
      <c r="BD516" s="5"/>
      <c r="BE516" s="27" t="str">
        <f t="shared" si="81"/>
        <v/>
      </c>
      <c r="BF516" s="27" t="str">
        <f>IFERROR(VLOOKUP(BE516,vlookup!G$2:I$331,2,FALSE),"")</f>
        <v/>
      </c>
      <c r="BG516" s="27" t="str">
        <f>IFERROR(VLOOKUP(BE516,vlookup!G$2:I$331,3,FALSE),"")</f>
        <v/>
      </c>
      <c r="BH516" s="5"/>
      <c r="BI516" s="6"/>
      <c r="BJ516" s="6"/>
      <c r="BK516" s="6"/>
      <c r="BL516" s="6"/>
    </row>
    <row r="517" spans="1:64">
      <c r="A517" s="4"/>
      <c r="B517" s="5"/>
      <c r="C517" s="27" t="str">
        <f>IFERROR(VLOOKUP(B517,vlookup!A$2:I$331,2,FALSE),"")</f>
        <v/>
      </c>
      <c r="D517" s="27" t="str">
        <f>IFERROR(VLOOKUP(B517,vlookup!A$2:I$331,3,FALSE),"")</f>
        <v/>
      </c>
      <c r="E517" s="5"/>
      <c r="F517" s="27" t="str">
        <f>IFERROR(VLOOKUP(E517,vlookup!D$2:E$331,2,FALSE),"")</f>
        <v/>
      </c>
      <c r="G517" s="5"/>
      <c r="H517" s="27" t="str">
        <f t="shared" ref="H517:H580" si="82">IF(G517="","",CONCATENATE(E517,"_",G517))</f>
        <v/>
      </c>
      <c r="I517" s="27" t="str">
        <f>IFERROR(VLOOKUP(H517,vlookup!G$2:I$331,2,FALSE),"")</f>
        <v/>
      </c>
      <c r="J517" s="27" t="str">
        <f>IFERROR(VLOOKUP(H517,vlookup!G$2:I$331,3,FALSE),"")</f>
        <v/>
      </c>
      <c r="K517" s="5"/>
      <c r="L517" s="6"/>
      <c r="M517" s="6"/>
      <c r="N517" s="6"/>
      <c r="O517" s="6"/>
      <c r="P517" s="6"/>
      <c r="Q517" s="14" t="str">
        <f t="shared" ref="Q517:Q580" si="83">IF(P517="","",CONCATENATE("၀၂","/",D517,"/",J517,"/",P517))</f>
        <v/>
      </c>
      <c r="R517" s="5"/>
      <c r="S517" s="6"/>
      <c r="T517" s="6"/>
      <c r="U517" s="5"/>
      <c r="V517" s="45">
        <f t="shared" ref="V517:V580" si="84">IF(LEN(AE517)-LEN(SUBSTITUTE(AE517,".",""))=2,LEFT(AE517,FIND(".",AE517)-1),0)</f>
        <v>0</v>
      </c>
      <c r="W517" s="45">
        <f t="shared" ref="W517:W580" si="85">CHOOSE(LEN(AE517)-LEN(SUBSTITUTE(AE517,".",""))+1,0,
LEFT(AE517,FIND(".",AE517)-1),
MID(AE517,FIND(".",AE517)+1,FIND(".",AE517,FIND(".",AE517)+1)-FIND(".",AE517)-1))</f>
        <v>0</v>
      </c>
      <c r="X517" s="45" t="e">
        <f t="shared" ref="X517:X580" si="86">VALUE(RIGHT(AE517,4))</f>
        <v>#VALUE!</v>
      </c>
      <c r="Y517" s="45">
        <f>IFERROR(VALUE(V517),VLOOKUP(V517,DayReplace[],2,0))</f>
        <v>0</v>
      </c>
      <c r="Z517" s="45">
        <f>IF(V517=0,1,
IF(OR(AND(COUNTIF(Table12[Normal and Leap Years],X517),AA517=3,Y517=30),
AND(COUNTIF(Table9[MM Year],X517),COUNTIF(Table13[Always 29-Day Months],AA517),Y517=30)),Y517
-1,Y517))</f>
        <v>1</v>
      </c>
      <c r="AA517" s="45">
        <f>IFERROR(VALUE(W517),VLOOKUP(W517,MonthReplace[],2,0))</f>
        <v>0</v>
      </c>
      <c r="AB517" s="45" t="e">
        <f>IF(COUNTIF(Table9[MM Year],X517),VLOOKUP(AA517,MonthSerial[],VLOOKUP(X517,Table9[],3,0)+2,0),DATE(X517,AA517,0)-AC517)</f>
        <v>#VALUE!</v>
      </c>
      <c r="AC517" s="45" t="e">
        <f>IF(COUNTIF(Table9[MM Year],X517),
VLOOKUP(X517,Table9[],5,0),
DATE(X517,1,0))</f>
        <v>#VALUE!</v>
      </c>
      <c r="AD517" s="46" t="e">
        <f>IF(AA517=0,DATE(YEAR(AC517+1),7,16),
IF(V517=0,IF(COUNTIF(Table9[MM Year],X517),AC517+AB517+Z517+15-DAY(AC517+AB517+Z517+15)+16,AC517+AB517+Z517-DAY(AC517+AB517+Z517)+16),
IF(COUNTIF(Table9[MM Year],X517),
IF(AC517+AB517+Z517&lt;VLOOKUP(X517,Table9[],7,0),AC517
+AB517+Z517+VLOOKUP(X517,Table9[],4,0),AC517+AB517+Z517),AC517
+AB517+Z517)))</f>
        <v>#VALUE!</v>
      </c>
      <c r="AE517" s="42"/>
      <c r="AF517" s="15" t="str">
        <f>IFERROR(IF(COUNTIF(Table9[MM Year],X517),
IF(AD517&lt;VLOOKUP(X517,Table9[],7,0),AD517
+VLOOKUP(X517,Table9[],4,0),AD517),AD517
),"")</f>
        <v/>
      </c>
      <c r="AG517" s="5"/>
      <c r="AH517" s="5"/>
      <c r="AI517" s="5"/>
      <c r="AJ517" s="6"/>
      <c r="AK517" s="6"/>
      <c r="AL517" s="12" t="str">
        <f t="shared" ref="AL517:AL580" si="87">IF(AK517="","",CONCATENATE(AJ517,"-",AK517))</f>
        <v/>
      </c>
      <c r="AM517" s="5"/>
      <c r="AN517" s="27" t="str">
        <f t="shared" ref="AN517:AN580" si="88">IF(AM517="","",CONCATENATE("_",AM517))</f>
        <v/>
      </c>
      <c r="AO517" s="5"/>
      <c r="AP517" s="5"/>
      <c r="AQ517" s="6"/>
      <c r="AR517" s="12" t="str">
        <f t="shared" ref="AR517:AR580" si="89">IF(AQ517="","",CONCATENATE(AM517,"/",AO517,AP517,AQ517))</f>
        <v/>
      </c>
      <c r="AS517" s="6"/>
      <c r="AT517" s="5"/>
      <c r="AU517" s="53"/>
      <c r="AV517" s="53"/>
      <c r="AW517" s="54"/>
      <c r="AX517" s="15" t="str">
        <f t="shared" ref="AX517:AX580" si="90">IFERROR(DATE(AW517,AV517,AU517),"")</f>
        <v/>
      </c>
      <c r="AY517" s="5"/>
      <c r="AZ517" s="27" t="str">
        <f>IFERROR(VLOOKUP(AY517,vlookup!A$2:I$331,2,FALSE),"")</f>
        <v/>
      </c>
      <c r="BA517" s="27" t="str">
        <f>IFERROR(VLOOKUP(AY517,vlookup!A$2:I$331,3,FALSE),"")</f>
        <v/>
      </c>
      <c r="BB517" s="5"/>
      <c r="BC517" s="27" t="str">
        <f>IFERROR(VLOOKUP(BB517,vlookup!D$2:E$331,2,FALSE),"")</f>
        <v/>
      </c>
      <c r="BD517" s="5"/>
      <c r="BE517" s="27" t="str">
        <f t="shared" ref="BE517:BE580" si="91">IF(BD517="","",CONCATENATE(BB517,"_",BD517))</f>
        <v/>
      </c>
      <c r="BF517" s="27" t="str">
        <f>IFERROR(VLOOKUP(BE517,vlookup!G$2:I$331,2,FALSE),"")</f>
        <v/>
      </c>
      <c r="BG517" s="27" t="str">
        <f>IFERROR(VLOOKUP(BE517,vlookup!G$2:I$331,3,FALSE),"")</f>
        <v/>
      </c>
      <c r="BH517" s="5"/>
      <c r="BI517" s="6"/>
      <c r="BJ517" s="6"/>
      <c r="BK517" s="6"/>
      <c r="BL517" s="6"/>
    </row>
    <row r="518" spans="1:64">
      <c r="A518" s="4"/>
      <c r="B518" s="5"/>
      <c r="C518" s="27" t="str">
        <f>IFERROR(VLOOKUP(B518,vlookup!A$2:I$331,2,FALSE),"")</f>
        <v/>
      </c>
      <c r="D518" s="27" t="str">
        <f>IFERROR(VLOOKUP(B518,vlookup!A$2:I$331,3,FALSE),"")</f>
        <v/>
      </c>
      <c r="E518" s="5"/>
      <c r="F518" s="27" t="str">
        <f>IFERROR(VLOOKUP(E518,vlookup!D$2:E$331,2,FALSE),"")</f>
        <v/>
      </c>
      <c r="G518" s="5"/>
      <c r="H518" s="27" t="str">
        <f t="shared" si="82"/>
        <v/>
      </c>
      <c r="I518" s="27" t="str">
        <f>IFERROR(VLOOKUP(H518,vlookup!G$2:I$331,2,FALSE),"")</f>
        <v/>
      </c>
      <c r="J518" s="27" t="str">
        <f>IFERROR(VLOOKUP(H518,vlookup!G$2:I$331,3,FALSE),"")</f>
        <v/>
      </c>
      <c r="K518" s="5"/>
      <c r="L518" s="6"/>
      <c r="M518" s="6"/>
      <c r="N518" s="6"/>
      <c r="O518" s="6"/>
      <c r="P518" s="6"/>
      <c r="Q518" s="14" t="str">
        <f t="shared" si="83"/>
        <v/>
      </c>
      <c r="R518" s="5"/>
      <c r="S518" s="6"/>
      <c r="T518" s="6"/>
      <c r="U518" s="5"/>
      <c r="V518" s="45">
        <f t="shared" si="84"/>
        <v>0</v>
      </c>
      <c r="W518" s="45">
        <f t="shared" si="85"/>
        <v>0</v>
      </c>
      <c r="X518" s="45" t="e">
        <f t="shared" si="86"/>
        <v>#VALUE!</v>
      </c>
      <c r="Y518" s="45">
        <f>IFERROR(VALUE(V518),VLOOKUP(V518,DayReplace[],2,0))</f>
        <v>0</v>
      </c>
      <c r="Z518" s="45">
        <f>IF(V518=0,1,
IF(OR(AND(COUNTIF(Table12[Normal and Leap Years],X518),AA518=3,Y518=30),
AND(COUNTIF(Table9[MM Year],X518),COUNTIF(Table13[Always 29-Day Months],AA518),Y518=30)),Y518
-1,Y518))</f>
        <v>1</v>
      </c>
      <c r="AA518" s="45">
        <f>IFERROR(VALUE(W518),VLOOKUP(W518,MonthReplace[],2,0))</f>
        <v>0</v>
      </c>
      <c r="AB518" s="45" t="e">
        <f>IF(COUNTIF(Table9[MM Year],X518),VLOOKUP(AA518,MonthSerial[],VLOOKUP(X518,Table9[],3,0)+2,0),DATE(X518,AA518,0)-AC518)</f>
        <v>#VALUE!</v>
      </c>
      <c r="AC518" s="45" t="e">
        <f>IF(COUNTIF(Table9[MM Year],X518),
VLOOKUP(X518,Table9[],5,0),
DATE(X518,1,0))</f>
        <v>#VALUE!</v>
      </c>
      <c r="AD518" s="46" t="e">
        <f>IF(AA518=0,DATE(YEAR(AC518+1),7,16),
IF(V518=0,IF(COUNTIF(Table9[MM Year],X518),AC518+AB518+Z518+15-DAY(AC518+AB518+Z518+15)+16,AC518+AB518+Z518-DAY(AC518+AB518+Z518)+16),
IF(COUNTIF(Table9[MM Year],X518),
IF(AC518+AB518+Z518&lt;VLOOKUP(X518,Table9[],7,0),AC518
+AB518+Z518+VLOOKUP(X518,Table9[],4,0),AC518+AB518+Z518),AC518
+AB518+Z518)))</f>
        <v>#VALUE!</v>
      </c>
      <c r="AE518" s="42"/>
      <c r="AF518" s="15" t="str">
        <f>IFERROR(IF(COUNTIF(Table9[MM Year],X518),
IF(AD518&lt;VLOOKUP(X518,Table9[],7,0),AD518
+VLOOKUP(X518,Table9[],4,0),AD518),AD518
),"")</f>
        <v/>
      </c>
      <c r="AG518" s="5"/>
      <c r="AH518" s="5"/>
      <c r="AI518" s="5"/>
      <c r="AJ518" s="6"/>
      <c r="AK518" s="6"/>
      <c r="AL518" s="12" t="str">
        <f t="shared" si="87"/>
        <v/>
      </c>
      <c r="AM518" s="5"/>
      <c r="AN518" s="27" t="str">
        <f t="shared" si="88"/>
        <v/>
      </c>
      <c r="AO518" s="5"/>
      <c r="AP518" s="5"/>
      <c r="AQ518" s="6"/>
      <c r="AR518" s="12" t="str">
        <f t="shared" si="89"/>
        <v/>
      </c>
      <c r="AS518" s="6"/>
      <c r="AT518" s="5"/>
      <c r="AU518" s="53"/>
      <c r="AV518" s="53"/>
      <c r="AW518" s="54"/>
      <c r="AX518" s="15" t="str">
        <f t="shared" si="90"/>
        <v/>
      </c>
      <c r="AY518" s="5"/>
      <c r="AZ518" s="27" t="str">
        <f>IFERROR(VLOOKUP(AY518,vlookup!A$2:I$331,2,FALSE),"")</f>
        <v/>
      </c>
      <c r="BA518" s="27" t="str">
        <f>IFERROR(VLOOKUP(AY518,vlookup!A$2:I$331,3,FALSE),"")</f>
        <v/>
      </c>
      <c r="BB518" s="5"/>
      <c r="BC518" s="27" t="str">
        <f>IFERROR(VLOOKUP(BB518,vlookup!D$2:E$331,2,FALSE),"")</f>
        <v/>
      </c>
      <c r="BD518" s="5"/>
      <c r="BE518" s="27" t="str">
        <f t="shared" si="91"/>
        <v/>
      </c>
      <c r="BF518" s="27" t="str">
        <f>IFERROR(VLOOKUP(BE518,vlookup!G$2:I$331,2,FALSE),"")</f>
        <v/>
      </c>
      <c r="BG518" s="27" t="str">
        <f>IFERROR(VLOOKUP(BE518,vlookup!G$2:I$331,3,FALSE),"")</f>
        <v/>
      </c>
      <c r="BH518" s="5"/>
      <c r="BI518" s="6"/>
      <c r="BJ518" s="6"/>
      <c r="BK518" s="6"/>
      <c r="BL518" s="6"/>
    </row>
    <row r="519" spans="1:64">
      <c r="A519" s="4"/>
      <c r="B519" s="5"/>
      <c r="C519" s="27" t="str">
        <f>IFERROR(VLOOKUP(B519,vlookup!A$2:I$331,2,FALSE),"")</f>
        <v/>
      </c>
      <c r="D519" s="27" t="str">
        <f>IFERROR(VLOOKUP(B519,vlookup!A$2:I$331,3,FALSE),"")</f>
        <v/>
      </c>
      <c r="E519" s="5"/>
      <c r="F519" s="27" t="str">
        <f>IFERROR(VLOOKUP(E519,vlookup!D$2:E$331,2,FALSE),"")</f>
        <v/>
      </c>
      <c r="G519" s="5"/>
      <c r="H519" s="27" t="str">
        <f t="shared" si="82"/>
        <v/>
      </c>
      <c r="I519" s="27" t="str">
        <f>IFERROR(VLOOKUP(H519,vlookup!G$2:I$331,2,FALSE),"")</f>
        <v/>
      </c>
      <c r="J519" s="27" t="str">
        <f>IFERROR(VLOOKUP(H519,vlookup!G$2:I$331,3,FALSE),"")</f>
        <v/>
      </c>
      <c r="K519" s="5"/>
      <c r="L519" s="6"/>
      <c r="M519" s="6"/>
      <c r="N519" s="6"/>
      <c r="O519" s="6"/>
      <c r="P519" s="6"/>
      <c r="Q519" s="14" t="str">
        <f t="shared" si="83"/>
        <v/>
      </c>
      <c r="R519" s="5"/>
      <c r="S519" s="6"/>
      <c r="T519" s="6"/>
      <c r="U519" s="5"/>
      <c r="V519" s="45">
        <f t="shared" si="84"/>
        <v>0</v>
      </c>
      <c r="W519" s="45">
        <f t="shared" si="85"/>
        <v>0</v>
      </c>
      <c r="X519" s="45" t="e">
        <f t="shared" si="86"/>
        <v>#VALUE!</v>
      </c>
      <c r="Y519" s="45">
        <f>IFERROR(VALUE(V519),VLOOKUP(V519,DayReplace[],2,0))</f>
        <v>0</v>
      </c>
      <c r="Z519" s="45">
        <f>IF(V519=0,1,
IF(OR(AND(COUNTIF(Table12[Normal and Leap Years],X519),AA519=3,Y519=30),
AND(COUNTIF(Table9[MM Year],X519),COUNTIF(Table13[Always 29-Day Months],AA519),Y519=30)),Y519
-1,Y519))</f>
        <v>1</v>
      </c>
      <c r="AA519" s="45">
        <f>IFERROR(VALUE(W519),VLOOKUP(W519,MonthReplace[],2,0))</f>
        <v>0</v>
      </c>
      <c r="AB519" s="45" t="e">
        <f>IF(COUNTIF(Table9[MM Year],X519),VLOOKUP(AA519,MonthSerial[],VLOOKUP(X519,Table9[],3,0)+2,0),DATE(X519,AA519,0)-AC519)</f>
        <v>#VALUE!</v>
      </c>
      <c r="AC519" s="45" t="e">
        <f>IF(COUNTIF(Table9[MM Year],X519),
VLOOKUP(X519,Table9[],5,0),
DATE(X519,1,0))</f>
        <v>#VALUE!</v>
      </c>
      <c r="AD519" s="46" t="e">
        <f>IF(AA519=0,DATE(YEAR(AC519+1),7,16),
IF(V519=0,IF(COUNTIF(Table9[MM Year],X519),AC519+AB519+Z519+15-DAY(AC519+AB519+Z519+15)+16,AC519+AB519+Z519-DAY(AC519+AB519+Z519)+16),
IF(COUNTIF(Table9[MM Year],X519),
IF(AC519+AB519+Z519&lt;VLOOKUP(X519,Table9[],7,0),AC519
+AB519+Z519+VLOOKUP(X519,Table9[],4,0),AC519+AB519+Z519),AC519
+AB519+Z519)))</f>
        <v>#VALUE!</v>
      </c>
      <c r="AE519" s="42"/>
      <c r="AF519" s="15" t="str">
        <f>IFERROR(IF(COUNTIF(Table9[MM Year],X519),
IF(AD519&lt;VLOOKUP(X519,Table9[],7,0),AD519
+VLOOKUP(X519,Table9[],4,0),AD519),AD519
),"")</f>
        <v/>
      </c>
      <c r="AG519" s="5"/>
      <c r="AH519" s="5"/>
      <c r="AI519" s="5"/>
      <c r="AJ519" s="6"/>
      <c r="AK519" s="6"/>
      <c r="AL519" s="12" t="str">
        <f t="shared" si="87"/>
        <v/>
      </c>
      <c r="AM519" s="5"/>
      <c r="AN519" s="27" t="str">
        <f t="shared" si="88"/>
        <v/>
      </c>
      <c r="AO519" s="5"/>
      <c r="AP519" s="5"/>
      <c r="AQ519" s="6"/>
      <c r="AR519" s="12" t="str">
        <f t="shared" si="89"/>
        <v/>
      </c>
      <c r="AS519" s="6"/>
      <c r="AT519" s="5"/>
      <c r="AU519" s="53"/>
      <c r="AV519" s="53"/>
      <c r="AW519" s="54"/>
      <c r="AX519" s="15" t="str">
        <f t="shared" si="90"/>
        <v/>
      </c>
      <c r="AY519" s="5"/>
      <c r="AZ519" s="27" t="str">
        <f>IFERROR(VLOOKUP(AY519,vlookup!A$2:I$331,2,FALSE),"")</f>
        <v/>
      </c>
      <c r="BA519" s="27" t="str">
        <f>IFERROR(VLOOKUP(AY519,vlookup!A$2:I$331,3,FALSE),"")</f>
        <v/>
      </c>
      <c r="BB519" s="5"/>
      <c r="BC519" s="27" t="str">
        <f>IFERROR(VLOOKUP(BB519,vlookup!D$2:E$331,2,FALSE),"")</f>
        <v/>
      </c>
      <c r="BD519" s="5"/>
      <c r="BE519" s="27" t="str">
        <f t="shared" si="91"/>
        <v/>
      </c>
      <c r="BF519" s="27" t="str">
        <f>IFERROR(VLOOKUP(BE519,vlookup!G$2:I$331,2,FALSE),"")</f>
        <v/>
      </c>
      <c r="BG519" s="27" t="str">
        <f>IFERROR(VLOOKUP(BE519,vlookup!G$2:I$331,3,FALSE),"")</f>
        <v/>
      </c>
      <c r="BH519" s="5"/>
      <c r="BI519" s="6"/>
      <c r="BJ519" s="6"/>
      <c r="BK519" s="6"/>
      <c r="BL519" s="6"/>
    </row>
    <row r="520" spans="1:64">
      <c r="A520" s="4"/>
      <c r="B520" s="5"/>
      <c r="C520" s="27" t="str">
        <f>IFERROR(VLOOKUP(B520,vlookup!A$2:I$331,2,FALSE),"")</f>
        <v/>
      </c>
      <c r="D520" s="27" t="str">
        <f>IFERROR(VLOOKUP(B520,vlookup!A$2:I$331,3,FALSE),"")</f>
        <v/>
      </c>
      <c r="E520" s="5"/>
      <c r="F520" s="27" t="str">
        <f>IFERROR(VLOOKUP(E520,vlookup!D$2:E$331,2,FALSE),"")</f>
        <v/>
      </c>
      <c r="G520" s="5"/>
      <c r="H520" s="27" t="str">
        <f t="shared" si="82"/>
        <v/>
      </c>
      <c r="I520" s="27" t="str">
        <f>IFERROR(VLOOKUP(H520,vlookup!G$2:I$331,2,FALSE),"")</f>
        <v/>
      </c>
      <c r="J520" s="27" t="str">
        <f>IFERROR(VLOOKUP(H520,vlookup!G$2:I$331,3,FALSE),"")</f>
        <v/>
      </c>
      <c r="K520" s="5"/>
      <c r="L520" s="6"/>
      <c r="M520" s="6"/>
      <c r="N520" s="6"/>
      <c r="O520" s="6"/>
      <c r="P520" s="6"/>
      <c r="Q520" s="14" t="str">
        <f t="shared" si="83"/>
        <v/>
      </c>
      <c r="R520" s="5"/>
      <c r="S520" s="6"/>
      <c r="T520" s="6"/>
      <c r="U520" s="5"/>
      <c r="V520" s="45">
        <f t="shared" si="84"/>
        <v>0</v>
      </c>
      <c r="W520" s="45">
        <f t="shared" si="85"/>
        <v>0</v>
      </c>
      <c r="X520" s="45" t="e">
        <f t="shared" si="86"/>
        <v>#VALUE!</v>
      </c>
      <c r="Y520" s="45">
        <f>IFERROR(VALUE(V520),VLOOKUP(V520,DayReplace[],2,0))</f>
        <v>0</v>
      </c>
      <c r="Z520" s="45">
        <f>IF(V520=0,1,
IF(OR(AND(COUNTIF(Table12[Normal and Leap Years],X520),AA520=3,Y520=30),
AND(COUNTIF(Table9[MM Year],X520),COUNTIF(Table13[Always 29-Day Months],AA520),Y520=30)),Y520
-1,Y520))</f>
        <v>1</v>
      </c>
      <c r="AA520" s="45">
        <f>IFERROR(VALUE(W520),VLOOKUP(W520,MonthReplace[],2,0))</f>
        <v>0</v>
      </c>
      <c r="AB520" s="45" t="e">
        <f>IF(COUNTIF(Table9[MM Year],X520),VLOOKUP(AA520,MonthSerial[],VLOOKUP(X520,Table9[],3,0)+2,0),DATE(X520,AA520,0)-AC520)</f>
        <v>#VALUE!</v>
      </c>
      <c r="AC520" s="45" t="e">
        <f>IF(COUNTIF(Table9[MM Year],X520),
VLOOKUP(X520,Table9[],5,0),
DATE(X520,1,0))</f>
        <v>#VALUE!</v>
      </c>
      <c r="AD520" s="46" t="e">
        <f>IF(AA520=0,DATE(YEAR(AC520+1),7,16),
IF(V520=0,IF(COUNTIF(Table9[MM Year],X520),AC520+AB520+Z520+15-DAY(AC520+AB520+Z520+15)+16,AC520+AB520+Z520-DAY(AC520+AB520+Z520)+16),
IF(COUNTIF(Table9[MM Year],X520),
IF(AC520+AB520+Z520&lt;VLOOKUP(X520,Table9[],7,0),AC520
+AB520+Z520+VLOOKUP(X520,Table9[],4,0),AC520+AB520+Z520),AC520
+AB520+Z520)))</f>
        <v>#VALUE!</v>
      </c>
      <c r="AE520" s="42"/>
      <c r="AF520" s="15" t="str">
        <f>IFERROR(IF(COUNTIF(Table9[MM Year],X520),
IF(AD520&lt;VLOOKUP(X520,Table9[],7,0),AD520
+VLOOKUP(X520,Table9[],4,0),AD520),AD520
),"")</f>
        <v/>
      </c>
      <c r="AG520" s="5"/>
      <c r="AH520" s="5"/>
      <c r="AI520" s="5"/>
      <c r="AJ520" s="6"/>
      <c r="AK520" s="6"/>
      <c r="AL520" s="12" t="str">
        <f t="shared" si="87"/>
        <v/>
      </c>
      <c r="AM520" s="5"/>
      <c r="AN520" s="27" t="str">
        <f t="shared" si="88"/>
        <v/>
      </c>
      <c r="AO520" s="5"/>
      <c r="AP520" s="5"/>
      <c r="AQ520" s="6"/>
      <c r="AR520" s="12" t="str">
        <f t="shared" si="89"/>
        <v/>
      </c>
      <c r="AS520" s="6"/>
      <c r="AT520" s="5"/>
      <c r="AU520" s="53"/>
      <c r="AV520" s="53"/>
      <c r="AW520" s="54"/>
      <c r="AX520" s="15" t="str">
        <f t="shared" si="90"/>
        <v/>
      </c>
      <c r="AY520" s="5"/>
      <c r="AZ520" s="27" t="str">
        <f>IFERROR(VLOOKUP(AY520,vlookup!A$2:I$331,2,FALSE),"")</f>
        <v/>
      </c>
      <c r="BA520" s="27" t="str">
        <f>IFERROR(VLOOKUP(AY520,vlookup!A$2:I$331,3,FALSE),"")</f>
        <v/>
      </c>
      <c r="BB520" s="5"/>
      <c r="BC520" s="27" t="str">
        <f>IFERROR(VLOOKUP(BB520,vlookup!D$2:E$331,2,FALSE),"")</f>
        <v/>
      </c>
      <c r="BD520" s="5"/>
      <c r="BE520" s="27" t="str">
        <f t="shared" si="91"/>
        <v/>
      </c>
      <c r="BF520" s="27" t="str">
        <f>IFERROR(VLOOKUP(BE520,vlookup!G$2:I$331,2,FALSE),"")</f>
        <v/>
      </c>
      <c r="BG520" s="27" t="str">
        <f>IFERROR(VLOOKUP(BE520,vlookup!G$2:I$331,3,FALSE),"")</f>
        <v/>
      </c>
      <c r="BH520" s="5"/>
      <c r="BI520" s="6"/>
      <c r="BJ520" s="6"/>
      <c r="BK520" s="6"/>
      <c r="BL520" s="6"/>
    </row>
    <row r="521" spans="1:64">
      <c r="A521" s="4"/>
      <c r="B521" s="5"/>
      <c r="C521" s="27" t="str">
        <f>IFERROR(VLOOKUP(B521,vlookup!A$2:I$331,2,FALSE),"")</f>
        <v/>
      </c>
      <c r="D521" s="27" t="str">
        <f>IFERROR(VLOOKUP(B521,vlookup!A$2:I$331,3,FALSE),"")</f>
        <v/>
      </c>
      <c r="E521" s="5"/>
      <c r="F521" s="27" t="str">
        <f>IFERROR(VLOOKUP(E521,vlookup!D$2:E$331,2,FALSE),"")</f>
        <v/>
      </c>
      <c r="G521" s="5"/>
      <c r="H521" s="27" t="str">
        <f t="shared" si="82"/>
        <v/>
      </c>
      <c r="I521" s="27" t="str">
        <f>IFERROR(VLOOKUP(H521,vlookup!G$2:I$331,2,FALSE),"")</f>
        <v/>
      </c>
      <c r="J521" s="27" t="str">
        <f>IFERROR(VLOOKUP(H521,vlookup!G$2:I$331,3,FALSE),"")</f>
        <v/>
      </c>
      <c r="K521" s="5"/>
      <c r="L521" s="6"/>
      <c r="M521" s="6"/>
      <c r="N521" s="6"/>
      <c r="O521" s="6"/>
      <c r="P521" s="6"/>
      <c r="Q521" s="14" t="str">
        <f t="shared" si="83"/>
        <v/>
      </c>
      <c r="R521" s="5"/>
      <c r="S521" s="6"/>
      <c r="T521" s="6"/>
      <c r="U521" s="5"/>
      <c r="V521" s="45">
        <f t="shared" si="84"/>
        <v>0</v>
      </c>
      <c r="W521" s="45">
        <f t="shared" si="85"/>
        <v>0</v>
      </c>
      <c r="X521" s="45" t="e">
        <f t="shared" si="86"/>
        <v>#VALUE!</v>
      </c>
      <c r="Y521" s="45">
        <f>IFERROR(VALUE(V521),VLOOKUP(V521,DayReplace[],2,0))</f>
        <v>0</v>
      </c>
      <c r="Z521" s="45">
        <f>IF(V521=0,1,
IF(OR(AND(COUNTIF(Table12[Normal and Leap Years],X521),AA521=3,Y521=30),
AND(COUNTIF(Table9[MM Year],X521),COUNTIF(Table13[Always 29-Day Months],AA521),Y521=30)),Y521
-1,Y521))</f>
        <v>1</v>
      </c>
      <c r="AA521" s="45">
        <f>IFERROR(VALUE(W521),VLOOKUP(W521,MonthReplace[],2,0))</f>
        <v>0</v>
      </c>
      <c r="AB521" s="45" t="e">
        <f>IF(COUNTIF(Table9[MM Year],X521),VLOOKUP(AA521,MonthSerial[],VLOOKUP(X521,Table9[],3,0)+2,0),DATE(X521,AA521,0)-AC521)</f>
        <v>#VALUE!</v>
      </c>
      <c r="AC521" s="45" t="e">
        <f>IF(COUNTIF(Table9[MM Year],X521),
VLOOKUP(X521,Table9[],5,0),
DATE(X521,1,0))</f>
        <v>#VALUE!</v>
      </c>
      <c r="AD521" s="46" t="e">
        <f>IF(AA521=0,DATE(YEAR(AC521+1),7,16),
IF(V521=0,IF(COUNTIF(Table9[MM Year],X521),AC521+AB521+Z521+15-DAY(AC521+AB521+Z521+15)+16,AC521+AB521+Z521-DAY(AC521+AB521+Z521)+16),
IF(COUNTIF(Table9[MM Year],X521),
IF(AC521+AB521+Z521&lt;VLOOKUP(X521,Table9[],7,0),AC521
+AB521+Z521+VLOOKUP(X521,Table9[],4,0),AC521+AB521+Z521),AC521
+AB521+Z521)))</f>
        <v>#VALUE!</v>
      </c>
      <c r="AE521" s="42"/>
      <c r="AF521" s="15" t="str">
        <f>IFERROR(IF(COUNTIF(Table9[MM Year],X521),
IF(AD521&lt;VLOOKUP(X521,Table9[],7,0),AD521
+VLOOKUP(X521,Table9[],4,0),AD521),AD521
),"")</f>
        <v/>
      </c>
      <c r="AG521" s="5"/>
      <c r="AH521" s="5"/>
      <c r="AI521" s="5"/>
      <c r="AJ521" s="6"/>
      <c r="AK521" s="6"/>
      <c r="AL521" s="12" t="str">
        <f t="shared" si="87"/>
        <v/>
      </c>
      <c r="AM521" s="5"/>
      <c r="AN521" s="27" t="str">
        <f t="shared" si="88"/>
        <v/>
      </c>
      <c r="AO521" s="5"/>
      <c r="AP521" s="5"/>
      <c r="AQ521" s="6"/>
      <c r="AR521" s="12" t="str">
        <f t="shared" si="89"/>
        <v/>
      </c>
      <c r="AS521" s="6"/>
      <c r="AT521" s="5"/>
      <c r="AU521" s="53"/>
      <c r="AV521" s="53"/>
      <c r="AW521" s="54"/>
      <c r="AX521" s="15" t="str">
        <f t="shared" si="90"/>
        <v/>
      </c>
      <c r="AY521" s="5"/>
      <c r="AZ521" s="27" t="str">
        <f>IFERROR(VLOOKUP(AY521,vlookup!A$2:I$331,2,FALSE),"")</f>
        <v/>
      </c>
      <c r="BA521" s="27" t="str">
        <f>IFERROR(VLOOKUP(AY521,vlookup!A$2:I$331,3,FALSE),"")</f>
        <v/>
      </c>
      <c r="BB521" s="5"/>
      <c r="BC521" s="27" t="str">
        <f>IFERROR(VLOOKUP(BB521,vlookup!D$2:E$331,2,FALSE),"")</f>
        <v/>
      </c>
      <c r="BD521" s="5"/>
      <c r="BE521" s="27" t="str">
        <f t="shared" si="91"/>
        <v/>
      </c>
      <c r="BF521" s="27" t="str">
        <f>IFERROR(VLOOKUP(BE521,vlookup!G$2:I$331,2,FALSE),"")</f>
        <v/>
      </c>
      <c r="BG521" s="27" t="str">
        <f>IFERROR(VLOOKUP(BE521,vlookup!G$2:I$331,3,FALSE),"")</f>
        <v/>
      </c>
      <c r="BH521" s="5"/>
      <c r="BI521" s="6"/>
      <c r="BJ521" s="6"/>
      <c r="BK521" s="6"/>
      <c r="BL521" s="6"/>
    </row>
    <row r="522" spans="1:64">
      <c r="A522" s="4"/>
      <c r="B522" s="5"/>
      <c r="C522" s="27" t="str">
        <f>IFERROR(VLOOKUP(B522,vlookup!A$2:I$331,2,FALSE),"")</f>
        <v/>
      </c>
      <c r="D522" s="27" t="str">
        <f>IFERROR(VLOOKUP(B522,vlookup!A$2:I$331,3,FALSE),"")</f>
        <v/>
      </c>
      <c r="E522" s="5"/>
      <c r="F522" s="27" t="str">
        <f>IFERROR(VLOOKUP(E522,vlookup!D$2:E$331,2,FALSE),"")</f>
        <v/>
      </c>
      <c r="G522" s="5"/>
      <c r="H522" s="27" t="str">
        <f t="shared" si="82"/>
        <v/>
      </c>
      <c r="I522" s="27" t="str">
        <f>IFERROR(VLOOKUP(H522,vlookup!G$2:I$331,2,FALSE),"")</f>
        <v/>
      </c>
      <c r="J522" s="27" t="str">
        <f>IFERROR(VLOOKUP(H522,vlookup!G$2:I$331,3,FALSE),"")</f>
        <v/>
      </c>
      <c r="K522" s="5"/>
      <c r="L522" s="6"/>
      <c r="M522" s="6"/>
      <c r="N522" s="6"/>
      <c r="O522" s="6"/>
      <c r="P522" s="6"/>
      <c r="Q522" s="14" t="str">
        <f t="shared" si="83"/>
        <v/>
      </c>
      <c r="R522" s="5"/>
      <c r="S522" s="6"/>
      <c r="T522" s="6"/>
      <c r="U522" s="5"/>
      <c r="V522" s="45">
        <f t="shared" si="84"/>
        <v>0</v>
      </c>
      <c r="W522" s="45">
        <f t="shared" si="85"/>
        <v>0</v>
      </c>
      <c r="X522" s="45" t="e">
        <f t="shared" si="86"/>
        <v>#VALUE!</v>
      </c>
      <c r="Y522" s="45">
        <f>IFERROR(VALUE(V522),VLOOKUP(V522,DayReplace[],2,0))</f>
        <v>0</v>
      </c>
      <c r="Z522" s="45">
        <f>IF(V522=0,1,
IF(OR(AND(COUNTIF(Table12[Normal and Leap Years],X522),AA522=3,Y522=30),
AND(COUNTIF(Table9[MM Year],X522),COUNTIF(Table13[Always 29-Day Months],AA522),Y522=30)),Y522
-1,Y522))</f>
        <v>1</v>
      </c>
      <c r="AA522" s="45">
        <f>IFERROR(VALUE(W522),VLOOKUP(W522,MonthReplace[],2,0))</f>
        <v>0</v>
      </c>
      <c r="AB522" s="45" t="e">
        <f>IF(COUNTIF(Table9[MM Year],X522),VLOOKUP(AA522,MonthSerial[],VLOOKUP(X522,Table9[],3,0)+2,0),DATE(X522,AA522,0)-AC522)</f>
        <v>#VALUE!</v>
      </c>
      <c r="AC522" s="45" t="e">
        <f>IF(COUNTIF(Table9[MM Year],X522),
VLOOKUP(X522,Table9[],5,0),
DATE(X522,1,0))</f>
        <v>#VALUE!</v>
      </c>
      <c r="AD522" s="46" t="e">
        <f>IF(AA522=0,DATE(YEAR(AC522+1),7,16),
IF(V522=0,IF(COUNTIF(Table9[MM Year],X522),AC522+AB522+Z522+15-DAY(AC522+AB522+Z522+15)+16,AC522+AB522+Z522-DAY(AC522+AB522+Z522)+16),
IF(COUNTIF(Table9[MM Year],X522),
IF(AC522+AB522+Z522&lt;VLOOKUP(X522,Table9[],7,0),AC522
+AB522+Z522+VLOOKUP(X522,Table9[],4,0),AC522+AB522+Z522),AC522
+AB522+Z522)))</f>
        <v>#VALUE!</v>
      </c>
      <c r="AE522" s="42"/>
      <c r="AF522" s="15" t="str">
        <f>IFERROR(IF(COUNTIF(Table9[MM Year],X522),
IF(AD522&lt;VLOOKUP(X522,Table9[],7,0),AD522
+VLOOKUP(X522,Table9[],4,0),AD522),AD522
),"")</f>
        <v/>
      </c>
      <c r="AG522" s="5"/>
      <c r="AH522" s="5"/>
      <c r="AI522" s="5"/>
      <c r="AJ522" s="6"/>
      <c r="AK522" s="6"/>
      <c r="AL522" s="12" t="str">
        <f t="shared" si="87"/>
        <v/>
      </c>
      <c r="AM522" s="5"/>
      <c r="AN522" s="27" t="str">
        <f t="shared" si="88"/>
        <v/>
      </c>
      <c r="AO522" s="5"/>
      <c r="AP522" s="5"/>
      <c r="AQ522" s="6"/>
      <c r="AR522" s="12" t="str">
        <f t="shared" si="89"/>
        <v/>
      </c>
      <c r="AS522" s="6"/>
      <c r="AT522" s="5"/>
      <c r="AU522" s="53"/>
      <c r="AV522" s="53"/>
      <c r="AW522" s="54"/>
      <c r="AX522" s="15" t="str">
        <f t="shared" si="90"/>
        <v/>
      </c>
      <c r="AY522" s="5"/>
      <c r="AZ522" s="27" t="str">
        <f>IFERROR(VLOOKUP(AY522,vlookup!A$2:I$331,2,FALSE),"")</f>
        <v/>
      </c>
      <c r="BA522" s="27" t="str">
        <f>IFERROR(VLOOKUP(AY522,vlookup!A$2:I$331,3,FALSE),"")</f>
        <v/>
      </c>
      <c r="BB522" s="5"/>
      <c r="BC522" s="27" t="str">
        <f>IFERROR(VLOOKUP(BB522,vlookup!D$2:E$331,2,FALSE),"")</f>
        <v/>
      </c>
      <c r="BD522" s="5"/>
      <c r="BE522" s="27" t="str">
        <f t="shared" si="91"/>
        <v/>
      </c>
      <c r="BF522" s="27" t="str">
        <f>IFERROR(VLOOKUP(BE522,vlookup!G$2:I$331,2,FALSE),"")</f>
        <v/>
      </c>
      <c r="BG522" s="27" t="str">
        <f>IFERROR(VLOOKUP(BE522,vlookup!G$2:I$331,3,FALSE),"")</f>
        <v/>
      </c>
      <c r="BH522" s="5"/>
      <c r="BI522" s="6"/>
      <c r="BJ522" s="6"/>
      <c r="BK522" s="6"/>
      <c r="BL522" s="6"/>
    </row>
    <row r="523" spans="1:64">
      <c r="A523" s="4"/>
      <c r="B523" s="5"/>
      <c r="C523" s="27" t="str">
        <f>IFERROR(VLOOKUP(B523,vlookup!A$2:I$331,2,FALSE),"")</f>
        <v/>
      </c>
      <c r="D523" s="27" t="str">
        <f>IFERROR(VLOOKUP(B523,vlookup!A$2:I$331,3,FALSE),"")</f>
        <v/>
      </c>
      <c r="E523" s="5"/>
      <c r="F523" s="27" t="str">
        <f>IFERROR(VLOOKUP(E523,vlookup!D$2:E$331,2,FALSE),"")</f>
        <v/>
      </c>
      <c r="G523" s="5"/>
      <c r="H523" s="27" t="str">
        <f t="shared" si="82"/>
        <v/>
      </c>
      <c r="I523" s="27" t="str">
        <f>IFERROR(VLOOKUP(H523,vlookup!G$2:I$331,2,FALSE),"")</f>
        <v/>
      </c>
      <c r="J523" s="27" t="str">
        <f>IFERROR(VLOOKUP(H523,vlookup!G$2:I$331,3,FALSE),"")</f>
        <v/>
      </c>
      <c r="K523" s="5"/>
      <c r="L523" s="6"/>
      <c r="M523" s="6"/>
      <c r="N523" s="6"/>
      <c r="O523" s="6"/>
      <c r="P523" s="6"/>
      <c r="Q523" s="14" t="str">
        <f t="shared" si="83"/>
        <v/>
      </c>
      <c r="R523" s="5"/>
      <c r="S523" s="6"/>
      <c r="T523" s="6"/>
      <c r="U523" s="5"/>
      <c r="V523" s="45">
        <f t="shared" si="84"/>
        <v>0</v>
      </c>
      <c r="W523" s="45">
        <f t="shared" si="85"/>
        <v>0</v>
      </c>
      <c r="X523" s="45" t="e">
        <f t="shared" si="86"/>
        <v>#VALUE!</v>
      </c>
      <c r="Y523" s="45">
        <f>IFERROR(VALUE(V523),VLOOKUP(V523,DayReplace[],2,0))</f>
        <v>0</v>
      </c>
      <c r="Z523" s="45">
        <f>IF(V523=0,1,
IF(OR(AND(COUNTIF(Table12[Normal and Leap Years],X523),AA523=3,Y523=30),
AND(COUNTIF(Table9[MM Year],X523),COUNTIF(Table13[Always 29-Day Months],AA523),Y523=30)),Y523
-1,Y523))</f>
        <v>1</v>
      </c>
      <c r="AA523" s="45">
        <f>IFERROR(VALUE(W523),VLOOKUP(W523,MonthReplace[],2,0))</f>
        <v>0</v>
      </c>
      <c r="AB523" s="45" t="e">
        <f>IF(COUNTIF(Table9[MM Year],X523),VLOOKUP(AA523,MonthSerial[],VLOOKUP(X523,Table9[],3,0)+2,0),DATE(X523,AA523,0)-AC523)</f>
        <v>#VALUE!</v>
      </c>
      <c r="AC523" s="45" t="e">
        <f>IF(COUNTIF(Table9[MM Year],X523),
VLOOKUP(X523,Table9[],5,0),
DATE(X523,1,0))</f>
        <v>#VALUE!</v>
      </c>
      <c r="AD523" s="46" t="e">
        <f>IF(AA523=0,DATE(YEAR(AC523+1),7,16),
IF(V523=0,IF(COUNTIF(Table9[MM Year],X523),AC523+AB523+Z523+15-DAY(AC523+AB523+Z523+15)+16,AC523+AB523+Z523-DAY(AC523+AB523+Z523)+16),
IF(COUNTIF(Table9[MM Year],X523),
IF(AC523+AB523+Z523&lt;VLOOKUP(X523,Table9[],7,0),AC523
+AB523+Z523+VLOOKUP(X523,Table9[],4,0),AC523+AB523+Z523),AC523
+AB523+Z523)))</f>
        <v>#VALUE!</v>
      </c>
      <c r="AE523" s="42"/>
      <c r="AF523" s="15" t="str">
        <f>IFERROR(IF(COUNTIF(Table9[MM Year],X523),
IF(AD523&lt;VLOOKUP(X523,Table9[],7,0),AD523
+VLOOKUP(X523,Table9[],4,0),AD523),AD523
),"")</f>
        <v/>
      </c>
      <c r="AG523" s="5"/>
      <c r="AH523" s="5"/>
      <c r="AI523" s="5"/>
      <c r="AJ523" s="6"/>
      <c r="AK523" s="6"/>
      <c r="AL523" s="12" t="str">
        <f t="shared" si="87"/>
        <v/>
      </c>
      <c r="AM523" s="5"/>
      <c r="AN523" s="27" t="str">
        <f t="shared" si="88"/>
        <v/>
      </c>
      <c r="AO523" s="5"/>
      <c r="AP523" s="5"/>
      <c r="AQ523" s="6"/>
      <c r="AR523" s="12" t="str">
        <f t="shared" si="89"/>
        <v/>
      </c>
      <c r="AS523" s="6"/>
      <c r="AT523" s="5"/>
      <c r="AU523" s="53"/>
      <c r="AV523" s="53"/>
      <c r="AW523" s="54"/>
      <c r="AX523" s="15" t="str">
        <f t="shared" si="90"/>
        <v/>
      </c>
      <c r="AY523" s="5"/>
      <c r="AZ523" s="27" t="str">
        <f>IFERROR(VLOOKUP(AY523,vlookup!A$2:I$331,2,FALSE),"")</f>
        <v/>
      </c>
      <c r="BA523" s="27" t="str">
        <f>IFERROR(VLOOKUP(AY523,vlookup!A$2:I$331,3,FALSE),"")</f>
        <v/>
      </c>
      <c r="BB523" s="5"/>
      <c r="BC523" s="27" t="str">
        <f>IFERROR(VLOOKUP(BB523,vlookup!D$2:E$331,2,FALSE),"")</f>
        <v/>
      </c>
      <c r="BD523" s="5"/>
      <c r="BE523" s="27" t="str">
        <f t="shared" si="91"/>
        <v/>
      </c>
      <c r="BF523" s="27" t="str">
        <f>IFERROR(VLOOKUP(BE523,vlookup!G$2:I$331,2,FALSE),"")</f>
        <v/>
      </c>
      <c r="BG523" s="27" t="str">
        <f>IFERROR(VLOOKUP(BE523,vlookup!G$2:I$331,3,FALSE),"")</f>
        <v/>
      </c>
      <c r="BH523" s="5"/>
      <c r="BI523" s="6"/>
      <c r="BJ523" s="6"/>
      <c r="BK523" s="6"/>
      <c r="BL523" s="6"/>
    </row>
    <row r="524" spans="1:64">
      <c r="A524" s="4"/>
      <c r="B524" s="5"/>
      <c r="C524" s="27" t="str">
        <f>IFERROR(VLOOKUP(B524,vlookup!A$2:I$331,2,FALSE),"")</f>
        <v/>
      </c>
      <c r="D524" s="27" t="str">
        <f>IFERROR(VLOOKUP(B524,vlookup!A$2:I$331,3,FALSE),"")</f>
        <v/>
      </c>
      <c r="E524" s="5"/>
      <c r="F524" s="27" t="str">
        <f>IFERROR(VLOOKUP(E524,vlookup!D$2:E$331,2,FALSE),"")</f>
        <v/>
      </c>
      <c r="G524" s="5"/>
      <c r="H524" s="27" t="str">
        <f t="shared" si="82"/>
        <v/>
      </c>
      <c r="I524" s="27" t="str">
        <f>IFERROR(VLOOKUP(H524,vlookup!G$2:I$331,2,FALSE),"")</f>
        <v/>
      </c>
      <c r="J524" s="27" t="str">
        <f>IFERROR(VLOOKUP(H524,vlookup!G$2:I$331,3,FALSE),"")</f>
        <v/>
      </c>
      <c r="K524" s="5"/>
      <c r="L524" s="6"/>
      <c r="M524" s="6"/>
      <c r="N524" s="6"/>
      <c r="O524" s="6"/>
      <c r="P524" s="6"/>
      <c r="Q524" s="14" t="str">
        <f t="shared" si="83"/>
        <v/>
      </c>
      <c r="R524" s="5"/>
      <c r="S524" s="6"/>
      <c r="T524" s="6"/>
      <c r="U524" s="5"/>
      <c r="V524" s="45">
        <f t="shared" si="84"/>
        <v>0</v>
      </c>
      <c r="W524" s="45">
        <f t="shared" si="85"/>
        <v>0</v>
      </c>
      <c r="X524" s="45" t="e">
        <f t="shared" si="86"/>
        <v>#VALUE!</v>
      </c>
      <c r="Y524" s="45">
        <f>IFERROR(VALUE(V524),VLOOKUP(V524,DayReplace[],2,0))</f>
        <v>0</v>
      </c>
      <c r="Z524" s="45">
        <f>IF(V524=0,1,
IF(OR(AND(COUNTIF(Table12[Normal and Leap Years],X524),AA524=3,Y524=30),
AND(COUNTIF(Table9[MM Year],X524),COUNTIF(Table13[Always 29-Day Months],AA524),Y524=30)),Y524
-1,Y524))</f>
        <v>1</v>
      </c>
      <c r="AA524" s="45">
        <f>IFERROR(VALUE(W524),VLOOKUP(W524,MonthReplace[],2,0))</f>
        <v>0</v>
      </c>
      <c r="AB524" s="45" t="e">
        <f>IF(COUNTIF(Table9[MM Year],X524),VLOOKUP(AA524,MonthSerial[],VLOOKUP(X524,Table9[],3,0)+2,0),DATE(X524,AA524,0)-AC524)</f>
        <v>#VALUE!</v>
      </c>
      <c r="AC524" s="45" t="e">
        <f>IF(COUNTIF(Table9[MM Year],X524),
VLOOKUP(X524,Table9[],5,0),
DATE(X524,1,0))</f>
        <v>#VALUE!</v>
      </c>
      <c r="AD524" s="46" t="e">
        <f>IF(AA524=0,DATE(YEAR(AC524+1),7,16),
IF(V524=0,IF(COUNTIF(Table9[MM Year],X524),AC524+AB524+Z524+15-DAY(AC524+AB524+Z524+15)+16,AC524+AB524+Z524-DAY(AC524+AB524+Z524)+16),
IF(COUNTIF(Table9[MM Year],X524),
IF(AC524+AB524+Z524&lt;VLOOKUP(X524,Table9[],7,0),AC524
+AB524+Z524+VLOOKUP(X524,Table9[],4,0),AC524+AB524+Z524),AC524
+AB524+Z524)))</f>
        <v>#VALUE!</v>
      </c>
      <c r="AE524" s="42"/>
      <c r="AF524" s="15" t="str">
        <f>IFERROR(IF(COUNTIF(Table9[MM Year],X524),
IF(AD524&lt;VLOOKUP(X524,Table9[],7,0),AD524
+VLOOKUP(X524,Table9[],4,0),AD524),AD524
),"")</f>
        <v/>
      </c>
      <c r="AG524" s="5"/>
      <c r="AH524" s="5"/>
      <c r="AI524" s="5"/>
      <c r="AJ524" s="6"/>
      <c r="AK524" s="6"/>
      <c r="AL524" s="12" t="str">
        <f t="shared" si="87"/>
        <v/>
      </c>
      <c r="AM524" s="5"/>
      <c r="AN524" s="27" t="str">
        <f t="shared" si="88"/>
        <v/>
      </c>
      <c r="AO524" s="5"/>
      <c r="AP524" s="5"/>
      <c r="AQ524" s="6"/>
      <c r="AR524" s="12" t="str">
        <f t="shared" si="89"/>
        <v/>
      </c>
      <c r="AS524" s="6"/>
      <c r="AT524" s="5"/>
      <c r="AU524" s="53"/>
      <c r="AV524" s="53"/>
      <c r="AW524" s="54"/>
      <c r="AX524" s="15" t="str">
        <f t="shared" si="90"/>
        <v/>
      </c>
      <c r="AY524" s="5"/>
      <c r="AZ524" s="27" t="str">
        <f>IFERROR(VLOOKUP(AY524,vlookup!A$2:I$331,2,FALSE),"")</f>
        <v/>
      </c>
      <c r="BA524" s="27" t="str">
        <f>IFERROR(VLOOKUP(AY524,vlookup!A$2:I$331,3,FALSE),"")</f>
        <v/>
      </c>
      <c r="BB524" s="5"/>
      <c r="BC524" s="27" t="str">
        <f>IFERROR(VLOOKUP(BB524,vlookup!D$2:E$331,2,FALSE),"")</f>
        <v/>
      </c>
      <c r="BD524" s="5"/>
      <c r="BE524" s="27" t="str">
        <f t="shared" si="91"/>
        <v/>
      </c>
      <c r="BF524" s="27" t="str">
        <f>IFERROR(VLOOKUP(BE524,vlookup!G$2:I$331,2,FALSE),"")</f>
        <v/>
      </c>
      <c r="BG524" s="27" t="str">
        <f>IFERROR(VLOOKUP(BE524,vlookup!G$2:I$331,3,FALSE),"")</f>
        <v/>
      </c>
      <c r="BH524" s="5"/>
      <c r="BI524" s="6"/>
      <c r="BJ524" s="6"/>
      <c r="BK524" s="6"/>
      <c r="BL524" s="6"/>
    </row>
    <row r="525" spans="1:64">
      <c r="A525" s="4"/>
      <c r="B525" s="5"/>
      <c r="C525" s="27" t="str">
        <f>IFERROR(VLOOKUP(B525,vlookup!A$2:I$331,2,FALSE),"")</f>
        <v/>
      </c>
      <c r="D525" s="27" t="str">
        <f>IFERROR(VLOOKUP(B525,vlookup!A$2:I$331,3,FALSE),"")</f>
        <v/>
      </c>
      <c r="E525" s="5"/>
      <c r="F525" s="27" t="str">
        <f>IFERROR(VLOOKUP(E525,vlookup!D$2:E$331,2,FALSE),"")</f>
        <v/>
      </c>
      <c r="G525" s="5"/>
      <c r="H525" s="27" t="str">
        <f t="shared" si="82"/>
        <v/>
      </c>
      <c r="I525" s="27" t="str">
        <f>IFERROR(VLOOKUP(H525,vlookup!G$2:I$331,2,FALSE),"")</f>
        <v/>
      </c>
      <c r="J525" s="27" t="str">
        <f>IFERROR(VLOOKUP(H525,vlookup!G$2:I$331,3,FALSE),"")</f>
        <v/>
      </c>
      <c r="K525" s="5"/>
      <c r="L525" s="6"/>
      <c r="M525" s="6"/>
      <c r="N525" s="6"/>
      <c r="O525" s="6"/>
      <c r="P525" s="6"/>
      <c r="Q525" s="14" t="str">
        <f t="shared" si="83"/>
        <v/>
      </c>
      <c r="R525" s="5"/>
      <c r="S525" s="6"/>
      <c r="T525" s="6"/>
      <c r="U525" s="5"/>
      <c r="V525" s="45">
        <f t="shared" si="84"/>
        <v>0</v>
      </c>
      <c r="W525" s="45">
        <f t="shared" si="85"/>
        <v>0</v>
      </c>
      <c r="X525" s="45" t="e">
        <f t="shared" si="86"/>
        <v>#VALUE!</v>
      </c>
      <c r="Y525" s="45">
        <f>IFERROR(VALUE(V525),VLOOKUP(V525,DayReplace[],2,0))</f>
        <v>0</v>
      </c>
      <c r="Z525" s="45">
        <f>IF(V525=0,1,
IF(OR(AND(COUNTIF(Table12[Normal and Leap Years],X525),AA525=3,Y525=30),
AND(COUNTIF(Table9[MM Year],X525),COUNTIF(Table13[Always 29-Day Months],AA525),Y525=30)),Y525
-1,Y525))</f>
        <v>1</v>
      </c>
      <c r="AA525" s="45">
        <f>IFERROR(VALUE(W525),VLOOKUP(W525,MonthReplace[],2,0))</f>
        <v>0</v>
      </c>
      <c r="AB525" s="45" t="e">
        <f>IF(COUNTIF(Table9[MM Year],X525),VLOOKUP(AA525,MonthSerial[],VLOOKUP(X525,Table9[],3,0)+2,0),DATE(X525,AA525,0)-AC525)</f>
        <v>#VALUE!</v>
      </c>
      <c r="AC525" s="45" t="e">
        <f>IF(COUNTIF(Table9[MM Year],X525),
VLOOKUP(X525,Table9[],5,0),
DATE(X525,1,0))</f>
        <v>#VALUE!</v>
      </c>
      <c r="AD525" s="46" t="e">
        <f>IF(AA525=0,DATE(YEAR(AC525+1),7,16),
IF(V525=0,IF(COUNTIF(Table9[MM Year],X525),AC525+AB525+Z525+15-DAY(AC525+AB525+Z525+15)+16,AC525+AB525+Z525-DAY(AC525+AB525+Z525)+16),
IF(COUNTIF(Table9[MM Year],X525),
IF(AC525+AB525+Z525&lt;VLOOKUP(X525,Table9[],7,0),AC525
+AB525+Z525+VLOOKUP(X525,Table9[],4,0),AC525+AB525+Z525),AC525
+AB525+Z525)))</f>
        <v>#VALUE!</v>
      </c>
      <c r="AE525" s="42"/>
      <c r="AF525" s="15" t="str">
        <f>IFERROR(IF(COUNTIF(Table9[MM Year],X525),
IF(AD525&lt;VLOOKUP(X525,Table9[],7,0),AD525
+VLOOKUP(X525,Table9[],4,0),AD525),AD525
),"")</f>
        <v/>
      </c>
      <c r="AG525" s="5"/>
      <c r="AH525" s="5"/>
      <c r="AI525" s="5"/>
      <c r="AJ525" s="6"/>
      <c r="AK525" s="6"/>
      <c r="AL525" s="12" t="str">
        <f t="shared" si="87"/>
        <v/>
      </c>
      <c r="AM525" s="5"/>
      <c r="AN525" s="27" t="str">
        <f t="shared" si="88"/>
        <v/>
      </c>
      <c r="AO525" s="5"/>
      <c r="AP525" s="5"/>
      <c r="AQ525" s="6"/>
      <c r="AR525" s="12" t="str">
        <f t="shared" si="89"/>
        <v/>
      </c>
      <c r="AS525" s="6"/>
      <c r="AT525" s="5"/>
      <c r="AU525" s="53"/>
      <c r="AV525" s="53"/>
      <c r="AW525" s="54"/>
      <c r="AX525" s="15" t="str">
        <f t="shared" si="90"/>
        <v/>
      </c>
      <c r="AY525" s="5"/>
      <c r="AZ525" s="27" t="str">
        <f>IFERROR(VLOOKUP(AY525,vlookup!A$2:I$331,2,FALSE),"")</f>
        <v/>
      </c>
      <c r="BA525" s="27" t="str">
        <f>IFERROR(VLOOKUP(AY525,vlookup!A$2:I$331,3,FALSE),"")</f>
        <v/>
      </c>
      <c r="BB525" s="5"/>
      <c r="BC525" s="27" t="str">
        <f>IFERROR(VLOOKUP(BB525,vlookup!D$2:E$331,2,FALSE),"")</f>
        <v/>
      </c>
      <c r="BD525" s="5"/>
      <c r="BE525" s="27" t="str">
        <f t="shared" si="91"/>
        <v/>
      </c>
      <c r="BF525" s="27" t="str">
        <f>IFERROR(VLOOKUP(BE525,vlookup!G$2:I$331,2,FALSE),"")</f>
        <v/>
      </c>
      <c r="BG525" s="27" t="str">
        <f>IFERROR(VLOOKUP(BE525,vlookup!G$2:I$331,3,FALSE),"")</f>
        <v/>
      </c>
      <c r="BH525" s="5"/>
      <c r="BI525" s="6"/>
      <c r="BJ525" s="6"/>
      <c r="BK525" s="6"/>
      <c r="BL525" s="6"/>
    </row>
    <row r="526" spans="1:64">
      <c r="A526" s="4"/>
      <c r="B526" s="5"/>
      <c r="C526" s="27" t="str">
        <f>IFERROR(VLOOKUP(B526,vlookup!A$2:I$331,2,FALSE),"")</f>
        <v/>
      </c>
      <c r="D526" s="27" t="str">
        <f>IFERROR(VLOOKUP(B526,vlookup!A$2:I$331,3,FALSE),"")</f>
        <v/>
      </c>
      <c r="E526" s="5"/>
      <c r="F526" s="27" t="str">
        <f>IFERROR(VLOOKUP(E526,vlookup!D$2:E$331,2,FALSE),"")</f>
        <v/>
      </c>
      <c r="G526" s="5"/>
      <c r="H526" s="27" t="str">
        <f t="shared" si="82"/>
        <v/>
      </c>
      <c r="I526" s="27" t="str">
        <f>IFERROR(VLOOKUP(H526,vlookup!G$2:I$331,2,FALSE),"")</f>
        <v/>
      </c>
      <c r="J526" s="27" t="str">
        <f>IFERROR(VLOOKUP(H526,vlookup!G$2:I$331,3,FALSE),"")</f>
        <v/>
      </c>
      <c r="K526" s="5"/>
      <c r="L526" s="6"/>
      <c r="M526" s="6"/>
      <c r="N526" s="6"/>
      <c r="O526" s="6"/>
      <c r="P526" s="6"/>
      <c r="Q526" s="14" t="str">
        <f t="shared" si="83"/>
        <v/>
      </c>
      <c r="R526" s="5"/>
      <c r="S526" s="6"/>
      <c r="T526" s="6"/>
      <c r="U526" s="5"/>
      <c r="V526" s="45">
        <f t="shared" si="84"/>
        <v>0</v>
      </c>
      <c r="W526" s="45">
        <f t="shared" si="85"/>
        <v>0</v>
      </c>
      <c r="X526" s="45" t="e">
        <f t="shared" si="86"/>
        <v>#VALUE!</v>
      </c>
      <c r="Y526" s="45">
        <f>IFERROR(VALUE(V526),VLOOKUP(V526,DayReplace[],2,0))</f>
        <v>0</v>
      </c>
      <c r="Z526" s="45">
        <f>IF(V526=0,1,
IF(OR(AND(COUNTIF(Table12[Normal and Leap Years],X526),AA526=3,Y526=30),
AND(COUNTIF(Table9[MM Year],X526),COUNTIF(Table13[Always 29-Day Months],AA526),Y526=30)),Y526
-1,Y526))</f>
        <v>1</v>
      </c>
      <c r="AA526" s="45">
        <f>IFERROR(VALUE(W526),VLOOKUP(W526,MonthReplace[],2,0))</f>
        <v>0</v>
      </c>
      <c r="AB526" s="45" t="e">
        <f>IF(COUNTIF(Table9[MM Year],X526),VLOOKUP(AA526,MonthSerial[],VLOOKUP(X526,Table9[],3,0)+2,0),DATE(X526,AA526,0)-AC526)</f>
        <v>#VALUE!</v>
      </c>
      <c r="AC526" s="45" t="e">
        <f>IF(COUNTIF(Table9[MM Year],X526),
VLOOKUP(X526,Table9[],5,0),
DATE(X526,1,0))</f>
        <v>#VALUE!</v>
      </c>
      <c r="AD526" s="46" t="e">
        <f>IF(AA526=0,DATE(YEAR(AC526+1),7,16),
IF(V526=0,IF(COUNTIF(Table9[MM Year],X526),AC526+AB526+Z526+15-DAY(AC526+AB526+Z526+15)+16,AC526+AB526+Z526-DAY(AC526+AB526+Z526)+16),
IF(COUNTIF(Table9[MM Year],X526),
IF(AC526+AB526+Z526&lt;VLOOKUP(X526,Table9[],7,0),AC526
+AB526+Z526+VLOOKUP(X526,Table9[],4,0),AC526+AB526+Z526),AC526
+AB526+Z526)))</f>
        <v>#VALUE!</v>
      </c>
      <c r="AE526" s="42"/>
      <c r="AF526" s="15" t="str">
        <f>IFERROR(IF(COUNTIF(Table9[MM Year],X526),
IF(AD526&lt;VLOOKUP(X526,Table9[],7,0),AD526
+VLOOKUP(X526,Table9[],4,0),AD526),AD526
),"")</f>
        <v/>
      </c>
      <c r="AG526" s="5"/>
      <c r="AH526" s="5"/>
      <c r="AI526" s="5"/>
      <c r="AJ526" s="6"/>
      <c r="AK526" s="6"/>
      <c r="AL526" s="12" t="str">
        <f t="shared" si="87"/>
        <v/>
      </c>
      <c r="AM526" s="5"/>
      <c r="AN526" s="27" t="str">
        <f t="shared" si="88"/>
        <v/>
      </c>
      <c r="AO526" s="5"/>
      <c r="AP526" s="5"/>
      <c r="AQ526" s="6"/>
      <c r="AR526" s="12" t="str">
        <f t="shared" si="89"/>
        <v/>
      </c>
      <c r="AS526" s="6"/>
      <c r="AT526" s="5"/>
      <c r="AU526" s="53"/>
      <c r="AV526" s="53"/>
      <c r="AW526" s="54"/>
      <c r="AX526" s="15" t="str">
        <f t="shared" si="90"/>
        <v/>
      </c>
      <c r="AY526" s="5"/>
      <c r="AZ526" s="27" t="str">
        <f>IFERROR(VLOOKUP(AY526,vlookup!A$2:I$331,2,FALSE),"")</f>
        <v/>
      </c>
      <c r="BA526" s="27" t="str">
        <f>IFERROR(VLOOKUP(AY526,vlookup!A$2:I$331,3,FALSE),"")</f>
        <v/>
      </c>
      <c r="BB526" s="5"/>
      <c r="BC526" s="27" t="str">
        <f>IFERROR(VLOOKUP(BB526,vlookup!D$2:E$331,2,FALSE),"")</f>
        <v/>
      </c>
      <c r="BD526" s="5"/>
      <c r="BE526" s="27" t="str">
        <f t="shared" si="91"/>
        <v/>
      </c>
      <c r="BF526" s="27" t="str">
        <f>IFERROR(VLOOKUP(BE526,vlookup!G$2:I$331,2,FALSE),"")</f>
        <v/>
      </c>
      <c r="BG526" s="27" t="str">
        <f>IFERROR(VLOOKUP(BE526,vlookup!G$2:I$331,3,FALSE),"")</f>
        <v/>
      </c>
      <c r="BH526" s="5"/>
      <c r="BI526" s="6"/>
      <c r="BJ526" s="6"/>
      <c r="BK526" s="6"/>
      <c r="BL526" s="6"/>
    </row>
    <row r="527" spans="1:64">
      <c r="A527" s="4"/>
      <c r="B527" s="5"/>
      <c r="C527" s="27" t="str">
        <f>IFERROR(VLOOKUP(B527,vlookup!A$2:I$331,2,FALSE),"")</f>
        <v/>
      </c>
      <c r="D527" s="27" t="str">
        <f>IFERROR(VLOOKUP(B527,vlookup!A$2:I$331,3,FALSE),"")</f>
        <v/>
      </c>
      <c r="E527" s="5"/>
      <c r="F527" s="27" t="str">
        <f>IFERROR(VLOOKUP(E527,vlookup!D$2:E$331,2,FALSE),"")</f>
        <v/>
      </c>
      <c r="G527" s="5"/>
      <c r="H527" s="27" t="str">
        <f t="shared" si="82"/>
        <v/>
      </c>
      <c r="I527" s="27" t="str">
        <f>IFERROR(VLOOKUP(H527,vlookup!G$2:I$331,2,FALSE),"")</f>
        <v/>
      </c>
      <c r="J527" s="27" t="str">
        <f>IFERROR(VLOOKUP(H527,vlookup!G$2:I$331,3,FALSE),"")</f>
        <v/>
      </c>
      <c r="K527" s="5"/>
      <c r="L527" s="6"/>
      <c r="M527" s="6"/>
      <c r="N527" s="6"/>
      <c r="O527" s="6"/>
      <c r="P527" s="6"/>
      <c r="Q527" s="14" t="str">
        <f t="shared" si="83"/>
        <v/>
      </c>
      <c r="R527" s="5"/>
      <c r="S527" s="6"/>
      <c r="T527" s="6"/>
      <c r="U527" s="5"/>
      <c r="V527" s="45">
        <f t="shared" si="84"/>
        <v>0</v>
      </c>
      <c r="W527" s="45">
        <f t="shared" si="85"/>
        <v>0</v>
      </c>
      <c r="X527" s="45" t="e">
        <f t="shared" si="86"/>
        <v>#VALUE!</v>
      </c>
      <c r="Y527" s="45">
        <f>IFERROR(VALUE(V527),VLOOKUP(V527,DayReplace[],2,0))</f>
        <v>0</v>
      </c>
      <c r="Z527" s="45">
        <f>IF(V527=0,1,
IF(OR(AND(COUNTIF(Table12[Normal and Leap Years],X527),AA527=3,Y527=30),
AND(COUNTIF(Table9[MM Year],X527),COUNTIF(Table13[Always 29-Day Months],AA527),Y527=30)),Y527
-1,Y527))</f>
        <v>1</v>
      </c>
      <c r="AA527" s="45">
        <f>IFERROR(VALUE(W527),VLOOKUP(W527,MonthReplace[],2,0))</f>
        <v>0</v>
      </c>
      <c r="AB527" s="45" t="e">
        <f>IF(COUNTIF(Table9[MM Year],X527),VLOOKUP(AA527,MonthSerial[],VLOOKUP(X527,Table9[],3,0)+2,0),DATE(X527,AA527,0)-AC527)</f>
        <v>#VALUE!</v>
      </c>
      <c r="AC527" s="45" t="e">
        <f>IF(COUNTIF(Table9[MM Year],X527),
VLOOKUP(X527,Table9[],5,0),
DATE(X527,1,0))</f>
        <v>#VALUE!</v>
      </c>
      <c r="AD527" s="46" t="e">
        <f>IF(AA527=0,DATE(YEAR(AC527+1),7,16),
IF(V527=0,IF(COUNTIF(Table9[MM Year],X527),AC527+AB527+Z527+15-DAY(AC527+AB527+Z527+15)+16,AC527+AB527+Z527-DAY(AC527+AB527+Z527)+16),
IF(COUNTIF(Table9[MM Year],X527),
IF(AC527+AB527+Z527&lt;VLOOKUP(X527,Table9[],7,0),AC527
+AB527+Z527+VLOOKUP(X527,Table9[],4,0),AC527+AB527+Z527),AC527
+AB527+Z527)))</f>
        <v>#VALUE!</v>
      </c>
      <c r="AE527" s="42"/>
      <c r="AF527" s="15" t="str">
        <f>IFERROR(IF(COUNTIF(Table9[MM Year],X527),
IF(AD527&lt;VLOOKUP(X527,Table9[],7,0),AD527
+VLOOKUP(X527,Table9[],4,0),AD527),AD527
),"")</f>
        <v/>
      </c>
      <c r="AG527" s="5"/>
      <c r="AH527" s="5"/>
      <c r="AI527" s="5"/>
      <c r="AJ527" s="6"/>
      <c r="AK527" s="6"/>
      <c r="AL527" s="12" t="str">
        <f t="shared" si="87"/>
        <v/>
      </c>
      <c r="AM527" s="5"/>
      <c r="AN527" s="27" t="str">
        <f t="shared" si="88"/>
        <v/>
      </c>
      <c r="AO527" s="5"/>
      <c r="AP527" s="5"/>
      <c r="AQ527" s="6"/>
      <c r="AR527" s="12" t="str">
        <f t="shared" si="89"/>
        <v/>
      </c>
      <c r="AS527" s="6"/>
      <c r="AT527" s="5"/>
      <c r="AU527" s="53"/>
      <c r="AV527" s="53"/>
      <c r="AW527" s="54"/>
      <c r="AX527" s="15" t="str">
        <f t="shared" si="90"/>
        <v/>
      </c>
      <c r="AY527" s="5"/>
      <c r="AZ527" s="27" t="str">
        <f>IFERROR(VLOOKUP(AY527,vlookup!A$2:I$331,2,FALSE),"")</f>
        <v/>
      </c>
      <c r="BA527" s="27" t="str">
        <f>IFERROR(VLOOKUP(AY527,vlookup!A$2:I$331,3,FALSE),"")</f>
        <v/>
      </c>
      <c r="BB527" s="5"/>
      <c r="BC527" s="27" t="str">
        <f>IFERROR(VLOOKUP(BB527,vlookup!D$2:E$331,2,FALSE),"")</f>
        <v/>
      </c>
      <c r="BD527" s="5"/>
      <c r="BE527" s="27" t="str">
        <f t="shared" si="91"/>
        <v/>
      </c>
      <c r="BF527" s="27" t="str">
        <f>IFERROR(VLOOKUP(BE527,vlookup!G$2:I$331,2,FALSE),"")</f>
        <v/>
      </c>
      <c r="BG527" s="27" t="str">
        <f>IFERROR(VLOOKUP(BE527,vlookup!G$2:I$331,3,FALSE),"")</f>
        <v/>
      </c>
      <c r="BH527" s="5"/>
      <c r="BI527" s="6"/>
      <c r="BJ527" s="6"/>
      <c r="BK527" s="6"/>
      <c r="BL527" s="6"/>
    </row>
    <row r="528" spans="1:64">
      <c r="A528" s="4"/>
      <c r="B528" s="5"/>
      <c r="C528" s="27" t="str">
        <f>IFERROR(VLOOKUP(B528,vlookup!A$2:I$331,2,FALSE),"")</f>
        <v/>
      </c>
      <c r="D528" s="27" t="str">
        <f>IFERROR(VLOOKUP(B528,vlookup!A$2:I$331,3,FALSE),"")</f>
        <v/>
      </c>
      <c r="E528" s="5"/>
      <c r="F528" s="27" t="str">
        <f>IFERROR(VLOOKUP(E528,vlookup!D$2:E$331,2,FALSE),"")</f>
        <v/>
      </c>
      <c r="G528" s="5"/>
      <c r="H528" s="27" t="str">
        <f t="shared" si="82"/>
        <v/>
      </c>
      <c r="I528" s="27" t="str">
        <f>IFERROR(VLOOKUP(H528,vlookup!G$2:I$331,2,FALSE),"")</f>
        <v/>
      </c>
      <c r="J528" s="27" t="str">
        <f>IFERROR(VLOOKUP(H528,vlookup!G$2:I$331,3,FALSE),"")</f>
        <v/>
      </c>
      <c r="K528" s="5"/>
      <c r="L528" s="6"/>
      <c r="M528" s="6"/>
      <c r="N528" s="6"/>
      <c r="O528" s="6"/>
      <c r="P528" s="6"/>
      <c r="Q528" s="14" t="str">
        <f t="shared" si="83"/>
        <v/>
      </c>
      <c r="R528" s="5"/>
      <c r="S528" s="6"/>
      <c r="T528" s="6"/>
      <c r="U528" s="5"/>
      <c r="V528" s="45">
        <f t="shared" si="84"/>
        <v>0</v>
      </c>
      <c r="W528" s="45">
        <f t="shared" si="85"/>
        <v>0</v>
      </c>
      <c r="X528" s="45" t="e">
        <f t="shared" si="86"/>
        <v>#VALUE!</v>
      </c>
      <c r="Y528" s="45">
        <f>IFERROR(VALUE(V528),VLOOKUP(V528,DayReplace[],2,0))</f>
        <v>0</v>
      </c>
      <c r="Z528" s="45">
        <f>IF(V528=0,1,
IF(OR(AND(COUNTIF(Table12[Normal and Leap Years],X528),AA528=3,Y528=30),
AND(COUNTIF(Table9[MM Year],X528),COUNTIF(Table13[Always 29-Day Months],AA528),Y528=30)),Y528
-1,Y528))</f>
        <v>1</v>
      </c>
      <c r="AA528" s="45">
        <f>IFERROR(VALUE(W528),VLOOKUP(W528,MonthReplace[],2,0))</f>
        <v>0</v>
      </c>
      <c r="AB528" s="45" t="e">
        <f>IF(COUNTIF(Table9[MM Year],X528),VLOOKUP(AA528,MonthSerial[],VLOOKUP(X528,Table9[],3,0)+2,0),DATE(X528,AA528,0)-AC528)</f>
        <v>#VALUE!</v>
      </c>
      <c r="AC528" s="45" t="e">
        <f>IF(COUNTIF(Table9[MM Year],X528),
VLOOKUP(X528,Table9[],5,0),
DATE(X528,1,0))</f>
        <v>#VALUE!</v>
      </c>
      <c r="AD528" s="46" t="e">
        <f>IF(AA528=0,DATE(YEAR(AC528+1),7,16),
IF(V528=0,IF(COUNTIF(Table9[MM Year],X528),AC528+AB528+Z528+15-DAY(AC528+AB528+Z528+15)+16,AC528+AB528+Z528-DAY(AC528+AB528+Z528)+16),
IF(COUNTIF(Table9[MM Year],X528),
IF(AC528+AB528+Z528&lt;VLOOKUP(X528,Table9[],7,0),AC528
+AB528+Z528+VLOOKUP(X528,Table9[],4,0),AC528+AB528+Z528),AC528
+AB528+Z528)))</f>
        <v>#VALUE!</v>
      </c>
      <c r="AE528" s="42"/>
      <c r="AF528" s="15" t="str">
        <f>IFERROR(IF(COUNTIF(Table9[MM Year],X528),
IF(AD528&lt;VLOOKUP(X528,Table9[],7,0),AD528
+VLOOKUP(X528,Table9[],4,0),AD528),AD528
),"")</f>
        <v/>
      </c>
      <c r="AG528" s="5"/>
      <c r="AH528" s="5"/>
      <c r="AI528" s="5"/>
      <c r="AJ528" s="6"/>
      <c r="AK528" s="6"/>
      <c r="AL528" s="12" t="str">
        <f t="shared" si="87"/>
        <v/>
      </c>
      <c r="AM528" s="5"/>
      <c r="AN528" s="27" t="str">
        <f t="shared" si="88"/>
        <v/>
      </c>
      <c r="AO528" s="5"/>
      <c r="AP528" s="5"/>
      <c r="AQ528" s="6"/>
      <c r="AR528" s="12" t="str">
        <f t="shared" si="89"/>
        <v/>
      </c>
      <c r="AS528" s="6"/>
      <c r="AT528" s="5"/>
      <c r="AU528" s="53"/>
      <c r="AV528" s="53"/>
      <c r="AW528" s="54"/>
      <c r="AX528" s="15" t="str">
        <f t="shared" si="90"/>
        <v/>
      </c>
      <c r="AY528" s="5"/>
      <c r="AZ528" s="27" t="str">
        <f>IFERROR(VLOOKUP(AY528,vlookup!A$2:I$331,2,FALSE),"")</f>
        <v/>
      </c>
      <c r="BA528" s="27" t="str">
        <f>IFERROR(VLOOKUP(AY528,vlookup!A$2:I$331,3,FALSE),"")</f>
        <v/>
      </c>
      <c r="BB528" s="5"/>
      <c r="BC528" s="27" t="str">
        <f>IFERROR(VLOOKUP(BB528,vlookup!D$2:E$331,2,FALSE),"")</f>
        <v/>
      </c>
      <c r="BD528" s="5"/>
      <c r="BE528" s="27" t="str">
        <f t="shared" si="91"/>
        <v/>
      </c>
      <c r="BF528" s="27" t="str">
        <f>IFERROR(VLOOKUP(BE528,vlookup!G$2:I$331,2,FALSE),"")</f>
        <v/>
      </c>
      <c r="BG528" s="27" t="str">
        <f>IFERROR(VLOOKUP(BE528,vlookup!G$2:I$331,3,FALSE),"")</f>
        <v/>
      </c>
      <c r="BH528" s="5"/>
      <c r="BI528" s="6"/>
      <c r="BJ528" s="6"/>
      <c r="BK528" s="6"/>
      <c r="BL528" s="6"/>
    </row>
    <row r="529" spans="1:64">
      <c r="A529" s="4"/>
      <c r="B529" s="5"/>
      <c r="C529" s="27" t="str">
        <f>IFERROR(VLOOKUP(B529,vlookup!A$2:I$331,2,FALSE),"")</f>
        <v/>
      </c>
      <c r="D529" s="27" t="str">
        <f>IFERROR(VLOOKUP(B529,vlookup!A$2:I$331,3,FALSE),"")</f>
        <v/>
      </c>
      <c r="E529" s="5"/>
      <c r="F529" s="27" t="str">
        <f>IFERROR(VLOOKUP(E529,vlookup!D$2:E$331,2,FALSE),"")</f>
        <v/>
      </c>
      <c r="G529" s="5"/>
      <c r="H529" s="27" t="str">
        <f t="shared" si="82"/>
        <v/>
      </c>
      <c r="I529" s="27" t="str">
        <f>IFERROR(VLOOKUP(H529,vlookup!G$2:I$331,2,FALSE),"")</f>
        <v/>
      </c>
      <c r="J529" s="27" t="str">
        <f>IFERROR(VLOOKUP(H529,vlookup!G$2:I$331,3,FALSE),"")</f>
        <v/>
      </c>
      <c r="K529" s="5"/>
      <c r="L529" s="6"/>
      <c r="M529" s="6"/>
      <c r="N529" s="6"/>
      <c r="O529" s="6"/>
      <c r="P529" s="6"/>
      <c r="Q529" s="14" t="str">
        <f t="shared" si="83"/>
        <v/>
      </c>
      <c r="R529" s="5"/>
      <c r="S529" s="6"/>
      <c r="T529" s="6"/>
      <c r="U529" s="5"/>
      <c r="V529" s="45">
        <f t="shared" si="84"/>
        <v>0</v>
      </c>
      <c r="W529" s="45">
        <f t="shared" si="85"/>
        <v>0</v>
      </c>
      <c r="X529" s="45" t="e">
        <f t="shared" si="86"/>
        <v>#VALUE!</v>
      </c>
      <c r="Y529" s="45">
        <f>IFERROR(VALUE(V529),VLOOKUP(V529,DayReplace[],2,0))</f>
        <v>0</v>
      </c>
      <c r="Z529" s="45">
        <f>IF(V529=0,1,
IF(OR(AND(COUNTIF(Table12[Normal and Leap Years],X529),AA529=3,Y529=30),
AND(COUNTIF(Table9[MM Year],X529),COUNTIF(Table13[Always 29-Day Months],AA529),Y529=30)),Y529
-1,Y529))</f>
        <v>1</v>
      </c>
      <c r="AA529" s="45">
        <f>IFERROR(VALUE(W529),VLOOKUP(W529,MonthReplace[],2,0))</f>
        <v>0</v>
      </c>
      <c r="AB529" s="45" t="e">
        <f>IF(COUNTIF(Table9[MM Year],X529),VLOOKUP(AA529,MonthSerial[],VLOOKUP(X529,Table9[],3,0)+2,0),DATE(X529,AA529,0)-AC529)</f>
        <v>#VALUE!</v>
      </c>
      <c r="AC529" s="45" t="e">
        <f>IF(COUNTIF(Table9[MM Year],X529),
VLOOKUP(X529,Table9[],5,0),
DATE(X529,1,0))</f>
        <v>#VALUE!</v>
      </c>
      <c r="AD529" s="46" t="e">
        <f>IF(AA529=0,DATE(YEAR(AC529+1),7,16),
IF(V529=0,IF(COUNTIF(Table9[MM Year],X529),AC529+AB529+Z529+15-DAY(AC529+AB529+Z529+15)+16,AC529+AB529+Z529-DAY(AC529+AB529+Z529)+16),
IF(COUNTIF(Table9[MM Year],X529),
IF(AC529+AB529+Z529&lt;VLOOKUP(X529,Table9[],7,0),AC529
+AB529+Z529+VLOOKUP(X529,Table9[],4,0),AC529+AB529+Z529),AC529
+AB529+Z529)))</f>
        <v>#VALUE!</v>
      </c>
      <c r="AE529" s="42"/>
      <c r="AF529" s="15" t="str">
        <f>IFERROR(IF(COUNTIF(Table9[MM Year],X529),
IF(AD529&lt;VLOOKUP(X529,Table9[],7,0),AD529
+VLOOKUP(X529,Table9[],4,0),AD529),AD529
),"")</f>
        <v/>
      </c>
      <c r="AG529" s="5"/>
      <c r="AH529" s="5"/>
      <c r="AI529" s="5"/>
      <c r="AJ529" s="6"/>
      <c r="AK529" s="6"/>
      <c r="AL529" s="12" t="str">
        <f t="shared" si="87"/>
        <v/>
      </c>
      <c r="AM529" s="5"/>
      <c r="AN529" s="27" t="str">
        <f t="shared" si="88"/>
        <v/>
      </c>
      <c r="AO529" s="5"/>
      <c r="AP529" s="5"/>
      <c r="AQ529" s="6"/>
      <c r="AR529" s="12" t="str">
        <f t="shared" si="89"/>
        <v/>
      </c>
      <c r="AS529" s="6"/>
      <c r="AT529" s="5"/>
      <c r="AU529" s="53"/>
      <c r="AV529" s="53"/>
      <c r="AW529" s="54"/>
      <c r="AX529" s="15" t="str">
        <f t="shared" si="90"/>
        <v/>
      </c>
      <c r="AY529" s="5"/>
      <c r="AZ529" s="27" t="str">
        <f>IFERROR(VLOOKUP(AY529,vlookup!A$2:I$331,2,FALSE),"")</f>
        <v/>
      </c>
      <c r="BA529" s="27" t="str">
        <f>IFERROR(VLOOKUP(AY529,vlookup!A$2:I$331,3,FALSE),"")</f>
        <v/>
      </c>
      <c r="BB529" s="5"/>
      <c r="BC529" s="27" t="str">
        <f>IFERROR(VLOOKUP(BB529,vlookup!D$2:E$331,2,FALSE),"")</f>
        <v/>
      </c>
      <c r="BD529" s="5"/>
      <c r="BE529" s="27" t="str">
        <f t="shared" si="91"/>
        <v/>
      </c>
      <c r="BF529" s="27" t="str">
        <f>IFERROR(VLOOKUP(BE529,vlookup!G$2:I$331,2,FALSE),"")</f>
        <v/>
      </c>
      <c r="BG529" s="27" t="str">
        <f>IFERROR(VLOOKUP(BE529,vlookup!G$2:I$331,3,FALSE),"")</f>
        <v/>
      </c>
      <c r="BH529" s="5"/>
      <c r="BI529" s="6"/>
      <c r="BJ529" s="6"/>
      <c r="BK529" s="6"/>
      <c r="BL529" s="6"/>
    </row>
    <row r="530" spans="1:64">
      <c r="A530" s="4"/>
      <c r="B530" s="5"/>
      <c r="C530" s="27" t="str">
        <f>IFERROR(VLOOKUP(B530,vlookup!A$2:I$331,2,FALSE),"")</f>
        <v/>
      </c>
      <c r="D530" s="27" t="str">
        <f>IFERROR(VLOOKUP(B530,vlookup!A$2:I$331,3,FALSE),"")</f>
        <v/>
      </c>
      <c r="E530" s="5"/>
      <c r="F530" s="27" t="str">
        <f>IFERROR(VLOOKUP(E530,vlookup!D$2:E$331,2,FALSE),"")</f>
        <v/>
      </c>
      <c r="G530" s="5"/>
      <c r="H530" s="27" t="str">
        <f t="shared" si="82"/>
        <v/>
      </c>
      <c r="I530" s="27" t="str">
        <f>IFERROR(VLOOKUP(H530,vlookup!G$2:I$331,2,FALSE),"")</f>
        <v/>
      </c>
      <c r="J530" s="27" t="str">
        <f>IFERROR(VLOOKUP(H530,vlookup!G$2:I$331,3,FALSE),"")</f>
        <v/>
      </c>
      <c r="K530" s="5"/>
      <c r="L530" s="6"/>
      <c r="M530" s="6"/>
      <c r="N530" s="6"/>
      <c r="O530" s="6"/>
      <c r="P530" s="6"/>
      <c r="Q530" s="14" t="str">
        <f t="shared" si="83"/>
        <v/>
      </c>
      <c r="R530" s="5"/>
      <c r="S530" s="6"/>
      <c r="T530" s="6"/>
      <c r="U530" s="5"/>
      <c r="V530" s="45">
        <f t="shared" si="84"/>
        <v>0</v>
      </c>
      <c r="W530" s="45">
        <f t="shared" si="85"/>
        <v>0</v>
      </c>
      <c r="X530" s="45" t="e">
        <f t="shared" si="86"/>
        <v>#VALUE!</v>
      </c>
      <c r="Y530" s="45">
        <f>IFERROR(VALUE(V530),VLOOKUP(V530,DayReplace[],2,0))</f>
        <v>0</v>
      </c>
      <c r="Z530" s="45">
        <f>IF(V530=0,1,
IF(OR(AND(COUNTIF(Table12[Normal and Leap Years],X530),AA530=3,Y530=30),
AND(COUNTIF(Table9[MM Year],X530),COUNTIF(Table13[Always 29-Day Months],AA530),Y530=30)),Y530
-1,Y530))</f>
        <v>1</v>
      </c>
      <c r="AA530" s="45">
        <f>IFERROR(VALUE(W530),VLOOKUP(W530,MonthReplace[],2,0))</f>
        <v>0</v>
      </c>
      <c r="AB530" s="45" t="e">
        <f>IF(COUNTIF(Table9[MM Year],X530),VLOOKUP(AA530,MonthSerial[],VLOOKUP(X530,Table9[],3,0)+2,0),DATE(X530,AA530,0)-AC530)</f>
        <v>#VALUE!</v>
      </c>
      <c r="AC530" s="45" t="e">
        <f>IF(COUNTIF(Table9[MM Year],X530),
VLOOKUP(X530,Table9[],5,0),
DATE(X530,1,0))</f>
        <v>#VALUE!</v>
      </c>
      <c r="AD530" s="46" t="e">
        <f>IF(AA530=0,DATE(YEAR(AC530+1),7,16),
IF(V530=0,IF(COUNTIF(Table9[MM Year],X530),AC530+AB530+Z530+15-DAY(AC530+AB530+Z530+15)+16,AC530+AB530+Z530-DAY(AC530+AB530+Z530)+16),
IF(COUNTIF(Table9[MM Year],X530),
IF(AC530+AB530+Z530&lt;VLOOKUP(X530,Table9[],7,0),AC530
+AB530+Z530+VLOOKUP(X530,Table9[],4,0),AC530+AB530+Z530),AC530
+AB530+Z530)))</f>
        <v>#VALUE!</v>
      </c>
      <c r="AE530" s="42"/>
      <c r="AF530" s="15" t="str">
        <f>IFERROR(IF(COUNTIF(Table9[MM Year],X530),
IF(AD530&lt;VLOOKUP(X530,Table9[],7,0),AD530
+VLOOKUP(X530,Table9[],4,0),AD530),AD530
),"")</f>
        <v/>
      </c>
      <c r="AG530" s="5"/>
      <c r="AH530" s="5"/>
      <c r="AI530" s="5"/>
      <c r="AJ530" s="6"/>
      <c r="AK530" s="6"/>
      <c r="AL530" s="12" t="str">
        <f t="shared" si="87"/>
        <v/>
      </c>
      <c r="AM530" s="5"/>
      <c r="AN530" s="27" t="str">
        <f t="shared" si="88"/>
        <v/>
      </c>
      <c r="AO530" s="5"/>
      <c r="AP530" s="5"/>
      <c r="AQ530" s="6"/>
      <c r="AR530" s="12" t="str">
        <f t="shared" si="89"/>
        <v/>
      </c>
      <c r="AS530" s="6"/>
      <c r="AT530" s="5"/>
      <c r="AU530" s="53"/>
      <c r="AV530" s="53"/>
      <c r="AW530" s="54"/>
      <c r="AX530" s="15" t="str">
        <f t="shared" si="90"/>
        <v/>
      </c>
      <c r="AY530" s="5"/>
      <c r="AZ530" s="27" t="str">
        <f>IFERROR(VLOOKUP(AY530,vlookup!A$2:I$331,2,FALSE),"")</f>
        <v/>
      </c>
      <c r="BA530" s="27" t="str">
        <f>IFERROR(VLOOKUP(AY530,vlookup!A$2:I$331,3,FALSE),"")</f>
        <v/>
      </c>
      <c r="BB530" s="5"/>
      <c r="BC530" s="27" t="str">
        <f>IFERROR(VLOOKUP(BB530,vlookup!D$2:E$331,2,FALSE),"")</f>
        <v/>
      </c>
      <c r="BD530" s="5"/>
      <c r="BE530" s="27" t="str">
        <f t="shared" si="91"/>
        <v/>
      </c>
      <c r="BF530" s="27" t="str">
        <f>IFERROR(VLOOKUP(BE530,vlookup!G$2:I$331,2,FALSE),"")</f>
        <v/>
      </c>
      <c r="BG530" s="27" t="str">
        <f>IFERROR(VLOOKUP(BE530,vlookup!G$2:I$331,3,FALSE),"")</f>
        <v/>
      </c>
      <c r="BH530" s="5"/>
      <c r="BI530" s="6"/>
      <c r="BJ530" s="6"/>
      <c r="BK530" s="6"/>
      <c r="BL530" s="6"/>
    </row>
    <row r="531" spans="1:64">
      <c r="A531" s="4"/>
      <c r="B531" s="5"/>
      <c r="C531" s="27" t="str">
        <f>IFERROR(VLOOKUP(B531,vlookup!A$2:I$331,2,FALSE),"")</f>
        <v/>
      </c>
      <c r="D531" s="27" t="str">
        <f>IFERROR(VLOOKUP(B531,vlookup!A$2:I$331,3,FALSE),"")</f>
        <v/>
      </c>
      <c r="E531" s="5"/>
      <c r="F531" s="27" t="str">
        <f>IFERROR(VLOOKUP(E531,vlookup!D$2:E$331,2,FALSE),"")</f>
        <v/>
      </c>
      <c r="G531" s="5"/>
      <c r="H531" s="27" t="str">
        <f t="shared" si="82"/>
        <v/>
      </c>
      <c r="I531" s="27" t="str">
        <f>IFERROR(VLOOKUP(H531,vlookup!G$2:I$331,2,FALSE),"")</f>
        <v/>
      </c>
      <c r="J531" s="27" t="str">
        <f>IFERROR(VLOOKUP(H531,vlookup!G$2:I$331,3,FALSE),"")</f>
        <v/>
      </c>
      <c r="K531" s="5"/>
      <c r="L531" s="6"/>
      <c r="M531" s="6"/>
      <c r="N531" s="6"/>
      <c r="O531" s="6"/>
      <c r="P531" s="6"/>
      <c r="Q531" s="14" t="str">
        <f t="shared" si="83"/>
        <v/>
      </c>
      <c r="R531" s="5"/>
      <c r="S531" s="6"/>
      <c r="T531" s="6"/>
      <c r="U531" s="5"/>
      <c r="V531" s="45">
        <f t="shared" si="84"/>
        <v>0</v>
      </c>
      <c r="W531" s="45">
        <f t="shared" si="85"/>
        <v>0</v>
      </c>
      <c r="X531" s="45" t="e">
        <f t="shared" si="86"/>
        <v>#VALUE!</v>
      </c>
      <c r="Y531" s="45">
        <f>IFERROR(VALUE(V531),VLOOKUP(V531,DayReplace[],2,0))</f>
        <v>0</v>
      </c>
      <c r="Z531" s="45">
        <f>IF(V531=0,1,
IF(OR(AND(COUNTIF(Table12[Normal and Leap Years],X531),AA531=3,Y531=30),
AND(COUNTIF(Table9[MM Year],X531),COUNTIF(Table13[Always 29-Day Months],AA531),Y531=30)),Y531
-1,Y531))</f>
        <v>1</v>
      </c>
      <c r="AA531" s="45">
        <f>IFERROR(VALUE(W531),VLOOKUP(W531,MonthReplace[],2,0))</f>
        <v>0</v>
      </c>
      <c r="AB531" s="45" t="e">
        <f>IF(COUNTIF(Table9[MM Year],X531),VLOOKUP(AA531,MonthSerial[],VLOOKUP(X531,Table9[],3,0)+2,0),DATE(X531,AA531,0)-AC531)</f>
        <v>#VALUE!</v>
      </c>
      <c r="AC531" s="45" t="e">
        <f>IF(COUNTIF(Table9[MM Year],X531),
VLOOKUP(X531,Table9[],5,0),
DATE(X531,1,0))</f>
        <v>#VALUE!</v>
      </c>
      <c r="AD531" s="46" t="e">
        <f>IF(AA531=0,DATE(YEAR(AC531+1),7,16),
IF(V531=0,IF(COUNTIF(Table9[MM Year],X531),AC531+AB531+Z531+15-DAY(AC531+AB531+Z531+15)+16,AC531+AB531+Z531-DAY(AC531+AB531+Z531)+16),
IF(COUNTIF(Table9[MM Year],X531),
IF(AC531+AB531+Z531&lt;VLOOKUP(X531,Table9[],7,0),AC531
+AB531+Z531+VLOOKUP(X531,Table9[],4,0),AC531+AB531+Z531),AC531
+AB531+Z531)))</f>
        <v>#VALUE!</v>
      </c>
      <c r="AE531" s="42"/>
      <c r="AF531" s="15" t="str">
        <f>IFERROR(IF(COUNTIF(Table9[MM Year],X531),
IF(AD531&lt;VLOOKUP(X531,Table9[],7,0),AD531
+VLOOKUP(X531,Table9[],4,0),AD531),AD531
),"")</f>
        <v/>
      </c>
      <c r="AG531" s="5"/>
      <c r="AH531" s="5"/>
      <c r="AI531" s="5"/>
      <c r="AJ531" s="6"/>
      <c r="AK531" s="6"/>
      <c r="AL531" s="12" t="str">
        <f t="shared" si="87"/>
        <v/>
      </c>
      <c r="AM531" s="5"/>
      <c r="AN531" s="27" t="str">
        <f t="shared" si="88"/>
        <v/>
      </c>
      <c r="AO531" s="5"/>
      <c r="AP531" s="5"/>
      <c r="AQ531" s="6"/>
      <c r="AR531" s="12" t="str">
        <f t="shared" si="89"/>
        <v/>
      </c>
      <c r="AS531" s="6"/>
      <c r="AT531" s="5"/>
      <c r="AU531" s="53"/>
      <c r="AV531" s="53"/>
      <c r="AW531" s="54"/>
      <c r="AX531" s="15" t="str">
        <f t="shared" si="90"/>
        <v/>
      </c>
      <c r="AY531" s="5"/>
      <c r="AZ531" s="27" t="str">
        <f>IFERROR(VLOOKUP(AY531,vlookup!A$2:I$331,2,FALSE),"")</f>
        <v/>
      </c>
      <c r="BA531" s="27" t="str">
        <f>IFERROR(VLOOKUP(AY531,vlookup!A$2:I$331,3,FALSE),"")</f>
        <v/>
      </c>
      <c r="BB531" s="5"/>
      <c r="BC531" s="27" t="str">
        <f>IFERROR(VLOOKUP(BB531,vlookup!D$2:E$331,2,FALSE),"")</f>
        <v/>
      </c>
      <c r="BD531" s="5"/>
      <c r="BE531" s="27" t="str">
        <f t="shared" si="91"/>
        <v/>
      </c>
      <c r="BF531" s="27" t="str">
        <f>IFERROR(VLOOKUP(BE531,vlookup!G$2:I$331,2,FALSE),"")</f>
        <v/>
      </c>
      <c r="BG531" s="27" t="str">
        <f>IFERROR(VLOOKUP(BE531,vlookup!G$2:I$331,3,FALSE),"")</f>
        <v/>
      </c>
      <c r="BH531" s="5"/>
      <c r="BI531" s="6"/>
      <c r="BJ531" s="6"/>
      <c r="BK531" s="6"/>
      <c r="BL531" s="6"/>
    </row>
    <row r="532" spans="1:64">
      <c r="A532" s="4"/>
      <c r="B532" s="5"/>
      <c r="C532" s="27" t="str">
        <f>IFERROR(VLOOKUP(B532,vlookup!A$2:I$331,2,FALSE),"")</f>
        <v/>
      </c>
      <c r="D532" s="27" t="str">
        <f>IFERROR(VLOOKUP(B532,vlookup!A$2:I$331,3,FALSE),"")</f>
        <v/>
      </c>
      <c r="E532" s="5"/>
      <c r="F532" s="27" t="str">
        <f>IFERROR(VLOOKUP(E532,vlookup!D$2:E$331,2,FALSE),"")</f>
        <v/>
      </c>
      <c r="G532" s="5"/>
      <c r="H532" s="27" t="str">
        <f t="shared" si="82"/>
        <v/>
      </c>
      <c r="I532" s="27" t="str">
        <f>IFERROR(VLOOKUP(H532,vlookup!G$2:I$331,2,FALSE),"")</f>
        <v/>
      </c>
      <c r="J532" s="27" t="str">
        <f>IFERROR(VLOOKUP(H532,vlookup!G$2:I$331,3,FALSE),"")</f>
        <v/>
      </c>
      <c r="K532" s="5"/>
      <c r="L532" s="6"/>
      <c r="M532" s="6"/>
      <c r="N532" s="6"/>
      <c r="O532" s="6"/>
      <c r="P532" s="6"/>
      <c r="Q532" s="14" t="str">
        <f t="shared" si="83"/>
        <v/>
      </c>
      <c r="R532" s="5"/>
      <c r="S532" s="6"/>
      <c r="T532" s="6"/>
      <c r="U532" s="5"/>
      <c r="V532" s="45">
        <f t="shared" si="84"/>
        <v>0</v>
      </c>
      <c r="W532" s="45">
        <f t="shared" si="85"/>
        <v>0</v>
      </c>
      <c r="X532" s="45" t="e">
        <f t="shared" si="86"/>
        <v>#VALUE!</v>
      </c>
      <c r="Y532" s="45">
        <f>IFERROR(VALUE(V532),VLOOKUP(V532,DayReplace[],2,0))</f>
        <v>0</v>
      </c>
      <c r="Z532" s="45">
        <f>IF(V532=0,1,
IF(OR(AND(COUNTIF(Table12[Normal and Leap Years],X532),AA532=3,Y532=30),
AND(COUNTIF(Table9[MM Year],X532),COUNTIF(Table13[Always 29-Day Months],AA532),Y532=30)),Y532
-1,Y532))</f>
        <v>1</v>
      </c>
      <c r="AA532" s="45">
        <f>IFERROR(VALUE(W532),VLOOKUP(W532,MonthReplace[],2,0))</f>
        <v>0</v>
      </c>
      <c r="AB532" s="45" t="e">
        <f>IF(COUNTIF(Table9[MM Year],X532),VLOOKUP(AA532,MonthSerial[],VLOOKUP(X532,Table9[],3,0)+2,0),DATE(X532,AA532,0)-AC532)</f>
        <v>#VALUE!</v>
      </c>
      <c r="AC532" s="45" t="e">
        <f>IF(COUNTIF(Table9[MM Year],X532),
VLOOKUP(X532,Table9[],5,0),
DATE(X532,1,0))</f>
        <v>#VALUE!</v>
      </c>
      <c r="AD532" s="46" t="e">
        <f>IF(AA532=0,DATE(YEAR(AC532+1),7,16),
IF(V532=0,IF(COUNTIF(Table9[MM Year],X532),AC532+AB532+Z532+15-DAY(AC532+AB532+Z532+15)+16,AC532+AB532+Z532-DAY(AC532+AB532+Z532)+16),
IF(COUNTIF(Table9[MM Year],X532),
IF(AC532+AB532+Z532&lt;VLOOKUP(X532,Table9[],7,0),AC532
+AB532+Z532+VLOOKUP(X532,Table9[],4,0),AC532+AB532+Z532),AC532
+AB532+Z532)))</f>
        <v>#VALUE!</v>
      </c>
      <c r="AE532" s="42"/>
      <c r="AF532" s="15" t="str">
        <f>IFERROR(IF(COUNTIF(Table9[MM Year],X532),
IF(AD532&lt;VLOOKUP(X532,Table9[],7,0),AD532
+VLOOKUP(X532,Table9[],4,0),AD532),AD532
),"")</f>
        <v/>
      </c>
      <c r="AG532" s="5"/>
      <c r="AH532" s="5"/>
      <c r="AI532" s="5"/>
      <c r="AJ532" s="6"/>
      <c r="AK532" s="6"/>
      <c r="AL532" s="12" t="str">
        <f t="shared" si="87"/>
        <v/>
      </c>
      <c r="AM532" s="5"/>
      <c r="AN532" s="27" t="str">
        <f t="shared" si="88"/>
        <v/>
      </c>
      <c r="AO532" s="5"/>
      <c r="AP532" s="5"/>
      <c r="AQ532" s="6"/>
      <c r="AR532" s="12" t="str">
        <f t="shared" si="89"/>
        <v/>
      </c>
      <c r="AS532" s="6"/>
      <c r="AT532" s="5"/>
      <c r="AU532" s="53"/>
      <c r="AV532" s="53"/>
      <c r="AW532" s="54"/>
      <c r="AX532" s="15" t="str">
        <f t="shared" si="90"/>
        <v/>
      </c>
      <c r="AY532" s="5"/>
      <c r="AZ532" s="27" t="str">
        <f>IFERROR(VLOOKUP(AY532,vlookup!A$2:I$331,2,FALSE),"")</f>
        <v/>
      </c>
      <c r="BA532" s="27" t="str">
        <f>IFERROR(VLOOKUP(AY532,vlookup!A$2:I$331,3,FALSE),"")</f>
        <v/>
      </c>
      <c r="BB532" s="5"/>
      <c r="BC532" s="27" t="str">
        <f>IFERROR(VLOOKUP(BB532,vlookup!D$2:E$331,2,FALSE),"")</f>
        <v/>
      </c>
      <c r="BD532" s="5"/>
      <c r="BE532" s="27" t="str">
        <f t="shared" si="91"/>
        <v/>
      </c>
      <c r="BF532" s="27" t="str">
        <f>IFERROR(VLOOKUP(BE532,vlookup!G$2:I$331,2,FALSE),"")</f>
        <v/>
      </c>
      <c r="BG532" s="27" t="str">
        <f>IFERROR(VLOOKUP(BE532,vlookup!G$2:I$331,3,FALSE),"")</f>
        <v/>
      </c>
      <c r="BH532" s="5"/>
      <c r="BI532" s="6"/>
      <c r="BJ532" s="6"/>
      <c r="BK532" s="6"/>
      <c r="BL532" s="6"/>
    </row>
    <row r="533" spans="1:64">
      <c r="A533" s="4"/>
      <c r="B533" s="5"/>
      <c r="C533" s="27" t="str">
        <f>IFERROR(VLOOKUP(B533,vlookup!A$2:I$331,2,FALSE),"")</f>
        <v/>
      </c>
      <c r="D533" s="27" t="str">
        <f>IFERROR(VLOOKUP(B533,vlookup!A$2:I$331,3,FALSE),"")</f>
        <v/>
      </c>
      <c r="E533" s="5"/>
      <c r="F533" s="27" t="str">
        <f>IFERROR(VLOOKUP(E533,vlookup!D$2:E$331,2,FALSE),"")</f>
        <v/>
      </c>
      <c r="G533" s="5"/>
      <c r="H533" s="27" t="str">
        <f t="shared" si="82"/>
        <v/>
      </c>
      <c r="I533" s="27" t="str">
        <f>IFERROR(VLOOKUP(H533,vlookup!G$2:I$331,2,FALSE),"")</f>
        <v/>
      </c>
      <c r="J533" s="27" t="str">
        <f>IFERROR(VLOOKUP(H533,vlookup!G$2:I$331,3,FALSE),"")</f>
        <v/>
      </c>
      <c r="K533" s="5"/>
      <c r="L533" s="6"/>
      <c r="M533" s="6"/>
      <c r="N533" s="6"/>
      <c r="O533" s="6"/>
      <c r="P533" s="6"/>
      <c r="Q533" s="14" t="str">
        <f t="shared" si="83"/>
        <v/>
      </c>
      <c r="R533" s="5"/>
      <c r="S533" s="6"/>
      <c r="T533" s="6"/>
      <c r="U533" s="5"/>
      <c r="V533" s="45">
        <f t="shared" si="84"/>
        <v>0</v>
      </c>
      <c r="W533" s="45">
        <f t="shared" si="85"/>
        <v>0</v>
      </c>
      <c r="X533" s="45" t="e">
        <f t="shared" si="86"/>
        <v>#VALUE!</v>
      </c>
      <c r="Y533" s="45">
        <f>IFERROR(VALUE(V533),VLOOKUP(V533,DayReplace[],2,0))</f>
        <v>0</v>
      </c>
      <c r="Z533" s="45">
        <f>IF(V533=0,1,
IF(OR(AND(COUNTIF(Table12[Normal and Leap Years],X533),AA533=3,Y533=30),
AND(COUNTIF(Table9[MM Year],X533),COUNTIF(Table13[Always 29-Day Months],AA533),Y533=30)),Y533
-1,Y533))</f>
        <v>1</v>
      </c>
      <c r="AA533" s="45">
        <f>IFERROR(VALUE(W533),VLOOKUP(W533,MonthReplace[],2,0))</f>
        <v>0</v>
      </c>
      <c r="AB533" s="45" t="e">
        <f>IF(COUNTIF(Table9[MM Year],X533),VLOOKUP(AA533,MonthSerial[],VLOOKUP(X533,Table9[],3,0)+2,0),DATE(X533,AA533,0)-AC533)</f>
        <v>#VALUE!</v>
      </c>
      <c r="AC533" s="45" t="e">
        <f>IF(COUNTIF(Table9[MM Year],X533),
VLOOKUP(X533,Table9[],5,0),
DATE(X533,1,0))</f>
        <v>#VALUE!</v>
      </c>
      <c r="AD533" s="46" t="e">
        <f>IF(AA533=0,DATE(YEAR(AC533+1),7,16),
IF(V533=0,IF(COUNTIF(Table9[MM Year],X533),AC533+AB533+Z533+15-DAY(AC533+AB533+Z533+15)+16,AC533+AB533+Z533-DAY(AC533+AB533+Z533)+16),
IF(COUNTIF(Table9[MM Year],X533),
IF(AC533+AB533+Z533&lt;VLOOKUP(X533,Table9[],7,0),AC533
+AB533+Z533+VLOOKUP(X533,Table9[],4,0),AC533+AB533+Z533),AC533
+AB533+Z533)))</f>
        <v>#VALUE!</v>
      </c>
      <c r="AE533" s="42"/>
      <c r="AF533" s="15" t="str">
        <f>IFERROR(IF(COUNTIF(Table9[MM Year],X533),
IF(AD533&lt;VLOOKUP(X533,Table9[],7,0),AD533
+VLOOKUP(X533,Table9[],4,0),AD533),AD533
),"")</f>
        <v/>
      </c>
      <c r="AG533" s="5"/>
      <c r="AH533" s="5"/>
      <c r="AI533" s="5"/>
      <c r="AJ533" s="6"/>
      <c r="AK533" s="6"/>
      <c r="AL533" s="12" t="str">
        <f t="shared" si="87"/>
        <v/>
      </c>
      <c r="AM533" s="5"/>
      <c r="AN533" s="27" t="str">
        <f t="shared" si="88"/>
        <v/>
      </c>
      <c r="AO533" s="5"/>
      <c r="AP533" s="5"/>
      <c r="AQ533" s="6"/>
      <c r="AR533" s="12" t="str">
        <f t="shared" si="89"/>
        <v/>
      </c>
      <c r="AS533" s="6"/>
      <c r="AT533" s="5"/>
      <c r="AU533" s="53"/>
      <c r="AV533" s="53"/>
      <c r="AW533" s="54"/>
      <c r="AX533" s="15" t="str">
        <f t="shared" si="90"/>
        <v/>
      </c>
      <c r="AY533" s="5"/>
      <c r="AZ533" s="27" t="str">
        <f>IFERROR(VLOOKUP(AY533,vlookup!A$2:I$331,2,FALSE),"")</f>
        <v/>
      </c>
      <c r="BA533" s="27" t="str">
        <f>IFERROR(VLOOKUP(AY533,vlookup!A$2:I$331,3,FALSE),"")</f>
        <v/>
      </c>
      <c r="BB533" s="5"/>
      <c r="BC533" s="27" t="str">
        <f>IFERROR(VLOOKUP(BB533,vlookup!D$2:E$331,2,FALSE),"")</f>
        <v/>
      </c>
      <c r="BD533" s="5"/>
      <c r="BE533" s="27" t="str">
        <f t="shared" si="91"/>
        <v/>
      </c>
      <c r="BF533" s="27" t="str">
        <f>IFERROR(VLOOKUP(BE533,vlookup!G$2:I$331,2,FALSE),"")</f>
        <v/>
      </c>
      <c r="BG533" s="27" t="str">
        <f>IFERROR(VLOOKUP(BE533,vlookup!G$2:I$331,3,FALSE),"")</f>
        <v/>
      </c>
      <c r="BH533" s="5"/>
      <c r="BI533" s="6"/>
      <c r="BJ533" s="6"/>
      <c r="BK533" s="6"/>
      <c r="BL533" s="6"/>
    </row>
    <row r="534" spans="1:64">
      <c r="A534" s="4"/>
      <c r="B534" s="5"/>
      <c r="C534" s="27" t="str">
        <f>IFERROR(VLOOKUP(B534,vlookup!A$2:I$331,2,FALSE),"")</f>
        <v/>
      </c>
      <c r="D534" s="27" t="str">
        <f>IFERROR(VLOOKUP(B534,vlookup!A$2:I$331,3,FALSE),"")</f>
        <v/>
      </c>
      <c r="E534" s="5"/>
      <c r="F534" s="27" t="str">
        <f>IFERROR(VLOOKUP(E534,vlookup!D$2:E$331,2,FALSE),"")</f>
        <v/>
      </c>
      <c r="G534" s="5"/>
      <c r="H534" s="27" t="str">
        <f t="shared" si="82"/>
        <v/>
      </c>
      <c r="I534" s="27" t="str">
        <f>IFERROR(VLOOKUP(H534,vlookup!G$2:I$331,2,FALSE),"")</f>
        <v/>
      </c>
      <c r="J534" s="27" t="str">
        <f>IFERROR(VLOOKUP(H534,vlookup!G$2:I$331,3,FALSE),"")</f>
        <v/>
      </c>
      <c r="K534" s="5"/>
      <c r="L534" s="6"/>
      <c r="M534" s="6"/>
      <c r="N534" s="6"/>
      <c r="O534" s="6"/>
      <c r="P534" s="6"/>
      <c r="Q534" s="14" t="str">
        <f t="shared" si="83"/>
        <v/>
      </c>
      <c r="R534" s="5"/>
      <c r="S534" s="6"/>
      <c r="T534" s="6"/>
      <c r="U534" s="5"/>
      <c r="V534" s="45">
        <f t="shared" si="84"/>
        <v>0</v>
      </c>
      <c r="W534" s="45">
        <f t="shared" si="85"/>
        <v>0</v>
      </c>
      <c r="X534" s="45" t="e">
        <f t="shared" si="86"/>
        <v>#VALUE!</v>
      </c>
      <c r="Y534" s="45">
        <f>IFERROR(VALUE(V534),VLOOKUP(V534,DayReplace[],2,0))</f>
        <v>0</v>
      </c>
      <c r="Z534" s="45">
        <f>IF(V534=0,1,
IF(OR(AND(COUNTIF(Table12[Normal and Leap Years],X534),AA534=3,Y534=30),
AND(COUNTIF(Table9[MM Year],X534),COUNTIF(Table13[Always 29-Day Months],AA534),Y534=30)),Y534
-1,Y534))</f>
        <v>1</v>
      </c>
      <c r="AA534" s="45">
        <f>IFERROR(VALUE(W534),VLOOKUP(W534,MonthReplace[],2,0))</f>
        <v>0</v>
      </c>
      <c r="AB534" s="45" t="e">
        <f>IF(COUNTIF(Table9[MM Year],X534),VLOOKUP(AA534,MonthSerial[],VLOOKUP(X534,Table9[],3,0)+2,0),DATE(X534,AA534,0)-AC534)</f>
        <v>#VALUE!</v>
      </c>
      <c r="AC534" s="45" t="e">
        <f>IF(COUNTIF(Table9[MM Year],X534),
VLOOKUP(X534,Table9[],5,0),
DATE(X534,1,0))</f>
        <v>#VALUE!</v>
      </c>
      <c r="AD534" s="46" t="e">
        <f>IF(AA534=0,DATE(YEAR(AC534+1),7,16),
IF(V534=0,IF(COUNTIF(Table9[MM Year],X534),AC534+AB534+Z534+15-DAY(AC534+AB534+Z534+15)+16,AC534+AB534+Z534-DAY(AC534+AB534+Z534)+16),
IF(COUNTIF(Table9[MM Year],X534),
IF(AC534+AB534+Z534&lt;VLOOKUP(X534,Table9[],7,0),AC534
+AB534+Z534+VLOOKUP(X534,Table9[],4,0),AC534+AB534+Z534),AC534
+AB534+Z534)))</f>
        <v>#VALUE!</v>
      </c>
      <c r="AE534" s="42"/>
      <c r="AF534" s="15" t="str">
        <f>IFERROR(IF(COUNTIF(Table9[MM Year],X534),
IF(AD534&lt;VLOOKUP(X534,Table9[],7,0),AD534
+VLOOKUP(X534,Table9[],4,0),AD534),AD534
),"")</f>
        <v/>
      </c>
      <c r="AG534" s="5"/>
      <c r="AH534" s="5"/>
      <c r="AI534" s="5"/>
      <c r="AJ534" s="6"/>
      <c r="AK534" s="6"/>
      <c r="AL534" s="12" t="str">
        <f t="shared" si="87"/>
        <v/>
      </c>
      <c r="AM534" s="5"/>
      <c r="AN534" s="27" t="str">
        <f t="shared" si="88"/>
        <v/>
      </c>
      <c r="AO534" s="5"/>
      <c r="AP534" s="5"/>
      <c r="AQ534" s="6"/>
      <c r="AR534" s="12" t="str">
        <f t="shared" si="89"/>
        <v/>
      </c>
      <c r="AS534" s="6"/>
      <c r="AT534" s="5"/>
      <c r="AU534" s="53"/>
      <c r="AV534" s="53"/>
      <c r="AW534" s="54"/>
      <c r="AX534" s="15" t="str">
        <f t="shared" si="90"/>
        <v/>
      </c>
      <c r="AY534" s="5"/>
      <c r="AZ534" s="27" t="str">
        <f>IFERROR(VLOOKUP(AY534,vlookup!A$2:I$331,2,FALSE),"")</f>
        <v/>
      </c>
      <c r="BA534" s="27" t="str">
        <f>IFERROR(VLOOKUP(AY534,vlookup!A$2:I$331,3,FALSE),"")</f>
        <v/>
      </c>
      <c r="BB534" s="5"/>
      <c r="BC534" s="27" t="str">
        <f>IFERROR(VLOOKUP(BB534,vlookup!D$2:E$331,2,FALSE),"")</f>
        <v/>
      </c>
      <c r="BD534" s="5"/>
      <c r="BE534" s="27" t="str">
        <f t="shared" si="91"/>
        <v/>
      </c>
      <c r="BF534" s="27" t="str">
        <f>IFERROR(VLOOKUP(BE534,vlookup!G$2:I$331,2,FALSE),"")</f>
        <v/>
      </c>
      <c r="BG534" s="27" t="str">
        <f>IFERROR(VLOOKUP(BE534,vlookup!G$2:I$331,3,FALSE),"")</f>
        <v/>
      </c>
      <c r="BH534" s="5"/>
      <c r="BI534" s="6"/>
      <c r="BJ534" s="6"/>
      <c r="BK534" s="6"/>
      <c r="BL534" s="6"/>
    </row>
    <row r="535" spans="1:64">
      <c r="A535" s="4"/>
      <c r="B535" s="5"/>
      <c r="C535" s="27" t="str">
        <f>IFERROR(VLOOKUP(B535,vlookup!A$2:I$331,2,FALSE),"")</f>
        <v/>
      </c>
      <c r="D535" s="27" t="str">
        <f>IFERROR(VLOOKUP(B535,vlookup!A$2:I$331,3,FALSE),"")</f>
        <v/>
      </c>
      <c r="E535" s="5"/>
      <c r="F535" s="27" t="str">
        <f>IFERROR(VLOOKUP(E535,vlookup!D$2:E$331,2,FALSE),"")</f>
        <v/>
      </c>
      <c r="G535" s="5"/>
      <c r="H535" s="27" t="str">
        <f t="shared" si="82"/>
        <v/>
      </c>
      <c r="I535" s="27" t="str">
        <f>IFERROR(VLOOKUP(H535,vlookup!G$2:I$331,2,FALSE),"")</f>
        <v/>
      </c>
      <c r="J535" s="27" t="str">
        <f>IFERROR(VLOOKUP(H535,vlookup!G$2:I$331,3,FALSE),"")</f>
        <v/>
      </c>
      <c r="K535" s="5"/>
      <c r="L535" s="6"/>
      <c r="M535" s="6"/>
      <c r="N535" s="6"/>
      <c r="O535" s="6"/>
      <c r="P535" s="6"/>
      <c r="Q535" s="14" t="str">
        <f t="shared" si="83"/>
        <v/>
      </c>
      <c r="R535" s="5"/>
      <c r="S535" s="6"/>
      <c r="T535" s="6"/>
      <c r="U535" s="5"/>
      <c r="V535" s="45">
        <f t="shared" si="84"/>
        <v>0</v>
      </c>
      <c r="W535" s="45">
        <f t="shared" si="85"/>
        <v>0</v>
      </c>
      <c r="X535" s="45" t="e">
        <f t="shared" si="86"/>
        <v>#VALUE!</v>
      </c>
      <c r="Y535" s="45">
        <f>IFERROR(VALUE(V535),VLOOKUP(V535,DayReplace[],2,0))</f>
        <v>0</v>
      </c>
      <c r="Z535" s="45">
        <f>IF(V535=0,1,
IF(OR(AND(COUNTIF(Table12[Normal and Leap Years],X535),AA535=3,Y535=30),
AND(COUNTIF(Table9[MM Year],X535),COUNTIF(Table13[Always 29-Day Months],AA535),Y535=30)),Y535
-1,Y535))</f>
        <v>1</v>
      </c>
      <c r="AA535" s="45">
        <f>IFERROR(VALUE(W535),VLOOKUP(W535,MonthReplace[],2,0))</f>
        <v>0</v>
      </c>
      <c r="AB535" s="45" t="e">
        <f>IF(COUNTIF(Table9[MM Year],X535),VLOOKUP(AA535,MonthSerial[],VLOOKUP(X535,Table9[],3,0)+2,0),DATE(X535,AA535,0)-AC535)</f>
        <v>#VALUE!</v>
      </c>
      <c r="AC535" s="45" t="e">
        <f>IF(COUNTIF(Table9[MM Year],X535),
VLOOKUP(X535,Table9[],5,0),
DATE(X535,1,0))</f>
        <v>#VALUE!</v>
      </c>
      <c r="AD535" s="46" t="e">
        <f>IF(AA535=0,DATE(YEAR(AC535+1),7,16),
IF(V535=0,IF(COUNTIF(Table9[MM Year],X535),AC535+AB535+Z535+15-DAY(AC535+AB535+Z535+15)+16,AC535+AB535+Z535-DAY(AC535+AB535+Z535)+16),
IF(COUNTIF(Table9[MM Year],X535),
IF(AC535+AB535+Z535&lt;VLOOKUP(X535,Table9[],7,0),AC535
+AB535+Z535+VLOOKUP(X535,Table9[],4,0),AC535+AB535+Z535),AC535
+AB535+Z535)))</f>
        <v>#VALUE!</v>
      </c>
      <c r="AE535" s="42"/>
      <c r="AF535" s="15" t="str">
        <f>IFERROR(IF(COUNTIF(Table9[MM Year],X535),
IF(AD535&lt;VLOOKUP(X535,Table9[],7,0),AD535
+VLOOKUP(X535,Table9[],4,0),AD535),AD535
),"")</f>
        <v/>
      </c>
      <c r="AG535" s="5"/>
      <c r="AH535" s="5"/>
      <c r="AI535" s="5"/>
      <c r="AJ535" s="6"/>
      <c r="AK535" s="6"/>
      <c r="AL535" s="12" t="str">
        <f t="shared" si="87"/>
        <v/>
      </c>
      <c r="AM535" s="5"/>
      <c r="AN535" s="27" t="str">
        <f t="shared" si="88"/>
        <v/>
      </c>
      <c r="AO535" s="5"/>
      <c r="AP535" s="5"/>
      <c r="AQ535" s="6"/>
      <c r="AR535" s="12" t="str">
        <f t="shared" si="89"/>
        <v/>
      </c>
      <c r="AS535" s="6"/>
      <c r="AT535" s="5"/>
      <c r="AU535" s="53"/>
      <c r="AV535" s="53"/>
      <c r="AW535" s="54"/>
      <c r="AX535" s="15" t="str">
        <f t="shared" si="90"/>
        <v/>
      </c>
      <c r="AY535" s="5"/>
      <c r="AZ535" s="27" t="str">
        <f>IFERROR(VLOOKUP(AY535,vlookup!A$2:I$331,2,FALSE),"")</f>
        <v/>
      </c>
      <c r="BA535" s="27" t="str">
        <f>IFERROR(VLOOKUP(AY535,vlookup!A$2:I$331,3,FALSE),"")</f>
        <v/>
      </c>
      <c r="BB535" s="5"/>
      <c r="BC535" s="27" t="str">
        <f>IFERROR(VLOOKUP(BB535,vlookup!D$2:E$331,2,FALSE),"")</f>
        <v/>
      </c>
      <c r="BD535" s="5"/>
      <c r="BE535" s="27" t="str">
        <f t="shared" si="91"/>
        <v/>
      </c>
      <c r="BF535" s="27" t="str">
        <f>IFERROR(VLOOKUP(BE535,vlookup!G$2:I$331,2,FALSE),"")</f>
        <v/>
      </c>
      <c r="BG535" s="27" t="str">
        <f>IFERROR(VLOOKUP(BE535,vlookup!G$2:I$331,3,FALSE),"")</f>
        <v/>
      </c>
      <c r="BH535" s="5"/>
      <c r="BI535" s="6"/>
      <c r="BJ535" s="6"/>
      <c r="BK535" s="6"/>
      <c r="BL535" s="6"/>
    </row>
    <row r="536" spans="1:64">
      <c r="A536" s="4"/>
      <c r="B536" s="5"/>
      <c r="C536" s="27" t="str">
        <f>IFERROR(VLOOKUP(B536,vlookup!A$2:I$331,2,FALSE),"")</f>
        <v/>
      </c>
      <c r="D536" s="27" t="str">
        <f>IFERROR(VLOOKUP(B536,vlookup!A$2:I$331,3,FALSE),"")</f>
        <v/>
      </c>
      <c r="E536" s="5"/>
      <c r="F536" s="27" t="str">
        <f>IFERROR(VLOOKUP(E536,vlookup!D$2:E$331,2,FALSE),"")</f>
        <v/>
      </c>
      <c r="G536" s="5"/>
      <c r="H536" s="27" t="str">
        <f t="shared" si="82"/>
        <v/>
      </c>
      <c r="I536" s="27" t="str">
        <f>IFERROR(VLOOKUP(H536,vlookup!G$2:I$331,2,FALSE),"")</f>
        <v/>
      </c>
      <c r="J536" s="27" t="str">
        <f>IFERROR(VLOOKUP(H536,vlookup!G$2:I$331,3,FALSE),"")</f>
        <v/>
      </c>
      <c r="K536" s="5"/>
      <c r="L536" s="6"/>
      <c r="M536" s="6"/>
      <c r="N536" s="6"/>
      <c r="O536" s="6"/>
      <c r="P536" s="6"/>
      <c r="Q536" s="14" t="str">
        <f t="shared" si="83"/>
        <v/>
      </c>
      <c r="R536" s="5"/>
      <c r="S536" s="6"/>
      <c r="T536" s="6"/>
      <c r="U536" s="5"/>
      <c r="V536" s="45">
        <f t="shared" si="84"/>
        <v>0</v>
      </c>
      <c r="W536" s="45">
        <f t="shared" si="85"/>
        <v>0</v>
      </c>
      <c r="X536" s="45" t="e">
        <f t="shared" si="86"/>
        <v>#VALUE!</v>
      </c>
      <c r="Y536" s="45">
        <f>IFERROR(VALUE(V536),VLOOKUP(V536,DayReplace[],2,0))</f>
        <v>0</v>
      </c>
      <c r="Z536" s="45">
        <f>IF(V536=0,1,
IF(OR(AND(COUNTIF(Table12[Normal and Leap Years],X536),AA536=3,Y536=30),
AND(COUNTIF(Table9[MM Year],X536),COUNTIF(Table13[Always 29-Day Months],AA536),Y536=30)),Y536
-1,Y536))</f>
        <v>1</v>
      </c>
      <c r="AA536" s="45">
        <f>IFERROR(VALUE(W536),VLOOKUP(W536,MonthReplace[],2,0))</f>
        <v>0</v>
      </c>
      <c r="AB536" s="45" t="e">
        <f>IF(COUNTIF(Table9[MM Year],X536),VLOOKUP(AA536,MonthSerial[],VLOOKUP(X536,Table9[],3,0)+2,0),DATE(X536,AA536,0)-AC536)</f>
        <v>#VALUE!</v>
      </c>
      <c r="AC536" s="45" t="e">
        <f>IF(COUNTIF(Table9[MM Year],X536),
VLOOKUP(X536,Table9[],5,0),
DATE(X536,1,0))</f>
        <v>#VALUE!</v>
      </c>
      <c r="AD536" s="46" t="e">
        <f>IF(AA536=0,DATE(YEAR(AC536+1),7,16),
IF(V536=0,IF(COUNTIF(Table9[MM Year],X536),AC536+AB536+Z536+15-DAY(AC536+AB536+Z536+15)+16,AC536+AB536+Z536-DAY(AC536+AB536+Z536)+16),
IF(COUNTIF(Table9[MM Year],X536),
IF(AC536+AB536+Z536&lt;VLOOKUP(X536,Table9[],7,0),AC536
+AB536+Z536+VLOOKUP(X536,Table9[],4,0),AC536+AB536+Z536),AC536
+AB536+Z536)))</f>
        <v>#VALUE!</v>
      </c>
      <c r="AE536" s="42"/>
      <c r="AF536" s="15" t="str">
        <f>IFERROR(IF(COUNTIF(Table9[MM Year],X536),
IF(AD536&lt;VLOOKUP(X536,Table9[],7,0),AD536
+VLOOKUP(X536,Table9[],4,0),AD536),AD536
),"")</f>
        <v/>
      </c>
      <c r="AG536" s="5"/>
      <c r="AH536" s="5"/>
      <c r="AI536" s="5"/>
      <c r="AJ536" s="6"/>
      <c r="AK536" s="6"/>
      <c r="AL536" s="12" t="str">
        <f t="shared" si="87"/>
        <v/>
      </c>
      <c r="AM536" s="5"/>
      <c r="AN536" s="27" t="str">
        <f t="shared" si="88"/>
        <v/>
      </c>
      <c r="AO536" s="5"/>
      <c r="AP536" s="5"/>
      <c r="AQ536" s="6"/>
      <c r="AR536" s="12" t="str">
        <f t="shared" si="89"/>
        <v/>
      </c>
      <c r="AS536" s="6"/>
      <c r="AT536" s="5"/>
      <c r="AU536" s="53"/>
      <c r="AV536" s="53"/>
      <c r="AW536" s="54"/>
      <c r="AX536" s="15" t="str">
        <f t="shared" si="90"/>
        <v/>
      </c>
      <c r="AY536" s="5"/>
      <c r="AZ536" s="27" t="str">
        <f>IFERROR(VLOOKUP(AY536,vlookup!A$2:I$331,2,FALSE),"")</f>
        <v/>
      </c>
      <c r="BA536" s="27" t="str">
        <f>IFERROR(VLOOKUP(AY536,vlookup!A$2:I$331,3,FALSE),"")</f>
        <v/>
      </c>
      <c r="BB536" s="5"/>
      <c r="BC536" s="27" t="str">
        <f>IFERROR(VLOOKUP(BB536,vlookup!D$2:E$331,2,FALSE),"")</f>
        <v/>
      </c>
      <c r="BD536" s="5"/>
      <c r="BE536" s="27" t="str">
        <f t="shared" si="91"/>
        <v/>
      </c>
      <c r="BF536" s="27" t="str">
        <f>IFERROR(VLOOKUP(BE536,vlookup!G$2:I$331,2,FALSE),"")</f>
        <v/>
      </c>
      <c r="BG536" s="27" t="str">
        <f>IFERROR(VLOOKUP(BE536,vlookup!G$2:I$331,3,FALSE),"")</f>
        <v/>
      </c>
      <c r="BH536" s="5"/>
      <c r="BI536" s="6"/>
      <c r="BJ536" s="6"/>
      <c r="BK536" s="6"/>
      <c r="BL536" s="6"/>
    </row>
    <row r="537" spans="1:64">
      <c r="A537" s="4"/>
      <c r="B537" s="5"/>
      <c r="C537" s="27" t="str">
        <f>IFERROR(VLOOKUP(B537,vlookup!A$2:I$331,2,FALSE),"")</f>
        <v/>
      </c>
      <c r="D537" s="27" t="str">
        <f>IFERROR(VLOOKUP(B537,vlookup!A$2:I$331,3,FALSE),"")</f>
        <v/>
      </c>
      <c r="E537" s="5"/>
      <c r="F537" s="27" t="str">
        <f>IFERROR(VLOOKUP(E537,vlookup!D$2:E$331,2,FALSE),"")</f>
        <v/>
      </c>
      <c r="G537" s="5"/>
      <c r="H537" s="27" t="str">
        <f t="shared" si="82"/>
        <v/>
      </c>
      <c r="I537" s="27" t="str">
        <f>IFERROR(VLOOKUP(H537,vlookup!G$2:I$331,2,FALSE),"")</f>
        <v/>
      </c>
      <c r="J537" s="27" t="str">
        <f>IFERROR(VLOOKUP(H537,vlookup!G$2:I$331,3,FALSE),"")</f>
        <v/>
      </c>
      <c r="K537" s="5"/>
      <c r="L537" s="6"/>
      <c r="M537" s="6"/>
      <c r="N537" s="6"/>
      <c r="O537" s="6"/>
      <c r="P537" s="6"/>
      <c r="Q537" s="14" t="str">
        <f t="shared" si="83"/>
        <v/>
      </c>
      <c r="R537" s="5"/>
      <c r="S537" s="6"/>
      <c r="T537" s="6"/>
      <c r="U537" s="5"/>
      <c r="V537" s="45">
        <f t="shared" si="84"/>
        <v>0</v>
      </c>
      <c r="W537" s="45">
        <f t="shared" si="85"/>
        <v>0</v>
      </c>
      <c r="X537" s="45" t="e">
        <f t="shared" si="86"/>
        <v>#VALUE!</v>
      </c>
      <c r="Y537" s="45">
        <f>IFERROR(VALUE(V537),VLOOKUP(V537,DayReplace[],2,0))</f>
        <v>0</v>
      </c>
      <c r="Z537" s="45">
        <f>IF(V537=0,1,
IF(OR(AND(COUNTIF(Table12[Normal and Leap Years],X537),AA537=3,Y537=30),
AND(COUNTIF(Table9[MM Year],X537),COUNTIF(Table13[Always 29-Day Months],AA537),Y537=30)),Y537
-1,Y537))</f>
        <v>1</v>
      </c>
      <c r="AA537" s="45">
        <f>IFERROR(VALUE(W537),VLOOKUP(W537,MonthReplace[],2,0))</f>
        <v>0</v>
      </c>
      <c r="AB537" s="45" t="e">
        <f>IF(COUNTIF(Table9[MM Year],X537),VLOOKUP(AA537,MonthSerial[],VLOOKUP(X537,Table9[],3,0)+2,0),DATE(X537,AA537,0)-AC537)</f>
        <v>#VALUE!</v>
      </c>
      <c r="AC537" s="45" t="e">
        <f>IF(COUNTIF(Table9[MM Year],X537),
VLOOKUP(X537,Table9[],5,0),
DATE(X537,1,0))</f>
        <v>#VALUE!</v>
      </c>
      <c r="AD537" s="46" t="e">
        <f>IF(AA537=0,DATE(YEAR(AC537+1),7,16),
IF(V537=0,IF(COUNTIF(Table9[MM Year],X537),AC537+AB537+Z537+15-DAY(AC537+AB537+Z537+15)+16,AC537+AB537+Z537-DAY(AC537+AB537+Z537)+16),
IF(COUNTIF(Table9[MM Year],X537),
IF(AC537+AB537+Z537&lt;VLOOKUP(X537,Table9[],7,0),AC537
+AB537+Z537+VLOOKUP(X537,Table9[],4,0),AC537+AB537+Z537),AC537
+AB537+Z537)))</f>
        <v>#VALUE!</v>
      </c>
      <c r="AE537" s="42"/>
      <c r="AF537" s="15" t="str">
        <f>IFERROR(IF(COUNTIF(Table9[MM Year],X537),
IF(AD537&lt;VLOOKUP(X537,Table9[],7,0),AD537
+VLOOKUP(X537,Table9[],4,0),AD537),AD537
),"")</f>
        <v/>
      </c>
      <c r="AG537" s="5"/>
      <c r="AH537" s="5"/>
      <c r="AI537" s="5"/>
      <c r="AJ537" s="6"/>
      <c r="AK537" s="6"/>
      <c r="AL537" s="12" t="str">
        <f t="shared" si="87"/>
        <v/>
      </c>
      <c r="AM537" s="5"/>
      <c r="AN537" s="27" t="str">
        <f t="shared" si="88"/>
        <v/>
      </c>
      <c r="AO537" s="5"/>
      <c r="AP537" s="5"/>
      <c r="AQ537" s="6"/>
      <c r="AR537" s="12" t="str">
        <f t="shared" si="89"/>
        <v/>
      </c>
      <c r="AS537" s="6"/>
      <c r="AT537" s="5"/>
      <c r="AU537" s="53"/>
      <c r="AV537" s="53"/>
      <c r="AW537" s="54"/>
      <c r="AX537" s="15" t="str">
        <f t="shared" si="90"/>
        <v/>
      </c>
      <c r="AY537" s="5"/>
      <c r="AZ537" s="27" t="str">
        <f>IFERROR(VLOOKUP(AY537,vlookup!A$2:I$331,2,FALSE),"")</f>
        <v/>
      </c>
      <c r="BA537" s="27" t="str">
        <f>IFERROR(VLOOKUP(AY537,vlookup!A$2:I$331,3,FALSE),"")</f>
        <v/>
      </c>
      <c r="BB537" s="5"/>
      <c r="BC537" s="27" t="str">
        <f>IFERROR(VLOOKUP(BB537,vlookup!D$2:E$331,2,FALSE),"")</f>
        <v/>
      </c>
      <c r="BD537" s="5"/>
      <c r="BE537" s="27" t="str">
        <f t="shared" si="91"/>
        <v/>
      </c>
      <c r="BF537" s="27" t="str">
        <f>IFERROR(VLOOKUP(BE537,vlookup!G$2:I$331,2,FALSE),"")</f>
        <v/>
      </c>
      <c r="BG537" s="27" t="str">
        <f>IFERROR(VLOOKUP(BE537,vlookup!G$2:I$331,3,FALSE),"")</f>
        <v/>
      </c>
      <c r="BH537" s="5"/>
      <c r="BI537" s="6"/>
      <c r="BJ537" s="6"/>
      <c r="BK537" s="6"/>
      <c r="BL537" s="6"/>
    </row>
    <row r="538" spans="1:64">
      <c r="A538" s="4"/>
      <c r="B538" s="5"/>
      <c r="C538" s="27" t="str">
        <f>IFERROR(VLOOKUP(B538,vlookup!A$2:I$331,2,FALSE),"")</f>
        <v/>
      </c>
      <c r="D538" s="27" t="str">
        <f>IFERROR(VLOOKUP(B538,vlookup!A$2:I$331,3,FALSE),"")</f>
        <v/>
      </c>
      <c r="E538" s="5"/>
      <c r="F538" s="27" t="str">
        <f>IFERROR(VLOOKUP(E538,vlookup!D$2:E$331,2,FALSE),"")</f>
        <v/>
      </c>
      <c r="G538" s="5"/>
      <c r="H538" s="27" t="str">
        <f t="shared" si="82"/>
        <v/>
      </c>
      <c r="I538" s="27" t="str">
        <f>IFERROR(VLOOKUP(H538,vlookup!G$2:I$331,2,FALSE),"")</f>
        <v/>
      </c>
      <c r="J538" s="27" t="str">
        <f>IFERROR(VLOOKUP(H538,vlookup!G$2:I$331,3,FALSE),"")</f>
        <v/>
      </c>
      <c r="K538" s="5"/>
      <c r="L538" s="6"/>
      <c r="M538" s="6"/>
      <c r="N538" s="6"/>
      <c r="O538" s="6"/>
      <c r="P538" s="6"/>
      <c r="Q538" s="14" t="str">
        <f t="shared" si="83"/>
        <v/>
      </c>
      <c r="R538" s="5"/>
      <c r="S538" s="6"/>
      <c r="T538" s="6"/>
      <c r="U538" s="5"/>
      <c r="V538" s="45">
        <f t="shared" si="84"/>
        <v>0</v>
      </c>
      <c r="W538" s="45">
        <f t="shared" si="85"/>
        <v>0</v>
      </c>
      <c r="X538" s="45" t="e">
        <f t="shared" si="86"/>
        <v>#VALUE!</v>
      </c>
      <c r="Y538" s="45">
        <f>IFERROR(VALUE(V538),VLOOKUP(V538,DayReplace[],2,0))</f>
        <v>0</v>
      </c>
      <c r="Z538" s="45">
        <f>IF(V538=0,1,
IF(OR(AND(COUNTIF(Table12[Normal and Leap Years],X538),AA538=3,Y538=30),
AND(COUNTIF(Table9[MM Year],X538),COUNTIF(Table13[Always 29-Day Months],AA538),Y538=30)),Y538
-1,Y538))</f>
        <v>1</v>
      </c>
      <c r="AA538" s="45">
        <f>IFERROR(VALUE(W538),VLOOKUP(W538,MonthReplace[],2,0))</f>
        <v>0</v>
      </c>
      <c r="AB538" s="45" t="e">
        <f>IF(COUNTIF(Table9[MM Year],X538),VLOOKUP(AA538,MonthSerial[],VLOOKUP(X538,Table9[],3,0)+2,0),DATE(X538,AA538,0)-AC538)</f>
        <v>#VALUE!</v>
      </c>
      <c r="AC538" s="45" t="e">
        <f>IF(COUNTIF(Table9[MM Year],X538),
VLOOKUP(X538,Table9[],5,0),
DATE(X538,1,0))</f>
        <v>#VALUE!</v>
      </c>
      <c r="AD538" s="46" t="e">
        <f>IF(AA538=0,DATE(YEAR(AC538+1),7,16),
IF(V538=0,IF(COUNTIF(Table9[MM Year],X538),AC538+AB538+Z538+15-DAY(AC538+AB538+Z538+15)+16,AC538+AB538+Z538-DAY(AC538+AB538+Z538)+16),
IF(COUNTIF(Table9[MM Year],X538),
IF(AC538+AB538+Z538&lt;VLOOKUP(X538,Table9[],7,0),AC538
+AB538+Z538+VLOOKUP(X538,Table9[],4,0),AC538+AB538+Z538),AC538
+AB538+Z538)))</f>
        <v>#VALUE!</v>
      </c>
      <c r="AE538" s="42"/>
      <c r="AF538" s="15" t="str">
        <f>IFERROR(IF(COUNTIF(Table9[MM Year],X538),
IF(AD538&lt;VLOOKUP(X538,Table9[],7,0),AD538
+VLOOKUP(X538,Table9[],4,0),AD538),AD538
),"")</f>
        <v/>
      </c>
      <c r="AG538" s="5"/>
      <c r="AH538" s="5"/>
      <c r="AI538" s="5"/>
      <c r="AJ538" s="6"/>
      <c r="AK538" s="6"/>
      <c r="AL538" s="12" t="str">
        <f t="shared" si="87"/>
        <v/>
      </c>
      <c r="AM538" s="5"/>
      <c r="AN538" s="27" t="str">
        <f t="shared" si="88"/>
        <v/>
      </c>
      <c r="AO538" s="5"/>
      <c r="AP538" s="5"/>
      <c r="AQ538" s="6"/>
      <c r="AR538" s="12" t="str">
        <f t="shared" si="89"/>
        <v/>
      </c>
      <c r="AS538" s="6"/>
      <c r="AT538" s="5"/>
      <c r="AU538" s="53"/>
      <c r="AV538" s="53"/>
      <c r="AW538" s="54"/>
      <c r="AX538" s="15" t="str">
        <f t="shared" si="90"/>
        <v/>
      </c>
      <c r="AY538" s="5"/>
      <c r="AZ538" s="27" t="str">
        <f>IFERROR(VLOOKUP(AY538,vlookup!A$2:I$331,2,FALSE),"")</f>
        <v/>
      </c>
      <c r="BA538" s="27" t="str">
        <f>IFERROR(VLOOKUP(AY538,vlookup!A$2:I$331,3,FALSE),"")</f>
        <v/>
      </c>
      <c r="BB538" s="5"/>
      <c r="BC538" s="27" t="str">
        <f>IFERROR(VLOOKUP(BB538,vlookup!D$2:E$331,2,FALSE),"")</f>
        <v/>
      </c>
      <c r="BD538" s="5"/>
      <c r="BE538" s="27" t="str">
        <f t="shared" si="91"/>
        <v/>
      </c>
      <c r="BF538" s="27" t="str">
        <f>IFERROR(VLOOKUP(BE538,vlookup!G$2:I$331,2,FALSE),"")</f>
        <v/>
      </c>
      <c r="BG538" s="27" t="str">
        <f>IFERROR(VLOOKUP(BE538,vlookup!G$2:I$331,3,FALSE),"")</f>
        <v/>
      </c>
      <c r="BH538" s="5"/>
      <c r="BI538" s="6"/>
      <c r="BJ538" s="6"/>
      <c r="BK538" s="6"/>
      <c r="BL538" s="6"/>
    </row>
    <row r="539" spans="1:64">
      <c r="A539" s="4"/>
      <c r="B539" s="5"/>
      <c r="C539" s="27" t="str">
        <f>IFERROR(VLOOKUP(B539,vlookup!A$2:I$331,2,FALSE),"")</f>
        <v/>
      </c>
      <c r="D539" s="27" t="str">
        <f>IFERROR(VLOOKUP(B539,vlookup!A$2:I$331,3,FALSE),"")</f>
        <v/>
      </c>
      <c r="E539" s="5"/>
      <c r="F539" s="27" t="str">
        <f>IFERROR(VLOOKUP(E539,vlookup!D$2:E$331,2,FALSE),"")</f>
        <v/>
      </c>
      <c r="G539" s="5"/>
      <c r="H539" s="27" t="str">
        <f t="shared" si="82"/>
        <v/>
      </c>
      <c r="I539" s="27" t="str">
        <f>IFERROR(VLOOKUP(H539,vlookup!G$2:I$331,2,FALSE),"")</f>
        <v/>
      </c>
      <c r="J539" s="27" t="str">
        <f>IFERROR(VLOOKUP(H539,vlookup!G$2:I$331,3,FALSE),"")</f>
        <v/>
      </c>
      <c r="K539" s="5"/>
      <c r="L539" s="6"/>
      <c r="M539" s="6"/>
      <c r="N539" s="6"/>
      <c r="O539" s="6"/>
      <c r="P539" s="6"/>
      <c r="Q539" s="14" t="str">
        <f t="shared" si="83"/>
        <v/>
      </c>
      <c r="R539" s="5"/>
      <c r="S539" s="6"/>
      <c r="T539" s="6"/>
      <c r="U539" s="5"/>
      <c r="V539" s="45">
        <f t="shared" si="84"/>
        <v>0</v>
      </c>
      <c r="W539" s="45">
        <f t="shared" si="85"/>
        <v>0</v>
      </c>
      <c r="X539" s="45" t="e">
        <f t="shared" si="86"/>
        <v>#VALUE!</v>
      </c>
      <c r="Y539" s="45">
        <f>IFERROR(VALUE(V539),VLOOKUP(V539,DayReplace[],2,0))</f>
        <v>0</v>
      </c>
      <c r="Z539" s="45">
        <f>IF(V539=0,1,
IF(OR(AND(COUNTIF(Table12[Normal and Leap Years],X539),AA539=3,Y539=30),
AND(COUNTIF(Table9[MM Year],X539),COUNTIF(Table13[Always 29-Day Months],AA539),Y539=30)),Y539
-1,Y539))</f>
        <v>1</v>
      </c>
      <c r="AA539" s="45">
        <f>IFERROR(VALUE(W539),VLOOKUP(W539,MonthReplace[],2,0))</f>
        <v>0</v>
      </c>
      <c r="AB539" s="45" t="e">
        <f>IF(COUNTIF(Table9[MM Year],X539),VLOOKUP(AA539,MonthSerial[],VLOOKUP(X539,Table9[],3,0)+2,0),DATE(X539,AA539,0)-AC539)</f>
        <v>#VALUE!</v>
      </c>
      <c r="AC539" s="45" t="e">
        <f>IF(COUNTIF(Table9[MM Year],X539),
VLOOKUP(X539,Table9[],5,0),
DATE(X539,1,0))</f>
        <v>#VALUE!</v>
      </c>
      <c r="AD539" s="46" t="e">
        <f>IF(AA539=0,DATE(YEAR(AC539+1),7,16),
IF(V539=0,IF(COUNTIF(Table9[MM Year],X539),AC539+AB539+Z539+15-DAY(AC539+AB539+Z539+15)+16,AC539+AB539+Z539-DAY(AC539+AB539+Z539)+16),
IF(COUNTIF(Table9[MM Year],X539),
IF(AC539+AB539+Z539&lt;VLOOKUP(X539,Table9[],7,0),AC539
+AB539+Z539+VLOOKUP(X539,Table9[],4,0),AC539+AB539+Z539),AC539
+AB539+Z539)))</f>
        <v>#VALUE!</v>
      </c>
      <c r="AE539" s="42"/>
      <c r="AF539" s="15" t="str">
        <f>IFERROR(IF(COUNTIF(Table9[MM Year],X539),
IF(AD539&lt;VLOOKUP(X539,Table9[],7,0),AD539
+VLOOKUP(X539,Table9[],4,0),AD539),AD539
),"")</f>
        <v/>
      </c>
      <c r="AG539" s="5"/>
      <c r="AH539" s="5"/>
      <c r="AI539" s="5"/>
      <c r="AJ539" s="6"/>
      <c r="AK539" s="6"/>
      <c r="AL539" s="12" t="str">
        <f t="shared" si="87"/>
        <v/>
      </c>
      <c r="AM539" s="5"/>
      <c r="AN539" s="27" t="str">
        <f t="shared" si="88"/>
        <v/>
      </c>
      <c r="AO539" s="5"/>
      <c r="AP539" s="5"/>
      <c r="AQ539" s="6"/>
      <c r="AR539" s="12" t="str">
        <f t="shared" si="89"/>
        <v/>
      </c>
      <c r="AS539" s="6"/>
      <c r="AT539" s="5"/>
      <c r="AU539" s="53"/>
      <c r="AV539" s="53"/>
      <c r="AW539" s="54"/>
      <c r="AX539" s="15" t="str">
        <f t="shared" si="90"/>
        <v/>
      </c>
      <c r="AY539" s="5"/>
      <c r="AZ539" s="27" t="str">
        <f>IFERROR(VLOOKUP(AY539,vlookup!A$2:I$331,2,FALSE),"")</f>
        <v/>
      </c>
      <c r="BA539" s="27" t="str">
        <f>IFERROR(VLOOKUP(AY539,vlookup!A$2:I$331,3,FALSE),"")</f>
        <v/>
      </c>
      <c r="BB539" s="5"/>
      <c r="BC539" s="27" t="str">
        <f>IFERROR(VLOOKUP(BB539,vlookup!D$2:E$331,2,FALSE),"")</f>
        <v/>
      </c>
      <c r="BD539" s="5"/>
      <c r="BE539" s="27" t="str">
        <f t="shared" si="91"/>
        <v/>
      </c>
      <c r="BF539" s="27" t="str">
        <f>IFERROR(VLOOKUP(BE539,vlookup!G$2:I$331,2,FALSE),"")</f>
        <v/>
      </c>
      <c r="BG539" s="27" t="str">
        <f>IFERROR(VLOOKUP(BE539,vlookup!G$2:I$331,3,FALSE),"")</f>
        <v/>
      </c>
      <c r="BH539" s="5"/>
      <c r="BI539" s="6"/>
      <c r="BJ539" s="6"/>
      <c r="BK539" s="6"/>
      <c r="BL539" s="6"/>
    </row>
    <row r="540" spans="1:64">
      <c r="A540" s="4"/>
      <c r="B540" s="5"/>
      <c r="C540" s="27" t="str">
        <f>IFERROR(VLOOKUP(B540,vlookup!A$2:I$331,2,FALSE),"")</f>
        <v/>
      </c>
      <c r="D540" s="27" t="str">
        <f>IFERROR(VLOOKUP(B540,vlookup!A$2:I$331,3,FALSE),"")</f>
        <v/>
      </c>
      <c r="E540" s="5"/>
      <c r="F540" s="27" t="str">
        <f>IFERROR(VLOOKUP(E540,vlookup!D$2:E$331,2,FALSE),"")</f>
        <v/>
      </c>
      <c r="G540" s="5"/>
      <c r="H540" s="27" t="str">
        <f t="shared" si="82"/>
        <v/>
      </c>
      <c r="I540" s="27" t="str">
        <f>IFERROR(VLOOKUP(H540,vlookup!G$2:I$331,2,FALSE),"")</f>
        <v/>
      </c>
      <c r="J540" s="27" t="str">
        <f>IFERROR(VLOOKUP(H540,vlookup!G$2:I$331,3,FALSE),"")</f>
        <v/>
      </c>
      <c r="K540" s="5"/>
      <c r="L540" s="6"/>
      <c r="M540" s="6"/>
      <c r="N540" s="6"/>
      <c r="O540" s="6"/>
      <c r="P540" s="6"/>
      <c r="Q540" s="14" t="str">
        <f t="shared" si="83"/>
        <v/>
      </c>
      <c r="R540" s="5"/>
      <c r="S540" s="6"/>
      <c r="T540" s="6"/>
      <c r="U540" s="5"/>
      <c r="V540" s="45">
        <f t="shared" si="84"/>
        <v>0</v>
      </c>
      <c r="W540" s="45">
        <f t="shared" si="85"/>
        <v>0</v>
      </c>
      <c r="X540" s="45" t="e">
        <f t="shared" si="86"/>
        <v>#VALUE!</v>
      </c>
      <c r="Y540" s="45">
        <f>IFERROR(VALUE(V540),VLOOKUP(V540,DayReplace[],2,0))</f>
        <v>0</v>
      </c>
      <c r="Z540" s="45">
        <f>IF(V540=0,1,
IF(OR(AND(COUNTIF(Table12[Normal and Leap Years],X540),AA540=3,Y540=30),
AND(COUNTIF(Table9[MM Year],X540),COUNTIF(Table13[Always 29-Day Months],AA540),Y540=30)),Y540
-1,Y540))</f>
        <v>1</v>
      </c>
      <c r="AA540" s="45">
        <f>IFERROR(VALUE(W540),VLOOKUP(W540,MonthReplace[],2,0))</f>
        <v>0</v>
      </c>
      <c r="AB540" s="45" t="e">
        <f>IF(COUNTIF(Table9[MM Year],X540),VLOOKUP(AA540,MonthSerial[],VLOOKUP(X540,Table9[],3,0)+2,0),DATE(X540,AA540,0)-AC540)</f>
        <v>#VALUE!</v>
      </c>
      <c r="AC540" s="45" t="e">
        <f>IF(COUNTIF(Table9[MM Year],X540),
VLOOKUP(X540,Table9[],5,0),
DATE(X540,1,0))</f>
        <v>#VALUE!</v>
      </c>
      <c r="AD540" s="46" t="e">
        <f>IF(AA540=0,DATE(YEAR(AC540+1),7,16),
IF(V540=0,IF(COUNTIF(Table9[MM Year],X540),AC540+AB540+Z540+15-DAY(AC540+AB540+Z540+15)+16,AC540+AB540+Z540-DAY(AC540+AB540+Z540)+16),
IF(COUNTIF(Table9[MM Year],X540),
IF(AC540+AB540+Z540&lt;VLOOKUP(X540,Table9[],7,0),AC540
+AB540+Z540+VLOOKUP(X540,Table9[],4,0),AC540+AB540+Z540),AC540
+AB540+Z540)))</f>
        <v>#VALUE!</v>
      </c>
      <c r="AE540" s="42"/>
      <c r="AF540" s="15" t="str">
        <f>IFERROR(IF(COUNTIF(Table9[MM Year],X540),
IF(AD540&lt;VLOOKUP(X540,Table9[],7,0),AD540
+VLOOKUP(X540,Table9[],4,0),AD540),AD540
),"")</f>
        <v/>
      </c>
      <c r="AG540" s="5"/>
      <c r="AH540" s="5"/>
      <c r="AI540" s="5"/>
      <c r="AJ540" s="6"/>
      <c r="AK540" s="6"/>
      <c r="AL540" s="12" t="str">
        <f t="shared" si="87"/>
        <v/>
      </c>
      <c r="AM540" s="5"/>
      <c r="AN540" s="27" t="str">
        <f t="shared" si="88"/>
        <v/>
      </c>
      <c r="AO540" s="5"/>
      <c r="AP540" s="5"/>
      <c r="AQ540" s="6"/>
      <c r="AR540" s="12" t="str">
        <f t="shared" si="89"/>
        <v/>
      </c>
      <c r="AS540" s="6"/>
      <c r="AT540" s="5"/>
      <c r="AU540" s="53"/>
      <c r="AV540" s="53"/>
      <c r="AW540" s="54"/>
      <c r="AX540" s="15" t="str">
        <f t="shared" si="90"/>
        <v/>
      </c>
      <c r="AY540" s="5"/>
      <c r="AZ540" s="27" t="str">
        <f>IFERROR(VLOOKUP(AY540,vlookup!A$2:I$331,2,FALSE),"")</f>
        <v/>
      </c>
      <c r="BA540" s="27" t="str">
        <f>IFERROR(VLOOKUP(AY540,vlookup!A$2:I$331,3,FALSE),"")</f>
        <v/>
      </c>
      <c r="BB540" s="5"/>
      <c r="BC540" s="27" t="str">
        <f>IFERROR(VLOOKUP(BB540,vlookup!D$2:E$331,2,FALSE),"")</f>
        <v/>
      </c>
      <c r="BD540" s="5"/>
      <c r="BE540" s="27" t="str">
        <f t="shared" si="91"/>
        <v/>
      </c>
      <c r="BF540" s="27" t="str">
        <f>IFERROR(VLOOKUP(BE540,vlookup!G$2:I$331,2,FALSE),"")</f>
        <v/>
      </c>
      <c r="BG540" s="27" t="str">
        <f>IFERROR(VLOOKUP(BE540,vlookup!G$2:I$331,3,FALSE),"")</f>
        <v/>
      </c>
      <c r="BH540" s="5"/>
      <c r="BI540" s="6"/>
      <c r="BJ540" s="6"/>
      <c r="BK540" s="6"/>
      <c r="BL540" s="6"/>
    </row>
    <row r="541" spans="1:64">
      <c r="A541" s="4"/>
      <c r="B541" s="5"/>
      <c r="C541" s="27" t="str">
        <f>IFERROR(VLOOKUP(B541,vlookup!A$2:I$331,2,FALSE),"")</f>
        <v/>
      </c>
      <c r="D541" s="27" t="str">
        <f>IFERROR(VLOOKUP(B541,vlookup!A$2:I$331,3,FALSE),"")</f>
        <v/>
      </c>
      <c r="E541" s="5"/>
      <c r="F541" s="27" t="str">
        <f>IFERROR(VLOOKUP(E541,vlookup!D$2:E$331,2,FALSE),"")</f>
        <v/>
      </c>
      <c r="G541" s="5"/>
      <c r="H541" s="27" t="str">
        <f t="shared" si="82"/>
        <v/>
      </c>
      <c r="I541" s="27" t="str">
        <f>IFERROR(VLOOKUP(H541,vlookup!G$2:I$331,2,FALSE),"")</f>
        <v/>
      </c>
      <c r="J541" s="27" t="str">
        <f>IFERROR(VLOOKUP(H541,vlookup!G$2:I$331,3,FALSE),"")</f>
        <v/>
      </c>
      <c r="K541" s="5"/>
      <c r="L541" s="6"/>
      <c r="M541" s="6"/>
      <c r="N541" s="6"/>
      <c r="O541" s="6"/>
      <c r="P541" s="6"/>
      <c r="Q541" s="14" t="str">
        <f t="shared" si="83"/>
        <v/>
      </c>
      <c r="R541" s="5"/>
      <c r="S541" s="6"/>
      <c r="T541" s="6"/>
      <c r="U541" s="5"/>
      <c r="V541" s="45">
        <f t="shared" si="84"/>
        <v>0</v>
      </c>
      <c r="W541" s="45">
        <f t="shared" si="85"/>
        <v>0</v>
      </c>
      <c r="X541" s="45" t="e">
        <f t="shared" si="86"/>
        <v>#VALUE!</v>
      </c>
      <c r="Y541" s="45">
        <f>IFERROR(VALUE(V541),VLOOKUP(V541,DayReplace[],2,0))</f>
        <v>0</v>
      </c>
      <c r="Z541" s="45">
        <f>IF(V541=0,1,
IF(OR(AND(COUNTIF(Table12[Normal and Leap Years],X541),AA541=3,Y541=30),
AND(COUNTIF(Table9[MM Year],X541),COUNTIF(Table13[Always 29-Day Months],AA541),Y541=30)),Y541
-1,Y541))</f>
        <v>1</v>
      </c>
      <c r="AA541" s="45">
        <f>IFERROR(VALUE(W541),VLOOKUP(W541,MonthReplace[],2,0))</f>
        <v>0</v>
      </c>
      <c r="AB541" s="45" t="e">
        <f>IF(COUNTIF(Table9[MM Year],X541),VLOOKUP(AA541,MonthSerial[],VLOOKUP(X541,Table9[],3,0)+2,0),DATE(X541,AA541,0)-AC541)</f>
        <v>#VALUE!</v>
      </c>
      <c r="AC541" s="45" t="e">
        <f>IF(COUNTIF(Table9[MM Year],X541),
VLOOKUP(X541,Table9[],5,0),
DATE(X541,1,0))</f>
        <v>#VALUE!</v>
      </c>
      <c r="AD541" s="46" t="e">
        <f>IF(AA541=0,DATE(YEAR(AC541+1),7,16),
IF(V541=0,IF(COUNTIF(Table9[MM Year],X541),AC541+AB541+Z541+15-DAY(AC541+AB541+Z541+15)+16,AC541+AB541+Z541-DAY(AC541+AB541+Z541)+16),
IF(COUNTIF(Table9[MM Year],X541),
IF(AC541+AB541+Z541&lt;VLOOKUP(X541,Table9[],7,0),AC541
+AB541+Z541+VLOOKUP(X541,Table9[],4,0),AC541+AB541+Z541),AC541
+AB541+Z541)))</f>
        <v>#VALUE!</v>
      </c>
      <c r="AE541" s="42"/>
      <c r="AF541" s="15" t="str">
        <f>IFERROR(IF(COUNTIF(Table9[MM Year],X541),
IF(AD541&lt;VLOOKUP(X541,Table9[],7,0),AD541
+VLOOKUP(X541,Table9[],4,0),AD541),AD541
),"")</f>
        <v/>
      </c>
      <c r="AG541" s="5"/>
      <c r="AH541" s="5"/>
      <c r="AI541" s="5"/>
      <c r="AJ541" s="6"/>
      <c r="AK541" s="6"/>
      <c r="AL541" s="12" t="str">
        <f t="shared" si="87"/>
        <v/>
      </c>
      <c r="AM541" s="5"/>
      <c r="AN541" s="27" t="str">
        <f t="shared" si="88"/>
        <v/>
      </c>
      <c r="AO541" s="5"/>
      <c r="AP541" s="5"/>
      <c r="AQ541" s="6"/>
      <c r="AR541" s="12" t="str">
        <f t="shared" si="89"/>
        <v/>
      </c>
      <c r="AS541" s="6"/>
      <c r="AT541" s="5"/>
      <c r="AU541" s="53"/>
      <c r="AV541" s="53"/>
      <c r="AW541" s="54"/>
      <c r="AX541" s="15" t="str">
        <f t="shared" si="90"/>
        <v/>
      </c>
      <c r="AY541" s="5"/>
      <c r="AZ541" s="27" t="str">
        <f>IFERROR(VLOOKUP(AY541,vlookup!A$2:I$331,2,FALSE),"")</f>
        <v/>
      </c>
      <c r="BA541" s="27" t="str">
        <f>IFERROR(VLOOKUP(AY541,vlookup!A$2:I$331,3,FALSE),"")</f>
        <v/>
      </c>
      <c r="BB541" s="5"/>
      <c r="BC541" s="27" t="str">
        <f>IFERROR(VLOOKUP(BB541,vlookup!D$2:E$331,2,FALSE),"")</f>
        <v/>
      </c>
      <c r="BD541" s="5"/>
      <c r="BE541" s="27" t="str">
        <f t="shared" si="91"/>
        <v/>
      </c>
      <c r="BF541" s="27" t="str">
        <f>IFERROR(VLOOKUP(BE541,vlookup!G$2:I$331,2,FALSE),"")</f>
        <v/>
      </c>
      <c r="BG541" s="27" t="str">
        <f>IFERROR(VLOOKUP(BE541,vlookup!G$2:I$331,3,FALSE),"")</f>
        <v/>
      </c>
      <c r="BH541" s="5"/>
      <c r="BI541" s="6"/>
      <c r="BJ541" s="6"/>
      <c r="BK541" s="6"/>
      <c r="BL541" s="6"/>
    </row>
    <row r="542" spans="1:64">
      <c r="A542" s="4"/>
      <c r="B542" s="5"/>
      <c r="C542" s="27" t="str">
        <f>IFERROR(VLOOKUP(B542,vlookup!A$2:I$331,2,FALSE),"")</f>
        <v/>
      </c>
      <c r="D542" s="27" t="str">
        <f>IFERROR(VLOOKUP(B542,vlookup!A$2:I$331,3,FALSE),"")</f>
        <v/>
      </c>
      <c r="E542" s="5"/>
      <c r="F542" s="27" t="str">
        <f>IFERROR(VLOOKUP(E542,vlookup!D$2:E$331,2,FALSE),"")</f>
        <v/>
      </c>
      <c r="G542" s="5"/>
      <c r="H542" s="27" t="str">
        <f t="shared" si="82"/>
        <v/>
      </c>
      <c r="I542" s="27" t="str">
        <f>IFERROR(VLOOKUP(H542,vlookup!G$2:I$331,2,FALSE),"")</f>
        <v/>
      </c>
      <c r="J542" s="27" t="str">
        <f>IFERROR(VLOOKUP(H542,vlookup!G$2:I$331,3,FALSE),"")</f>
        <v/>
      </c>
      <c r="K542" s="5"/>
      <c r="L542" s="6"/>
      <c r="M542" s="6"/>
      <c r="N542" s="6"/>
      <c r="O542" s="6"/>
      <c r="P542" s="6"/>
      <c r="Q542" s="14" t="str">
        <f t="shared" si="83"/>
        <v/>
      </c>
      <c r="R542" s="5"/>
      <c r="S542" s="6"/>
      <c r="T542" s="6"/>
      <c r="U542" s="5"/>
      <c r="V542" s="45">
        <f t="shared" si="84"/>
        <v>0</v>
      </c>
      <c r="W542" s="45">
        <f t="shared" si="85"/>
        <v>0</v>
      </c>
      <c r="X542" s="45" t="e">
        <f t="shared" si="86"/>
        <v>#VALUE!</v>
      </c>
      <c r="Y542" s="45">
        <f>IFERROR(VALUE(V542),VLOOKUP(V542,DayReplace[],2,0))</f>
        <v>0</v>
      </c>
      <c r="Z542" s="45">
        <f>IF(V542=0,1,
IF(OR(AND(COUNTIF(Table12[Normal and Leap Years],X542),AA542=3,Y542=30),
AND(COUNTIF(Table9[MM Year],X542),COUNTIF(Table13[Always 29-Day Months],AA542),Y542=30)),Y542
-1,Y542))</f>
        <v>1</v>
      </c>
      <c r="AA542" s="45">
        <f>IFERROR(VALUE(W542),VLOOKUP(W542,MonthReplace[],2,0))</f>
        <v>0</v>
      </c>
      <c r="AB542" s="45" t="e">
        <f>IF(COUNTIF(Table9[MM Year],X542),VLOOKUP(AA542,MonthSerial[],VLOOKUP(X542,Table9[],3,0)+2,0),DATE(X542,AA542,0)-AC542)</f>
        <v>#VALUE!</v>
      </c>
      <c r="AC542" s="45" t="e">
        <f>IF(COUNTIF(Table9[MM Year],X542),
VLOOKUP(X542,Table9[],5,0),
DATE(X542,1,0))</f>
        <v>#VALUE!</v>
      </c>
      <c r="AD542" s="46" t="e">
        <f>IF(AA542=0,DATE(YEAR(AC542+1),7,16),
IF(V542=0,IF(COUNTIF(Table9[MM Year],X542),AC542+AB542+Z542+15-DAY(AC542+AB542+Z542+15)+16,AC542+AB542+Z542-DAY(AC542+AB542+Z542)+16),
IF(COUNTIF(Table9[MM Year],X542),
IF(AC542+AB542+Z542&lt;VLOOKUP(X542,Table9[],7,0),AC542
+AB542+Z542+VLOOKUP(X542,Table9[],4,0),AC542+AB542+Z542),AC542
+AB542+Z542)))</f>
        <v>#VALUE!</v>
      </c>
      <c r="AE542" s="42"/>
      <c r="AF542" s="15" t="str">
        <f>IFERROR(IF(COUNTIF(Table9[MM Year],X542),
IF(AD542&lt;VLOOKUP(X542,Table9[],7,0),AD542
+VLOOKUP(X542,Table9[],4,0),AD542),AD542
),"")</f>
        <v/>
      </c>
      <c r="AG542" s="5"/>
      <c r="AH542" s="5"/>
      <c r="AI542" s="5"/>
      <c r="AJ542" s="6"/>
      <c r="AK542" s="6"/>
      <c r="AL542" s="12" t="str">
        <f t="shared" si="87"/>
        <v/>
      </c>
      <c r="AM542" s="5"/>
      <c r="AN542" s="27" t="str">
        <f t="shared" si="88"/>
        <v/>
      </c>
      <c r="AO542" s="5"/>
      <c r="AP542" s="5"/>
      <c r="AQ542" s="6"/>
      <c r="AR542" s="12" t="str">
        <f t="shared" si="89"/>
        <v/>
      </c>
      <c r="AS542" s="6"/>
      <c r="AT542" s="5"/>
      <c r="AU542" s="53"/>
      <c r="AV542" s="53"/>
      <c r="AW542" s="54"/>
      <c r="AX542" s="15" t="str">
        <f t="shared" si="90"/>
        <v/>
      </c>
      <c r="AY542" s="5"/>
      <c r="AZ542" s="27" t="str">
        <f>IFERROR(VLOOKUP(AY542,vlookup!A$2:I$331,2,FALSE),"")</f>
        <v/>
      </c>
      <c r="BA542" s="27" t="str">
        <f>IFERROR(VLOOKUP(AY542,vlookup!A$2:I$331,3,FALSE),"")</f>
        <v/>
      </c>
      <c r="BB542" s="5"/>
      <c r="BC542" s="27" t="str">
        <f>IFERROR(VLOOKUP(BB542,vlookup!D$2:E$331,2,FALSE),"")</f>
        <v/>
      </c>
      <c r="BD542" s="5"/>
      <c r="BE542" s="27" t="str">
        <f t="shared" si="91"/>
        <v/>
      </c>
      <c r="BF542" s="27" t="str">
        <f>IFERROR(VLOOKUP(BE542,vlookup!G$2:I$331,2,FALSE),"")</f>
        <v/>
      </c>
      <c r="BG542" s="27" t="str">
        <f>IFERROR(VLOOKUP(BE542,vlookup!G$2:I$331,3,FALSE),"")</f>
        <v/>
      </c>
      <c r="BH542" s="5"/>
      <c r="BI542" s="6"/>
      <c r="BJ542" s="6"/>
      <c r="BK542" s="6"/>
      <c r="BL542" s="6"/>
    </row>
    <row r="543" spans="1:64">
      <c r="A543" s="4"/>
      <c r="B543" s="5"/>
      <c r="C543" s="27" t="str">
        <f>IFERROR(VLOOKUP(B543,vlookup!A$2:I$331,2,FALSE),"")</f>
        <v/>
      </c>
      <c r="D543" s="27" t="str">
        <f>IFERROR(VLOOKUP(B543,vlookup!A$2:I$331,3,FALSE),"")</f>
        <v/>
      </c>
      <c r="E543" s="5"/>
      <c r="F543" s="27" t="str">
        <f>IFERROR(VLOOKUP(E543,vlookup!D$2:E$331,2,FALSE),"")</f>
        <v/>
      </c>
      <c r="G543" s="5"/>
      <c r="H543" s="27" t="str">
        <f t="shared" si="82"/>
        <v/>
      </c>
      <c r="I543" s="27" t="str">
        <f>IFERROR(VLOOKUP(H543,vlookup!G$2:I$331,2,FALSE),"")</f>
        <v/>
      </c>
      <c r="J543" s="27" t="str">
        <f>IFERROR(VLOOKUP(H543,vlookup!G$2:I$331,3,FALSE),"")</f>
        <v/>
      </c>
      <c r="K543" s="5"/>
      <c r="L543" s="6"/>
      <c r="M543" s="6"/>
      <c r="N543" s="6"/>
      <c r="O543" s="6"/>
      <c r="P543" s="6"/>
      <c r="Q543" s="14" t="str">
        <f t="shared" si="83"/>
        <v/>
      </c>
      <c r="R543" s="5"/>
      <c r="S543" s="6"/>
      <c r="T543" s="6"/>
      <c r="U543" s="5"/>
      <c r="V543" s="45">
        <f t="shared" si="84"/>
        <v>0</v>
      </c>
      <c r="W543" s="45">
        <f t="shared" si="85"/>
        <v>0</v>
      </c>
      <c r="X543" s="45" t="e">
        <f t="shared" si="86"/>
        <v>#VALUE!</v>
      </c>
      <c r="Y543" s="45">
        <f>IFERROR(VALUE(V543),VLOOKUP(V543,DayReplace[],2,0))</f>
        <v>0</v>
      </c>
      <c r="Z543" s="45">
        <f>IF(V543=0,1,
IF(OR(AND(COUNTIF(Table12[Normal and Leap Years],X543),AA543=3,Y543=30),
AND(COUNTIF(Table9[MM Year],X543),COUNTIF(Table13[Always 29-Day Months],AA543),Y543=30)),Y543
-1,Y543))</f>
        <v>1</v>
      </c>
      <c r="AA543" s="45">
        <f>IFERROR(VALUE(W543),VLOOKUP(W543,MonthReplace[],2,0))</f>
        <v>0</v>
      </c>
      <c r="AB543" s="45" t="e">
        <f>IF(COUNTIF(Table9[MM Year],X543),VLOOKUP(AA543,MonthSerial[],VLOOKUP(X543,Table9[],3,0)+2,0),DATE(X543,AA543,0)-AC543)</f>
        <v>#VALUE!</v>
      </c>
      <c r="AC543" s="45" t="e">
        <f>IF(COUNTIF(Table9[MM Year],X543),
VLOOKUP(X543,Table9[],5,0),
DATE(X543,1,0))</f>
        <v>#VALUE!</v>
      </c>
      <c r="AD543" s="46" t="e">
        <f>IF(AA543=0,DATE(YEAR(AC543+1),7,16),
IF(V543=0,IF(COUNTIF(Table9[MM Year],X543),AC543+AB543+Z543+15-DAY(AC543+AB543+Z543+15)+16,AC543+AB543+Z543-DAY(AC543+AB543+Z543)+16),
IF(COUNTIF(Table9[MM Year],X543),
IF(AC543+AB543+Z543&lt;VLOOKUP(X543,Table9[],7,0),AC543
+AB543+Z543+VLOOKUP(X543,Table9[],4,0),AC543+AB543+Z543),AC543
+AB543+Z543)))</f>
        <v>#VALUE!</v>
      </c>
      <c r="AE543" s="42"/>
      <c r="AF543" s="15" t="str">
        <f>IFERROR(IF(COUNTIF(Table9[MM Year],X543),
IF(AD543&lt;VLOOKUP(X543,Table9[],7,0),AD543
+VLOOKUP(X543,Table9[],4,0),AD543),AD543
),"")</f>
        <v/>
      </c>
      <c r="AG543" s="5"/>
      <c r="AH543" s="5"/>
      <c r="AI543" s="5"/>
      <c r="AJ543" s="6"/>
      <c r="AK543" s="6"/>
      <c r="AL543" s="12" t="str">
        <f t="shared" si="87"/>
        <v/>
      </c>
      <c r="AM543" s="5"/>
      <c r="AN543" s="27" t="str">
        <f t="shared" si="88"/>
        <v/>
      </c>
      <c r="AO543" s="5"/>
      <c r="AP543" s="5"/>
      <c r="AQ543" s="6"/>
      <c r="AR543" s="12" t="str">
        <f t="shared" si="89"/>
        <v/>
      </c>
      <c r="AS543" s="6"/>
      <c r="AT543" s="5"/>
      <c r="AU543" s="53"/>
      <c r="AV543" s="53"/>
      <c r="AW543" s="54"/>
      <c r="AX543" s="15" t="str">
        <f t="shared" si="90"/>
        <v/>
      </c>
      <c r="AY543" s="5"/>
      <c r="AZ543" s="27" t="str">
        <f>IFERROR(VLOOKUP(AY543,vlookup!A$2:I$331,2,FALSE),"")</f>
        <v/>
      </c>
      <c r="BA543" s="27" t="str">
        <f>IFERROR(VLOOKUP(AY543,vlookup!A$2:I$331,3,FALSE),"")</f>
        <v/>
      </c>
      <c r="BB543" s="5"/>
      <c r="BC543" s="27" t="str">
        <f>IFERROR(VLOOKUP(BB543,vlookup!D$2:E$331,2,FALSE),"")</f>
        <v/>
      </c>
      <c r="BD543" s="5"/>
      <c r="BE543" s="27" t="str">
        <f t="shared" si="91"/>
        <v/>
      </c>
      <c r="BF543" s="27" t="str">
        <f>IFERROR(VLOOKUP(BE543,vlookup!G$2:I$331,2,FALSE),"")</f>
        <v/>
      </c>
      <c r="BG543" s="27" t="str">
        <f>IFERROR(VLOOKUP(BE543,vlookup!G$2:I$331,3,FALSE),"")</f>
        <v/>
      </c>
      <c r="BH543" s="5"/>
      <c r="BI543" s="6"/>
      <c r="BJ543" s="6"/>
      <c r="BK543" s="6"/>
      <c r="BL543" s="6"/>
    </row>
    <row r="544" spans="1:64">
      <c r="A544" s="4"/>
      <c r="B544" s="5"/>
      <c r="C544" s="27" t="str">
        <f>IFERROR(VLOOKUP(B544,vlookup!A$2:I$331,2,FALSE),"")</f>
        <v/>
      </c>
      <c r="D544" s="27" t="str">
        <f>IFERROR(VLOOKUP(B544,vlookup!A$2:I$331,3,FALSE),"")</f>
        <v/>
      </c>
      <c r="E544" s="5"/>
      <c r="F544" s="27" t="str">
        <f>IFERROR(VLOOKUP(E544,vlookup!D$2:E$331,2,FALSE),"")</f>
        <v/>
      </c>
      <c r="G544" s="5"/>
      <c r="H544" s="27" t="str">
        <f t="shared" si="82"/>
        <v/>
      </c>
      <c r="I544" s="27" t="str">
        <f>IFERROR(VLOOKUP(H544,vlookup!G$2:I$331,2,FALSE),"")</f>
        <v/>
      </c>
      <c r="J544" s="27" t="str">
        <f>IFERROR(VLOOKUP(H544,vlookup!G$2:I$331,3,FALSE),"")</f>
        <v/>
      </c>
      <c r="K544" s="5"/>
      <c r="L544" s="6"/>
      <c r="M544" s="6"/>
      <c r="N544" s="6"/>
      <c r="O544" s="6"/>
      <c r="P544" s="6"/>
      <c r="Q544" s="14" t="str">
        <f t="shared" si="83"/>
        <v/>
      </c>
      <c r="R544" s="5"/>
      <c r="S544" s="6"/>
      <c r="T544" s="6"/>
      <c r="U544" s="5"/>
      <c r="V544" s="45">
        <f t="shared" si="84"/>
        <v>0</v>
      </c>
      <c r="W544" s="45">
        <f t="shared" si="85"/>
        <v>0</v>
      </c>
      <c r="X544" s="45" t="e">
        <f t="shared" si="86"/>
        <v>#VALUE!</v>
      </c>
      <c r="Y544" s="45">
        <f>IFERROR(VALUE(V544),VLOOKUP(V544,DayReplace[],2,0))</f>
        <v>0</v>
      </c>
      <c r="Z544" s="45">
        <f>IF(V544=0,1,
IF(OR(AND(COUNTIF(Table12[Normal and Leap Years],X544),AA544=3,Y544=30),
AND(COUNTIF(Table9[MM Year],X544),COUNTIF(Table13[Always 29-Day Months],AA544),Y544=30)),Y544
-1,Y544))</f>
        <v>1</v>
      </c>
      <c r="AA544" s="45">
        <f>IFERROR(VALUE(W544),VLOOKUP(W544,MonthReplace[],2,0))</f>
        <v>0</v>
      </c>
      <c r="AB544" s="45" t="e">
        <f>IF(COUNTIF(Table9[MM Year],X544),VLOOKUP(AA544,MonthSerial[],VLOOKUP(X544,Table9[],3,0)+2,0),DATE(X544,AA544,0)-AC544)</f>
        <v>#VALUE!</v>
      </c>
      <c r="AC544" s="45" t="e">
        <f>IF(COUNTIF(Table9[MM Year],X544),
VLOOKUP(X544,Table9[],5,0),
DATE(X544,1,0))</f>
        <v>#VALUE!</v>
      </c>
      <c r="AD544" s="46" t="e">
        <f>IF(AA544=0,DATE(YEAR(AC544+1),7,16),
IF(V544=0,IF(COUNTIF(Table9[MM Year],X544),AC544+AB544+Z544+15-DAY(AC544+AB544+Z544+15)+16,AC544+AB544+Z544-DAY(AC544+AB544+Z544)+16),
IF(COUNTIF(Table9[MM Year],X544),
IF(AC544+AB544+Z544&lt;VLOOKUP(X544,Table9[],7,0),AC544
+AB544+Z544+VLOOKUP(X544,Table9[],4,0),AC544+AB544+Z544),AC544
+AB544+Z544)))</f>
        <v>#VALUE!</v>
      </c>
      <c r="AE544" s="42"/>
      <c r="AF544" s="15" t="str">
        <f>IFERROR(IF(COUNTIF(Table9[MM Year],X544),
IF(AD544&lt;VLOOKUP(X544,Table9[],7,0),AD544
+VLOOKUP(X544,Table9[],4,0),AD544),AD544
),"")</f>
        <v/>
      </c>
      <c r="AG544" s="5"/>
      <c r="AH544" s="5"/>
      <c r="AI544" s="5"/>
      <c r="AJ544" s="6"/>
      <c r="AK544" s="6"/>
      <c r="AL544" s="12" t="str">
        <f t="shared" si="87"/>
        <v/>
      </c>
      <c r="AM544" s="5"/>
      <c r="AN544" s="27" t="str">
        <f t="shared" si="88"/>
        <v/>
      </c>
      <c r="AO544" s="5"/>
      <c r="AP544" s="5"/>
      <c r="AQ544" s="6"/>
      <c r="AR544" s="12" t="str">
        <f t="shared" si="89"/>
        <v/>
      </c>
      <c r="AS544" s="6"/>
      <c r="AT544" s="5"/>
      <c r="AU544" s="53"/>
      <c r="AV544" s="53"/>
      <c r="AW544" s="54"/>
      <c r="AX544" s="15" t="str">
        <f t="shared" si="90"/>
        <v/>
      </c>
      <c r="AY544" s="5"/>
      <c r="AZ544" s="27" t="str">
        <f>IFERROR(VLOOKUP(AY544,vlookup!A$2:I$331,2,FALSE),"")</f>
        <v/>
      </c>
      <c r="BA544" s="27" t="str">
        <f>IFERROR(VLOOKUP(AY544,vlookup!A$2:I$331,3,FALSE),"")</f>
        <v/>
      </c>
      <c r="BB544" s="5"/>
      <c r="BC544" s="27" t="str">
        <f>IFERROR(VLOOKUP(BB544,vlookup!D$2:E$331,2,FALSE),"")</f>
        <v/>
      </c>
      <c r="BD544" s="5"/>
      <c r="BE544" s="27" t="str">
        <f t="shared" si="91"/>
        <v/>
      </c>
      <c r="BF544" s="27" t="str">
        <f>IFERROR(VLOOKUP(BE544,vlookup!G$2:I$331,2,FALSE),"")</f>
        <v/>
      </c>
      <c r="BG544" s="27" t="str">
        <f>IFERROR(VLOOKUP(BE544,vlookup!G$2:I$331,3,FALSE),"")</f>
        <v/>
      </c>
      <c r="BH544" s="5"/>
      <c r="BI544" s="6"/>
      <c r="BJ544" s="6"/>
      <c r="BK544" s="6"/>
      <c r="BL544" s="6"/>
    </row>
    <row r="545" spans="1:64">
      <c r="A545" s="4"/>
      <c r="B545" s="5"/>
      <c r="C545" s="27" t="str">
        <f>IFERROR(VLOOKUP(B545,vlookup!A$2:I$331,2,FALSE),"")</f>
        <v/>
      </c>
      <c r="D545" s="27" t="str">
        <f>IFERROR(VLOOKUP(B545,vlookup!A$2:I$331,3,FALSE),"")</f>
        <v/>
      </c>
      <c r="E545" s="5"/>
      <c r="F545" s="27" t="str">
        <f>IFERROR(VLOOKUP(E545,vlookup!D$2:E$331,2,FALSE),"")</f>
        <v/>
      </c>
      <c r="G545" s="5"/>
      <c r="H545" s="27" t="str">
        <f t="shared" si="82"/>
        <v/>
      </c>
      <c r="I545" s="27" t="str">
        <f>IFERROR(VLOOKUP(H545,vlookup!G$2:I$331,2,FALSE),"")</f>
        <v/>
      </c>
      <c r="J545" s="27" t="str">
        <f>IFERROR(VLOOKUP(H545,vlookup!G$2:I$331,3,FALSE),"")</f>
        <v/>
      </c>
      <c r="K545" s="5"/>
      <c r="L545" s="6"/>
      <c r="M545" s="6"/>
      <c r="N545" s="6"/>
      <c r="O545" s="6"/>
      <c r="P545" s="6"/>
      <c r="Q545" s="14" t="str">
        <f t="shared" si="83"/>
        <v/>
      </c>
      <c r="R545" s="5"/>
      <c r="S545" s="6"/>
      <c r="T545" s="6"/>
      <c r="U545" s="5"/>
      <c r="V545" s="45">
        <f t="shared" si="84"/>
        <v>0</v>
      </c>
      <c r="W545" s="45">
        <f t="shared" si="85"/>
        <v>0</v>
      </c>
      <c r="X545" s="45" t="e">
        <f t="shared" si="86"/>
        <v>#VALUE!</v>
      </c>
      <c r="Y545" s="45">
        <f>IFERROR(VALUE(V545),VLOOKUP(V545,DayReplace[],2,0))</f>
        <v>0</v>
      </c>
      <c r="Z545" s="45">
        <f>IF(V545=0,1,
IF(OR(AND(COUNTIF(Table12[Normal and Leap Years],X545),AA545=3,Y545=30),
AND(COUNTIF(Table9[MM Year],X545),COUNTIF(Table13[Always 29-Day Months],AA545),Y545=30)),Y545
-1,Y545))</f>
        <v>1</v>
      </c>
      <c r="AA545" s="45">
        <f>IFERROR(VALUE(W545),VLOOKUP(W545,MonthReplace[],2,0))</f>
        <v>0</v>
      </c>
      <c r="AB545" s="45" t="e">
        <f>IF(COUNTIF(Table9[MM Year],X545),VLOOKUP(AA545,MonthSerial[],VLOOKUP(X545,Table9[],3,0)+2,0),DATE(X545,AA545,0)-AC545)</f>
        <v>#VALUE!</v>
      </c>
      <c r="AC545" s="45" t="e">
        <f>IF(COUNTIF(Table9[MM Year],X545),
VLOOKUP(X545,Table9[],5,0),
DATE(X545,1,0))</f>
        <v>#VALUE!</v>
      </c>
      <c r="AD545" s="46" t="e">
        <f>IF(AA545=0,DATE(YEAR(AC545+1),7,16),
IF(V545=0,IF(COUNTIF(Table9[MM Year],X545),AC545+AB545+Z545+15-DAY(AC545+AB545+Z545+15)+16,AC545+AB545+Z545-DAY(AC545+AB545+Z545)+16),
IF(COUNTIF(Table9[MM Year],X545),
IF(AC545+AB545+Z545&lt;VLOOKUP(X545,Table9[],7,0),AC545
+AB545+Z545+VLOOKUP(X545,Table9[],4,0),AC545+AB545+Z545),AC545
+AB545+Z545)))</f>
        <v>#VALUE!</v>
      </c>
      <c r="AE545" s="42"/>
      <c r="AF545" s="15" t="str">
        <f>IFERROR(IF(COUNTIF(Table9[MM Year],X545),
IF(AD545&lt;VLOOKUP(X545,Table9[],7,0),AD545
+VLOOKUP(X545,Table9[],4,0),AD545),AD545
),"")</f>
        <v/>
      </c>
      <c r="AG545" s="5"/>
      <c r="AH545" s="5"/>
      <c r="AI545" s="5"/>
      <c r="AJ545" s="6"/>
      <c r="AK545" s="6"/>
      <c r="AL545" s="12" t="str">
        <f t="shared" si="87"/>
        <v/>
      </c>
      <c r="AM545" s="5"/>
      <c r="AN545" s="27" t="str">
        <f t="shared" si="88"/>
        <v/>
      </c>
      <c r="AO545" s="5"/>
      <c r="AP545" s="5"/>
      <c r="AQ545" s="6"/>
      <c r="AR545" s="12" t="str">
        <f t="shared" si="89"/>
        <v/>
      </c>
      <c r="AS545" s="6"/>
      <c r="AT545" s="5"/>
      <c r="AU545" s="53"/>
      <c r="AV545" s="53"/>
      <c r="AW545" s="54"/>
      <c r="AX545" s="15" t="str">
        <f t="shared" si="90"/>
        <v/>
      </c>
      <c r="AY545" s="5"/>
      <c r="AZ545" s="27" t="str">
        <f>IFERROR(VLOOKUP(AY545,vlookup!A$2:I$331,2,FALSE),"")</f>
        <v/>
      </c>
      <c r="BA545" s="27" t="str">
        <f>IFERROR(VLOOKUP(AY545,vlookup!A$2:I$331,3,FALSE),"")</f>
        <v/>
      </c>
      <c r="BB545" s="5"/>
      <c r="BC545" s="27" t="str">
        <f>IFERROR(VLOOKUP(BB545,vlookup!D$2:E$331,2,FALSE),"")</f>
        <v/>
      </c>
      <c r="BD545" s="5"/>
      <c r="BE545" s="27" t="str">
        <f t="shared" si="91"/>
        <v/>
      </c>
      <c r="BF545" s="27" t="str">
        <f>IFERROR(VLOOKUP(BE545,vlookup!G$2:I$331,2,FALSE),"")</f>
        <v/>
      </c>
      <c r="BG545" s="27" t="str">
        <f>IFERROR(VLOOKUP(BE545,vlookup!G$2:I$331,3,FALSE),"")</f>
        <v/>
      </c>
      <c r="BH545" s="5"/>
      <c r="BI545" s="6"/>
      <c r="BJ545" s="6"/>
      <c r="BK545" s="6"/>
      <c r="BL545" s="6"/>
    </row>
    <row r="546" spans="1:64">
      <c r="A546" s="4"/>
      <c r="B546" s="5"/>
      <c r="C546" s="27" t="str">
        <f>IFERROR(VLOOKUP(B546,vlookup!A$2:I$331,2,FALSE),"")</f>
        <v/>
      </c>
      <c r="D546" s="27" t="str">
        <f>IFERROR(VLOOKUP(B546,vlookup!A$2:I$331,3,FALSE),"")</f>
        <v/>
      </c>
      <c r="E546" s="5"/>
      <c r="F546" s="27" t="str">
        <f>IFERROR(VLOOKUP(E546,vlookup!D$2:E$331,2,FALSE),"")</f>
        <v/>
      </c>
      <c r="G546" s="5"/>
      <c r="H546" s="27" t="str">
        <f t="shared" si="82"/>
        <v/>
      </c>
      <c r="I546" s="27" t="str">
        <f>IFERROR(VLOOKUP(H546,vlookup!G$2:I$331,2,FALSE),"")</f>
        <v/>
      </c>
      <c r="J546" s="27" t="str">
        <f>IFERROR(VLOOKUP(H546,vlookup!G$2:I$331,3,FALSE),"")</f>
        <v/>
      </c>
      <c r="K546" s="5"/>
      <c r="L546" s="6"/>
      <c r="M546" s="6"/>
      <c r="N546" s="6"/>
      <c r="O546" s="6"/>
      <c r="P546" s="6"/>
      <c r="Q546" s="14" t="str">
        <f t="shared" si="83"/>
        <v/>
      </c>
      <c r="R546" s="5"/>
      <c r="S546" s="6"/>
      <c r="T546" s="6"/>
      <c r="U546" s="5"/>
      <c r="V546" s="45">
        <f t="shared" si="84"/>
        <v>0</v>
      </c>
      <c r="W546" s="45">
        <f t="shared" si="85"/>
        <v>0</v>
      </c>
      <c r="X546" s="45" t="e">
        <f t="shared" si="86"/>
        <v>#VALUE!</v>
      </c>
      <c r="Y546" s="45">
        <f>IFERROR(VALUE(V546),VLOOKUP(V546,DayReplace[],2,0))</f>
        <v>0</v>
      </c>
      <c r="Z546" s="45">
        <f>IF(V546=0,1,
IF(OR(AND(COUNTIF(Table12[Normal and Leap Years],X546),AA546=3,Y546=30),
AND(COUNTIF(Table9[MM Year],X546),COUNTIF(Table13[Always 29-Day Months],AA546),Y546=30)),Y546
-1,Y546))</f>
        <v>1</v>
      </c>
      <c r="AA546" s="45">
        <f>IFERROR(VALUE(W546),VLOOKUP(W546,MonthReplace[],2,0))</f>
        <v>0</v>
      </c>
      <c r="AB546" s="45" t="e">
        <f>IF(COUNTIF(Table9[MM Year],X546),VLOOKUP(AA546,MonthSerial[],VLOOKUP(X546,Table9[],3,0)+2,0),DATE(X546,AA546,0)-AC546)</f>
        <v>#VALUE!</v>
      </c>
      <c r="AC546" s="45" t="e">
        <f>IF(COUNTIF(Table9[MM Year],X546),
VLOOKUP(X546,Table9[],5,0),
DATE(X546,1,0))</f>
        <v>#VALUE!</v>
      </c>
      <c r="AD546" s="46" t="e">
        <f>IF(AA546=0,DATE(YEAR(AC546+1),7,16),
IF(V546=0,IF(COUNTIF(Table9[MM Year],X546),AC546+AB546+Z546+15-DAY(AC546+AB546+Z546+15)+16,AC546+AB546+Z546-DAY(AC546+AB546+Z546)+16),
IF(COUNTIF(Table9[MM Year],X546),
IF(AC546+AB546+Z546&lt;VLOOKUP(X546,Table9[],7,0),AC546
+AB546+Z546+VLOOKUP(X546,Table9[],4,0),AC546+AB546+Z546),AC546
+AB546+Z546)))</f>
        <v>#VALUE!</v>
      </c>
      <c r="AE546" s="42"/>
      <c r="AF546" s="15" t="str">
        <f>IFERROR(IF(COUNTIF(Table9[MM Year],X546),
IF(AD546&lt;VLOOKUP(X546,Table9[],7,0),AD546
+VLOOKUP(X546,Table9[],4,0),AD546),AD546
),"")</f>
        <v/>
      </c>
      <c r="AG546" s="5"/>
      <c r="AH546" s="5"/>
      <c r="AI546" s="5"/>
      <c r="AJ546" s="6"/>
      <c r="AK546" s="6"/>
      <c r="AL546" s="12" t="str">
        <f t="shared" si="87"/>
        <v/>
      </c>
      <c r="AM546" s="5"/>
      <c r="AN546" s="27" t="str">
        <f t="shared" si="88"/>
        <v/>
      </c>
      <c r="AO546" s="5"/>
      <c r="AP546" s="5"/>
      <c r="AQ546" s="6"/>
      <c r="AR546" s="12" t="str">
        <f t="shared" si="89"/>
        <v/>
      </c>
      <c r="AS546" s="6"/>
      <c r="AT546" s="5"/>
      <c r="AU546" s="53"/>
      <c r="AV546" s="53"/>
      <c r="AW546" s="54"/>
      <c r="AX546" s="15" t="str">
        <f t="shared" si="90"/>
        <v/>
      </c>
      <c r="AY546" s="5"/>
      <c r="AZ546" s="27" t="str">
        <f>IFERROR(VLOOKUP(AY546,vlookup!A$2:I$331,2,FALSE),"")</f>
        <v/>
      </c>
      <c r="BA546" s="27" t="str">
        <f>IFERROR(VLOOKUP(AY546,vlookup!A$2:I$331,3,FALSE),"")</f>
        <v/>
      </c>
      <c r="BB546" s="5"/>
      <c r="BC546" s="27" t="str">
        <f>IFERROR(VLOOKUP(BB546,vlookup!D$2:E$331,2,FALSE),"")</f>
        <v/>
      </c>
      <c r="BD546" s="5"/>
      <c r="BE546" s="27" t="str">
        <f t="shared" si="91"/>
        <v/>
      </c>
      <c r="BF546" s="27" t="str">
        <f>IFERROR(VLOOKUP(BE546,vlookup!G$2:I$331,2,FALSE),"")</f>
        <v/>
      </c>
      <c r="BG546" s="27" t="str">
        <f>IFERROR(VLOOKUP(BE546,vlookup!G$2:I$331,3,FALSE),"")</f>
        <v/>
      </c>
      <c r="BH546" s="5"/>
      <c r="BI546" s="6"/>
      <c r="BJ546" s="6"/>
      <c r="BK546" s="6"/>
      <c r="BL546" s="6"/>
    </row>
    <row r="547" spans="1:64">
      <c r="A547" s="4"/>
      <c r="B547" s="5"/>
      <c r="C547" s="27" t="str">
        <f>IFERROR(VLOOKUP(B547,vlookup!A$2:I$331,2,FALSE),"")</f>
        <v/>
      </c>
      <c r="D547" s="27" t="str">
        <f>IFERROR(VLOOKUP(B547,vlookup!A$2:I$331,3,FALSE),"")</f>
        <v/>
      </c>
      <c r="E547" s="5"/>
      <c r="F547" s="27" t="str">
        <f>IFERROR(VLOOKUP(E547,vlookup!D$2:E$331,2,FALSE),"")</f>
        <v/>
      </c>
      <c r="G547" s="5"/>
      <c r="H547" s="27" t="str">
        <f t="shared" si="82"/>
        <v/>
      </c>
      <c r="I547" s="27" t="str">
        <f>IFERROR(VLOOKUP(H547,vlookup!G$2:I$331,2,FALSE),"")</f>
        <v/>
      </c>
      <c r="J547" s="27" t="str">
        <f>IFERROR(VLOOKUP(H547,vlookup!G$2:I$331,3,FALSE),"")</f>
        <v/>
      </c>
      <c r="K547" s="5"/>
      <c r="L547" s="6"/>
      <c r="M547" s="6"/>
      <c r="N547" s="6"/>
      <c r="O547" s="6"/>
      <c r="P547" s="6"/>
      <c r="Q547" s="14" t="str">
        <f t="shared" si="83"/>
        <v/>
      </c>
      <c r="R547" s="5"/>
      <c r="S547" s="6"/>
      <c r="T547" s="6"/>
      <c r="U547" s="5"/>
      <c r="V547" s="45">
        <f t="shared" si="84"/>
        <v>0</v>
      </c>
      <c r="W547" s="45">
        <f t="shared" si="85"/>
        <v>0</v>
      </c>
      <c r="X547" s="45" t="e">
        <f t="shared" si="86"/>
        <v>#VALUE!</v>
      </c>
      <c r="Y547" s="45">
        <f>IFERROR(VALUE(V547),VLOOKUP(V547,DayReplace[],2,0))</f>
        <v>0</v>
      </c>
      <c r="Z547" s="45">
        <f>IF(V547=0,1,
IF(OR(AND(COUNTIF(Table12[Normal and Leap Years],X547),AA547=3,Y547=30),
AND(COUNTIF(Table9[MM Year],X547),COUNTIF(Table13[Always 29-Day Months],AA547),Y547=30)),Y547
-1,Y547))</f>
        <v>1</v>
      </c>
      <c r="AA547" s="45">
        <f>IFERROR(VALUE(W547),VLOOKUP(W547,MonthReplace[],2,0))</f>
        <v>0</v>
      </c>
      <c r="AB547" s="45" t="e">
        <f>IF(COUNTIF(Table9[MM Year],X547),VLOOKUP(AA547,MonthSerial[],VLOOKUP(X547,Table9[],3,0)+2,0),DATE(X547,AA547,0)-AC547)</f>
        <v>#VALUE!</v>
      </c>
      <c r="AC547" s="45" t="e">
        <f>IF(COUNTIF(Table9[MM Year],X547),
VLOOKUP(X547,Table9[],5,0),
DATE(X547,1,0))</f>
        <v>#VALUE!</v>
      </c>
      <c r="AD547" s="46" t="e">
        <f>IF(AA547=0,DATE(YEAR(AC547+1),7,16),
IF(V547=0,IF(COUNTIF(Table9[MM Year],X547),AC547+AB547+Z547+15-DAY(AC547+AB547+Z547+15)+16,AC547+AB547+Z547-DAY(AC547+AB547+Z547)+16),
IF(COUNTIF(Table9[MM Year],X547),
IF(AC547+AB547+Z547&lt;VLOOKUP(X547,Table9[],7,0),AC547
+AB547+Z547+VLOOKUP(X547,Table9[],4,0),AC547+AB547+Z547),AC547
+AB547+Z547)))</f>
        <v>#VALUE!</v>
      </c>
      <c r="AE547" s="42"/>
      <c r="AF547" s="15" t="str">
        <f>IFERROR(IF(COUNTIF(Table9[MM Year],X547),
IF(AD547&lt;VLOOKUP(X547,Table9[],7,0),AD547
+VLOOKUP(X547,Table9[],4,0),AD547),AD547
),"")</f>
        <v/>
      </c>
      <c r="AG547" s="5"/>
      <c r="AH547" s="5"/>
      <c r="AI547" s="5"/>
      <c r="AJ547" s="6"/>
      <c r="AK547" s="6"/>
      <c r="AL547" s="12" t="str">
        <f t="shared" si="87"/>
        <v/>
      </c>
      <c r="AM547" s="5"/>
      <c r="AN547" s="27" t="str">
        <f t="shared" si="88"/>
        <v/>
      </c>
      <c r="AO547" s="5"/>
      <c r="AP547" s="5"/>
      <c r="AQ547" s="6"/>
      <c r="AR547" s="12" t="str">
        <f t="shared" si="89"/>
        <v/>
      </c>
      <c r="AS547" s="6"/>
      <c r="AT547" s="5"/>
      <c r="AU547" s="53"/>
      <c r="AV547" s="53"/>
      <c r="AW547" s="54"/>
      <c r="AX547" s="15" t="str">
        <f t="shared" si="90"/>
        <v/>
      </c>
      <c r="AY547" s="5"/>
      <c r="AZ547" s="27" t="str">
        <f>IFERROR(VLOOKUP(AY547,vlookup!A$2:I$331,2,FALSE),"")</f>
        <v/>
      </c>
      <c r="BA547" s="27" t="str">
        <f>IFERROR(VLOOKUP(AY547,vlookup!A$2:I$331,3,FALSE),"")</f>
        <v/>
      </c>
      <c r="BB547" s="5"/>
      <c r="BC547" s="27" t="str">
        <f>IFERROR(VLOOKUP(BB547,vlookup!D$2:E$331,2,FALSE),"")</f>
        <v/>
      </c>
      <c r="BD547" s="5"/>
      <c r="BE547" s="27" t="str">
        <f t="shared" si="91"/>
        <v/>
      </c>
      <c r="BF547" s="27" t="str">
        <f>IFERROR(VLOOKUP(BE547,vlookup!G$2:I$331,2,FALSE),"")</f>
        <v/>
      </c>
      <c r="BG547" s="27" t="str">
        <f>IFERROR(VLOOKUP(BE547,vlookup!G$2:I$331,3,FALSE),"")</f>
        <v/>
      </c>
      <c r="BH547" s="5"/>
      <c r="BI547" s="6"/>
      <c r="BJ547" s="6"/>
      <c r="BK547" s="6"/>
      <c r="BL547" s="6"/>
    </row>
    <row r="548" spans="1:64">
      <c r="A548" s="4"/>
      <c r="B548" s="5"/>
      <c r="C548" s="27" t="str">
        <f>IFERROR(VLOOKUP(B548,vlookup!A$2:I$331,2,FALSE),"")</f>
        <v/>
      </c>
      <c r="D548" s="27" t="str">
        <f>IFERROR(VLOOKUP(B548,vlookup!A$2:I$331,3,FALSE),"")</f>
        <v/>
      </c>
      <c r="E548" s="5"/>
      <c r="F548" s="27" t="str">
        <f>IFERROR(VLOOKUP(E548,vlookup!D$2:E$331,2,FALSE),"")</f>
        <v/>
      </c>
      <c r="G548" s="5"/>
      <c r="H548" s="27" t="str">
        <f t="shared" si="82"/>
        <v/>
      </c>
      <c r="I548" s="27" t="str">
        <f>IFERROR(VLOOKUP(H548,vlookup!G$2:I$331,2,FALSE),"")</f>
        <v/>
      </c>
      <c r="J548" s="27" t="str">
        <f>IFERROR(VLOOKUP(H548,vlookup!G$2:I$331,3,FALSE),"")</f>
        <v/>
      </c>
      <c r="K548" s="5"/>
      <c r="L548" s="6"/>
      <c r="M548" s="6"/>
      <c r="N548" s="6"/>
      <c r="O548" s="6"/>
      <c r="P548" s="6"/>
      <c r="Q548" s="14" t="str">
        <f t="shared" si="83"/>
        <v/>
      </c>
      <c r="R548" s="5"/>
      <c r="S548" s="6"/>
      <c r="T548" s="6"/>
      <c r="U548" s="5"/>
      <c r="V548" s="45">
        <f t="shared" si="84"/>
        <v>0</v>
      </c>
      <c r="W548" s="45">
        <f t="shared" si="85"/>
        <v>0</v>
      </c>
      <c r="X548" s="45" t="e">
        <f t="shared" si="86"/>
        <v>#VALUE!</v>
      </c>
      <c r="Y548" s="45">
        <f>IFERROR(VALUE(V548),VLOOKUP(V548,DayReplace[],2,0))</f>
        <v>0</v>
      </c>
      <c r="Z548" s="45">
        <f>IF(V548=0,1,
IF(OR(AND(COUNTIF(Table12[Normal and Leap Years],X548),AA548=3,Y548=30),
AND(COUNTIF(Table9[MM Year],X548),COUNTIF(Table13[Always 29-Day Months],AA548),Y548=30)),Y548
-1,Y548))</f>
        <v>1</v>
      </c>
      <c r="AA548" s="45">
        <f>IFERROR(VALUE(W548),VLOOKUP(W548,MonthReplace[],2,0))</f>
        <v>0</v>
      </c>
      <c r="AB548" s="45" t="e">
        <f>IF(COUNTIF(Table9[MM Year],X548),VLOOKUP(AA548,MonthSerial[],VLOOKUP(X548,Table9[],3,0)+2,0),DATE(X548,AA548,0)-AC548)</f>
        <v>#VALUE!</v>
      </c>
      <c r="AC548" s="45" t="e">
        <f>IF(COUNTIF(Table9[MM Year],X548),
VLOOKUP(X548,Table9[],5,0),
DATE(X548,1,0))</f>
        <v>#VALUE!</v>
      </c>
      <c r="AD548" s="46" t="e">
        <f>IF(AA548=0,DATE(YEAR(AC548+1),7,16),
IF(V548=0,IF(COUNTIF(Table9[MM Year],X548),AC548+AB548+Z548+15-DAY(AC548+AB548+Z548+15)+16,AC548+AB548+Z548-DAY(AC548+AB548+Z548)+16),
IF(COUNTIF(Table9[MM Year],X548),
IF(AC548+AB548+Z548&lt;VLOOKUP(X548,Table9[],7,0),AC548
+AB548+Z548+VLOOKUP(X548,Table9[],4,0),AC548+AB548+Z548),AC548
+AB548+Z548)))</f>
        <v>#VALUE!</v>
      </c>
      <c r="AE548" s="42"/>
      <c r="AF548" s="15" t="str">
        <f>IFERROR(IF(COUNTIF(Table9[MM Year],X548),
IF(AD548&lt;VLOOKUP(X548,Table9[],7,0),AD548
+VLOOKUP(X548,Table9[],4,0),AD548),AD548
),"")</f>
        <v/>
      </c>
      <c r="AG548" s="5"/>
      <c r="AH548" s="5"/>
      <c r="AI548" s="5"/>
      <c r="AJ548" s="6"/>
      <c r="AK548" s="6"/>
      <c r="AL548" s="12" t="str">
        <f t="shared" si="87"/>
        <v/>
      </c>
      <c r="AM548" s="5"/>
      <c r="AN548" s="27" t="str">
        <f t="shared" si="88"/>
        <v/>
      </c>
      <c r="AO548" s="5"/>
      <c r="AP548" s="5"/>
      <c r="AQ548" s="6"/>
      <c r="AR548" s="12" t="str">
        <f t="shared" si="89"/>
        <v/>
      </c>
      <c r="AS548" s="6"/>
      <c r="AT548" s="5"/>
      <c r="AU548" s="53"/>
      <c r="AV548" s="53"/>
      <c r="AW548" s="54"/>
      <c r="AX548" s="15" t="str">
        <f t="shared" si="90"/>
        <v/>
      </c>
      <c r="AY548" s="5"/>
      <c r="AZ548" s="27" t="str">
        <f>IFERROR(VLOOKUP(AY548,vlookup!A$2:I$331,2,FALSE),"")</f>
        <v/>
      </c>
      <c r="BA548" s="27" t="str">
        <f>IFERROR(VLOOKUP(AY548,vlookup!A$2:I$331,3,FALSE),"")</f>
        <v/>
      </c>
      <c r="BB548" s="5"/>
      <c r="BC548" s="27" t="str">
        <f>IFERROR(VLOOKUP(BB548,vlookup!D$2:E$331,2,FALSE),"")</f>
        <v/>
      </c>
      <c r="BD548" s="5"/>
      <c r="BE548" s="27" t="str">
        <f t="shared" si="91"/>
        <v/>
      </c>
      <c r="BF548" s="27" t="str">
        <f>IFERROR(VLOOKUP(BE548,vlookup!G$2:I$331,2,FALSE),"")</f>
        <v/>
      </c>
      <c r="BG548" s="27" t="str">
        <f>IFERROR(VLOOKUP(BE548,vlookup!G$2:I$331,3,FALSE),"")</f>
        <v/>
      </c>
      <c r="BH548" s="5"/>
      <c r="BI548" s="6"/>
      <c r="BJ548" s="6"/>
      <c r="BK548" s="6"/>
      <c r="BL548" s="6"/>
    </row>
    <row r="549" spans="1:64">
      <c r="A549" s="4"/>
      <c r="B549" s="5"/>
      <c r="C549" s="27" t="str">
        <f>IFERROR(VLOOKUP(B549,vlookup!A$2:I$331,2,FALSE),"")</f>
        <v/>
      </c>
      <c r="D549" s="27" t="str">
        <f>IFERROR(VLOOKUP(B549,vlookup!A$2:I$331,3,FALSE),"")</f>
        <v/>
      </c>
      <c r="E549" s="5"/>
      <c r="F549" s="27" t="str">
        <f>IFERROR(VLOOKUP(E549,vlookup!D$2:E$331,2,FALSE),"")</f>
        <v/>
      </c>
      <c r="G549" s="5"/>
      <c r="H549" s="27" t="str">
        <f t="shared" si="82"/>
        <v/>
      </c>
      <c r="I549" s="27" t="str">
        <f>IFERROR(VLOOKUP(H549,vlookup!G$2:I$331,2,FALSE),"")</f>
        <v/>
      </c>
      <c r="J549" s="27" t="str">
        <f>IFERROR(VLOOKUP(H549,vlookup!G$2:I$331,3,FALSE),"")</f>
        <v/>
      </c>
      <c r="K549" s="5"/>
      <c r="L549" s="6"/>
      <c r="M549" s="6"/>
      <c r="N549" s="6"/>
      <c r="O549" s="6"/>
      <c r="P549" s="6"/>
      <c r="Q549" s="14" t="str">
        <f t="shared" si="83"/>
        <v/>
      </c>
      <c r="R549" s="5"/>
      <c r="S549" s="6"/>
      <c r="T549" s="6"/>
      <c r="U549" s="5"/>
      <c r="V549" s="45">
        <f t="shared" si="84"/>
        <v>0</v>
      </c>
      <c r="W549" s="45">
        <f t="shared" si="85"/>
        <v>0</v>
      </c>
      <c r="X549" s="45" t="e">
        <f t="shared" si="86"/>
        <v>#VALUE!</v>
      </c>
      <c r="Y549" s="45">
        <f>IFERROR(VALUE(V549),VLOOKUP(V549,DayReplace[],2,0))</f>
        <v>0</v>
      </c>
      <c r="Z549" s="45">
        <f>IF(V549=0,1,
IF(OR(AND(COUNTIF(Table12[Normal and Leap Years],X549),AA549=3,Y549=30),
AND(COUNTIF(Table9[MM Year],X549),COUNTIF(Table13[Always 29-Day Months],AA549),Y549=30)),Y549
-1,Y549))</f>
        <v>1</v>
      </c>
      <c r="AA549" s="45">
        <f>IFERROR(VALUE(W549),VLOOKUP(W549,MonthReplace[],2,0))</f>
        <v>0</v>
      </c>
      <c r="AB549" s="45" t="e">
        <f>IF(COUNTIF(Table9[MM Year],X549),VLOOKUP(AA549,MonthSerial[],VLOOKUP(X549,Table9[],3,0)+2,0),DATE(X549,AA549,0)-AC549)</f>
        <v>#VALUE!</v>
      </c>
      <c r="AC549" s="45" t="e">
        <f>IF(COUNTIF(Table9[MM Year],X549),
VLOOKUP(X549,Table9[],5,0),
DATE(X549,1,0))</f>
        <v>#VALUE!</v>
      </c>
      <c r="AD549" s="46" t="e">
        <f>IF(AA549=0,DATE(YEAR(AC549+1),7,16),
IF(V549=0,IF(COUNTIF(Table9[MM Year],X549),AC549+AB549+Z549+15-DAY(AC549+AB549+Z549+15)+16,AC549+AB549+Z549-DAY(AC549+AB549+Z549)+16),
IF(COUNTIF(Table9[MM Year],X549),
IF(AC549+AB549+Z549&lt;VLOOKUP(X549,Table9[],7,0),AC549
+AB549+Z549+VLOOKUP(X549,Table9[],4,0),AC549+AB549+Z549),AC549
+AB549+Z549)))</f>
        <v>#VALUE!</v>
      </c>
      <c r="AE549" s="42"/>
      <c r="AF549" s="15" t="str">
        <f>IFERROR(IF(COUNTIF(Table9[MM Year],X549),
IF(AD549&lt;VLOOKUP(X549,Table9[],7,0),AD549
+VLOOKUP(X549,Table9[],4,0),AD549),AD549
),"")</f>
        <v/>
      </c>
      <c r="AG549" s="5"/>
      <c r="AH549" s="5"/>
      <c r="AI549" s="5"/>
      <c r="AJ549" s="6"/>
      <c r="AK549" s="6"/>
      <c r="AL549" s="12" t="str">
        <f t="shared" si="87"/>
        <v/>
      </c>
      <c r="AM549" s="5"/>
      <c r="AN549" s="27" t="str">
        <f t="shared" si="88"/>
        <v/>
      </c>
      <c r="AO549" s="5"/>
      <c r="AP549" s="5"/>
      <c r="AQ549" s="6"/>
      <c r="AR549" s="12" t="str">
        <f t="shared" si="89"/>
        <v/>
      </c>
      <c r="AS549" s="6"/>
      <c r="AT549" s="5"/>
      <c r="AU549" s="53"/>
      <c r="AV549" s="53"/>
      <c r="AW549" s="54"/>
      <c r="AX549" s="15" t="str">
        <f t="shared" si="90"/>
        <v/>
      </c>
      <c r="AY549" s="5"/>
      <c r="AZ549" s="27" t="str">
        <f>IFERROR(VLOOKUP(AY549,vlookup!A$2:I$331,2,FALSE),"")</f>
        <v/>
      </c>
      <c r="BA549" s="27" t="str">
        <f>IFERROR(VLOOKUP(AY549,vlookup!A$2:I$331,3,FALSE),"")</f>
        <v/>
      </c>
      <c r="BB549" s="5"/>
      <c r="BC549" s="27" t="str">
        <f>IFERROR(VLOOKUP(BB549,vlookup!D$2:E$331,2,FALSE),"")</f>
        <v/>
      </c>
      <c r="BD549" s="5"/>
      <c r="BE549" s="27" t="str">
        <f t="shared" si="91"/>
        <v/>
      </c>
      <c r="BF549" s="27" t="str">
        <f>IFERROR(VLOOKUP(BE549,vlookup!G$2:I$331,2,FALSE),"")</f>
        <v/>
      </c>
      <c r="BG549" s="27" t="str">
        <f>IFERROR(VLOOKUP(BE549,vlookup!G$2:I$331,3,FALSE),"")</f>
        <v/>
      </c>
      <c r="BH549" s="5"/>
      <c r="BI549" s="6"/>
      <c r="BJ549" s="6"/>
      <c r="BK549" s="6"/>
      <c r="BL549" s="6"/>
    </row>
    <row r="550" spans="1:64">
      <c r="A550" s="4"/>
      <c r="B550" s="5"/>
      <c r="C550" s="27" t="str">
        <f>IFERROR(VLOOKUP(B550,vlookup!A$2:I$331,2,FALSE),"")</f>
        <v/>
      </c>
      <c r="D550" s="27" t="str">
        <f>IFERROR(VLOOKUP(B550,vlookup!A$2:I$331,3,FALSE),"")</f>
        <v/>
      </c>
      <c r="E550" s="5"/>
      <c r="F550" s="27" t="str">
        <f>IFERROR(VLOOKUP(E550,vlookup!D$2:E$331,2,FALSE),"")</f>
        <v/>
      </c>
      <c r="G550" s="5"/>
      <c r="H550" s="27" t="str">
        <f t="shared" si="82"/>
        <v/>
      </c>
      <c r="I550" s="27" t="str">
        <f>IFERROR(VLOOKUP(H550,vlookup!G$2:I$331,2,FALSE),"")</f>
        <v/>
      </c>
      <c r="J550" s="27" t="str">
        <f>IFERROR(VLOOKUP(H550,vlookup!G$2:I$331,3,FALSE),"")</f>
        <v/>
      </c>
      <c r="K550" s="5"/>
      <c r="L550" s="6"/>
      <c r="M550" s="6"/>
      <c r="N550" s="6"/>
      <c r="O550" s="6"/>
      <c r="P550" s="6"/>
      <c r="Q550" s="14" t="str">
        <f t="shared" si="83"/>
        <v/>
      </c>
      <c r="R550" s="5"/>
      <c r="S550" s="6"/>
      <c r="T550" s="6"/>
      <c r="U550" s="5"/>
      <c r="V550" s="45">
        <f t="shared" si="84"/>
        <v>0</v>
      </c>
      <c r="W550" s="45">
        <f t="shared" si="85"/>
        <v>0</v>
      </c>
      <c r="X550" s="45" t="e">
        <f t="shared" si="86"/>
        <v>#VALUE!</v>
      </c>
      <c r="Y550" s="45">
        <f>IFERROR(VALUE(V550),VLOOKUP(V550,DayReplace[],2,0))</f>
        <v>0</v>
      </c>
      <c r="Z550" s="45">
        <f>IF(V550=0,1,
IF(OR(AND(COUNTIF(Table12[Normal and Leap Years],X550),AA550=3,Y550=30),
AND(COUNTIF(Table9[MM Year],X550),COUNTIF(Table13[Always 29-Day Months],AA550),Y550=30)),Y550
-1,Y550))</f>
        <v>1</v>
      </c>
      <c r="AA550" s="45">
        <f>IFERROR(VALUE(W550),VLOOKUP(W550,MonthReplace[],2,0))</f>
        <v>0</v>
      </c>
      <c r="AB550" s="45" t="e">
        <f>IF(COUNTIF(Table9[MM Year],X550),VLOOKUP(AA550,MonthSerial[],VLOOKUP(X550,Table9[],3,0)+2,0),DATE(X550,AA550,0)-AC550)</f>
        <v>#VALUE!</v>
      </c>
      <c r="AC550" s="45" t="e">
        <f>IF(COUNTIF(Table9[MM Year],X550),
VLOOKUP(X550,Table9[],5,0),
DATE(X550,1,0))</f>
        <v>#VALUE!</v>
      </c>
      <c r="AD550" s="46" t="e">
        <f>IF(AA550=0,DATE(YEAR(AC550+1),7,16),
IF(V550=0,IF(COUNTIF(Table9[MM Year],X550),AC550+AB550+Z550+15-DAY(AC550+AB550+Z550+15)+16,AC550+AB550+Z550-DAY(AC550+AB550+Z550)+16),
IF(COUNTIF(Table9[MM Year],X550),
IF(AC550+AB550+Z550&lt;VLOOKUP(X550,Table9[],7,0),AC550
+AB550+Z550+VLOOKUP(X550,Table9[],4,0),AC550+AB550+Z550),AC550
+AB550+Z550)))</f>
        <v>#VALUE!</v>
      </c>
      <c r="AE550" s="42"/>
      <c r="AF550" s="15" t="str">
        <f>IFERROR(IF(COUNTIF(Table9[MM Year],X550),
IF(AD550&lt;VLOOKUP(X550,Table9[],7,0),AD550
+VLOOKUP(X550,Table9[],4,0),AD550),AD550
),"")</f>
        <v/>
      </c>
      <c r="AG550" s="5"/>
      <c r="AH550" s="5"/>
      <c r="AI550" s="5"/>
      <c r="AJ550" s="6"/>
      <c r="AK550" s="6"/>
      <c r="AL550" s="12" t="str">
        <f t="shared" si="87"/>
        <v/>
      </c>
      <c r="AM550" s="5"/>
      <c r="AN550" s="27" t="str">
        <f t="shared" si="88"/>
        <v/>
      </c>
      <c r="AO550" s="5"/>
      <c r="AP550" s="5"/>
      <c r="AQ550" s="6"/>
      <c r="AR550" s="12" t="str">
        <f t="shared" si="89"/>
        <v/>
      </c>
      <c r="AS550" s="6"/>
      <c r="AT550" s="5"/>
      <c r="AU550" s="53"/>
      <c r="AV550" s="53"/>
      <c r="AW550" s="54"/>
      <c r="AX550" s="15" t="str">
        <f t="shared" si="90"/>
        <v/>
      </c>
      <c r="AY550" s="5"/>
      <c r="AZ550" s="27" t="str">
        <f>IFERROR(VLOOKUP(AY550,vlookup!A$2:I$331,2,FALSE),"")</f>
        <v/>
      </c>
      <c r="BA550" s="27" t="str">
        <f>IFERROR(VLOOKUP(AY550,vlookup!A$2:I$331,3,FALSE),"")</f>
        <v/>
      </c>
      <c r="BB550" s="5"/>
      <c r="BC550" s="27" t="str">
        <f>IFERROR(VLOOKUP(BB550,vlookup!D$2:E$331,2,FALSE),"")</f>
        <v/>
      </c>
      <c r="BD550" s="5"/>
      <c r="BE550" s="27" t="str">
        <f t="shared" si="91"/>
        <v/>
      </c>
      <c r="BF550" s="27" t="str">
        <f>IFERROR(VLOOKUP(BE550,vlookup!G$2:I$331,2,FALSE),"")</f>
        <v/>
      </c>
      <c r="BG550" s="27" t="str">
        <f>IFERROR(VLOOKUP(BE550,vlookup!G$2:I$331,3,FALSE),"")</f>
        <v/>
      </c>
      <c r="BH550" s="5"/>
      <c r="BI550" s="6"/>
      <c r="BJ550" s="6"/>
      <c r="BK550" s="6"/>
      <c r="BL550" s="6"/>
    </row>
    <row r="551" spans="1:64">
      <c r="A551" s="4"/>
      <c r="B551" s="5"/>
      <c r="C551" s="27" t="str">
        <f>IFERROR(VLOOKUP(B551,vlookup!A$2:I$331,2,FALSE),"")</f>
        <v/>
      </c>
      <c r="D551" s="27" t="str">
        <f>IFERROR(VLOOKUP(B551,vlookup!A$2:I$331,3,FALSE),"")</f>
        <v/>
      </c>
      <c r="E551" s="5"/>
      <c r="F551" s="27" t="str">
        <f>IFERROR(VLOOKUP(E551,vlookup!D$2:E$331,2,FALSE),"")</f>
        <v/>
      </c>
      <c r="G551" s="5"/>
      <c r="H551" s="27" t="str">
        <f t="shared" si="82"/>
        <v/>
      </c>
      <c r="I551" s="27" t="str">
        <f>IFERROR(VLOOKUP(H551,vlookup!G$2:I$331,2,FALSE),"")</f>
        <v/>
      </c>
      <c r="J551" s="27" t="str">
        <f>IFERROR(VLOOKUP(H551,vlookup!G$2:I$331,3,FALSE),"")</f>
        <v/>
      </c>
      <c r="K551" s="5"/>
      <c r="L551" s="6"/>
      <c r="M551" s="6"/>
      <c r="N551" s="6"/>
      <c r="O551" s="6"/>
      <c r="P551" s="6"/>
      <c r="Q551" s="14" t="str">
        <f t="shared" si="83"/>
        <v/>
      </c>
      <c r="R551" s="5"/>
      <c r="S551" s="6"/>
      <c r="T551" s="6"/>
      <c r="U551" s="5"/>
      <c r="V551" s="45">
        <f t="shared" si="84"/>
        <v>0</v>
      </c>
      <c r="W551" s="45">
        <f t="shared" si="85"/>
        <v>0</v>
      </c>
      <c r="X551" s="45" t="e">
        <f t="shared" si="86"/>
        <v>#VALUE!</v>
      </c>
      <c r="Y551" s="45">
        <f>IFERROR(VALUE(V551),VLOOKUP(V551,DayReplace[],2,0))</f>
        <v>0</v>
      </c>
      <c r="Z551" s="45">
        <f>IF(V551=0,1,
IF(OR(AND(COUNTIF(Table12[Normal and Leap Years],X551),AA551=3,Y551=30),
AND(COUNTIF(Table9[MM Year],X551),COUNTIF(Table13[Always 29-Day Months],AA551),Y551=30)),Y551
-1,Y551))</f>
        <v>1</v>
      </c>
      <c r="AA551" s="45">
        <f>IFERROR(VALUE(W551),VLOOKUP(W551,MonthReplace[],2,0))</f>
        <v>0</v>
      </c>
      <c r="AB551" s="45" t="e">
        <f>IF(COUNTIF(Table9[MM Year],X551),VLOOKUP(AA551,MonthSerial[],VLOOKUP(X551,Table9[],3,0)+2,0),DATE(X551,AA551,0)-AC551)</f>
        <v>#VALUE!</v>
      </c>
      <c r="AC551" s="45" t="e">
        <f>IF(COUNTIF(Table9[MM Year],X551),
VLOOKUP(X551,Table9[],5,0),
DATE(X551,1,0))</f>
        <v>#VALUE!</v>
      </c>
      <c r="AD551" s="46" t="e">
        <f>IF(AA551=0,DATE(YEAR(AC551+1),7,16),
IF(V551=0,IF(COUNTIF(Table9[MM Year],X551),AC551+AB551+Z551+15-DAY(AC551+AB551+Z551+15)+16,AC551+AB551+Z551-DAY(AC551+AB551+Z551)+16),
IF(COUNTIF(Table9[MM Year],X551),
IF(AC551+AB551+Z551&lt;VLOOKUP(X551,Table9[],7,0),AC551
+AB551+Z551+VLOOKUP(X551,Table9[],4,0),AC551+AB551+Z551),AC551
+AB551+Z551)))</f>
        <v>#VALUE!</v>
      </c>
      <c r="AE551" s="42"/>
      <c r="AF551" s="15" t="str">
        <f>IFERROR(IF(COUNTIF(Table9[MM Year],X551),
IF(AD551&lt;VLOOKUP(X551,Table9[],7,0),AD551
+VLOOKUP(X551,Table9[],4,0),AD551),AD551
),"")</f>
        <v/>
      </c>
      <c r="AG551" s="5"/>
      <c r="AH551" s="5"/>
      <c r="AI551" s="5"/>
      <c r="AJ551" s="6"/>
      <c r="AK551" s="6"/>
      <c r="AL551" s="12" t="str">
        <f t="shared" si="87"/>
        <v/>
      </c>
      <c r="AM551" s="5"/>
      <c r="AN551" s="27" t="str">
        <f t="shared" si="88"/>
        <v/>
      </c>
      <c r="AO551" s="5"/>
      <c r="AP551" s="5"/>
      <c r="AQ551" s="6"/>
      <c r="AR551" s="12" t="str">
        <f t="shared" si="89"/>
        <v/>
      </c>
      <c r="AS551" s="6"/>
      <c r="AT551" s="5"/>
      <c r="AU551" s="53"/>
      <c r="AV551" s="53"/>
      <c r="AW551" s="54"/>
      <c r="AX551" s="15" t="str">
        <f t="shared" si="90"/>
        <v/>
      </c>
      <c r="AY551" s="5"/>
      <c r="AZ551" s="27" t="str">
        <f>IFERROR(VLOOKUP(AY551,vlookup!A$2:I$331,2,FALSE),"")</f>
        <v/>
      </c>
      <c r="BA551" s="27" t="str">
        <f>IFERROR(VLOOKUP(AY551,vlookup!A$2:I$331,3,FALSE),"")</f>
        <v/>
      </c>
      <c r="BB551" s="5"/>
      <c r="BC551" s="27" t="str">
        <f>IFERROR(VLOOKUP(BB551,vlookup!D$2:E$331,2,FALSE),"")</f>
        <v/>
      </c>
      <c r="BD551" s="5"/>
      <c r="BE551" s="27" t="str">
        <f t="shared" si="91"/>
        <v/>
      </c>
      <c r="BF551" s="27" t="str">
        <f>IFERROR(VLOOKUP(BE551,vlookup!G$2:I$331,2,FALSE),"")</f>
        <v/>
      </c>
      <c r="BG551" s="27" t="str">
        <f>IFERROR(VLOOKUP(BE551,vlookup!G$2:I$331,3,FALSE),"")</f>
        <v/>
      </c>
      <c r="BH551" s="5"/>
      <c r="BI551" s="6"/>
      <c r="BJ551" s="6"/>
      <c r="BK551" s="6"/>
      <c r="BL551" s="6"/>
    </row>
    <row r="552" spans="1:64">
      <c r="A552" s="4"/>
      <c r="B552" s="5"/>
      <c r="C552" s="27" t="str">
        <f>IFERROR(VLOOKUP(B552,vlookup!A$2:I$331,2,FALSE),"")</f>
        <v/>
      </c>
      <c r="D552" s="27" t="str">
        <f>IFERROR(VLOOKUP(B552,vlookup!A$2:I$331,3,FALSE),"")</f>
        <v/>
      </c>
      <c r="E552" s="5"/>
      <c r="F552" s="27" t="str">
        <f>IFERROR(VLOOKUP(E552,vlookup!D$2:E$331,2,FALSE),"")</f>
        <v/>
      </c>
      <c r="G552" s="5"/>
      <c r="H552" s="27" t="str">
        <f t="shared" si="82"/>
        <v/>
      </c>
      <c r="I552" s="27" t="str">
        <f>IFERROR(VLOOKUP(H552,vlookup!G$2:I$331,2,FALSE),"")</f>
        <v/>
      </c>
      <c r="J552" s="27" t="str">
        <f>IFERROR(VLOOKUP(H552,vlookup!G$2:I$331,3,FALSE),"")</f>
        <v/>
      </c>
      <c r="K552" s="5"/>
      <c r="L552" s="6"/>
      <c r="M552" s="6"/>
      <c r="N552" s="6"/>
      <c r="O552" s="6"/>
      <c r="P552" s="6"/>
      <c r="Q552" s="14" t="str">
        <f t="shared" si="83"/>
        <v/>
      </c>
      <c r="R552" s="5"/>
      <c r="S552" s="6"/>
      <c r="T552" s="6"/>
      <c r="U552" s="5"/>
      <c r="V552" s="45">
        <f t="shared" si="84"/>
        <v>0</v>
      </c>
      <c r="W552" s="45">
        <f t="shared" si="85"/>
        <v>0</v>
      </c>
      <c r="X552" s="45" t="e">
        <f t="shared" si="86"/>
        <v>#VALUE!</v>
      </c>
      <c r="Y552" s="45">
        <f>IFERROR(VALUE(V552),VLOOKUP(V552,DayReplace[],2,0))</f>
        <v>0</v>
      </c>
      <c r="Z552" s="45">
        <f>IF(V552=0,1,
IF(OR(AND(COUNTIF(Table12[Normal and Leap Years],X552),AA552=3,Y552=30),
AND(COUNTIF(Table9[MM Year],X552),COUNTIF(Table13[Always 29-Day Months],AA552),Y552=30)),Y552
-1,Y552))</f>
        <v>1</v>
      </c>
      <c r="AA552" s="45">
        <f>IFERROR(VALUE(W552),VLOOKUP(W552,MonthReplace[],2,0))</f>
        <v>0</v>
      </c>
      <c r="AB552" s="45" t="e">
        <f>IF(COUNTIF(Table9[MM Year],X552),VLOOKUP(AA552,MonthSerial[],VLOOKUP(X552,Table9[],3,0)+2,0),DATE(X552,AA552,0)-AC552)</f>
        <v>#VALUE!</v>
      </c>
      <c r="AC552" s="45" t="e">
        <f>IF(COUNTIF(Table9[MM Year],X552),
VLOOKUP(X552,Table9[],5,0),
DATE(X552,1,0))</f>
        <v>#VALUE!</v>
      </c>
      <c r="AD552" s="46" t="e">
        <f>IF(AA552=0,DATE(YEAR(AC552+1),7,16),
IF(V552=0,IF(COUNTIF(Table9[MM Year],X552),AC552+AB552+Z552+15-DAY(AC552+AB552+Z552+15)+16,AC552+AB552+Z552-DAY(AC552+AB552+Z552)+16),
IF(COUNTIF(Table9[MM Year],X552),
IF(AC552+AB552+Z552&lt;VLOOKUP(X552,Table9[],7,0),AC552
+AB552+Z552+VLOOKUP(X552,Table9[],4,0),AC552+AB552+Z552),AC552
+AB552+Z552)))</f>
        <v>#VALUE!</v>
      </c>
      <c r="AE552" s="42"/>
      <c r="AF552" s="15" t="str">
        <f>IFERROR(IF(COUNTIF(Table9[MM Year],X552),
IF(AD552&lt;VLOOKUP(X552,Table9[],7,0),AD552
+VLOOKUP(X552,Table9[],4,0),AD552),AD552
),"")</f>
        <v/>
      </c>
      <c r="AG552" s="5"/>
      <c r="AH552" s="5"/>
      <c r="AI552" s="5"/>
      <c r="AJ552" s="6"/>
      <c r="AK552" s="6"/>
      <c r="AL552" s="12" t="str">
        <f t="shared" si="87"/>
        <v/>
      </c>
      <c r="AM552" s="5"/>
      <c r="AN552" s="27" t="str">
        <f t="shared" si="88"/>
        <v/>
      </c>
      <c r="AO552" s="5"/>
      <c r="AP552" s="5"/>
      <c r="AQ552" s="6"/>
      <c r="AR552" s="12" t="str">
        <f t="shared" si="89"/>
        <v/>
      </c>
      <c r="AS552" s="6"/>
      <c r="AT552" s="5"/>
      <c r="AU552" s="53"/>
      <c r="AV552" s="53"/>
      <c r="AW552" s="54"/>
      <c r="AX552" s="15" t="str">
        <f t="shared" si="90"/>
        <v/>
      </c>
      <c r="AY552" s="5"/>
      <c r="AZ552" s="27" t="str">
        <f>IFERROR(VLOOKUP(AY552,vlookup!A$2:I$331,2,FALSE),"")</f>
        <v/>
      </c>
      <c r="BA552" s="27" t="str">
        <f>IFERROR(VLOOKUP(AY552,vlookup!A$2:I$331,3,FALSE),"")</f>
        <v/>
      </c>
      <c r="BB552" s="5"/>
      <c r="BC552" s="27" t="str">
        <f>IFERROR(VLOOKUP(BB552,vlookup!D$2:E$331,2,FALSE),"")</f>
        <v/>
      </c>
      <c r="BD552" s="5"/>
      <c r="BE552" s="27" t="str">
        <f t="shared" si="91"/>
        <v/>
      </c>
      <c r="BF552" s="27" t="str">
        <f>IFERROR(VLOOKUP(BE552,vlookup!G$2:I$331,2,FALSE),"")</f>
        <v/>
      </c>
      <c r="BG552" s="27" t="str">
        <f>IFERROR(VLOOKUP(BE552,vlookup!G$2:I$331,3,FALSE),"")</f>
        <v/>
      </c>
      <c r="BH552" s="5"/>
      <c r="BI552" s="6"/>
      <c r="BJ552" s="6"/>
      <c r="BK552" s="6"/>
      <c r="BL552" s="6"/>
    </row>
    <row r="553" spans="1:64">
      <c r="A553" s="4"/>
      <c r="B553" s="5"/>
      <c r="C553" s="27" t="str">
        <f>IFERROR(VLOOKUP(B553,vlookup!A$2:I$331,2,FALSE),"")</f>
        <v/>
      </c>
      <c r="D553" s="27" t="str">
        <f>IFERROR(VLOOKUP(B553,vlookup!A$2:I$331,3,FALSE),"")</f>
        <v/>
      </c>
      <c r="E553" s="5"/>
      <c r="F553" s="27" t="str">
        <f>IFERROR(VLOOKUP(E553,vlookup!D$2:E$331,2,FALSE),"")</f>
        <v/>
      </c>
      <c r="G553" s="5"/>
      <c r="H553" s="27" t="str">
        <f t="shared" si="82"/>
        <v/>
      </c>
      <c r="I553" s="27" t="str">
        <f>IFERROR(VLOOKUP(H553,vlookup!G$2:I$331,2,FALSE),"")</f>
        <v/>
      </c>
      <c r="J553" s="27" t="str">
        <f>IFERROR(VLOOKUP(H553,vlookup!G$2:I$331,3,FALSE),"")</f>
        <v/>
      </c>
      <c r="K553" s="5"/>
      <c r="L553" s="6"/>
      <c r="M553" s="6"/>
      <c r="N553" s="6"/>
      <c r="O553" s="6"/>
      <c r="P553" s="6"/>
      <c r="Q553" s="14" t="str">
        <f t="shared" si="83"/>
        <v/>
      </c>
      <c r="R553" s="5"/>
      <c r="S553" s="6"/>
      <c r="T553" s="6"/>
      <c r="U553" s="5"/>
      <c r="V553" s="45">
        <f t="shared" si="84"/>
        <v>0</v>
      </c>
      <c r="W553" s="45">
        <f t="shared" si="85"/>
        <v>0</v>
      </c>
      <c r="X553" s="45" t="e">
        <f t="shared" si="86"/>
        <v>#VALUE!</v>
      </c>
      <c r="Y553" s="45">
        <f>IFERROR(VALUE(V553),VLOOKUP(V553,DayReplace[],2,0))</f>
        <v>0</v>
      </c>
      <c r="Z553" s="45">
        <f>IF(V553=0,1,
IF(OR(AND(COUNTIF(Table12[Normal and Leap Years],X553),AA553=3,Y553=30),
AND(COUNTIF(Table9[MM Year],X553),COUNTIF(Table13[Always 29-Day Months],AA553),Y553=30)),Y553
-1,Y553))</f>
        <v>1</v>
      </c>
      <c r="AA553" s="45">
        <f>IFERROR(VALUE(W553),VLOOKUP(W553,MonthReplace[],2,0))</f>
        <v>0</v>
      </c>
      <c r="AB553" s="45" t="e">
        <f>IF(COUNTIF(Table9[MM Year],X553),VLOOKUP(AA553,MonthSerial[],VLOOKUP(X553,Table9[],3,0)+2,0),DATE(X553,AA553,0)-AC553)</f>
        <v>#VALUE!</v>
      </c>
      <c r="AC553" s="45" t="e">
        <f>IF(COUNTIF(Table9[MM Year],X553),
VLOOKUP(X553,Table9[],5,0),
DATE(X553,1,0))</f>
        <v>#VALUE!</v>
      </c>
      <c r="AD553" s="46" t="e">
        <f>IF(AA553=0,DATE(YEAR(AC553+1),7,16),
IF(V553=0,IF(COUNTIF(Table9[MM Year],X553),AC553+AB553+Z553+15-DAY(AC553+AB553+Z553+15)+16,AC553+AB553+Z553-DAY(AC553+AB553+Z553)+16),
IF(COUNTIF(Table9[MM Year],X553),
IF(AC553+AB553+Z553&lt;VLOOKUP(X553,Table9[],7,0),AC553
+AB553+Z553+VLOOKUP(X553,Table9[],4,0),AC553+AB553+Z553),AC553
+AB553+Z553)))</f>
        <v>#VALUE!</v>
      </c>
      <c r="AE553" s="42"/>
      <c r="AF553" s="15" t="str">
        <f>IFERROR(IF(COUNTIF(Table9[MM Year],X553),
IF(AD553&lt;VLOOKUP(X553,Table9[],7,0),AD553
+VLOOKUP(X553,Table9[],4,0),AD553),AD553
),"")</f>
        <v/>
      </c>
      <c r="AG553" s="5"/>
      <c r="AH553" s="5"/>
      <c r="AI553" s="5"/>
      <c r="AJ553" s="6"/>
      <c r="AK553" s="6"/>
      <c r="AL553" s="12" t="str">
        <f t="shared" si="87"/>
        <v/>
      </c>
      <c r="AM553" s="5"/>
      <c r="AN553" s="27" t="str">
        <f t="shared" si="88"/>
        <v/>
      </c>
      <c r="AO553" s="5"/>
      <c r="AP553" s="5"/>
      <c r="AQ553" s="6"/>
      <c r="AR553" s="12" t="str">
        <f t="shared" si="89"/>
        <v/>
      </c>
      <c r="AS553" s="6"/>
      <c r="AT553" s="5"/>
      <c r="AU553" s="53"/>
      <c r="AV553" s="53"/>
      <c r="AW553" s="54"/>
      <c r="AX553" s="15" t="str">
        <f t="shared" si="90"/>
        <v/>
      </c>
      <c r="AY553" s="5"/>
      <c r="AZ553" s="27" t="str">
        <f>IFERROR(VLOOKUP(AY553,vlookup!A$2:I$331,2,FALSE),"")</f>
        <v/>
      </c>
      <c r="BA553" s="27" t="str">
        <f>IFERROR(VLOOKUP(AY553,vlookup!A$2:I$331,3,FALSE),"")</f>
        <v/>
      </c>
      <c r="BB553" s="5"/>
      <c r="BC553" s="27" t="str">
        <f>IFERROR(VLOOKUP(BB553,vlookup!D$2:E$331,2,FALSE),"")</f>
        <v/>
      </c>
      <c r="BD553" s="5"/>
      <c r="BE553" s="27" t="str">
        <f t="shared" si="91"/>
        <v/>
      </c>
      <c r="BF553" s="27" t="str">
        <f>IFERROR(VLOOKUP(BE553,vlookup!G$2:I$331,2,FALSE),"")</f>
        <v/>
      </c>
      <c r="BG553" s="27" t="str">
        <f>IFERROR(VLOOKUP(BE553,vlookup!G$2:I$331,3,FALSE),"")</f>
        <v/>
      </c>
      <c r="BH553" s="5"/>
      <c r="BI553" s="6"/>
      <c r="BJ553" s="6"/>
      <c r="BK553" s="6"/>
      <c r="BL553" s="6"/>
    </row>
    <row r="554" spans="1:64">
      <c r="A554" s="4"/>
      <c r="B554" s="5"/>
      <c r="C554" s="27" t="str">
        <f>IFERROR(VLOOKUP(B554,vlookup!A$2:I$331,2,FALSE),"")</f>
        <v/>
      </c>
      <c r="D554" s="27" t="str">
        <f>IFERROR(VLOOKUP(B554,vlookup!A$2:I$331,3,FALSE),"")</f>
        <v/>
      </c>
      <c r="E554" s="5"/>
      <c r="F554" s="27" t="str">
        <f>IFERROR(VLOOKUP(E554,vlookup!D$2:E$331,2,FALSE),"")</f>
        <v/>
      </c>
      <c r="G554" s="5"/>
      <c r="H554" s="27" t="str">
        <f t="shared" si="82"/>
        <v/>
      </c>
      <c r="I554" s="27" t="str">
        <f>IFERROR(VLOOKUP(H554,vlookup!G$2:I$331,2,FALSE),"")</f>
        <v/>
      </c>
      <c r="J554" s="27" t="str">
        <f>IFERROR(VLOOKUP(H554,vlookup!G$2:I$331,3,FALSE),"")</f>
        <v/>
      </c>
      <c r="K554" s="5"/>
      <c r="L554" s="6"/>
      <c r="M554" s="6"/>
      <c r="N554" s="6"/>
      <c r="O554" s="6"/>
      <c r="P554" s="6"/>
      <c r="Q554" s="14" t="str">
        <f t="shared" si="83"/>
        <v/>
      </c>
      <c r="R554" s="5"/>
      <c r="S554" s="6"/>
      <c r="T554" s="6"/>
      <c r="U554" s="5"/>
      <c r="V554" s="45">
        <f t="shared" si="84"/>
        <v>0</v>
      </c>
      <c r="W554" s="45">
        <f t="shared" si="85"/>
        <v>0</v>
      </c>
      <c r="X554" s="45" t="e">
        <f t="shared" si="86"/>
        <v>#VALUE!</v>
      </c>
      <c r="Y554" s="45">
        <f>IFERROR(VALUE(V554),VLOOKUP(V554,DayReplace[],2,0))</f>
        <v>0</v>
      </c>
      <c r="Z554" s="45">
        <f>IF(V554=0,1,
IF(OR(AND(COUNTIF(Table12[Normal and Leap Years],X554),AA554=3,Y554=30),
AND(COUNTIF(Table9[MM Year],X554),COUNTIF(Table13[Always 29-Day Months],AA554),Y554=30)),Y554
-1,Y554))</f>
        <v>1</v>
      </c>
      <c r="AA554" s="45">
        <f>IFERROR(VALUE(W554),VLOOKUP(W554,MonthReplace[],2,0))</f>
        <v>0</v>
      </c>
      <c r="AB554" s="45" t="e">
        <f>IF(COUNTIF(Table9[MM Year],X554),VLOOKUP(AA554,MonthSerial[],VLOOKUP(X554,Table9[],3,0)+2,0),DATE(X554,AA554,0)-AC554)</f>
        <v>#VALUE!</v>
      </c>
      <c r="AC554" s="45" t="e">
        <f>IF(COUNTIF(Table9[MM Year],X554),
VLOOKUP(X554,Table9[],5,0),
DATE(X554,1,0))</f>
        <v>#VALUE!</v>
      </c>
      <c r="AD554" s="46" t="e">
        <f>IF(AA554=0,DATE(YEAR(AC554+1),7,16),
IF(V554=0,IF(COUNTIF(Table9[MM Year],X554),AC554+AB554+Z554+15-DAY(AC554+AB554+Z554+15)+16,AC554+AB554+Z554-DAY(AC554+AB554+Z554)+16),
IF(COUNTIF(Table9[MM Year],X554),
IF(AC554+AB554+Z554&lt;VLOOKUP(X554,Table9[],7,0),AC554
+AB554+Z554+VLOOKUP(X554,Table9[],4,0),AC554+AB554+Z554),AC554
+AB554+Z554)))</f>
        <v>#VALUE!</v>
      </c>
      <c r="AE554" s="42"/>
      <c r="AF554" s="15" t="str">
        <f>IFERROR(IF(COUNTIF(Table9[MM Year],X554),
IF(AD554&lt;VLOOKUP(X554,Table9[],7,0),AD554
+VLOOKUP(X554,Table9[],4,0),AD554),AD554
),"")</f>
        <v/>
      </c>
      <c r="AG554" s="5"/>
      <c r="AH554" s="5"/>
      <c r="AI554" s="5"/>
      <c r="AJ554" s="6"/>
      <c r="AK554" s="6"/>
      <c r="AL554" s="12" t="str">
        <f t="shared" si="87"/>
        <v/>
      </c>
      <c r="AM554" s="5"/>
      <c r="AN554" s="27" t="str">
        <f t="shared" si="88"/>
        <v/>
      </c>
      <c r="AO554" s="5"/>
      <c r="AP554" s="5"/>
      <c r="AQ554" s="6"/>
      <c r="AR554" s="12" t="str">
        <f t="shared" si="89"/>
        <v/>
      </c>
      <c r="AS554" s="6"/>
      <c r="AT554" s="5"/>
      <c r="AU554" s="53"/>
      <c r="AV554" s="53"/>
      <c r="AW554" s="54"/>
      <c r="AX554" s="15" t="str">
        <f t="shared" si="90"/>
        <v/>
      </c>
      <c r="AY554" s="5"/>
      <c r="AZ554" s="27" t="str">
        <f>IFERROR(VLOOKUP(AY554,vlookup!A$2:I$331,2,FALSE),"")</f>
        <v/>
      </c>
      <c r="BA554" s="27" t="str">
        <f>IFERROR(VLOOKUP(AY554,vlookup!A$2:I$331,3,FALSE),"")</f>
        <v/>
      </c>
      <c r="BB554" s="5"/>
      <c r="BC554" s="27" t="str">
        <f>IFERROR(VLOOKUP(BB554,vlookup!D$2:E$331,2,FALSE),"")</f>
        <v/>
      </c>
      <c r="BD554" s="5"/>
      <c r="BE554" s="27" t="str">
        <f t="shared" si="91"/>
        <v/>
      </c>
      <c r="BF554" s="27" t="str">
        <f>IFERROR(VLOOKUP(BE554,vlookup!G$2:I$331,2,FALSE),"")</f>
        <v/>
      </c>
      <c r="BG554" s="27" t="str">
        <f>IFERROR(VLOOKUP(BE554,vlookup!G$2:I$331,3,FALSE),"")</f>
        <v/>
      </c>
      <c r="BH554" s="5"/>
      <c r="BI554" s="6"/>
      <c r="BJ554" s="6"/>
      <c r="BK554" s="6"/>
      <c r="BL554" s="6"/>
    </row>
    <row r="555" spans="1:64">
      <c r="A555" s="4"/>
      <c r="B555" s="5"/>
      <c r="C555" s="27" t="str">
        <f>IFERROR(VLOOKUP(B555,vlookup!A$2:I$331,2,FALSE),"")</f>
        <v/>
      </c>
      <c r="D555" s="27" t="str">
        <f>IFERROR(VLOOKUP(B555,vlookup!A$2:I$331,3,FALSE),"")</f>
        <v/>
      </c>
      <c r="E555" s="5"/>
      <c r="F555" s="27" t="str">
        <f>IFERROR(VLOOKUP(E555,vlookup!D$2:E$331,2,FALSE),"")</f>
        <v/>
      </c>
      <c r="G555" s="5"/>
      <c r="H555" s="27" t="str">
        <f t="shared" si="82"/>
        <v/>
      </c>
      <c r="I555" s="27" t="str">
        <f>IFERROR(VLOOKUP(H555,vlookup!G$2:I$331,2,FALSE),"")</f>
        <v/>
      </c>
      <c r="J555" s="27" t="str">
        <f>IFERROR(VLOOKUP(H555,vlookup!G$2:I$331,3,FALSE),"")</f>
        <v/>
      </c>
      <c r="K555" s="5"/>
      <c r="L555" s="6"/>
      <c r="M555" s="6"/>
      <c r="N555" s="6"/>
      <c r="O555" s="6"/>
      <c r="P555" s="6"/>
      <c r="Q555" s="14" t="str">
        <f t="shared" si="83"/>
        <v/>
      </c>
      <c r="R555" s="5"/>
      <c r="S555" s="6"/>
      <c r="T555" s="6"/>
      <c r="U555" s="5"/>
      <c r="V555" s="45">
        <f t="shared" si="84"/>
        <v>0</v>
      </c>
      <c r="W555" s="45">
        <f t="shared" si="85"/>
        <v>0</v>
      </c>
      <c r="X555" s="45" t="e">
        <f t="shared" si="86"/>
        <v>#VALUE!</v>
      </c>
      <c r="Y555" s="45">
        <f>IFERROR(VALUE(V555),VLOOKUP(V555,DayReplace[],2,0))</f>
        <v>0</v>
      </c>
      <c r="Z555" s="45">
        <f>IF(V555=0,1,
IF(OR(AND(COUNTIF(Table12[Normal and Leap Years],X555),AA555=3,Y555=30),
AND(COUNTIF(Table9[MM Year],X555),COUNTIF(Table13[Always 29-Day Months],AA555),Y555=30)),Y555
-1,Y555))</f>
        <v>1</v>
      </c>
      <c r="AA555" s="45">
        <f>IFERROR(VALUE(W555),VLOOKUP(W555,MonthReplace[],2,0))</f>
        <v>0</v>
      </c>
      <c r="AB555" s="45" t="e">
        <f>IF(COUNTIF(Table9[MM Year],X555),VLOOKUP(AA555,MonthSerial[],VLOOKUP(X555,Table9[],3,0)+2,0),DATE(X555,AA555,0)-AC555)</f>
        <v>#VALUE!</v>
      </c>
      <c r="AC555" s="45" t="e">
        <f>IF(COUNTIF(Table9[MM Year],X555),
VLOOKUP(X555,Table9[],5,0),
DATE(X555,1,0))</f>
        <v>#VALUE!</v>
      </c>
      <c r="AD555" s="46" t="e">
        <f>IF(AA555=0,DATE(YEAR(AC555+1),7,16),
IF(V555=0,IF(COUNTIF(Table9[MM Year],X555),AC555+AB555+Z555+15-DAY(AC555+AB555+Z555+15)+16,AC555+AB555+Z555-DAY(AC555+AB555+Z555)+16),
IF(COUNTIF(Table9[MM Year],X555),
IF(AC555+AB555+Z555&lt;VLOOKUP(X555,Table9[],7,0),AC555
+AB555+Z555+VLOOKUP(X555,Table9[],4,0),AC555+AB555+Z555),AC555
+AB555+Z555)))</f>
        <v>#VALUE!</v>
      </c>
      <c r="AE555" s="42"/>
      <c r="AF555" s="15" t="str">
        <f>IFERROR(IF(COUNTIF(Table9[MM Year],X555),
IF(AD555&lt;VLOOKUP(X555,Table9[],7,0),AD555
+VLOOKUP(X555,Table9[],4,0),AD555),AD555
),"")</f>
        <v/>
      </c>
      <c r="AG555" s="5"/>
      <c r="AH555" s="5"/>
      <c r="AI555" s="5"/>
      <c r="AJ555" s="6"/>
      <c r="AK555" s="6"/>
      <c r="AL555" s="12" t="str">
        <f t="shared" si="87"/>
        <v/>
      </c>
      <c r="AM555" s="5"/>
      <c r="AN555" s="27" t="str">
        <f t="shared" si="88"/>
        <v/>
      </c>
      <c r="AO555" s="5"/>
      <c r="AP555" s="5"/>
      <c r="AQ555" s="6"/>
      <c r="AR555" s="12" t="str">
        <f t="shared" si="89"/>
        <v/>
      </c>
      <c r="AS555" s="6"/>
      <c r="AT555" s="5"/>
      <c r="AU555" s="53"/>
      <c r="AV555" s="53"/>
      <c r="AW555" s="54"/>
      <c r="AX555" s="15" t="str">
        <f t="shared" si="90"/>
        <v/>
      </c>
      <c r="AY555" s="5"/>
      <c r="AZ555" s="27" t="str">
        <f>IFERROR(VLOOKUP(AY555,vlookup!A$2:I$331,2,FALSE),"")</f>
        <v/>
      </c>
      <c r="BA555" s="27" t="str">
        <f>IFERROR(VLOOKUP(AY555,vlookup!A$2:I$331,3,FALSE),"")</f>
        <v/>
      </c>
      <c r="BB555" s="5"/>
      <c r="BC555" s="27" t="str">
        <f>IFERROR(VLOOKUP(BB555,vlookup!D$2:E$331,2,FALSE),"")</f>
        <v/>
      </c>
      <c r="BD555" s="5"/>
      <c r="BE555" s="27" t="str">
        <f t="shared" si="91"/>
        <v/>
      </c>
      <c r="BF555" s="27" t="str">
        <f>IFERROR(VLOOKUP(BE555,vlookup!G$2:I$331,2,FALSE),"")</f>
        <v/>
      </c>
      <c r="BG555" s="27" t="str">
        <f>IFERROR(VLOOKUP(BE555,vlookup!G$2:I$331,3,FALSE),"")</f>
        <v/>
      </c>
      <c r="BH555" s="5"/>
      <c r="BI555" s="6"/>
      <c r="BJ555" s="6"/>
      <c r="BK555" s="6"/>
      <c r="BL555" s="6"/>
    </row>
    <row r="556" spans="1:64">
      <c r="A556" s="4"/>
      <c r="B556" s="5"/>
      <c r="C556" s="27" t="str">
        <f>IFERROR(VLOOKUP(B556,vlookup!A$2:I$331,2,FALSE),"")</f>
        <v/>
      </c>
      <c r="D556" s="27" t="str">
        <f>IFERROR(VLOOKUP(B556,vlookup!A$2:I$331,3,FALSE),"")</f>
        <v/>
      </c>
      <c r="E556" s="5"/>
      <c r="F556" s="27" t="str">
        <f>IFERROR(VLOOKUP(E556,vlookup!D$2:E$331,2,FALSE),"")</f>
        <v/>
      </c>
      <c r="G556" s="5"/>
      <c r="H556" s="27" t="str">
        <f t="shared" si="82"/>
        <v/>
      </c>
      <c r="I556" s="27" t="str">
        <f>IFERROR(VLOOKUP(H556,vlookup!G$2:I$331,2,FALSE),"")</f>
        <v/>
      </c>
      <c r="J556" s="27" t="str">
        <f>IFERROR(VLOOKUP(H556,vlookup!G$2:I$331,3,FALSE),"")</f>
        <v/>
      </c>
      <c r="K556" s="5"/>
      <c r="L556" s="6"/>
      <c r="M556" s="6"/>
      <c r="N556" s="6"/>
      <c r="O556" s="6"/>
      <c r="P556" s="6"/>
      <c r="Q556" s="14" t="str">
        <f t="shared" si="83"/>
        <v/>
      </c>
      <c r="R556" s="5"/>
      <c r="S556" s="6"/>
      <c r="T556" s="6"/>
      <c r="U556" s="5"/>
      <c r="V556" s="45">
        <f t="shared" si="84"/>
        <v>0</v>
      </c>
      <c r="W556" s="45">
        <f t="shared" si="85"/>
        <v>0</v>
      </c>
      <c r="X556" s="45" t="e">
        <f t="shared" si="86"/>
        <v>#VALUE!</v>
      </c>
      <c r="Y556" s="45">
        <f>IFERROR(VALUE(V556),VLOOKUP(V556,DayReplace[],2,0))</f>
        <v>0</v>
      </c>
      <c r="Z556" s="45">
        <f>IF(V556=0,1,
IF(OR(AND(COUNTIF(Table12[Normal and Leap Years],X556),AA556=3,Y556=30),
AND(COUNTIF(Table9[MM Year],X556),COUNTIF(Table13[Always 29-Day Months],AA556),Y556=30)),Y556
-1,Y556))</f>
        <v>1</v>
      </c>
      <c r="AA556" s="45">
        <f>IFERROR(VALUE(W556),VLOOKUP(W556,MonthReplace[],2,0))</f>
        <v>0</v>
      </c>
      <c r="AB556" s="45" t="e">
        <f>IF(COUNTIF(Table9[MM Year],X556),VLOOKUP(AA556,MonthSerial[],VLOOKUP(X556,Table9[],3,0)+2,0),DATE(X556,AA556,0)-AC556)</f>
        <v>#VALUE!</v>
      </c>
      <c r="AC556" s="45" t="e">
        <f>IF(COUNTIF(Table9[MM Year],X556),
VLOOKUP(X556,Table9[],5,0),
DATE(X556,1,0))</f>
        <v>#VALUE!</v>
      </c>
      <c r="AD556" s="46" t="e">
        <f>IF(AA556=0,DATE(YEAR(AC556+1),7,16),
IF(V556=0,IF(COUNTIF(Table9[MM Year],X556),AC556+AB556+Z556+15-DAY(AC556+AB556+Z556+15)+16,AC556+AB556+Z556-DAY(AC556+AB556+Z556)+16),
IF(COUNTIF(Table9[MM Year],X556),
IF(AC556+AB556+Z556&lt;VLOOKUP(X556,Table9[],7,0),AC556
+AB556+Z556+VLOOKUP(X556,Table9[],4,0),AC556+AB556+Z556),AC556
+AB556+Z556)))</f>
        <v>#VALUE!</v>
      </c>
      <c r="AE556" s="42"/>
      <c r="AF556" s="15" t="str">
        <f>IFERROR(IF(COUNTIF(Table9[MM Year],X556),
IF(AD556&lt;VLOOKUP(X556,Table9[],7,0),AD556
+VLOOKUP(X556,Table9[],4,0),AD556),AD556
),"")</f>
        <v/>
      </c>
      <c r="AG556" s="5"/>
      <c r="AH556" s="5"/>
      <c r="AI556" s="5"/>
      <c r="AJ556" s="6"/>
      <c r="AK556" s="6"/>
      <c r="AL556" s="12" t="str">
        <f t="shared" si="87"/>
        <v/>
      </c>
      <c r="AM556" s="5"/>
      <c r="AN556" s="27" t="str">
        <f t="shared" si="88"/>
        <v/>
      </c>
      <c r="AO556" s="5"/>
      <c r="AP556" s="5"/>
      <c r="AQ556" s="6"/>
      <c r="AR556" s="12" t="str">
        <f t="shared" si="89"/>
        <v/>
      </c>
      <c r="AS556" s="6"/>
      <c r="AT556" s="5"/>
      <c r="AU556" s="53"/>
      <c r="AV556" s="53"/>
      <c r="AW556" s="54"/>
      <c r="AX556" s="15" t="str">
        <f t="shared" si="90"/>
        <v/>
      </c>
      <c r="AY556" s="5"/>
      <c r="AZ556" s="27" t="str">
        <f>IFERROR(VLOOKUP(AY556,vlookup!A$2:I$331,2,FALSE),"")</f>
        <v/>
      </c>
      <c r="BA556" s="27" t="str">
        <f>IFERROR(VLOOKUP(AY556,vlookup!A$2:I$331,3,FALSE),"")</f>
        <v/>
      </c>
      <c r="BB556" s="5"/>
      <c r="BC556" s="27" t="str">
        <f>IFERROR(VLOOKUP(BB556,vlookup!D$2:E$331,2,FALSE),"")</f>
        <v/>
      </c>
      <c r="BD556" s="5"/>
      <c r="BE556" s="27" t="str">
        <f t="shared" si="91"/>
        <v/>
      </c>
      <c r="BF556" s="27" t="str">
        <f>IFERROR(VLOOKUP(BE556,vlookup!G$2:I$331,2,FALSE),"")</f>
        <v/>
      </c>
      <c r="BG556" s="27" t="str">
        <f>IFERROR(VLOOKUP(BE556,vlookup!G$2:I$331,3,FALSE),"")</f>
        <v/>
      </c>
      <c r="BH556" s="5"/>
      <c r="BI556" s="6"/>
      <c r="BJ556" s="6"/>
      <c r="BK556" s="6"/>
      <c r="BL556" s="6"/>
    </row>
    <row r="557" spans="1:64">
      <c r="A557" s="4"/>
      <c r="B557" s="5"/>
      <c r="C557" s="27" t="str">
        <f>IFERROR(VLOOKUP(B557,vlookup!A$2:I$331,2,FALSE),"")</f>
        <v/>
      </c>
      <c r="D557" s="27" t="str">
        <f>IFERROR(VLOOKUP(B557,vlookup!A$2:I$331,3,FALSE),"")</f>
        <v/>
      </c>
      <c r="E557" s="5"/>
      <c r="F557" s="27" t="str">
        <f>IFERROR(VLOOKUP(E557,vlookup!D$2:E$331,2,FALSE),"")</f>
        <v/>
      </c>
      <c r="G557" s="5"/>
      <c r="H557" s="27" t="str">
        <f t="shared" si="82"/>
        <v/>
      </c>
      <c r="I557" s="27" t="str">
        <f>IFERROR(VLOOKUP(H557,vlookup!G$2:I$331,2,FALSE),"")</f>
        <v/>
      </c>
      <c r="J557" s="27" t="str">
        <f>IFERROR(VLOOKUP(H557,vlookup!G$2:I$331,3,FALSE),"")</f>
        <v/>
      </c>
      <c r="K557" s="5"/>
      <c r="L557" s="6"/>
      <c r="M557" s="6"/>
      <c r="N557" s="6"/>
      <c r="O557" s="6"/>
      <c r="P557" s="6"/>
      <c r="Q557" s="14" t="str">
        <f t="shared" si="83"/>
        <v/>
      </c>
      <c r="R557" s="5"/>
      <c r="S557" s="6"/>
      <c r="T557" s="6"/>
      <c r="U557" s="5"/>
      <c r="V557" s="45">
        <f t="shared" si="84"/>
        <v>0</v>
      </c>
      <c r="W557" s="45">
        <f t="shared" si="85"/>
        <v>0</v>
      </c>
      <c r="X557" s="45" t="e">
        <f t="shared" si="86"/>
        <v>#VALUE!</v>
      </c>
      <c r="Y557" s="45">
        <f>IFERROR(VALUE(V557),VLOOKUP(V557,DayReplace[],2,0))</f>
        <v>0</v>
      </c>
      <c r="Z557" s="45">
        <f>IF(V557=0,1,
IF(OR(AND(COUNTIF(Table12[Normal and Leap Years],X557),AA557=3,Y557=30),
AND(COUNTIF(Table9[MM Year],X557),COUNTIF(Table13[Always 29-Day Months],AA557),Y557=30)),Y557
-1,Y557))</f>
        <v>1</v>
      </c>
      <c r="AA557" s="45">
        <f>IFERROR(VALUE(W557),VLOOKUP(W557,MonthReplace[],2,0))</f>
        <v>0</v>
      </c>
      <c r="AB557" s="45" t="e">
        <f>IF(COUNTIF(Table9[MM Year],X557),VLOOKUP(AA557,MonthSerial[],VLOOKUP(X557,Table9[],3,0)+2,0),DATE(X557,AA557,0)-AC557)</f>
        <v>#VALUE!</v>
      </c>
      <c r="AC557" s="45" t="e">
        <f>IF(COUNTIF(Table9[MM Year],X557),
VLOOKUP(X557,Table9[],5,0),
DATE(X557,1,0))</f>
        <v>#VALUE!</v>
      </c>
      <c r="AD557" s="46" t="e">
        <f>IF(AA557=0,DATE(YEAR(AC557+1),7,16),
IF(V557=0,IF(COUNTIF(Table9[MM Year],X557),AC557+AB557+Z557+15-DAY(AC557+AB557+Z557+15)+16,AC557+AB557+Z557-DAY(AC557+AB557+Z557)+16),
IF(COUNTIF(Table9[MM Year],X557),
IF(AC557+AB557+Z557&lt;VLOOKUP(X557,Table9[],7,0),AC557
+AB557+Z557+VLOOKUP(X557,Table9[],4,0),AC557+AB557+Z557),AC557
+AB557+Z557)))</f>
        <v>#VALUE!</v>
      </c>
      <c r="AE557" s="42"/>
      <c r="AF557" s="15" t="str">
        <f>IFERROR(IF(COUNTIF(Table9[MM Year],X557),
IF(AD557&lt;VLOOKUP(X557,Table9[],7,0),AD557
+VLOOKUP(X557,Table9[],4,0),AD557),AD557
),"")</f>
        <v/>
      </c>
      <c r="AG557" s="5"/>
      <c r="AH557" s="5"/>
      <c r="AI557" s="5"/>
      <c r="AJ557" s="6"/>
      <c r="AK557" s="6"/>
      <c r="AL557" s="12" t="str">
        <f t="shared" si="87"/>
        <v/>
      </c>
      <c r="AM557" s="5"/>
      <c r="AN557" s="27" t="str">
        <f t="shared" si="88"/>
        <v/>
      </c>
      <c r="AO557" s="5"/>
      <c r="AP557" s="5"/>
      <c r="AQ557" s="6"/>
      <c r="AR557" s="12" t="str">
        <f t="shared" si="89"/>
        <v/>
      </c>
      <c r="AS557" s="6"/>
      <c r="AT557" s="5"/>
      <c r="AU557" s="53"/>
      <c r="AV557" s="53"/>
      <c r="AW557" s="54"/>
      <c r="AX557" s="15" t="str">
        <f t="shared" si="90"/>
        <v/>
      </c>
      <c r="AY557" s="5"/>
      <c r="AZ557" s="27" t="str">
        <f>IFERROR(VLOOKUP(AY557,vlookup!A$2:I$331,2,FALSE),"")</f>
        <v/>
      </c>
      <c r="BA557" s="27" t="str">
        <f>IFERROR(VLOOKUP(AY557,vlookup!A$2:I$331,3,FALSE),"")</f>
        <v/>
      </c>
      <c r="BB557" s="5"/>
      <c r="BC557" s="27" t="str">
        <f>IFERROR(VLOOKUP(BB557,vlookup!D$2:E$331,2,FALSE),"")</f>
        <v/>
      </c>
      <c r="BD557" s="5"/>
      <c r="BE557" s="27" t="str">
        <f t="shared" si="91"/>
        <v/>
      </c>
      <c r="BF557" s="27" t="str">
        <f>IFERROR(VLOOKUP(BE557,vlookup!G$2:I$331,2,FALSE),"")</f>
        <v/>
      </c>
      <c r="BG557" s="27" t="str">
        <f>IFERROR(VLOOKUP(BE557,vlookup!G$2:I$331,3,FALSE),"")</f>
        <v/>
      </c>
      <c r="BH557" s="5"/>
      <c r="BI557" s="6"/>
      <c r="BJ557" s="6"/>
      <c r="BK557" s="6"/>
      <c r="BL557" s="6"/>
    </row>
    <row r="558" spans="1:64">
      <c r="A558" s="4"/>
      <c r="B558" s="5"/>
      <c r="C558" s="27" t="str">
        <f>IFERROR(VLOOKUP(B558,vlookup!A$2:I$331,2,FALSE),"")</f>
        <v/>
      </c>
      <c r="D558" s="27" t="str">
        <f>IFERROR(VLOOKUP(B558,vlookup!A$2:I$331,3,FALSE),"")</f>
        <v/>
      </c>
      <c r="E558" s="5"/>
      <c r="F558" s="27" t="str">
        <f>IFERROR(VLOOKUP(E558,vlookup!D$2:E$331,2,FALSE),"")</f>
        <v/>
      </c>
      <c r="G558" s="5"/>
      <c r="H558" s="27" t="str">
        <f t="shared" si="82"/>
        <v/>
      </c>
      <c r="I558" s="27" t="str">
        <f>IFERROR(VLOOKUP(H558,vlookup!G$2:I$331,2,FALSE),"")</f>
        <v/>
      </c>
      <c r="J558" s="27" t="str">
        <f>IFERROR(VLOOKUP(H558,vlookup!G$2:I$331,3,FALSE),"")</f>
        <v/>
      </c>
      <c r="K558" s="5"/>
      <c r="L558" s="6"/>
      <c r="M558" s="6"/>
      <c r="N558" s="6"/>
      <c r="O558" s="6"/>
      <c r="P558" s="6"/>
      <c r="Q558" s="14" t="str">
        <f t="shared" si="83"/>
        <v/>
      </c>
      <c r="R558" s="5"/>
      <c r="S558" s="6"/>
      <c r="T558" s="6"/>
      <c r="U558" s="5"/>
      <c r="V558" s="45">
        <f t="shared" si="84"/>
        <v>0</v>
      </c>
      <c r="W558" s="45">
        <f t="shared" si="85"/>
        <v>0</v>
      </c>
      <c r="X558" s="45" t="e">
        <f t="shared" si="86"/>
        <v>#VALUE!</v>
      </c>
      <c r="Y558" s="45">
        <f>IFERROR(VALUE(V558),VLOOKUP(V558,DayReplace[],2,0))</f>
        <v>0</v>
      </c>
      <c r="Z558" s="45">
        <f>IF(V558=0,1,
IF(OR(AND(COUNTIF(Table12[Normal and Leap Years],X558),AA558=3,Y558=30),
AND(COUNTIF(Table9[MM Year],X558),COUNTIF(Table13[Always 29-Day Months],AA558),Y558=30)),Y558
-1,Y558))</f>
        <v>1</v>
      </c>
      <c r="AA558" s="45">
        <f>IFERROR(VALUE(W558),VLOOKUP(W558,MonthReplace[],2,0))</f>
        <v>0</v>
      </c>
      <c r="AB558" s="45" t="e">
        <f>IF(COUNTIF(Table9[MM Year],X558),VLOOKUP(AA558,MonthSerial[],VLOOKUP(X558,Table9[],3,0)+2,0),DATE(X558,AA558,0)-AC558)</f>
        <v>#VALUE!</v>
      </c>
      <c r="AC558" s="45" t="e">
        <f>IF(COUNTIF(Table9[MM Year],X558),
VLOOKUP(X558,Table9[],5,0),
DATE(X558,1,0))</f>
        <v>#VALUE!</v>
      </c>
      <c r="AD558" s="46" t="e">
        <f>IF(AA558=0,DATE(YEAR(AC558+1),7,16),
IF(V558=0,IF(COUNTIF(Table9[MM Year],X558),AC558+AB558+Z558+15-DAY(AC558+AB558+Z558+15)+16,AC558+AB558+Z558-DAY(AC558+AB558+Z558)+16),
IF(COUNTIF(Table9[MM Year],X558),
IF(AC558+AB558+Z558&lt;VLOOKUP(X558,Table9[],7,0),AC558
+AB558+Z558+VLOOKUP(X558,Table9[],4,0),AC558+AB558+Z558),AC558
+AB558+Z558)))</f>
        <v>#VALUE!</v>
      </c>
      <c r="AE558" s="42"/>
      <c r="AF558" s="15" t="str">
        <f>IFERROR(IF(COUNTIF(Table9[MM Year],X558),
IF(AD558&lt;VLOOKUP(X558,Table9[],7,0),AD558
+VLOOKUP(X558,Table9[],4,0),AD558),AD558
),"")</f>
        <v/>
      </c>
      <c r="AG558" s="5"/>
      <c r="AH558" s="5"/>
      <c r="AI558" s="5"/>
      <c r="AJ558" s="6"/>
      <c r="AK558" s="6"/>
      <c r="AL558" s="12" t="str">
        <f t="shared" si="87"/>
        <v/>
      </c>
      <c r="AM558" s="5"/>
      <c r="AN558" s="27" t="str">
        <f t="shared" si="88"/>
        <v/>
      </c>
      <c r="AO558" s="5"/>
      <c r="AP558" s="5"/>
      <c r="AQ558" s="6"/>
      <c r="AR558" s="12" t="str">
        <f t="shared" si="89"/>
        <v/>
      </c>
      <c r="AS558" s="6"/>
      <c r="AT558" s="5"/>
      <c r="AU558" s="53"/>
      <c r="AV558" s="53"/>
      <c r="AW558" s="54"/>
      <c r="AX558" s="15" t="str">
        <f t="shared" si="90"/>
        <v/>
      </c>
      <c r="AY558" s="5"/>
      <c r="AZ558" s="27" t="str">
        <f>IFERROR(VLOOKUP(AY558,vlookup!A$2:I$331,2,FALSE),"")</f>
        <v/>
      </c>
      <c r="BA558" s="27" t="str">
        <f>IFERROR(VLOOKUP(AY558,vlookup!A$2:I$331,3,FALSE),"")</f>
        <v/>
      </c>
      <c r="BB558" s="5"/>
      <c r="BC558" s="27" t="str">
        <f>IFERROR(VLOOKUP(BB558,vlookup!D$2:E$331,2,FALSE),"")</f>
        <v/>
      </c>
      <c r="BD558" s="5"/>
      <c r="BE558" s="27" t="str">
        <f t="shared" si="91"/>
        <v/>
      </c>
      <c r="BF558" s="27" t="str">
        <f>IFERROR(VLOOKUP(BE558,vlookup!G$2:I$331,2,FALSE),"")</f>
        <v/>
      </c>
      <c r="BG558" s="27" t="str">
        <f>IFERROR(VLOOKUP(BE558,vlookup!G$2:I$331,3,FALSE),"")</f>
        <v/>
      </c>
      <c r="BH558" s="5"/>
      <c r="BI558" s="6"/>
      <c r="BJ558" s="6"/>
      <c r="BK558" s="6"/>
      <c r="BL558" s="6"/>
    </row>
    <row r="559" spans="1:64">
      <c r="A559" s="4"/>
      <c r="B559" s="5"/>
      <c r="C559" s="27" t="str">
        <f>IFERROR(VLOOKUP(B559,vlookup!A$2:I$331,2,FALSE),"")</f>
        <v/>
      </c>
      <c r="D559" s="27" t="str">
        <f>IFERROR(VLOOKUP(B559,vlookup!A$2:I$331,3,FALSE),"")</f>
        <v/>
      </c>
      <c r="E559" s="5"/>
      <c r="F559" s="27" t="str">
        <f>IFERROR(VLOOKUP(E559,vlookup!D$2:E$331,2,FALSE),"")</f>
        <v/>
      </c>
      <c r="G559" s="5"/>
      <c r="H559" s="27" t="str">
        <f t="shared" si="82"/>
        <v/>
      </c>
      <c r="I559" s="27" t="str">
        <f>IFERROR(VLOOKUP(H559,vlookup!G$2:I$331,2,FALSE),"")</f>
        <v/>
      </c>
      <c r="J559" s="27" t="str">
        <f>IFERROR(VLOOKUP(H559,vlookup!G$2:I$331,3,FALSE),"")</f>
        <v/>
      </c>
      <c r="K559" s="5"/>
      <c r="L559" s="6"/>
      <c r="M559" s="6"/>
      <c r="N559" s="6"/>
      <c r="O559" s="6"/>
      <c r="P559" s="6"/>
      <c r="Q559" s="14" t="str">
        <f t="shared" si="83"/>
        <v/>
      </c>
      <c r="R559" s="5"/>
      <c r="S559" s="6"/>
      <c r="T559" s="6"/>
      <c r="U559" s="5"/>
      <c r="V559" s="45">
        <f t="shared" si="84"/>
        <v>0</v>
      </c>
      <c r="W559" s="45">
        <f t="shared" si="85"/>
        <v>0</v>
      </c>
      <c r="X559" s="45" t="e">
        <f t="shared" si="86"/>
        <v>#VALUE!</v>
      </c>
      <c r="Y559" s="45">
        <f>IFERROR(VALUE(V559),VLOOKUP(V559,DayReplace[],2,0))</f>
        <v>0</v>
      </c>
      <c r="Z559" s="45">
        <f>IF(V559=0,1,
IF(OR(AND(COUNTIF(Table12[Normal and Leap Years],X559),AA559=3,Y559=30),
AND(COUNTIF(Table9[MM Year],X559),COUNTIF(Table13[Always 29-Day Months],AA559),Y559=30)),Y559
-1,Y559))</f>
        <v>1</v>
      </c>
      <c r="AA559" s="45">
        <f>IFERROR(VALUE(W559),VLOOKUP(W559,MonthReplace[],2,0))</f>
        <v>0</v>
      </c>
      <c r="AB559" s="45" t="e">
        <f>IF(COUNTIF(Table9[MM Year],X559),VLOOKUP(AA559,MonthSerial[],VLOOKUP(X559,Table9[],3,0)+2,0),DATE(X559,AA559,0)-AC559)</f>
        <v>#VALUE!</v>
      </c>
      <c r="AC559" s="45" t="e">
        <f>IF(COUNTIF(Table9[MM Year],X559),
VLOOKUP(X559,Table9[],5,0),
DATE(X559,1,0))</f>
        <v>#VALUE!</v>
      </c>
      <c r="AD559" s="46" t="e">
        <f>IF(AA559=0,DATE(YEAR(AC559+1),7,16),
IF(V559=0,IF(COUNTIF(Table9[MM Year],X559),AC559+AB559+Z559+15-DAY(AC559+AB559+Z559+15)+16,AC559+AB559+Z559-DAY(AC559+AB559+Z559)+16),
IF(COUNTIF(Table9[MM Year],X559),
IF(AC559+AB559+Z559&lt;VLOOKUP(X559,Table9[],7,0),AC559
+AB559+Z559+VLOOKUP(X559,Table9[],4,0),AC559+AB559+Z559),AC559
+AB559+Z559)))</f>
        <v>#VALUE!</v>
      </c>
      <c r="AE559" s="42"/>
      <c r="AF559" s="15" t="str">
        <f>IFERROR(IF(COUNTIF(Table9[MM Year],X559),
IF(AD559&lt;VLOOKUP(X559,Table9[],7,0),AD559
+VLOOKUP(X559,Table9[],4,0),AD559),AD559
),"")</f>
        <v/>
      </c>
      <c r="AG559" s="5"/>
      <c r="AH559" s="5"/>
      <c r="AI559" s="5"/>
      <c r="AJ559" s="6"/>
      <c r="AK559" s="6"/>
      <c r="AL559" s="12" t="str">
        <f t="shared" si="87"/>
        <v/>
      </c>
      <c r="AM559" s="5"/>
      <c r="AN559" s="27" t="str">
        <f t="shared" si="88"/>
        <v/>
      </c>
      <c r="AO559" s="5"/>
      <c r="AP559" s="5"/>
      <c r="AQ559" s="6"/>
      <c r="AR559" s="12" t="str">
        <f t="shared" si="89"/>
        <v/>
      </c>
      <c r="AS559" s="6"/>
      <c r="AT559" s="5"/>
      <c r="AU559" s="53"/>
      <c r="AV559" s="53"/>
      <c r="AW559" s="54"/>
      <c r="AX559" s="15" t="str">
        <f t="shared" si="90"/>
        <v/>
      </c>
      <c r="AY559" s="5"/>
      <c r="AZ559" s="27" t="str">
        <f>IFERROR(VLOOKUP(AY559,vlookup!A$2:I$331,2,FALSE),"")</f>
        <v/>
      </c>
      <c r="BA559" s="27" t="str">
        <f>IFERROR(VLOOKUP(AY559,vlookup!A$2:I$331,3,FALSE),"")</f>
        <v/>
      </c>
      <c r="BB559" s="5"/>
      <c r="BC559" s="27" t="str">
        <f>IFERROR(VLOOKUP(BB559,vlookup!D$2:E$331,2,FALSE),"")</f>
        <v/>
      </c>
      <c r="BD559" s="5"/>
      <c r="BE559" s="27" t="str">
        <f t="shared" si="91"/>
        <v/>
      </c>
      <c r="BF559" s="27" t="str">
        <f>IFERROR(VLOOKUP(BE559,vlookup!G$2:I$331,2,FALSE),"")</f>
        <v/>
      </c>
      <c r="BG559" s="27" t="str">
        <f>IFERROR(VLOOKUP(BE559,vlookup!G$2:I$331,3,FALSE),"")</f>
        <v/>
      </c>
      <c r="BH559" s="5"/>
      <c r="BI559" s="6"/>
      <c r="BJ559" s="6"/>
      <c r="BK559" s="6"/>
      <c r="BL559" s="6"/>
    </row>
    <row r="560" spans="1:64">
      <c r="A560" s="4"/>
      <c r="B560" s="5"/>
      <c r="C560" s="27" t="str">
        <f>IFERROR(VLOOKUP(B560,vlookup!A$2:I$331,2,FALSE),"")</f>
        <v/>
      </c>
      <c r="D560" s="27" t="str">
        <f>IFERROR(VLOOKUP(B560,vlookup!A$2:I$331,3,FALSE),"")</f>
        <v/>
      </c>
      <c r="E560" s="5"/>
      <c r="F560" s="27" t="str">
        <f>IFERROR(VLOOKUP(E560,vlookup!D$2:E$331,2,FALSE),"")</f>
        <v/>
      </c>
      <c r="G560" s="5"/>
      <c r="H560" s="27" t="str">
        <f t="shared" si="82"/>
        <v/>
      </c>
      <c r="I560" s="27" t="str">
        <f>IFERROR(VLOOKUP(H560,vlookup!G$2:I$331,2,FALSE),"")</f>
        <v/>
      </c>
      <c r="J560" s="27" t="str">
        <f>IFERROR(VLOOKUP(H560,vlookup!G$2:I$331,3,FALSE),"")</f>
        <v/>
      </c>
      <c r="K560" s="5"/>
      <c r="L560" s="6"/>
      <c r="M560" s="6"/>
      <c r="N560" s="6"/>
      <c r="O560" s="6"/>
      <c r="P560" s="6"/>
      <c r="Q560" s="14" t="str">
        <f t="shared" si="83"/>
        <v/>
      </c>
      <c r="R560" s="5"/>
      <c r="S560" s="6"/>
      <c r="T560" s="6"/>
      <c r="U560" s="5"/>
      <c r="V560" s="45">
        <f t="shared" si="84"/>
        <v>0</v>
      </c>
      <c r="W560" s="45">
        <f t="shared" si="85"/>
        <v>0</v>
      </c>
      <c r="X560" s="45" t="e">
        <f t="shared" si="86"/>
        <v>#VALUE!</v>
      </c>
      <c r="Y560" s="45">
        <f>IFERROR(VALUE(V560),VLOOKUP(V560,DayReplace[],2,0))</f>
        <v>0</v>
      </c>
      <c r="Z560" s="45">
        <f>IF(V560=0,1,
IF(OR(AND(COUNTIF(Table12[Normal and Leap Years],X560),AA560=3,Y560=30),
AND(COUNTIF(Table9[MM Year],X560),COUNTIF(Table13[Always 29-Day Months],AA560),Y560=30)),Y560
-1,Y560))</f>
        <v>1</v>
      </c>
      <c r="AA560" s="45">
        <f>IFERROR(VALUE(W560),VLOOKUP(W560,MonthReplace[],2,0))</f>
        <v>0</v>
      </c>
      <c r="AB560" s="45" t="e">
        <f>IF(COUNTIF(Table9[MM Year],X560),VLOOKUP(AA560,MonthSerial[],VLOOKUP(X560,Table9[],3,0)+2,0),DATE(X560,AA560,0)-AC560)</f>
        <v>#VALUE!</v>
      </c>
      <c r="AC560" s="45" t="e">
        <f>IF(COUNTIF(Table9[MM Year],X560),
VLOOKUP(X560,Table9[],5,0),
DATE(X560,1,0))</f>
        <v>#VALUE!</v>
      </c>
      <c r="AD560" s="46" t="e">
        <f>IF(AA560=0,DATE(YEAR(AC560+1),7,16),
IF(V560=0,IF(COUNTIF(Table9[MM Year],X560),AC560+AB560+Z560+15-DAY(AC560+AB560+Z560+15)+16,AC560+AB560+Z560-DAY(AC560+AB560+Z560)+16),
IF(COUNTIF(Table9[MM Year],X560),
IF(AC560+AB560+Z560&lt;VLOOKUP(X560,Table9[],7,0),AC560
+AB560+Z560+VLOOKUP(X560,Table9[],4,0),AC560+AB560+Z560),AC560
+AB560+Z560)))</f>
        <v>#VALUE!</v>
      </c>
      <c r="AE560" s="42"/>
      <c r="AF560" s="15" t="str">
        <f>IFERROR(IF(COUNTIF(Table9[MM Year],X560),
IF(AD560&lt;VLOOKUP(X560,Table9[],7,0),AD560
+VLOOKUP(X560,Table9[],4,0),AD560),AD560
),"")</f>
        <v/>
      </c>
      <c r="AG560" s="5"/>
      <c r="AH560" s="5"/>
      <c r="AI560" s="5"/>
      <c r="AJ560" s="6"/>
      <c r="AK560" s="6"/>
      <c r="AL560" s="12" t="str">
        <f t="shared" si="87"/>
        <v/>
      </c>
      <c r="AM560" s="5"/>
      <c r="AN560" s="27" t="str">
        <f t="shared" si="88"/>
        <v/>
      </c>
      <c r="AO560" s="5"/>
      <c r="AP560" s="5"/>
      <c r="AQ560" s="6"/>
      <c r="AR560" s="12" t="str">
        <f t="shared" si="89"/>
        <v/>
      </c>
      <c r="AS560" s="6"/>
      <c r="AT560" s="5"/>
      <c r="AU560" s="53"/>
      <c r="AV560" s="53"/>
      <c r="AW560" s="54"/>
      <c r="AX560" s="15" t="str">
        <f t="shared" si="90"/>
        <v/>
      </c>
      <c r="AY560" s="5"/>
      <c r="AZ560" s="27" t="str">
        <f>IFERROR(VLOOKUP(AY560,vlookup!A$2:I$331,2,FALSE),"")</f>
        <v/>
      </c>
      <c r="BA560" s="27" t="str">
        <f>IFERROR(VLOOKUP(AY560,vlookup!A$2:I$331,3,FALSE),"")</f>
        <v/>
      </c>
      <c r="BB560" s="5"/>
      <c r="BC560" s="27" t="str">
        <f>IFERROR(VLOOKUP(BB560,vlookup!D$2:E$331,2,FALSE),"")</f>
        <v/>
      </c>
      <c r="BD560" s="5"/>
      <c r="BE560" s="27" t="str">
        <f t="shared" si="91"/>
        <v/>
      </c>
      <c r="BF560" s="27" t="str">
        <f>IFERROR(VLOOKUP(BE560,vlookup!G$2:I$331,2,FALSE),"")</f>
        <v/>
      </c>
      <c r="BG560" s="27" t="str">
        <f>IFERROR(VLOOKUP(BE560,vlookup!G$2:I$331,3,FALSE),"")</f>
        <v/>
      </c>
      <c r="BH560" s="5"/>
      <c r="BI560" s="6"/>
      <c r="BJ560" s="6"/>
      <c r="BK560" s="6"/>
      <c r="BL560" s="6"/>
    </row>
    <row r="561" spans="1:64">
      <c r="A561" s="4"/>
      <c r="B561" s="5"/>
      <c r="C561" s="27" t="str">
        <f>IFERROR(VLOOKUP(B561,vlookup!A$2:I$331,2,FALSE),"")</f>
        <v/>
      </c>
      <c r="D561" s="27" t="str">
        <f>IFERROR(VLOOKUP(B561,vlookup!A$2:I$331,3,FALSE),"")</f>
        <v/>
      </c>
      <c r="E561" s="5"/>
      <c r="F561" s="27" t="str">
        <f>IFERROR(VLOOKUP(E561,vlookup!D$2:E$331,2,FALSE),"")</f>
        <v/>
      </c>
      <c r="G561" s="5"/>
      <c r="H561" s="27" t="str">
        <f t="shared" si="82"/>
        <v/>
      </c>
      <c r="I561" s="27" t="str">
        <f>IFERROR(VLOOKUP(H561,vlookup!G$2:I$331,2,FALSE),"")</f>
        <v/>
      </c>
      <c r="J561" s="27" t="str">
        <f>IFERROR(VLOOKUP(H561,vlookup!G$2:I$331,3,FALSE),"")</f>
        <v/>
      </c>
      <c r="K561" s="5"/>
      <c r="L561" s="6"/>
      <c r="M561" s="6"/>
      <c r="N561" s="6"/>
      <c r="O561" s="6"/>
      <c r="P561" s="6"/>
      <c r="Q561" s="14" t="str">
        <f t="shared" si="83"/>
        <v/>
      </c>
      <c r="R561" s="5"/>
      <c r="S561" s="6"/>
      <c r="T561" s="6"/>
      <c r="U561" s="5"/>
      <c r="V561" s="45">
        <f t="shared" si="84"/>
        <v>0</v>
      </c>
      <c r="W561" s="45">
        <f t="shared" si="85"/>
        <v>0</v>
      </c>
      <c r="X561" s="45" t="e">
        <f t="shared" si="86"/>
        <v>#VALUE!</v>
      </c>
      <c r="Y561" s="45">
        <f>IFERROR(VALUE(V561),VLOOKUP(V561,DayReplace[],2,0))</f>
        <v>0</v>
      </c>
      <c r="Z561" s="45">
        <f>IF(V561=0,1,
IF(OR(AND(COUNTIF(Table12[Normal and Leap Years],X561),AA561=3,Y561=30),
AND(COUNTIF(Table9[MM Year],X561),COUNTIF(Table13[Always 29-Day Months],AA561),Y561=30)),Y561
-1,Y561))</f>
        <v>1</v>
      </c>
      <c r="AA561" s="45">
        <f>IFERROR(VALUE(W561),VLOOKUP(W561,MonthReplace[],2,0))</f>
        <v>0</v>
      </c>
      <c r="AB561" s="45" t="e">
        <f>IF(COUNTIF(Table9[MM Year],X561),VLOOKUP(AA561,MonthSerial[],VLOOKUP(X561,Table9[],3,0)+2,0),DATE(X561,AA561,0)-AC561)</f>
        <v>#VALUE!</v>
      </c>
      <c r="AC561" s="45" t="e">
        <f>IF(COUNTIF(Table9[MM Year],X561),
VLOOKUP(X561,Table9[],5,0),
DATE(X561,1,0))</f>
        <v>#VALUE!</v>
      </c>
      <c r="AD561" s="46" t="e">
        <f>IF(AA561=0,DATE(YEAR(AC561+1),7,16),
IF(V561=0,IF(COUNTIF(Table9[MM Year],X561),AC561+AB561+Z561+15-DAY(AC561+AB561+Z561+15)+16,AC561+AB561+Z561-DAY(AC561+AB561+Z561)+16),
IF(COUNTIF(Table9[MM Year],X561),
IF(AC561+AB561+Z561&lt;VLOOKUP(X561,Table9[],7,0),AC561
+AB561+Z561+VLOOKUP(X561,Table9[],4,0),AC561+AB561+Z561),AC561
+AB561+Z561)))</f>
        <v>#VALUE!</v>
      </c>
      <c r="AE561" s="42"/>
      <c r="AF561" s="15" t="str">
        <f>IFERROR(IF(COUNTIF(Table9[MM Year],X561),
IF(AD561&lt;VLOOKUP(X561,Table9[],7,0),AD561
+VLOOKUP(X561,Table9[],4,0),AD561),AD561
),"")</f>
        <v/>
      </c>
      <c r="AG561" s="5"/>
      <c r="AH561" s="5"/>
      <c r="AI561" s="5"/>
      <c r="AJ561" s="6"/>
      <c r="AK561" s="6"/>
      <c r="AL561" s="12" t="str">
        <f t="shared" si="87"/>
        <v/>
      </c>
      <c r="AM561" s="5"/>
      <c r="AN561" s="27" t="str">
        <f t="shared" si="88"/>
        <v/>
      </c>
      <c r="AO561" s="5"/>
      <c r="AP561" s="5"/>
      <c r="AQ561" s="6"/>
      <c r="AR561" s="12" t="str">
        <f t="shared" si="89"/>
        <v/>
      </c>
      <c r="AS561" s="6"/>
      <c r="AT561" s="5"/>
      <c r="AU561" s="53"/>
      <c r="AV561" s="53"/>
      <c r="AW561" s="54"/>
      <c r="AX561" s="15" t="str">
        <f t="shared" si="90"/>
        <v/>
      </c>
      <c r="AY561" s="5"/>
      <c r="AZ561" s="27" t="str">
        <f>IFERROR(VLOOKUP(AY561,vlookup!A$2:I$331,2,FALSE),"")</f>
        <v/>
      </c>
      <c r="BA561" s="27" t="str">
        <f>IFERROR(VLOOKUP(AY561,vlookup!A$2:I$331,3,FALSE),"")</f>
        <v/>
      </c>
      <c r="BB561" s="5"/>
      <c r="BC561" s="27" t="str">
        <f>IFERROR(VLOOKUP(BB561,vlookup!D$2:E$331,2,FALSE),"")</f>
        <v/>
      </c>
      <c r="BD561" s="5"/>
      <c r="BE561" s="27" t="str">
        <f t="shared" si="91"/>
        <v/>
      </c>
      <c r="BF561" s="27" t="str">
        <f>IFERROR(VLOOKUP(BE561,vlookup!G$2:I$331,2,FALSE),"")</f>
        <v/>
      </c>
      <c r="BG561" s="27" t="str">
        <f>IFERROR(VLOOKUP(BE561,vlookup!G$2:I$331,3,FALSE),"")</f>
        <v/>
      </c>
      <c r="BH561" s="5"/>
      <c r="BI561" s="6"/>
      <c r="BJ561" s="6"/>
      <c r="BK561" s="6"/>
      <c r="BL561" s="6"/>
    </row>
    <row r="562" spans="1:64">
      <c r="A562" s="4"/>
      <c r="B562" s="5"/>
      <c r="C562" s="27" t="str">
        <f>IFERROR(VLOOKUP(B562,vlookup!A$2:I$331,2,FALSE),"")</f>
        <v/>
      </c>
      <c r="D562" s="27" t="str">
        <f>IFERROR(VLOOKUP(B562,vlookup!A$2:I$331,3,FALSE),"")</f>
        <v/>
      </c>
      <c r="E562" s="5"/>
      <c r="F562" s="27" t="str">
        <f>IFERROR(VLOOKUP(E562,vlookup!D$2:E$331,2,FALSE),"")</f>
        <v/>
      </c>
      <c r="G562" s="5"/>
      <c r="H562" s="27" t="str">
        <f t="shared" si="82"/>
        <v/>
      </c>
      <c r="I562" s="27" t="str">
        <f>IFERROR(VLOOKUP(H562,vlookup!G$2:I$331,2,FALSE),"")</f>
        <v/>
      </c>
      <c r="J562" s="27" t="str">
        <f>IFERROR(VLOOKUP(H562,vlookup!G$2:I$331,3,FALSE),"")</f>
        <v/>
      </c>
      <c r="K562" s="5"/>
      <c r="L562" s="6"/>
      <c r="M562" s="6"/>
      <c r="N562" s="6"/>
      <c r="O562" s="6"/>
      <c r="P562" s="6"/>
      <c r="Q562" s="14" t="str">
        <f t="shared" si="83"/>
        <v/>
      </c>
      <c r="R562" s="5"/>
      <c r="S562" s="6"/>
      <c r="T562" s="6"/>
      <c r="U562" s="5"/>
      <c r="V562" s="45">
        <f t="shared" si="84"/>
        <v>0</v>
      </c>
      <c r="W562" s="45">
        <f t="shared" si="85"/>
        <v>0</v>
      </c>
      <c r="X562" s="45" t="e">
        <f t="shared" si="86"/>
        <v>#VALUE!</v>
      </c>
      <c r="Y562" s="45">
        <f>IFERROR(VALUE(V562),VLOOKUP(V562,DayReplace[],2,0))</f>
        <v>0</v>
      </c>
      <c r="Z562" s="45">
        <f>IF(V562=0,1,
IF(OR(AND(COUNTIF(Table12[Normal and Leap Years],X562),AA562=3,Y562=30),
AND(COUNTIF(Table9[MM Year],X562),COUNTIF(Table13[Always 29-Day Months],AA562),Y562=30)),Y562
-1,Y562))</f>
        <v>1</v>
      </c>
      <c r="AA562" s="45">
        <f>IFERROR(VALUE(W562),VLOOKUP(W562,MonthReplace[],2,0))</f>
        <v>0</v>
      </c>
      <c r="AB562" s="45" t="e">
        <f>IF(COUNTIF(Table9[MM Year],X562),VLOOKUP(AA562,MonthSerial[],VLOOKUP(X562,Table9[],3,0)+2,0),DATE(X562,AA562,0)-AC562)</f>
        <v>#VALUE!</v>
      </c>
      <c r="AC562" s="45" t="e">
        <f>IF(COUNTIF(Table9[MM Year],X562),
VLOOKUP(X562,Table9[],5,0),
DATE(X562,1,0))</f>
        <v>#VALUE!</v>
      </c>
      <c r="AD562" s="46" t="e">
        <f>IF(AA562=0,DATE(YEAR(AC562+1),7,16),
IF(V562=0,IF(COUNTIF(Table9[MM Year],X562),AC562+AB562+Z562+15-DAY(AC562+AB562+Z562+15)+16,AC562+AB562+Z562-DAY(AC562+AB562+Z562)+16),
IF(COUNTIF(Table9[MM Year],X562),
IF(AC562+AB562+Z562&lt;VLOOKUP(X562,Table9[],7,0),AC562
+AB562+Z562+VLOOKUP(X562,Table9[],4,0),AC562+AB562+Z562),AC562
+AB562+Z562)))</f>
        <v>#VALUE!</v>
      </c>
      <c r="AE562" s="42"/>
      <c r="AF562" s="15" t="str">
        <f>IFERROR(IF(COUNTIF(Table9[MM Year],X562),
IF(AD562&lt;VLOOKUP(X562,Table9[],7,0),AD562
+VLOOKUP(X562,Table9[],4,0),AD562),AD562
),"")</f>
        <v/>
      </c>
      <c r="AG562" s="5"/>
      <c r="AH562" s="5"/>
      <c r="AI562" s="5"/>
      <c r="AJ562" s="6"/>
      <c r="AK562" s="6"/>
      <c r="AL562" s="12" t="str">
        <f t="shared" si="87"/>
        <v/>
      </c>
      <c r="AM562" s="5"/>
      <c r="AN562" s="27" t="str">
        <f t="shared" si="88"/>
        <v/>
      </c>
      <c r="AO562" s="5"/>
      <c r="AP562" s="5"/>
      <c r="AQ562" s="6"/>
      <c r="AR562" s="12" t="str">
        <f t="shared" si="89"/>
        <v/>
      </c>
      <c r="AS562" s="6"/>
      <c r="AT562" s="5"/>
      <c r="AU562" s="53"/>
      <c r="AV562" s="53"/>
      <c r="AW562" s="54"/>
      <c r="AX562" s="15" t="str">
        <f t="shared" si="90"/>
        <v/>
      </c>
      <c r="AY562" s="5"/>
      <c r="AZ562" s="27" t="str">
        <f>IFERROR(VLOOKUP(AY562,vlookup!A$2:I$331,2,FALSE),"")</f>
        <v/>
      </c>
      <c r="BA562" s="27" t="str">
        <f>IFERROR(VLOOKUP(AY562,vlookup!A$2:I$331,3,FALSE),"")</f>
        <v/>
      </c>
      <c r="BB562" s="5"/>
      <c r="BC562" s="27" t="str">
        <f>IFERROR(VLOOKUP(BB562,vlookup!D$2:E$331,2,FALSE),"")</f>
        <v/>
      </c>
      <c r="BD562" s="5"/>
      <c r="BE562" s="27" t="str">
        <f t="shared" si="91"/>
        <v/>
      </c>
      <c r="BF562" s="27" t="str">
        <f>IFERROR(VLOOKUP(BE562,vlookup!G$2:I$331,2,FALSE),"")</f>
        <v/>
      </c>
      <c r="BG562" s="27" t="str">
        <f>IFERROR(VLOOKUP(BE562,vlookup!G$2:I$331,3,FALSE),"")</f>
        <v/>
      </c>
      <c r="BH562" s="5"/>
      <c r="BI562" s="6"/>
      <c r="BJ562" s="6"/>
      <c r="BK562" s="6"/>
      <c r="BL562" s="6"/>
    </row>
    <row r="563" spans="1:64">
      <c r="A563" s="4"/>
      <c r="B563" s="5"/>
      <c r="C563" s="27" t="str">
        <f>IFERROR(VLOOKUP(B563,vlookup!A$2:I$331,2,FALSE),"")</f>
        <v/>
      </c>
      <c r="D563" s="27" t="str">
        <f>IFERROR(VLOOKUP(B563,vlookup!A$2:I$331,3,FALSE),"")</f>
        <v/>
      </c>
      <c r="E563" s="5"/>
      <c r="F563" s="27" t="str">
        <f>IFERROR(VLOOKUP(E563,vlookup!D$2:E$331,2,FALSE),"")</f>
        <v/>
      </c>
      <c r="G563" s="5"/>
      <c r="H563" s="27" t="str">
        <f t="shared" si="82"/>
        <v/>
      </c>
      <c r="I563" s="27" t="str">
        <f>IFERROR(VLOOKUP(H563,vlookup!G$2:I$331,2,FALSE),"")</f>
        <v/>
      </c>
      <c r="J563" s="27" t="str">
        <f>IFERROR(VLOOKUP(H563,vlookup!G$2:I$331,3,FALSE),"")</f>
        <v/>
      </c>
      <c r="K563" s="5"/>
      <c r="L563" s="6"/>
      <c r="M563" s="6"/>
      <c r="N563" s="6"/>
      <c r="O563" s="6"/>
      <c r="P563" s="6"/>
      <c r="Q563" s="14" t="str">
        <f t="shared" si="83"/>
        <v/>
      </c>
      <c r="R563" s="5"/>
      <c r="S563" s="6"/>
      <c r="T563" s="6"/>
      <c r="U563" s="5"/>
      <c r="V563" s="45">
        <f t="shared" si="84"/>
        <v>0</v>
      </c>
      <c r="W563" s="45">
        <f t="shared" si="85"/>
        <v>0</v>
      </c>
      <c r="X563" s="45" t="e">
        <f t="shared" si="86"/>
        <v>#VALUE!</v>
      </c>
      <c r="Y563" s="45">
        <f>IFERROR(VALUE(V563),VLOOKUP(V563,DayReplace[],2,0))</f>
        <v>0</v>
      </c>
      <c r="Z563" s="45">
        <f>IF(V563=0,1,
IF(OR(AND(COUNTIF(Table12[Normal and Leap Years],X563),AA563=3,Y563=30),
AND(COUNTIF(Table9[MM Year],X563),COUNTIF(Table13[Always 29-Day Months],AA563),Y563=30)),Y563
-1,Y563))</f>
        <v>1</v>
      </c>
      <c r="AA563" s="45">
        <f>IFERROR(VALUE(W563),VLOOKUP(W563,MonthReplace[],2,0))</f>
        <v>0</v>
      </c>
      <c r="AB563" s="45" t="e">
        <f>IF(COUNTIF(Table9[MM Year],X563),VLOOKUP(AA563,MonthSerial[],VLOOKUP(X563,Table9[],3,0)+2,0),DATE(X563,AA563,0)-AC563)</f>
        <v>#VALUE!</v>
      </c>
      <c r="AC563" s="45" t="e">
        <f>IF(COUNTIF(Table9[MM Year],X563),
VLOOKUP(X563,Table9[],5,0),
DATE(X563,1,0))</f>
        <v>#VALUE!</v>
      </c>
      <c r="AD563" s="46" t="e">
        <f>IF(AA563=0,DATE(YEAR(AC563+1),7,16),
IF(V563=0,IF(COUNTIF(Table9[MM Year],X563),AC563+AB563+Z563+15-DAY(AC563+AB563+Z563+15)+16,AC563+AB563+Z563-DAY(AC563+AB563+Z563)+16),
IF(COUNTIF(Table9[MM Year],X563),
IF(AC563+AB563+Z563&lt;VLOOKUP(X563,Table9[],7,0),AC563
+AB563+Z563+VLOOKUP(X563,Table9[],4,0),AC563+AB563+Z563),AC563
+AB563+Z563)))</f>
        <v>#VALUE!</v>
      </c>
      <c r="AE563" s="42"/>
      <c r="AF563" s="15" t="str">
        <f>IFERROR(IF(COUNTIF(Table9[MM Year],X563),
IF(AD563&lt;VLOOKUP(X563,Table9[],7,0),AD563
+VLOOKUP(X563,Table9[],4,0),AD563),AD563
),"")</f>
        <v/>
      </c>
      <c r="AG563" s="5"/>
      <c r="AH563" s="5"/>
      <c r="AI563" s="5"/>
      <c r="AJ563" s="6"/>
      <c r="AK563" s="6"/>
      <c r="AL563" s="12" t="str">
        <f t="shared" si="87"/>
        <v/>
      </c>
      <c r="AM563" s="5"/>
      <c r="AN563" s="27" t="str">
        <f t="shared" si="88"/>
        <v/>
      </c>
      <c r="AO563" s="5"/>
      <c r="AP563" s="5"/>
      <c r="AQ563" s="6"/>
      <c r="AR563" s="12" t="str">
        <f t="shared" si="89"/>
        <v/>
      </c>
      <c r="AS563" s="6"/>
      <c r="AT563" s="5"/>
      <c r="AU563" s="53"/>
      <c r="AV563" s="53"/>
      <c r="AW563" s="54"/>
      <c r="AX563" s="15" t="str">
        <f t="shared" si="90"/>
        <v/>
      </c>
      <c r="AY563" s="5"/>
      <c r="AZ563" s="27" t="str">
        <f>IFERROR(VLOOKUP(AY563,vlookup!A$2:I$331,2,FALSE),"")</f>
        <v/>
      </c>
      <c r="BA563" s="27" t="str">
        <f>IFERROR(VLOOKUP(AY563,vlookup!A$2:I$331,3,FALSE),"")</f>
        <v/>
      </c>
      <c r="BB563" s="5"/>
      <c r="BC563" s="27" t="str">
        <f>IFERROR(VLOOKUP(BB563,vlookup!D$2:E$331,2,FALSE),"")</f>
        <v/>
      </c>
      <c r="BD563" s="5"/>
      <c r="BE563" s="27" t="str">
        <f t="shared" si="91"/>
        <v/>
      </c>
      <c r="BF563" s="27" t="str">
        <f>IFERROR(VLOOKUP(BE563,vlookup!G$2:I$331,2,FALSE),"")</f>
        <v/>
      </c>
      <c r="BG563" s="27" t="str">
        <f>IFERROR(VLOOKUP(BE563,vlookup!G$2:I$331,3,FALSE),"")</f>
        <v/>
      </c>
      <c r="BH563" s="5"/>
      <c r="BI563" s="6"/>
      <c r="BJ563" s="6"/>
      <c r="BK563" s="6"/>
      <c r="BL563" s="6"/>
    </row>
    <row r="564" spans="1:64">
      <c r="A564" s="4"/>
      <c r="B564" s="5"/>
      <c r="C564" s="27" t="str">
        <f>IFERROR(VLOOKUP(B564,vlookup!A$2:I$331,2,FALSE),"")</f>
        <v/>
      </c>
      <c r="D564" s="27" t="str">
        <f>IFERROR(VLOOKUP(B564,vlookup!A$2:I$331,3,FALSE),"")</f>
        <v/>
      </c>
      <c r="E564" s="5"/>
      <c r="F564" s="27" t="str">
        <f>IFERROR(VLOOKUP(E564,vlookup!D$2:E$331,2,FALSE),"")</f>
        <v/>
      </c>
      <c r="G564" s="5"/>
      <c r="H564" s="27" t="str">
        <f t="shared" si="82"/>
        <v/>
      </c>
      <c r="I564" s="27" t="str">
        <f>IFERROR(VLOOKUP(H564,vlookup!G$2:I$331,2,FALSE),"")</f>
        <v/>
      </c>
      <c r="J564" s="27" t="str">
        <f>IFERROR(VLOOKUP(H564,vlookup!G$2:I$331,3,FALSE),"")</f>
        <v/>
      </c>
      <c r="K564" s="5"/>
      <c r="L564" s="6"/>
      <c r="M564" s="6"/>
      <c r="N564" s="6"/>
      <c r="O564" s="6"/>
      <c r="P564" s="6"/>
      <c r="Q564" s="14" t="str">
        <f t="shared" si="83"/>
        <v/>
      </c>
      <c r="R564" s="5"/>
      <c r="S564" s="6"/>
      <c r="T564" s="6"/>
      <c r="U564" s="5"/>
      <c r="V564" s="45">
        <f t="shared" si="84"/>
        <v>0</v>
      </c>
      <c r="W564" s="45">
        <f t="shared" si="85"/>
        <v>0</v>
      </c>
      <c r="X564" s="45" t="e">
        <f t="shared" si="86"/>
        <v>#VALUE!</v>
      </c>
      <c r="Y564" s="45">
        <f>IFERROR(VALUE(V564),VLOOKUP(V564,DayReplace[],2,0))</f>
        <v>0</v>
      </c>
      <c r="Z564" s="45">
        <f>IF(V564=0,1,
IF(OR(AND(COUNTIF(Table12[Normal and Leap Years],X564),AA564=3,Y564=30),
AND(COUNTIF(Table9[MM Year],X564),COUNTIF(Table13[Always 29-Day Months],AA564),Y564=30)),Y564
-1,Y564))</f>
        <v>1</v>
      </c>
      <c r="AA564" s="45">
        <f>IFERROR(VALUE(W564),VLOOKUP(W564,MonthReplace[],2,0))</f>
        <v>0</v>
      </c>
      <c r="AB564" s="45" t="e">
        <f>IF(COUNTIF(Table9[MM Year],X564),VLOOKUP(AA564,MonthSerial[],VLOOKUP(X564,Table9[],3,0)+2,0),DATE(X564,AA564,0)-AC564)</f>
        <v>#VALUE!</v>
      </c>
      <c r="AC564" s="45" t="e">
        <f>IF(COUNTIF(Table9[MM Year],X564),
VLOOKUP(X564,Table9[],5,0),
DATE(X564,1,0))</f>
        <v>#VALUE!</v>
      </c>
      <c r="AD564" s="46" t="e">
        <f>IF(AA564=0,DATE(YEAR(AC564+1),7,16),
IF(V564=0,IF(COUNTIF(Table9[MM Year],X564),AC564+AB564+Z564+15-DAY(AC564+AB564+Z564+15)+16,AC564+AB564+Z564-DAY(AC564+AB564+Z564)+16),
IF(COUNTIF(Table9[MM Year],X564),
IF(AC564+AB564+Z564&lt;VLOOKUP(X564,Table9[],7,0),AC564
+AB564+Z564+VLOOKUP(X564,Table9[],4,0),AC564+AB564+Z564),AC564
+AB564+Z564)))</f>
        <v>#VALUE!</v>
      </c>
      <c r="AE564" s="42"/>
      <c r="AF564" s="15" t="str">
        <f>IFERROR(IF(COUNTIF(Table9[MM Year],X564),
IF(AD564&lt;VLOOKUP(X564,Table9[],7,0),AD564
+VLOOKUP(X564,Table9[],4,0),AD564),AD564
),"")</f>
        <v/>
      </c>
      <c r="AG564" s="5"/>
      <c r="AH564" s="5"/>
      <c r="AI564" s="5"/>
      <c r="AJ564" s="6"/>
      <c r="AK564" s="6"/>
      <c r="AL564" s="12" t="str">
        <f t="shared" si="87"/>
        <v/>
      </c>
      <c r="AM564" s="5"/>
      <c r="AN564" s="27" t="str">
        <f t="shared" si="88"/>
        <v/>
      </c>
      <c r="AO564" s="5"/>
      <c r="AP564" s="5"/>
      <c r="AQ564" s="6"/>
      <c r="AR564" s="12" t="str">
        <f t="shared" si="89"/>
        <v/>
      </c>
      <c r="AS564" s="6"/>
      <c r="AT564" s="5"/>
      <c r="AU564" s="53"/>
      <c r="AV564" s="53"/>
      <c r="AW564" s="54"/>
      <c r="AX564" s="15" t="str">
        <f t="shared" si="90"/>
        <v/>
      </c>
      <c r="AY564" s="5"/>
      <c r="AZ564" s="27" t="str">
        <f>IFERROR(VLOOKUP(AY564,vlookup!A$2:I$331,2,FALSE),"")</f>
        <v/>
      </c>
      <c r="BA564" s="27" t="str">
        <f>IFERROR(VLOOKUP(AY564,vlookup!A$2:I$331,3,FALSE),"")</f>
        <v/>
      </c>
      <c r="BB564" s="5"/>
      <c r="BC564" s="27" t="str">
        <f>IFERROR(VLOOKUP(BB564,vlookup!D$2:E$331,2,FALSE),"")</f>
        <v/>
      </c>
      <c r="BD564" s="5"/>
      <c r="BE564" s="27" t="str">
        <f t="shared" si="91"/>
        <v/>
      </c>
      <c r="BF564" s="27" t="str">
        <f>IFERROR(VLOOKUP(BE564,vlookup!G$2:I$331,2,FALSE),"")</f>
        <v/>
      </c>
      <c r="BG564" s="27" t="str">
        <f>IFERROR(VLOOKUP(BE564,vlookup!G$2:I$331,3,FALSE),"")</f>
        <v/>
      </c>
      <c r="BH564" s="5"/>
      <c r="BI564" s="6"/>
      <c r="BJ564" s="6"/>
      <c r="BK564" s="6"/>
      <c r="BL564" s="6"/>
    </row>
    <row r="565" spans="1:64">
      <c r="A565" s="4"/>
      <c r="B565" s="5"/>
      <c r="C565" s="27" t="str">
        <f>IFERROR(VLOOKUP(B565,vlookup!A$2:I$331,2,FALSE),"")</f>
        <v/>
      </c>
      <c r="D565" s="27" t="str">
        <f>IFERROR(VLOOKUP(B565,vlookup!A$2:I$331,3,FALSE),"")</f>
        <v/>
      </c>
      <c r="E565" s="5"/>
      <c r="F565" s="27" t="str">
        <f>IFERROR(VLOOKUP(E565,vlookup!D$2:E$331,2,FALSE),"")</f>
        <v/>
      </c>
      <c r="G565" s="5"/>
      <c r="H565" s="27" t="str">
        <f t="shared" si="82"/>
        <v/>
      </c>
      <c r="I565" s="27" t="str">
        <f>IFERROR(VLOOKUP(H565,vlookup!G$2:I$331,2,FALSE),"")</f>
        <v/>
      </c>
      <c r="J565" s="27" t="str">
        <f>IFERROR(VLOOKUP(H565,vlookup!G$2:I$331,3,FALSE),"")</f>
        <v/>
      </c>
      <c r="K565" s="5"/>
      <c r="L565" s="6"/>
      <c r="M565" s="6"/>
      <c r="N565" s="6"/>
      <c r="O565" s="6"/>
      <c r="P565" s="6"/>
      <c r="Q565" s="14" t="str">
        <f t="shared" si="83"/>
        <v/>
      </c>
      <c r="R565" s="5"/>
      <c r="S565" s="6"/>
      <c r="T565" s="6"/>
      <c r="U565" s="5"/>
      <c r="V565" s="45">
        <f t="shared" si="84"/>
        <v>0</v>
      </c>
      <c r="W565" s="45">
        <f t="shared" si="85"/>
        <v>0</v>
      </c>
      <c r="X565" s="45" t="e">
        <f t="shared" si="86"/>
        <v>#VALUE!</v>
      </c>
      <c r="Y565" s="45">
        <f>IFERROR(VALUE(V565),VLOOKUP(V565,DayReplace[],2,0))</f>
        <v>0</v>
      </c>
      <c r="Z565" s="45">
        <f>IF(V565=0,1,
IF(OR(AND(COUNTIF(Table12[Normal and Leap Years],X565),AA565=3,Y565=30),
AND(COUNTIF(Table9[MM Year],X565),COUNTIF(Table13[Always 29-Day Months],AA565),Y565=30)),Y565
-1,Y565))</f>
        <v>1</v>
      </c>
      <c r="AA565" s="45">
        <f>IFERROR(VALUE(W565),VLOOKUP(W565,MonthReplace[],2,0))</f>
        <v>0</v>
      </c>
      <c r="AB565" s="45" t="e">
        <f>IF(COUNTIF(Table9[MM Year],X565),VLOOKUP(AA565,MonthSerial[],VLOOKUP(X565,Table9[],3,0)+2,0),DATE(X565,AA565,0)-AC565)</f>
        <v>#VALUE!</v>
      </c>
      <c r="AC565" s="45" t="e">
        <f>IF(COUNTIF(Table9[MM Year],X565),
VLOOKUP(X565,Table9[],5,0),
DATE(X565,1,0))</f>
        <v>#VALUE!</v>
      </c>
      <c r="AD565" s="46" t="e">
        <f>IF(AA565=0,DATE(YEAR(AC565+1),7,16),
IF(V565=0,IF(COUNTIF(Table9[MM Year],X565),AC565+AB565+Z565+15-DAY(AC565+AB565+Z565+15)+16,AC565+AB565+Z565-DAY(AC565+AB565+Z565)+16),
IF(COUNTIF(Table9[MM Year],X565),
IF(AC565+AB565+Z565&lt;VLOOKUP(X565,Table9[],7,0),AC565
+AB565+Z565+VLOOKUP(X565,Table9[],4,0),AC565+AB565+Z565),AC565
+AB565+Z565)))</f>
        <v>#VALUE!</v>
      </c>
      <c r="AE565" s="42"/>
      <c r="AF565" s="15" t="str">
        <f>IFERROR(IF(COUNTIF(Table9[MM Year],X565),
IF(AD565&lt;VLOOKUP(X565,Table9[],7,0),AD565
+VLOOKUP(X565,Table9[],4,0),AD565),AD565
),"")</f>
        <v/>
      </c>
      <c r="AG565" s="5"/>
      <c r="AH565" s="5"/>
      <c r="AI565" s="5"/>
      <c r="AJ565" s="6"/>
      <c r="AK565" s="6"/>
      <c r="AL565" s="12" t="str">
        <f t="shared" si="87"/>
        <v/>
      </c>
      <c r="AM565" s="5"/>
      <c r="AN565" s="27" t="str">
        <f t="shared" si="88"/>
        <v/>
      </c>
      <c r="AO565" s="5"/>
      <c r="AP565" s="5"/>
      <c r="AQ565" s="6"/>
      <c r="AR565" s="12" t="str">
        <f t="shared" si="89"/>
        <v/>
      </c>
      <c r="AS565" s="6"/>
      <c r="AT565" s="5"/>
      <c r="AU565" s="53"/>
      <c r="AV565" s="53"/>
      <c r="AW565" s="54"/>
      <c r="AX565" s="15" t="str">
        <f t="shared" si="90"/>
        <v/>
      </c>
      <c r="AY565" s="5"/>
      <c r="AZ565" s="27" t="str">
        <f>IFERROR(VLOOKUP(AY565,vlookup!A$2:I$331,2,FALSE),"")</f>
        <v/>
      </c>
      <c r="BA565" s="27" t="str">
        <f>IFERROR(VLOOKUP(AY565,vlookup!A$2:I$331,3,FALSE),"")</f>
        <v/>
      </c>
      <c r="BB565" s="5"/>
      <c r="BC565" s="27" t="str">
        <f>IFERROR(VLOOKUP(BB565,vlookup!D$2:E$331,2,FALSE),"")</f>
        <v/>
      </c>
      <c r="BD565" s="5"/>
      <c r="BE565" s="27" t="str">
        <f t="shared" si="91"/>
        <v/>
      </c>
      <c r="BF565" s="27" t="str">
        <f>IFERROR(VLOOKUP(BE565,vlookup!G$2:I$331,2,FALSE),"")</f>
        <v/>
      </c>
      <c r="BG565" s="27" t="str">
        <f>IFERROR(VLOOKUP(BE565,vlookup!G$2:I$331,3,FALSE),"")</f>
        <v/>
      </c>
      <c r="BH565" s="5"/>
      <c r="BI565" s="6"/>
      <c r="BJ565" s="6"/>
      <c r="BK565" s="6"/>
      <c r="BL565" s="6"/>
    </row>
    <row r="566" spans="1:64">
      <c r="A566" s="4"/>
      <c r="B566" s="5"/>
      <c r="C566" s="27" t="str">
        <f>IFERROR(VLOOKUP(B566,vlookup!A$2:I$331,2,FALSE),"")</f>
        <v/>
      </c>
      <c r="D566" s="27" t="str">
        <f>IFERROR(VLOOKUP(B566,vlookup!A$2:I$331,3,FALSE),"")</f>
        <v/>
      </c>
      <c r="E566" s="5"/>
      <c r="F566" s="27" t="str">
        <f>IFERROR(VLOOKUP(E566,vlookup!D$2:E$331,2,FALSE),"")</f>
        <v/>
      </c>
      <c r="G566" s="5"/>
      <c r="H566" s="27" t="str">
        <f t="shared" si="82"/>
        <v/>
      </c>
      <c r="I566" s="27" t="str">
        <f>IFERROR(VLOOKUP(H566,vlookup!G$2:I$331,2,FALSE),"")</f>
        <v/>
      </c>
      <c r="J566" s="27" t="str">
        <f>IFERROR(VLOOKUP(H566,vlookup!G$2:I$331,3,FALSE),"")</f>
        <v/>
      </c>
      <c r="K566" s="5"/>
      <c r="L566" s="6"/>
      <c r="M566" s="6"/>
      <c r="N566" s="6"/>
      <c r="O566" s="6"/>
      <c r="P566" s="6"/>
      <c r="Q566" s="14" t="str">
        <f t="shared" si="83"/>
        <v/>
      </c>
      <c r="R566" s="5"/>
      <c r="S566" s="6"/>
      <c r="T566" s="6"/>
      <c r="U566" s="5"/>
      <c r="V566" s="45">
        <f t="shared" si="84"/>
        <v>0</v>
      </c>
      <c r="W566" s="45">
        <f t="shared" si="85"/>
        <v>0</v>
      </c>
      <c r="X566" s="45" t="e">
        <f t="shared" si="86"/>
        <v>#VALUE!</v>
      </c>
      <c r="Y566" s="45">
        <f>IFERROR(VALUE(V566),VLOOKUP(V566,DayReplace[],2,0))</f>
        <v>0</v>
      </c>
      <c r="Z566" s="45">
        <f>IF(V566=0,1,
IF(OR(AND(COUNTIF(Table12[Normal and Leap Years],X566),AA566=3,Y566=30),
AND(COUNTIF(Table9[MM Year],X566),COUNTIF(Table13[Always 29-Day Months],AA566),Y566=30)),Y566
-1,Y566))</f>
        <v>1</v>
      </c>
      <c r="AA566" s="45">
        <f>IFERROR(VALUE(W566),VLOOKUP(W566,MonthReplace[],2,0))</f>
        <v>0</v>
      </c>
      <c r="AB566" s="45" t="e">
        <f>IF(COUNTIF(Table9[MM Year],X566),VLOOKUP(AA566,MonthSerial[],VLOOKUP(X566,Table9[],3,0)+2,0),DATE(X566,AA566,0)-AC566)</f>
        <v>#VALUE!</v>
      </c>
      <c r="AC566" s="45" t="e">
        <f>IF(COUNTIF(Table9[MM Year],X566),
VLOOKUP(X566,Table9[],5,0),
DATE(X566,1,0))</f>
        <v>#VALUE!</v>
      </c>
      <c r="AD566" s="46" t="e">
        <f>IF(AA566=0,DATE(YEAR(AC566+1),7,16),
IF(V566=0,IF(COUNTIF(Table9[MM Year],X566),AC566+AB566+Z566+15-DAY(AC566+AB566+Z566+15)+16,AC566+AB566+Z566-DAY(AC566+AB566+Z566)+16),
IF(COUNTIF(Table9[MM Year],X566),
IF(AC566+AB566+Z566&lt;VLOOKUP(X566,Table9[],7,0),AC566
+AB566+Z566+VLOOKUP(X566,Table9[],4,0),AC566+AB566+Z566),AC566
+AB566+Z566)))</f>
        <v>#VALUE!</v>
      </c>
      <c r="AE566" s="42"/>
      <c r="AF566" s="15" t="str">
        <f>IFERROR(IF(COUNTIF(Table9[MM Year],X566),
IF(AD566&lt;VLOOKUP(X566,Table9[],7,0),AD566
+VLOOKUP(X566,Table9[],4,0),AD566),AD566
),"")</f>
        <v/>
      </c>
      <c r="AG566" s="5"/>
      <c r="AH566" s="5"/>
      <c r="AI566" s="5"/>
      <c r="AJ566" s="6"/>
      <c r="AK566" s="6"/>
      <c r="AL566" s="12" t="str">
        <f t="shared" si="87"/>
        <v/>
      </c>
      <c r="AM566" s="5"/>
      <c r="AN566" s="27" t="str">
        <f t="shared" si="88"/>
        <v/>
      </c>
      <c r="AO566" s="5"/>
      <c r="AP566" s="5"/>
      <c r="AQ566" s="6"/>
      <c r="AR566" s="12" t="str">
        <f t="shared" si="89"/>
        <v/>
      </c>
      <c r="AS566" s="6"/>
      <c r="AT566" s="5"/>
      <c r="AU566" s="53"/>
      <c r="AV566" s="53"/>
      <c r="AW566" s="54"/>
      <c r="AX566" s="15" t="str">
        <f t="shared" si="90"/>
        <v/>
      </c>
      <c r="AY566" s="5"/>
      <c r="AZ566" s="27" t="str">
        <f>IFERROR(VLOOKUP(AY566,vlookup!A$2:I$331,2,FALSE),"")</f>
        <v/>
      </c>
      <c r="BA566" s="27" t="str">
        <f>IFERROR(VLOOKUP(AY566,vlookup!A$2:I$331,3,FALSE),"")</f>
        <v/>
      </c>
      <c r="BB566" s="5"/>
      <c r="BC566" s="27" t="str">
        <f>IFERROR(VLOOKUP(BB566,vlookup!D$2:E$331,2,FALSE),"")</f>
        <v/>
      </c>
      <c r="BD566" s="5"/>
      <c r="BE566" s="27" t="str">
        <f t="shared" si="91"/>
        <v/>
      </c>
      <c r="BF566" s="27" t="str">
        <f>IFERROR(VLOOKUP(BE566,vlookup!G$2:I$331,2,FALSE),"")</f>
        <v/>
      </c>
      <c r="BG566" s="27" t="str">
        <f>IFERROR(VLOOKUP(BE566,vlookup!G$2:I$331,3,FALSE),"")</f>
        <v/>
      </c>
      <c r="BH566" s="5"/>
      <c r="BI566" s="6"/>
      <c r="BJ566" s="6"/>
      <c r="BK566" s="6"/>
      <c r="BL566" s="6"/>
    </row>
    <row r="567" spans="1:64">
      <c r="A567" s="4"/>
      <c r="B567" s="5"/>
      <c r="C567" s="27" t="str">
        <f>IFERROR(VLOOKUP(B567,vlookup!A$2:I$331,2,FALSE),"")</f>
        <v/>
      </c>
      <c r="D567" s="27" t="str">
        <f>IFERROR(VLOOKUP(B567,vlookup!A$2:I$331,3,FALSE),"")</f>
        <v/>
      </c>
      <c r="E567" s="5"/>
      <c r="F567" s="27" t="str">
        <f>IFERROR(VLOOKUP(E567,vlookup!D$2:E$331,2,FALSE),"")</f>
        <v/>
      </c>
      <c r="G567" s="5"/>
      <c r="H567" s="27" t="str">
        <f t="shared" si="82"/>
        <v/>
      </c>
      <c r="I567" s="27" t="str">
        <f>IFERROR(VLOOKUP(H567,vlookup!G$2:I$331,2,FALSE),"")</f>
        <v/>
      </c>
      <c r="J567" s="27" t="str">
        <f>IFERROR(VLOOKUP(H567,vlookup!G$2:I$331,3,FALSE),"")</f>
        <v/>
      </c>
      <c r="K567" s="5"/>
      <c r="L567" s="6"/>
      <c r="M567" s="6"/>
      <c r="N567" s="6"/>
      <c r="O567" s="6"/>
      <c r="P567" s="6"/>
      <c r="Q567" s="14" t="str">
        <f t="shared" si="83"/>
        <v/>
      </c>
      <c r="R567" s="5"/>
      <c r="S567" s="6"/>
      <c r="T567" s="6"/>
      <c r="U567" s="5"/>
      <c r="V567" s="45">
        <f t="shared" si="84"/>
        <v>0</v>
      </c>
      <c r="W567" s="45">
        <f t="shared" si="85"/>
        <v>0</v>
      </c>
      <c r="X567" s="45" t="e">
        <f t="shared" si="86"/>
        <v>#VALUE!</v>
      </c>
      <c r="Y567" s="45">
        <f>IFERROR(VALUE(V567),VLOOKUP(V567,DayReplace[],2,0))</f>
        <v>0</v>
      </c>
      <c r="Z567" s="45">
        <f>IF(V567=0,1,
IF(OR(AND(COUNTIF(Table12[Normal and Leap Years],X567),AA567=3,Y567=30),
AND(COUNTIF(Table9[MM Year],X567),COUNTIF(Table13[Always 29-Day Months],AA567),Y567=30)),Y567
-1,Y567))</f>
        <v>1</v>
      </c>
      <c r="AA567" s="45">
        <f>IFERROR(VALUE(W567),VLOOKUP(W567,MonthReplace[],2,0))</f>
        <v>0</v>
      </c>
      <c r="AB567" s="45" t="e">
        <f>IF(COUNTIF(Table9[MM Year],X567),VLOOKUP(AA567,MonthSerial[],VLOOKUP(X567,Table9[],3,0)+2,0),DATE(X567,AA567,0)-AC567)</f>
        <v>#VALUE!</v>
      </c>
      <c r="AC567" s="45" t="e">
        <f>IF(COUNTIF(Table9[MM Year],X567),
VLOOKUP(X567,Table9[],5,0),
DATE(X567,1,0))</f>
        <v>#VALUE!</v>
      </c>
      <c r="AD567" s="46" t="e">
        <f>IF(AA567=0,DATE(YEAR(AC567+1),7,16),
IF(V567=0,IF(COUNTIF(Table9[MM Year],X567),AC567+AB567+Z567+15-DAY(AC567+AB567+Z567+15)+16,AC567+AB567+Z567-DAY(AC567+AB567+Z567)+16),
IF(COUNTIF(Table9[MM Year],X567),
IF(AC567+AB567+Z567&lt;VLOOKUP(X567,Table9[],7,0),AC567
+AB567+Z567+VLOOKUP(X567,Table9[],4,0),AC567+AB567+Z567),AC567
+AB567+Z567)))</f>
        <v>#VALUE!</v>
      </c>
      <c r="AE567" s="42"/>
      <c r="AF567" s="15" t="str">
        <f>IFERROR(IF(COUNTIF(Table9[MM Year],X567),
IF(AD567&lt;VLOOKUP(X567,Table9[],7,0),AD567
+VLOOKUP(X567,Table9[],4,0),AD567),AD567
),"")</f>
        <v/>
      </c>
      <c r="AG567" s="5"/>
      <c r="AH567" s="5"/>
      <c r="AI567" s="5"/>
      <c r="AJ567" s="6"/>
      <c r="AK567" s="6"/>
      <c r="AL567" s="12" t="str">
        <f t="shared" si="87"/>
        <v/>
      </c>
      <c r="AM567" s="5"/>
      <c r="AN567" s="27" t="str">
        <f t="shared" si="88"/>
        <v/>
      </c>
      <c r="AO567" s="5"/>
      <c r="AP567" s="5"/>
      <c r="AQ567" s="6"/>
      <c r="AR567" s="12" t="str">
        <f t="shared" si="89"/>
        <v/>
      </c>
      <c r="AS567" s="6"/>
      <c r="AT567" s="5"/>
      <c r="AU567" s="53"/>
      <c r="AV567" s="53"/>
      <c r="AW567" s="54"/>
      <c r="AX567" s="15" t="str">
        <f t="shared" si="90"/>
        <v/>
      </c>
      <c r="AY567" s="5"/>
      <c r="AZ567" s="27" t="str">
        <f>IFERROR(VLOOKUP(AY567,vlookup!A$2:I$331,2,FALSE),"")</f>
        <v/>
      </c>
      <c r="BA567" s="27" t="str">
        <f>IFERROR(VLOOKUP(AY567,vlookup!A$2:I$331,3,FALSE),"")</f>
        <v/>
      </c>
      <c r="BB567" s="5"/>
      <c r="BC567" s="27" t="str">
        <f>IFERROR(VLOOKUP(BB567,vlookup!D$2:E$331,2,FALSE),"")</f>
        <v/>
      </c>
      <c r="BD567" s="5"/>
      <c r="BE567" s="27" t="str">
        <f t="shared" si="91"/>
        <v/>
      </c>
      <c r="BF567" s="27" t="str">
        <f>IFERROR(VLOOKUP(BE567,vlookup!G$2:I$331,2,FALSE),"")</f>
        <v/>
      </c>
      <c r="BG567" s="27" t="str">
        <f>IFERROR(VLOOKUP(BE567,vlookup!G$2:I$331,3,FALSE),"")</f>
        <v/>
      </c>
      <c r="BH567" s="5"/>
      <c r="BI567" s="6"/>
      <c r="BJ567" s="6"/>
      <c r="BK567" s="6"/>
      <c r="BL567" s="6"/>
    </row>
    <row r="568" spans="1:64">
      <c r="A568" s="4"/>
      <c r="B568" s="5"/>
      <c r="C568" s="27" t="str">
        <f>IFERROR(VLOOKUP(B568,vlookup!A$2:I$331,2,FALSE),"")</f>
        <v/>
      </c>
      <c r="D568" s="27" t="str">
        <f>IFERROR(VLOOKUP(B568,vlookup!A$2:I$331,3,FALSE),"")</f>
        <v/>
      </c>
      <c r="E568" s="5"/>
      <c r="F568" s="27" t="str">
        <f>IFERROR(VLOOKUP(E568,vlookup!D$2:E$331,2,FALSE),"")</f>
        <v/>
      </c>
      <c r="G568" s="5"/>
      <c r="H568" s="27" t="str">
        <f t="shared" si="82"/>
        <v/>
      </c>
      <c r="I568" s="27" t="str">
        <f>IFERROR(VLOOKUP(H568,vlookup!G$2:I$331,2,FALSE),"")</f>
        <v/>
      </c>
      <c r="J568" s="27" t="str">
        <f>IFERROR(VLOOKUP(H568,vlookup!G$2:I$331,3,FALSE),"")</f>
        <v/>
      </c>
      <c r="K568" s="5"/>
      <c r="L568" s="6"/>
      <c r="M568" s="6"/>
      <c r="N568" s="6"/>
      <c r="O568" s="6"/>
      <c r="P568" s="6"/>
      <c r="Q568" s="14" t="str">
        <f t="shared" si="83"/>
        <v/>
      </c>
      <c r="R568" s="5"/>
      <c r="S568" s="6"/>
      <c r="T568" s="6"/>
      <c r="U568" s="5"/>
      <c r="V568" s="45">
        <f t="shared" si="84"/>
        <v>0</v>
      </c>
      <c r="W568" s="45">
        <f t="shared" si="85"/>
        <v>0</v>
      </c>
      <c r="X568" s="45" t="e">
        <f t="shared" si="86"/>
        <v>#VALUE!</v>
      </c>
      <c r="Y568" s="45">
        <f>IFERROR(VALUE(V568),VLOOKUP(V568,DayReplace[],2,0))</f>
        <v>0</v>
      </c>
      <c r="Z568" s="45">
        <f>IF(V568=0,1,
IF(OR(AND(COUNTIF(Table12[Normal and Leap Years],X568),AA568=3,Y568=30),
AND(COUNTIF(Table9[MM Year],X568),COUNTIF(Table13[Always 29-Day Months],AA568),Y568=30)),Y568
-1,Y568))</f>
        <v>1</v>
      </c>
      <c r="AA568" s="45">
        <f>IFERROR(VALUE(W568),VLOOKUP(W568,MonthReplace[],2,0))</f>
        <v>0</v>
      </c>
      <c r="AB568" s="45" t="e">
        <f>IF(COUNTIF(Table9[MM Year],X568),VLOOKUP(AA568,MonthSerial[],VLOOKUP(X568,Table9[],3,0)+2,0),DATE(X568,AA568,0)-AC568)</f>
        <v>#VALUE!</v>
      </c>
      <c r="AC568" s="45" t="e">
        <f>IF(COUNTIF(Table9[MM Year],X568),
VLOOKUP(X568,Table9[],5,0),
DATE(X568,1,0))</f>
        <v>#VALUE!</v>
      </c>
      <c r="AD568" s="46" t="e">
        <f>IF(AA568=0,DATE(YEAR(AC568+1),7,16),
IF(V568=0,IF(COUNTIF(Table9[MM Year],X568),AC568+AB568+Z568+15-DAY(AC568+AB568+Z568+15)+16,AC568+AB568+Z568-DAY(AC568+AB568+Z568)+16),
IF(COUNTIF(Table9[MM Year],X568),
IF(AC568+AB568+Z568&lt;VLOOKUP(X568,Table9[],7,0),AC568
+AB568+Z568+VLOOKUP(X568,Table9[],4,0),AC568+AB568+Z568),AC568
+AB568+Z568)))</f>
        <v>#VALUE!</v>
      </c>
      <c r="AE568" s="42"/>
      <c r="AF568" s="15" t="str">
        <f>IFERROR(IF(COUNTIF(Table9[MM Year],X568),
IF(AD568&lt;VLOOKUP(X568,Table9[],7,0),AD568
+VLOOKUP(X568,Table9[],4,0),AD568),AD568
),"")</f>
        <v/>
      </c>
      <c r="AG568" s="5"/>
      <c r="AH568" s="5"/>
      <c r="AI568" s="5"/>
      <c r="AJ568" s="6"/>
      <c r="AK568" s="6"/>
      <c r="AL568" s="12" t="str">
        <f t="shared" si="87"/>
        <v/>
      </c>
      <c r="AM568" s="5"/>
      <c r="AN568" s="27" t="str">
        <f t="shared" si="88"/>
        <v/>
      </c>
      <c r="AO568" s="5"/>
      <c r="AP568" s="5"/>
      <c r="AQ568" s="6"/>
      <c r="AR568" s="12" t="str">
        <f t="shared" si="89"/>
        <v/>
      </c>
      <c r="AS568" s="6"/>
      <c r="AT568" s="5"/>
      <c r="AU568" s="53"/>
      <c r="AV568" s="53"/>
      <c r="AW568" s="54"/>
      <c r="AX568" s="15" t="str">
        <f t="shared" si="90"/>
        <v/>
      </c>
      <c r="AY568" s="5"/>
      <c r="AZ568" s="27" t="str">
        <f>IFERROR(VLOOKUP(AY568,vlookup!A$2:I$331,2,FALSE),"")</f>
        <v/>
      </c>
      <c r="BA568" s="27" t="str">
        <f>IFERROR(VLOOKUP(AY568,vlookup!A$2:I$331,3,FALSE),"")</f>
        <v/>
      </c>
      <c r="BB568" s="5"/>
      <c r="BC568" s="27" t="str">
        <f>IFERROR(VLOOKUP(BB568,vlookup!D$2:E$331,2,FALSE),"")</f>
        <v/>
      </c>
      <c r="BD568" s="5"/>
      <c r="BE568" s="27" t="str">
        <f t="shared" si="91"/>
        <v/>
      </c>
      <c r="BF568" s="27" t="str">
        <f>IFERROR(VLOOKUP(BE568,vlookup!G$2:I$331,2,FALSE),"")</f>
        <v/>
      </c>
      <c r="BG568" s="27" t="str">
        <f>IFERROR(VLOOKUP(BE568,vlookup!G$2:I$331,3,FALSE),"")</f>
        <v/>
      </c>
      <c r="BH568" s="5"/>
      <c r="BI568" s="6"/>
      <c r="BJ568" s="6"/>
      <c r="BK568" s="6"/>
      <c r="BL568" s="6"/>
    </row>
    <row r="569" spans="1:64">
      <c r="A569" s="4"/>
      <c r="B569" s="5"/>
      <c r="C569" s="27" t="str">
        <f>IFERROR(VLOOKUP(B569,vlookup!A$2:I$331,2,FALSE),"")</f>
        <v/>
      </c>
      <c r="D569" s="27" t="str">
        <f>IFERROR(VLOOKUP(B569,vlookup!A$2:I$331,3,FALSE),"")</f>
        <v/>
      </c>
      <c r="E569" s="5"/>
      <c r="F569" s="27" t="str">
        <f>IFERROR(VLOOKUP(E569,vlookup!D$2:E$331,2,FALSE),"")</f>
        <v/>
      </c>
      <c r="G569" s="5"/>
      <c r="H569" s="27" t="str">
        <f t="shared" si="82"/>
        <v/>
      </c>
      <c r="I569" s="27" t="str">
        <f>IFERROR(VLOOKUP(H569,vlookup!G$2:I$331,2,FALSE),"")</f>
        <v/>
      </c>
      <c r="J569" s="27" t="str">
        <f>IFERROR(VLOOKUP(H569,vlookup!G$2:I$331,3,FALSE),"")</f>
        <v/>
      </c>
      <c r="K569" s="5"/>
      <c r="L569" s="6"/>
      <c r="M569" s="6"/>
      <c r="N569" s="6"/>
      <c r="O569" s="6"/>
      <c r="P569" s="6"/>
      <c r="Q569" s="14" t="str">
        <f t="shared" si="83"/>
        <v/>
      </c>
      <c r="R569" s="5"/>
      <c r="S569" s="6"/>
      <c r="T569" s="6"/>
      <c r="U569" s="5"/>
      <c r="V569" s="45">
        <f t="shared" si="84"/>
        <v>0</v>
      </c>
      <c r="W569" s="45">
        <f t="shared" si="85"/>
        <v>0</v>
      </c>
      <c r="X569" s="45" t="e">
        <f t="shared" si="86"/>
        <v>#VALUE!</v>
      </c>
      <c r="Y569" s="45">
        <f>IFERROR(VALUE(V569),VLOOKUP(V569,DayReplace[],2,0))</f>
        <v>0</v>
      </c>
      <c r="Z569" s="45">
        <f>IF(V569=0,1,
IF(OR(AND(COUNTIF(Table12[Normal and Leap Years],X569),AA569=3,Y569=30),
AND(COUNTIF(Table9[MM Year],X569),COUNTIF(Table13[Always 29-Day Months],AA569),Y569=30)),Y569
-1,Y569))</f>
        <v>1</v>
      </c>
      <c r="AA569" s="45">
        <f>IFERROR(VALUE(W569),VLOOKUP(W569,MonthReplace[],2,0))</f>
        <v>0</v>
      </c>
      <c r="AB569" s="45" t="e">
        <f>IF(COUNTIF(Table9[MM Year],X569),VLOOKUP(AA569,MonthSerial[],VLOOKUP(X569,Table9[],3,0)+2,0),DATE(X569,AA569,0)-AC569)</f>
        <v>#VALUE!</v>
      </c>
      <c r="AC569" s="45" t="e">
        <f>IF(COUNTIF(Table9[MM Year],X569),
VLOOKUP(X569,Table9[],5,0),
DATE(X569,1,0))</f>
        <v>#VALUE!</v>
      </c>
      <c r="AD569" s="46" t="e">
        <f>IF(AA569=0,DATE(YEAR(AC569+1),7,16),
IF(V569=0,IF(COUNTIF(Table9[MM Year],X569),AC569+AB569+Z569+15-DAY(AC569+AB569+Z569+15)+16,AC569+AB569+Z569-DAY(AC569+AB569+Z569)+16),
IF(COUNTIF(Table9[MM Year],X569),
IF(AC569+AB569+Z569&lt;VLOOKUP(X569,Table9[],7,0),AC569
+AB569+Z569+VLOOKUP(X569,Table9[],4,0),AC569+AB569+Z569),AC569
+AB569+Z569)))</f>
        <v>#VALUE!</v>
      </c>
      <c r="AE569" s="42"/>
      <c r="AF569" s="15" t="str">
        <f>IFERROR(IF(COUNTIF(Table9[MM Year],X569),
IF(AD569&lt;VLOOKUP(X569,Table9[],7,0),AD569
+VLOOKUP(X569,Table9[],4,0),AD569),AD569
),"")</f>
        <v/>
      </c>
      <c r="AG569" s="5"/>
      <c r="AH569" s="5"/>
      <c r="AI569" s="5"/>
      <c r="AJ569" s="6"/>
      <c r="AK569" s="6"/>
      <c r="AL569" s="12" t="str">
        <f t="shared" si="87"/>
        <v/>
      </c>
      <c r="AM569" s="5"/>
      <c r="AN569" s="27" t="str">
        <f t="shared" si="88"/>
        <v/>
      </c>
      <c r="AO569" s="5"/>
      <c r="AP569" s="5"/>
      <c r="AQ569" s="6"/>
      <c r="AR569" s="12" t="str">
        <f t="shared" si="89"/>
        <v/>
      </c>
      <c r="AS569" s="6"/>
      <c r="AT569" s="5"/>
      <c r="AU569" s="53"/>
      <c r="AV569" s="53"/>
      <c r="AW569" s="54"/>
      <c r="AX569" s="15" t="str">
        <f t="shared" si="90"/>
        <v/>
      </c>
      <c r="AY569" s="5"/>
      <c r="AZ569" s="27" t="str">
        <f>IFERROR(VLOOKUP(AY569,vlookup!A$2:I$331,2,FALSE),"")</f>
        <v/>
      </c>
      <c r="BA569" s="27" t="str">
        <f>IFERROR(VLOOKUP(AY569,vlookup!A$2:I$331,3,FALSE),"")</f>
        <v/>
      </c>
      <c r="BB569" s="5"/>
      <c r="BC569" s="27" t="str">
        <f>IFERROR(VLOOKUP(BB569,vlookup!D$2:E$331,2,FALSE),"")</f>
        <v/>
      </c>
      <c r="BD569" s="5"/>
      <c r="BE569" s="27" t="str">
        <f t="shared" si="91"/>
        <v/>
      </c>
      <c r="BF569" s="27" t="str">
        <f>IFERROR(VLOOKUP(BE569,vlookup!G$2:I$331,2,FALSE),"")</f>
        <v/>
      </c>
      <c r="BG569" s="27" t="str">
        <f>IFERROR(VLOOKUP(BE569,vlookup!G$2:I$331,3,FALSE),"")</f>
        <v/>
      </c>
      <c r="BH569" s="5"/>
      <c r="BI569" s="6"/>
      <c r="BJ569" s="6"/>
      <c r="BK569" s="6"/>
      <c r="BL569" s="6"/>
    </row>
    <row r="570" spans="1:64">
      <c r="A570" s="4"/>
      <c r="B570" s="5"/>
      <c r="C570" s="27" t="str">
        <f>IFERROR(VLOOKUP(B570,vlookup!A$2:I$331,2,FALSE),"")</f>
        <v/>
      </c>
      <c r="D570" s="27" t="str">
        <f>IFERROR(VLOOKUP(B570,vlookup!A$2:I$331,3,FALSE),"")</f>
        <v/>
      </c>
      <c r="E570" s="5"/>
      <c r="F570" s="27" t="str">
        <f>IFERROR(VLOOKUP(E570,vlookup!D$2:E$331,2,FALSE),"")</f>
        <v/>
      </c>
      <c r="G570" s="5"/>
      <c r="H570" s="27" t="str">
        <f t="shared" si="82"/>
        <v/>
      </c>
      <c r="I570" s="27" t="str">
        <f>IFERROR(VLOOKUP(H570,vlookup!G$2:I$331,2,FALSE),"")</f>
        <v/>
      </c>
      <c r="J570" s="27" t="str">
        <f>IFERROR(VLOOKUP(H570,vlookup!G$2:I$331,3,FALSE),"")</f>
        <v/>
      </c>
      <c r="K570" s="5"/>
      <c r="L570" s="6"/>
      <c r="M570" s="6"/>
      <c r="N570" s="6"/>
      <c r="O570" s="6"/>
      <c r="P570" s="6"/>
      <c r="Q570" s="14" t="str">
        <f t="shared" si="83"/>
        <v/>
      </c>
      <c r="R570" s="5"/>
      <c r="S570" s="6"/>
      <c r="T570" s="6"/>
      <c r="U570" s="5"/>
      <c r="V570" s="45">
        <f t="shared" si="84"/>
        <v>0</v>
      </c>
      <c r="W570" s="45">
        <f t="shared" si="85"/>
        <v>0</v>
      </c>
      <c r="X570" s="45" t="e">
        <f t="shared" si="86"/>
        <v>#VALUE!</v>
      </c>
      <c r="Y570" s="45">
        <f>IFERROR(VALUE(V570),VLOOKUP(V570,DayReplace[],2,0))</f>
        <v>0</v>
      </c>
      <c r="Z570" s="45">
        <f>IF(V570=0,1,
IF(OR(AND(COUNTIF(Table12[Normal and Leap Years],X570),AA570=3,Y570=30),
AND(COUNTIF(Table9[MM Year],X570),COUNTIF(Table13[Always 29-Day Months],AA570),Y570=30)),Y570
-1,Y570))</f>
        <v>1</v>
      </c>
      <c r="AA570" s="45">
        <f>IFERROR(VALUE(W570),VLOOKUP(W570,MonthReplace[],2,0))</f>
        <v>0</v>
      </c>
      <c r="AB570" s="45" t="e">
        <f>IF(COUNTIF(Table9[MM Year],X570),VLOOKUP(AA570,MonthSerial[],VLOOKUP(X570,Table9[],3,0)+2,0),DATE(X570,AA570,0)-AC570)</f>
        <v>#VALUE!</v>
      </c>
      <c r="AC570" s="45" t="e">
        <f>IF(COUNTIF(Table9[MM Year],X570),
VLOOKUP(X570,Table9[],5,0),
DATE(X570,1,0))</f>
        <v>#VALUE!</v>
      </c>
      <c r="AD570" s="46" t="e">
        <f>IF(AA570=0,DATE(YEAR(AC570+1),7,16),
IF(V570=0,IF(COUNTIF(Table9[MM Year],X570),AC570+AB570+Z570+15-DAY(AC570+AB570+Z570+15)+16,AC570+AB570+Z570-DAY(AC570+AB570+Z570)+16),
IF(COUNTIF(Table9[MM Year],X570),
IF(AC570+AB570+Z570&lt;VLOOKUP(X570,Table9[],7,0),AC570
+AB570+Z570+VLOOKUP(X570,Table9[],4,0),AC570+AB570+Z570),AC570
+AB570+Z570)))</f>
        <v>#VALUE!</v>
      </c>
      <c r="AE570" s="42"/>
      <c r="AF570" s="15" t="str">
        <f>IFERROR(IF(COUNTIF(Table9[MM Year],X570),
IF(AD570&lt;VLOOKUP(X570,Table9[],7,0),AD570
+VLOOKUP(X570,Table9[],4,0),AD570),AD570
),"")</f>
        <v/>
      </c>
      <c r="AG570" s="5"/>
      <c r="AH570" s="5"/>
      <c r="AI570" s="5"/>
      <c r="AJ570" s="6"/>
      <c r="AK570" s="6"/>
      <c r="AL570" s="12" t="str">
        <f t="shared" si="87"/>
        <v/>
      </c>
      <c r="AM570" s="5"/>
      <c r="AN570" s="27" t="str">
        <f t="shared" si="88"/>
        <v/>
      </c>
      <c r="AO570" s="5"/>
      <c r="AP570" s="5"/>
      <c r="AQ570" s="6"/>
      <c r="AR570" s="12" t="str">
        <f t="shared" si="89"/>
        <v/>
      </c>
      <c r="AS570" s="6"/>
      <c r="AT570" s="5"/>
      <c r="AU570" s="53"/>
      <c r="AV570" s="53"/>
      <c r="AW570" s="54"/>
      <c r="AX570" s="15" t="str">
        <f t="shared" si="90"/>
        <v/>
      </c>
      <c r="AY570" s="5"/>
      <c r="AZ570" s="27" t="str">
        <f>IFERROR(VLOOKUP(AY570,vlookup!A$2:I$331,2,FALSE),"")</f>
        <v/>
      </c>
      <c r="BA570" s="27" t="str">
        <f>IFERROR(VLOOKUP(AY570,vlookup!A$2:I$331,3,FALSE),"")</f>
        <v/>
      </c>
      <c r="BB570" s="5"/>
      <c r="BC570" s="27" t="str">
        <f>IFERROR(VLOOKUP(BB570,vlookup!D$2:E$331,2,FALSE),"")</f>
        <v/>
      </c>
      <c r="BD570" s="5"/>
      <c r="BE570" s="27" t="str">
        <f t="shared" si="91"/>
        <v/>
      </c>
      <c r="BF570" s="27" t="str">
        <f>IFERROR(VLOOKUP(BE570,vlookup!G$2:I$331,2,FALSE),"")</f>
        <v/>
      </c>
      <c r="BG570" s="27" t="str">
        <f>IFERROR(VLOOKUP(BE570,vlookup!G$2:I$331,3,FALSE),"")</f>
        <v/>
      </c>
      <c r="BH570" s="5"/>
      <c r="BI570" s="6"/>
      <c r="BJ570" s="6"/>
      <c r="BK570" s="6"/>
      <c r="BL570" s="6"/>
    </row>
    <row r="571" spans="1:64">
      <c r="A571" s="4"/>
      <c r="B571" s="5"/>
      <c r="C571" s="27" t="str">
        <f>IFERROR(VLOOKUP(B571,vlookup!A$2:I$331,2,FALSE),"")</f>
        <v/>
      </c>
      <c r="D571" s="27" t="str">
        <f>IFERROR(VLOOKUP(B571,vlookup!A$2:I$331,3,FALSE),"")</f>
        <v/>
      </c>
      <c r="E571" s="5"/>
      <c r="F571" s="27" t="str">
        <f>IFERROR(VLOOKUP(E571,vlookup!D$2:E$331,2,FALSE),"")</f>
        <v/>
      </c>
      <c r="G571" s="5"/>
      <c r="H571" s="27" t="str">
        <f t="shared" si="82"/>
        <v/>
      </c>
      <c r="I571" s="27" t="str">
        <f>IFERROR(VLOOKUP(H571,vlookup!G$2:I$331,2,FALSE),"")</f>
        <v/>
      </c>
      <c r="J571" s="27" t="str">
        <f>IFERROR(VLOOKUP(H571,vlookup!G$2:I$331,3,FALSE),"")</f>
        <v/>
      </c>
      <c r="K571" s="5"/>
      <c r="L571" s="6"/>
      <c r="M571" s="6"/>
      <c r="N571" s="6"/>
      <c r="O571" s="6"/>
      <c r="P571" s="6"/>
      <c r="Q571" s="14" t="str">
        <f t="shared" si="83"/>
        <v/>
      </c>
      <c r="R571" s="5"/>
      <c r="S571" s="6"/>
      <c r="T571" s="6"/>
      <c r="U571" s="5"/>
      <c r="V571" s="45">
        <f t="shared" si="84"/>
        <v>0</v>
      </c>
      <c r="W571" s="45">
        <f t="shared" si="85"/>
        <v>0</v>
      </c>
      <c r="X571" s="45" t="e">
        <f t="shared" si="86"/>
        <v>#VALUE!</v>
      </c>
      <c r="Y571" s="45">
        <f>IFERROR(VALUE(V571),VLOOKUP(V571,DayReplace[],2,0))</f>
        <v>0</v>
      </c>
      <c r="Z571" s="45">
        <f>IF(V571=0,1,
IF(OR(AND(COUNTIF(Table12[Normal and Leap Years],X571),AA571=3,Y571=30),
AND(COUNTIF(Table9[MM Year],X571),COUNTIF(Table13[Always 29-Day Months],AA571),Y571=30)),Y571
-1,Y571))</f>
        <v>1</v>
      </c>
      <c r="AA571" s="45">
        <f>IFERROR(VALUE(W571),VLOOKUP(W571,MonthReplace[],2,0))</f>
        <v>0</v>
      </c>
      <c r="AB571" s="45" t="e">
        <f>IF(COUNTIF(Table9[MM Year],X571),VLOOKUP(AA571,MonthSerial[],VLOOKUP(X571,Table9[],3,0)+2,0),DATE(X571,AA571,0)-AC571)</f>
        <v>#VALUE!</v>
      </c>
      <c r="AC571" s="45" t="e">
        <f>IF(COUNTIF(Table9[MM Year],X571),
VLOOKUP(X571,Table9[],5,0),
DATE(X571,1,0))</f>
        <v>#VALUE!</v>
      </c>
      <c r="AD571" s="46" t="e">
        <f>IF(AA571=0,DATE(YEAR(AC571+1),7,16),
IF(V571=0,IF(COUNTIF(Table9[MM Year],X571),AC571+AB571+Z571+15-DAY(AC571+AB571+Z571+15)+16,AC571+AB571+Z571-DAY(AC571+AB571+Z571)+16),
IF(COUNTIF(Table9[MM Year],X571),
IF(AC571+AB571+Z571&lt;VLOOKUP(X571,Table9[],7,0),AC571
+AB571+Z571+VLOOKUP(X571,Table9[],4,0),AC571+AB571+Z571),AC571
+AB571+Z571)))</f>
        <v>#VALUE!</v>
      </c>
      <c r="AE571" s="42"/>
      <c r="AF571" s="15" t="str">
        <f>IFERROR(IF(COUNTIF(Table9[MM Year],X571),
IF(AD571&lt;VLOOKUP(X571,Table9[],7,0),AD571
+VLOOKUP(X571,Table9[],4,0),AD571),AD571
),"")</f>
        <v/>
      </c>
      <c r="AG571" s="5"/>
      <c r="AH571" s="5"/>
      <c r="AI571" s="5"/>
      <c r="AJ571" s="6"/>
      <c r="AK571" s="6"/>
      <c r="AL571" s="12" t="str">
        <f t="shared" si="87"/>
        <v/>
      </c>
      <c r="AM571" s="5"/>
      <c r="AN571" s="27" t="str">
        <f t="shared" si="88"/>
        <v/>
      </c>
      <c r="AO571" s="5"/>
      <c r="AP571" s="5"/>
      <c r="AQ571" s="6"/>
      <c r="AR571" s="12" t="str">
        <f t="shared" si="89"/>
        <v/>
      </c>
      <c r="AS571" s="6"/>
      <c r="AT571" s="5"/>
      <c r="AU571" s="53"/>
      <c r="AV571" s="53"/>
      <c r="AW571" s="54"/>
      <c r="AX571" s="15" t="str">
        <f t="shared" si="90"/>
        <v/>
      </c>
      <c r="AY571" s="5"/>
      <c r="AZ571" s="27" t="str">
        <f>IFERROR(VLOOKUP(AY571,vlookup!A$2:I$331,2,FALSE),"")</f>
        <v/>
      </c>
      <c r="BA571" s="27" t="str">
        <f>IFERROR(VLOOKUP(AY571,vlookup!A$2:I$331,3,FALSE),"")</f>
        <v/>
      </c>
      <c r="BB571" s="5"/>
      <c r="BC571" s="27" t="str">
        <f>IFERROR(VLOOKUP(BB571,vlookup!D$2:E$331,2,FALSE),"")</f>
        <v/>
      </c>
      <c r="BD571" s="5"/>
      <c r="BE571" s="27" t="str">
        <f t="shared" si="91"/>
        <v/>
      </c>
      <c r="BF571" s="27" t="str">
        <f>IFERROR(VLOOKUP(BE571,vlookup!G$2:I$331,2,FALSE),"")</f>
        <v/>
      </c>
      <c r="BG571" s="27" t="str">
        <f>IFERROR(VLOOKUP(BE571,vlookup!G$2:I$331,3,FALSE),"")</f>
        <v/>
      </c>
      <c r="BH571" s="5"/>
      <c r="BI571" s="6"/>
      <c r="BJ571" s="6"/>
      <c r="BK571" s="6"/>
      <c r="BL571" s="6"/>
    </row>
    <row r="572" spans="1:64">
      <c r="A572" s="4"/>
      <c r="B572" s="5"/>
      <c r="C572" s="27" t="str">
        <f>IFERROR(VLOOKUP(B572,vlookup!A$2:I$331,2,FALSE),"")</f>
        <v/>
      </c>
      <c r="D572" s="27" t="str">
        <f>IFERROR(VLOOKUP(B572,vlookup!A$2:I$331,3,FALSE),"")</f>
        <v/>
      </c>
      <c r="E572" s="5"/>
      <c r="F572" s="27" t="str">
        <f>IFERROR(VLOOKUP(E572,vlookup!D$2:E$331,2,FALSE),"")</f>
        <v/>
      </c>
      <c r="G572" s="5"/>
      <c r="H572" s="27" t="str">
        <f t="shared" si="82"/>
        <v/>
      </c>
      <c r="I572" s="27" t="str">
        <f>IFERROR(VLOOKUP(H572,vlookup!G$2:I$331,2,FALSE),"")</f>
        <v/>
      </c>
      <c r="J572" s="27" t="str">
        <f>IFERROR(VLOOKUP(H572,vlookup!G$2:I$331,3,FALSE),"")</f>
        <v/>
      </c>
      <c r="K572" s="5"/>
      <c r="L572" s="6"/>
      <c r="M572" s="6"/>
      <c r="N572" s="6"/>
      <c r="O572" s="6"/>
      <c r="P572" s="6"/>
      <c r="Q572" s="14" t="str">
        <f t="shared" si="83"/>
        <v/>
      </c>
      <c r="R572" s="5"/>
      <c r="S572" s="6"/>
      <c r="T572" s="6"/>
      <c r="U572" s="5"/>
      <c r="V572" s="45">
        <f t="shared" si="84"/>
        <v>0</v>
      </c>
      <c r="W572" s="45">
        <f t="shared" si="85"/>
        <v>0</v>
      </c>
      <c r="X572" s="45" t="e">
        <f t="shared" si="86"/>
        <v>#VALUE!</v>
      </c>
      <c r="Y572" s="45">
        <f>IFERROR(VALUE(V572),VLOOKUP(V572,DayReplace[],2,0))</f>
        <v>0</v>
      </c>
      <c r="Z572" s="45">
        <f>IF(V572=0,1,
IF(OR(AND(COUNTIF(Table12[Normal and Leap Years],X572),AA572=3,Y572=30),
AND(COUNTIF(Table9[MM Year],X572),COUNTIF(Table13[Always 29-Day Months],AA572),Y572=30)),Y572
-1,Y572))</f>
        <v>1</v>
      </c>
      <c r="AA572" s="45">
        <f>IFERROR(VALUE(W572),VLOOKUP(W572,MonthReplace[],2,0))</f>
        <v>0</v>
      </c>
      <c r="AB572" s="45" t="e">
        <f>IF(COUNTIF(Table9[MM Year],X572),VLOOKUP(AA572,MonthSerial[],VLOOKUP(X572,Table9[],3,0)+2,0),DATE(X572,AA572,0)-AC572)</f>
        <v>#VALUE!</v>
      </c>
      <c r="AC572" s="45" t="e">
        <f>IF(COUNTIF(Table9[MM Year],X572),
VLOOKUP(X572,Table9[],5,0),
DATE(X572,1,0))</f>
        <v>#VALUE!</v>
      </c>
      <c r="AD572" s="46" t="e">
        <f>IF(AA572=0,DATE(YEAR(AC572+1),7,16),
IF(V572=0,IF(COUNTIF(Table9[MM Year],X572),AC572+AB572+Z572+15-DAY(AC572+AB572+Z572+15)+16,AC572+AB572+Z572-DAY(AC572+AB572+Z572)+16),
IF(COUNTIF(Table9[MM Year],X572),
IF(AC572+AB572+Z572&lt;VLOOKUP(X572,Table9[],7,0),AC572
+AB572+Z572+VLOOKUP(X572,Table9[],4,0),AC572+AB572+Z572),AC572
+AB572+Z572)))</f>
        <v>#VALUE!</v>
      </c>
      <c r="AE572" s="42"/>
      <c r="AF572" s="15" t="str">
        <f>IFERROR(IF(COUNTIF(Table9[MM Year],X572),
IF(AD572&lt;VLOOKUP(X572,Table9[],7,0),AD572
+VLOOKUP(X572,Table9[],4,0),AD572),AD572
),"")</f>
        <v/>
      </c>
      <c r="AG572" s="5"/>
      <c r="AH572" s="5"/>
      <c r="AI572" s="5"/>
      <c r="AJ572" s="6"/>
      <c r="AK572" s="6"/>
      <c r="AL572" s="12" t="str">
        <f t="shared" si="87"/>
        <v/>
      </c>
      <c r="AM572" s="5"/>
      <c r="AN572" s="27" t="str">
        <f t="shared" si="88"/>
        <v/>
      </c>
      <c r="AO572" s="5"/>
      <c r="AP572" s="5"/>
      <c r="AQ572" s="6"/>
      <c r="AR572" s="12" t="str">
        <f t="shared" si="89"/>
        <v/>
      </c>
      <c r="AS572" s="6"/>
      <c r="AT572" s="5"/>
      <c r="AU572" s="53"/>
      <c r="AV572" s="53"/>
      <c r="AW572" s="54"/>
      <c r="AX572" s="15" t="str">
        <f t="shared" si="90"/>
        <v/>
      </c>
      <c r="AY572" s="5"/>
      <c r="AZ572" s="27" t="str">
        <f>IFERROR(VLOOKUP(AY572,vlookup!A$2:I$331,2,FALSE),"")</f>
        <v/>
      </c>
      <c r="BA572" s="27" t="str">
        <f>IFERROR(VLOOKUP(AY572,vlookup!A$2:I$331,3,FALSE),"")</f>
        <v/>
      </c>
      <c r="BB572" s="5"/>
      <c r="BC572" s="27" t="str">
        <f>IFERROR(VLOOKUP(BB572,vlookup!D$2:E$331,2,FALSE),"")</f>
        <v/>
      </c>
      <c r="BD572" s="5"/>
      <c r="BE572" s="27" t="str">
        <f t="shared" si="91"/>
        <v/>
      </c>
      <c r="BF572" s="27" t="str">
        <f>IFERROR(VLOOKUP(BE572,vlookup!G$2:I$331,2,FALSE),"")</f>
        <v/>
      </c>
      <c r="BG572" s="27" t="str">
        <f>IFERROR(VLOOKUP(BE572,vlookup!G$2:I$331,3,FALSE),"")</f>
        <v/>
      </c>
      <c r="BH572" s="5"/>
      <c r="BI572" s="6"/>
      <c r="BJ572" s="6"/>
      <c r="BK572" s="6"/>
      <c r="BL572" s="6"/>
    </row>
    <row r="573" spans="1:64">
      <c r="A573" s="4"/>
      <c r="B573" s="5"/>
      <c r="C573" s="27" t="str">
        <f>IFERROR(VLOOKUP(B573,vlookup!A$2:I$331,2,FALSE),"")</f>
        <v/>
      </c>
      <c r="D573" s="27" t="str">
        <f>IFERROR(VLOOKUP(B573,vlookup!A$2:I$331,3,FALSE),"")</f>
        <v/>
      </c>
      <c r="E573" s="5"/>
      <c r="F573" s="27" t="str">
        <f>IFERROR(VLOOKUP(E573,vlookup!D$2:E$331,2,FALSE),"")</f>
        <v/>
      </c>
      <c r="G573" s="5"/>
      <c r="H573" s="27" t="str">
        <f t="shared" si="82"/>
        <v/>
      </c>
      <c r="I573" s="27" t="str">
        <f>IFERROR(VLOOKUP(H573,vlookup!G$2:I$331,2,FALSE),"")</f>
        <v/>
      </c>
      <c r="J573" s="27" t="str">
        <f>IFERROR(VLOOKUP(H573,vlookup!G$2:I$331,3,FALSE),"")</f>
        <v/>
      </c>
      <c r="K573" s="5"/>
      <c r="L573" s="6"/>
      <c r="M573" s="6"/>
      <c r="N573" s="6"/>
      <c r="O573" s="6"/>
      <c r="P573" s="6"/>
      <c r="Q573" s="14" t="str">
        <f t="shared" si="83"/>
        <v/>
      </c>
      <c r="R573" s="5"/>
      <c r="S573" s="6"/>
      <c r="T573" s="6"/>
      <c r="U573" s="5"/>
      <c r="V573" s="45">
        <f t="shared" si="84"/>
        <v>0</v>
      </c>
      <c r="W573" s="45">
        <f t="shared" si="85"/>
        <v>0</v>
      </c>
      <c r="X573" s="45" t="e">
        <f t="shared" si="86"/>
        <v>#VALUE!</v>
      </c>
      <c r="Y573" s="45">
        <f>IFERROR(VALUE(V573),VLOOKUP(V573,DayReplace[],2,0))</f>
        <v>0</v>
      </c>
      <c r="Z573" s="45">
        <f>IF(V573=0,1,
IF(OR(AND(COUNTIF(Table12[Normal and Leap Years],X573),AA573=3,Y573=30),
AND(COUNTIF(Table9[MM Year],X573),COUNTIF(Table13[Always 29-Day Months],AA573),Y573=30)),Y573
-1,Y573))</f>
        <v>1</v>
      </c>
      <c r="AA573" s="45">
        <f>IFERROR(VALUE(W573),VLOOKUP(W573,MonthReplace[],2,0))</f>
        <v>0</v>
      </c>
      <c r="AB573" s="45" t="e">
        <f>IF(COUNTIF(Table9[MM Year],X573),VLOOKUP(AA573,MonthSerial[],VLOOKUP(X573,Table9[],3,0)+2,0),DATE(X573,AA573,0)-AC573)</f>
        <v>#VALUE!</v>
      </c>
      <c r="AC573" s="45" t="e">
        <f>IF(COUNTIF(Table9[MM Year],X573),
VLOOKUP(X573,Table9[],5,0),
DATE(X573,1,0))</f>
        <v>#VALUE!</v>
      </c>
      <c r="AD573" s="46" t="e">
        <f>IF(AA573=0,DATE(YEAR(AC573+1),7,16),
IF(V573=0,IF(COUNTIF(Table9[MM Year],X573),AC573+AB573+Z573+15-DAY(AC573+AB573+Z573+15)+16,AC573+AB573+Z573-DAY(AC573+AB573+Z573)+16),
IF(COUNTIF(Table9[MM Year],X573),
IF(AC573+AB573+Z573&lt;VLOOKUP(X573,Table9[],7,0),AC573
+AB573+Z573+VLOOKUP(X573,Table9[],4,0),AC573+AB573+Z573),AC573
+AB573+Z573)))</f>
        <v>#VALUE!</v>
      </c>
      <c r="AE573" s="42"/>
      <c r="AF573" s="15" t="str">
        <f>IFERROR(IF(COUNTIF(Table9[MM Year],X573),
IF(AD573&lt;VLOOKUP(X573,Table9[],7,0),AD573
+VLOOKUP(X573,Table9[],4,0),AD573),AD573
),"")</f>
        <v/>
      </c>
      <c r="AG573" s="5"/>
      <c r="AH573" s="5"/>
      <c r="AI573" s="5"/>
      <c r="AJ573" s="6"/>
      <c r="AK573" s="6"/>
      <c r="AL573" s="12" t="str">
        <f t="shared" si="87"/>
        <v/>
      </c>
      <c r="AM573" s="5"/>
      <c r="AN573" s="27" t="str">
        <f t="shared" si="88"/>
        <v/>
      </c>
      <c r="AO573" s="5"/>
      <c r="AP573" s="5"/>
      <c r="AQ573" s="6"/>
      <c r="AR573" s="12" t="str">
        <f t="shared" si="89"/>
        <v/>
      </c>
      <c r="AS573" s="6"/>
      <c r="AT573" s="5"/>
      <c r="AU573" s="53"/>
      <c r="AV573" s="53"/>
      <c r="AW573" s="54"/>
      <c r="AX573" s="15" t="str">
        <f t="shared" si="90"/>
        <v/>
      </c>
      <c r="AY573" s="5"/>
      <c r="AZ573" s="27" t="str">
        <f>IFERROR(VLOOKUP(AY573,vlookup!A$2:I$331,2,FALSE),"")</f>
        <v/>
      </c>
      <c r="BA573" s="27" t="str">
        <f>IFERROR(VLOOKUP(AY573,vlookup!A$2:I$331,3,FALSE),"")</f>
        <v/>
      </c>
      <c r="BB573" s="5"/>
      <c r="BC573" s="27" t="str">
        <f>IFERROR(VLOOKUP(BB573,vlookup!D$2:E$331,2,FALSE),"")</f>
        <v/>
      </c>
      <c r="BD573" s="5"/>
      <c r="BE573" s="27" t="str">
        <f t="shared" si="91"/>
        <v/>
      </c>
      <c r="BF573" s="27" t="str">
        <f>IFERROR(VLOOKUP(BE573,vlookup!G$2:I$331,2,FALSE),"")</f>
        <v/>
      </c>
      <c r="BG573" s="27" t="str">
        <f>IFERROR(VLOOKUP(BE573,vlookup!G$2:I$331,3,FALSE),"")</f>
        <v/>
      </c>
      <c r="BH573" s="5"/>
      <c r="BI573" s="6"/>
      <c r="BJ573" s="6"/>
      <c r="BK573" s="6"/>
      <c r="BL573" s="6"/>
    </row>
    <row r="574" spans="1:64">
      <c r="A574" s="4"/>
      <c r="B574" s="5"/>
      <c r="C574" s="27" t="str">
        <f>IFERROR(VLOOKUP(B574,vlookup!A$2:I$331,2,FALSE),"")</f>
        <v/>
      </c>
      <c r="D574" s="27" t="str">
        <f>IFERROR(VLOOKUP(B574,vlookup!A$2:I$331,3,FALSE),"")</f>
        <v/>
      </c>
      <c r="E574" s="5"/>
      <c r="F574" s="27" t="str">
        <f>IFERROR(VLOOKUP(E574,vlookup!D$2:E$331,2,FALSE),"")</f>
        <v/>
      </c>
      <c r="G574" s="5"/>
      <c r="H574" s="27" t="str">
        <f t="shared" si="82"/>
        <v/>
      </c>
      <c r="I574" s="27" t="str">
        <f>IFERROR(VLOOKUP(H574,vlookup!G$2:I$331,2,FALSE),"")</f>
        <v/>
      </c>
      <c r="J574" s="27" t="str">
        <f>IFERROR(VLOOKUP(H574,vlookup!G$2:I$331,3,FALSE),"")</f>
        <v/>
      </c>
      <c r="K574" s="5"/>
      <c r="L574" s="6"/>
      <c r="M574" s="6"/>
      <c r="N574" s="6"/>
      <c r="O574" s="6"/>
      <c r="P574" s="6"/>
      <c r="Q574" s="14" t="str">
        <f t="shared" si="83"/>
        <v/>
      </c>
      <c r="R574" s="5"/>
      <c r="S574" s="6"/>
      <c r="T574" s="6"/>
      <c r="U574" s="5"/>
      <c r="V574" s="45">
        <f t="shared" si="84"/>
        <v>0</v>
      </c>
      <c r="W574" s="45">
        <f t="shared" si="85"/>
        <v>0</v>
      </c>
      <c r="X574" s="45" t="e">
        <f t="shared" si="86"/>
        <v>#VALUE!</v>
      </c>
      <c r="Y574" s="45">
        <f>IFERROR(VALUE(V574),VLOOKUP(V574,DayReplace[],2,0))</f>
        <v>0</v>
      </c>
      <c r="Z574" s="45">
        <f>IF(V574=0,1,
IF(OR(AND(COUNTIF(Table12[Normal and Leap Years],X574),AA574=3,Y574=30),
AND(COUNTIF(Table9[MM Year],X574),COUNTIF(Table13[Always 29-Day Months],AA574),Y574=30)),Y574
-1,Y574))</f>
        <v>1</v>
      </c>
      <c r="AA574" s="45">
        <f>IFERROR(VALUE(W574),VLOOKUP(W574,MonthReplace[],2,0))</f>
        <v>0</v>
      </c>
      <c r="AB574" s="45" t="e">
        <f>IF(COUNTIF(Table9[MM Year],X574),VLOOKUP(AA574,MonthSerial[],VLOOKUP(X574,Table9[],3,0)+2,0),DATE(X574,AA574,0)-AC574)</f>
        <v>#VALUE!</v>
      </c>
      <c r="AC574" s="45" t="e">
        <f>IF(COUNTIF(Table9[MM Year],X574),
VLOOKUP(X574,Table9[],5,0),
DATE(X574,1,0))</f>
        <v>#VALUE!</v>
      </c>
      <c r="AD574" s="46" t="e">
        <f>IF(AA574=0,DATE(YEAR(AC574+1),7,16),
IF(V574=0,IF(COUNTIF(Table9[MM Year],X574),AC574+AB574+Z574+15-DAY(AC574+AB574+Z574+15)+16,AC574+AB574+Z574-DAY(AC574+AB574+Z574)+16),
IF(COUNTIF(Table9[MM Year],X574),
IF(AC574+AB574+Z574&lt;VLOOKUP(X574,Table9[],7,0),AC574
+AB574+Z574+VLOOKUP(X574,Table9[],4,0),AC574+AB574+Z574),AC574
+AB574+Z574)))</f>
        <v>#VALUE!</v>
      </c>
      <c r="AE574" s="42"/>
      <c r="AF574" s="15" t="str">
        <f>IFERROR(IF(COUNTIF(Table9[MM Year],X574),
IF(AD574&lt;VLOOKUP(X574,Table9[],7,0),AD574
+VLOOKUP(X574,Table9[],4,0),AD574),AD574
),"")</f>
        <v/>
      </c>
      <c r="AG574" s="5"/>
      <c r="AH574" s="5"/>
      <c r="AI574" s="5"/>
      <c r="AJ574" s="6"/>
      <c r="AK574" s="6"/>
      <c r="AL574" s="12" t="str">
        <f t="shared" si="87"/>
        <v/>
      </c>
      <c r="AM574" s="5"/>
      <c r="AN574" s="27" t="str">
        <f t="shared" si="88"/>
        <v/>
      </c>
      <c r="AO574" s="5"/>
      <c r="AP574" s="5"/>
      <c r="AQ574" s="6"/>
      <c r="AR574" s="12" t="str">
        <f t="shared" si="89"/>
        <v/>
      </c>
      <c r="AS574" s="6"/>
      <c r="AT574" s="5"/>
      <c r="AU574" s="53"/>
      <c r="AV574" s="53"/>
      <c r="AW574" s="54"/>
      <c r="AX574" s="15" t="str">
        <f t="shared" si="90"/>
        <v/>
      </c>
      <c r="AY574" s="5"/>
      <c r="AZ574" s="27" t="str">
        <f>IFERROR(VLOOKUP(AY574,vlookup!A$2:I$331,2,FALSE),"")</f>
        <v/>
      </c>
      <c r="BA574" s="27" t="str">
        <f>IFERROR(VLOOKUP(AY574,vlookup!A$2:I$331,3,FALSE),"")</f>
        <v/>
      </c>
      <c r="BB574" s="5"/>
      <c r="BC574" s="27" t="str">
        <f>IFERROR(VLOOKUP(BB574,vlookup!D$2:E$331,2,FALSE),"")</f>
        <v/>
      </c>
      <c r="BD574" s="5"/>
      <c r="BE574" s="27" t="str">
        <f t="shared" si="91"/>
        <v/>
      </c>
      <c r="BF574" s="27" t="str">
        <f>IFERROR(VLOOKUP(BE574,vlookup!G$2:I$331,2,FALSE),"")</f>
        <v/>
      </c>
      <c r="BG574" s="27" t="str">
        <f>IFERROR(VLOOKUP(BE574,vlookup!G$2:I$331,3,FALSE),"")</f>
        <v/>
      </c>
      <c r="BH574" s="5"/>
      <c r="BI574" s="6"/>
      <c r="BJ574" s="6"/>
      <c r="BK574" s="6"/>
      <c r="BL574" s="6"/>
    </row>
    <row r="575" spans="1:64">
      <c r="A575" s="4"/>
      <c r="B575" s="5"/>
      <c r="C575" s="27" t="str">
        <f>IFERROR(VLOOKUP(B575,vlookup!A$2:I$331,2,FALSE),"")</f>
        <v/>
      </c>
      <c r="D575" s="27" t="str">
        <f>IFERROR(VLOOKUP(B575,vlookup!A$2:I$331,3,FALSE),"")</f>
        <v/>
      </c>
      <c r="E575" s="5"/>
      <c r="F575" s="27" t="str">
        <f>IFERROR(VLOOKUP(E575,vlookup!D$2:E$331,2,FALSE),"")</f>
        <v/>
      </c>
      <c r="G575" s="5"/>
      <c r="H575" s="27" t="str">
        <f t="shared" si="82"/>
        <v/>
      </c>
      <c r="I575" s="27" t="str">
        <f>IFERROR(VLOOKUP(H575,vlookup!G$2:I$331,2,FALSE),"")</f>
        <v/>
      </c>
      <c r="J575" s="27" t="str">
        <f>IFERROR(VLOOKUP(H575,vlookup!G$2:I$331,3,FALSE),"")</f>
        <v/>
      </c>
      <c r="K575" s="5"/>
      <c r="L575" s="6"/>
      <c r="M575" s="6"/>
      <c r="N575" s="6"/>
      <c r="O575" s="6"/>
      <c r="P575" s="6"/>
      <c r="Q575" s="14" t="str">
        <f t="shared" si="83"/>
        <v/>
      </c>
      <c r="R575" s="5"/>
      <c r="S575" s="6"/>
      <c r="T575" s="6"/>
      <c r="U575" s="5"/>
      <c r="V575" s="45">
        <f t="shared" si="84"/>
        <v>0</v>
      </c>
      <c r="W575" s="45">
        <f t="shared" si="85"/>
        <v>0</v>
      </c>
      <c r="X575" s="45" t="e">
        <f t="shared" si="86"/>
        <v>#VALUE!</v>
      </c>
      <c r="Y575" s="45">
        <f>IFERROR(VALUE(V575),VLOOKUP(V575,DayReplace[],2,0))</f>
        <v>0</v>
      </c>
      <c r="Z575" s="45">
        <f>IF(V575=0,1,
IF(OR(AND(COUNTIF(Table12[Normal and Leap Years],X575),AA575=3,Y575=30),
AND(COUNTIF(Table9[MM Year],X575),COUNTIF(Table13[Always 29-Day Months],AA575),Y575=30)),Y575
-1,Y575))</f>
        <v>1</v>
      </c>
      <c r="AA575" s="45">
        <f>IFERROR(VALUE(W575),VLOOKUP(W575,MonthReplace[],2,0))</f>
        <v>0</v>
      </c>
      <c r="AB575" s="45" t="e">
        <f>IF(COUNTIF(Table9[MM Year],X575),VLOOKUP(AA575,MonthSerial[],VLOOKUP(X575,Table9[],3,0)+2,0),DATE(X575,AA575,0)-AC575)</f>
        <v>#VALUE!</v>
      </c>
      <c r="AC575" s="45" t="e">
        <f>IF(COUNTIF(Table9[MM Year],X575),
VLOOKUP(X575,Table9[],5,0),
DATE(X575,1,0))</f>
        <v>#VALUE!</v>
      </c>
      <c r="AD575" s="46" t="e">
        <f>IF(AA575=0,DATE(YEAR(AC575+1),7,16),
IF(V575=0,IF(COUNTIF(Table9[MM Year],X575),AC575+AB575+Z575+15-DAY(AC575+AB575+Z575+15)+16,AC575+AB575+Z575-DAY(AC575+AB575+Z575)+16),
IF(COUNTIF(Table9[MM Year],X575),
IF(AC575+AB575+Z575&lt;VLOOKUP(X575,Table9[],7,0),AC575
+AB575+Z575+VLOOKUP(X575,Table9[],4,0),AC575+AB575+Z575),AC575
+AB575+Z575)))</f>
        <v>#VALUE!</v>
      </c>
      <c r="AE575" s="42"/>
      <c r="AF575" s="15" t="str">
        <f>IFERROR(IF(COUNTIF(Table9[MM Year],X575),
IF(AD575&lt;VLOOKUP(X575,Table9[],7,0),AD575
+VLOOKUP(X575,Table9[],4,0),AD575),AD575
),"")</f>
        <v/>
      </c>
      <c r="AG575" s="5"/>
      <c r="AH575" s="5"/>
      <c r="AI575" s="5"/>
      <c r="AJ575" s="6"/>
      <c r="AK575" s="6"/>
      <c r="AL575" s="12" t="str">
        <f t="shared" si="87"/>
        <v/>
      </c>
      <c r="AM575" s="5"/>
      <c r="AN575" s="27" t="str">
        <f t="shared" si="88"/>
        <v/>
      </c>
      <c r="AO575" s="5"/>
      <c r="AP575" s="5"/>
      <c r="AQ575" s="6"/>
      <c r="AR575" s="12" t="str">
        <f t="shared" si="89"/>
        <v/>
      </c>
      <c r="AS575" s="6"/>
      <c r="AT575" s="5"/>
      <c r="AU575" s="53"/>
      <c r="AV575" s="53"/>
      <c r="AW575" s="54"/>
      <c r="AX575" s="15" t="str">
        <f t="shared" si="90"/>
        <v/>
      </c>
      <c r="AY575" s="5"/>
      <c r="AZ575" s="27" t="str">
        <f>IFERROR(VLOOKUP(AY575,vlookup!A$2:I$331,2,FALSE),"")</f>
        <v/>
      </c>
      <c r="BA575" s="27" t="str">
        <f>IFERROR(VLOOKUP(AY575,vlookup!A$2:I$331,3,FALSE),"")</f>
        <v/>
      </c>
      <c r="BB575" s="5"/>
      <c r="BC575" s="27" t="str">
        <f>IFERROR(VLOOKUP(BB575,vlookup!D$2:E$331,2,FALSE),"")</f>
        <v/>
      </c>
      <c r="BD575" s="5"/>
      <c r="BE575" s="27" t="str">
        <f t="shared" si="91"/>
        <v/>
      </c>
      <c r="BF575" s="27" t="str">
        <f>IFERROR(VLOOKUP(BE575,vlookup!G$2:I$331,2,FALSE),"")</f>
        <v/>
      </c>
      <c r="BG575" s="27" t="str">
        <f>IFERROR(VLOOKUP(BE575,vlookup!G$2:I$331,3,FALSE),"")</f>
        <v/>
      </c>
      <c r="BH575" s="5"/>
      <c r="BI575" s="6"/>
      <c r="BJ575" s="6"/>
      <c r="BK575" s="6"/>
      <c r="BL575" s="6"/>
    </row>
    <row r="576" spans="1:64">
      <c r="A576" s="4"/>
      <c r="B576" s="5"/>
      <c r="C576" s="27" t="str">
        <f>IFERROR(VLOOKUP(B576,vlookup!A$2:I$331,2,FALSE),"")</f>
        <v/>
      </c>
      <c r="D576" s="27" t="str">
        <f>IFERROR(VLOOKUP(B576,vlookup!A$2:I$331,3,FALSE),"")</f>
        <v/>
      </c>
      <c r="E576" s="5"/>
      <c r="F576" s="27" t="str">
        <f>IFERROR(VLOOKUP(E576,vlookup!D$2:E$331,2,FALSE),"")</f>
        <v/>
      </c>
      <c r="G576" s="5"/>
      <c r="H576" s="27" t="str">
        <f t="shared" si="82"/>
        <v/>
      </c>
      <c r="I576" s="27" t="str">
        <f>IFERROR(VLOOKUP(H576,vlookup!G$2:I$331,2,FALSE),"")</f>
        <v/>
      </c>
      <c r="J576" s="27" t="str">
        <f>IFERROR(VLOOKUP(H576,vlookup!G$2:I$331,3,FALSE),"")</f>
        <v/>
      </c>
      <c r="K576" s="5"/>
      <c r="L576" s="6"/>
      <c r="M576" s="6"/>
      <c r="N576" s="6"/>
      <c r="O576" s="6"/>
      <c r="P576" s="6"/>
      <c r="Q576" s="14" t="str">
        <f t="shared" si="83"/>
        <v/>
      </c>
      <c r="R576" s="5"/>
      <c r="S576" s="6"/>
      <c r="T576" s="6"/>
      <c r="U576" s="5"/>
      <c r="V576" s="45">
        <f t="shared" si="84"/>
        <v>0</v>
      </c>
      <c r="W576" s="45">
        <f t="shared" si="85"/>
        <v>0</v>
      </c>
      <c r="X576" s="45" t="e">
        <f t="shared" si="86"/>
        <v>#VALUE!</v>
      </c>
      <c r="Y576" s="45">
        <f>IFERROR(VALUE(V576),VLOOKUP(V576,DayReplace[],2,0))</f>
        <v>0</v>
      </c>
      <c r="Z576" s="45">
        <f>IF(V576=0,1,
IF(OR(AND(COUNTIF(Table12[Normal and Leap Years],X576),AA576=3,Y576=30),
AND(COUNTIF(Table9[MM Year],X576),COUNTIF(Table13[Always 29-Day Months],AA576),Y576=30)),Y576
-1,Y576))</f>
        <v>1</v>
      </c>
      <c r="AA576" s="45">
        <f>IFERROR(VALUE(W576),VLOOKUP(W576,MonthReplace[],2,0))</f>
        <v>0</v>
      </c>
      <c r="AB576" s="45" t="e">
        <f>IF(COUNTIF(Table9[MM Year],X576),VLOOKUP(AA576,MonthSerial[],VLOOKUP(X576,Table9[],3,0)+2,0),DATE(X576,AA576,0)-AC576)</f>
        <v>#VALUE!</v>
      </c>
      <c r="AC576" s="45" t="e">
        <f>IF(COUNTIF(Table9[MM Year],X576),
VLOOKUP(X576,Table9[],5,0),
DATE(X576,1,0))</f>
        <v>#VALUE!</v>
      </c>
      <c r="AD576" s="46" t="e">
        <f>IF(AA576=0,DATE(YEAR(AC576+1),7,16),
IF(V576=0,IF(COUNTIF(Table9[MM Year],X576),AC576+AB576+Z576+15-DAY(AC576+AB576+Z576+15)+16,AC576+AB576+Z576-DAY(AC576+AB576+Z576)+16),
IF(COUNTIF(Table9[MM Year],X576),
IF(AC576+AB576+Z576&lt;VLOOKUP(X576,Table9[],7,0),AC576
+AB576+Z576+VLOOKUP(X576,Table9[],4,0),AC576+AB576+Z576),AC576
+AB576+Z576)))</f>
        <v>#VALUE!</v>
      </c>
      <c r="AE576" s="42"/>
      <c r="AF576" s="15" t="str">
        <f>IFERROR(IF(COUNTIF(Table9[MM Year],X576),
IF(AD576&lt;VLOOKUP(X576,Table9[],7,0),AD576
+VLOOKUP(X576,Table9[],4,0),AD576),AD576
),"")</f>
        <v/>
      </c>
      <c r="AG576" s="5"/>
      <c r="AH576" s="5"/>
      <c r="AI576" s="5"/>
      <c r="AJ576" s="6"/>
      <c r="AK576" s="6"/>
      <c r="AL576" s="12" t="str">
        <f t="shared" si="87"/>
        <v/>
      </c>
      <c r="AM576" s="5"/>
      <c r="AN576" s="27" t="str">
        <f t="shared" si="88"/>
        <v/>
      </c>
      <c r="AO576" s="5"/>
      <c r="AP576" s="5"/>
      <c r="AQ576" s="6"/>
      <c r="AR576" s="12" t="str">
        <f t="shared" si="89"/>
        <v/>
      </c>
      <c r="AS576" s="6"/>
      <c r="AT576" s="5"/>
      <c r="AU576" s="53"/>
      <c r="AV576" s="53"/>
      <c r="AW576" s="54"/>
      <c r="AX576" s="15" t="str">
        <f t="shared" si="90"/>
        <v/>
      </c>
      <c r="AY576" s="5"/>
      <c r="AZ576" s="27" t="str">
        <f>IFERROR(VLOOKUP(AY576,vlookup!A$2:I$331,2,FALSE),"")</f>
        <v/>
      </c>
      <c r="BA576" s="27" t="str">
        <f>IFERROR(VLOOKUP(AY576,vlookup!A$2:I$331,3,FALSE),"")</f>
        <v/>
      </c>
      <c r="BB576" s="5"/>
      <c r="BC576" s="27" t="str">
        <f>IFERROR(VLOOKUP(BB576,vlookup!D$2:E$331,2,FALSE),"")</f>
        <v/>
      </c>
      <c r="BD576" s="5"/>
      <c r="BE576" s="27" t="str">
        <f t="shared" si="91"/>
        <v/>
      </c>
      <c r="BF576" s="27" t="str">
        <f>IFERROR(VLOOKUP(BE576,vlookup!G$2:I$331,2,FALSE),"")</f>
        <v/>
      </c>
      <c r="BG576" s="27" t="str">
        <f>IFERROR(VLOOKUP(BE576,vlookup!G$2:I$331,3,FALSE),"")</f>
        <v/>
      </c>
      <c r="BH576" s="5"/>
      <c r="BI576" s="6"/>
      <c r="BJ576" s="6"/>
      <c r="BK576" s="6"/>
      <c r="BL576" s="6"/>
    </row>
    <row r="577" spans="1:64">
      <c r="A577" s="4"/>
      <c r="B577" s="5"/>
      <c r="C577" s="27" t="str">
        <f>IFERROR(VLOOKUP(B577,vlookup!A$2:I$331,2,FALSE),"")</f>
        <v/>
      </c>
      <c r="D577" s="27" t="str">
        <f>IFERROR(VLOOKUP(B577,vlookup!A$2:I$331,3,FALSE),"")</f>
        <v/>
      </c>
      <c r="E577" s="5"/>
      <c r="F577" s="27" t="str">
        <f>IFERROR(VLOOKUP(E577,vlookup!D$2:E$331,2,FALSE),"")</f>
        <v/>
      </c>
      <c r="G577" s="5"/>
      <c r="H577" s="27" t="str">
        <f t="shared" si="82"/>
        <v/>
      </c>
      <c r="I577" s="27" t="str">
        <f>IFERROR(VLOOKUP(H577,vlookup!G$2:I$331,2,FALSE),"")</f>
        <v/>
      </c>
      <c r="J577" s="27" t="str">
        <f>IFERROR(VLOOKUP(H577,vlookup!G$2:I$331,3,FALSE),"")</f>
        <v/>
      </c>
      <c r="K577" s="5"/>
      <c r="L577" s="6"/>
      <c r="M577" s="6"/>
      <c r="N577" s="6"/>
      <c r="O577" s="6"/>
      <c r="P577" s="6"/>
      <c r="Q577" s="14" t="str">
        <f t="shared" si="83"/>
        <v/>
      </c>
      <c r="R577" s="5"/>
      <c r="S577" s="6"/>
      <c r="T577" s="6"/>
      <c r="U577" s="5"/>
      <c r="V577" s="45">
        <f t="shared" si="84"/>
        <v>0</v>
      </c>
      <c r="W577" s="45">
        <f t="shared" si="85"/>
        <v>0</v>
      </c>
      <c r="X577" s="45" t="e">
        <f t="shared" si="86"/>
        <v>#VALUE!</v>
      </c>
      <c r="Y577" s="45">
        <f>IFERROR(VALUE(V577),VLOOKUP(V577,DayReplace[],2,0))</f>
        <v>0</v>
      </c>
      <c r="Z577" s="45">
        <f>IF(V577=0,1,
IF(OR(AND(COUNTIF(Table12[Normal and Leap Years],X577),AA577=3,Y577=30),
AND(COUNTIF(Table9[MM Year],X577),COUNTIF(Table13[Always 29-Day Months],AA577),Y577=30)),Y577
-1,Y577))</f>
        <v>1</v>
      </c>
      <c r="AA577" s="45">
        <f>IFERROR(VALUE(W577),VLOOKUP(W577,MonthReplace[],2,0))</f>
        <v>0</v>
      </c>
      <c r="AB577" s="45" t="e">
        <f>IF(COUNTIF(Table9[MM Year],X577),VLOOKUP(AA577,MonthSerial[],VLOOKUP(X577,Table9[],3,0)+2,0),DATE(X577,AA577,0)-AC577)</f>
        <v>#VALUE!</v>
      </c>
      <c r="AC577" s="45" t="e">
        <f>IF(COUNTIF(Table9[MM Year],X577),
VLOOKUP(X577,Table9[],5,0),
DATE(X577,1,0))</f>
        <v>#VALUE!</v>
      </c>
      <c r="AD577" s="46" t="e">
        <f>IF(AA577=0,DATE(YEAR(AC577+1),7,16),
IF(V577=0,IF(COUNTIF(Table9[MM Year],X577),AC577+AB577+Z577+15-DAY(AC577+AB577+Z577+15)+16,AC577+AB577+Z577-DAY(AC577+AB577+Z577)+16),
IF(COUNTIF(Table9[MM Year],X577),
IF(AC577+AB577+Z577&lt;VLOOKUP(X577,Table9[],7,0),AC577
+AB577+Z577+VLOOKUP(X577,Table9[],4,0),AC577+AB577+Z577),AC577
+AB577+Z577)))</f>
        <v>#VALUE!</v>
      </c>
      <c r="AE577" s="42"/>
      <c r="AF577" s="15" t="str">
        <f>IFERROR(IF(COUNTIF(Table9[MM Year],X577),
IF(AD577&lt;VLOOKUP(X577,Table9[],7,0),AD577
+VLOOKUP(X577,Table9[],4,0),AD577),AD577
),"")</f>
        <v/>
      </c>
      <c r="AG577" s="5"/>
      <c r="AH577" s="5"/>
      <c r="AI577" s="5"/>
      <c r="AJ577" s="6"/>
      <c r="AK577" s="6"/>
      <c r="AL577" s="12" t="str">
        <f t="shared" si="87"/>
        <v/>
      </c>
      <c r="AM577" s="5"/>
      <c r="AN577" s="27" t="str">
        <f t="shared" si="88"/>
        <v/>
      </c>
      <c r="AO577" s="5"/>
      <c r="AP577" s="5"/>
      <c r="AQ577" s="6"/>
      <c r="AR577" s="12" t="str">
        <f t="shared" si="89"/>
        <v/>
      </c>
      <c r="AS577" s="6"/>
      <c r="AT577" s="5"/>
      <c r="AU577" s="53"/>
      <c r="AV577" s="53"/>
      <c r="AW577" s="54"/>
      <c r="AX577" s="15" t="str">
        <f t="shared" si="90"/>
        <v/>
      </c>
      <c r="AY577" s="5"/>
      <c r="AZ577" s="27" t="str">
        <f>IFERROR(VLOOKUP(AY577,vlookup!A$2:I$331,2,FALSE),"")</f>
        <v/>
      </c>
      <c r="BA577" s="27" t="str">
        <f>IFERROR(VLOOKUP(AY577,vlookup!A$2:I$331,3,FALSE),"")</f>
        <v/>
      </c>
      <c r="BB577" s="5"/>
      <c r="BC577" s="27" t="str">
        <f>IFERROR(VLOOKUP(BB577,vlookup!D$2:E$331,2,FALSE),"")</f>
        <v/>
      </c>
      <c r="BD577" s="5"/>
      <c r="BE577" s="27" t="str">
        <f t="shared" si="91"/>
        <v/>
      </c>
      <c r="BF577" s="27" t="str">
        <f>IFERROR(VLOOKUP(BE577,vlookup!G$2:I$331,2,FALSE),"")</f>
        <v/>
      </c>
      <c r="BG577" s="27" t="str">
        <f>IFERROR(VLOOKUP(BE577,vlookup!G$2:I$331,3,FALSE),"")</f>
        <v/>
      </c>
      <c r="BH577" s="5"/>
      <c r="BI577" s="6"/>
      <c r="BJ577" s="6"/>
      <c r="BK577" s="6"/>
      <c r="BL577" s="6"/>
    </row>
    <row r="578" spans="1:64">
      <c r="A578" s="4"/>
      <c r="B578" s="5"/>
      <c r="C578" s="27" t="str">
        <f>IFERROR(VLOOKUP(B578,vlookup!A$2:I$331,2,FALSE),"")</f>
        <v/>
      </c>
      <c r="D578" s="27" t="str">
        <f>IFERROR(VLOOKUP(B578,vlookup!A$2:I$331,3,FALSE),"")</f>
        <v/>
      </c>
      <c r="E578" s="5"/>
      <c r="F578" s="27" t="str">
        <f>IFERROR(VLOOKUP(E578,vlookup!D$2:E$331,2,FALSE),"")</f>
        <v/>
      </c>
      <c r="G578" s="5"/>
      <c r="H578" s="27" t="str">
        <f t="shared" si="82"/>
        <v/>
      </c>
      <c r="I578" s="27" t="str">
        <f>IFERROR(VLOOKUP(H578,vlookup!G$2:I$331,2,FALSE),"")</f>
        <v/>
      </c>
      <c r="J578" s="27" t="str">
        <f>IFERROR(VLOOKUP(H578,vlookup!G$2:I$331,3,FALSE),"")</f>
        <v/>
      </c>
      <c r="K578" s="5"/>
      <c r="L578" s="6"/>
      <c r="M578" s="6"/>
      <c r="N578" s="6"/>
      <c r="O578" s="6"/>
      <c r="P578" s="6"/>
      <c r="Q578" s="14" t="str">
        <f t="shared" si="83"/>
        <v/>
      </c>
      <c r="R578" s="5"/>
      <c r="S578" s="6"/>
      <c r="T578" s="6"/>
      <c r="U578" s="5"/>
      <c r="V578" s="45">
        <f t="shared" si="84"/>
        <v>0</v>
      </c>
      <c r="W578" s="45">
        <f t="shared" si="85"/>
        <v>0</v>
      </c>
      <c r="X578" s="45" t="e">
        <f t="shared" si="86"/>
        <v>#VALUE!</v>
      </c>
      <c r="Y578" s="45">
        <f>IFERROR(VALUE(V578),VLOOKUP(V578,DayReplace[],2,0))</f>
        <v>0</v>
      </c>
      <c r="Z578" s="45">
        <f>IF(V578=0,1,
IF(OR(AND(COUNTIF(Table12[Normal and Leap Years],X578),AA578=3,Y578=30),
AND(COUNTIF(Table9[MM Year],X578),COUNTIF(Table13[Always 29-Day Months],AA578),Y578=30)),Y578
-1,Y578))</f>
        <v>1</v>
      </c>
      <c r="AA578" s="45">
        <f>IFERROR(VALUE(W578),VLOOKUP(W578,MonthReplace[],2,0))</f>
        <v>0</v>
      </c>
      <c r="AB578" s="45" t="e">
        <f>IF(COUNTIF(Table9[MM Year],X578),VLOOKUP(AA578,MonthSerial[],VLOOKUP(X578,Table9[],3,0)+2,0),DATE(X578,AA578,0)-AC578)</f>
        <v>#VALUE!</v>
      </c>
      <c r="AC578" s="45" t="e">
        <f>IF(COUNTIF(Table9[MM Year],X578),
VLOOKUP(X578,Table9[],5,0),
DATE(X578,1,0))</f>
        <v>#VALUE!</v>
      </c>
      <c r="AD578" s="46" t="e">
        <f>IF(AA578=0,DATE(YEAR(AC578+1),7,16),
IF(V578=0,IF(COUNTIF(Table9[MM Year],X578),AC578+AB578+Z578+15-DAY(AC578+AB578+Z578+15)+16,AC578+AB578+Z578-DAY(AC578+AB578+Z578)+16),
IF(COUNTIF(Table9[MM Year],X578),
IF(AC578+AB578+Z578&lt;VLOOKUP(X578,Table9[],7,0),AC578
+AB578+Z578+VLOOKUP(X578,Table9[],4,0),AC578+AB578+Z578),AC578
+AB578+Z578)))</f>
        <v>#VALUE!</v>
      </c>
      <c r="AE578" s="42"/>
      <c r="AF578" s="15" t="str">
        <f>IFERROR(IF(COUNTIF(Table9[MM Year],X578),
IF(AD578&lt;VLOOKUP(X578,Table9[],7,0),AD578
+VLOOKUP(X578,Table9[],4,0),AD578),AD578
),"")</f>
        <v/>
      </c>
      <c r="AG578" s="5"/>
      <c r="AH578" s="5"/>
      <c r="AI578" s="5"/>
      <c r="AJ578" s="6"/>
      <c r="AK578" s="6"/>
      <c r="AL578" s="12" t="str">
        <f t="shared" si="87"/>
        <v/>
      </c>
      <c r="AM578" s="5"/>
      <c r="AN578" s="27" t="str">
        <f t="shared" si="88"/>
        <v/>
      </c>
      <c r="AO578" s="5"/>
      <c r="AP578" s="5"/>
      <c r="AQ578" s="6"/>
      <c r="AR578" s="12" t="str">
        <f t="shared" si="89"/>
        <v/>
      </c>
      <c r="AS578" s="6"/>
      <c r="AT578" s="5"/>
      <c r="AU578" s="53"/>
      <c r="AV578" s="53"/>
      <c r="AW578" s="54"/>
      <c r="AX578" s="15" t="str">
        <f t="shared" si="90"/>
        <v/>
      </c>
      <c r="AY578" s="5"/>
      <c r="AZ578" s="27" t="str">
        <f>IFERROR(VLOOKUP(AY578,vlookup!A$2:I$331,2,FALSE),"")</f>
        <v/>
      </c>
      <c r="BA578" s="27" t="str">
        <f>IFERROR(VLOOKUP(AY578,vlookup!A$2:I$331,3,FALSE),"")</f>
        <v/>
      </c>
      <c r="BB578" s="5"/>
      <c r="BC578" s="27" t="str">
        <f>IFERROR(VLOOKUP(BB578,vlookup!D$2:E$331,2,FALSE),"")</f>
        <v/>
      </c>
      <c r="BD578" s="5"/>
      <c r="BE578" s="27" t="str">
        <f t="shared" si="91"/>
        <v/>
      </c>
      <c r="BF578" s="27" t="str">
        <f>IFERROR(VLOOKUP(BE578,vlookup!G$2:I$331,2,FALSE),"")</f>
        <v/>
      </c>
      <c r="BG578" s="27" t="str">
        <f>IFERROR(VLOOKUP(BE578,vlookup!G$2:I$331,3,FALSE),"")</f>
        <v/>
      </c>
      <c r="BH578" s="5"/>
      <c r="BI578" s="6"/>
      <c r="BJ578" s="6"/>
      <c r="BK578" s="6"/>
      <c r="BL578" s="6"/>
    </row>
    <row r="579" spans="1:64">
      <c r="A579" s="4"/>
      <c r="B579" s="5"/>
      <c r="C579" s="27" t="str">
        <f>IFERROR(VLOOKUP(B579,vlookup!A$2:I$331,2,FALSE),"")</f>
        <v/>
      </c>
      <c r="D579" s="27" t="str">
        <f>IFERROR(VLOOKUP(B579,vlookup!A$2:I$331,3,FALSE),"")</f>
        <v/>
      </c>
      <c r="E579" s="5"/>
      <c r="F579" s="27" t="str">
        <f>IFERROR(VLOOKUP(E579,vlookup!D$2:E$331,2,FALSE),"")</f>
        <v/>
      </c>
      <c r="G579" s="5"/>
      <c r="H579" s="27" t="str">
        <f t="shared" si="82"/>
        <v/>
      </c>
      <c r="I579" s="27" t="str">
        <f>IFERROR(VLOOKUP(H579,vlookup!G$2:I$331,2,FALSE),"")</f>
        <v/>
      </c>
      <c r="J579" s="27" t="str">
        <f>IFERROR(VLOOKUP(H579,vlookup!G$2:I$331,3,FALSE),"")</f>
        <v/>
      </c>
      <c r="K579" s="5"/>
      <c r="L579" s="6"/>
      <c r="M579" s="6"/>
      <c r="N579" s="6"/>
      <c r="O579" s="6"/>
      <c r="P579" s="6"/>
      <c r="Q579" s="14" t="str">
        <f t="shared" si="83"/>
        <v/>
      </c>
      <c r="R579" s="5"/>
      <c r="S579" s="6"/>
      <c r="T579" s="6"/>
      <c r="U579" s="5"/>
      <c r="V579" s="45">
        <f t="shared" si="84"/>
        <v>0</v>
      </c>
      <c r="W579" s="45">
        <f t="shared" si="85"/>
        <v>0</v>
      </c>
      <c r="X579" s="45" t="e">
        <f t="shared" si="86"/>
        <v>#VALUE!</v>
      </c>
      <c r="Y579" s="45">
        <f>IFERROR(VALUE(V579),VLOOKUP(V579,DayReplace[],2,0))</f>
        <v>0</v>
      </c>
      <c r="Z579" s="45">
        <f>IF(V579=0,1,
IF(OR(AND(COUNTIF(Table12[Normal and Leap Years],X579),AA579=3,Y579=30),
AND(COUNTIF(Table9[MM Year],X579),COUNTIF(Table13[Always 29-Day Months],AA579),Y579=30)),Y579
-1,Y579))</f>
        <v>1</v>
      </c>
      <c r="AA579" s="45">
        <f>IFERROR(VALUE(W579),VLOOKUP(W579,MonthReplace[],2,0))</f>
        <v>0</v>
      </c>
      <c r="AB579" s="45" t="e">
        <f>IF(COUNTIF(Table9[MM Year],X579),VLOOKUP(AA579,MonthSerial[],VLOOKUP(X579,Table9[],3,0)+2,0),DATE(X579,AA579,0)-AC579)</f>
        <v>#VALUE!</v>
      </c>
      <c r="AC579" s="45" t="e">
        <f>IF(COUNTIF(Table9[MM Year],X579),
VLOOKUP(X579,Table9[],5,0),
DATE(X579,1,0))</f>
        <v>#VALUE!</v>
      </c>
      <c r="AD579" s="46" t="e">
        <f>IF(AA579=0,DATE(YEAR(AC579+1),7,16),
IF(V579=0,IF(COUNTIF(Table9[MM Year],X579),AC579+AB579+Z579+15-DAY(AC579+AB579+Z579+15)+16,AC579+AB579+Z579-DAY(AC579+AB579+Z579)+16),
IF(COUNTIF(Table9[MM Year],X579),
IF(AC579+AB579+Z579&lt;VLOOKUP(X579,Table9[],7,0),AC579
+AB579+Z579+VLOOKUP(X579,Table9[],4,0),AC579+AB579+Z579),AC579
+AB579+Z579)))</f>
        <v>#VALUE!</v>
      </c>
      <c r="AE579" s="42"/>
      <c r="AF579" s="15" t="str">
        <f>IFERROR(IF(COUNTIF(Table9[MM Year],X579),
IF(AD579&lt;VLOOKUP(X579,Table9[],7,0),AD579
+VLOOKUP(X579,Table9[],4,0),AD579),AD579
),"")</f>
        <v/>
      </c>
      <c r="AG579" s="5"/>
      <c r="AH579" s="5"/>
      <c r="AI579" s="5"/>
      <c r="AJ579" s="6"/>
      <c r="AK579" s="6"/>
      <c r="AL579" s="12" t="str">
        <f t="shared" si="87"/>
        <v/>
      </c>
      <c r="AM579" s="5"/>
      <c r="AN579" s="27" t="str">
        <f t="shared" si="88"/>
        <v/>
      </c>
      <c r="AO579" s="5"/>
      <c r="AP579" s="5"/>
      <c r="AQ579" s="6"/>
      <c r="AR579" s="12" t="str">
        <f t="shared" si="89"/>
        <v/>
      </c>
      <c r="AS579" s="6"/>
      <c r="AT579" s="5"/>
      <c r="AU579" s="53"/>
      <c r="AV579" s="53"/>
      <c r="AW579" s="54"/>
      <c r="AX579" s="15" t="str">
        <f t="shared" si="90"/>
        <v/>
      </c>
      <c r="AY579" s="5"/>
      <c r="AZ579" s="27" t="str">
        <f>IFERROR(VLOOKUP(AY579,vlookup!A$2:I$331,2,FALSE),"")</f>
        <v/>
      </c>
      <c r="BA579" s="27" t="str">
        <f>IFERROR(VLOOKUP(AY579,vlookup!A$2:I$331,3,FALSE),"")</f>
        <v/>
      </c>
      <c r="BB579" s="5"/>
      <c r="BC579" s="27" t="str">
        <f>IFERROR(VLOOKUP(BB579,vlookup!D$2:E$331,2,FALSE),"")</f>
        <v/>
      </c>
      <c r="BD579" s="5"/>
      <c r="BE579" s="27" t="str">
        <f t="shared" si="91"/>
        <v/>
      </c>
      <c r="BF579" s="27" t="str">
        <f>IFERROR(VLOOKUP(BE579,vlookup!G$2:I$331,2,FALSE),"")</f>
        <v/>
      </c>
      <c r="BG579" s="27" t="str">
        <f>IFERROR(VLOOKUP(BE579,vlookup!G$2:I$331,3,FALSE),"")</f>
        <v/>
      </c>
      <c r="BH579" s="5"/>
      <c r="BI579" s="6"/>
      <c r="BJ579" s="6"/>
      <c r="BK579" s="6"/>
      <c r="BL579" s="6"/>
    </row>
    <row r="580" spans="1:64">
      <c r="A580" s="4"/>
      <c r="B580" s="5"/>
      <c r="C580" s="27" t="str">
        <f>IFERROR(VLOOKUP(B580,vlookup!A$2:I$331,2,FALSE),"")</f>
        <v/>
      </c>
      <c r="D580" s="27" t="str">
        <f>IFERROR(VLOOKUP(B580,vlookup!A$2:I$331,3,FALSE),"")</f>
        <v/>
      </c>
      <c r="E580" s="5"/>
      <c r="F580" s="27" t="str">
        <f>IFERROR(VLOOKUP(E580,vlookup!D$2:E$331,2,FALSE),"")</f>
        <v/>
      </c>
      <c r="G580" s="5"/>
      <c r="H580" s="27" t="str">
        <f t="shared" si="82"/>
        <v/>
      </c>
      <c r="I580" s="27" t="str">
        <f>IFERROR(VLOOKUP(H580,vlookup!G$2:I$331,2,FALSE),"")</f>
        <v/>
      </c>
      <c r="J580" s="27" t="str">
        <f>IFERROR(VLOOKUP(H580,vlookup!G$2:I$331,3,FALSE),"")</f>
        <v/>
      </c>
      <c r="K580" s="5"/>
      <c r="L580" s="6"/>
      <c r="M580" s="6"/>
      <c r="N580" s="6"/>
      <c r="O580" s="6"/>
      <c r="P580" s="6"/>
      <c r="Q580" s="14" t="str">
        <f t="shared" si="83"/>
        <v/>
      </c>
      <c r="R580" s="5"/>
      <c r="S580" s="6"/>
      <c r="T580" s="6"/>
      <c r="U580" s="5"/>
      <c r="V580" s="45">
        <f t="shared" si="84"/>
        <v>0</v>
      </c>
      <c r="W580" s="45">
        <f t="shared" si="85"/>
        <v>0</v>
      </c>
      <c r="X580" s="45" t="e">
        <f t="shared" si="86"/>
        <v>#VALUE!</v>
      </c>
      <c r="Y580" s="45">
        <f>IFERROR(VALUE(V580),VLOOKUP(V580,DayReplace[],2,0))</f>
        <v>0</v>
      </c>
      <c r="Z580" s="45">
        <f>IF(V580=0,1,
IF(OR(AND(COUNTIF(Table12[Normal and Leap Years],X580),AA580=3,Y580=30),
AND(COUNTIF(Table9[MM Year],X580),COUNTIF(Table13[Always 29-Day Months],AA580),Y580=30)),Y580
-1,Y580))</f>
        <v>1</v>
      </c>
      <c r="AA580" s="45">
        <f>IFERROR(VALUE(W580),VLOOKUP(W580,MonthReplace[],2,0))</f>
        <v>0</v>
      </c>
      <c r="AB580" s="45" t="e">
        <f>IF(COUNTIF(Table9[MM Year],X580),VLOOKUP(AA580,MonthSerial[],VLOOKUP(X580,Table9[],3,0)+2,0),DATE(X580,AA580,0)-AC580)</f>
        <v>#VALUE!</v>
      </c>
      <c r="AC580" s="45" t="e">
        <f>IF(COUNTIF(Table9[MM Year],X580),
VLOOKUP(X580,Table9[],5,0),
DATE(X580,1,0))</f>
        <v>#VALUE!</v>
      </c>
      <c r="AD580" s="46" t="e">
        <f>IF(AA580=0,DATE(YEAR(AC580+1),7,16),
IF(V580=0,IF(COUNTIF(Table9[MM Year],X580),AC580+AB580+Z580+15-DAY(AC580+AB580+Z580+15)+16,AC580+AB580+Z580-DAY(AC580+AB580+Z580)+16),
IF(COUNTIF(Table9[MM Year],X580),
IF(AC580+AB580+Z580&lt;VLOOKUP(X580,Table9[],7,0),AC580
+AB580+Z580+VLOOKUP(X580,Table9[],4,0),AC580+AB580+Z580),AC580
+AB580+Z580)))</f>
        <v>#VALUE!</v>
      </c>
      <c r="AE580" s="42"/>
      <c r="AF580" s="15" t="str">
        <f>IFERROR(IF(COUNTIF(Table9[MM Year],X580),
IF(AD580&lt;VLOOKUP(X580,Table9[],7,0),AD580
+VLOOKUP(X580,Table9[],4,0),AD580),AD580
),"")</f>
        <v/>
      </c>
      <c r="AG580" s="5"/>
      <c r="AH580" s="5"/>
      <c r="AI580" s="5"/>
      <c r="AJ580" s="6"/>
      <c r="AK580" s="6"/>
      <c r="AL580" s="12" t="str">
        <f t="shared" si="87"/>
        <v/>
      </c>
      <c r="AM580" s="5"/>
      <c r="AN580" s="27" t="str">
        <f t="shared" si="88"/>
        <v/>
      </c>
      <c r="AO580" s="5"/>
      <c r="AP580" s="5"/>
      <c r="AQ580" s="6"/>
      <c r="AR580" s="12" t="str">
        <f t="shared" si="89"/>
        <v/>
      </c>
      <c r="AS580" s="6"/>
      <c r="AT580" s="5"/>
      <c r="AU580" s="53"/>
      <c r="AV580" s="53"/>
      <c r="AW580" s="54"/>
      <c r="AX580" s="15" t="str">
        <f t="shared" si="90"/>
        <v/>
      </c>
      <c r="AY580" s="5"/>
      <c r="AZ580" s="27" t="str">
        <f>IFERROR(VLOOKUP(AY580,vlookup!A$2:I$331,2,FALSE),"")</f>
        <v/>
      </c>
      <c r="BA580" s="27" t="str">
        <f>IFERROR(VLOOKUP(AY580,vlookup!A$2:I$331,3,FALSE),"")</f>
        <v/>
      </c>
      <c r="BB580" s="5"/>
      <c r="BC580" s="27" t="str">
        <f>IFERROR(VLOOKUP(BB580,vlookup!D$2:E$331,2,FALSE),"")</f>
        <v/>
      </c>
      <c r="BD580" s="5"/>
      <c r="BE580" s="27" t="str">
        <f t="shared" si="91"/>
        <v/>
      </c>
      <c r="BF580" s="27" t="str">
        <f>IFERROR(VLOOKUP(BE580,vlookup!G$2:I$331,2,FALSE),"")</f>
        <v/>
      </c>
      <c r="BG580" s="27" t="str">
        <f>IFERROR(VLOOKUP(BE580,vlookup!G$2:I$331,3,FALSE),"")</f>
        <v/>
      </c>
      <c r="BH580" s="5"/>
      <c r="BI580" s="6"/>
      <c r="BJ580" s="6"/>
      <c r="BK580" s="6"/>
      <c r="BL580" s="6"/>
    </row>
    <row r="581" spans="1:64">
      <c r="A581" s="4"/>
      <c r="B581" s="5"/>
      <c r="C581" s="27" t="str">
        <f>IFERROR(VLOOKUP(B581,vlookup!A$2:I$331,2,FALSE),"")</f>
        <v/>
      </c>
      <c r="D581" s="27" t="str">
        <f>IFERROR(VLOOKUP(B581,vlookup!A$2:I$331,3,FALSE),"")</f>
        <v/>
      </c>
      <c r="E581" s="5"/>
      <c r="F581" s="27" t="str">
        <f>IFERROR(VLOOKUP(E581,vlookup!D$2:E$331,2,FALSE),"")</f>
        <v/>
      </c>
      <c r="G581" s="5"/>
      <c r="H581" s="27" t="str">
        <f t="shared" ref="H581:H644" si="92">IF(G581="","",CONCATENATE(E581,"_",G581))</f>
        <v/>
      </c>
      <c r="I581" s="27" t="str">
        <f>IFERROR(VLOOKUP(H581,vlookup!G$2:I$331,2,FALSE),"")</f>
        <v/>
      </c>
      <c r="J581" s="27" t="str">
        <f>IFERROR(VLOOKUP(H581,vlookup!G$2:I$331,3,FALSE),"")</f>
        <v/>
      </c>
      <c r="K581" s="5"/>
      <c r="L581" s="6"/>
      <c r="M581" s="6"/>
      <c r="N581" s="6"/>
      <c r="O581" s="6"/>
      <c r="P581" s="6"/>
      <c r="Q581" s="14" t="str">
        <f t="shared" ref="Q581:Q644" si="93">IF(P581="","",CONCATENATE("၀၂","/",D581,"/",J581,"/",P581))</f>
        <v/>
      </c>
      <c r="R581" s="5"/>
      <c r="S581" s="6"/>
      <c r="T581" s="6"/>
      <c r="U581" s="5"/>
      <c r="V581" s="45">
        <f t="shared" ref="V581:V644" si="94">IF(LEN(AE581)-LEN(SUBSTITUTE(AE581,".",""))=2,LEFT(AE581,FIND(".",AE581)-1),0)</f>
        <v>0</v>
      </c>
      <c r="W581" s="45">
        <f t="shared" ref="W581:W644" si="95">CHOOSE(LEN(AE581)-LEN(SUBSTITUTE(AE581,".",""))+1,0,
LEFT(AE581,FIND(".",AE581)-1),
MID(AE581,FIND(".",AE581)+1,FIND(".",AE581,FIND(".",AE581)+1)-FIND(".",AE581)-1))</f>
        <v>0</v>
      </c>
      <c r="X581" s="45" t="e">
        <f t="shared" ref="X581:X644" si="96">VALUE(RIGHT(AE581,4))</f>
        <v>#VALUE!</v>
      </c>
      <c r="Y581" s="45">
        <f>IFERROR(VALUE(V581),VLOOKUP(V581,DayReplace[],2,0))</f>
        <v>0</v>
      </c>
      <c r="Z581" s="45">
        <f>IF(V581=0,1,
IF(OR(AND(COUNTIF(Table12[Normal and Leap Years],X581),AA581=3,Y581=30),
AND(COUNTIF(Table9[MM Year],X581),COUNTIF(Table13[Always 29-Day Months],AA581),Y581=30)),Y581
-1,Y581))</f>
        <v>1</v>
      </c>
      <c r="AA581" s="45">
        <f>IFERROR(VALUE(W581),VLOOKUP(W581,MonthReplace[],2,0))</f>
        <v>0</v>
      </c>
      <c r="AB581" s="45" t="e">
        <f>IF(COUNTIF(Table9[MM Year],X581),VLOOKUP(AA581,MonthSerial[],VLOOKUP(X581,Table9[],3,0)+2,0),DATE(X581,AA581,0)-AC581)</f>
        <v>#VALUE!</v>
      </c>
      <c r="AC581" s="45" t="e">
        <f>IF(COUNTIF(Table9[MM Year],X581),
VLOOKUP(X581,Table9[],5,0),
DATE(X581,1,0))</f>
        <v>#VALUE!</v>
      </c>
      <c r="AD581" s="46" t="e">
        <f>IF(AA581=0,DATE(YEAR(AC581+1),7,16),
IF(V581=0,IF(COUNTIF(Table9[MM Year],X581),AC581+AB581+Z581+15-DAY(AC581+AB581+Z581+15)+16,AC581+AB581+Z581-DAY(AC581+AB581+Z581)+16),
IF(COUNTIF(Table9[MM Year],X581),
IF(AC581+AB581+Z581&lt;VLOOKUP(X581,Table9[],7,0),AC581
+AB581+Z581+VLOOKUP(X581,Table9[],4,0),AC581+AB581+Z581),AC581
+AB581+Z581)))</f>
        <v>#VALUE!</v>
      </c>
      <c r="AE581" s="42"/>
      <c r="AF581" s="15" t="str">
        <f>IFERROR(IF(COUNTIF(Table9[MM Year],X581),
IF(AD581&lt;VLOOKUP(X581,Table9[],7,0),AD581
+VLOOKUP(X581,Table9[],4,0),AD581),AD581
),"")</f>
        <v/>
      </c>
      <c r="AG581" s="5"/>
      <c r="AH581" s="5"/>
      <c r="AI581" s="5"/>
      <c r="AJ581" s="6"/>
      <c r="AK581" s="6"/>
      <c r="AL581" s="12" t="str">
        <f t="shared" ref="AL581:AL644" si="97">IF(AK581="","",CONCATENATE(AJ581,"-",AK581))</f>
        <v/>
      </c>
      <c r="AM581" s="5"/>
      <c r="AN581" s="27" t="str">
        <f t="shared" ref="AN581:AN644" si="98">IF(AM581="","",CONCATENATE("_",AM581))</f>
        <v/>
      </c>
      <c r="AO581" s="5"/>
      <c r="AP581" s="5"/>
      <c r="AQ581" s="6"/>
      <c r="AR581" s="12" t="str">
        <f t="shared" ref="AR581:AR644" si="99">IF(AQ581="","",CONCATENATE(AM581,"/",AO581,AP581,AQ581))</f>
        <v/>
      </c>
      <c r="AS581" s="6"/>
      <c r="AT581" s="5"/>
      <c r="AU581" s="53"/>
      <c r="AV581" s="53"/>
      <c r="AW581" s="54"/>
      <c r="AX581" s="15" t="str">
        <f t="shared" ref="AX581:AX644" si="100">IFERROR(DATE(AW581,AV581,AU581),"")</f>
        <v/>
      </c>
      <c r="AY581" s="5"/>
      <c r="AZ581" s="27" t="str">
        <f>IFERROR(VLOOKUP(AY581,vlookup!A$2:I$331,2,FALSE),"")</f>
        <v/>
      </c>
      <c r="BA581" s="27" t="str">
        <f>IFERROR(VLOOKUP(AY581,vlookup!A$2:I$331,3,FALSE),"")</f>
        <v/>
      </c>
      <c r="BB581" s="5"/>
      <c r="BC581" s="27" t="str">
        <f>IFERROR(VLOOKUP(BB581,vlookup!D$2:E$331,2,FALSE),"")</f>
        <v/>
      </c>
      <c r="BD581" s="5"/>
      <c r="BE581" s="27" t="str">
        <f t="shared" ref="BE581:BE644" si="101">IF(BD581="","",CONCATENATE(BB581,"_",BD581))</f>
        <v/>
      </c>
      <c r="BF581" s="27" t="str">
        <f>IFERROR(VLOOKUP(BE581,vlookup!G$2:I$331,2,FALSE),"")</f>
        <v/>
      </c>
      <c r="BG581" s="27" t="str">
        <f>IFERROR(VLOOKUP(BE581,vlookup!G$2:I$331,3,FALSE),"")</f>
        <v/>
      </c>
      <c r="BH581" s="5"/>
      <c r="BI581" s="6"/>
      <c r="BJ581" s="6"/>
      <c r="BK581" s="6"/>
      <c r="BL581" s="6"/>
    </row>
    <row r="582" spans="1:64">
      <c r="A582" s="4"/>
      <c r="B582" s="5"/>
      <c r="C582" s="27" t="str">
        <f>IFERROR(VLOOKUP(B582,vlookup!A$2:I$331,2,FALSE),"")</f>
        <v/>
      </c>
      <c r="D582" s="27" t="str">
        <f>IFERROR(VLOOKUP(B582,vlookup!A$2:I$331,3,FALSE),"")</f>
        <v/>
      </c>
      <c r="E582" s="5"/>
      <c r="F582" s="27" t="str">
        <f>IFERROR(VLOOKUP(E582,vlookup!D$2:E$331,2,FALSE),"")</f>
        <v/>
      </c>
      <c r="G582" s="5"/>
      <c r="H582" s="27" t="str">
        <f t="shared" si="92"/>
        <v/>
      </c>
      <c r="I582" s="27" t="str">
        <f>IFERROR(VLOOKUP(H582,vlookup!G$2:I$331,2,FALSE),"")</f>
        <v/>
      </c>
      <c r="J582" s="27" t="str">
        <f>IFERROR(VLOOKUP(H582,vlookup!G$2:I$331,3,FALSE),"")</f>
        <v/>
      </c>
      <c r="K582" s="5"/>
      <c r="L582" s="6"/>
      <c r="M582" s="6"/>
      <c r="N582" s="6"/>
      <c r="O582" s="6"/>
      <c r="P582" s="6"/>
      <c r="Q582" s="14" t="str">
        <f t="shared" si="93"/>
        <v/>
      </c>
      <c r="R582" s="5"/>
      <c r="S582" s="6"/>
      <c r="T582" s="6"/>
      <c r="U582" s="5"/>
      <c r="V582" s="45">
        <f t="shared" si="94"/>
        <v>0</v>
      </c>
      <c r="W582" s="45">
        <f t="shared" si="95"/>
        <v>0</v>
      </c>
      <c r="X582" s="45" t="e">
        <f t="shared" si="96"/>
        <v>#VALUE!</v>
      </c>
      <c r="Y582" s="45">
        <f>IFERROR(VALUE(V582),VLOOKUP(V582,DayReplace[],2,0))</f>
        <v>0</v>
      </c>
      <c r="Z582" s="45">
        <f>IF(V582=0,1,
IF(OR(AND(COUNTIF(Table12[Normal and Leap Years],X582),AA582=3,Y582=30),
AND(COUNTIF(Table9[MM Year],X582),COUNTIF(Table13[Always 29-Day Months],AA582),Y582=30)),Y582
-1,Y582))</f>
        <v>1</v>
      </c>
      <c r="AA582" s="45">
        <f>IFERROR(VALUE(W582),VLOOKUP(W582,MonthReplace[],2,0))</f>
        <v>0</v>
      </c>
      <c r="AB582" s="45" t="e">
        <f>IF(COUNTIF(Table9[MM Year],X582),VLOOKUP(AA582,MonthSerial[],VLOOKUP(X582,Table9[],3,0)+2,0),DATE(X582,AA582,0)-AC582)</f>
        <v>#VALUE!</v>
      </c>
      <c r="AC582" s="45" t="e">
        <f>IF(COUNTIF(Table9[MM Year],X582),
VLOOKUP(X582,Table9[],5,0),
DATE(X582,1,0))</f>
        <v>#VALUE!</v>
      </c>
      <c r="AD582" s="46" t="e">
        <f>IF(AA582=0,DATE(YEAR(AC582+1),7,16),
IF(V582=0,IF(COUNTIF(Table9[MM Year],X582),AC582+AB582+Z582+15-DAY(AC582+AB582+Z582+15)+16,AC582+AB582+Z582-DAY(AC582+AB582+Z582)+16),
IF(COUNTIF(Table9[MM Year],X582),
IF(AC582+AB582+Z582&lt;VLOOKUP(X582,Table9[],7,0),AC582
+AB582+Z582+VLOOKUP(X582,Table9[],4,0),AC582+AB582+Z582),AC582
+AB582+Z582)))</f>
        <v>#VALUE!</v>
      </c>
      <c r="AE582" s="42"/>
      <c r="AF582" s="15" t="str">
        <f>IFERROR(IF(COUNTIF(Table9[MM Year],X582),
IF(AD582&lt;VLOOKUP(X582,Table9[],7,0),AD582
+VLOOKUP(X582,Table9[],4,0),AD582),AD582
),"")</f>
        <v/>
      </c>
      <c r="AG582" s="5"/>
      <c r="AH582" s="5"/>
      <c r="AI582" s="5"/>
      <c r="AJ582" s="6"/>
      <c r="AK582" s="6"/>
      <c r="AL582" s="12" t="str">
        <f t="shared" si="97"/>
        <v/>
      </c>
      <c r="AM582" s="5"/>
      <c r="AN582" s="27" t="str">
        <f t="shared" si="98"/>
        <v/>
      </c>
      <c r="AO582" s="5"/>
      <c r="AP582" s="5"/>
      <c r="AQ582" s="6"/>
      <c r="AR582" s="12" t="str">
        <f t="shared" si="99"/>
        <v/>
      </c>
      <c r="AS582" s="6"/>
      <c r="AT582" s="5"/>
      <c r="AU582" s="53"/>
      <c r="AV582" s="53"/>
      <c r="AW582" s="54"/>
      <c r="AX582" s="15" t="str">
        <f t="shared" si="100"/>
        <v/>
      </c>
      <c r="AY582" s="5"/>
      <c r="AZ582" s="27" t="str">
        <f>IFERROR(VLOOKUP(AY582,vlookup!A$2:I$331,2,FALSE),"")</f>
        <v/>
      </c>
      <c r="BA582" s="27" t="str">
        <f>IFERROR(VLOOKUP(AY582,vlookup!A$2:I$331,3,FALSE),"")</f>
        <v/>
      </c>
      <c r="BB582" s="5"/>
      <c r="BC582" s="27" t="str">
        <f>IFERROR(VLOOKUP(BB582,vlookup!D$2:E$331,2,FALSE),"")</f>
        <v/>
      </c>
      <c r="BD582" s="5"/>
      <c r="BE582" s="27" t="str">
        <f t="shared" si="101"/>
        <v/>
      </c>
      <c r="BF582" s="27" t="str">
        <f>IFERROR(VLOOKUP(BE582,vlookup!G$2:I$331,2,FALSE),"")</f>
        <v/>
      </c>
      <c r="BG582" s="27" t="str">
        <f>IFERROR(VLOOKUP(BE582,vlookup!G$2:I$331,3,FALSE),"")</f>
        <v/>
      </c>
      <c r="BH582" s="5"/>
      <c r="BI582" s="6"/>
      <c r="BJ582" s="6"/>
      <c r="BK582" s="6"/>
      <c r="BL582" s="6"/>
    </row>
    <row r="583" spans="1:64">
      <c r="A583" s="4"/>
      <c r="B583" s="5"/>
      <c r="C583" s="27" t="str">
        <f>IFERROR(VLOOKUP(B583,vlookup!A$2:I$331,2,FALSE),"")</f>
        <v/>
      </c>
      <c r="D583" s="27" t="str">
        <f>IFERROR(VLOOKUP(B583,vlookup!A$2:I$331,3,FALSE),"")</f>
        <v/>
      </c>
      <c r="E583" s="5"/>
      <c r="F583" s="27" t="str">
        <f>IFERROR(VLOOKUP(E583,vlookup!D$2:E$331,2,FALSE),"")</f>
        <v/>
      </c>
      <c r="G583" s="5"/>
      <c r="H583" s="27" t="str">
        <f t="shared" si="92"/>
        <v/>
      </c>
      <c r="I583" s="27" t="str">
        <f>IFERROR(VLOOKUP(H583,vlookup!G$2:I$331,2,FALSE),"")</f>
        <v/>
      </c>
      <c r="J583" s="27" t="str">
        <f>IFERROR(VLOOKUP(H583,vlookup!G$2:I$331,3,FALSE),"")</f>
        <v/>
      </c>
      <c r="K583" s="5"/>
      <c r="L583" s="6"/>
      <c r="M583" s="6"/>
      <c r="N583" s="6"/>
      <c r="O583" s="6"/>
      <c r="P583" s="6"/>
      <c r="Q583" s="14" t="str">
        <f t="shared" si="93"/>
        <v/>
      </c>
      <c r="R583" s="5"/>
      <c r="S583" s="6"/>
      <c r="T583" s="6"/>
      <c r="U583" s="5"/>
      <c r="V583" s="45">
        <f t="shared" si="94"/>
        <v>0</v>
      </c>
      <c r="W583" s="45">
        <f t="shared" si="95"/>
        <v>0</v>
      </c>
      <c r="X583" s="45" t="e">
        <f t="shared" si="96"/>
        <v>#VALUE!</v>
      </c>
      <c r="Y583" s="45">
        <f>IFERROR(VALUE(V583),VLOOKUP(V583,DayReplace[],2,0))</f>
        <v>0</v>
      </c>
      <c r="Z583" s="45">
        <f>IF(V583=0,1,
IF(OR(AND(COUNTIF(Table12[Normal and Leap Years],X583),AA583=3,Y583=30),
AND(COUNTIF(Table9[MM Year],X583),COUNTIF(Table13[Always 29-Day Months],AA583),Y583=30)),Y583
-1,Y583))</f>
        <v>1</v>
      </c>
      <c r="AA583" s="45">
        <f>IFERROR(VALUE(W583),VLOOKUP(W583,MonthReplace[],2,0))</f>
        <v>0</v>
      </c>
      <c r="AB583" s="45" t="e">
        <f>IF(COUNTIF(Table9[MM Year],X583),VLOOKUP(AA583,MonthSerial[],VLOOKUP(X583,Table9[],3,0)+2,0),DATE(X583,AA583,0)-AC583)</f>
        <v>#VALUE!</v>
      </c>
      <c r="AC583" s="45" t="e">
        <f>IF(COUNTIF(Table9[MM Year],X583),
VLOOKUP(X583,Table9[],5,0),
DATE(X583,1,0))</f>
        <v>#VALUE!</v>
      </c>
      <c r="AD583" s="46" t="e">
        <f>IF(AA583=0,DATE(YEAR(AC583+1),7,16),
IF(V583=0,IF(COUNTIF(Table9[MM Year],X583),AC583+AB583+Z583+15-DAY(AC583+AB583+Z583+15)+16,AC583+AB583+Z583-DAY(AC583+AB583+Z583)+16),
IF(COUNTIF(Table9[MM Year],X583),
IF(AC583+AB583+Z583&lt;VLOOKUP(X583,Table9[],7,0),AC583
+AB583+Z583+VLOOKUP(X583,Table9[],4,0),AC583+AB583+Z583),AC583
+AB583+Z583)))</f>
        <v>#VALUE!</v>
      </c>
      <c r="AE583" s="42"/>
      <c r="AF583" s="15" t="str">
        <f>IFERROR(IF(COUNTIF(Table9[MM Year],X583),
IF(AD583&lt;VLOOKUP(X583,Table9[],7,0),AD583
+VLOOKUP(X583,Table9[],4,0),AD583),AD583
),"")</f>
        <v/>
      </c>
      <c r="AG583" s="5"/>
      <c r="AH583" s="5"/>
      <c r="AI583" s="5"/>
      <c r="AJ583" s="6"/>
      <c r="AK583" s="6"/>
      <c r="AL583" s="12" t="str">
        <f t="shared" si="97"/>
        <v/>
      </c>
      <c r="AM583" s="5"/>
      <c r="AN583" s="27" t="str">
        <f t="shared" si="98"/>
        <v/>
      </c>
      <c r="AO583" s="5"/>
      <c r="AP583" s="5"/>
      <c r="AQ583" s="6"/>
      <c r="AR583" s="12" t="str">
        <f t="shared" si="99"/>
        <v/>
      </c>
      <c r="AS583" s="6"/>
      <c r="AT583" s="5"/>
      <c r="AU583" s="53"/>
      <c r="AV583" s="53"/>
      <c r="AW583" s="54"/>
      <c r="AX583" s="15" t="str">
        <f t="shared" si="100"/>
        <v/>
      </c>
      <c r="AY583" s="5"/>
      <c r="AZ583" s="27" t="str">
        <f>IFERROR(VLOOKUP(AY583,vlookup!A$2:I$331,2,FALSE),"")</f>
        <v/>
      </c>
      <c r="BA583" s="27" t="str">
        <f>IFERROR(VLOOKUP(AY583,vlookup!A$2:I$331,3,FALSE),"")</f>
        <v/>
      </c>
      <c r="BB583" s="5"/>
      <c r="BC583" s="27" t="str">
        <f>IFERROR(VLOOKUP(BB583,vlookup!D$2:E$331,2,FALSE),"")</f>
        <v/>
      </c>
      <c r="BD583" s="5"/>
      <c r="BE583" s="27" t="str">
        <f t="shared" si="101"/>
        <v/>
      </c>
      <c r="BF583" s="27" t="str">
        <f>IFERROR(VLOOKUP(BE583,vlookup!G$2:I$331,2,FALSE),"")</f>
        <v/>
      </c>
      <c r="BG583" s="27" t="str">
        <f>IFERROR(VLOOKUP(BE583,vlookup!G$2:I$331,3,FALSE),"")</f>
        <v/>
      </c>
      <c r="BH583" s="5"/>
      <c r="BI583" s="6"/>
      <c r="BJ583" s="6"/>
      <c r="BK583" s="6"/>
      <c r="BL583" s="6"/>
    </row>
    <row r="584" spans="1:64">
      <c r="A584" s="4"/>
      <c r="B584" s="5"/>
      <c r="C584" s="27" t="str">
        <f>IFERROR(VLOOKUP(B584,vlookup!A$2:I$331,2,FALSE),"")</f>
        <v/>
      </c>
      <c r="D584" s="27" t="str">
        <f>IFERROR(VLOOKUP(B584,vlookup!A$2:I$331,3,FALSE),"")</f>
        <v/>
      </c>
      <c r="E584" s="5"/>
      <c r="F584" s="27" t="str">
        <f>IFERROR(VLOOKUP(E584,vlookup!D$2:E$331,2,FALSE),"")</f>
        <v/>
      </c>
      <c r="G584" s="5"/>
      <c r="H584" s="27" t="str">
        <f t="shared" si="92"/>
        <v/>
      </c>
      <c r="I584" s="27" t="str">
        <f>IFERROR(VLOOKUP(H584,vlookup!G$2:I$331,2,FALSE),"")</f>
        <v/>
      </c>
      <c r="J584" s="27" t="str">
        <f>IFERROR(VLOOKUP(H584,vlookup!G$2:I$331,3,FALSE),"")</f>
        <v/>
      </c>
      <c r="K584" s="5"/>
      <c r="L584" s="6"/>
      <c r="M584" s="6"/>
      <c r="N584" s="6"/>
      <c r="O584" s="6"/>
      <c r="P584" s="6"/>
      <c r="Q584" s="14" t="str">
        <f t="shared" si="93"/>
        <v/>
      </c>
      <c r="R584" s="5"/>
      <c r="S584" s="6"/>
      <c r="T584" s="6"/>
      <c r="U584" s="5"/>
      <c r="V584" s="45">
        <f t="shared" si="94"/>
        <v>0</v>
      </c>
      <c r="W584" s="45">
        <f t="shared" si="95"/>
        <v>0</v>
      </c>
      <c r="X584" s="45" t="e">
        <f t="shared" si="96"/>
        <v>#VALUE!</v>
      </c>
      <c r="Y584" s="45">
        <f>IFERROR(VALUE(V584),VLOOKUP(V584,DayReplace[],2,0))</f>
        <v>0</v>
      </c>
      <c r="Z584" s="45">
        <f>IF(V584=0,1,
IF(OR(AND(COUNTIF(Table12[Normal and Leap Years],X584),AA584=3,Y584=30),
AND(COUNTIF(Table9[MM Year],X584),COUNTIF(Table13[Always 29-Day Months],AA584),Y584=30)),Y584
-1,Y584))</f>
        <v>1</v>
      </c>
      <c r="AA584" s="45">
        <f>IFERROR(VALUE(W584),VLOOKUP(W584,MonthReplace[],2,0))</f>
        <v>0</v>
      </c>
      <c r="AB584" s="45" t="e">
        <f>IF(COUNTIF(Table9[MM Year],X584),VLOOKUP(AA584,MonthSerial[],VLOOKUP(X584,Table9[],3,0)+2,0),DATE(X584,AA584,0)-AC584)</f>
        <v>#VALUE!</v>
      </c>
      <c r="AC584" s="45" t="e">
        <f>IF(COUNTIF(Table9[MM Year],X584),
VLOOKUP(X584,Table9[],5,0),
DATE(X584,1,0))</f>
        <v>#VALUE!</v>
      </c>
      <c r="AD584" s="46" t="e">
        <f>IF(AA584=0,DATE(YEAR(AC584+1),7,16),
IF(V584=0,IF(COUNTIF(Table9[MM Year],X584),AC584+AB584+Z584+15-DAY(AC584+AB584+Z584+15)+16,AC584+AB584+Z584-DAY(AC584+AB584+Z584)+16),
IF(COUNTIF(Table9[MM Year],X584),
IF(AC584+AB584+Z584&lt;VLOOKUP(X584,Table9[],7,0),AC584
+AB584+Z584+VLOOKUP(X584,Table9[],4,0),AC584+AB584+Z584),AC584
+AB584+Z584)))</f>
        <v>#VALUE!</v>
      </c>
      <c r="AE584" s="42"/>
      <c r="AF584" s="15" t="str">
        <f>IFERROR(IF(COUNTIF(Table9[MM Year],X584),
IF(AD584&lt;VLOOKUP(X584,Table9[],7,0),AD584
+VLOOKUP(X584,Table9[],4,0),AD584),AD584
),"")</f>
        <v/>
      </c>
      <c r="AG584" s="5"/>
      <c r="AH584" s="5"/>
      <c r="AI584" s="5"/>
      <c r="AJ584" s="6"/>
      <c r="AK584" s="6"/>
      <c r="AL584" s="12" t="str">
        <f t="shared" si="97"/>
        <v/>
      </c>
      <c r="AM584" s="5"/>
      <c r="AN584" s="27" t="str">
        <f t="shared" si="98"/>
        <v/>
      </c>
      <c r="AO584" s="5"/>
      <c r="AP584" s="5"/>
      <c r="AQ584" s="6"/>
      <c r="AR584" s="12" t="str">
        <f t="shared" si="99"/>
        <v/>
      </c>
      <c r="AS584" s="6"/>
      <c r="AT584" s="5"/>
      <c r="AU584" s="53"/>
      <c r="AV584" s="53"/>
      <c r="AW584" s="54"/>
      <c r="AX584" s="15" t="str">
        <f t="shared" si="100"/>
        <v/>
      </c>
      <c r="AY584" s="5"/>
      <c r="AZ584" s="27" t="str">
        <f>IFERROR(VLOOKUP(AY584,vlookup!A$2:I$331,2,FALSE),"")</f>
        <v/>
      </c>
      <c r="BA584" s="27" t="str">
        <f>IFERROR(VLOOKUP(AY584,vlookup!A$2:I$331,3,FALSE),"")</f>
        <v/>
      </c>
      <c r="BB584" s="5"/>
      <c r="BC584" s="27" t="str">
        <f>IFERROR(VLOOKUP(BB584,vlookup!D$2:E$331,2,FALSE),"")</f>
        <v/>
      </c>
      <c r="BD584" s="5"/>
      <c r="BE584" s="27" t="str">
        <f t="shared" si="101"/>
        <v/>
      </c>
      <c r="BF584" s="27" t="str">
        <f>IFERROR(VLOOKUP(BE584,vlookup!G$2:I$331,2,FALSE),"")</f>
        <v/>
      </c>
      <c r="BG584" s="27" t="str">
        <f>IFERROR(VLOOKUP(BE584,vlookup!G$2:I$331,3,FALSE),"")</f>
        <v/>
      </c>
      <c r="BH584" s="5"/>
      <c r="BI584" s="6"/>
      <c r="BJ584" s="6"/>
      <c r="BK584" s="6"/>
      <c r="BL584" s="6"/>
    </row>
    <row r="585" spans="1:64">
      <c r="A585" s="4"/>
      <c r="B585" s="5"/>
      <c r="C585" s="27" t="str">
        <f>IFERROR(VLOOKUP(B585,vlookup!A$2:I$331,2,FALSE),"")</f>
        <v/>
      </c>
      <c r="D585" s="27" t="str">
        <f>IFERROR(VLOOKUP(B585,vlookup!A$2:I$331,3,FALSE),"")</f>
        <v/>
      </c>
      <c r="E585" s="5"/>
      <c r="F585" s="27" t="str">
        <f>IFERROR(VLOOKUP(E585,vlookup!D$2:E$331,2,FALSE),"")</f>
        <v/>
      </c>
      <c r="G585" s="5"/>
      <c r="H585" s="27" t="str">
        <f t="shared" si="92"/>
        <v/>
      </c>
      <c r="I585" s="27" t="str">
        <f>IFERROR(VLOOKUP(H585,vlookup!G$2:I$331,2,FALSE),"")</f>
        <v/>
      </c>
      <c r="J585" s="27" t="str">
        <f>IFERROR(VLOOKUP(H585,vlookup!G$2:I$331,3,FALSE),"")</f>
        <v/>
      </c>
      <c r="K585" s="5"/>
      <c r="L585" s="6"/>
      <c r="M585" s="6"/>
      <c r="N585" s="6"/>
      <c r="O585" s="6"/>
      <c r="P585" s="6"/>
      <c r="Q585" s="14" t="str">
        <f t="shared" si="93"/>
        <v/>
      </c>
      <c r="R585" s="5"/>
      <c r="S585" s="6"/>
      <c r="T585" s="6"/>
      <c r="U585" s="5"/>
      <c r="V585" s="45">
        <f t="shared" si="94"/>
        <v>0</v>
      </c>
      <c r="W585" s="45">
        <f t="shared" si="95"/>
        <v>0</v>
      </c>
      <c r="X585" s="45" t="e">
        <f t="shared" si="96"/>
        <v>#VALUE!</v>
      </c>
      <c r="Y585" s="45">
        <f>IFERROR(VALUE(V585),VLOOKUP(V585,DayReplace[],2,0))</f>
        <v>0</v>
      </c>
      <c r="Z585" s="45">
        <f>IF(V585=0,1,
IF(OR(AND(COUNTIF(Table12[Normal and Leap Years],X585),AA585=3,Y585=30),
AND(COUNTIF(Table9[MM Year],X585),COUNTIF(Table13[Always 29-Day Months],AA585),Y585=30)),Y585
-1,Y585))</f>
        <v>1</v>
      </c>
      <c r="AA585" s="45">
        <f>IFERROR(VALUE(W585),VLOOKUP(W585,MonthReplace[],2,0))</f>
        <v>0</v>
      </c>
      <c r="AB585" s="45" t="e">
        <f>IF(COUNTIF(Table9[MM Year],X585),VLOOKUP(AA585,MonthSerial[],VLOOKUP(X585,Table9[],3,0)+2,0),DATE(X585,AA585,0)-AC585)</f>
        <v>#VALUE!</v>
      </c>
      <c r="AC585" s="45" t="e">
        <f>IF(COUNTIF(Table9[MM Year],X585),
VLOOKUP(X585,Table9[],5,0),
DATE(X585,1,0))</f>
        <v>#VALUE!</v>
      </c>
      <c r="AD585" s="46" t="e">
        <f>IF(AA585=0,DATE(YEAR(AC585+1),7,16),
IF(V585=0,IF(COUNTIF(Table9[MM Year],X585),AC585+AB585+Z585+15-DAY(AC585+AB585+Z585+15)+16,AC585+AB585+Z585-DAY(AC585+AB585+Z585)+16),
IF(COUNTIF(Table9[MM Year],X585),
IF(AC585+AB585+Z585&lt;VLOOKUP(X585,Table9[],7,0),AC585
+AB585+Z585+VLOOKUP(X585,Table9[],4,0),AC585+AB585+Z585),AC585
+AB585+Z585)))</f>
        <v>#VALUE!</v>
      </c>
      <c r="AE585" s="42"/>
      <c r="AF585" s="15" t="str">
        <f>IFERROR(IF(COUNTIF(Table9[MM Year],X585),
IF(AD585&lt;VLOOKUP(X585,Table9[],7,0),AD585
+VLOOKUP(X585,Table9[],4,0),AD585),AD585
),"")</f>
        <v/>
      </c>
      <c r="AG585" s="5"/>
      <c r="AH585" s="5"/>
      <c r="AI585" s="5"/>
      <c r="AJ585" s="6"/>
      <c r="AK585" s="6"/>
      <c r="AL585" s="12" t="str">
        <f t="shared" si="97"/>
        <v/>
      </c>
      <c r="AM585" s="5"/>
      <c r="AN585" s="27" t="str">
        <f t="shared" si="98"/>
        <v/>
      </c>
      <c r="AO585" s="5"/>
      <c r="AP585" s="5"/>
      <c r="AQ585" s="6"/>
      <c r="AR585" s="12" t="str">
        <f t="shared" si="99"/>
        <v/>
      </c>
      <c r="AS585" s="6"/>
      <c r="AT585" s="5"/>
      <c r="AU585" s="53"/>
      <c r="AV585" s="53"/>
      <c r="AW585" s="54"/>
      <c r="AX585" s="15" t="str">
        <f t="shared" si="100"/>
        <v/>
      </c>
      <c r="AY585" s="5"/>
      <c r="AZ585" s="27" t="str">
        <f>IFERROR(VLOOKUP(AY585,vlookup!A$2:I$331,2,FALSE),"")</f>
        <v/>
      </c>
      <c r="BA585" s="27" t="str">
        <f>IFERROR(VLOOKUP(AY585,vlookup!A$2:I$331,3,FALSE),"")</f>
        <v/>
      </c>
      <c r="BB585" s="5"/>
      <c r="BC585" s="27" t="str">
        <f>IFERROR(VLOOKUP(BB585,vlookup!D$2:E$331,2,FALSE),"")</f>
        <v/>
      </c>
      <c r="BD585" s="5"/>
      <c r="BE585" s="27" t="str">
        <f t="shared" si="101"/>
        <v/>
      </c>
      <c r="BF585" s="27" t="str">
        <f>IFERROR(VLOOKUP(BE585,vlookup!G$2:I$331,2,FALSE),"")</f>
        <v/>
      </c>
      <c r="BG585" s="27" t="str">
        <f>IFERROR(VLOOKUP(BE585,vlookup!G$2:I$331,3,FALSE),"")</f>
        <v/>
      </c>
      <c r="BH585" s="5"/>
      <c r="BI585" s="6"/>
      <c r="BJ585" s="6"/>
      <c r="BK585" s="6"/>
      <c r="BL585" s="6"/>
    </row>
    <row r="586" spans="1:64">
      <c r="A586" s="4"/>
      <c r="B586" s="5"/>
      <c r="C586" s="27" t="str">
        <f>IFERROR(VLOOKUP(B586,vlookup!A$2:I$331,2,FALSE),"")</f>
        <v/>
      </c>
      <c r="D586" s="27" t="str">
        <f>IFERROR(VLOOKUP(B586,vlookup!A$2:I$331,3,FALSE),"")</f>
        <v/>
      </c>
      <c r="E586" s="5"/>
      <c r="F586" s="27" t="str">
        <f>IFERROR(VLOOKUP(E586,vlookup!D$2:E$331,2,FALSE),"")</f>
        <v/>
      </c>
      <c r="G586" s="5"/>
      <c r="H586" s="27" t="str">
        <f t="shared" si="92"/>
        <v/>
      </c>
      <c r="I586" s="27" t="str">
        <f>IFERROR(VLOOKUP(H586,vlookup!G$2:I$331,2,FALSE),"")</f>
        <v/>
      </c>
      <c r="J586" s="27" t="str">
        <f>IFERROR(VLOOKUP(H586,vlookup!G$2:I$331,3,FALSE),"")</f>
        <v/>
      </c>
      <c r="K586" s="5"/>
      <c r="L586" s="6"/>
      <c r="M586" s="6"/>
      <c r="N586" s="6"/>
      <c r="O586" s="6"/>
      <c r="P586" s="6"/>
      <c r="Q586" s="14" t="str">
        <f t="shared" si="93"/>
        <v/>
      </c>
      <c r="R586" s="5"/>
      <c r="S586" s="6"/>
      <c r="T586" s="6"/>
      <c r="U586" s="5"/>
      <c r="V586" s="45">
        <f t="shared" si="94"/>
        <v>0</v>
      </c>
      <c r="W586" s="45">
        <f t="shared" si="95"/>
        <v>0</v>
      </c>
      <c r="X586" s="45" t="e">
        <f t="shared" si="96"/>
        <v>#VALUE!</v>
      </c>
      <c r="Y586" s="45">
        <f>IFERROR(VALUE(V586),VLOOKUP(V586,DayReplace[],2,0))</f>
        <v>0</v>
      </c>
      <c r="Z586" s="45">
        <f>IF(V586=0,1,
IF(OR(AND(COUNTIF(Table12[Normal and Leap Years],X586),AA586=3,Y586=30),
AND(COUNTIF(Table9[MM Year],X586),COUNTIF(Table13[Always 29-Day Months],AA586),Y586=30)),Y586
-1,Y586))</f>
        <v>1</v>
      </c>
      <c r="AA586" s="45">
        <f>IFERROR(VALUE(W586),VLOOKUP(W586,MonthReplace[],2,0))</f>
        <v>0</v>
      </c>
      <c r="AB586" s="45" t="e">
        <f>IF(COUNTIF(Table9[MM Year],X586),VLOOKUP(AA586,MonthSerial[],VLOOKUP(X586,Table9[],3,0)+2,0),DATE(X586,AA586,0)-AC586)</f>
        <v>#VALUE!</v>
      </c>
      <c r="AC586" s="45" t="e">
        <f>IF(COUNTIF(Table9[MM Year],X586),
VLOOKUP(X586,Table9[],5,0),
DATE(X586,1,0))</f>
        <v>#VALUE!</v>
      </c>
      <c r="AD586" s="46" t="e">
        <f>IF(AA586=0,DATE(YEAR(AC586+1),7,16),
IF(V586=0,IF(COUNTIF(Table9[MM Year],X586),AC586+AB586+Z586+15-DAY(AC586+AB586+Z586+15)+16,AC586+AB586+Z586-DAY(AC586+AB586+Z586)+16),
IF(COUNTIF(Table9[MM Year],X586),
IF(AC586+AB586+Z586&lt;VLOOKUP(X586,Table9[],7,0),AC586
+AB586+Z586+VLOOKUP(X586,Table9[],4,0),AC586+AB586+Z586),AC586
+AB586+Z586)))</f>
        <v>#VALUE!</v>
      </c>
      <c r="AE586" s="42"/>
      <c r="AF586" s="15" t="str">
        <f>IFERROR(IF(COUNTIF(Table9[MM Year],X586),
IF(AD586&lt;VLOOKUP(X586,Table9[],7,0),AD586
+VLOOKUP(X586,Table9[],4,0),AD586),AD586
),"")</f>
        <v/>
      </c>
      <c r="AG586" s="5"/>
      <c r="AH586" s="5"/>
      <c r="AI586" s="5"/>
      <c r="AJ586" s="6"/>
      <c r="AK586" s="6"/>
      <c r="AL586" s="12" t="str">
        <f t="shared" si="97"/>
        <v/>
      </c>
      <c r="AM586" s="5"/>
      <c r="AN586" s="27" t="str">
        <f t="shared" si="98"/>
        <v/>
      </c>
      <c r="AO586" s="5"/>
      <c r="AP586" s="5"/>
      <c r="AQ586" s="6"/>
      <c r="AR586" s="12" t="str">
        <f t="shared" si="99"/>
        <v/>
      </c>
      <c r="AS586" s="6"/>
      <c r="AT586" s="5"/>
      <c r="AU586" s="53"/>
      <c r="AV586" s="53"/>
      <c r="AW586" s="54"/>
      <c r="AX586" s="15" t="str">
        <f t="shared" si="100"/>
        <v/>
      </c>
      <c r="AY586" s="5"/>
      <c r="AZ586" s="27" t="str">
        <f>IFERROR(VLOOKUP(AY586,vlookup!A$2:I$331,2,FALSE),"")</f>
        <v/>
      </c>
      <c r="BA586" s="27" t="str">
        <f>IFERROR(VLOOKUP(AY586,vlookup!A$2:I$331,3,FALSE),"")</f>
        <v/>
      </c>
      <c r="BB586" s="5"/>
      <c r="BC586" s="27" t="str">
        <f>IFERROR(VLOOKUP(BB586,vlookup!D$2:E$331,2,FALSE),"")</f>
        <v/>
      </c>
      <c r="BD586" s="5"/>
      <c r="BE586" s="27" t="str">
        <f t="shared" si="101"/>
        <v/>
      </c>
      <c r="BF586" s="27" t="str">
        <f>IFERROR(VLOOKUP(BE586,vlookup!G$2:I$331,2,FALSE),"")</f>
        <v/>
      </c>
      <c r="BG586" s="27" t="str">
        <f>IFERROR(VLOOKUP(BE586,vlookup!G$2:I$331,3,FALSE),"")</f>
        <v/>
      </c>
      <c r="BH586" s="5"/>
      <c r="BI586" s="6"/>
      <c r="BJ586" s="6"/>
      <c r="BK586" s="6"/>
      <c r="BL586" s="6"/>
    </row>
    <row r="587" spans="1:64">
      <c r="A587" s="4"/>
      <c r="B587" s="5"/>
      <c r="C587" s="27" t="str">
        <f>IFERROR(VLOOKUP(B587,vlookup!A$2:I$331,2,FALSE),"")</f>
        <v/>
      </c>
      <c r="D587" s="27" t="str">
        <f>IFERROR(VLOOKUP(B587,vlookup!A$2:I$331,3,FALSE),"")</f>
        <v/>
      </c>
      <c r="E587" s="5"/>
      <c r="F587" s="27" t="str">
        <f>IFERROR(VLOOKUP(E587,vlookup!D$2:E$331,2,FALSE),"")</f>
        <v/>
      </c>
      <c r="G587" s="5"/>
      <c r="H587" s="27" t="str">
        <f t="shared" si="92"/>
        <v/>
      </c>
      <c r="I587" s="27" t="str">
        <f>IFERROR(VLOOKUP(H587,vlookup!G$2:I$331,2,FALSE),"")</f>
        <v/>
      </c>
      <c r="J587" s="27" t="str">
        <f>IFERROR(VLOOKUP(H587,vlookup!G$2:I$331,3,FALSE),"")</f>
        <v/>
      </c>
      <c r="K587" s="5"/>
      <c r="L587" s="6"/>
      <c r="M587" s="6"/>
      <c r="N587" s="6"/>
      <c r="O587" s="6"/>
      <c r="P587" s="6"/>
      <c r="Q587" s="14" t="str">
        <f t="shared" si="93"/>
        <v/>
      </c>
      <c r="R587" s="5"/>
      <c r="S587" s="6"/>
      <c r="T587" s="6"/>
      <c r="U587" s="5"/>
      <c r="V587" s="45">
        <f t="shared" si="94"/>
        <v>0</v>
      </c>
      <c r="W587" s="45">
        <f t="shared" si="95"/>
        <v>0</v>
      </c>
      <c r="X587" s="45" t="e">
        <f t="shared" si="96"/>
        <v>#VALUE!</v>
      </c>
      <c r="Y587" s="45">
        <f>IFERROR(VALUE(V587),VLOOKUP(V587,DayReplace[],2,0))</f>
        <v>0</v>
      </c>
      <c r="Z587" s="45">
        <f>IF(V587=0,1,
IF(OR(AND(COUNTIF(Table12[Normal and Leap Years],X587),AA587=3,Y587=30),
AND(COUNTIF(Table9[MM Year],X587),COUNTIF(Table13[Always 29-Day Months],AA587),Y587=30)),Y587
-1,Y587))</f>
        <v>1</v>
      </c>
      <c r="AA587" s="45">
        <f>IFERROR(VALUE(W587),VLOOKUP(W587,MonthReplace[],2,0))</f>
        <v>0</v>
      </c>
      <c r="AB587" s="45" t="e">
        <f>IF(COUNTIF(Table9[MM Year],X587),VLOOKUP(AA587,MonthSerial[],VLOOKUP(X587,Table9[],3,0)+2,0),DATE(X587,AA587,0)-AC587)</f>
        <v>#VALUE!</v>
      </c>
      <c r="AC587" s="45" t="e">
        <f>IF(COUNTIF(Table9[MM Year],X587),
VLOOKUP(X587,Table9[],5,0),
DATE(X587,1,0))</f>
        <v>#VALUE!</v>
      </c>
      <c r="AD587" s="46" t="e">
        <f>IF(AA587=0,DATE(YEAR(AC587+1),7,16),
IF(V587=0,IF(COUNTIF(Table9[MM Year],X587),AC587+AB587+Z587+15-DAY(AC587+AB587+Z587+15)+16,AC587+AB587+Z587-DAY(AC587+AB587+Z587)+16),
IF(COUNTIF(Table9[MM Year],X587),
IF(AC587+AB587+Z587&lt;VLOOKUP(X587,Table9[],7,0),AC587
+AB587+Z587+VLOOKUP(X587,Table9[],4,0),AC587+AB587+Z587),AC587
+AB587+Z587)))</f>
        <v>#VALUE!</v>
      </c>
      <c r="AE587" s="42"/>
      <c r="AF587" s="15" t="str">
        <f>IFERROR(IF(COUNTIF(Table9[MM Year],X587),
IF(AD587&lt;VLOOKUP(X587,Table9[],7,0),AD587
+VLOOKUP(X587,Table9[],4,0),AD587),AD587
),"")</f>
        <v/>
      </c>
      <c r="AG587" s="5"/>
      <c r="AH587" s="5"/>
      <c r="AI587" s="5"/>
      <c r="AJ587" s="6"/>
      <c r="AK587" s="6"/>
      <c r="AL587" s="12" t="str">
        <f t="shared" si="97"/>
        <v/>
      </c>
      <c r="AM587" s="5"/>
      <c r="AN587" s="27" t="str">
        <f t="shared" si="98"/>
        <v/>
      </c>
      <c r="AO587" s="5"/>
      <c r="AP587" s="5"/>
      <c r="AQ587" s="6"/>
      <c r="AR587" s="12" t="str">
        <f t="shared" si="99"/>
        <v/>
      </c>
      <c r="AS587" s="6"/>
      <c r="AT587" s="5"/>
      <c r="AU587" s="53"/>
      <c r="AV587" s="53"/>
      <c r="AW587" s="54"/>
      <c r="AX587" s="15" t="str">
        <f t="shared" si="100"/>
        <v/>
      </c>
      <c r="AY587" s="5"/>
      <c r="AZ587" s="27" t="str">
        <f>IFERROR(VLOOKUP(AY587,vlookup!A$2:I$331,2,FALSE),"")</f>
        <v/>
      </c>
      <c r="BA587" s="27" t="str">
        <f>IFERROR(VLOOKUP(AY587,vlookup!A$2:I$331,3,FALSE),"")</f>
        <v/>
      </c>
      <c r="BB587" s="5"/>
      <c r="BC587" s="27" t="str">
        <f>IFERROR(VLOOKUP(BB587,vlookup!D$2:E$331,2,FALSE),"")</f>
        <v/>
      </c>
      <c r="BD587" s="5"/>
      <c r="BE587" s="27" t="str">
        <f t="shared" si="101"/>
        <v/>
      </c>
      <c r="BF587" s="27" t="str">
        <f>IFERROR(VLOOKUP(BE587,vlookup!G$2:I$331,2,FALSE),"")</f>
        <v/>
      </c>
      <c r="BG587" s="27" t="str">
        <f>IFERROR(VLOOKUP(BE587,vlookup!G$2:I$331,3,FALSE),"")</f>
        <v/>
      </c>
      <c r="BH587" s="5"/>
      <c r="BI587" s="6"/>
      <c r="BJ587" s="6"/>
      <c r="BK587" s="6"/>
      <c r="BL587" s="6"/>
    </row>
    <row r="588" spans="1:64">
      <c r="A588" s="4"/>
      <c r="B588" s="5"/>
      <c r="C588" s="27" t="str">
        <f>IFERROR(VLOOKUP(B588,vlookup!A$2:I$331,2,FALSE),"")</f>
        <v/>
      </c>
      <c r="D588" s="27" t="str">
        <f>IFERROR(VLOOKUP(B588,vlookup!A$2:I$331,3,FALSE),"")</f>
        <v/>
      </c>
      <c r="E588" s="5"/>
      <c r="F588" s="27" t="str">
        <f>IFERROR(VLOOKUP(E588,vlookup!D$2:E$331,2,FALSE),"")</f>
        <v/>
      </c>
      <c r="G588" s="5"/>
      <c r="H588" s="27" t="str">
        <f t="shared" si="92"/>
        <v/>
      </c>
      <c r="I588" s="27" t="str">
        <f>IFERROR(VLOOKUP(H588,vlookup!G$2:I$331,2,FALSE),"")</f>
        <v/>
      </c>
      <c r="J588" s="27" t="str">
        <f>IFERROR(VLOOKUP(H588,vlookup!G$2:I$331,3,FALSE),"")</f>
        <v/>
      </c>
      <c r="K588" s="5"/>
      <c r="L588" s="6"/>
      <c r="M588" s="6"/>
      <c r="N588" s="6"/>
      <c r="O588" s="6"/>
      <c r="P588" s="6"/>
      <c r="Q588" s="14" t="str">
        <f t="shared" si="93"/>
        <v/>
      </c>
      <c r="R588" s="5"/>
      <c r="S588" s="6"/>
      <c r="T588" s="6"/>
      <c r="U588" s="5"/>
      <c r="V588" s="45">
        <f t="shared" si="94"/>
        <v>0</v>
      </c>
      <c r="W588" s="45">
        <f t="shared" si="95"/>
        <v>0</v>
      </c>
      <c r="X588" s="45" t="e">
        <f t="shared" si="96"/>
        <v>#VALUE!</v>
      </c>
      <c r="Y588" s="45">
        <f>IFERROR(VALUE(V588),VLOOKUP(V588,DayReplace[],2,0))</f>
        <v>0</v>
      </c>
      <c r="Z588" s="45">
        <f>IF(V588=0,1,
IF(OR(AND(COUNTIF(Table12[Normal and Leap Years],X588),AA588=3,Y588=30),
AND(COUNTIF(Table9[MM Year],X588),COUNTIF(Table13[Always 29-Day Months],AA588),Y588=30)),Y588
-1,Y588))</f>
        <v>1</v>
      </c>
      <c r="AA588" s="45">
        <f>IFERROR(VALUE(W588),VLOOKUP(W588,MonthReplace[],2,0))</f>
        <v>0</v>
      </c>
      <c r="AB588" s="45" t="e">
        <f>IF(COUNTIF(Table9[MM Year],X588),VLOOKUP(AA588,MonthSerial[],VLOOKUP(X588,Table9[],3,0)+2,0),DATE(X588,AA588,0)-AC588)</f>
        <v>#VALUE!</v>
      </c>
      <c r="AC588" s="45" t="e">
        <f>IF(COUNTIF(Table9[MM Year],X588),
VLOOKUP(X588,Table9[],5,0),
DATE(X588,1,0))</f>
        <v>#VALUE!</v>
      </c>
      <c r="AD588" s="46" t="e">
        <f>IF(AA588=0,DATE(YEAR(AC588+1),7,16),
IF(V588=0,IF(COUNTIF(Table9[MM Year],X588),AC588+AB588+Z588+15-DAY(AC588+AB588+Z588+15)+16,AC588+AB588+Z588-DAY(AC588+AB588+Z588)+16),
IF(COUNTIF(Table9[MM Year],X588),
IF(AC588+AB588+Z588&lt;VLOOKUP(X588,Table9[],7,0),AC588
+AB588+Z588+VLOOKUP(X588,Table9[],4,0),AC588+AB588+Z588),AC588
+AB588+Z588)))</f>
        <v>#VALUE!</v>
      </c>
      <c r="AE588" s="42"/>
      <c r="AF588" s="15" t="str">
        <f>IFERROR(IF(COUNTIF(Table9[MM Year],X588),
IF(AD588&lt;VLOOKUP(X588,Table9[],7,0),AD588
+VLOOKUP(X588,Table9[],4,0),AD588),AD588
),"")</f>
        <v/>
      </c>
      <c r="AG588" s="5"/>
      <c r="AH588" s="5"/>
      <c r="AI588" s="5"/>
      <c r="AJ588" s="6"/>
      <c r="AK588" s="6"/>
      <c r="AL588" s="12" t="str">
        <f t="shared" si="97"/>
        <v/>
      </c>
      <c r="AM588" s="5"/>
      <c r="AN588" s="27" t="str">
        <f t="shared" si="98"/>
        <v/>
      </c>
      <c r="AO588" s="5"/>
      <c r="AP588" s="5"/>
      <c r="AQ588" s="6"/>
      <c r="AR588" s="12" t="str">
        <f t="shared" si="99"/>
        <v/>
      </c>
      <c r="AS588" s="6"/>
      <c r="AT588" s="5"/>
      <c r="AU588" s="53"/>
      <c r="AV588" s="53"/>
      <c r="AW588" s="54"/>
      <c r="AX588" s="15" t="str">
        <f t="shared" si="100"/>
        <v/>
      </c>
      <c r="AY588" s="5"/>
      <c r="AZ588" s="27" t="str">
        <f>IFERROR(VLOOKUP(AY588,vlookup!A$2:I$331,2,FALSE),"")</f>
        <v/>
      </c>
      <c r="BA588" s="27" t="str">
        <f>IFERROR(VLOOKUP(AY588,vlookup!A$2:I$331,3,FALSE),"")</f>
        <v/>
      </c>
      <c r="BB588" s="5"/>
      <c r="BC588" s="27" t="str">
        <f>IFERROR(VLOOKUP(BB588,vlookup!D$2:E$331,2,FALSE),"")</f>
        <v/>
      </c>
      <c r="BD588" s="5"/>
      <c r="BE588" s="27" t="str">
        <f t="shared" si="101"/>
        <v/>
      </c>
      <c r="BF588" s="27" t="str">
        <f>IFERROR(VLOOKUP(BE588,vlookup!G$2:I$331,2,FALSE),"")</f>
        <v/>
      </c>
      <c r="BG588" s="27" t="str">
        <f>IFERROR(VLOOKUP(BE588,vlookup!G$2:I$331,3,FALSE),"")</f>
        <v/>
      </c>
      <c r="BH588" s="5"/>
      <c r="BI588" s="6"/>
      <c r="BJ588" s="6"/>
      <c r="BK588" s="6"/>
      <c r="BL588" s="6"/>
    </row>
    <row r="589" spans="1:64">
      <c r="A589" s="4"/>
      <c r="B589" s="5"/>
      <c r="C589" s="27" t="str">
        <f>IFERROR(VLOOKUP(B589,vlookup!A$2:I$331,2,FALSE),"")</f>
        <v/>
      </c>
      <c r="D589" s="27" t="str">
        <f>IFERROR(VLOOKUP(B589,vlookup!A$2:I$331,3,FALSE),"")</f>
        <v/>
      </c>
      <c r="E589" s="5"/>
      <c r="F589" s="27" t="str">
        <f>IFERROR(VLOOKUP(E589,vlookup!D$2:E$331,2,FALSE),"")</f>
        <v/>
      </c>
      <c r="G589" s="5"/>
      <c r="H589" s="27" t="str">
        <f t="shared" si="92"/>
        <v/>
      </c>
      <c r="I589" s="27" t="str">
        <f>IFERROR(VLOOKUP(H589,vlookup!G$2:I$331,2,FALSE),"")</f>
        <v/>
      </c>
      <c r="J589" s="27" t="str">
        <f>IFERROR(VLOOKUP(H589,vlookup!G$2:I$331,3,FALSE),"")</f>
        <v/>
      </c>
      <c r="K589" s="5"/>
      <c r="L589" s="6"/>
      <c r="M589" s="6"/>
      <c r="N589" s="6"/>
      <c r="O589" s="6"/>
      <c r="P589" s="6"/>
      <c r="Q589" s="14" t="str">
        <f t="shared" si="93"/>
        <v/>
      </c>
      <c r="R589" s="5"/>
      <c r="S589" s="6"/>
      <c r="T589" s="6"/>
      <c r="U589" s="5"/>
      <c r="V589" s="45">
        <f t="shared" si="94"/>
        <v>0</v>
      </c>
      <c r="W589" s="45">
        <f t="shared" si="95"/>
        <v>0</v>
      </c>
      <c r="X589" s="45" t="e">
        <f t="shared" si="96"/>
        <v>#VALUE!</v>
      </c>
      <c r="Y589" s="45">
        <f>IFERROR(VALUE(V589),VLOOKUP(V589,DayReplace[],2,0))</f>
        <v>0</v>
      </c>
      <c r="Z589" s="45">
        <f>IF(V589=0,1,
IF(OR(AND(COUNTIF(Table12[Normal and Leap Years],X589),AA589=3,Y589=30),
AND(COUNTIF(Table9[MM Year],X589),COUNTIF(Table13[Always 29-Day Months],AA589),Y589=30)),Y589
-1,Y589))</f>
        <v>1</v>
      </c>
      <c r="AA589" s="45">
        <f>IFERROR(VALUE(W589),VLOOKUP(W589,MonthReplace[],2,0))</f>
        <v>0</v>
      </c>
      <c r="AB589" s="45" t="e">
        <f>IF(COUNTIF(Table9[MM Year],X589),VLOOKUP(AA589,MonthSerial[],VLOOKUP(X589,Table9[],3,0)+2,0),DATE(X589,AA589,0)-AC589)</f>
        <v>#VALUE!</v>
      </c>
      <c r="AC589" s="45" t="e">
        <f>IF(COUNTIF(Table9[MM Year],X589),
VLOOKUP(X589,Table9[],5,0),
DATE(X589,1,0))</f>
        <v>#VALUE!</v>
      </c>
      <c r="AD589" s="46" t="e">
        <f>IF(AA589=0,DATE(YEAR(AC589+1),7,16),
IF(V589=0,IF(COUNTIF(Table9[MM Year],X589),AC589+AB589+Z589+15-DAY(AC589+AB589+Z589+15)+16,AC589+AB589+Z589-DAY(AC589+AB589+Z589)+16),
IF(COUNTIF(Table9[MM Year],X589),
IF(AC589+AB589+Z589&lt;VLOOKUP(X589,Table9[],7,0),AC589
+AB589+Z589+VLOOKUP(X589,Table9[],4,0),AC589+AB589+Z589),AC589
+AB589+Z589)))</f>
        <v>#VALUE!</v>
      </c>
      <c r="AE589" s="42"/>
      <c r="AF589" s="15" t="str">
        <f>IFERROR(IF(COUNTIF(Table9[MM Year],X589),
IF(AD589&lt;VLOOKUP(X589,Table9[],7,0),AD589
+VLOOKUP(X589,Table9[],4,0),AD589),AD589
),"")</f>
        <v/>
      </c>
      <c r="AG589" s="5"/>
      <c r="AH589" s="5"/>
      <c r="AI589" s="5"/>
      <c r="AJ589" s="6"/>
      <c r="AK589" s="6"/>
      <c r="AL589" s="12" t="str">
        <f t="shared" si="97"/>
        <v/>
      </c>
      <c r="AM589" s="5"/>
      <c r="AN589" s="27" t="str">
        <f t="shared" si="98"/>
        <v/>
      </c>
      <c r="AO589" s="5"/>
      <c r="AP589" s="5"/>
      <c r="AQ589" s="6"/>
      <c r="AR589" s="12" t="str">
        <f t="shared" si="99"/>
        <v/>
      </c>
      <c r="AS589" s="6"/>
      <c r="AT589" s="5"/>
      <c r="AU589" s="53"/>
      <c r="AV589" s="53"/>
      <c r="AW589" s="54"/>
      <c r="AX589" s="15" t="str">
        <f t="shared" si="100"/>
        <v/>
      </c>
      <c r="AY589" s="5"/>
      <c r="AZ589" s="27" t="str">
        <f>IFERROR(VLOOKUP(AY589,vlookup!A$2:I$331,2,FALSE),"")</f>
        <v/>
      </c>
      <c r="BA589" s="27" t="str">
        <f>IFERROR(VLOOKUP(AY589,vlookup!A$2:I$331,3,FALSE),"")</f>
        <v/>
      </c>
      <c r="BB589" s="5"/>
      <c r="BC589" s="27" t="str">
        <f>IFERROR(VLOOKUP(BB589,vlookup!D$2:E$331,2,FALSE),"")</f>
        <v/>
      </c>
      <c r="BD589" s="5"/>
      <c r="BE589" s="27" t="str">
        <f t="shared" si="101"/>
        <v/>
      </c>
      <c r="BF589" s="27" t="str">
        <f>IFERROR(VLOOKUP(BE589,vlookup!G$2:I$331,2,FALSE),"")</f>
        <v/>
      </c>
      <c r="BG589" s="27" t="str">
        <f>IFERROR(VLOOKUP(BE589,vlookup!G$2:I$331,3,FALSE),"")</f>
        <v/>
      </c>
      <c r="BH589" s="5"/>
      <c r="BI589" s="6"/>
      <c r="BJ589" s="6"/>
      <c r="BK589" s="6"/>
      <c r="BL589" s="6"/>
    </row>
    <row r="590" spans="1:64">
      <c r="A590" s="4"/>
      <c r="B590" s="5"/>
      <c r="C590" s="27" t="str">
        <f>IFERROR(VLOOKUP(B590,vlookup!A$2:I$331,2,FALSE),"")</f>
        <v/>
      </c>
      <c r="D590" s="27" t="str">
        <f>IFERROR(VLOOKUP(B590,vlookup!A$2:I$331,3,FALSE),"")</f>
        <v/>
      </c>
      <c r="E590" s="5"/>
      <c r="F590" s="27" t="str">
        <f>IFERROR(VLOOKUP(E590,vlookup!D$2:E$331,2,FALSE),"")</f>
        <v/>
      </c>
      <c r="G590" s="5"/>
      <c r="H590" s="27" t="str">
        <f t="shared" si="92"/>
        <v/>
      </c>
      <c r="I590" s="27" t="str">
        <f>IFERROR(VLOOKUP(H590,vlookup!G$2:I$331,2,FALSE),"")</f>
        <v/>
      </c>
      <c r="J590" s="27" t="str">
        <f>IFERROR(VLOOKUP(H590,vlookup!G$2:I$331,3,FALSE),"")</f>
        <v/>
      </c>
      <c r="K590" s="5"/>
      <c r="L590" s="6"/>
      <c r="M590" s="6"/>
      <c r="N590" s="6"/>
      <c r="O590" s="6"/>
      <c r="P590" s="6"/>
      <c r="Q590" s="14" t="str">
        <f t="shared" si="93"/>
        <v/>
      </c>
      <c r="R590" s="5"/>
      <c r="S590" s="6"/>
      <c r="T590" s="6"/>
      <c r="U590" s="5"/>
      <c r="V590" s="45">
        <f t="shared" si="94"/>
        <v>0</v>
      </c>
      <c r="W590" s="45">
        <f t="shared" si="95"/>
        <v>0</v>
      </c>
      <c r="X590" s="45" t="e">
        <f t="shared" si="96"/>
        <v>#VALUE!</v>
      </c>
      <c r="Y590" s="45">
        <f>IFERROR(VALUE(V590),VLOOKUP(V590,DayReplace[],2,0))</f>
        <v>0</v>
      </c>
      <c r="Z590" s="45">
        <f>IF(V590=0,1,
IF(OR(AND(COUNTIF(Table12[Normal and Leap Years],X590),AA590=3,Y590=30),
AND(COUNTIF(Table9[MM Year],X590),COUNTIF(Table13[Always 29-Day Months],AA590),Y590=30)),Y590
-1,Y590))</f>
        <v>1</v>
      </c>
      <c r="AA590" s="45">
        <f>IFERROR(VALUE(W590),VLOOKUP(W590,MonthReplace[],2,0))</f>
        <v>0</v>
      </c>
      <c r="AB590" s="45" t="e">
        <f>IF(COUNTIF(Table9[MM Year],X590),VLOOKUP(AA590,MonthSerial[],VLOOKUP(X590,Table9[],3,0)+2,0),DATE(X590,AA590,0)-AC590)</f>
        <v>#VALUE!</v>
      </c>
      <c r="AC590" s="45" t="e">
        <f>IF(COUNTIF(Table9[MM Year],X590),
VLOOKUP(X590,Table9[],5,0),
DATE(X590,1,0))</f>
        <v>#VALUE!</v>
      </c>
      <c r="AD590" s="46" t="e">
        <f>IF(AA590=0,DATE(YEAR(AC590+1),7,16),
IF(V590=0,IF(COUNTIF(Table9[MM Year],X590),AC590+AB590+Z590+15-DAY(AC590+AB590+Z590+15)+16,AC590+AB590+Z590-DAY(AC590+AB590+Z590)+16),
IF(COUNTIF(Table9[MM Year],X590),
IF(AC590+AB590+Z590&lt;VLOOKUP(X590,Table9[],7,0),AC590
+AB590+Z590+VLOOKUP(X590,Table9[],4,0),AC590+AB590+Z590),AC590
+AB590+Z590)))</f>
        <v>#VALUE!</v>
      </c>
      <c r="AE590" s="42"/>
      <c r="AF590" s="15" t="str">
        <f>IFERROR(IF(COUNTIF(Table9[MM Year],X590),
IF(AD590&lt;VLOOKUP(X590,Table9[],7,0),AD590
+VLOOKUP(X590,Table9[],4,0),AD590),AD590
),"")</f>
        <v/>
      </c>
      <c r="AG590" s="5"/>
      <c r="AH590" s="5"/>
      <c r="AI590" s="5"/>
      <c r="AJ590" s="6"/>
      <c r="AK590" s="6"/>
      <c r="AL590" s="12" t="str">
        <f t="shared" si="97"/>
        <v/>
      </c>
      <c r="AM590" s="5"/>
      <c r="AN590" s="27" t="str">
        <f t="shared" si="98"/>
        <v/>
      </c>
      <c r="AO590" s="5"/>
      <c r="AP590" s="5"/>
      <c r="AQ590" s="6"/>
      <c r="AR590" s="12" t="str">
        <f t="shared" si="99"/>
        <v/>
      </c>
      <c r="AS590" s="6"/>
      <c r="AT590" s="5"/>
      <c r="AU590" s="53"/>
      <c r="AV590" s="53"/>
      <c r="AW590" s="54"/>
      <c r="AX590" s="15" t="str">
        <f t="shared" si="100"/>
        <v/>
      </c>
      <c r="AY590" s="5"/>
      <c r="AZ590" s="27" t="str">
        <f>IFERROR(VLOOKUP(AY590,vlookup!A$2:I$331,2,FALSE),"")</f>
        <v/>
      </c>
      <c r="BA590" s="27" t="str">
        <f>IFERROR(VLOOKUP(AY590,vlookup!A$2:I$331,3,FALSE),"")</f>
        <v/>
      </c>
      <c r="BB590" s="5"/>
      <c r="BC590" s="27" t="str">
        <f>IFERROR(VLOOKUP(BB590,vlookup!D$2:E$331,2,FALSE),"")</f>
        <v/>
      </c>
      <c r="BD590" s="5"/>
      <c r="BE590" s="27" t="str">
        <f t="shared" si="101"/>
        <v/>
      </c>
      <c r="BF590" s="27" t="str">
        <f>IFERROR(VLOOKUP(BE590,vlookup!G$2:I$331,2,FALSE),"")</f>
        <v/>
      </c>
      <c r="BG590" s="27" t="str">
        <f>IFERROR(VLOOKUP(BE590,vlookup!G$2:I$331,3,FALSE),"")</f>
        <v/>
      </c>
      <c r="BH590" s="5"/>
      <c r="BI590" s="6"/>
      <c r="BJ590" s="6"/>
      <c r="BK590" s="6"/>
      <c r="BL590" s="6"/>
    </row>
    <row r="591" spans="1:64">
      <c r="A591" s="4"/>
      <c r="B591" s="5"/>
      <c r="C591" s="27" t="str">
        <f>IFERROR(VLOOKUP(B591,vlookup!A$2:I$331,2,FALSE),"")</f>
        <v/>
      </c>
      <c r="D591" s="27" t="str">
        <f>IFERROR(VLOOKUP(B591,vlookup!A$2:I$331,3,FALSE),"")</f>
        <v/>
      </c>
      <c r="E591" s="5"/>
      <c r="F591" s="27" t="str">
        <f>IFERROR(VLOOKUP(E591,vlookup!D$2:E$331,2,FALSE),"")</f>
        <v/>
      </c>
      <c r="G591" s="5"/>
      <c r="H591" s="27" t="str">
        <f t="shared" si="92"/>
        <v/>
      </c>
      <c r="I591" s="27" t="str">
        <f>IFERROR(VLOOKUP(H591,vlookup!G$2:I$331,2,FALSE),"")</f>
        <v/>
      </c>
      <c r="J591" s="27" t="str">
        <f>IFERROR(VLOOKUP(H591,vlookup!G$2:I$331,3,FALSE),"")</f>
        <v/>
      </c>
      <c r="K591" s="5"/>
      <c r="L591" s="6"/>
      <c r="M591" s="6"/>
      <c r="N591" s="6"/>
      <c r="O591" s="6"/>
      <c r="P591" s="6"/>
      <c r="Q591" s="14" t="str">
        <f t="shared" si="93"/>
        <v/>
      </c>
      <c r="R591" s="5"/>
      <c r="S591" s="6"/>
      <c r="T591" s="6"/>
      <c r="U591" s="5"/>
      <c r="V591" s="45">
        <f t="shared" si="94"/>
        <v>0</v>
      </c>
      <c r="W591" s="45">
        <f t="shared" si="95"/>
        <v>0</v>
      </c>
      <c r="X591" s="45" t="e">
        <f t="shared" si="96"/>
        <v>#VALUE!</v>
      </c>
      <c r="Y591" s="45">
        <f>IFERROR(VALUE(V591),VLOOKUP(V591,DayReplace[],2,0))</f>
        <v>0</v>
      </c>
      <c r="Z591" s="45">
        <f>IF(V591=0,1,
IF(OR(AND(COUNTIF(Table12[Normal and Leap Years],X591),AA591=3,Y591=30),
AND(COUNTIF(Table9[MM Year],X591),COUNTIF(Table13[Always 29-Day Months],AA591),Y591=30)),Y591
-1,Y591))</f>
        <v>1</v>
      </c>
      <c r="AA591" s="45">
        <f>IFERROR(VALUE(W591),VLOOKUP(W591,MonthReplace[],2,0))</f>
        <v>0</v>
      </c>
      <c r="AB591" s="45" t="e">
        <f>IF(COUNTIF(Table9[MM Year],X591),VLOOKUP(AA591,MonthSerial[],VLOOKUP(X591,Table9[],3,0)+2,0),DATE(X591,AA591,0)-AC591)</f>
        <v>#VALUE!</v>
      </c>
      <c r="AC591" s="45" t="e">
        <f>IF(COUNTIF(Table9[MM Year],X591),
VLOOKUP(X591,Table9[],5,0),
DATE(X591,1,0))</f>
        <v>#VALUE!</v>
      </c>
      <c r="AD591" s="46" t="e">
        <f>IF(AA591=0,DATE(YEAR(AC591+1),7,16),
IF(V591=0,IF(COUNTIF(Table9[MM Year],X591),AC591+AB591+Z591+15-DAY(AC591+AB591+Z591+15)+16,AC591+AB591+Z591-DAY(AC591+AB591+Z591)+16),
IF(COUNTIF(Table9[MM Year],X591),
IF(AC591+AB591+Z591&lt;VLOOKUP(X591,Table9[],7,0),AC591
+AB591+Z591+VLOOKUP(X591,Table9[],4,0),AC591+AB591+Z591),AC591
+AB591+Z591)))</f>
        <v>#VALUE!</v>
      </c>
      <c r="AE591" s="42"/>
      <c r="AF591" s="15" t="str">
        <f>IFERROR(IF(COUNTIF(Table9[MM Year],X591),
IF(AD591&lt;VLOOKUP(X591,Table9[],7,0),AD591
+VLOOKUP(X591,Table9[],4,0),AD591),AD591
),"")</f>
        <v/>
      </c>
      <c r="AG591" s="5"/>
      <c r="AH591" s="5"/>
      <c r="AI591" s="5"/>
      <c r="AJ591" s="6"/>
      <c r="AK591" s="6"/>
      <c r="AL591" s="12" t="str">
        <f t="shared" si="97"/>
        <v/>
      </c>
      <c r="AM591" s="5"/>
      <c r="AN591" s="27" t="str">
        <f t="shared" si="98"/>
        <v/>
      </c>
      <c r="AO591" s="5"/>
      <c r="AP591" s="5"/>
      <c r="AQ591" s="6"/>
      <c r="AR591" s="12" t="str">
        <f t="shared" si="99"/>
        <v/>
      </c>
      <c r="AS591" s="6"/>
      <c r="AT591" s="5"/>
      <c r="AU591" s="53"/>
      <c r="AV591" s="53"/>
      <c r="AW591" s="54"/>
      <c r="AX591" s="15" t="str">
        <f t="shared" si="100"/>
        <v/>
      </c>
      <c r="AY591" s="5"/>
      <c r="AZ591" s="27" t="str">
        <f>IFERROR(VLOOKUP(AY591,vlookup!A$2:I$331,2,FALSE),"")</f>
        <v/>
      </c>
      <c r="BA591" s="27" t="str">
        <f>IFERROR(VLOOKUP(AY591,vlookup!A$2:I$331,3,FALSE),"")</f>
        <v/>
      </c>
      <c r="BB591" s="5"/>
      <c r="BC591" s="27" t="str">
        <f>IFERROR(VLOOKUP(BB591,vlookup!D$2:E$331,2,FALSE),"")</f>
        <v/>
      </c>
      <c r="BD591" s="5"/>
      <c r="BE591" s="27" t="str">
        <f t="shared" si="101"/>
        <v/>
      </c>
      <c r="BF591" s="27" t="str">
        <f>IFERROR(VLOOKUP(BE591,vlookup!G$2:I$331,2,FALSE),"")</f>
        <v/>
      </c>
      <c r="BG591" s="27" t="str">
        <f>IFERROR(VLOOKUP(BE591,vlookup!G$2:I$331,3,FALSE),"")</f>
        <v/>
      </c>
      <c r="BH591" s="5"/>
      <c r="BI591" s="6"/>
      <c r="BJ591" s="6"/>
      <c r="BK591" s="6"/>
      <c r="BL591" s="6"/>
    </row>
    <row r="592" spans="1:64">
      <c r="A592" s="4"/>
      <c r="B592" s="5"/>
      <c r="C592" s="27" t="str">
        <f>IFERROR(VLOOKUP(B592,vlookup!A$2:I$331,2,FALSE),"")</f>
        <v/>
      </c>
      <c r="D592" s="27" t="str">
        <f>IFERROR(VLOOKUP(B592,vlookup!A$2:I$331,3,FALSE),"")</f>
        <v/>
      </c>
      <c r="E592" s="5"/>
      <c r="F592" s="27" t="str">
        <f>IFERROR(VLOOKUP(E592,vlookup!D$2:E$331,2,FALSE),"")</f>
        <v/>
      </c>
      <c r="G592" s="5"/>
      <c r="H592" s="27" t="str">
        <f t="shared" si="92"/>
        <v/>
      </c>
      <c r="I592" s="27" t="str">
        <f>IFERROR(VLOOKUP(H592,vlookup!G$2:I$331,2,FALSE),"")</f>
        <v/>
      </c>
      <c r="J592" s="27" t="str">
        <f>IFERROR(VLOOKUP(H592,vlookup!G$2:I$331,3,FALSE),"")</f>
        <v/>
      </c>
      <c r="K592" s="5"/>
      <c r="L592" s="6"/>
      <c r="M592" s="6"/>
      <c r="N592" s="6"/>
      <c r="O592" s="6"/>
      <c r="P592" s="6"/>
      <c r="Q592" s="14" t="str">
        <f t="shared" si="93"/>
        <v/>
      </c>
      <c r="R592" s="5"/>
      <c r="S592" s="6"/>
      <c r="T592" s="6"/>
      <c r="U592" s="5"/>
      <c r="V592" s="45">
        <f t="shared" si="94"/>
        <v>0</v>
      </c>
      <c r="W592" s="45">
        <f t="shared" si="95"/>
        <v>0</v>
      </c>
      <c r="X592" s="45" t="e">
        <f t="shared" si="96"/>
        <v>#VALUE!</v>
      </c>
      <c r="Y592" s="45">
        <f>IFERROR(VALUE(V592),VLOOKUP(V592,DayReplace[],2,0))</f>
        <v>0</v>
      </c>
      <c r="Z592" s="45">
        <f>IF(V592=0,1,
IF(OR(AND(COUNTIF(Table12[Normal and Leap Years],X592),AA592=3,Y592=30),
AND(COUNTIF(Table9[MM Year],X592),COUNTIF(Table13[Always 29-Day Months],AA592),Y592=30)),Y592
-1,Y592))</f>
        <v>1</v>
      </c>
      <c r="AA592" s="45">
        <f>IFERROR(VALUE(W592),VLOOKUP(W592,MonthReplace[],2,0))</f>
        <v>0</v>
      </c>
      <c r="AB592" s="45" t="e">
        <f>IF(COUNTIF(Table9[MM Year],X592),VLOOKUP(AA592,MonthSerial[],VLOOKUP(X592,Table9[],3,0)+2,0),DATE(X592,AA592,0)-AC592)</f>
        <v>#VALUE!</v>
      </c>
      <c r="AC592" s="45" t="e">
        <f>IF(COUNTIF(Table9[MM Year],X592),
VLOOKUP(X592,Table9[],5,0),
DATE(X592,1,0))</f>
        <v>#VALUE!</v>
      </c>
      <c r="AD592" s="46" t="e">
        <f>IF(AA592=0,DATE(YEAR(AC592+1),7,16),
IF(V592=0,IF(COUNTIF(Table9[MM Year],X592),AC592+AB592+Z592+15-DAY(AC592+AB592+Z592+15)+16,AC592+AB592+Z592-DAY(AC592+AB592+Z592)+16),
IF(COUNTIF(Table9[MM Year],X592),
IF(AC592+AB592+Z592&lt;VLOOKUP(X592,Table9[],7,0),AC592
+AB592+Z592+VLOOKUP(X592,Table9[],4,0),AC592+AB592+Z592),AC592
+AB592+Z592)))</f>
        <v>#VALUE!</v>
      </c>
      <c r="AE592" s="42"/>
      <c r="AF592" s="15" t="str">
        <f>IFERROR(IF(COUNTIF(Table9[MM Year],X592),
IF(AD592&lt;VLOOKUP(X592,Table9[],7,0),AD592
+VLOOKUP(X592,Table9[],4,0),AD592),AD592
),"")</f>
        <v/>
      </c>
      <c r="AG592" s="5"/>
      <c r="AH592" s="5"/>
      <c r="AI592" s="5"/>
      <c r="AJ592" s="6"/>
      <c r="AK592" s="6"/>
      <c r="AL592" s="12" t="str">
        <f t="shared" si="97"/>
        <v/>
      </c>
      <c r="AM592" s="5"/>
      <c r="AN592" s="27" t="str">
        <f t="shared" si="98"/>
        <v/>
      </c>
      <c r="AO592" s="5"/>
      <c r="AP592" s="5"/>
      <c r="AQ592" s="6"/>
      <c r="AR592" s="12" t="str">
        <f t="shared" si="99"/>
        <v/>
      </c>
      <c r="AS592" s="6"/>
      <c r="AT592" s="5"/>
      <c r="AU592" s="53"/>
      <c r="AV592" s="53"/>
      <c r="AW592" s="54"/>
      <c r="AX592" s="15" t="str">
        <f t="shared" si="100"/>
        <v/>
      </c>
      <c r="AY592" s="5"/>
      <c r="AZ592" s="27" t="str">
        <f>IFERROR(VLOOKUP(AY592,vlookup!A$2:I$331,2,FALSE),"")</f>
        <v/>
      </c>
      <c r="BA592" s="27" t="str">
        <f>IFERROR(VLOOKUP(AY592,vlookup!A$2:I$331,3,FALSE),"")</f>
        <v/>
      </c>
      <c r="BB592" s="5"/>
      <c r="BC592" s="27" t="str">
        <f>IFERROR(VLOOKUP(BB592,vlookup!D$2:E$331,2,FALSE),"")</f>
        <v/>
      </c>
      <c r="BD592" s="5"/>
      <c r="BE592" s="27" t="str">
        <f t="shared" si="101"/>
        <v/>
      </c>
      <c r="BF592" s="27" t="str">
        <f>IFERROR(VLOOKUP(BE592,vlookup!G$2:I$331,2,FALSE),"")</f>
        <v/>
      </c>
      <c r="BG592" s="27" t="str">
        <f>IFERROR(VLOOKUP(BE592,vlookup!G$2:I$331,3,FALSE),"")</f>
        <v/>
      </c>
      <c r="BH592" s="5"/>
      <c r="BI592" s="6"/>
      <c r="BJ592" s="6"/>
      <c r="BK592" s="6"/>
      <c r="BL592" s="6"/>
    </row>
    <row r="593" spans="1:64">
      <c r="A593" s="4"/>
      <c r="B593" s="5"/>
      <c r="C593" s="27" t="str">
        <f>IFERROR(VLOOKUP(B593,vlookup!A$2:I$331,2,FALSE),"")</f>
        <v/>
      </c>
      <c r="D593" s="27" t="str">
        <f>IFERROR(VLOOKUP(B593,vlookup!A$2:I$331,3,FALSE),"")</f>
        <v/>
      </c>
      <c r="E593" s="5"/>
      <c r="F593" s="27" t="str">
        <f>IFERROR(VLOOKUP(E593,vlookup!D$2:E$331,2,FALSE),"")</f>
        <v/>
      </c>
      <c r="G593" s="5"/>
      <c r="H593" s="27" t="str">
        <f t="shared" si="92"/>
        <v/>
      </c>
      <c r="I593" s="27" t="str">
        <f>IFERROR(VLOOKUP(H593,vlookup!G$2:I$331,2,FALSE),"")</f>
        <v/>
      </c>
      <c r="J593" s="27" t="str">
        <f>IFERROR(VLOOKUP(H593,vlookup!G$2:I$331,3,FALSE),"")</f>
        <v/>
      </c>
      <c r="K593" s="5"/>
      <c r="L593" s="6"/>
      <c r="M593" s="6"/>
      <c r="N593" s="6"/>
      <c r="O593" s="6"/>
      <c r="P593" s="6"/>
      <c r="Q593" s="14" t="str">
        <f t="shared" si="93"/>
        <v/>
      </c>
      <c r="R593" s="5"/>
      <c r="S593" s="6"/>
      <c r="T593" s="6"/>
      <c r="U593" s="5"/>
      <c r="V593" s="45">
        <f t="shared" si="94"/>
        <v>0</v>
      </c>
      <c r="W593" s="45">
        <f t="shared" si="95"/>
        <v>0</v>
      </c>
      <c r="X593" s="45" t="e">
        <f t="shared" si="96"/>
        <v>#VALUE!</v>
      </c>
      <c r="Y593" s="45">
        <f>IFERROR(VALUE(V593),VLOOKUP(V593,DayReplace[],2,0))</f>
        <v>0</v>
      </c>
      <c r="Z593" s="45">
        <f>IF(V593=0,1,
IF(OR(AND(COUNTIF(Table12[Normal and Leap Years],X593),AA593=3,Y593=30),
AND(COUNTIF(Table9[MM Year],X593),COUNTIF(Table13[Always 29-Day Months],AA593),Y593=30)),Y593
-1,Y593))</f>
        <v>1</v>
      </c>
      <c r="AA593" s="45">
        <f>IFERROR(VALUE(W593),VLOOKUP(W593,MonthReplace[],2,0))</f>
        <v>0</v>
      </c>
      <c r="AB593" s="45" t="e">
        <f>IF(COUNTIF(Table9[MM Year],X593),VLOOKUP(AA593,MonthSerial[],VLOOKUP(X593,Table9[],3,0)+2,0),DATE(X593,AA593,0)-AC593)</f>
        <v>#VALUE!</v>
      </c>
      <c r="AC593" s="45" t="e">
        <f>IF(COUNTIF(Table9[MM Year],X593),
VLOOKUP(X593,Table9[],5,0),
DATE(X593,1,0))</f>
        <v>#VALUE!</v>
      </c>
      <c r="AD593" s="46" t="e">
        <f>IF(AA593=0,DATE(YEAR(AC593+1),7,16),
IF(V593=0,IF(COUNTIF(Table9[MM Year],X593),AC593+AB593+Z593+15-DAY(AC593+AB593+Z593+15)+16,AC593+AB593+Z593-DAY(AC593+AB593+Z593)+16),
IF(COUNTIF(Table9[MM Year],X593),
IF(AC593+AB593+Z593&lt;VLOOKUP(X593,Table9[],7,0),AC593
+AB593+Z593+VLOOKUP(X593,Table9[],4,0),AC593+AB593+Z593),AC593
+AB593+Z593)))</f>
        <v>#VALUE!</v>
      </c>
      <c r="AE593" s="42"/>
      <c r="AF593" s="15" t="str">
        <f>IFERROR(IF(COUNTIF(Table9[MM Year],X593),
IF(AD593&lt;VLOOKUP(X593,Table9[],7,0),AD593
+VLOOKUP(X593,Table9[],4,0),AD593),AD593
),"")</f>
        <v/>
      </c>
      <c r="AG593" s="5"/>
      <c r="AH593" s="5"/>
      <c r="AI593" s="5"/>
      <c r="AJ593" s="6"/>
      <c r="AK593" s="6"/>
      <c r="AL593" s="12" t="str">
        <f t="shared" si="97"/>
        <v/>
      </c>
      <c r="AM593" s="5"/>
      <c r="AN593" s="27" t="str">
        <f t="shared" si="98"/>
        <v/>
      </c>
      <c r="AO593" s="5"/>
      <c r="AP593" s="5"/>
      <c r="AQ593" s="6"/>
      <c r="AR593" s="12" t="str">
        <f t="shared" si="99"/>
        <v/>
      </c>
      <c r="AS593" s="6"/>
      <c r="AT593" s="5"/>
      <c r="AU593" s="53"/>
      <c r="AV593" s="53"/>
      <c r="AW593" s="54"/>
      <c r="AX593" s="15" t="str">
        <f t="shared" si="100"/>
        <v/>
      </c>
      <c r="AY593" s="5"/>
      <c r="AZ593" s="27" t="str">
        <f>IFERROR(VLOOKUP(AY593,vlookup!A$2:I$331,2,FALSE),"")</f>
        <v/>
      </c>
      <c r="BA593" s="27" t="str">
        <f>IFERROR(VLOOKUP(AY593,vlookup!A$2:I$331,3,FALSE),"")</f>
        <v/>
      </c>
      <c r="BB593" s="5"/>
      <c r="BC593" s="27" t="str">
        <f>IFERROR(VLOOKUP(BB593,vlookup!D$2:E$331,2,FALSE),"")</f>
        <v/>
      </c>
      <c r="BD593" s="5"/>
      <c r="BE593" s="27" t="str">
        <f t="shared" si="101"/>
        <v/>
      </c>
      <c r="BF593" s="27" t="str">
        <f>IFERROR(VLOOKUP(BE593,vlookup!G$2:I$331,2,FALSE),"")</f>
        <v/>
      </c>
      <c r="BG593" s="27" t="str">
        <f>IFERROR(VLOOKUP(BE593,vlookup!G$2:I$331,3,FALSE),"")</f>
        <v/>
      </c>
      <c r="BH593" s="5"/>
      <c r="BI593" s="6"/>
      <c r="BJ593" s="6"/>
      <c r="BK593" s="6"/>
      <c r="BL593" s="6"/>
    </row>
    <row r="594" spans="1:64">
      <c r="A594" s="4"/>
      <c r="B594" s="5"/>
      <c r="C594" s="27" t="str">
        <f>IFERROR(VLOOKUP(B594,vlookup!A$2:I$331,2,FALSE),"")</f>
        <v/>
      </c>
      <c r="D594" s="27" t="str">
        <f>IFERROR(VLOOKUP(B594,vlookup!A$2:I$331,3,FALSE),"")</f>
        <v/>
      </c>
      <c r="E594" s="5"/>
      <c r="F594" s="27" t="str">
        <f>IFERROR(VLOOKUP(E594,vlookup!D$2:E$331,2,FALSE),"")</f>
        <v/>
      </c>
      <c r="G594" s="5"/>
      <c r="H594" s="27" t="str">
        <f t="shared" si="92"/>
        <v/>
      </c>
      <c r="I594" s="27" t="str">
        <f>IFERROR(VLOOKUP(H594,vlookup!G$2:I$331,2,FALSE),"")</f>
        <v/>
      </c>
      <c r="J594" s="27" t="str">
        <f>IFERROR(VLOOKUP(H594,vlookup!G$2:I$331,3,FALSE),"")</f>
        <v/>
      </c>
      <c r="K594" s="5"/>
      <c r="L594" s="6"/>
      <c r="M594" s="6"/>
      <c r="N594" s="6"/>
      <c r="O594" s="6"/>
      <c r="P594" s="6"/>
      <c r="Q594" s="14" t="str">
        <f t="shared" si="93"/>
        <v/>
      </c>
      <c r="R594" s="5"/>
      <c r="S594" s="6"/>
      <c r="T594" s="6"/>
      <c r="U594" s="5"/>
      <c r="V594" s="45">
        <f t="shared" si="94"/>
        <v>0</v>
      </c>
      <c r="W594" s="45">
        <f t="shared" si="95"/>
        <v>0</v>
      </c>
      <c r="X594" s="45" t="e">
        <f t="shared" si="96"/>
        <v>#VALUE!</v>
      </c>
      <c r="Y594" s="45">
        <f>IFERROR(VALUE(V594),VLOOKUP(V594,DayReplace[],2,0))</f>
        <v>0</v>
      </c>
      <c r="Z594" s="45">
        <f>IF(V594=0,1,
IF(OR(AND(COUNTIF(Table12[Normal and Leap Years],X594),AA594=3,Y594=30),
AND(COUNTIF(Table9[MM Year],X594),COUNTIF(Table13[Always 29-Day Months],AA594),Y594=30)),Y594
-1,Y594))</f>
        <v>1</v>
      </c>
      <c r="AA594" s="45">
        <f>IFERROR(VALUE(W594),VLOOKUP(W594,MonthReplace[],2,0))</f>
        <v>0</v>
      </c>
      <c r="AB594" s="45" t="e">
        <f>IF(COUNTIF(Table9[MM Year],X594),VLOOKUP(AA594,MonthSerial[],VLOOKUP(X594,Table9[],3,0)+2,0),DATE(X594,AA594,0)-AC594)</f>
        <v>#VALUE!</v>
      </c>
      <c r="AC594" s="45" t="e">
        <f>IF(COUNTIF(Table9[MM Year],X594),
VLOOKUP(X594,Table9[],5,0),
DATE(X594,1,0))</f>
        <v>#VALUE!</v>
      </c>
      <c r="AD594" s="46" t="e">
        <f>IF(AA594=0,DATE(YEAR(AC594+1),7,16),
IF(V594=0,IF(COUNTIF(Table9[MM Year],X594),AC594+AB594+Z594+15-DAY(AC594+AB594+Z594+15)+16,AC594+AB594+Z594-DAY(AC594+AB594+Z594)+16),
IF(COUNTIF(Table9[MM Year],X594),
IF(AC594+AB594+Z594&lt;VLOOKUP(X594,Table9[],7,0),AC594
+AB594+Z594+VLOOKUP(X594,Table9[],4,0),AC594+AB594+Z594),AC594
+AB594+Z594)))</f>
        <v>#VALUE!</v>
      </c>
      <c r="AE594" s="42"/>
      <c r="AF594" s="15" t="str">
        <f>IFERROR(IF(COUNTIF(Table9[MM Year],X594),
IF(AD594&lt;VLOOKUP(X594,Table9[],7,0),AD594
+VLOOKUP(X594,Table9[],4,0),AD594),AD594
),"")</f>
        <v/>
      </c>
      <c r="AG594" s="5"/>
      <c r="AH594" s="5"/>
      <c r="AI594" s="5"/>
      <c r="AJ594" s="6"/>
      <c r="AK594" s="6"/>
      <c r="AL594" s="12" t="str">
        <f t="shared" si="97"/>
        <v/>
      </c>
      <c r="AM594" s="5"/>
      <c r="AN594" s="27" t="str">
        <f t="shared" si="98"/>
        <v/>
      </c>
      <c r="AO594" s="5"/>
      <c r="AP594" s="5"/>
      <c r="AQ594" s="6"/>
      <c r="AR594" s="12" t="str">
        <f t="shared" si="99"/>
        <v/>
      </c>
      <c r="AS594" s="6"/>
      <c r="AT594" s="5"/>
      <c r="AU594" s="53"/>
      <c r="AV594" s="53"/>
      <c r="AW594" s="54"/>
      <c r="AX594" s="15" t="str">
        <f t="shared" si="100"/>
        <v/>
      </c>
      <c r="AY594" s="5"/>
      <c r="AZ594" s="27" t="str">
        <f>IFERROR(VLOOKUP(AY594,vlookup!A$2:I$331,2,FALSE),"")</f>
        <v/>
      </c>
      <c r="BA594" s="27" t="str">
        <f>IFERROR(VLOOKUP(AY594,vlookup!A$2:I$331,3,FALSE),"")</f>
        <v/>
      </c>
      <c r="BB594" s="5"/>
      <c r="BC594" s="27" t="str">
        <f>IFERROR(VLOOKUP(BB594,vlookup!D$2:E$331,2,FALSE),"")</f>
        <v/>
      </c>
      <c r="BD594" s="5"/>
      <c r="BE594" s="27" t="str">
        <f t="shared" si="101"/>
        <v/>
      </c>
      <c r="BF594" s="27" t="str">
        <f>IFERROR(VLOOKUP(BE594,vlookup!G$2:I$331,2,FALSE),"")</f>
        <v/>
      </c>
      <c r="BG594" s="27" t="str">
        <f>IFERROR(VLOOKUP(BE594,vlookup!G$2:I$331,3,FALSE),"")</f>
        <v/>
      </c>
      <c r="BH594" s="5"/>
      <c r="BI594" s="6"/>
      <c r="BJ594" s="6"/>
      <c r="BK594" s="6"/>
      <c r="BL594" s="6"/>
    </row>
    <row r="595" spans="1:64">
      <c r="A595" s="4"/>
      <c r="B595" s="5"/>
      <c r="C595" s="27" t="str">
        <f>IFERROR(VLOOKUP(B595,vlookup!A$2:I$331,2,FALSE),"")</f>
        <v/>
      </c>
      <c r="D595" s="27" t="str">
        <f>IFERROR(VLOOKUP(B595,vlookup!A$2:I$331,3,FALSE),"")</f>
        <v/>
      </c>
      <c r="E595" s="5"/>
      <c r="F595" s="27" t="str">
        <f>IFERROR(VLOOKUP(E595,vlookup!D$2:E$331,2,FALSE),"")</f>
        <v/>
      </c>
      <c r="G595" s="5"/>
      <c r="H595" s="27" t="str">
        <f t="shared" si="92"/>
        <v/>
      </c>
      <c r="I595" s="27" t="str">
        <f>IFERROR(VLOOKUP(H595,vlookup!G$2:I$331,2,FALSE),"")</f>
        <v/>
      </c>
      <c r="J595" s="27" t="str">
        <f>IFERROR(VLOOKUP(H595,vlookup!G$2:I$331,3,FALSE),"")</f>
        <v/>
      </c>
      <c r="K595" s="5"/>
      <c r="L595" s="6"/>
      <c r="M595" s="6"/>
      <c r="N595" s="6"/>
      <c r="O595" s="6"/>
      <c r="P595" s="6"/>
      <c r="Q595" s="14" t="str">
        <f t="shared" si="93"/>
        <v/>
      </c>
      <c r="R595" s="5"/>
      <c r="S595" s="6"/>
      <c r="T595" s="6"/>
      <c r="U595" s="5"/>
      <c r="V595" s="45">
        <f t="shared" si="94"/>
        <v>0</v>
      </c>
      <c r="W595" s="45">
        <f t="shared" si="95"/>
        <v>0</v>
      </c>
      <c r="X595" s="45" t="e">
        <f t="shared" si="96"/>
        <v>#VALUE!</v>
      </c>
      <c r="Y595" s="45">
        <f>IFERROR(VALUE(V595),VLOOKUP(V595,DayReplace[],2,0))</f>
        <v>0</v>
      </c>
      <c r="Z595" s="45">
        <f>IF(V595=0,1,
IF(OR(AND(COUNTIF(Table12[Normal and Leap Years],X595),AA595=3,Y595=30),
AND(COUNTIF(Table9[MM Year],X595),COUNTIF(Table13[Always 29-Day Months],AA595),Y595=30)),Y595
-1,Y595))</f>
        <v>1</v>
      </c>
      <c r="AA595" s="45">
        <f>IFERROR(VALUE(W595),VLOOKUP(W595,MonthReplace[],2,0))</f>
        <v>0</v>
      </c>
      <c r="AB595" s="45" t="e">
        <f>IF(COUNTIF(Table9[MM Year],X595),VLOOKUP(AA595,MonthSerial[],VLOOKUP(X595,Table9[],3,0)+2,0),DATE(X595,AA595,0)-AC595)</f>
        <v>#VALUE!</v>
      </c>
      <c r="AC595" s="45" t="e">
        <f>IF(COUNTIF(Table9[MM Year],X595),
VLOOKUP(X595,Table9[],5,0),
DATE(X595,1,0))</f>
        <v>#VALUE!</v>
      </c>
      <c r="AD595" s="46" t="e">
        <f>IF(AA595=0,DATE(YEAR(AC595+1),7,16),
IF(V595=0,IF(COUNTIF(Table9[MM Year],X595),AC595+AB595+Z595+15-DAY(AC595+AB595+Z595+15)+16,AC595+AB595+Z595-DAY(AC595+AB595+Z595)+16),
IF(COUNTIF(Table9[MM Year],X595),
IF(AC595+AB595+Z595&lt;VLOOKUP(X595,Table9[],7,0),AC595
+AB595+Z595+VLOOKUP(X595,Table9[],4,0),AC595+AB595+Z595),AC595
+AB595+Z595)))</f>
        <v>#VALUE!</v>
      </c>
      <c r="AE595" s="42"/>
      <c r="AF595" s="15" t="str">
        <f>IFERROR(IF(COUNTIF(Table9[MM Year],X595),
IF(AD595&lt;VLOOKUP(X595,Table9[],7,0),AD595
+VLOOKUP(X595,Table9[],4,0),AD595),AD595
),"")</f>
        <v/>
      </c>
      <c r="AG595" s="5"/>
      <c r="AH595" s="5"/>
      <c r="AI595" s="5"/>
      <c r="AJ595" s="6"/>
      <c r="AK595" s="6"/>
      <c r="AL595" s="12" t="str">
        <f t="shared" si="97"/>
        <v/>
      </c>
      <c r="AM595" s="5"/>
      <c r="AN595" s="27" t="str">
        <f t="shared" si="98"/>
        <v/>
      </c>
      <c r="AO595" s="5"/>
      <c r="AP595" s="5"/>
      <c r="AQ595" s="6"/>
      <c r="AR595" s="12" t="str">
        <f t="shared" si="99"/>
        <v/>
      </c>
      <c r="AS595" s="6"/>
      <c r="AT595" s="5"/>
      <c r="AU595" s="53"/>
      <c r="AV595" s="53"/>
      <c r="AW595" s="54"/>
      <c r="AX595" s="15" t="str">
        <f t="shared" si="100"/>
        <v/>
      </c>
      <c r="AY595" s="5"/>
      <c r="AZ595" s="27" t="str">
        <f>IFERROR(VLOOKUP(AY595,vlookup!A$2:I$331,2,FALSE),"")</f>
        <v/>
      </c>
      <c r="BA595" s="27" t="str">
        <f>IFERROR(VLOOKUP(AY595,vlookup!A$2:I$331,3,FALSE),"")</f>
        <v/>
      </c>
      <c r="BB595" s="5"/>
      <c r="BC595" s="27" t="str">
        <f>IFERROR(VLOOKUP(BB595,vlookup!D$2:E$331,2,FALSE),"")</f>
        <v/>
      </c>
      <c r="BD595" s="5"/>
      <c r="BE595" s="27" t="str">
        <f t="shared" si="101"/>
        <v/>
      </c>
      <c r="BF595" s="27" t="str">
        <f>IFERROR(VLOOKUP(BE595,vlookup!G$2:I$331,2,FALSE),"")</f>
        <v/>
      </c>
      <c r="BG595" s="27" t="str">
        <f>IFERROR(VLOOKUP(BE595,vlookup!G$2:I$331,3,FALSE),"")</f>
        <v/>
      </c>
      <c r="BH595" s="5"/>
      <c r="BI595" s="6"/>
      <c r="BJ595" s="6"/>
      <c r="BK595" s="6"/>
      <c r="BL595" s="6"/>
    </row>
    <row r="596" spans="1:64">
      <c r="A596" s="4"/>
      <c r="B596" s="5"/>
      <c r="C596" s="27" t="str">
        <f>IFERROR(VLOOKUP(B596,vlookup!A$2:I$331,2,FALSE),"")</f>
        <v/>
      </c>
      <c r="D596" s="27" t="str">
        <f>IFERROR(VLOOKUP(B596,vlookup!A$2:I$331,3,FALSE),"")</f>
        <v/>
      </c>
      <c r="E596" s="5"/>
      <c r="F596" s="27" t="str">
        <f>IFERROR(VLOOKUP(E596,vlookup!D$2:E$331,2,FALSE),"")</f>
        <v/>
      </c>
      <c r="G596" s="5"/>
      <c r="H596" s="27" t="str">
        <f t="shared" si="92"/>
        <v/>
      </c>
      <c r="I596" s="27" t="str">
        <f>IFERROR(VLOOKUP(H596,vlookup!G$2:I$331,2,FALSE),"")</f>
        <v/>
      </c>
      <c r="J596" s="27" t="str">
        <f>IFERROR(VLOOKUP(H596,vlookup!G$2:I$331,3,FALSE),"")</f>
        <v/>
      </c>
      <c r="K596" s="5"/>
      <c r="L596" s="6"/>
      <c r="M596" s="6"/>
      <c r="N596" s="6"/>
      <c r="O596" s="6"/>
      <c r="P596" s="6"/>
      <c r="Q596" s="14" t="str">
        <f t="shared" si="93"/>
        <v/>
      </c>
      <c r="R596" s="5"/>
      <c r="S596" s="6"/>
      <c r="T596" s="6"/>
      <c r="U596" s="5"/>
      <c r="V596" s="45">
        <f t="shared" si="94"/>
        <v>0</v>
      </c>
      <c r="W596" s="45">
        <f t="shared" si="95"/>
        <v>0</v>
      </c>
      <c r="X596" s="45" t="e">
        <f t="shared" si="96"/>
        <v>#VALUE!</v>
      </c>
      <c r="Y596" s="45">
        <f>IFERROR(VALUE(V596),VLOOKUP(V596,DayReplace[],2,0))</f>
        <v>0</v>
      </c>
      <c r="Z596" s="45">
        <f>IF(V596=0,1,
IF(OR(AND(COUNTIF(Table12[Normal and Leap Years],X596),AA596=3,Y596=30),
AND(COUNTIF(Table9[MM Year],X596),COUNTIF(Table13[Always 29-Day Months],AA596),Y596=30)),Y596
-1,Y596))</f>
        <v>1</v>
      </c>
      <c r="AA596" s="45">
        <f>IFERROR(VALUE(W596),VLOOKUP(W596,MonthReplace[],2,0))</f>
        <v>0</v>
      </c>
      <c r="AB596" s="45" t="e">
        <f>IF(COUNTIF(Table9[MM Year],X596),VLOOKUP(AA596,MonthSerial[],VLOOKUP(X596,Table9[],3,0)+2,0),DATE(X596,AA596,0)-AC596)</f>
        <v>#VALUE!</v>
      </c>
      <c r="AC596" s="45" t="e">
        <f>IF(COUNTIF(Table9[MM Year],X596),
VLOOKUP(X596,Table9[],5,0),
DATE(X596,1,0))</f>
        <v>#VALUE!</v>
      </c>
      <c r="AD596" s="46" t="e">
        <f>IF(AA596=0,DATE(YEAR(AC596+1),7,16),
IF(V596=0,IF(COUNTIF(Table9[MM Year],X596),AC596+AB596+Z596+15-DAY(AC596+AB596+Z596+15)+16,AC596+AB596+Z596-DAY(AC596+AB596+Z596)+16),
IF(COUNTIF(Table9[MM Year],X596),
IF(AC596+AB596+Z596&lt;VLOOKUP(X596,Table9[],7,0),AC596
+AB596+Z596+VLOOKUP(X596,Table9[],4,0),AC596+AB596+Z596),AC596
+AB596+Z596)))</f>
        <v>#VALUE!</v>
      </c>
      <c r="AE596" s="42"/>
      <c r="AF596" s="15" t="str">
        <f>IFERROR(IF(COUNTIF(Table9[MM Year],X596),
IF(AD596&lt;VLOOKUP(X596,Table9[],7,0),AD596
+VLOOKUP(X596,Table9[],4,0),AD596),AD596
),"")</f>
        <v/>
      </c>
      <c r="AG596" s="5"/>
      <c r="AH596" s="5"/>
      <c r="AI596" s="5"/>
      <c r="AJ596" s="6"/>
      <c r="AK596" s="6"/>
      <c r="AL596" s="12" t="str">
        <f t="shared" si="97"/>
        <v/>
      </c>
      <c r="AM596" s="5"/>
      <c r="AN596" s="27" t="str">
        <f t="shared" si="98"/>
        <v/>
      </c>
      <c r="AO596" s="5"/>
      <c r="AP596" s="5"/>
      <c r="AQ596" s="6"/>
      <c r="AR596" s="12" t="str">
        <f t="shared" si="99"/>
        <v/>
      </c>
      <c r="AS596" s="6"/>
      <c r="AT596" s="5"/>
      <c r="AU596" s="53"/>
      <c r="AV596" s="53"/>
      <c r="AW596" s="54"/>
      <c r="AX596" s="15" t="str">
        <f t="shared" si="100"/>
        <v/>
      </c>
      <c r="AY596" s="5"/>
      <c r="AZ596" s="27" t="str">
        <f>IFERROR(VLOOKUP(AY596,vlookup!A$2:I$331,2,FALSE),"")</f>
        <v/>
      </c>
      <c r="BA596" s="27" t="str">
        <f>IFERROR(VLOOKUP(AY596,vlookup!A$2:I$331,3,FALSE),"")</f>
        <v/>
      </c>
      <c r="BB596" s="5"/>
      <c r="BC596" s="27" t="str">
        <f>IFERROR(VLOOKUP(BB596,vlookup!D$2:E$331,2,FALSE),"")</f>
        <v/>
      </c>
      <c r="BD596" s="5"/>
      <c r="BE596" s="27" t="str">
        <f t="shared" si="101"/>
        <v/>
      </c>
      <c r="BF596" s="27" t="str">
        <f>IFERROR(VLOOKUP(BE596,vlookup!G$2:I$331,2,FALSE),"")</f>
        <v/>
      </c>
      <c r="BG596" s="27" t="str">
        <f>IFERROR(VLOOKUP(BE596,vlookup!G$2:I$331,3,FALSE),"")</f>
        <v/>
      </c>
      <c r="BH596" s="5"/>
      <c r="BI596" s="6"/>
      <c r="BJ596" s="6"/>
      <c r="BK596" s="6"/>
      <c r="BL596" s="6"/>
    </row>
    <row r="597" spans="1:64">
      <c r="A597" s="4"/>
      <c r="B597" s="5"/>
      <c r="C597" s="27" t="str">
        <f>IFERROR(VLOOKUP(B597,vlookup!A$2:I$331,2,FALSE),"")</f>
        <v/>
      </c>
      <c r="D597" s="27" t="str">
        <f>IFERROR(VLOOKUP(B597,vlookup!A$2:I$331,3,FALSE),"")</f>
        <v/>
      </c>
      <c r="E597" s="5"/>
      <c r="F597" s="27" t="str">
        <f>IFERROR(VLOOKUP(E597,vlookup!D$2:E$331,2,FALSE),"")</f>
        <v/>
      </c>
      <c r="G597" s="5"/>
      <c r="H597" s="27" t="str">
        <f t="shared" si="92"/>
        <v/>
      </c>
      <c r="I597" s="27" t="str">
        <f>IFERROR(VLOOKUP(H597,vlookup!G$2:I$331,2,FALSE),"")</f>
        <v/>
      </c>
      <c r="J597" s="27" t="str">
        <f>IFERROR(VLOOKUP(H597,vlookup!G$2:I$331,3,FALSE),"")</f>
        <v/>
      </c>
      <c r="K597" s="5"/>
      <c r="L597" s="6"/>
      <c r="M597" s="6"/>
      <c r="N597" s="6"/>
      <c r="O597" s="6"/>
      <c r="P597" s="6"/>
      <c r="Q597" s="14" t="str">
        <f t="shared" si="93"/>
        <v/>
      </c>
      <c r="R597" s="5"/>
      <c r="S597" s="6"/>
      <c r="T597" s="6"/>
      <c r="U597" s="5"/>
      <c r="V597" s="45">
        <f t="shared" si="94"/>
        <v>0</v>
      </c>
      <c r="W597" s="45">
        <f t="shared" si="95"/>
        <v>0</v>
      </c>
      <c r="X597" s="45" t="e">
        <f t="shared" si="96"/>
        <v>#VALUE!</v>
      </c>
      <c r="Y597" s="45">
        <f>IFERROR(VALUE(V597),VLOOKUP(V597,DayReplace[],2,0))</f>
        <v>0</v>
      </c>
      <c r="Z597" s="45">
        <f>IF(V597=0,1,
IF(OR(AND(COUNTIF(Table12[Normal and Leap Years],X597),AA597=3,Y597=30),
AND(COUNTIF(Table9[MM Year],X597),COUNTIF(Table13[Always 29-Day Months],AA597),Y597=30)),Y597
-1,Y597))</f>
        <v>1</v>
      </c>
      <c r="AA597" s="45">
        <f>IFERROR(VALUE(W597),VLOOKUP(W597,MonthReplace[],2,0))</f>
        <v>0</v>
      </c>
      <c r="AB597" s="45" t="e">
        <f>IF(COUNTIF(Table9[MM Year],X597),VLOOKUP(AA597,MonthSerial[],VLOOKUP(X597,Table9[],3,0)+2,0),DATE(X597,AA597,0)-AC597)</f>
        <v>#VALUE!</v>
      </c>
      <c r="AC597" s="45" t="e">
        <f>IF(COUNTIF(Table9[MM Year],X597),
VLOOKUP(X597,Table9[],5,0),
DATE(X597,1,0))</f>
        <v>#VALUE!</v>
      </c>
      <c r="AD597" s="46" t="e">
        <f>IF(AA597=0,DATE(YEAR(AC597+1),7,16),
IF(V597=0,IF(COUNTIF(Table9[MM Year],X597),AC597+AB597+Z597+15-DAY(AC597+AB597+Z597+15)+16,AC597+AB597+Z597-DAY(AC597+AB597+Z597)+16),
IF(COUNTIF(Table9[MM Year],X597),
IF(AC597+AB597+Z597&lt;VLOOKUP(X597,Table9[],7,0),AC597
+AB597+Z597+VLOOKUP(X597,Table9[],4,0),AC597+AB597+Z597),AC597
+AB597+Z597)))</f>
        <v>#VALUE!</v>
      </c>
      <c r="AE597" s="42"/>
      <c r="AF597" s="15" t="str">
        <f>IFERROR(IF(COUNTIF(Table9[MM Year],X597),
IF(AD597&lt;VLOOKUP(X597,Table9[],7,0),AD597
+VLOOKUP(X597,Table9[],4,0),AD597),AD597
),"")</f>
        <v/>
      </c>
      <c r="AG597" s="5"/>
      <c r="AH597" s="5"/>
      <c r="AI597" s="5"/>
      <c r="AJ597" s="6"/>
      <c r="AK597" s="6"/>
      <c r="AL597" s="12" t="str">
        <f t="shared" si="97"/>
        <v/>
      </c>
      <c r="AM597" s="5"/>
      <c r="AN597" s="27" t="str">
        <f t="shared" si="98"/>
        <v/>
      </c>
      <c r="AO597" s="5"/>
      <c r="AP597" s="5"/>
      <c r="AQ597" s="6"/>
      <c r="AR597" s="12" t="str">
        <f t="shared" si="99"/>
        <v/>
      </c>
      <c r="AS597" s="6"/>
      <c r="AT597" s="5"/>
      <c r="AU597" s="53"/>
      <c r="AV597" s="53"/>
      <c r="AW597" s="54"/>
      <c r="AX597" s="15" t="str">
        <f t="shared" si="100"/>
        <v/>
      </c>
      <c r="AY597" s="5"/>
      <c r="AZ597" s="27" t="str">
        <f>IFERROR(VLOOKUP(AY597,vlookup!A$2:I$331,2,FALSE),"")</f>
        <v/>
      </c>
      <c r="BA597" s="27" t="str">
        <f>IFERROR(VLOOKUP(AY597,vlookup!A$2:I$331,3,FALSE),"")</f>
        <v/>
      </c>
      <c r="BB597" s="5"/>
      <c r="BC597" s="27" t="str">
        <f>IFERROR(VLOOKUP(BB597,vlookup!D$2:E$331,2,FALSE),"")</f>
        <v/>
      </c>
      <c r="BD597" s="5"/>
      <c r="BE597" s="27" t="str">
        <f t="shared" si="101"/>
        <v/>
      </c>
      <c r="BF597" s="27" t="str">
        <f>IFERROR(VLOOKUP(BE597,vlookup!G$2:I$331,2,FALSE),"")</f>
        <v/>
      </c>
      <c r="BG597" s="27" t="str">
        <f>IFERROR(VLOOKUP(BE597,vlookup!G$2:I$331,3,FALSE),"")</f>
        <v/>
      </c>
      <c r="BH597" s="5"/>
      <c r="BI597" s="6"/>
      <c r="BJ597" s="6"/>
      <c r="BK597" s="6"/>
      <c r="BL597" s="6"/>
    </row>
    <row r="598" spans="1:64">
      <c r="A598" s="4"/>
      <c r="B598" s="5"/>
      <c r="C598" s="27" t="str">
        <f>IFERROR(VLOOKUP(B598,vlookup!A$2:I$331,2,FALSE),"")</f>
        <v/>
      </c>
      <c r="D598" s="27" t="str">
        <f>IFERROR(VLOOKUP(B598,vlookup!A$2:I$331,3,FALSE),"")</f>
        <v/>
      </c>
      <c r="E598" s="5"/>
      <c r="F598" s="27" t="str">
        <f>IFERROR(VLOOKUP(E598,vlookup!D$2:E$331,2,FALSE),"")</f>
        <v/>
      </c>
      <c r="G598" s="5"/>
      <c r="H598" s="27" t="str">
        <f t="shared" si="92"/>
        <v/>
      </c>
      <c r="I598" s="27" t="str">
        <f>IFERROR(VLOOKUP(H598,vlookup!G$2:I$331,2,FALSE),"")</f>
        <v/>
      </c>
      <c r="J598" s="27" t="str">
        <f>IFERROR(VLOOKUP(H598,vlookup!G$2:I$331,3,FALSE),"")</f>
        <v/>
      </c>
      <c r="K598" s="5"/>
      <c r="L598" s="6"/>
      <c r="M598" s="6"/>
      <c r="N598" s="6"/>
      <c r="O598" s="6"/>
      <c r="P598" s="6"/>
      <c r="Q598" s="14" t="str">
        <f t="shared" si="93"/>
        <v/>
      </c>
      <c r="R598" s="5"/>
      <c r="S598" s="6"/>
      <c r="T598" s="6"/>
      <c r="U598" s="5"/>
      <c r="V598" s="45">
        <f t="shared" si="94"/>
        <v>0</v>
      </c>
      <c r="W598" s="45">
        <f t="shared" si="95"/>
        <v>0</v>
      </c>
      <c r="X598" s="45" t="e">
        <f t="shared" si="96"/>
        <v>#VALUE!</v>
      </c>
      <c r="Y598" s="45">
        <f>IFERROR(VALUE(V598),VLOOKUP(V598,DayReplace[],2,0))</f>
        <v>0</v>
      </c>
      <c r="Z598" s="45">
        <f>IF(V598=0,1,
IF(OR(AND(COUNTIF(Table12[Normal and Leap Years],X598),AA598=3,Y598=30),
AND(COUNTIF(Table9[MM Year],X598),COUNTIF(Table13[Always 29-Day Months],AA598),Y598=30)),Y598
-1,Y598))</f>
        <v>1</v>
      </c>
      <c r="AA598" s="45">
        <f>IFERROR(VALUE(W598),VLOOKUP(W598,MonthReplace[],2,0))</f>
        <v>0</v>
      </c>
      <c r="AB598" s="45" t="e">
        <f>IF(COUNTIF(Table9[MM Year],X598),VLOOKUP(AA598,MonthSerial[],VLOOKUP(X598,Table9[],3,0)+2,0),DATE(X598,AA598,0)-AC598)</f>
        <v>#VALUE!</v>
      </c>
      <c r="AC598" s="45" t="e">
        <f>IF(COUNTIF(Table9[MM Year],X598),
VLOOKUP(X598,Table9[],5,0),
DATE(X598,1,0))</f>
        <v>#VALUE!</v>
      </c>
      <c r="AD598" s="46" t="e">
        <f>IF(AA598=0,DATE(YEAR(AC598+1),7,16),
IF(V598=0,IF(COUNTIF(Table9[MM Year],X598),AC598+AB598+Z598+15-DAY(AC598+AB598+Z598+15)+16,AC598+AB598+Z598-DAY(AC598+AB598+Z598)+16),
IF(COUNTIF(Table9[MM Year],X598),
IF(AC598+AB598+Z598&lt;VLOOKUP(X598,Table9[],7,0),AC598
+AB598+Z598+VLOOKUP(X598,Table9[],4,0),AC598+AB598+Z598),AC598
+AB598+Z598)))</f>
        <v>#VALUE!</v>
      </c>
      <c r="AE598" s="42"/>
      <c r="AF598" s="15" t="str">
        <f>IFERROR(IF(COUNTIF(Table9[MM Year],X598),
IF(AD598&lt;VLOOKUP(X598,Table9[],7,0),AD598
+VLOOKUP(X598,Table9[],4,0),AD598),AD598
),"")</f>
        <v/>
      </c>
      <c r="AG598" s="5"/>
      <c r="AH598" s="5"/>
      <c r="AI598" s="5"/>
      <c r="AJ598" s="6"/>
      <c r="AK598" s="6"/>
      <c r="AL598" s="12" t="str">
        <f t="shared" si="97"/>
        <v/>
      </c>
      <c r="AM598" s="5"/>
      <c r="AN598" s="27" t="str">
        <f t="shared" si="98"/>
        <v/>
      </c>
      <c r="AO598" s="5"/>
      <c r="AP598" s="5"/>
      <c r="AQ598" s="6"/>
      <c r="AR598" s="12" t="str">
        <f t="shared" si="99"/>
        <v/>
      </c>
      <c r="AS598" s="6"/>
      <c r="AT598" s="5"/>
      <c r="AU598" s="53"/>
      <c r="AV598" s="53"/>
      <c r="AW598" s="54"/>
      <c r="AX598" s="15" t="str">
        <f t="shared" si="100"/>
        <v/>
      </c>
      <c r="AY598" s="5"/>
      <c r="AZ598" s="27" t="str">
        <f>IFERROR(VLOOKUP(AY598,vlookup!A$2:I$331,2,FALSE),"")</f>
        <v/>
      </c>
      <c r="BA598" s="27" t="str">
        <f>IFERROR(VLOOKUP(AY598,vlookup!A$2:I$331,3,FALSE),"")</f>
        <v/>
      </c>
      <c r="BB598" s="5"/>
      <c r="BC598" s="27" t="str">
        <f>IFERROR(VLOOKUP(BB598,vlookup!D$2:E$331,2,FALSE),"")</f>
        <v/>
      </c>
      <c r="BD598" s="5"/>
      <c r="BE598" s="27" t="str">
        <f t="shared" si="101"/>
        <v/>
      </c>
      <c r="BF598" s="27" t="str">
        <f>IFERROR(VLOOKUP(BE598,vlookup!G$2:I$331,2,FALSE),"")</f>
        <v/>
      </c>
      <c r="BG598" s="27" t="str">
        <f>IFERROR(VLOOKUP(BE598,vlookup!G$2:I$331,3,FALSE),"")</f>
        <v/>
      </c>
      <c r="BH598" s="5"/>
      <c r="BI598" s="6"/>
      <c r="BJ598" s="6"/>
      <c r="BK598" s="6"/>
      <c r="BL598" s="6"/>
    </row>
    <row r="599" spans="1:64">
      <c r="A599" s="4"/>
      <c r="B599" s="5"/>
      <c r="C599" s="27" t="str">
        <f>IFERROR(VLOOKUP(B599,vlookup!A$2:I$331,2,FALSE),"")</f>
        <v/>
      </c>
      <c r="D599" s="27" t="str">
        <f>IFERROR(VLOOKUP(B599,vlookup!A$2:I$331,3,FALSE),"")</f>
        <v/>
      </c>
      <c r="E599" s="5"/>
      <c r="F599" s="27" t="str">
        <f>IFERROR(VLOOKUP(E599,vlookup!D$2:E$331,2,FALSE),"")</f>
        <v/>
      </c>
      <c r="G599" s="5"/>
      <c r="H599" s="27" t="str">
        <f t="shared" si="92"/>
        <v/>
      </c>
      <c r="I599" s="27" t="str">
        <f>IFERROR(VLOOKUP(H599,vlookup!G$2:I$331,2,FALSE),"")</f>
        <v/>
      </c>
      <c r="J599" s="27" t="str">
        <f>IFERROR(VLOOKUP(H599,vlookup!G$2:I$331,3,FALSE),"")</f>
        <v/>
      </c>
      <c r="K599" s="5"/>
      <c r="L599" s="6"/>
      <c r="M599" s="6"/>
      <c r="N599" s="6"/>
      <c r="O599" s="6"/>
      <c r="P599" s="6"/>
      <c r="Q599" s="14" t="str">
        <f t="shared" si="93"/>
        <v/>
      </c>
      <c r="R599" s="5"/>
      <c r="S599" s="6"/>
      <c r="T599" s="6"/>
      <c r="U599" s="5"/>
      <c r="V599" s="45">
        <f t="shared" si="94"/>
        <v>0</v>
      </c>
      <c r="W599" s="45">
        <f t="shared" si="95"/>
        <v>0</v>
      </c>
      <c r="X599" s="45" t="e">
        <f t="shared" si="96"/>
        <v>#VALUE!</v>
      </c>
      <c r="Y599" s="45">
        <f>IFERROR(VALUE(V599),VLOOKUP(V599,DayReplace[],2,0))</f>
        <v>0</v>
      </c>
      <c r="Z599" s="45">
        <f>IF(V599=0,1,
IF(OR(AND(COUNTIF(Table12[Normal and Leap Years],X599),AA599=3,Y599=30),
AND(COUNTIF(Table9[MM Year],X599),COUNTIF(Table13[Always 29-Day Months],AA599),Y599=30)),Y599
-1,Y599))</f>
        <v>1</v>
      </c>
      <c r="AA599" s="45">
        <f>IFERROR(VALUE(W599),VLOOKUP(W599,MonthReplace[],2,0))</f>
        <v>0</v>
      </c>
      <c r="AB599" s="45" t="e">
        <f>IF(COUNTIF(Table9[MM Year],X599),VLOOKUP(AA599,MonthSerial[],VLOOKUP(X599,Table9[],3,0)+2,0),DATE(X599,AA599,0)-AC599)</f>
        <v>#VALUE!</v>
      </c>
      <c r="AC599" s="45" t="e">
        <f>IF(COUNTIF(Table9[MM Year],X599),
VLOOKUP(X599,Table9[],5,0),
DATE(X599,1,0))</f>
        <v>#VALUE!</v>
      </c>
      <c r="AD599" s="46" t="e">
        <f>IF(AA599=0,DATE(YEAR(AC599+1),7,16),
IF(V599=0,IF(COUNTIF(Table9[MM Year],X599),AC599+AB599+Z599+15-DAY(AC599+AB599+Z599+15)+16,AC599+AB599+Z599-DAY(AC599+AB599+Z599)+16),
IF(COUNTIF(Table9[MM Year],X599),
IF(AC599+AB599+Z599&lt;VLOOKUP(X599,Table9[],7,0),AC599
+AB599+Z599+VLOOKUP(X599,Table9[],4,0),AC599+AB599+Z599),AC599
+AB599+Z599)))</f>
        <v>#VALUE!</v>
      </c>
      <c r="AE599" s="42"/>
      <c r="AF599" s="15" t="str">
        <f>IFERROR(IF(COUNTIF(Table9[MM Year],X599),
IF(AD599&lt;VLOOKUP(X599,Table9[],7,0),AD599
+VLOOKUP(X599,Table9[],4,0),AD599),AD599
),"")</f>
        <v/>
      </c>
      <c r="AG599" s="5"/>
      <c r="AH599" s="5"/>
      <c r="AI599" s="5"/>
      <c r="AJ599" s="6"/>
      <c r="AK599" s="6"/>
      <c r="AL599" s="12" t="str">
        <f t="shared" si="97"/>
        <v/>
      </c>
      <c r="AM599" s="5"/>
      <c r="AN599" s="27" t="str">
        <f t="shared" si="98"/>
        <v/>
      </c>
      <c r="AO599" s="5"/>
      <c r="AP599" s="5"/>
      <c r="AQ599" s="6"/>
      <c r="AR599" s="12" t="str">
        <f t="shared" si="99"/>
        <v/>
      </c>
      <c r="AS599" s="6"/>
      <c r="AT599" s="5"/>
      <c r="AU599" s="53"/>
      <c r="AV599" s="53"/>
      <c r="AW599" s="54"/>
      <c r="AX599" s="15" t="str">
        <f t="shared" si="100"/>
        <v/>
      </c>
      <c r="AY599" s="5"/>
      <c r="AZ599" s="27" t="str">
        <f>IFERROR(VLOOKUP(AY599,vlookup!A$2:I$331,2,FALSE),"")</f>
        <v/>
      </c>
      <c r="BA599" s="27" t="str">
        <f>IFERROR(VLOOKUP(AY599,vlookup!A$2:I$331,3,FALSE),"")</f>
        <v/>
      </c>
      <c r="BB599" s="5"/>
      <c r="BC599" s="27" t="str">
        <f>IFERROR(VLOOKUP(BB599,vlookup!D$2:E$331,2,FALSE),"")</f>
        <v/>
      </c>
      <c r="BD599" s="5"/>
      <c r="BE599" s="27" t="str">
        <f t="shared" si="101"/>
        <v/>
      </c>
      <c r="BF599" s="27" t="str">
        <f>IFERROR(VLOOKUP(BE599,vlookup!G$2:I$331,2,FALSE),"")</f>
        <v/>
      </c>
      <c r="BG599" s="27" t="str">
        <f>IFERROR(VLOOKUP(BE599,vlookup!G$2:I$331,3,FALSE),"")</f>
        <v/>
      </c>
      <c r="BH599" s="5"/>
      <c r="BI599" s="6"/>
      <c r="BJ599" s="6"/>
      <c r="BK599" s="6"/>
      <c r="BL599" s="6"/>
    </row>
    <row r="600" spans="1:64">
      <c r="A600" s="4"/>
      <c r="B600" s="5"/>
      <c r="C600" s="27" t="str">
        <f>IFERROR(VLOOKUP(B600,vlookup!A$2:I$331,2,FALSE),"")</f>
        <v/>
      </c>
      <c r="D600" s="27" t="str">
        <f>IFERROR(VLOOKUP(B600,vlookup!A$2:I$331,3,FALSE),"")</f>
        <v/>
      </c>
      <c r="E600" s="5"/>
      <c r="F600" s="27" t="str">
        <f>IFERROR(VLOOKUP(E600,vlookup!D$2:E$331,2,FALSE),"")</f>
        <v/>
      </c>
      <c r="G600" s="5"/>
      <c r="H600" s="27" t="str">
        <f t="shared" si="92"/>
        <v/>
      </c>
      <c r="I600" s="27" t="str">
        <f>IFERROR(VLOOKUP(H600,vlookup!G$2:I$331,2,FALSE),"")</f>
        <v/>
      </c>
      <c r="J600" s="27" t="str">
        <f>IFERROR(VLOOKUP(H600,vlookup!G$2:I$331,3,FALSE),"")</f>
        <v/>
      </c>
      <c r="K600" s="5"/>
      <c r="L600" s="6"/>
      <c r="M600" s="6"/>
      <c r="N600" s="6"/>
      <c r="O600" s="6"/>
      <c r="P600" s="6"/>
      <c r="Q600" s="14" t="str">
        <f t="shared" si="93"/>
        <v/>
      </c>
      <c r="R600" s="5"/>
      <c r="S600" s="6"/>
      <c r="T600" s="6"/>
      <c r="U600" s="5"/>
      <c r="V600" s="45">
        <f t="shared" si="94"/>
        <v>0</v>
      </c>
      <c r="W600" s="45">
        <f t="shared" si="95"/>
        <v>0</v>
      </c>
      <c r="X600" s="45" t="e">
        <f t="shared" si="96"/>
        <v>#VALUE!</v>
      </c>
      <c r="Y600" s="45">
        <f>IFERROR(VALUE(V600),VLOOKUP(V600,DayReplace[],2,0))</f>
        <v>0</v>
      </c>
      <c r="Z600" s="45">
        <f>IF(V600=0,1,
IF(OR(AND(COUNTIF(Table12[Normal and Leap Years],X600),AA600=3,Y600=30),
AND(COUNTIF(Table9[MM Year],X600),COUNTIF(Table13[Always 29-Day Months],AA600),Y600=30)),Y600
-1,Y600))</f>
        <v>1</v>
      </c>
      <c r="AA600" s="45">
        <f>IFERROR(VALUE(W600),VLOOKUP(W600,MonthReplace[],2,0))</f>
        <v>0</v>
      </c>
      <c r="AB600" s="45" t="e">
        <f>IF(COUNTIF(Table9[MM Year],X600),VLOOKUP(AA600,MonthSerial[],VLOOKUP(X600,Table9[],3,0)+2,0),DATE(X600,AA600,0)-AC600)</f>
        <v>#VALUE!</v>
      </c>
      <c r="AC600" s="45" t="e">
        <f>IF(COUNTIF(Table9[MM Year],X600),
VLOOKUP(X600,Table9[],5,0),
DATE(X600,1,0))</f>
        <v>#VALUE!</v>
      </c>
      <c r="AD600" s="46" t="e">
        <f>IF(AA600=0,DATE(YEAR(AC600+1),7,16),
IF(V600=0,IF(COUNTIF(Table9[MM Year],X600),AC600+AB600+Z600+15-DAY(AC600+AB600+Z600+15)+16,AC600+AB600+Z600-DAY(AC600+AB600+Z600)+16),
IF(COUNTIF(Table9[MM Year],X600),
IF(AC600+AB600+Z600&lt;VLOOKUP(X600,Table9[],7,0),AC600
+AB600+Z600+VLOOKUP(X600,Table9[],4,0),AC600+AB600+Z600),AC600
+AB600+Z600)))</f>
        <v>#VALUE!</v>
      </c>
      <c r="AE600" s="42"/>
      <c r="AF600" s="15" t="str">
        <f>IFERROR(IF(COUNTIF(Table9[MM Year],X600),
IF(AD600&lt;VLOOKUP(X600,Table9[],7,0),AD600
+VLOOKUP(X600,Table9[],4,0),AD600),AD600
),"")</f>
        <v/>
      </c>
      <c r="AG600" s="5"/>
      <c r="AH600" s="5"/>
      <c r="AI600" s="5"/>
      <c r="AJ600" s="6"/>
      <c r="AK600" s="6"/>
      <c r="AL600" s="12" t="str">
        <f t="shared" si="97"/>
        <v/>
      </c>
      <c r="AM600" s="5"/>
      <c r="AN600" s="27" t="str">
        <f t="shared" si="98"/>
        <v/>
      </c>
      <c r="AO600" s="5"/>
      <c r="AP600" s="5"/>
      <c r="AQ600" s="6"/>
      <c r="AR600" s="12" t="str">
        <f t="shared" si="99"/>
        <v/>
      </c>
      <c r="AS600" s="6"/>
      <c r="AT600" s="5"/>
      <c r="AU600" s="53"/>
      <c r="AV600" s="53"/>
      <c r="AW600" s="54"/>
      <c r="AX600" s="15" t="str">
        <f t="shared" si="100"/>
        <v/>
      </c>
      <c r="AY600" s="5"/>
      <c r="AZ600" s="27" t="str">
        <f>IFERROR(VLOOKUP(AY600,vlookup!A$2:I$331,2,FALSE),"")</f>
        <v/>
      </c>
      <c r="BA600" s="27" t="str">
        <f>IFERROR(VLOOKUP(AY600,vlookup!A$2:I$331,3,FALSE),"")</f>
        <v/>
      </c>
      <c r="BB600" s="5"/>
      <c r="BC600" s="27" t="str">
        <f>IFERROR(VLOOKUP(BB600,vlookup!D$2:E$331,2,FALSE),"")</f>
        <v/>
      </c>
      <c r="BD600" s="5"/>
      <c r="BE600" s="27" t="str">
        <f t="shared" si="101"/>
        <v/>
      </c>
      <c r="BF600" s="27" t="str">
        <f>IFERROR(VLOOKUP(BE600,vlookup!G$2:I$331,2,FALSE),"")</f>
        <v/>
      </c>
      <c r="BG600" s="27" t="str">
        <f>IFERROR(VLOOKUP(BE600,vlookup!G$2:I$331,3,FALSE),"")</f>
        <v/>
      </c>
      <c r="BH600" s="5"/>
      <c r="BI600" s="6"/>
      <c r="BJ600" s="6"/>
      <c r="BK600" s="6"/>
      <c r="BL600" s="6"/>
    </row>
    <row r="601" spans="1:64">
      <c r="A601" s="4"/>
      <c r="B601" s="5"/>
      <c r="C601" s="27" t="str">
        <f>IFERROR(VLOOKUP(B601,vlookup!A$2:I$331,2,FALSE),"")</f>
        <v/>
      </c>
      <c r="D601" s="27" t="str">
        <f>IFERROR(VLOOKUP(B601,vlookup!A$2:I$331,3,FALSE),"")</f>
        <v/>
      </c>
      <c r="E601" s="5"/>
      <c r="F601" s="27" t="str">
        <f>IFERROR(VLOOKUP(E601,vlookup!D$2:E$331,2,FALSE),"")</f>
        <v/>
      </c>
      <c r="G601" s="5"/>
      <c r="H601" s="27" t="str">
        <f t="shared" si="92"/>
        <v/>
      </c>
      <c r="I601" s="27" t="str">
        <f>IFERROR(VLOOKUP(H601,vlookup!G$2:I$331,2,FALSE),"")</f>
        <v/>
      </c>
      <c r="J601" s="27" t="str">
        <f>IFERROR(VLOOKUP(H601,vlookup!G$2:I$331,3,FALSE),"")</f>
        <v/>
      </c>
      <c r="K601" s="5"/>
      <c r="L601" s="6"/>
      <c r="M601" s="6"/>
      <c r="N601" s="6"/>
      <c r="O601" s="6"/>
      <c r="P601" s="6"/>
      <c r="Q601" s="14" t="str">
        <f t="shared" si="93"/>
        <v/>
      </c>
      <c r="R601" s="5"/>
      <c r="S601" s="6"/>
      <c r="T601" s="6"/>
      <c r="U601" s="5"/>
      <c r="V601" s="45">
        <f t="shared" si="94"/>
        <v>0</v>
      </c>
      <c r="W601" s="45">
        <f t="shared" si="95"/>
        <v>0</v>
      </c>
      <c r="X601" s="45" t="e">
        <f t="shared" si="96"/>
        <v>#VALUE!</v>
      </c>
      <c r="Y601" s="45">
        <f>IFERROR(VALUE(V601),VLOOKUP(V601,DayReplace[],2,0))</f>
        <v>0</v>
      </c>
      <c r="Z601" s="45">
        <f>IF(V601=0,1,
IF(OR(AND(COUNTIF(Table12[Normal and Leap Years],X601),AA601=3,Y601=30),
AND(COUNTIF(Table9[MM Year],X601),COUNTIF(Table13[Always 29-Day Months],AA601),Y601=30)),Y601
-1,Y601))</f>
        <v>1</v>
      </c>
      <c r="AA601" s="45">
        <f>IFERROR(VALUE(W601),VLOOKUP(W601,MonthReplace[],2,0))</f>
        <v>0</v>
      </c>
      <c r="AB601" s="45" t="e">
        <f>IF(COUNTIF(Table9[MM Year],X601),VLOOKUP(AA601,MonthSerial[],VLOOKUP(X601,Table9[],3,0)+2,0),DATE(X601,AA601,0)-AC601)</f>
        <v>#VALUE!</v>
      </c>
      <c r="AC601" s="45" t="e">
        <f>IF(COUNTIF(Table9[MM Year],X601),
VLOOKUP(X601,Table9[],5,0),
DATE(X601,1,0))</f>
        <v>#VALUE!</v>
      </c>
      <c r="AD601" s="46" t="e">
        <f>IF(AA601=0,DATE(YEAR(AC601+1),7,16),
IF(V601=0,IF(COUNTIF(Table9[MM Year],X601),AC601+AB601+Z601+15-DAY(AC601+AB601+Z601+15)+16,AC601+AB601+Z601-DAY(AC601+AB601+Z601)+16),
IF(COUNTIF(Table9[MM Year],X601),
IF(AC601+AB601+Z601&lt;VLOOKUP(X601,Table9[],7,0),AC601
+AB601+Z601+VLOOKUP(X601,Table9[],4,0),AC601+AB601+Z601),AC601
+AB601+Z601)))</f>
        <v>#VALUE!</v>
      </c>
      <c r="AE601" s="42"/>
      <c r="AF601" s="15" t="str">
        <f>IFERROR(IF(COUNTIF(Table9[MM Year],X601),
IF(AD601&lt;VLOOKUP(X601,Table9[],7,0),AD601
+VLOOKUP(X601,Table9[],4,0),AD601),AD601
),"")</f>
        <v/>
      </c>
      <c r="AG601" s="5"/>
      <c r="AH601" s="5"/>
      <c r="AI601" s="5"/>
      <c r="AJ601" s="6"/>
      <c r="AK601" s="6"/>
      <c r="AL601" s="12" t="str">
        <f t="shared" si="97"/>
        <v/>
      </c>
      <c r="AM601" s="5"/>
      <c r="AN601" s="27" t="str">
        <f t="shared" si="98"/>
        <v/>
      </c>
      <c r="AO601" s="5"/>
      <c r="AP601" s="5"/>
      <c r="AQ601" s="6"/>
      <c r="AR601" s="12" t="str">
        <f t="shared" si="99"/>
        <v/>
      </c>
      <c r="AS601" s="6"/>
      <c r="AT601" s="5"/>
      <c r="AU601" s="53"/>
      <c r="AV601" s="53"/>
      <c r="AW601" s="54"/>
      <c r="AX601" s="15" t="str">
        <f t="shared" si="100"/>
        <v/>
      </c>
      <c r="AY601" s="5"/>
      <c r="AZ601" s="27" t="str">
        <f>IFERROR(VLOOKUP(AY601,vlookup!A$2:I$331,2,FALSE),"")</f>
        <v/>
      </c>
      <c r="BA601" s="27" t="str">
        <f>IFERROR(VLOOKUP(AY601,vlookup!A$2:I$331,3,FALSE),"")</f>
        <v/>
      </c>
      <c r="BB601" s="5"/>
      <c r="BC601" s="27" t="str">
        <f>IFERROR(VLOOKUP(BB601,vlookup!D$2:E$331,2,FALSE),"")</f>
        <v/>
      </c>
      <c r="BD601" s="5"/>
      <c r="BE601" s="27" t="str">
        <f t="shared" si="101"/>
        <v/>
      </c>
      <c r="BF601" s="27" t="str">
        <f>IFERROR(VLOOKUP(BE601,vlookup!G$2:I$331,2,FALSE),"")</f>
        <v/>
      </c>
      <c r="BG601" s="27" t="str">
        <f>IFERROR(VLOOKUP(BE601,vlookup!G$2:I$331,3,FALSE),"")</f>
        <v/>
      </c>
      <c r="BH601" s="5"/>
      <c r="BI601" s="6"/>
      <c r="BJ601" s="6"/>
      <c r="BK601" s="6"/>
      <c r="BL601" s="6"/>
    </row>
    <row r="602" spans="1:64">
      <c r="A602" s="4"/>
      <c r="B602" s="5"/>
      <c r="C602" s="27" t="str">
        <f>IFERROR(VLOOKUP(B602,vlookup!A$2:I$331,2,FALSE),"")</f>
        <v/>
      </c>
      <c r="D602" s="27" t="str">
        <f>IFERROR(VLOOKUP(B602,vlookup!A$2:I$331,3,FALSE),"")</f>
        <v/>
      </c>
      <c r="E602" s="5"/>
      <c r="F602" s="27" t="str">
        <f>IFERROR(VLOOKUP(E602,vlookup!D$2:E$331,2,FALSE),"")</f>
        <v/>
      </c>
      <c r="G602" s="5"/>
      <c r="H602" s="27" t="str">
        <f t="shared" si="92"/>
        <v/>
      </c>
      <c r="I602" s="27" t="str">
        <f>IFERROR(VLOOKUP(H602,vlookup!G$2:I$331,2,FALSE),"")</f>
        <v/>
      </c>
      <c r="J602" s="27" t="str">
        <f>IFERROR(VLOOKUP(H602,vlookup!G$2:I$331,3,FALSE),"")</f>
        <v/>
      </c>
      <c r="K602" s="5"/>
      <c r="L602" s="6"/>
      <c r="M602" s="6"/>
      <c r="N602" s="6"/>
      <c r="O602" s="6"/>
      <c r="P602" s="6"/>
      <c r="Q602" s="14" t="str">
        <f t="shared" si="93"/>
        <v/>
      </c>
      <c r="R602" s="5"/>
      <c r="S602" s="6"/>
      <c r="T602" s="6"/>
      <c r="U602" s="5"/>
      <c r="V602" s="45">
        <f t="shared" si="94"/>
        <v>0</v>
      </c>
      <c r="W602" s="45">
        <f t="shared" si="95"/>
        <v>0</v>
      </c>
      <c r="X602" s="45" t="e">
        <f t="shared" si="96"/>
        <v>#VALUE!</v>
      </c>
      <c r="Y602" s="45">
        <f>IFERROR(VALUE(V602),VLOOKUP(V602,DayReplace[],2,0))</f>
        <v>0</v>
      </c>
      <c r="Z602" s="45">
        <f>IF(V602=0,1,
IF(OR(AND(COUNTIF(Table12[Normal and Leap Years],X602),AA602=3,Y602=30),
AND(COUNTIF(Table9[MM Year],X602),COUNTIF(Table13[Always 29-Day Months],AA602),Y602=30)),Y602
-1,Y602))</f>
        <v>1</v>
      </c>
      <c r="AA602" s="45">
        <f>IFERROR(VALUE(W602),VLOOKUP(W602,MonthReplace[],2,0))</f>
        <v>0</v>
      </c>
      <c r="AB602" s="45" t="e">
        <f>IF(COUNTIF(Table9[MM Year],X602),VLOOKUP(AA602,MonthSerial[],VLOOKUP(X602,Table9[],3,0)+2,0),DATE(X602,AA602,0)-AC602)</f>
        <v>#VALUE!</v>
      </c>
      <c r="AC602" s="45" t="e">
        <f>IF(COUNTIF(Table9[MM Year],X602),
VLOOKUP(X602,Table9[],5,0),
DATE(X602,1,0))</f>
        <v>#VALUE!</v>
      </c>
      <c r="AD602" s="46" t="e">
        <f>IF(AA602=0,DATE(YEAR(AC602+1),7,16),
IF(V602=0,IF(COUNTIF(Table9[MM Year],X602),AC602+AB602+Z602+15-DAY(AC602+AB602+Z602+15)+16,AC602+AB602+Z602-DAY(AC602+AB602+Z602)+16),
IF(COUNTIF(Table9[MM Year],X602),
IF(AC602+AB602+Z602&lt;VLOOKUP(X602,Table9[],7,0),AC602
+AB602+Z602+VLOOKUP(X602,Table9[],4,0),AC602+AB602+Z602),AC602
+AB602+Z602)))</f>
        <v>#VALUE!</v>
      </c>
      <c r="AE602" s="42"/>
      <c r="AF602" s="15" t="str">
        <f>IFERROR(IF(COUNTIF(Table9[MM Year],X602),
IF(AD602&lt;VLOOKUP(X602,Table9[],7,0),AD602
+VLOOKUP(X602,Table9[],4,0),AD602),AD602
),"")</f>
        <v/>
      </c>
      <c r="AG602" s="5"/>
      <c r="AH602" s="5"/>
      <c r="AI602" s="5"/>
      <c r="AJ602" s="6"/>
      <c r="AK602" s="6"/>
      <c r="AL602" s="12" t="str">
        <f t="shared" si="97"/>
        <v/>
      </c>
      <c r="AM602" s="5"/>
      <c r="AN602" s="27" t="str">
        <f t="shared" si="98"/>
        <v/>
      </c>
      <c r="AO602" s="5"/>
      <c r="AP602" s="5"/>
      <c r="AQ602" s="6"/>
      <c r="AR602" s="12" t="str">
        <f t="shared" si="99"/>
        <v/>
      </c>
      <c r="AS602" s="6"/>
      <c r="AT602" s="5"/>
      <c r="AU602" s="53"/>
      <c r="AV602" s="53"/>
      <c r="AW602" s="54"/>
      <c r="AX602" s="15" t="str">
        <f t="shared" si="100"/>
        <v/>
      </c>
      <c r="AY602" s="5"/>
      <c r="AZ602" s="27" t="str">
        <f>IFERROR(VLOOKUP(AY602,vlookup!A$2:I$331,2,FALSE),"")</f>
        <v/>
      </c>
      <c r="BA602" s="27" t="str">
        <f>IFERROR(VLOOKUP(AY602,vlookup!A$2:I$331,3,FALSE),"")</f>
        <v/>
      </c>
      <c r="BB602" s="5"/>
      <c r="BC602" s="27" t="str">
        <f>IFERROR(VLOOKUP(BB602,vlookup!D$2:E$331,2,FALSE),"")</f>
        <v/>
      </c>
      <c r="BD602" s="5"/>
      <c r="BE602" s="27" t="str">
        <f t="shared" si="101"/>
        <v/>
      </c>
      <c r="BF602" s="27" t="str">
        <f>IFERROR(VLOOKUP(BE602,vlookup!G$2:I$331,2,FALSE),"")</f>
        <v/>
      </c>
      <c r="BG602" s="27" t="str">
        <f>IFERROR(VLOOKUP(BE602,vlookup!G$2:I$331,3,FALSE),"")</f>
        <v/>
      </c>
      <c r="BH602" s="5"/>
      <c r="BI602" s="6"/>
      <c r="BJ602" s="6"/>
      <c r="BK602" s="6"/>
      <c r="BL602" s="6"/>
    </row>
    <row r="603" spans="1:64">
      <c r="A603" s="4"/>
      <c r="B603" s="5"/>
      <c r="C603" s="27" t="str">
        <f>IFERROR(VLOOKUP(B603,vlookup!A$2:I$331,2,FALSE),"")</f>
        <v/>
      </c>
      <c r="D603" s="27" t="str">
        <f>IFERROR(VLOOKUP(B603,vlookup!A$2:I$331,3,FALSE),"")</f>
        <v/>
      </c>
      <c r="E603" s="5"/>
      <c r="F603" s="27" t="str">
        <f>IFERROR(VLOOKUP(E603,vlookup!D$2:E$331,2,FALSE),"")</f>
        <v/>
      </c>
      <c r="G603" s="5"/>
      <c r="H603" s="27" t="str">
        <f t="shared" si="92"/>
        <v/>
      </c>
      <c r="I603" s="27" t="str">
        <f>IFERROR(VLOOKUP(H603,vlookup!G$2:I$331,2,FALSE),"")</f>
        <v/>
      </c>
      <c r="J603" s="27" t="str">
        <f>IFERROR(VLOOKUP(H603,vlookup!G$2:I$331,3,FALSE),"")</f>
        <v/>
      </c>
      <c r="K603" s="5"/>
      <c r="L603" s="6"/>
      <c r="M603" s="6"/>
      <c r="N603" s="6"/>
      <c r="O603" s="6"/>
      <c r="P603" s="6"/>
      <c r="Q603" s="14" t="str">
        <f t="shared" si="93"/>
        <v/>
      </c>
      <c r="R603" s="5"/>
      <c r="S603" s="6"/>
      <c r="T603" s="6"/>
      <c r="U603" s="5"/>
      <c r="V603" s="45">
        <f t="shared" si="94"/>
        <v>0</v>
      </c>
      <c r="W603" s="45">
        <f t="shared" si="95"/>
        <v>0</v>
      </c>
      <c r="X603" s="45" t="e">
        <f t="shared" si="96"/>
        <v>#VALUE!</v>
      </c>
      <c r="Y603" s="45">
        <f>IFERROR(VALUE(V603),VLOOKUP(V603,DayReplace[],2,0))</f>
        <v>0</v>
      </c>
      <c r="Z603" s="45">
        <f>IF(V603=0,1,
IF(OR(AND(COUNTIF(Table12[Normal and Leap Years],X603),AA603=3,Y603=30),
AND(COUNTIF(Table9[MM Year],X603),COUNTIF(Table13[Always 29-Day Months],AA603),Y603=30)),Y603
-1,Y603))</f>
        <v>1</v>
      </c>
      <c r="AA603" s="45">
        <f>IFERROR(VALUE(W603),VLOOKUP(W603,MonthReplace[],2,0))</f>
        <v>0</v>
      </c>
      <c r="AB603" s="45" t="e">
        <f>IF(COUNTIF(Table9[MM Year],X603),VLOOKUP(AA603,MonthSerial[],VLOOKUP(X603,Table9[],3,0)+2,0),DATE(X603,AA603,0)-AC603)</f>
        <v>#VALUE!</v>
      </c>
      <c r="AC603" s="45" t="e">
        <f>IF(COUNTIF(Table9[MM Year],X603),
VLOOKUP(X603,Table9[],5,0),
DATE(X603,1,0))</f>
        <v>#VALUE!</v>
      </c>
      <c r="AD603" s="46" t="e">
        <f>IF(AA603=0,DATE(YEAR(AC603+1),7,16),
IF(V603=0,IF(COUNTIF(Table9[MM Year],X603),AC603+AB603+Z603+15-DAY(AC603+AB603+Z603+15)+16,AC603+AB603+Z603-DAY(AC603+AB603+Z603)+16),
IF(COUNTIF(Table9[MM Year],X603),
IF(AC603+AB603+Z603&lt;VLOOKUP(X603,Table9[],7,0),AC603
+AB603+Z603+VLOOKUP(X603,Table9[],4,0),AC603+AB603+Z603),AC603
+AB603+Z603)))</f>
        <v>#VALUE!</v>
      </c>
      <c r="AE603" s="42"/>
      <c r="AF603" s="15" t="str">
        <f>IFERROR(IF(COUNTIF(Table9[MM Year],X603),
IF(AD603&lt;VLOOKUP(X603,Table9[],7,0),AD603
+VLOOKUP(X603,Table9[],4,0),AD603),AD603
),"")</f>
        <v/>
      </c>
      <c r="AG603" s="5"/>
      <c r="AH603" s="5"/>
      <c r="AI603" s="5"/>
      <c r="AJ603" s="6"/>
      <c r="AK603" s="6"/>
      <c r="AL603" s="12" t="str">
        <f t="shared" si="97"/>
        <v/>
      </c>
      <c r="AM603" s="5"/>
      <c r="AN603" s="27" t="str">
        <f t="shared" si="98"/>
        <v/>
      </c>
      <c r="AO603" s="5"/>
      <c r="AP603" s="5"/>
      <c r="AQ603" s="6"/>
      <c r="AR603" s="12" t="str">
        <f t="shared" si="99"/>
        <v/>
      </c>
      <c r="AS603" s="6"/>
      <c r="AT603" s="5"/>
      <c r="AU603" s="53"/>
      <c r="AV603" s="53"/>
      <c r="AW603" s="54"/>
      <c r="AX603" s="15" t="str">
        <f t="shared" si="100"/>
        <v/>
      </c>
      <c r="AY603" s="5"/>
      <c r="AZ603" s="27" t="str">
        <f>IFERROR(VLOOKUP(AY603,vlookup!A$2:I$331,2,FALSE),"")</f>
        <v/>
      </c>
      <c r="BA603" s="27" t="str">
        <f>IFERROR(VLOOKUP(AY603,vlookup!A$2:I$331,3,FALSE),"")</f>
        <v/>
      </c>
      <c r="BB603" s="5"/>
      <c r="BC603" s="27" t="str">
        <f>IFERROR(VLOOKUP(BB603,vlookup!D$2:E$331,2,FALSE),"")</f>
        <v/>
      </c>
      <c r="BD603" s="5"/>
      <c r="BE603" s="27" t="str">
        <f t="shared" si="101"/>
        <v/>
      </c>
      <c r="BF603" s="27" t="str">
        <f>IFERROR(VLOOKUP(BE603,vlookup!G$2:I$331,2,FALSE),"")</f>
        <v/>
      </c>
      <c r="BG603" s="27" t="str">
        <f>IFERROR(VLOOKUP(BE603,vlookup!G$2:I$331,3,FALSE),"")</f>
        <v/>
      </c>
      <c r="BH603" s="5"/>
      <c r="BI603" s="6"/>
      <c r="BJ603" s="6"/>
      <c r="BK603" s="6"/>
      <c r="BL603" s="6"/>
    </row>
    <row r="604" spans="1:64">
      <c r="A604" s="4"/>
      <c r="B604" s="5"/>
      <c r="C604" s="27" t="str">
        <f>IFERROR(VLOOKUP(B604,vlookup!A$2:I$331,2,FALSE),"")</f>
        <v/>
      </c>
      <c r="D604" s="27" t="str">
        <f>IFERROR(VLOOKUP(B604,vlookup!A$2:I$331,3,FALSE),"")</f>
        <v/>
      </c>
      <c r="E604" s="5"/>
      <c r="F604" s="27" t="str">
        <f>IFERROR(VLOOKUP(E604,vlookup!D$2:E$331,2,FALSE),"")</f>
        <v/>
      </c>
      <c r="G604" s="5"/>
      <c r="H604" s="27" t="str">
        <f t="shared" si="92"/>
        <v/>
      </c>
      <c r="I604" s="27" t="str">
        <f>IFERROR(VLOOKUP(H604,vlookup!G$2:I$331,2,FALSE),"")</f>
        <v/>
      </c>
      <c r="J604" s="27" t="str">
        <f>IFERROR(VLOOKUP(H604,vlookup!G$2:I$331,3,FALSE),"")</f>
        <v/>
      </c>
      <c r="K604" s="5"/>
      <c r="L604" s="6"/>
      <c r="M604" s="6"/>
      <c r="N604" s="6"/>
      <c r="O604" s="6"/>
      <c r="P604" s="6"/>
      <c r="Q604" s="14" t="str">
        <f t="shared" si="93"/>
        <v/>
      </c>
      <c r="R604" s="5"/>
      <c r="S604" s="6"/>
      <c r="T604" s="6"/>
      <c r="U604" s="5"/>
      <c r="V604" s="45">
        <f t="shared" si="94"/>
        <v>0</v>
      </c>
      <c r="W604" s="45">
        <f t="shared" si="95"/>
        <v>0</v>
      </c>
      <c r="X604" s="45" t="e">
        <f t="shared" si="96"/>
        <v>#VALUE!</v>
      </c>
      <c r="Y604" s="45">
        <f>IFERROR(VALUE(V604),VLOOKUP(V604,DayReplace[],2,0))</f>
        <v>0</v>
      </c>
      <c r="Z604" s="45">
        <f>IF(V604=0,1,
IF(OR(AND(COUNTIF(Table12[Normal and Leap Years],X604),AA604=3,Y604=30),
AND(COUNTIF(Table9[MM Year],X604),COUNTIF(Table13[Always 29-Day Months],AA604),Y604=30)),Y604
-1,Y604))</f>
        <v>1</v>
      </c>
      <c r="AA604" s="45">
        <f>IFERROR(VALUE(W604),VLOOKUP(W604,MonthReplace[],2,0))</f>
        <v>0</v>
      </c>
      <c r="AB604" s="45" t="e">
        <f>IF(COUNTIF(Table9[MM Year],X604),VLOOKUP(AA604,MonthSerial[],VLOOKUP(X604,Table9[],3,0)+2,0),DATE(X604,AA604,0)-AC604)</f>
        <v>#VALUE!</v>
      </c>
      <c r="AC604" s="45" t="e">
        <f>IF(COUNTIF(Table9[MM Year],X604),
VLOOKUP(X604,Table9[],5,0),
DATE(X604,1,0))</f>
        <v>#VALUE!</v>
      </c>
      <c r="AD604" s="46" t="e">
        <f>IF(AA604=0,DATE(YEAR(AC604+1),7,16),
IF(V604=0,IF(COUNTIF(Table9[MM Year],X604),AC604+AB604+Z604+15-DAY(AC604+AB604+Z604+15)+16,AC604+AB604+Z604-DAY(AC604+AB604+Z604)+16),
IF(COUNTIF(Table9[MM Year],X604),
IF(AC604+AB604+Z604&lt;VLOOKUP(X604,Table9[],7,0),AC604
+AB604+Z604+VLOOKUP(X604,Table9[],4,0),AC604+AB604+Z604),AC604
+AB604+Z604)))</f>
        <v>#VALUE!</v>
      </c>
      <c r="AE604" s="42"/>
      <c r="AF604" s="15" t="str">
        <f>IFERROR(IF(COUNTIF(Table9[MM Year],X604),
IF(AD604&lt;VLOOKUP(X604,Table9[],7,0),AD604
+VLOOKUP(X604,Table9[],4,0),AD604),AD604
),"")</f>
        <v/>
      </c>
      <c r="AG604" s="5"/>
      <c r="AH604" s="5"/>
      <c r="AI604" s="5"/>
      <c r="AJ604" s="6"/>
      <c r="AK604" s="6"/>
      <c r="AL604" s="12" t="str">
        <f t="shared" si="97"/>
        <v/>
      </c>
      <c r="AM604" s="5"/>
      <c r="AN604" s="27" t="str">
        <f t="shared" si="98"/>
        <v/>
      </c>
      <c r="AO604" s="5"/>
      <c r="AP604" s="5"/>
      <c r="AQ604" s="6"/>
      <c r="AR604" s="12" t="str">
        <f t="shared" si="99"/>
        <v/>
      </c>
      <c r="AS604" s="6"/>
      <c r="AT604" s="5"/>
      <c r="AU604" s="53"/>
      <c r="AV604" s="53"/>
      <c r="AW604" s="54"/>
      <c r="AX604" s="15" t="str">
        <f t="shared" si="100"/>
        <v/>
      </c>
      <c r="AY604" s="5"/>
      <c r="AZ604" s="27" t="str">
        <f>IFERROR(VLOOKUP(AY604,vlookup!A$2:I$331,2,FALSE),"")</f>
        <v/>
      </c>
      <c r="BA604" s="27" t="str">
        <f>IFERROR(VLOOKUP(AY604,vlookup!A$2:I$331,3,FALSE),"")</f>
        <v/>
      </c>
      <c r="BB604" s="5"/>
      <c r="BC604" s="27" t="str">
        <f>IFERROR(VLOOKUP(BB604,vlookup!D$2:E$331,2,FALSE),"")</f>
        <v/>
      </c>
      <c r="BD604" s="5"/>
      <c r="BE604" s="27" t="str">
        <f t="shared" si="101"/>
        <v/>
      </c>
      <c r="BF604" s="27" t="str">
        <f>IFERROR(VLOOKUP(BE604,vlookup!G$2:I$331,2,FALSE),"")</f>
        <v/>
      </c>
      <c r="BG604" s="27" t="str">
        <f>IFERROR(VLOOKUP(BE604,vlookup!G$2:I$331,3,FALSE),"")</f>
        <v/>
      </c>
      <c r="BH604" s="5"/>
      <c r="BI604" s="6"/>
      <c r="BJ604" s="6"/>
      <c r="BK604" s="6"/>
      <c r="BL604" s="6"/>
    </row>
    <row r="605" spans="1:64">
      <c r="A605" s="4"/>
      <c r="B605" s="5"/>
      <c r="C605" s="27" t="str">
        <f>IFERROR(VLOOKUP(B605,vlookup!A$2:I$331,2,FALSE),"")</f>
        <v/>
      </c>
      <c r="D605" s="27" t="str">
        <f>IFERROR(VLOOKUP(B605,vlookup!A$2:I$331,3,FALSE),"")</f>
        <v/>
      </c>
      <c r="E605" s="5"/>
      <c r="F605" s="27" t="str">
        <f>IFERROR(VLOOKUP(E605,vlookup!D$2:E$331,2,FALSE),"")</f>
        <v/>
      </c>
      <c r="G605" s="5"/>
      <c r="H605" s="27" t="str">
        <f t="shared" si="92"/>
        <v/>
      </c>
      <c r="I605" s="27" t="str">
        <f>IFERROR(VLOOKUP(H605,vlookup!G$2:I$331,2,FALSE),"")</f>
        <v/>
      </c>
      <c r="J605" s="27" t="str">
        <f>IFERROR(VLOOKUP(H605,vlookup!G$2:I$331,3,FALSE),"")</f>
        <v/>
      </c>
      <c r="K605" s="5"/>
      <c r="L605" s="6"/>
      <c r="M605" s="6"/>
      <c r="N605" s="6"/>
      <c r="O605" s="6"/>
      <c r="P605" s="6"/>
      <c r="Q605" s="14" t="str">
        <f t="shared" si="93"/>
        <v/>
      </c>
      <c r="R605" s="5"/>
      <c r="S605" s="6"/>
      <c r="T605" s="6"/>
      <c r="U605" s="5"/>
      <c r="V605" s="45">
        <f t="shared" si="94"/>
        <v>0</v>
      </c>
      <c r="W605" s="45">
        <f t="shared" si="95"/>
        <v>0</v>
      </c>
      <c r="X605" s="45" t="e">
        <f t="shared" si="96"/>
        <v>#VALUE!</v>
      </c>
      <c r="Y605" s="45">
        <f>IFERROR(VALUE(V605),VLOOKUP(V605,DayReplace[],2,0))</f>
        <v>0</v>
      </c>
      <c r="Z605" s="45">
        <f>IF(V605=0,1,
IF(OR(AND(COUNTIF(Table12[Normal and Leap Years],X605),AA605=3,Y605=30),
AND(COUNTIF(Table9[MM Year],X605),COUNTIF(Table13[Always 29-Day Months],AA605),Y605=30)),Y605
-1,Y605))</f>
        <v>1</v>
      </c>
      <c r="AA605" s="45">
        <f>IFERROR(VALUE(W605),VLOOKUP(W605,MonthReplace[],2,0))</f>
        <v>0</v>
      </c>
      <c r="AB605" s="45" t="e">
        <f>IF(COUNTIF(Table9[MM Year],X605),VLOOKUP(AA605,MonthSerial[],VLOOKUP(X605,Table9[],3,0)+2,0),DATE(X605,AA605,0)-AC605)</f>
        <v>#VALUE!</v>
      </c>
      <c r="AC605" s="45" t="e">
        <f>IF(COUNTIF(Table9[MM Year],X605),
VLOOKUP(X605,Table9[],5,0),
DATE(X605,1,0))</f>
        <v>#VALUE!</v>
      </c>
      <c r="AD605" s="46" t="e">
        <f>IF(AA605=0,DATE(YEAR(AC605+1),7,16),
IF(V605=0,IF(COUNTIF(Table9[MM Year],X605),AC605+AB605+Z605+15-DAY(AC605+AB605+Z605+15)+16,AC605+AB605+Z605-DAY(AC605+AB605+Z605)+16),
IF(COUNTIF(Table9[MM Year],X605),
IF(AC605+AB605+Z605&lt;VLOOKUP(X605,Table9[],7,0),AC605
+AB605+Z605+VLOOKUP(X605,Table9[],4,0),AC605+AB605+Z605),AC605
+AB605+Z605)))</f>
        <v>#VALUE!</v>
      </c>
      <c r="AE605" s="42"/>
      <c r="AF605" s="15" t="str">
        <f>IFERROR(IF(COUNTIF(Table9[MM Year],X605),
IF(AD605&lt;VLOOKUP(X605,Table9[],7,0),AD605
+VLOOKUP(X605,Table9[],4,0),AD605),AD605
),"")</f>
        <v/>
      </c>
      <c r="AG605" s="5"/>
      <c r="AH605" s="5"/>
      <c r="AI605" s="5"/>
      <c r="AJ605" s="6"/>
      <c r="AK605" s="6"/>
      <c r="AL605" s="12" t="str">
        <f t="shared" si="97"/>
        <v/>
      </c>
      <c r="AM605" s="5"/>
      <c r="AN605" s="27" t="str">
        <f t="shared" si="98"/>
        <v/>
      </c>
      <c r="AO605" s="5"/>
      <c r="AP605" s="5"/>
      <c r="AQ605" s="6"/>
      <c r="AR605" s="12" t="str">
        <f t="shared" si="99"/>
        <v/>
      </c>
      <c r="AS605" s="6"/>
      <c r="AT605" s="5"/>
      <c r="AU605" s="53"/>
      <c r="AV605" s="53"/>
      <c r="AW605" s="54"/>
      <c r="AX605" s="15" t="str">
        <f t="shared" si="100"/>
        <v/>
      </c>
      <c r="AY605" s="5"/>
      <c r="AZ605" s="27" t="str">
        <f>IFERROR(VLOOKUP(AY605,vlookup!A$2:I$331,2,FALSE),"")</f>
        <v/>
      </c>
      <c r="BA605" s="27" t="str">
        <f>IFERROR(VLOOKUP(AY605,vlookup!A$2:I$331,3,FALSE),"")</f>
        <v/>
      </c>
      <c r="BB605" s="5"/>
      <c r="BC605" s="27" t="str">
        <f>IFERROR(VLOOKUP(BB605,vlookup!D$2:E$331,2,FALSE),"")</f>
        <v/>
      </c>
      <c r="BD605" s="5"/>
      <c r="BE605" s="27" t="str">
        <f t="shared" si="101"/>
        <v/>
      </c>
      <c r="BF605" s="27" t="str">
        <f>IFERROR(VLOOKUP(BE605,vlookup!G$2:I$331,2,FALSE),"")</f>
        <v/>
      </c>
      <c r="BG605" s="27" t="str">
        <f>IFERROR(VLOOKUP(BE605,vlookup!G$2:I$331,3,FALSE),"")</f>
        <v/>
      </c>
      <c r="BH605" s="5"/>
      <c r="BI605" s="6"/>
      <c r="BJ605" s="6"/>
      <c r="BK605" s="6"/>
      <c r="BL605" s="6"/>
    </row>
    <row r="606" spans="1:64">
      <c r="A606" s="4"/>
      <c r="B606" s="5"/>
      <c r="C606" s="27" t="str">
        <f>IFERROR(VLOOKUP(B606,vlookup!A$2:I$331,2,FALSE),"")</f>
        <v/>
      </c>
      <c r="D606" s="27" t="str">
        <f>IFERROR(VLOOKUP(B606,vlookup!A$2:I$331,3,FALSE),"")</f>
        <v/>
      </c>
      <c r="E606" s="5"/>
      <c r="F606" s="27" t="str">
        <f>IFERROR(VLOOKUP(E606,vlookup!D$2:E$331,2,FALSE),"")</f>
        <v/>
      </c>
      <c r="G606" s="5"/>
      <c r="H606" s="27" t="str">
        <f t="shared" si="92"/>
        <v/>
      </c>
      <c r="I606" s="27" t="str">
        <f>IFERROR(VLOOKUP(H606,vlookup!G$2:I$331,2,FALSE),"")</f>
        <v/>
      </c>
      <c r="J606" s="27" t="str">
        <f>IFERROR(VLOOKUP(H606,vlookup!G$2:I$331,3,FALSE),"")</f>
        <v/>
      </c>
      <c r="K606" s="5"/>
      <c r="L606" s="6"/>
      <c r="M606" s="6"/>
      <c r="N606" s="6"/>
      <c r="O606" s="6"/>
      <c r="P606" s="6"/>
      <c r="Q606" s="14" t="str">
        <f t="shared" si="93"/>
        <v/>
      </c>
      <c r="R606" s="5"/>
      <c r="S606" s="6"/>
      <c r="T606" s="6"/>
      <c r="U606" s="5"/>
      <c r="V606" s="45">
        <f t="shared" si="94"/>
        <v>0</v>
      </c>
      <c r="W606" s="45">
        <f t="shared" si="95"/>
        <v>0</v>
      </c>
      <c r="X606" s="45" t="e">
        <f t="shared" si="96"/>
        <v>#VALUE!</v>
      </c>
      <c r="Y606" s="45">
        <f>IFERROR(VALUE(V606),VLOOKUP(V606,DayReplace[],2,0))</f>
        <v>0</v>
      </c>
      <c r="Z606" s="45">
        <f>IF(V606=0,1,
IF(OR(AND(COUNTIF(Table12[Normal and Leap Years],X606),AA606=3,Y606=30),
AND(COUNTIF(Table9[MM Year],X606),COUNTIF(Table13[Always 29-Day Months],AA606),Y606=30)),Y606
-1,Y606))</f>
        <v>1</v>
      </c>
      <c r="AA606" s="45">
        <f>IFERROR(VALUE(W606),VLOOKUP(W606,MonthReplace[],2,0))</f>
        <v>0</v>
      </c>
      <c r="AB606" s="45" t="e">
        <f>IF(COUNTIF(Table9[MM Year],X606),VLOOKUP(AA606,MonthSerial[],VLOOKUP(X606,Table9[],3,0)+2,0),DATE(X606,AA606,0)-AC606)</f>
        <v>#VALUE!</v>
      </c>
      <c r="AC606" s="45" t="e">
        <f>IF(COUNTIF(Table9[MM Year],X606),
VLOOKUP(X606,Table9[],5,0),
DATE(X606,1,0))</f>
        <v>#VALUE!</v>
      </c>
      <c r="AD606" s="46" t="e">
        <f>IF(AA606=0,DATE(YEAR(AC606+1),7,16),
IF(V606=0,IF(COUNTIF(Table9[MM Year],X606),AC606+AB606+Z606+15-DAY(AC606+AB606+Z606+15)+16,AC606+AB606+Z606-DAY(AC606+AB606+Z606)+16),
IF(COUNTIF(Table9[MM Year],X606),
IF(AC606+AB606+Z606&lt;VLOOKUP(X606,Table9[],7,0),AC606
+AB606+Z606+VLOOKUP(X606,Table9[],4,0),AC606+AB606+Z606),AC606
+AB606+Z606)))</f>
        <v>#VALUE!</v>
      </c>
      <c r="AE606" s="42"/>
      <c r="AF606" s="15" t="str">
        <f>IFERROR(IF(COUNTIF(Table9[MM Year],X606),
IF(AD606&lt;VLOOKUP(X606,Table9[],7,0),AD606
+VLOOKUP(X606,Table9[],4,0),AD606),AD606
),"")</f>
        <v/>
      </c>
      <c r="AG606" s="5"/>
      <c r="AH606" s="5"/>
      <c r="AI606" s="5"/>
      <c r="AJ606" s="6"/>
      <c r="AK606" s="6"/>
      <c r="AL606" s="12" t="str">
        <f t="shared" si="97"/>
        <v/>
      </c>
      <c r="AM606" s="5"/>
      <c r="AN606" s="27" t="str">
        <f t="shared" si="98"/>
        <v/>
      </c>
      <c r="AO606" s="5"/>
      <c r="AP606" s="5"/>
      <c r="AQ606" s="6"/>
      <c r="AR606" s="12" t="str">
        <f t="shared" si="99"/>
        <v/>
      </c>
      <c r="AS606" s="6"/>
      <c r="AT606" s="5"/>
      <c r="AU606" s="53"/>
      <c r="AV606" s="53"/>
      <c r="AW606" s="54"/>
      <c r="AX606" s="15" t="str">
        <f t="shared" si="100"/>
        <v/>
      </c>
      <c r="AY606" s="5"/>
      <c r="AZ606" s="27" t="str">
        <f>IFERROR(VLOOKUP(AY606,vlookup!A$2:I$331,2,FALSE),"")</f>
        <v/>
      </c>
      <c r="BA606" s="27" t="str">
        <f>IFERROR(VLOOKUP(AY606,vlookup!A$2:I$331,3,FALSE),"")</f>
        <v/>
      </c>
      <c r="BB606" s="5"/>
      <c r="BC606" s="27" t="str">
        <f>IFERROR(VLOOKUP(BB606,vlookup!D$2:E$331,2,FALSE),"")</f>
        <v/>
      </c>
      <c r="BD606" s="5"/>
      <c r="BE606" s="27" t="str">
        <f t="shared" si="101"/>
        <v/>
      </c>
      <c r="BF606" s="27" t="str">
        <f>IFERROR(VLOOKUP(BE606,vlookup!G$2:I$331,2,FALSE),"")</f>
        <v/>
      </c>
      <c r="BG606" s="27" t="str">
        <f>IFERROR(VLOOKUP(BE606,vlookup!G$2:I$331,3,FALSE),"")</f>
        <v/>
      </c>
      <c r="BH606" s="5"/>
      <c r="BI606" s="6"/>
      <c r="BJ606" s="6"/>
      <c r="BK606" s="6"/>
      <c r="BL606" s="6"/>
    </row>
    <row r="607" spans="1:64">
      <c r="A607" s="4"/>
      <c r="B607" s="5"/>
      <c r="C607" s="27" t="str">
        <f>IFERROR(VLOOKUP(B607,vlookup!A$2:I$331,2,FALSE),"")</f>
        <v/>
      </c>
      <c r="D607" s="27" t="str">
        <f>IFERROR(VLOOKUP(B607,vlookup!A$2:I$331,3,FALSE),"")</f>
        <v/>
      </c>
      <c r="E607" s="5"/>
      <c r="F607" s="27" t="str">
        <f>IFERROR(VLOOKUP(E607,vlookup!D$2:E$331,2,FALSE),"")</f>
        <v/>
      </c>
      <c r="G607" s="5"/>
      <c r="H607" s="27" t="str">
        <f t="shared" si="92"/>
        <v/>
      </c>
      <c r="I607" s="27" t="str">
        <f>IFERROR(VLOOKUP(H607,vlookup!G$2:I$331,2,FALSE),"")</f>
        <v/>
      </c>
      <c r="J607" s="27" t="str">
        <f>IFERROR(VLOOKUP(H607,vlookup!G$2:I$331,3,FALSE),"")</f>
        <v/>
      </c>
      <c r="K607" s="5"/>
      <c r="L607" s="6"/>
      <c r="M607" s="6"/>
      <c r="N607" s="6"/>
      <c r="O607" s="6"/>
      <c r="P607" s="6"/>
      <c r="Q607" s="14" t="str">
        <f t="shared" si="93"/>
        <v/>
      </c>
      <c r="R607" s="5"/>
      <c r="S607" s="6"/>
      <c r="T607" s="6"/>
      <c r="U607" s="5"/>
      <c r="V607" s="45">
        <f t="shared" si="94"/>
        <v>0</v>
      </c>
      <c r="W607" s="45">
        <f t="shared" si="95"/>
        <v>0</v>
      </c>
      <c r="X607" s="45" t="e">
        <f t="shared" si="96"/>
        <v>#VALUE!</v>
      </c>
      <c r="Y607" s="45">
        <f>IFERROR(VALUE(V607),VLOOKUP(V607,DayReplace[],2,0))</f>
        <v>0</v>
      </c>
      <c r="Z607" s="45">
        <f>IF(V607=0,1,
IF(OR(AND(COUNTIF(Table12[Normal and Leap Years],X607),AA607=3,Y607=30),
AND(COUNTIF(Table9[MM Year],X607),COUNTIF(Table13[Always 29-Day Months],AA607),Y607=30)),Y607
-1,Y607))</f>
        <v>1</v>
      </c>
      <c r="AA607" s="45">
        <f>IFERROR(VALUE(W607),VLOOKUP(W607,MonthReplace[],2,0))</f>
        <v>0</v>
      </c>
      <c r="AB607" s="45" t="e">
        <f>IF(COUNTIF(Table9[MM Year],X607),VLOOKUP(AA607,MonthSerial[],VLOOKUP(X607,Table9[],3,0)+2,0),DATE(X607,AA607,0)-AC607)</f>
        <v>#VALUE!</v>
      </c>
      <c r="AC607" s="45" t="e">
        <f>IF(COUNTIF(Table9[MM Year],X607),
VLOOKUP(X607,Table9[],5,0),
DATE(X607,1,0))</f>
        <v>#VALUE!</v>
      </c>
      <c r="AD607" s="46" t="e">
        <f>IF(AA607=0,DATE(YEAR(AC607+1),7,16),
IF(V607=0,IF(COUNTIF(Table9[MM Year],X607),AC607+AB607+Z607+15-DAY(AC607+AB607+Z607+15)+16,AC607+AB607+Z607-DAY(AC607+AB607+Z607)+16),
IF(COUNTIF(Table9[MM Year],X607),
IF(AC607+AB607+Z607&lt;VLOOKUP(X607,Table9[],7,0),AC607
+AB607+Z607+VLOOKUP(X607,Table9[],4,0),AC607+AB607+Z607),AC607
+AB607+Z607)))</f>
        <v>#VALUE!</v>
      </c>
      <c r="AE607" s="42"/>
      <c r="AF607" s="15" t="str">
        <f>IFERROR(IF(COUNTIF(Table9[MM Year],X607),
IF(AD607&lt;VLOOKUP(X607,Table9[],7,0),AD607
+VLOOKUP(X607,Table9[],4,0),AD607),AD607
),"")</f>
        <v/>
      </c>
      <c r="AG607" s="5"/>
      <c r="AH607" s="5"/>
      <c r="AI607" s="5"/>
      <c r="AJ607" s="6"/>
      <c r="AK607" s="6"/>
      <c r="AL607" s="12" t="str">
        <f t="shared" si="97"/>
        <v/>
      </c>
      <c r="AM607" s="5"/>
      <c r="AN607" s="27" t="str">
        <f t="shared" si="98"/>
        <v/>
      </c>
      <c r="AO607" s="5"/>
      <c r="AP607" s="5"/>
      <c r="AQ607" s="6"/>
      <c r="AR607" s="12" t="str">
        <f t="shared" si="99"/>
        <v/>
      </c>
      <c r="AS607" s="6"/>
      <c r="AT607" s="5"/>
      <c r="AU607" s="53"/>
      <c r="AV607" s="53"/>
      <c r="AW607" s="54"/>
      <c r="AX607" s="15" t="str">
        <f t="shared" si="100"/>
        <v/>
      </c>
      <c r="AY607" s="5"/>
      <c r="AZ607" s="27" t="str">
        <f>IFERROR(VLOOKUP(AY607,vlookup!A$2:I$331,2,FALSE),"")</f>
        <v/>
      </c>
      <c r="BA607" s="27" t="str">
        <f>IFERROR(VLOOKUP(AY607,vlookup!A$2:I$331,3,FALSE),"")</f>
        <v/>
      </c>
      <c r="BB607" s="5"/>
      <c r="BC607" s="27" t="str">
        <f>IFERROR(VLOOKUP(BB607,vlookup!D$2:E$331,2,FALSE),"")</f>
        <v/>
      </c>
      <c r="BD607" s="5"/>
      <c r="BE607" s="27" t="str">
        <f t="shared" si="101"/>
        <v/>
      </c>
      <c r="BF607" s="27" t="str">
        <f>IFERROR(VLOOKUP(BE607,vlookup!G$2:I$331,2,FALSE),"")</f>
        <v/>
      </c>
      <c r="BG607" s="27" t="str">
        <f>IFERROR(VLOOKUP(BE607,vlookup!G$2:I$331,3,FALSE),"")</f>
        <v/>
      </c>
      <c r="BH607" s="5"/>
      <c r="BI607" s="6"/>
      <c r="BJ607" s="6"/>
      <c r="BK607" s="6"/>
      <c r="BL607" s="6"/>
    </row>
    <row r="608" spans="1:64">
      <c r="A608" s="4"/>
      <c r="B608" s="5"/>
      <c r="C608" s="27" t="str">
        <f>IFERROR(VLOOKUP(B608,vlookup!A$2:I$331,2,FALSE),"")</f>
        <v/>
      </c>
      <c r="D608" s="27" t="str">
        <f>IFERROR(VLOOKUP(B608,vlookup!A$2:I$331,3,FALSE),"")</f>
        <v/>
      </c>
      <c r="E608" s="5"/>
      <c r="F608" s="27" t="str">
        <f>IFERROR(VLOOKUP(E608,vlookup!D$2:E$331,2,FALSE),"")</f>
        <v/>
      </c>
      <c r="G608" s="5"/>
      <c r="H608" s="27" t="str">
        <f t="shared" si="92"/>
        <v/>
      </c>
      <c r="I608" s="27" t="str">
        <f>IFERROR(VLOOKUP(H608,vlookup!G$2:I$331,2,FALSE),"")</f>
        <v/>
      </c>
      <c r="J608" s="27" t="str">
        <f>IFERROR(VLOOKUP(H608,vlookup!G$2:I$331,3,FALSE),"")</f>
        <v/>
      </c>
      <c r="K608" s="5"/>
      <c r="L608" s="6"/>
      <c r="M608" s="6"/>
      <c r="N608" s="6"/>
      <c r="O608" s="6"/>
      <c r="P608" s="6"/>
      <c r="Q608" s="14" t="str">
        <f t="shared" si="93"/>
        <v/>
      </c>
      <c r="R608" s="5"/>
      <c r="S608" s="6"/>
      <c r="T608" s="6"/>
      <c r="U608" s="5"/>
      <c r="V608" s="45">
        <f t="shared" si="94"/>
        <v>0</v>
      </c>
      <c r="W608" s="45">
        <f t="shared" si="95"/>
        <v>0</v>
      </c>
      <c r="X608" s="45" t="e">
        <f t="shared" si="96"/>
        <v>#VALUE!</v>
      </c>
      <c r="Y608" s="45">
        <f>IFERROR(VALUE(V608),VLOOKUP(V608,DayReplace[],2,0))</f>
        <v>0</v>
      </c>
      <c r="Z608" s="45">
        <f>IF(V608=0,1,
IF(OR(AND(COUNTIF(Table12[Normal and Leap Years],X608),AA608=3,Y608=30),
AND(COUNTIF(Table9[MM Year],X608),COUNTIF(Table13[Always 29-Day Months],AA608),Y608=30)),Y608
-1,Y608))</f>
        <v>1</v>
      </c>
      <c r="AA608" s="45">
        <f>IFERROR(VALUE(W608),VLOOKUP(W608,MonthReplace[],2,0))</f>
        <v>0</v>
      </c>
      <c r="AB608" s="45" t="e">
        <f>IF(COUNTIF(Table9[MM Year],X608),VLOOKUP(AA608,MonthSerial[],VLOOKUP(X608,Table9[],3,0)+2,0),DATE(X608,AA608,0)-AC608)</f>
        <v>#VALUE!</v>
      </c>
      <c r="AC608" s="45" t="e">
        <f>IF(COUNTIF(Table9[MM Year],X608),
VLOOKUP(X608,Table9[],5,0),
DATE(X608,1,0))</f>
        <v>#VALUE!</v>
      </c>
      <c r="AD608" s="46" t="e">
        <f>IF(AA608=0,DATE(YEAR(AC608+1),7,16),
IF(V608=0,IF(COUNTIF(Table9[MM Year],X608),AC608+AB608+Z608+15-DAY(AC608+AB608+Z608+15)+16,AC608+AB608+Z608-DAY(AC608+AB608+Z608)+16),
IF(COUNTIF(Table9[MM Year],X608),
IF(AC608+AB608+Z608&lt;VLOOKUP(X608,Table9[],7,0),AC608
+AB608+Z608+VLOOKUP(X608,Table9[],4,0),AC608+AB608+Z608),AC608
+AB608+Z608)))</f>
        <v>#VALUE!</v>
      </c>
      <c r="AE608" s="42"/>
      <c r="AF608" s="15" t="str">
        <f>IFERROR(IF(COUNTIF(Table9[MM Year],X608),
IF(AD608&lt;VLOOKUP(X608,Table9[],7,0),AD608
+VLOOKUP(X608,Table9[],4,0),AD608),AD608
),"")</f>
        <v/>
      </c>
      <c r="AG608" s="5"/>
      <c r="AH608" s="5"/>
      <c r="AI608" s="5"/>
      <c r="AJ608" s="6"/>
      <c r="AK608" s="6"/>
      <c r="AL608" s="12" t="str">
        <f t="shared" si="97"/>
        <v/>
      </c>
      <c r="AM608" s="5"/>
      <c r="AN608" s="27" t="str">
        <f t="shared" si="98"/>
        <v/>
      </c>
      <c r="AO608" s="5"/>
      <c r="AP608" s="5"/>
      <c r="AQ608" s="6"/>
      <c r="AR608" s="12" t="str">
        <f t="shared" si="99"/>
        <v/>
      </c>
      <c r="AS608" s="6"/>
      <c r="AT608" s="5"/>
      <c r="AU608" s="53"/>
      <c r="AV608" s="53"/>
      <c r="AW608" s="54"/>
      <c r="AX608" s="15" t="str">
        <f t="shared" si="100"/>
        <v/>
      </c>
      <c r="AY608" s="5"/>
      <c r="AZ608" s="27" t="str">
        <f>IFERROR(VLOOKUP(AY608,vlookup!A$2:I$331,2,FALSE),"")</f>
        <v/>
      </c>
      <c r="BA608" s="27" t="str">
        <f>IFERROR(VLOOKUP(AY608,vlookup!A$2:I$331,3,FALSE),"")</f>
        <v/>
      </c>
      <c r="BB608" s="5"/>
      <c r="BC608" s="27" t="str">
        <f>IFERROR(VLOOKUP(BB608,vlookup!D$2:E$331,2,FALSE),"")</f>
        <v/>
      </c>
      <c r="BD608" s="5"/>
      <c r="BE608" s="27" t="str">
        <f t="shared" si="101"/>
        <v/>
      </c>
      <c r="BF608" s="27" t="str">
        <f>IFERROR(VLOOKUP(BE608,vlookup!G$2:I$331,2,FALSE),"")</f>
        <v/>
      </c>
      <c r="BG608" s="27" t="str">
        <f>IFERROR(VLOOKUP(BE608,vlookup!G$2:I$331,3,FALSE),"")</f>
        <v/>
      </c>
      <c r="BH608" s="5"/>
      <c r="BI608" s="6"/>
      <c r="BJ608" s="6"/>
      <c r="BK608" s="6"/>
      <c r="BL608" s="6"/>
    </row>
    <row r="609" spans="1:64">
      <c r="A609" s="4"/>
      <c r="B609" s="5"/>
      <c r="C609" s="27" t="str">
        <f>IFERROR(VLOOKUP(B609,vlookup!A$2:I$331,2,FALSE),"")</f>
        <v/>
      </c>
      <c r="D609" s="27" t="str">
        <f>IFERROR(VLOOKUP(B609,vlookup!A$2:I$331,3,FALSE),"")</f>
        <v/>
      </c>
      <c r="E609" s="5"/>
      <c r="F609" s="27" t="str">
        <f>IFERROR(VLOOKUP(E609,vlookup!D$2:E$331,2,FALSE),"")</f>
        <v/>
      </c>
      <c r="G609" s="5"/>
      <c r="H609" s="27" t="str">
        <f t="shared" si="92"/>
        <v/>
      </c>
      <c r="I609" s="27" t="str">
        <f>IFERROR(VLOOKUP(H609,vlookup!G$2:I$331,2,FALSE),"")</f>
        <v/>
      </c>
      <c r="J609" s="27" t="str">
        <f>IFERROR(VLOOKUP(H609,vlookup!G$2:I$331,3,FALSE),"")</f>
        <v/>
      </c>
      <c r="K609" s="5"/>
      <c r="L609" s="6"/>
      <c r="M609" s="6"/>
      <c r="N609" s="6"/>
      <c r="O609" s="6"/>
      <c r="P609" s="6"/>
      <c r="Q609" s="14" t="str">
        <f t="shared" si="93"/>
        <v/>
      </c>
      <c r="R609" s="5"/>
      <c r="S609" s="6"/>
      <c r="T609" s="6"/>
      <c r="U609" s="5"/>
      <c r="V609" s="45">
        <f t="shared" si="94"/>
        <v>0</v>
      </c>
      <c r="W609" s="45">
        <f t="shared" si="95"/>
        <v>0</v>
      </c>
      <c r="X609" s="45" t="e">
        <f t="shared" si="96"/>
        <v>#VALUE!</v>
      </c>
      <c r="Y609" s="45">
        <f>IFERROR(VALUE(V609),VLOOKUP(V609,DayReplace[],2,0))</f>
        <v>0</v>
      </c>
      <c r="Z609" s="45">
        <f>IF(V609=0,1,
IF(OR(AND(COUNTIF(Table12[Normal and Leap Years],X609),AA609=3,Y609=30),
AND(COUNTIF(Table9[MM Year],X609),COUNTIF(Table13[Always 29-Day Months],AA609),Y609=30)),Y609
-1,Y609))</f>
        <v>1</v>
      </c>
      <c r="AA609" s="45">
        <f>IFERROR(VALUE(W609),VLOOKUP(W609,MonthReplace[],2,0))</f>
        <v>0</v>
      </c>
      <c r="AB609" s="45" t="e">
        <f>IF(COUNTIF(Table9[MM Year],X609),VLOOKUP(AA609,MonthSerial[],VLOOKUP(X609,Table9[],3,0)+2,0),DATE(X609,AA609,0)-AC609)</f>
        <v>#VALUE!</v>
      </c>
      <c r="AC609" s="45" t="e">
        <f>IF(COUNTIF(Table9[MM Year],X609),
VLOOKUP(X609,Table9[],5,0),
DATE(X609,1,0))</f>
        <v>#VALUE!</v>
      </c>
      <c r="AD609" s="46" t="e">
        <f>IF(AA609=0,DATE(YEAR(AC609+1),7,16),
IF(V609=0,IF(COUNTIF(Table9[MM Year],X609),AC609+AB609+Z609+15-DAY(AC609+AB609+Z609+15)+16,AC609+AB609+Z609-DAY(AC609+AB609+Z609)+16),
IF(COUNTIF(Table9[MM Year],X609),
IF(AC609+AB609+Z609&lt;VLOOKUP(X609,Table9[],7,0),AC609
+AB609+Z609+VLOOKUP(X609,Table9[],4,0),AC609+AB609+Z609),AC609
+AB609+Z609)))</f>
        <v>#VALUE!</v>
      </c>
      <c r="AE609" s="42"/>
      <c r="AF609" s="15" t="str">
        <f>IFERROR(IF(COUNTIF(Table9[MM Year],X609),
IF(AD609&lt;VLOOKUP(X609,Table9[],7,0),AD609
+VLOOKUP(X609,Table9[],4,0),AD609),AD609
),"")</f>
        <v/>
      </c>
      <c r="AG609" s="5"/>
      <c r="AH609" s="5"/>
      <c r="AI609" s="5"/>
      <c r="AJ609" s="6"/>
      <c r="AK609" s="6"/>
      <c r="AL609" s="12" t="str">
        <f t="shared" si="97"/>
        <v/>
      </c>
      <c r="AM609" s="5"/>
      <c r="AN609" s="27" t="str">
        <f t="shared" si="98"/>
        <v/>
      </c>
      <c r="AO609" s="5"/>
      <c r="AP609" s="5"/>
      <c r="AQ609" s="6"/>
      <c r="AR609" s="12" t="str">
        <f t="shared" si="99"/>
        <v/>
      </c>
      <c r="AS609" s="6"/>
      <c r="AT609" s="5"/>
      <c r="AU609" s="53"/>
      <c r="AV609" s="53"/>
      <c r="AW609" s="54"/>
      <c r="AX609" s="15" t="str">
        <f t="shared" si="100"/>
        <v/>
      </c>
      <c r="AY609" s="5"/>
      <c r="AZ609" s="27" t="str">
        <f>IFERROR(VLOOKUP(AY609,vlookup!A$2:I$331,2,FALSE),"")</f>
        <v/>
      </c>
      <c r="BA609" s="27" t="str">
        <f>IFERROR(VLOOKUP(AY609,vlookup!A$2:I$331,3,FALSE),"")</f>
        <v/>
      </c>
      <c r="BB609" s="5"/>
      <c r="BC609" s="27" t="str">
        <f>IFERROR(VLOOKUP(BB609,vlookup!D$2:E$331,2,FALSE),"")</f>
        <v/>
      </c>
      <c r="BD609" s="5"/>
      <c r="BE609" s="27" t="str">
        <f t="shared" si="101"/>
        <v/>
      </c>
      <c r="BF609" s="27" t="str">
        <f>IFERROR(VLOOKUP(BE609,vlookup!G$2:I$331,2,FALSE),"")</f>
        <v/>
      </c>
      <c r="BG609" s="27" t="str">
        <f>IFERROR(VLOOKUP(BE609,vlookup!G$2:I$331,3,FALSE),"")</f>
        <v/>
      </c>
      <c r="BH609" s="5"/>
      <c r="BI609" s="6"/>
      <c r="BJ609" s="6"/>
      <c r="BK609" s="6"/>
      <c r="BL609" s="6"/>
    </row>
    <row r="610" spans="1:64">
      <c r="A610" s="4"/>
      <c r="B610" s="5"/>
      <c r="C610" s="27" t="str">
        <f>IFERROR(VLOOKUP(B610,vlookup!A$2:I$331,2,FALSE),"")</f>
        <v/>
      </c>
      <c r="D610" s="27" t="str">
        <f>IFERROR(VLOOKUP(B610,vlookup!A$2:I$331,3,FALSE),"")</f>
        <v/>
      </c>
      <c r="E610" s="5"/>
      <c r="F610" s="27" t="str">
        <f>IFERROR(VLOOKUP(E610,vlookup!D$2:E$331,2,FALSE),"")</f>
        <v/>
      </c>
      <c r="G610" s="5"/>
      <c r="H610" s="27" t="str">
        <f t="shared" si="92"/>
        <v/>
      </c>
      <c r="I610" s="27" t="str">
        <f>IFERROR(VLOOKUP(H610,vlookup!G$2:I$331,2,FALSE),"")</f>
        <v/>
      </c>
      <c r="J610" s="27" t="str">
        <f>IFERROR(VLOOKUP(H610,vlookup!G$2:I$331,3,FALSE),"")</f>
        <v/>
      </c>
      <c r="K610" s="5"/>
      <c r="L610" s="6"/>
      <c r="M610" s="6"/>
      <c r="N610" s="6"/>
      <c r="O610" s="6"/>
      <c r="P610" s="6"/>
      <c r="Q610" s="14" t="str">
        <f t="shared" si="93"/>
        <v/>
      </c>
      <c r="R610" s="5"/>
      <c r="S610" s="6"/>
      <c r="T610" s="6"/>
      <c r="U610" s="5"/>
      <c r="V610" s="45">
        <f t="shared" si="94"/>
        <v>0</v>
      </c>
      <c r="W610" s="45">
        <f t="shared" si="95"/>
        <v>0</v>
      </c>
      <c r="X610" s="45" t="e">
        <f t="shared" si="96"/>
        <v>#VALUE!</v>
      </c>
      <c r="Y610" s="45">
        <f>IFERROR(VALUE(V610),VLOOKUP(V610,DayReplace[],2,0))</f>
        <v>0</v>
      </c>
      <c r="Z610" s="45">
        <f>IF(V610=0,1,
IF(OR(AND(COUNTIF(Table12[Normal and Leap Years],X610),AA610=3,Y610=30),
AND(COUNTIF(Table9[MM Year],X610),COUNTIF(Table13[Always 29-Day Months],AA610),Y610=30)),Y610
-1,Y610))</f>
        <v>1</v>
      </c>
      <c r="AA610" s="45">
        <f>IFERROR(VALUE(W610),VLOOKUP(W610,MonthReplace[],2,0))</f>
        <v>0</v>
      </c>
      <c r="AB610" s="45" t="e">
        <f>IF(COUNTIF(Table9[MM Year],X610),VLOOKUP(AA610,MonthSerial[],VLOOKUP(X610,Table9[],3,0)+2,0),DATE(X610,AA610,0)-AC610)</f>
        <v>#VALUE!</v>
      </c>
      <c r="AC610" s="45" t="e">
        <f>IF(COUNTIF(Table9[MM Year],X610),
VLOOKUP(X610,Table9[],5,0),
DATE(X610,1,0))</f>
        <v>#VALUE!</v>
      </c>
      <c r="AD610" s="46" t="e">
        <f>IF(AA610=0,DATE(YEAR(AC610+1),7,16),
IF(V610=0,IF(COUNTIF(Table9[MM Year],X610),AC610+AB610+Z610+15-DAY(AC610+AB610+Z610+15)+16,AC610+AB610+Z610-DAY(AC610+AB610+Z610)+16),
IF(COUNTIF(Table9[MM Year],X610),
IF(AC610+AB610+Z610&lt;VLOOKUP(X610,Table9[],7,0),AC610
+AB610+Z610+VLOOKUP(X610,Table9[],4,0),AC610+AB610+Z610),AC610
+AB610+Z610)))</f>
        <v>#VALUE!</v>
      </c>
      <c r="AE610" s="42"/>
      <c r="AF610" s="15" t="str">
        <f>IFERROR(IF(COUNTIF(Table9[MM Year],X610),
IF(AD610&lt;VLOOKUP(X610,Table9[],7,0),AD610
+VLOOKUP(X610,Table9[],4,0),AD610),AD610
),"")</f>
        <v/>
      </c>
      <c r="AG610" s="5"/>
      <c r="AH610" s="5"/>
      <c r="AI610" s="5"/>
      <c r="AJ610" s="6"/>
      <c r="AK610" s="6"/>
      <c r="AL610" s="12" t="str">
        <f t="shared" si="97"/>
        <v/>
      </c>
      <c r="AM610" s="5"/>
      <c r="AN610" s="27" t="str">
        <f t="shared" si="98"/>
        <v/>
      </c>
      <c r="AO610" s="5"/>
      <c r="AP610" s="5"/>
      <c r="AQ610" s="6"/>
      <c r="AR610" s="12" t="str">
        <f t="shared" si="99"/>
        <v/>
      </c>
      <c r="AS610" s="6"/>
      <c r="AT610" s="5"/>
      <c r="AU610" s="53"/>
      <c r="AV610" s="53"/>
      <c r="AW610" s="54"/>
      <c r="AX610" s="15" t="str">
        <f t="shared" si="100"/>
        <v/>
      </c>
      <c r="AY610" s="5"/>
      <c r="AZ610" s="27" t="str">
        <f>IFERROR(VLOOKUP(AY610,vlookup!A$2:I$331,2,FALSE),"")</f>
        <v/>
      </c>
      <c r="BA610" s="27" t="str">
        <f>IFERROR(VLOOKUP(AY610,vlookup!A$2:I$331,3,FALSE),"")</f>
        <v/>
      </c>
      <c r="BB610" s="5"/>
      <c r="BC610" s="27" t="str">
        <f>IFERROR(VLOOKUP(BB610,vlookup!D$2:E$331,2,FALSE),"")</f>
        <v/>
      </c>
      <c r="BD610" s="5"/>
      <c r="BE610" s="27" t="str">
        <f t="shared" si="101"/>
        <v/>
      </c>
      <c r="BF610" s="27" t="str">
        <f>IFERROR(VLOOKUP(BE610,vlookup!G$2:I$331,2,FALSE),"")</f>
        <v/>
      </c>
      <c r="BG610" s="27" t="str">
        <f>IFERROR(VLOOKUP(BE610,vlookup!G$2:I$331,3,FALSE),"")</f>
        <v/>
      </c>
      <c r="BH610" s="5"/>
      <c r="BI610" s="6"/>
      <c r="BJ610" s="6"/>
      <c r="BK610" s="6"/>
      <c r="BL610" s="6"/>
    </row>
    <row r="611" spans="1:64">
      <c r="A611" s="4"/>
      <c r="B611" s="5"/>
      <c r="C611" s="27" t="str">
        <f>IFERROR(VLOOKUP(B611,vlookup!A$2:I$331,2,FALSE),"")</f>
        <v/>
      </c>
      <c r="D611" s="27" t="str">
        <f>IFERROR(VLOOKUP(B611,vlookup!A$2:I$331,3,FALSE),"")</f>
        <v/>
      </c>
      <c r="E611" s="5"/>
      <c r="F611" s="27" t="str">
        <f>IFERROR(VLOOKUP(E611,vlookup!D$2:E$331,2,FALSE),"")</f>
        <v/>
      </c>
      <c r="G611" s="5"/>
      <c r="H611" s="27" t="str">
        <f t="shared" si="92"/>
        <v/>
      </c>
      <c r="I611" s="27" t="str">
        <f>IFERROR(VLOOKUP(H611,vlookup!G$2:I$331,2,FALSE),"")</f>
        <v/>
      </c>
      <c r="J611" s="27" t="str">
        <f>IFERROR(VLOOKUP(H611,vlookup!G$2:I$331,3,FALSE),"")</f>
        <v/>
      </c>
      <c r="K611" s="5"/>
      <c r="L611" s="6"/>
      <c r="M611" s="6"/>
      <c r="N611" s="6"/>
      <c r="O611" s="6"/>
      <c r="P611" s="6"/>
      <c r="Q611" s="14" t="str">
        <f t="shared" si="93"/>
        <v/>
      </c>
      <c r="R611" s="5"/>
      <c r="S611" s="6"/>
      <c r="T611" s="6"/>
      <c r="U611" s="5"/>
      <c r="V611" s="45">
        <f t="shared" si="94"/>
        <v>0</v>
      </c>
      <c r="W611" s="45">
        <f t="shared" si="95"/>
        <v>0</v>
      </c>
      <c r="X611" s="45" t="e">
        <f t="shared" si="96"/>
        <v>#VALUE!</v>
      </c>
      <c r="Y611" s="45">
        <f>IFERROR(VALUE(V611),VLOOKUP(V611,DayReplace[],2,0))</f>
        <v>0</v>
      </c>
      <c r="Z611" s="45">
        <f>IF(V611=0,1,
IF(OR(AND(COUNTIF(Table12[Normal and Leap Years],X611),AA611=3,Y611=30),
AND(COUNTIF(Table9[MM Year],X611),COUNTIF(Table13[Always 29-Day Months],AA611),Y611=30)),Y611
-1,Y611))</f>
        <v>1</v>
      </c>
      <c r="AA611" s="45">
        <f>IFERROR(VALUE(W611),VLOOKUP(W611,MonthReplace[],2,0))</f>
        <v>0</v>
      </c>
      <c r="AB611" s="45" t="e">
        <f>IF(COUNTIF(Table9[MM Year],X611),VLOOKUP(AA611,MonthSerial[],VLOOKUP(X611,Table9[],3,0)+2,0),DATE(X611,AA611,0)-AC611)</f>
        <v>#VALUE!</v>
      </c>
      <c r="AC611" s="45" t="e">
        <f>IF(COUNTIF(Table9[MM Year],X611),
VLOOKUP(X611,Table9[],5,0),
DATE(X611,1,0))</f>
        <v>#VALUE!</v>
      </c>
      <c r="AD611" s="46" t="e">
        <f>IF(AA611=0,DATE(YEAR(AC611+1),7,16),
IF(V611=0,IF(COUNTIF(Table9[MM Year],X611),AC611+AB611+Z611+15-DAY(AC611+AB611+Z611+15)+16,AC611+AB611+Z611-DAY(AC611+AB611+Z611)+16),
IF(COUNTIF(Table9[MM Year],X611),
IF(AC611+AB611+Z611&lt;VLOOKUP(X611,Table9[],7,0),AC611
+AB611+Z611+VLOOKUP(X611,Table9[],4,0),AC611+AB611+Z611),AC611
+AB611+Z611)))</f>
        <v>#VALUE!</v>
      </c>
      <c r="AE611" s="42"/>
      <c r="AF611" s="15" t="str">
        <f>IFERROR(IF(COUNTIF(Table9[MM Year],X611),
IF(AD611&lt;VLOOKUP(X611,Table9[],7,0),AD611
+VLOOKUP(X611,Table9[],4,0),AD611),AD611
),"")</f>
        <v/>
      </c>
      <c r="AG611" s="5"/>
      <c r="AH611" s="5"/>
      <c r="AI611" s="5"/>
      <c r="AJ611" s="6"/>
      <c r="AK611" s="6"/>
      <c r="AL611" s="12" t="str">
        <f t="shared" si="97"/>
        <v/>
      </c>
      <c r="AM611" s="5"/>
      <c r="AN611" s="27" t="str">
        <f t="shared" si="98"/>
        <v/>
      </c>
      <c r="AO611" s="5"/>
      <c r="AP611" s="5"/>
      <c r="AQ611" s="6"/>
      <c r="AR611" s="12" t="str">
        <f t="shared" si="99"/>
        <v/>
      </c>
      <c r="AS611" s="6"/>
      <c r="AT611" s="5"/>
      <c r="AU611" s="53"/>
      <c r="AV611" s="53"/>
      <c r="AW611" s="54"/>
      <c r="AX611" s="15" t="str">
        <f t="shared" si="100"/>
        <v/>
      </c>
      <c r="AY611" s="5"/>
      <c r="AZ611" s="27" t="str">
        <f>IFERROR(VLOOKUP(AY611,vlookup!A$2:I$331,2,FALSE),"")</f>
        <v/>
      </c>
      <c r="BA611" s="27" t="str">
        <f>IFERROR(VLOOKUP(AY611,vlookup!A$2:I$331,3,FALSE),"")</f>
        <v/>
      </c>
      <c r="BB611" s="5"/>
      <c r="BC611" s="27" t="str">
        <f>IFERROR(VLOOKUP(BB611,vlookup!D$2:E$331,2,FALSE),"")</f>
        <v/>
      </c>
      <c r="BD611" s="5"/>
      <c r="BE611" s="27" t="str">
        <f t="shared" si="101"/>
        <v/>
      </c>
      <c r="BF611" s="27" t="str">
        <f>IFERROR(VLOOKUP(BE611,vlookup!G$2:I$331,2,FALSE),"")</f>
        <v/>
      </c>
      <c r="BG611" s="27" t="str">
        <f>IFERROR(VLOOKUP(BE611,vlookup!G$2:I$331,3,FALSE),"")</f>
        <v/>
      </c>
      <c r="BH611" s="5"/>
      <c r="BI611" s="6"/>
      <c r="BJ611" s="6"/>
      <c r="BK611" s="6"/>
      <c r="BL611" s="6"/>
    </row>
    <row r="612" spans="1:64">
      <c r="A612" s="4"/>
      <c r="B612" s="5"/>
      <c r="C612" s="27" t="str">
        <f>IFERROR(VLOOKUP(B612,vlookup!A$2:I$331,2,FALSE),"")</f>
        <v/>
      </c>
      <c r="D612" s="27" t="str">
        <f>IFERROR(VLOOKUP(B612,vlookup!A$2:I$331,3,FALSE),"")</f>
        <v/>
      </c>
      <c r="E612" s="5"/>
      <c r="F612" s="27" t="str">
        <f>IFERROR(VLOOKUP(E612,vlookup!D$2:E$331,2,FALSE),"")</f>
        <v/>
      </c>
      <c r="G612" s="5"/>
      <c r="H612" s="27" t="str">
        <f t="shared" si="92"/>
        <v/>
      </c>
      <c r="I612" s="27" t="str">
        <f>IFERROR(VLOOKUP(H612,vlookup!G$2:I$331,2,FALSE),"")</f>
        <v/>
      </c>
      <c r="J612" s="27" t="str">
        <f>IFERROR(VLOOKUP(H612,vlookup!G$2:I$331,3,FALSE),"")</f>
        <v/>
      </c>
      <c r="K612" s="5"/>
      <c r="L612" s="6"/>
      <c r="M612" s="6"/>
      <c r="N612" s="6"/>
      <c r="O612" s="6"/>
      <c r="P612" s="6"/>
      <c r="Q612" s="14" t="str">
        <f t="shared" si="93"/>
        <v/>
      </c>
      <c r="R612" s="5"/>
      <c r="S612" s="6"/>
      <c r="T612" s="6"/>
      <c r="U612" s="5"/>
      <c r="V612" s="45">
        <f t="shared" si="94"/>
        <v>0</v>
      </c>
      <c r="W612" s="45">
        <f t="shared" si="95"/>
        <v>0</v>
      </c>
      <c r="X612" s="45" t="e">
        <f t="shared" si="96"/>
        <v>#VALUE!</v>
      </c>
      <c r="Y612" s="45">
        <f>IFERROR(VALUE(V612),VLOOKUP(V612,DayReplace[],2,0))</f>
        <v>0</v>
      </c>
      <c r="Z612" s="45">
        <f>IF(V612=0,1,
IF(OR(AND(COUNTIF(Table12[Normal and Leap Years],X612),AA612=3,Y612=30),
AND(COUNTIF(Table9[MM Year],X612),COUNTIF(Table13[Always 29-Day Months],AA612),Y612=30)),Y612
-1,Y612))</f>
        <v>1</v>
      </c>
      <c r="AA612" s="45">
        <f>IFERROR(VALUE(W612),VLOOKUP(W612,MonthReplace[],2,0))</f>
        <v>0</v>
      </c>
      <c r="AB612" s="45" t="e">
        <f>IF(COUNTIF(Table9[MM Year],X612),VLOOKUP(AA612,MonthSerial[],VLOOKUP(X612,Table9[],3,0)+2,0),DATE(X612,AA612,0)-AC612)</f>
        <v>#VALUE!</v>
      </c>
      <c r="AC612" s="45" t="e">
        <f>IF(COUNTIF(Table9[MM Year],X612),
VLOOKUP(X612,Table9[],5,0),
DATE(X612,1,0))</f>
        <v>#VALUE!</v>
      </c>
      <c r="AD612" s="46" t="e">
        <f>IF(AA612=0,DATE(YEAR(AC612+1),7,16),
IF(V612=0,IF(COUNTIF(Table9[MM Year],X612),AC612+AB612+Z612+15-DAY(AC612+AB612+Z612+15)+16,AC612+AB612+Z612-DAY(AC612+AB612+Z612)+16),
IF(COUNTIF(Table9[MM Year],X612),
IF(AC612+AB612+Z612&lt;VLOOKUP(X612,Table9[],7,0),AC612
+AB612+Z612+VLOOKUP(X612,Table9[],4,0),AC612+AB612+Z612),AC612
+AB612+Z612)))</f>
        <v>#VALUE!</v>
      </c>
      <c r="AE612" s="42"/>
      <c r="AF612" s="15" t="str">
        <f>IFERROR(IF(COUNTIF(Table9[MM Year],X612),
IF(AD612&lt;VLOOKUP(X612,Table9[],7,0),AD612
+VLOOKUP(X612,Table9[],4,0),AD612),AD612
),"")</f>
        <v/>
      </c>
      <c r="AG612" s="5"/>
      <c r="AH612" s="5"/>
      <c r="AI612" s="5"/>
      <c r="AJ612" s="6"/>
      <c r="AK612" s="6"/>
      <c r="AL612" s="12" t="str">
        <f t="shared" si="97"/>
        <v/>
      </c>
      <c r="AM612" s="5"/>
      <c r="AN612" s="27" t="str">
        <f t="shared" si="98"/>
        <v/>
      </c>
      <c r="AO612" s="5"/>
      <c r="AP612" s="5"/>
      <c r="AQ612" s="6"/>
      <c r="AR612" s="12" t="str">
        <f t="shared" si="99"/>
        <v/>
      </c>
      <c r="AS612" s="6"/>
      <c r="AT612" s="5"/>
      <c r="AU612" s="53"/>
      <c r="AV612" s="53"/>
      <c r="AW612" s="54"/>
      <c r="AX612" s="15" t="str">
        <f t="shared" si="100"/>
        <v/>
      </c>
      <c r="AY612" s="5"/>
      <c r="AZ612" s="27" t="str">
        <f>IFERROR(VLOOKUP(AY612,vlookup!A$2:I$331,2,FALSE),"")</f>
        <v/>
      </c>
      <c r="BA612" s="27" t="str">
        <f>IFERROR(VLOOKUP(AY612,vlookup!A$2:I$331,3,FALSE),"")</f>
        <v/>
      </c>
      <c r="BB612" s="5"/>
      <c r="BC612" s="27" t="str">
        <f>IFERROR(VLOOKUP(BB612,vlookup!D$2:E$331,2,FALSE),"")</f>
        <v/>
      </c>
      <c r="BD612" s="5"/>
      <c r="BE612" s="27" t="str">
        <f t="shared" si="101"/>
        <v/>
      </c>
      <c r="BF612" s="27" t="str">
        <f>IFERROR(VLOOKUP(BE612,vlookup!G$2:I$331,2,FALSE),"")</f>
        <v/>
      </c>
      <c r="BG612" s="27" t="str">
        <f>IFERROR(VLOOKUP(BE612,vlookup!G$2:I$331,3,FALSE),"")</f>
        <v/>
      </c>
      <c r="BH612" s="5"/>
      <c r="BI612" s="6"/>
      <c r="BJ612" s="6"/>
      <c r="BK612" s="6"/>
      <c r="BL612" s="6"/>
    </row>
    <row r="613" spans="1:64">
      <c r="A613" s="4"/>
      <c r="B613" s="5"/>
      <c r="C613" s="27" t="str">
        <f>IFERROR(VLOOKUP(B613,vlookup!A$2:I$331,2,FALSE),"")</f>
        <v/>
      </c>
      <c r="D613" s="27" t="str">
        <f>IFERROR(VLOOKUP(B613,vlookup!A$2:I$331,3,FALSE),"")</f>
        <v/>
      </c>
      <c r="E613" s="5"/>
      <c r="F613" s="27" t="str">
        <f>IFERROR(VLOOKUP(E613,vlookup!D$2:E$331,2,FALSE),"")</f>
        <v/>
      </c>
      <c r="G613" s="5"/>
      <c r="H613" s="27" t="str">
        <f t="shared" si="92"/>
        <v/>
      </c>
      <c r="I613" s="27" t="str">
        <f>IFERROR(VLOOKUP(H613,vlookup!G$2:I$331,2,FALSE),"")</f>
        <v/>
      </c>
      <c r="J613" s="27" t="str">
        <f>IFERROR(VLOOKUP(H613,vlookup!G$2:I$331,3,FALSE),"")</f>
        <v/>
      </c>
      <c r="K613" s="5"/>
      <c r="L613" s="6"/>
      <c r="M613" s="6"/>
      <c r="N613" s="6"/>
      <c r="O613" s="6"/>
      <c r="P613" s="6"/>
      <c r="Q613" s="14" t="str">
        <f t="shared" si="93"/>
        <v/>
      </c>
      <c r="R613" s="5"/>
      <c r="S613" s="6"/>
      <c r="T613" s="6"/>
      <c r="U613" s="5"/>
      <c r="V613" s="45">
        <f t="shared" si="94"/>
        <v>0</v>
      </c>
      <c r="W613" s="45">
        <f t="shared" si="95"/>
        <v>0</v>
      </c>
      <c r="X613" s="45" t="e">
        <f t="shared" si="96"/>
        <v>#VALUE!</v>
      </c>
      <c r="Y613" s="45">
        <f>IFERROR(VALUE(V613),VLOOKUP(V613,DayReplace[],2,0))</f>
        <v>0</v>
      </c>
      <c r="Z613" s="45">
        <f>IF(V613=0,1,
IF(OR(AND(COUNTIF(Table12[Normal and Leap Years],X613),AA613=3,Y613=30),
AND(COUNTIF(Table9[MM Year],X613),COUNTIF(Table13[Always 29-Day Months],AA613),Y613=30)),Y613
-1,Y613))</f>
        <v>1</v>
      </c>
      <c r="AA613" s="45">
        <f>IFERROR(VALUE(W613),VLOOKUP(W613,MonthReplace[],2,0))</f>
        <v>0</v>
      </c>
      <c r="AB613" s="45" t="e">
        <f>IF(COUNTIF(Table9[MM Year],X613),VLOOKUP(AA613,MonthSerial[],VLOOKUP(X613,Table9[],3,0)+2,0),DATE(X613,AA613,0)-AC613)</f>
        <v>#VALUE!</v>
      </c>
      <c r="AC613" s="45" t="e">
        <f>IF(COUNTIF(Table9[MM Year],X613),
VLOOKUP(X613,Table9[],5,0),
DATE(X613,1,0))</f>
        <v>#VALUE!</v>
      </c>
      <c r="AD613" s="46" t="e">
        <f>IF(AA613=0,DATE(YEAR(AC613+1),7,16),
IF(V613=0,IF(COUNTIF(Table9[MM Year],X613),AC613+AB613+Z613+15-DAY(AC613+AB613+Z613+15)+16,AC613+AB613+Z613-DAY(AC613+AB613+Z613)+16),
IF(COUNTIF(Table9[MM Year],X613),
IF(AC613+AB613+Z613&lt;VLOOKUP(X613,Table9[],7,0),AC613
+AB613+Z613+VLOOKUP(X613,Table9[],4,0),AC613+AB613+Z613),AC613
+AB613+Z613)))</f>
        <v>#VALUE!</v>
      </c>
      <c r="AE613" s="42"/>
      <c r="AF613" s="15" t="str">
        <f>IFERROR(IF(COUNTIF(Table9[MM Year],X613),
IF(AD613&lt;VLOOKUP(X613,Table9[],7,0),AD613
+VLOOKUP(X613,Table9[],4,0),AD613),AD613
),"")</f>
        <v/>
      </c>
      <c r="AG613" s="5"/>
      <c r="AH613" s="5"/>
      <c r="AI613" s="5"/>
      <c r="AJ613" s="6"/>
      <c r="AK613" s="6"/>
      <c r="AL613" s="12" t="str">
        <f t="shared" si="97"/>
        <v/>
      </c>
      <c r="AM613" s="5"/>
      <c r="AN613" s="27" t="str">
        <f t="shared" si="98"/>
        <v/>
      </c>
      <c r="AO613" s="5"/>
      <c r="AP613" s="5"/>
      <c r="AQ613" s="6"/>
      <c r="AR613" s="12" t="str">
        <f t="shared" si="99"/>
        <v/>
      </c>
      <c r="AS613" s="6"/>
      <c r="AT613" s="5"/>
      <c r="AU613" s="53"/>
      <c r="AV613" s="53"/>
      <c r="AW613" s="54"/>
      <c r="AX613" s="15" t="str">
        <f t="shared" si="100"/>
        <v/>
      </c>
      <c r="AY613" s="5"/>
      <c r="AZ613" s="27" t="str">
        <f>IFERROR(VLOOKUP(AY613,vlookup!A$2:I$331,2,FALSE),"")</f>
        <v/>
      </c>
      <c r="BA613" s="27" t="str">
        <f>IFERROR(VLOOKUP(AY613,vlookup!A$2:I$331,3,FALSE),"")</f>
        <v/>
      </c>
      <c r="BB613" s="5"/>
      <c r="BC613" s="27" t="str">
        <f>IFERROR(VLOOKUP(BB613,vlookup!D$2:E$331,2,FALSE),"")</f>
        <v/>
      </c>
      <c r="BD613" s="5"/>
      <c r="BE613" s="27" t="str">
        <f t="shared" si="101"/>
        <v/>
      </c>
      <c r="BF613" s="27" t="str">
        <f>IFERROR(VLOOKUP(BE613,vlookup!G$2:I$331,2,FALSE),"")</f>
        <v/>
      </c>
      <c r="BG613" s="27" t="str">
        <f>IFERROR(VLOOKUP(BE613,vlookup!G$2:I$331,3,FALSE),"")</f>
        <v/>
      </c>
      <c r="BH613" s="5"/>
      <c r="BI613" s="6"/>
      <c r="BJ613" s="6"/>
      <c r="BK613" s="6"/>
      <c r="BL613" s="6"/>
    </row>
    <row r="614" spans="1:64">
      <c r="A614" s="4"/>
      <c r="B614" s="5"/>
      <c r="C614" s="27" t="str">
        <f>IFERROR(VLOOKUP(B614,vlookup!A$2:I$331,2,FALSE),"")</f>
        <v/>
      </c>
      <c r="D614" s="27" t="str">
        <f>IFERROR(VLOOKUP(B614,vlookup!A$2:I$331,3,FALSE),"")</f>
        <v/>
      </c>
      <c r="E614" s="5"/>
      <c r="F614" s="27" t="str">
        <f>IFERROR(VLOOKUP(E614,vlookup!D$2:E$331,2,FALSE),"")</f>
        <v/>
      </c>
      <c r="G614" s="5"/>
      <c r="H614" s="27" t="str">
        <f t="shared" si="92"/>
        <v/>
      </c>
      <c r="I614" s="27" t="str">
        <f>IFERROR(VLOOKUP(H614,vlookup!G$2:I$331,2,FALSE),"")</f>
        <v/>
      </c>
      <c r="J614" s="27" t="str">
        <f>IFERROR(VLOOKUP(H614,vlookup!G$2:I$331,3,FALSE),"")</f>
        <v/>
      </c>
      <c r="K614" s="5"/>
      <c r="L614" s="6"/>
      <c r="M614" s="6"/>
      <c r="N614" s="6"/>
      <c r="O614" s="6"/>
      <c r="P614" s="6"/>
      <c r="Q614" s="14" t="str">
        <f t="shared" si="93"/>
        <v/>
      </c>
      <c r="R614" s="5"/>
      <c r="S614" s="6"/>
      <c r="T614" s="6"/>
      <c r="U614" s="5"/>
      <c r="V614" s="45">
        <f t="shared" si="94"/>
        <v>0</v>
      </c>
      <c r="W614" s="45">
        <f t="shared" si="95"/>
        <v>0</v>
      </c>
      <c r="X614" s="45" t="e">
        <f t="shared" si="96"/>
        <v>#VALUE!</v>
      </c>
      <c r="Y614" s="45">
        <f>IFERROR(VALUE(V614),VLOOKUP(V614,DayReplace[],2,0))</f>
        <v>0</v>
      </c>
      <c r="Z614" s="45">
        <f>IF(V614=0,1,
IF(OR(AND(COUNTIF(Table12[Normal and Leap Years],X614),AA614=3,Y614=30),
AND(COUNTIF(Table9[MM Year],X614),COUNTIF(Table13[Always 29-Day Months],AA614),Y614=30)),Y614
-1,Y614))</f>
        <v>1</v>
      </c>
      <c r="AA614" s="45">
        <f>IFERROR(VALUE(W614),VLOOKUP(W614,MonthReplace[],2,0))</f>
        <v>0</v>
      </c>
      <c r="AB614" s="45" t="e">
        <f>IF(COUNTIF(Table9[MM Year],X614),VLOOKUP(AA614,MonthSerial[],VLOOKUP(X614,Table9[],3,0)+2,0),DATE(X614,AA614,0)-AC614)</f>
        <v>#VALUE!</v>
      </c>
      <c r="AC614" s="45" t="e">
        <f>IF(COUNTIF(Table9[MM Year],X614),
VLOOKUP(X614,Table9[],5,0),
DATE(X614,1,0))</f>
        <v>#VALUE!</v>
      </c>
      <c r="AD614" s="46" t="e">
        <f>IF(AA614=0,DATE(YEAR(AC614+1),7,16),
IF(V614=0,IF(COUNTIF(Table9[MM Year],X614),AC614+AB614+Z614+15-DAY(AC614+AB614+Z614+15)+16,AC614+AB614+Z614-DAY(AC614+AB614+Z614)+16),
IF(COUNTIF(Table9[MM Year],X614),
IF(AC614+AB614+Z614&lt;VLOOKUP(X614,Table9[],7,0),AC614
+AB614+Z614+VLOOKUP(X614,Table9[],4,0),AC614+AB614+Z614),AC614
+AB614+Z614)))</f>
        <v>#VALUE!</v>
      </c>
      <c r="AE614" s="42"/>
      <c r="AF614" s="15" t="str">
        <f>IFERROR(IF(COUNTIF(Table9[MM Year],X614),
IF(AD614&lt;VLOOKUP(X614,Table9[],7,0),AD614
+VLOOKUP(X614,Table9[],4,0),AD614),AD614
),"")</f>
        <v/>
      </c>
      <c r="AG614" s="5"/>
      <c r="AH614" s="5"/>
      <c r="AI614" s="5"/>
      <c r="AJ614" s="6"/>
      <c r="AK614" s="6"/>
      <c r="AL614" s="12" t="str">
        <f t="shared" si="97"/>
        <v/>
      </c>
      <c r="AM614" s="5"/>
      <c r="AN614" s="27" t="str">
        <f t="shared" si="98"/>
        <v/>
      </c>
      <c r="AO614" s="5"/>
      <c r="AP614" s="5"/>
      <c r="AQ614" s="6"/>
      <c r="AR614" s="12" t="str">
        <f t="shared" si="99"/>
        <v/>
      </c>
      <c r="AS614" s="6"/>
      <c r="AT614" s="5"/>
      <c r="AU614" s="53"/>
      <c r="AV614" s="53"/>
      <c r="AW614" s="54"/>
      <c r="AX614" s="15" t="str">
        <f t="shared" si="100"/>
        <v/>
      </c>
      <c r="AY614" s="5"/>
      <c r="AZ614" s="27" t="str">
        <f>IFERROR(VLOOKUP(AY614,vlookup!A$2:I$331,2,FALSE),"")</f>
        <v/>
      </c>
      <c r="BA614" s="27" t="str">
        <f>IFERROR(VLOOKUP(AY614,vlookup!A$2:I$331,3,FALSE),"")</f>
        <v/>
      </c>
      <c r="BB614" s="5"/>
      <c r="BC614" s="27" t="str">
        <f>IFERROR(VLOOKUP(BB614,vlookup!D$2:E$331,2,FALSE),"")</f>
        <v/>
      </c>
      <c r="BD614" s="5"/>
      <c r="BE614" s="27" t="str">
        <f t="shared" si="101"/>
        <v/>
      </c>
      <c r="BF614" s="27" t="str">
        <f>IFERROR(VLOOKUP(BE614,vlookup!G$2:I$331,2,FALSE),"")</f>
        <v/>
      </c>
      <c r="BG614" s="27" t="str">
        <f>IFERROR(VLOOKUP(BE614,vlookup!G$2:I$331,3,FALSE),"")</f>
        <v/>
      </c>
      <c r="BH614" s="5"/>
      <c r="BI614" s="6"/>
      <c r="BJ614" s="6"/>
      <c r="BK614" s="6"/>
      <c r="BL614" s="6"/>
    </row>
    <row r="615" spans="1:64">
      <c r="A615" s="4"/>
      <c r="B615" s="5"/>
      <c r="C615" s="27" t="str">
        <f>IFERROR(VLOOKUP(B615,vlookup!A$2:I$331,2,FALSE),"")</f>
        <v/>
      </c>
      <c r="D615" s="27" t="str">
        <f>IFERROR(VLOOKUP(B615,vlookup!A$2:I$331,3,FALSE),"")</f>
        <v/>
      </c>
      <c r="E615" s="5"/>
      <c r="F615" s="27" t="str">
        <f>IFERROR(VLOOKUP(E615,vlookup!D$2:E$331,2,FALSE),"")</f>
        <v/>
      </c>
      <c r="G615" s="5"/>
      <c r="H615" s="27" t="str">
        <f t="shared" si="92"/>
        <v/>
      </c>
      <c r="I615" s="27" t="str">
        <f>IFERROR(VLOOKUP(H615,vlookup!G$2:I$331,2,FALSE),"")</f>
        <v/>
      </c>
      <c r="J615" s="27" t="str">
        <f>IFERROR(VLOOKUP(H615,vlookup!G$2:I$331,3,FALSE),"")</f>
        <v/>
      </c>
      <c r="K615" s="5"/>
      <c r="L615" s="6"/>
      <c r="M615" s="6"/>
      <c r="N615" s="6"/>
      <c r="O615" s="6"/>
      <c r="P615" s="6"/>
      <c r="Q615" s="14" t="str">
        <f t="shared" si="93"/>
        <v/>
      </c>
      <c r="R615" s="5"/>
      <c r="S615" s="6"/>
      <c r="T615" s="6"/>
      <c r="U615" s="5"/>
      <c r="V615" s="45">
        <f t="shared" si="94"/>
        <v>0</v>
      </c>
      <c r="W615" s="45">
        <f t="shared" si="95"/>
        <v>0</v>
      </c>
      <c r="X615" s="45" t="e">
        <f t="shared" si="96"/>
        <v>#VALUE!</v>
      </c>
      <c r="Y615" s="45">
        <f>IFERROR(VALUE(V615),VLOOKUP(V615,DayReplace[],2,0))</f>
        <v>0</v>
      </c>
      <c r="Z615" s="45">
        <f>IF(V615=0,1,
IF(OR(AND(COUNTIF(Table12[Normal and Leap Years],X615),AA615=3,Y615=30),
AND(COUNTIF(Table9[MM Year],X615),COUNTIF(Table13[Always 29-Day Months],AA615),Y615=30)),Y615
-1,Y615))</f>
        <v>1</v>
      </c>
      <c r="AA615" s="45">
        <f>IFERROR(VALUE(W615),VLOOKUP(W615,MonthReplace[],2,0))</f>
        <v>0</v>
      </c>
      <c r="AB615" s="45" t="e">
        <f>IF(COUNTIF(Table9[MM Year],X615),VLOOKUP(AA615,MonthSerial[],VLOOKUP(X615,Table9[],3,0)+2,0),DATE(X615,AA615,0)-AC615)</f>
        <v>#VALUE!</v>
      </c>
      <c r="AC615" s="45" t="e">
        <f>IF(COUNTIF(Table9[MM Year],X615),
VLOOKUP(X615,Table9[],5,0),
DATE(X615,1,0))</f>
        <v>#VALUE!</v>
      </c>
      <c r="AD615" s="46" t="e">
        <f>IF(AA615=0,DATE(YEAR(AC615+1),7,16),
IF(V615=0,IF(COUNTIF(Table9[MM Year],X615),AC615+AB615+Z615+15-DAY(AC615+AB615+Z615+15)+16,AC615+AB615+Z615-DAY(AC615+AB615+Z615)+16),
IF(COUNTIF(Table9[MM Year],X615),
IF(AC615+AB615+Z615&lt;VLOOKUP(X615,Table9[],7,0),AC615
+AB615+Z615+VLOOKUP(X615,Table9[],4,0),AC615+AB615+Z615),AC615
+AB615+Z615)))</f>
        <v>#VALUE!</v>
      </c>
      <c r="AE615" s="42"/>
      <c r="AF615" s="15" t="str">
        <f>IFERROR(IF(COUNTIF(Table9[MM Year],X615),
IF(AD615&lt;VLOOKUP(X615,Table9[],7,0),AD615
+VLOOKUP(X615,Table9[],4,0),AD615),AD615
),"")</f>
        <v/>
      </c>
      <c r="AG615" s="5"/>
      <c r="AH615" s="5"/>
      <c r="AI615" s="5"/>
      <c r="AJ615" s="6"/>
      <c r="AK615" s="6"/>
      <c r="AL615" s="12" t="str">
        <f t="shared" si="97"/>
        <v/>
      </c>
      <c r="AM615" s="5"/>
      <c r="AN615" s="27" t="str">
        <f t="shared" si="98"/>
        <v/>
      </c>
      <c r="AO615" s="5"/>
      <c r="AP615" s="5"/>
      <c r="AQ615" s="6"/>
      <c r="AR615" s="12" t="str">
        <f t="shared" si="99"/>
        <v/>
      </c>
      <c r="AS615" s="6"/>
      <c r="AT615" s="5"/>
      <c r="AU615" s="53"/>
      <c r="AV615" s="53"/>
      <c r="AW615" s="54"/>
      <c r="AX615" s="15" t="str">
        <f t="shared" si="100"/>
        <v/>
      </c>
      <c r="AY615" s="5"/>
      <c r="AZ615" s="27" t="str">
        <f>IFERROR(VLOOKUP(AY615,vlookup!A$2:I$331,2,FALSE),"")</f>
        <v/>
      </c>
      <c r="BA615" s="27" t="str">
        <f>IFERROR(VLOOKUP(AY615,vlookup!A$2:I$331,3,FALSE),"")</f>
        <v/>
      </c>
      <c r="BB615" s="5"/>
      <c r="BC615" s="27" t="str">
        <f>IFERROR(VLOOKUP(BB615,vlookup!D$2:E$331,2,FALSE),"")</f>
        <v/>
      </c>
      <c r="BD615" s="5"/>
      <c r="BE615" s="27" t="str">
        <f t="shared" si="101"/>
        <v/>
      </c>
      <c r="BF615" s="27" t="str">
        <f>IFERROR(VLOOKUP(BE615,vlookup!G$2:I$331,2,FALSE),"")</f>
        <v/>
      </c>
      <c r="BG615" s="27" t="str">
        <f>IFERROR(VLOOKUP(BE615,vlookup!G$2:I$331,3,FALSE),"")</f>
        <v/>
      </c>
      <c r="BH615" s="5"/>
      <c r="BI615" s="6"/>
      <c r="BJ615" s="6"/>
      <c r="BK615" s="6"/>
      <c r="BL615" s="6"/>
    </row>
    <row r="616" spans="1:64">
      <c r="A616" s="4"/>
      <c r="B616" s="5"/>
      <c r="C616" s="27" t="str">
        <f>IFERROR(VLOOKUP(B616,vlookup!A$2:I$331,2,FALSE),"")</f>
        <v/>
      </c>
      <c r="D616" s="27" t="str">
        <f>IFERROR(VLOOKUP(B616,vlookup!A$2:I$331,3,FALSE),"")</f>
        <v/>
      </c>
      <c r="E616" s="5"/>
      <c r="F616" s="27" t="str">
        <f>IFERROR(VLOOKUP(E616,vlookup!D$2:E$331,2,FALSE),"")</f>
        <v/>
      </c>
      <c r="G616" s="5"/>
      <c r="H616" s="27" t="str">
        <f t="shared" si="92"/>
        <v/>
      </c>
      <c r="I616" s="27" t="str">
        <f>IFERROR(VLOOKUP(H616,vlookup!G$2:I$331,2,FALSE),"")</f>
        <v/>
      </c>
      <c r="J616" s="27" t="str">
        <f>IFERROR(VLOOKUP(H616,vlookup!G$2:I$331,3,FALSE),"")</f>
        <v/>
      </c>
      <c r="K616" s="5"/>
      <c r="L616" s="6"/>
      <c r="M616" s="6"/>
      <c r="N616" s="6"/>
      <c r="O616" s="6"/>
      <c r="P616" s="6"/>
      <c r="Q616" s="14" t="str">
        <f t="shared" si="93"/>
        <v/>
      </c>
      <c r="R616" s="5"/>
      <c r="S616" s="6"/>
      <c r="T616" s="6"/>
      <c r="U616" s="5"/>
      <c r="V616" s="45">
        <f t="shared" si="94"/>
        <v>0</v>
      </c>
      <c r="W616" s="45">
        <f t="shared" si="95"/>
        <v>0</v>
      </c>
      <c r="X616" s="45" t="e">
        <f t="shared" si="96"/>
        <v>#VALUE!</v>
      </c>
      <c r="Y616" s="45">
        <f>IFERROR(VALUE(V616),VLOOKUP(V616,DayReplace[],2,0))</f>
        <v>0</v>
      </c>
      <c r="Z616" s="45">
        <f>IF(V616=0,1,
IF(OR(AND(COUNTIF(Table12[Normal and Leap Years],X616),AA616=3,Y616=30),
AND(COUNTIF(Table9[MM Year],X616),COUNTIF(Table13[Always 29-Day Months],AA616),Y616=30)),Y616
-1,Y616))</f>
        <v>1</v>
      </c>
      <c r="AA616" s="45">
        <f>IFERROR(VALUE(W616),VLOOKUP(W616,MonthReplace[],2,0))</f>
        <v>0</v>
      </c>
      <c r="AB616" s="45" t="e">
        <f>IF(COUNTIF(Table9[MM Year],X616),VLOOKUP(AA616,MonthSerial[],VLOOKUP(X616,Table9[],3,0)+2,0),DATE(X616,AA616,0)-AC616)</f>
        <v>#VALUE!</v>
      </c>
      <c r="AC616" s="45" t="e">
        <f>IF(COUNTIF(Table9[MM Year],X616),
VLOOKUP(X616,Table9[],5,0),
DATE(X616,1,0))</f>
        <v>#VALUE!</v>
      </c>
      <c r="AD616" s="46" t="e">
        <f>IF(AA616=0,DATE(YEAR(AC616+1),7,16),
IF(V616=0,IF(COUNTIF(Table9[MM Year],X616),AC616+AB616+Z616+15-DAY(AC616+AB616+Z616+15)+16,AC616+AB616+Z616-DAY(AC616+AB616+Z616)+16),
IF(COUNTIF(Table9[MM Year],X616),
IF(AC616+AB616+Z616&lt;VLOOKUP(X616,Table9[],7,0),AC616
+AB616+Z616+VLOOKUP(X616,Table9[],4,0),AC616+AB616+Z616),AC616
+AB616+Z616)))</f>
        <v>#VALUE!</v>
      </c>
      <c r="AE616" s="42"/>
      <c r="AF616" s="15" t="str">
        <f>IFERROR(IF(COUNTIF(Table9[MM Year],X616),
IF(AD616&lt;VLOOKUP(X616,Table9[],7,0),AD616
+VLOOKUP(X616,Table9[],4,0),AD616),AD616
),"")</f>
        <v/>
      </c>
      <c r="AG616" s="5"/>
      <c r="AH616" s="5"/>
      <c r="AI616" s="5"/>
      <c r="AJ616" s="6"/>
      <c r="AK616" s="6"/>
      <c r="AL616" s="12" t="str">
        <f t="shared" si="97"/>
        <v/>
      </c>
      <c r="AM616" s="5"/>
      <c r="AN616" s="27" t="str">
        <f t="shared" si="98"/>
        <v/>
      </c>
      <c r="AO616" s="5"/>
      <c r="AP616" s="5"/>
      <c r="AQ616" s="6"/>
      <c r="AR616" s="12" t="str">
        <f t="shared" si="99"/>
        <v/>
      </c>
      <c r="AS616" s="6"/>
      <c r="AT616" s="5"/>
      <c r="AU616" s="53"/>
      <c r="AV616" s="53"/>
      <c r="AW616" s="54"/>
      <c r="AX616" s="15" t="str">
        <f t="shared" si="100"/>
        <v/>
      </c>
      <c r="AY616" s="5"/>
      <c r="AZ616" s="27" t="str">
        <f>IFERROR(VLOOKUP(AY616,vlookup!A$2:I$331,2,FALSE),"")</f>
        <v/>
      </c>
      <c r="BA616" s="27" t="str">
        <f>IFERROR(VLOOKUP(AY616,vlookup!A$2:I$331,3,FALSE),"")</f>
        <v/>
      </c>
      <c r="BB616" s="5"/>
      <c r="BC616" s="27" t="str">
        <f>IFERROR(VLOOKUP(BB616,vlookup!D$2:E$331,2,FALSE),"")</f>
        <v/>
      </c>
      <c r="BD616" s="5"/>
      <c r="BE616" s="27" t="str">
        <f t="shared" si="101"/>
        <v/>
      </c>
      <c r="BF616" s="27" t="str">
        <f>IFERROR(VLOOKUP(BE616,vlookup!G$2:I$331,2,FALSE),"")</f>
        <v/>
      </c>
      <c r="BG616" s="27" t="str">
        <f>IFERROR(VLOOKUP(BE616,vlookup!G$2:I$331,3,FALSE),"")</f>
        <v/>
      </c>
      <c r="BH616" s="5"/>
      <c r="BI616" s="6"/>
      <c r="BJ616" s="6"/>
      <c r="BK616" s="6"/>
      <c r="BL616" s="6"/>
    </row>
    <row r="617" spans="1:64">
      <c r="A617" s="4"/>
      <c r="B617" s="5"/>
      <c r="C617" s="27" t="str">
        <f>IFERROR(VLOOKUP(B617,vlookup!A$2:I$331,2,FALSE),"")</f>
        <v/>
      </c>
      <c r="D617" s="27" t="str">
        <f>IFERROR(VLOOKUP(B617,vlookup!A$2:I$331,3,FALSE),"")</f>
        <v/>
      </c>
      <c r="E617" s="5"/>
      <c r="F617" s="27" t="str">
        <f>IFERROR(VLOOKUP(E617,vlookup!D$2:E$331,2,FALSE),"")</f>
        <v/>
      </c>
      <c r="G617" s="5"/>
      <c r="H617" s="27" t="str">
        <f t="shared" si="92"/>
        <v/>
      </c>
      <c r="I617" s="27" t="str">
        <f>IFERROR(VLOOKUP(H617,vlookup!G$2:I$331,2,FALSE),"")</f>
        <v/>
      </c>
      <c r="J617" s="27" t="str">
        <f>IFERROR(VLOOKUP(H617,vlookup!G$2:I$331,3,FALSE),"")</f>
        <v/>
      </c>
      <c r="K617" s="5"/>
      <c r="L617" s="6"/>
      <c r="M617" s="6"/>
      <c r="N617" s="6"/>
      <c r="O617" s="6"/>
      <c r="P617" s="6"/>
      <c r="Q617" s="14" t="str">
        <f t="shared" si="93"/>
        <v/>
      </c>
      <c r="R617" s="5"/>
      <c r="S617" s="6"/>
      <c r="T617" s="6"/>
      <c r="U617" s="5"/>
      <c r="V617" s="45">
        <f t="shared" si="94"/>
        <v>0</v>
      </c>
      <c r="W617" s="45">
        <f t="shared" si="95"/>
        <v>0</v>
      </c>
      <c r="X617" s="45" t="e">
        <f t="shared" si="96"/>
        <v>#VALUE!</v>
      </c>
      <c r="Y617" s="45">
        <f>IFERROR(VALUE(V617),VLOOKUP(V617,DayReplace[],2,0))</f>
        <v>0</v>
      </c>
      <c r="Z617" s="45">
        <f>IF(V617=0,1,
IF(OR(AND(COUNTIF(Table12[Normal and Leap Years],X617),AA617=3,Y617=30),
AND(COUNTIF(Table9[MM Year],X617),COUNTIF(Table13[Always 29-Day Months],AA617),Y617=30)),Y617
-1,Y617))</f>
        <v>1</v>
      </c>
      <c r="AA617" s="45">
        <f>IFERROR(VALUE(W617),VLOOKUP(W617,MonthReplace[],2,0))</f>
        <v>0</v>
      </c>
      <c r="AB617" s="45" t="e">
        <f>IF(COUNTIF(Table9[MM Year],X617),VLOOKUP(AA617,MonthSerial[],VLOOKUP(X617,Table9[],3,0)+2,0),DATE(X617,AA617,0)-AC617)</f>
        <v>#VALUE!</v>
      </c>
      <c r="AC617" s="45" t="e">
        <f>IF(COUNTIF(Table9[MM Year],X617),
VLOOKUP(X617,Table9[],5,0),
DATE(X617,1,0))</f>
        <v>#VALUE!</v>
      </c>
      <c r="AD617" s="46" t="e">
        <f>IF(AA617=0,DATE(YEAR(AC617+1),7,16),
IF(V617=0,IF(COUNTIF(Table9[MM Year],X617),AC617+AB617+Z617+15-DAY(AC617+AB617+Z617+15)+16,AC617+AB617+Z617-DAY(AC617+AB617+Z617)+16),
IF(COUNTIF(Table9[MM Year],X617),
IF(AC617+AB617+Z617&lt;VLOOKUP(X617,Table9[],7,0),AC617
+AB617+Z617+VLOOKUP(X617,Table9[],4,0),AC617+AB617+Z617),AC617
+AB617+Z617)))</f>
        <v>#VALUE!</v>
      </c>
      <c r="AE617" s="42"/>
      <c r="AF617" s="15" t="str">
        <f>IFERROR(IF(COUNTIF(Table9[MM Year],X617),
IF(AD617&lt;VLOOKUP(X617,Table9[],7,0),AD617
+VLOOKUP(X617,Table9[],4,0),AD617),AD617
),"")</f>
        <v/>
      </c>
      <c r="AG617" s="5"/>
      <c r="AH617" s="5"/>
      <c r="AI617" s="5"/>
      <c r="AJ617" s="6"/>
      <c r="AK617" s="6"/>
      <c r="AL617" s="12" t="str">
        <f t="shared" si="97"/>
        <v/>
      </c>
      <c r="AM617" s="5"/>
      <c r="AN617" s="27" t="str">
        <f t="shared" si="98"/>
        <v/>
      </c>
      <c r="AO617" s="5"/>
      <c r="AP617" s="5"/>
      <c r="AQ617" s="6"/>
      <c r="AR617" s="12" t="str">
        <f t="shared" si="99"/>
        <v/>
      </c>
      <c r="AS617" s="6"/>
      <c r="AT617" s="5"/>
      <c r="AU617" s="53"/>
      <c r="AV617" s="53"/>
      <c r="AW617" s="54"/>
      <c r="AX617" s="15" t="str">
        <f t="shared" si="100"/>
        <v/>
      </c>
      <c r="AY617" s="5"/>
      <c r="AZ617" s="27" t="str">
        <f>IFERROR(VLOOKUP(AY617,vlookup!A$2:I$331,2,FALSE),"")</f>
        <v/>
      </c>
      <c r="BA617" s="27" t="str">
        <f>IFERROR(VLOOKUP(AY617,vlookup!A$2:I$331,3,FALSE),"")</f>
        <v/>
      </c>
      <c r="BB617" s="5"/>
      <c r="BC617" s="27" t="str">
        <f>IFERROR(VLOOKUP(BB617,vlookup!D$2:E$331,2,FALSE),"")</f>
        <v/>
      </c>
      <c r="BD617" s="5"/>
      <c r="BE617" s="27" t="str">
        <f t="shared" si="101"/>
        <v/>
      </c>
      <c r="BF617" s="27" t="str">
        <f>IFERROR(VLOOKUP(BE617,vlookup!G$2:I$331,2,FALSE),"")</f>
        <v/>
      </c>
      <c r="BG617" s="27" t="str">
        <f>IFERROR(VLOOKUP(BE617,vlookup!G$2:I$331,3,FALSE),"")</f>
        <v/>
      </c>
      <c r="BH617" s="5"/>
      <c r="BI617" s="6"/>
      <c r="BJ617" s="6"/>
      <c r="BK617" s="6"/>
      <c r="BL617" s="6"/>
    </row>
    <row r="618" spans="1:64">
      <c r="A618" s="4"/>
      <c r="B618" s="5"/>
      <c r="C618" s="27" t="str">
        <f>IFERROR(VLOOKUP(B618,vlookup!A$2:I$331,2,FALSE),"")</f>
        <v/>
      </c>
      <c r="D618" s="27" t="str">
        <f>IFERROR(VLOOKUP(B618,vlookup!A$2:I$331,3,FALSE),"")</f>
        <v/>
      </c>
      <c r="E618" s="5"/>
      <c r="F618" s="27" t="str">
        <f>IFERROR(VLOOKUP(E618,vlookup!D$2:E$331,2,FALSE),"")</f>
        <v/>
      </c>
      <c r="G618" s="5"/>
      <c r="H618" s="27" t="str">
        <f t="shared" si="92"/>
        <v/>
      </c>
      <c r="I618" s="27" t="str">
        <f>IFERROR(VLOOKUP(H618,vlookup!G$2:I$331,2,FALSE),"")</f>
        <v/>
      </c>
      <c r="J618" s="27" t="str">
        <f>IFERROR(VLOOKUP(H618,vlookup!G$2:I$331,3,FALSE),"")</f>
        <v/>
      </c>
      <c r="K618" s="5"/>
      <c r="L618" s="6"/>
      <c r="M618" s="6"/>
      <c r="N618" s="6"/>
      <c r="O618" s="6"/>
      <c r="P618" s="6"/>
      <c r="Q618" s="14" t="str">
        <f t="shared" si="93"/>
        <v/>
      </c>
      <c r="R618" s="5"/>
      <c r="S618" s="6"/>
      <c r="T618" s="6"/>
      <c r="U618" s="5"/>
      <c r="V618" s="45">
        <f t="shared" si="94"/>
        <v>0</v>
      </c>
      <c r="W618" s="45">
        <f t="shared" si="95"/>
        <v>0</v>
      </c>
      <c r="X618" s="45" t="e">
        <f t="shared" si="96"/>
        <v>#VALUE!</v>
      </c>
      <c r="Y618" s="45">
        <f>IFERROR(VALUE(V618),VLOOKUP(V618,DayReplace[],2,0))</f>
        <v>0</v>
      </c>
      <c r="Z618" s="45">
        <f>IF(V618=0,1,
IF(OR(AND(COUNTIF(Table12[Normal and Leap Years],X618),AA618=3,Y618=30),
AND(COUNTIF(Table9[MM Year],X618),COUNTIF(Table13[Always 29-Day Months],AA618),Y618=30)),Y618
-1,Y618))</f>
        <v>1</v>
      </c>
      <c r="AA618" s="45">
        <f>IFERROR(VALUE(W618),VLOOKUP(W618,MonthReplace[],2,0))</f>
        <v>0</v>
      </c>
      <c r="AB618" s="45" t="e">
        <f>IF(COUNTIF(Table9[MM Year],X618),VLOOKUP(AA618,MonthSerial[],VLOOKUP(X618,Table9[],3,0)+2,0),DATE(X618,AA618,0)-AC618)</f>
        <v>#VALUE!</v>
      </c>
      <c r="AC618" s="45" t="e">
        <f>IF(COUNTIF(Table9[MM Year],X618),
VLOOKUP(X618,Table9[],5,0),
DATE(X618,1,0))</f>
        <v>#VALUE!</v>
      </c>
      <c r="AD618" s="46" t="e">
        <f>IF(AA618=0,DATE(YEAR(AC618+1),7,16),
IF(V618=0,IF(COUNTIF(Table9[MM Year],X618),AC618+AB618+Z618+15-DAY(AC618+AB618+Z618+15)+16,AC618+AB618+Z618-DAY(AC618+AB618+Z618)+16),
IF(COUNTIF(Table9[MM Year],X618),
IF(AC618+AB618+Z618&lt;VLOOKUP(X618,Table9[],7,0),AC618
+AB618+Z618+VLOOKUP(X618,Table9[],4,0),AC618+AB618+Z618),AC618
+AB618+Z618)))</f>
        <v>#VALUE!</v>
      </c>
      <c r="AE618" s="42"/>
      <c r="AF618" s="15" t="str">
        <f>IFERROR(IF(COUNTIF(Table9[MM Year],X618),
IF(AD618&lt;VLOOKUP(X618,Table9[],7,0),AD618
+VLOOKUP(X618,Table9[],4,0),AD618),AD618
),"")</f>
        <v/>
      </c>
      <c r="AG618" s="5"/>
      <c r="AH618" s="5"/>
      <c r="AI618" s="5"/>
      <c r="AJ618" s="6"/>
      <c r="AK618" s="6"/>
      <c r="AL618" s="12" t="str">
        <f t="shared" si="97"/>
        <v/>
      </c>
      <c r="AM618" s="5"/>
      <c r="AN618" s="27" t="str">
        <f t="shared" si="98"/>
        <v/>
      </c>
      <c r="AO618" s="5"/>
      <c r="AP618" s="5"/>
      <c r="AQ618" s="6"/>
      <c r="AR618" s="12" t="str">
        <f t="shared" si="99"/>
        <v/>
      </c>
      <c r="AS618" s="6"/>
      <c r="AT618" s="5"/>
      <c r="AU618" s="53"/>
      <c r="AV618" s="53"/>
      <c r="AW618" s="54"/>
      <c r="AX618" s="15" t="str">
        <f t="shared" si="100"/>
        <v/>
      </c>
      <c r="AY618" s="5"/>
      <c r="AZ618" s="27" t="str">
        <f>IFERROR(VLOOKUP(AY618,vlookup!A$2:I$331,2,FALSE),"")</f>
        <v/>
      </c>
      <c r="BA618" s="27" t="str">
        <f>IFERROR(VLOOKUP(AY618,vlookup!A$2:I$331,3,FALSE),"")</f>
        <v/>
      </c>
      <c r="BB618" s="5"/>
      <c r="BC618" s="27" t="str">
        <f>IFERROR(VLOOKUP(BB618,vlookup!D$2:E$331,2,FALSE),"")</f>
        <v/>
      </c>
      <c r="BD618" s="5"/>
      <c r="BE618" s="27" t="str">
        <f t="shared" si="101"/>
        <v/>
      </c>
      <c r="BF618" s="27" t="str">
        <f>IFERROR(VLOOKUP(BE618,vlookup!G$2:I$331,2,FALSE),"")</f>
        <v/>
      </c>
      <c r="BG618" s="27" t="str">
        <f>IFERROR(VLOOKUP(BE618,vlookup!G$2:I$331,3,FALSE),"")</f>
        <v/>
      </c>
      <c r="BH618" s="5"/>
      <c r="BI618" s="6"/>
      <c r="BJ618" s="6"/>
      <c r="BK618" s="6"/>
      <c r="BL618" s="6"/>
    </row>
    <row r="619" spans="1:64">
      <c r="A619" s="4"/>
      <c r="B619" s="5"/>
      <c r="C619" s="27" t="str">
        <f>IFERROR(VLOOKUP(B619,vlookup!A$2:I$331,2,FALSE),"")</f>
        <v/>
      </c>
      <c r="D619" s="27" t="str">
        <f>IFERROR(VLOOKUP(B619,vlookup!A$2:I$331,3,FALSE),"")</f>
        <v/>
      </c>
      <c r="E619" s="5"/>
      <c r="F619" s="27" t="str">
        <f>IFERROR(VLOOKUP(E619,vlookup!D$2:E$331,2,FALSE),"")</f>
        <v/>
      </c>
      <c r="G619" s="5"/>
      <c r="H619" s="27" t="str">
        <f t="shared" si="92"/>
        <v/>
      </c>
      <c r="I619" s="27" t="str">
        <f>IFERROR(VLOOKUP(H619,vlookup!G$2:I$331,2,FALSE),"")</f>
        <v/>
      </c>
      <c r="J619" s="27" t="str">
        <f>IFERROR(VLOOKUP(H619,vlookup!G$2:I$331,3,FALSE),"")</f>
        <v/>
      </c>
      <c r="K619" s="5"/>
      <c r="L619" s="6"/>
      <c r="M619" s="6"/>
      <c r="N619" s="6"/>
      <c r="O619" s="6"/>
      <c r="P619" s="6"/>
      <c r="Q619" s="14" t="str">
        <f t="shared" si="93"/>
        <v/>
      </c>
      <c r="R619" s="5"/>
      <c r="S619" s="6"/>
      <c r="T619" s="6"/>
      <c r="U619" s="5"/>
      <c r="V619" s="45">
        <f t="shared" si="94"/>
        <v>0</v>
      </c>
      <c r="W619" s="45">
        <f t="shared" si="95"/>
        <v>0</v>
      </c>
      <c r="X619" s="45" t="e">
        <f t="shared" si="96"/>
        <v>#VALUE!</v>
      </c>
      <c r="Y619" s="45">
        <f>IFERROR(VALUE(V619),VLOOKUP(V619,DayReplace[],2,0))</f>
        <v>0</v>
      </c>
      <c r="Z619" s="45">
        <f>IF(V619=0,1,
IF(OR(AND(COUNTIF(Table12[Normal and Leap Years],X619),AA619=3,Y619=30),
AND(COUNTIF(Table9[MM Year],X619),COUNTIF(Table13[Always 29-Day Months],AA619),Y619=30)),Y619
-1,Y619))</f>
        <v>1</v>
      </c>
      <c r="AA619" s="45">
        <f>IFERROR(VALUE(W619),VLOOKUP(W619,MonthReplace[],2,0))</f>
        <v>0</v>
      </c>
      <c r="AB619" s="45" t="e">
        <f>IF(COUNTIF(Table9[MM Year],X619),VLOOKUP(AA619,MonthSerial[],VLOOKUP(X619,Table9[],3,0)+2,0),DATE(X619,AA619,0)-AC619)</f>
        <v>#VALUE!</v>
      </c>
      <c r="AC619" s="45" t="e">
        <f>IF(COUNTIF(Table9[MM Year],X619),
VLOOKUP(X619,Table9[],5,0),
DATE(X619,1,0))</f>
        <v>#VALUE!</v>
      </c>
      <c r="AD619" s="46" t="e">
        <f>IF(AA619=0,DATE(YEAR(AC619+1),7,16),
IF(V619=0,IF(COUNTIF(Table9[MM Year],X619),AC619+AB619+Z619+15-DAY(AC619+AB619+Z619+15)+16,AC619+AB619+Z619-DAY(AC619+AB619+Z619)+16),
IF(COUNTIF(Table9[MM Year],X619),
IF(AC619+AB619+Z619&lt;VLOOKUP(X619,Table9[],7,0),AC619
+AB619+Z619+VLOOKUP(X619,Table9[],4,0),AC619+AB619+Z619),AC619
+AB619+Z619)))</f>
        <v>#VALUE!</v>
      </c>
      <c r="AE619" s="42"/>
      <c r="AF619" s="15" t="str">
        <f>IFERROR(IF(COUNTIF(Table9[MM Year],X619),
IF(AD619&lt;VLOOKUP(X619,Table9[],7,0),AD619
+VLOOKUP(X619,Table9[],4,0),AD619),AD619
),"")</f>
        <v/>
      </c>
      <c r="AG619" s="5"/>
      <c r="AH619" s="5"/>
      <c r="AI619" s="5"/>
      <c r="AJ619" s="6"/>
      <c r="AK619" s="6"/>
      <c r="AL619" s="12" t="str">
        <f t="shared" si="97"/>
        <v/>
      </c>
      <c r="AM619" s="5"/>
      <c r="AN619" s="27" t="str">
        <f t="shared" si="98"/>
        <v/>
      </c>
      <c r="AO619" s="5"/>
      <c r="AP619" s="5"/>
      <c r="AQ619" s="6"/>
      <c r="AR619" s="12" t="str">
        <f t="shared" si="99"/>
        <v/>
      </c>
      <c r="AS619" s="6"/>
      <c r="AT619" s="5"/>
      <c r="AU619" s="53"/>
      <c r="AV619" s="53"/>
      <c r="AW619" s="54"/>
      <c r="AX619" s="15" t="str">
        <f t="shared" si="100"/>
        <v/>
      </c>
      <c r="AY619" s="5"/>
      <c r="AZ619" s="27" t="str">
        <f>IFERROR(VLOOKUP(AY619,vlookup!A$2:I$331,2,FALSE),"")</f>
        <v/>
      </c>
      <c r="BA619" s="27" t="str">
        <f>IFERROR(VLOOKUP(AY619,vlookup!A$2:I$331,3,FALSE),"")</f>
        <v/>
      </c>
      <c r="BB619" s="5"/>
      <c r="BC619" s="27" t="str">
        <f>IFERROR(VLOOKUP(BB619,vlookup!D$2:E$331,2,FALSE),"")</f>
        <v/>
      </c>
      <c r="BD619" s="5"/>
      <c r="BE619" s="27" t="str">
        <f t="shared" si="101"/>
        <v/>
      </c>
      <c r="BF619" s="27" t="str">
        <f>IFERROR(VLOOKUP(BE619,vlookup!G$2:I$331,2,FALSE),"")</f>
        <v/>
      </c>
      <c r="BG619" s="27" t="str">
        <f>IFERROR(VLOOKUP(BE619,vlookup!G$2:I$331,3,FALSE),"")</f>
        <v/>
      </c>
      <c r="BH619" s="5"/>
      <c r="BI619" s="6"/>
      <c r="BJ619" s="6"/>
      <c r="BK619" s="6"/>
      <c r="BL619" s="6"/>
    </row>
    <row r="620" spans="1:64">
      <c r="A620" s="4"/>
      <c r="B620" s="5"/>
      <c r="C620" s="27" t="str">
        <f>IFERROR(VLOOKUP(B620,vlookup!A$2:I$331,2,FALSE),"")</f>
        <v/>
      </c>
      <c r="D620" s="27" t="str">
        <f>IFERROR(VLOOKUP(B620,vlookup!A$2:I$331,3,FALSE),"")</f>
        <v/>
      </c>
      <c r="E620" s="5"/>
      <c r="F620" s="27" t="str">
        <f>IFERROR(VLOOKUP(E620,vlookup!D$2:E$331,2,FALSE),"")</f>
        <v/>
      </c>
      <c r="G620" s="5"/>
      <c r="H620" s="27" t="str">
        <f t="shared" si="92"/>
        <v/>
      </c>
      <c r="I620" s="27" t="str">
        <f>IFERROR(VLOOKUP(H620,vlookup!G$2:I$331,2,FALSE),"")</f>
        <v/>
      </c>
      <c r="J620" s="27" t="str">
        <f>IFERROR(VLOOKUP(H620,vlookup!G$2:I$331,3,FALSE),"")</f>
        <v/>
      </c>
      <c r="K620" s="5"/>
      <c r="L620" s="6"/>
      <c r="M620" s="6"/>
      <c r="N620" s="6"/>
      <c r="O620" s="6"/>
      <c r="P620" s="6"/>
      <c r="Q620" s="14" t="str">
        <f t="shared" si="93"/>
        <v/>
      </c>
      <c r="R620" s="5"/>
      <c r="S620" s="6"/>
      <c r="T620" s="6"/>
      <c r="U620" s="5"/>
      <c r="V620" s="45">
        <f t="shared" si="94"/>
        <v>0</v>
      </c>
      <c r="W620" s="45">
        <f t="shared" si="95"/>
        <v>0</v>
      </c>
      <c r="X620" s="45" t="e">
        <f t="shared" si="96"/>
        <v>#VALUE!</v>
      </c>
      <c r="Y620" s="45">
        <f>IFERROR(VALUE(V620),VLOOKUP(V620,DayReplace[],2,0))</f>
        <v>0</v>
      </c>
      <c r="Z620" s="45">
        <f>IF(V620=0,1,
IF(OR(AND(COUNTIF(Table12[Normal and Leap Years],X620),AA620=3,Y620=30),
AND(COUNTIF(Table9[MM Year],X620),COUNTIF(Table13[Always 29-Day Months],AA620),Y620=30)),Y620
-1,Y620))</f>
        <v>1</v>
      </c>
      <c r="AA620" s="45">
        <f>IFERROR(VALUE(W620),VLOOKUP(W620,MonthReplace[],2,0))</f>
        <v>0</v>
      </c>
      <c r="AB620" s="45" t="e">
        <f>IF(COUNTIF(Table9[MM Year],X620),VLOOKUP(AA620,MonthSerial[],VLOOKUP(X620,Table9[],3,0)+2,0),DATE(X620,AA620,0)-AC620)</f>
        <v>#VALUE!</v>
      </c>
      <c r="AC620" s="45" t="e">
        <f>IF(COUNTIF(Table9[MM Year],X620),
VLOOKUP(X620,Table9[],5,0),
DATE(X620,1,0))</f>
        <v>#VALUE!</v>
      </c>
      <c r="AD620" s="46" t="e">
        <f>IF(AA620=0,DATE(YEAR(AC620+1),7,16),
IF(V620=0,IF(COUNTIF(Table9[MM Year],X620),AC620+AB620+Z620+15-DAY(AC620+AB620+Z620+15)+16,AC620+AB620+Z620-DAY(AC620+AB620+Z620)+16),
IF(COUNTIF(Table9[MM Year],X620),
IF(AC620+AB620+Z620&lt;VLOOKUP(X620,Table9[],7,0),AC620
+AB620+Z620+VLOOKUP(X620,Table9[],4,0),AC620+AB620+Z620),AC620
+AB620+Z620)))</f>
        <v>#VALUE!</v>
      </c>
      <c r="AE620" s="42"/>
      <c r="AF620" s="15" t="str">
        <f>IFERROR(IF(COUNTIF(Table9[MM Year],X620),
IF(AD620&lt;VLOOKUP(X620,Table9[],7,0),AD620
+VLOOKUP(X620,Table9[],4,0),AD620),AD620
),"")</f>
        <v/>
      </c>
      <c r="AG620" s="5"/>
      <c r="AH620" s="5"/>
      <c r="AI620" s="5"/>
      <c r="AJ620" s="6"/>
      <c r="AK620" s="6"/>
      <c r="AL620" s="12" t="str">
        <f t="shared" si="97"/>
        <v/>
      </c>
      <c r="AM620" s="5"/>
      <c r="AN620" s="27" t="str">
        <f t="shared" si="98"/>
        <v/>
      </c>
      <c r="AO620" s="5"/>
      <c r="AP620" s="5"/>
      <c r="AQ620" s="6"/>
      <c r="AR620" s="12" t="str">
        <f t="shared" si="99"/>
        <v/>
      </c>
      <c r="AS620" s="6"/>
      <c r="AT620" s="5"/>
      <c r="AU620" s="53"/>
      <c r="AV620" s="53"/>
      <c r="AW620" s="54"/>
      <c r="AX620" s="15" t="str">
        <f t="shared" si="100"/>
        <v/>
      </c>
      <c r="AY620" s="5"/>
      <c r="AZ620" s="27" t="str">
        <f>IFERROR(VLOOKUP(AY620,vlookup!A$2:I$331,2,FALSE),"")</f>
        <v/>
      </c>
      <c r="BA620" s="27" t="str">
        <f>IFERROR(VLOOKUP(AY620,vlookup!A$2:I$331,3,FALSE),"")</f>
        <v/>
      </c>
      <c r="BB620" s="5"/>
      <c r="BC620" s="27" t="str">
        <f>IFERROR(VLOOKUP(BB620,vlookup!D$2:E$331,2,FALSE),"")</f>
        <v/>
      </c>
      <c r="BD620" s="5"/>
      <c r="BE620" s="27" t="str">
        <f t="shared" si="101"/>
        <v/>
      </c>
      <c r="BF620" s="27" t="str">
        <f>IFERROR(VLOOKUP(BE620,vlookup!G$2:I$331,2,FALSE),"")</f>
        <v/>
      </c>
      <c r="BG620" s="27" t="str">
        <f>IFERROR(VLOOKUP(BE620,vlookup!G$2:I$331,3,FALSE),"")</f>
        <v/>
      </c>
      <c r="BH620" s="5"/>
      <c r="BI620" s="6"/>
      <c r="BJ620" s="6"/>
      <c r="BK620" s="6"/>
      <c r="BL620" s="6"/>
    </row>
    <row r="621" spans="1:64">
      <c r="A621" s="4"/>
      <c r="B621" s="5"/>
      <c r="C621" s="27" t="str">
        <f>IFERROR(VLOOKUP(B621,vlookup!A$2:I$331,2,FALSE),"")</f>
        <v/>
      </c>
      <c r="D621" s="27" t="str">
        <f>IFERROR(VLOOKUP(B621,vlookup!A$2:I$331,3,FALSE),"")</f>
        <v/>
      </c>
      <c r="E621" s="5"/>
      <c r="F621" s="27" t="str">
        <f>IFERROR(VLOOKUP(E621,vlookup!D$2:E$331,2,FALSE),"")</f>
        <v/>
      </c>
      <c r="G621" s="5"/>
      <c r="H621" s="27" t="str">
        <f t="shared" si="92"/>
        <v/>
      </c>
      <c r="I621" s="27" t="str">
        <f>IFERROR(VLOOKUP(H621,vlookup!G$2:I$331,2,FALSE),"")</f>
        <v/>
      </c>
      <c r="J621" s="27" t="str">
        <f>IFERROR(VLOOKUP(H621,vlookup!G$2:I$331,3,FALSE),"")</f>
        <v/>
      </c>
      <c r="K621" s="5"/>
      <c r="L621" s="6"/>
      <c r="M621" s="6"/>
      <c r="N621" s="6"/>
      <c r="O621" s="6"/>
      <c r="P621" s="6"/>
      <c r="Q621" s="14" t="str">
        <f t="shared" si="93"/>
        <v/>
      </c>
      <c r="R621" s="5"/>
      <c r="S621" s="6"/>
      <c r="T621" s="6"/>
      <c r="U621" s="5"/>
      <c r="V621" s="45">
        <f t="shared" si="94"/>
        <v>0</v>
      </c>
      <c r="W621" s="45">
        <f t="shared" si="95"/>
        <v>0</v>
      </c>
      <c r="X621" s="45" t="e">
        <f t="shared" si="96"/>
        <v>#VALUE!</v>
      </c>
      <c r="Y621" s="45">
        <f>IFERROR(VALUE(V621),VLOOKUP(V621,DayReplace[],2,0))</f>
        <v>0</v>
      </c>
      <c r="Z621" s="45">
        <f>IF(V621=0,1,
IF(OR(AND(COUNTIF(Table12[Normal and Leap Years],X621),AA621=3,Y621=30),
AND(COUNTIF(Table9[MM Year],X621),COUNTIF(Table13[Always 29-Day Months],AA621),Y621=30)),Y621
-1,Y621))</f>
        <v>1</v>
      </c>
      <c r="AA621" s="45">
        <f>IFERROR(VALUE(W621),VLOOKUP(W621,MonthReplace[],2,0))</f>
        <v>0</v>
      </c>
      <c r="AB621" s="45" t="e">
        <f>IF(COUNTIF(Table9[MM Year],X621),VLOOKUP(AA621,MonthSerial[],VLOOKUP(X621,Table9[],3,0)+2,0),DATE(X621,AA621,0)-AC621)</f>
        <v>#VALUE!</v>
      </c>
      <c r="AC621" s="45" t="e">
        <f>IF(COUNTIF(Table9[MM Year],X621),
VLOOKUP(X621,Table9[],5,0),
DATE(X621,1,0))</f>
        <v>#VALUE!</v>
      </c>
      <c r="AD621" s="46" t="e">
        <f>IF(AA621=0,DATE(YEAR(AC621+1),7,16),
IF(V621=0,IF(COUNTIF(Table9[MM Year],X621),AC621+AB621+Z621+15-DAY(AC621+AB621+Z621+15)+16,AC621+AB621+Z621-DAY(AC621+AB621+Z621)+16),
IF(COUNTIF(Table9[MM Year],X621),
IF(AC621+AB621+Z621&lt;VLOOKUP(X621,Table9[],7,0),AC621
+AB621+Z621+VLOOKUP(X621,Table9[],4,0),AC621+AB621+Z621),AC621
+AB621+Z621)))</f>
        <v>#VALUE!</v>
      </c>
      <c r="AE621" s="42"/>
      <c r="AF621" s="15" t="str">
        <f>IFERROR(IF(COUNTIF(Table9[MM Year],X621),
IF(AD621&lt;VLOOKUP(X621,Table9[],7,0),AD621
+VLOOKUP(X621,Table9[],4,0),AD621),AD621
),"")</f>
        <v/>
      </c>
      <c r="AG621" s="5"/>
      <c r="AH621" s="5"/>
      <c r="AI621" s="5"/>
      <c r="AJ621" s="6"/>
      <c r="AK621" s="6"/>
      <c r="AL621" s="12" t="str">
        <f t="shared" si="97"/>
        <v/>
      </c>
      <c r="AM621" s="5"/>
      <c r="AN621" s="27" t="str">
        <f t="shared" si="98"/>
        <v/>
      </c>
      <c r="AO621" s="5"/>
      <c r="AP621" s="5"/>
      <c r="AQ621" s="6"/>
      <c r="AR621" s="12" t="str">
        <f t="shared" si="99"/>
        <v/>
      </c>
      <c r="AS621" s="6"/>
      <c r="AT621" s="5"/>
      <c r="AU621" s="53"/>
      <c r="AV621" s="53"/>
      <c r="AW621" s="54"/>
      <c r="AX621" s="15" t="str">
        <f t="shared" si="100"/>
        <v/>
      </c>
      <c r="AY621" s="5"/>
      <c r="AZ621" s="27" t="str">
        <f>IFERROR(VLOOKUP(AY621,vlookup!A$2:I$331,2,FALSE),"")</f>
        <v/>
      </c>
      <c r="BA621" s="27" t="str">
        <f>IFERROR(VLOOKUP(AY621,vlookup!A$2:I$331,3,FALSE),"")</f>
        <v/>
      </c>
      <c r="BB621" s="5"/>
      <c r="BC621" s="27" t="str">
        <f>IFERROR(VLOOKUP(BB621,vlookup!D$2:E$331,2,FALSE),"")</f>
        <v/>
      </c>
      <c r="BD621" s="5"/>
      <c r="BE621" s="27" t="str">
        <f t="shared" si="101"/>
        <v/>
      </c>
      <c r="BF621" s="27" t="str">
        <f>IFERROR(VLOOKUP(BE621,vlookup!G$2:I$331,2,FALSE),"")</f>
        <v/>
      </c>
      <c r="BG621" s="27" t="str">
        <f>IFERROR(VLOOKUP(BE621,vlookup!G$2:I$331,3,FALSE),"")</f>
        <v/>
      </c>
      <c r="BH621" s="5"/>
      <c r="BI621" s="6"/>
      <c r="BJ621" s="6"/>
      <c r="BK621" s="6"/>
      <c r="BL621" s="6"/>
    </row>
    <row r="622" spans="1:64">
      <c r="A622" s="4"/>
      <c r="B622" s="5"/>
      <c r="C622" s="27" t="str">
        <f>IFERROR(VLOOKUP(B622,vlookup!A$2:I$331,2,FALSE),"")</f>
        <v/>
      </c>
      <c r="D622" s="27" t="str">
        <f>IFERROR(VLOOKUP(B622,vlookup!A$2:I$331,3,FALSE),"")</f>
        <v/>
      </c>
      <c r="E622" s="5"/>
      <c r="F622" s="27" t="str">
        <f>IFERROR(VLOOKUP(E622,vlookup!D$2:E$331,2,FALSE),"")</f>
        <v/>
      </c>
      <c r="G622" s="5"/>
      <c r="H622" s="27" t="str">
        <f t="shared" si="92"/>
        <v/>
      </c>
      <c r="I622" s="27" t="str">
        <f>IFERROR(VLOOKUP(H622,vlookup!G$2:I$331,2,FALSE),"")</f>
        <v/>
      </c>
      <c r="J622" s="27" t="str">
        <f>IFERROR(VLOOKUP(H622,vlookup!G$2:I$331,3,FALSE),"")</f>
        <v/>
      </c>
      <c r="K622" s="5"/>
      <c r="L622" s="6"/>
      <c r="M622" s="6"/>
      <c r="N622" s="6"/>
      <c r="O622" s="6"/>
      <c r="P622" s="6"/>
      <c r="Q622" s="14" t="str">
        <f t="shared" si="93"/>
        <v/>
      </c>
      <c r="R622" s="5"/>
      <c r="S622" s="6"/>
      <c r="T622" s="6"/>
      <c r="U622" s="5"/>
      <c r="V622" s="45">
        <f t="shared" si="94"/>
        <v>0</v>
      </c>
      <c r="W622" s="45">
        <f t="shared" si="95"/>
        <v>0</v>
      </c>
      <c r="X622" s="45" t="e">
        <f t="shared" si="96"/>
        <v>#VALUE!</v>
      </c>
      <c r="Y622" s="45">
        <f>IFERROR(VALUE(V622),VLOOKUP(V622,DayReplace[],2,0))</f>
        <v>0</v>
      </c>
      <c r="Z622" s="45">
        <f>IF(V622=0,1,
IF(OR(AND(COUNTIF(Table12[Normal and Leap Years],X622),AA622=3,Y622=30),
AND(COUNTIF(Table9[MM Year],X622),COUNTIF(Table13[Always 29-Day Months],AA622),Y622=30)),Y622
-1,Y622))</f>
        <v>1</v>
      </c>
      <c r="AA622" s="45">
        <f>IFERROR(VALUE(W622),VLOOKUP(W622,MonthReplace[],2,0))</f>
        <v>0</v>
      </c>
      <c r="AB622" s="45" t="e">
        <f>IF(COUNTIF(Table9[MM Year],X622),VLOOKUP(AA622,MonthSerial[],VLOOKUP(X622,Table9[],3,0)+2,0),DATE(X622,AA622,0)-AC622)</f>
        <v>#VALUE!</v>
      </c>
      <c r="AC622" s="45" t="e">
        <f>IF(COUNTIF(Table9[MM Year],X622),
VLOOKUP(X622,Table9[],5,0),
DATE(X622,1,0))</f>
        <v>#VALUE!</v>
      </c>
      <c r="AD622" s="46" t="e">
        <f>IF(AA622=0,DATE(YEAR(AC622+1),7,16),
IF(V622=0,IF(COUNTIF(Table9[MM Year],X622),AC622+AB622+Z622+15-DAY(AC622+AB622+Z622+15)+16,AC622+AB622+Z622-DAY(AC622+AB622+Z622)+16),
IF(COUNTIF(Table9[MM Year],X622),
IF(AC622+AB622+Z622&lt;VLOOKUP(X622,Table9[],7,0),AC622
+AB622+Z622+VLOOKUP(X622,Table9[],4,0),AC622+AB622+Z622),AC622
+AB622+Z622)))</f>
        <v>#VALUE!</v>
      </c>
      <c r="AE622" s="42"/>
      <c r="AF622" s="15" t="str">
        <f>IFERROR(IF(COUNTIF(Table9[MM Year],X622),
IF(AD622&lt;VLOOKUP(X622,Table9[],7,0),AD622
+VLOOKUP(X622,Table9[],4,0),AD622),AD622
),"")</f>
        <v/>
      </c>
      <c r="AG622" s="5"/>
      <c r="AH622" s="5"/>
      <c r="AI622" s="5"/>
      <c r="AJ622" s="6"/>
      <c r="AK622" s="6"/>
      <c r="AL622" s="12" t="str">
        <f t="shared" si="97"/>
        <v/>
      </c>
      <c r="AM622" s="5"/>
      <c r="AN622" s="27" t="str">
        <f t="shared" si="98"/>
        <v/>
      </c>
      <c r="AO622" s="5"/>
      <c r="AP622" s="5"/>
      <c r="AQ622" s="6"/>
      <c r="AR622" s="12" t="str">
        <f t="shared" si="99"/>
        <v/>
      </c>
      <c r="AS622" s="6"/>
      <c r="AT622" s="5"/>
      <c r="AU622" s="53"/>
      <c r="AV622" s="53"/>
      <c r="AW622" s="54"/>
      <c r="AX622" s="15" t="str">
        <f t="shared" si="100"/>
        <v/>
      </c>
      <c r="AY622" s="5"/>
      <c r="AZ622" s="27" t="str">
        <f>IFERROR(VLOOKUP(AY622,vlookup!A$2:I$331,2,FALSE),"")</f>
        <v/>
      </c>
      <c r="BA622" s="27" t="str">
        <f>IFERROR(VLOOKUP(AY622,vlookup!A$2:I$331,3,FALSE),"")</f>
        <v/>
      </c>
      <c r="BB622" s="5"/>
      <c r="BC622" s="27" t="str">
        <f>IFERROR(VLOOKUP(BB622,vlookup!D$2:E$331,2,FALSE),"")</f>
        <v/>
      </c>
      <c r="BD622" s="5"/>
      <c r="BE622" s="27" t="str">
        <f t="shared" si="101"/>
        <v/>
      </c>
      <c r="BF622" s="27" t="str">
        <f>IFERROR(VLOOKUP(BE622,vlookup!G$2:I$331,2,FALSE),"")</f>
        <v/>
      </c>
      <c r="BG622" s="27" t="str">
        <f>IFERROR(VLOOKUP(BE622,vlookup!G$2:I$331,3,FALSE),"")</f>
        <v/>
      </c>
      <c r="BH622" s="5"/>
      <c r="BI622" s="6"/>
      <c r="BJ622" s="6"/>
      <c r="BK622" s="6"/>
      <c r="BL622" s="6"/>
    </row>
    <row r="623" spans="1:64">
      <c r="A623" s="4"/>
      <c r="B623" s="5"/>
      <c r="C623" s="27" t="str">
        <f>IFERROR(VLOOKUP(B623,vlookup!A$2:I$331,2,FALSE),"")</f>
        <v/>
      </c>
      <c r="D623" s="27" t="str">
        <f>IFERROR(VLOOKUP(B623,vlookup!A$2:I$331,3,FALSE),"")</f>
        <v/>
      </c>
      <c r="E623" s="5"/>
      <c r="F623" s="27" t="str">
        <f>IFERROR(VLOOKUP(E623,vlookup!D$2:E$331,2,FALSE),"")</f>
        <v/>
      </c>
      <c r="G623" s="5"/>
      <c r="H623" s="27" t="str">
        <f t="shared" si="92"/>
        <v/>
      </c>
      <c r="I623" s="27" t="str">
        <f>IFERROR(VLOOKUP(H623,vlookup!G$2:I$331,2,FALSE),"")</f>
        <v/>
      </c>
      <c r="J623" s="27" t="str">
        <f>IFERROR(VLOOKUP(H623,vlookup!G$2:I$331,3,FALSE),"")</f>
        <v/>
      </c>
      <c r="K623" s="5"/>
      <c r="L623" s="6"/>
      <c r="M623" s="6"/>
      <c r="N623" s="6"/>
      <c r="O623" s="6"/>
      <c r="P623" s="6"/>
      <c r="Q623" s="14" t="str">
        <f t="shared" si="93"/>
        <v/>
      </c>
      <c r="R623" s="5"/>
      <c r="S623" s="6"/>
      <c r="T623" s="6"/>
      <c r="U623" s="5"/>
      <c r="V623" s="45">
        <f t="shared" si="94"/>
        <v>0</v>
      </c>
      <c r="W623" s="45">
        <f t="shared" si="95"/>
        <v>0</v>
      </c>
      <c r="X623" s="45" t="e">
        <f t="shared" si="96"/>
        <v>#VALUE!</v>
      </c>
      <c r="Y623" s="45">
        <f>IFERROR(VALUE(V623),VLOOKUP(V623,DayReplace[],2,0))</f>
        <v>0</v>
      </c>
      <c r="Z623" s="45">
        <f>IF(V623=0,1,
IF(OR(AND(COUNTIF(Table12[Normal and Leap Years],X623),AA623=3,Y623=30),
AND(COUNTIF(Table9[MM Year],X623),COUNTIF(Table13[Always 29-Day Months],AA623),Y623=30)),Y623
-1,Y623))</f>
        <v>1</v>
      </c>
      <c r="AA623" s="45">
        <f>IFERROR(VALUE(W623),VLOOKUP(W623,MonthReplace[],2,0))</f>
        <v>0</v>
      </c>
      <c r="AB623" s="45" t="e">
        <f>IF(COUNTIF(Table9[MM Year],X623),VLOOKUP(AA623,MonthSerial[],VLOOKUP(X623,Table9[],3,0)+2,0),DATE(X623,AA623,0)-AC623)</f>
        <v>#VALUE!</v>
      </c>
      <c r="AC623" s="45" t="e">
        <f>IF(COUNTIF(Table9[MM Year],X623),
VLOOKUP(X623,Table9[],5,0),
DATE(X623,1,0))</f>
        <v>#VALUE!</v>
      </c>
      <c r="AD623" s="46" t="e">
        <f>IF(AA623=0,DATE(YEAR(AC623+1),7,16),
IF(V623=0,IF(COUNTIF(Table9[MM Year],X623),AC623+AB623+Z623+15-DAY(AC623+AB623+Z623+15)+16,AC623+AB623+Z623-DAY(AC623+AB623+Z623)+16),
IF(COUNTIF(Table9[MM Year],X623),
IF(AC623+AB623+Z623&lt;VLOOKUP(X623,Table9[],7,0),AC623
+AB623+Z623+VLOOKUP(X623,Table9[],4,0),AC623+AB623+Z623),AC623
+AB623+Z623)))</f>
        <v>#VALUE!</v>
      </c>
      <c r="AE623" s="42"/>
      <c r="AF623" s="15" t="str">
        <f>IFERROR(IF(COUNTIF(Table9[MM Year],X623),
IF(AD623&lt;VLOOKUP(X623,Table9[],7,0),AD623
+VLOOKUP(X623,Table9[],4,0),AD623),AD623
),"")</f>
        <v/>
      </c>
      <c r="AG623" s="5"/>
      <c r="AH623" s="5"/>
      <c r="AI623" s="5"/>
      <c r="AJ623" s="6"/>
      <c r="AK623" s="6"/>
      <c r="AL623" s="12" t="str">
        <f t="shared" si="97"/>
        <v/>
      </c>
      <c r="AM623" s="5"/>
      <c r="AN623" s="27" t="str">
        <f t="shared" si="98"/>
        <v/>
      </c>
      <c r="AO623" s="5"/>
      <c r="AP623" s="5"/>
      <c r="AQ623" s="6"/>
      <c r="AR623" s="12" t="str">
        <f t="shared" si="99"/>
        <v/>
      </c>
      <c r="AS623" s="6"/>
      <c r="AT623" s="5"/>
      <c r="AU623" s="53"/>
      <c r="AV623" s="53"/>
      <c r="AW623" s="54"/>
      <c r="AX623" s="15" t="str">
        <f t="shared" si="100"/>
        <v/>
      </c>
      <c r="AY623" s="5"/>
      <c r="AZ623" s="27" t="str">
        <f>IFERROR(VLOOKUP(AY623,vlookup!A$2:I$331,2,FALSE),"")</f>
        <v/>
      </c>
      <c r="BA623" s="27" t="str">
        <f>IFERROR(VLOOKUP(AY623,vlookup!A$2:I$331,3,FALSE),"")</f>
        <v/>
      </c>
      <c r="BB623" s="5"/>
      <c r="BC623" s="27" t="str">
        <f>IFERROR(VLOOKUP(BB623,vlookup!D$2:E$331,2,FALSE),"")</f>
        <v/>
      </c>
      <c r="BD623" s="5"/>
      <c r="BE623" s="27" t="str">
        <f t="shared" si="101"/>
        <v/>
      </c>
      <c r="BF623" s="27" t="str">
        <f>IFERROR(VLOOKUP(BE623,vlookup!G$2:I$331,2,FALSE),"")</f>
        <v/>
      </c>
      <c r="BG623" s="27" t="str">
        <f>IFERROR(VLOOKUP(BE623,vlookup!G$2:I$331,3,FALSE),"")</f>
        <v/>
      </c>
      <c r="BH623" s="5"/>
      <c r="BI623" s="6"/>
      <c r="BJ623" s="6"/>
      <c r="BK623" s="6"/>
      <c r="BL623" s="6"/>
    </row>
    <row r="624" spans="1:64">
      <c r="A624" s="4"/>
      <c r="B624" s="5"/>
      <c r="C624" s="27" t="str">
        <f>IFERROR(VLOOKUP(B624,vlookup!A$2:I$331,2,FALSE),"")</f>
        <v/>
      </c>
      <c r="D624" s="27" t="str">
        <f>IFERROR(VLOOKUP(B624,vlookup!A$2:I$331,3,FALSE),"")</f>
        <v/>
      </c>
      <c r="E624" s="5"/>
      <c r="F624" s="27" t="str">
        <f>IFERROR(VLOOKUP(E624,vlookup!D$2:E$331,2,FALSE),"")</f>
        <v/>
      </c>
      <c r="G624" s="5"/>
      <c r="H624" s="27" t="str">
        <f t="shared" si="92"/>
        <v/>
      </c>
      <c r="I624" s="27" t="str">
        <f>IFERROR(VLOOKUP(H624,vlookup!G$2:I$331,2,FALSE),"")</f>
        <v/>
      </c>
      <c r="J624" s="27" t="str">
        <f>IFERROR(VLOOKUP(H624,vlookup!G$2:I$331,3,FALSE),"")</f>
        <v/>
      </c>
      <c r="K624" s="5"/>
      <c r="L624" s="6"/>
      <c r="M624" s="6"/>
      <c r="N624" s="6"/>
      <c r="O624" s="6"/>
      <c r="P624" s="6"/>
      <c r="Q624" s="14" t="str">
        <f t="shared" si="93"/>
        <v/>
      </c>
      <c r="R624" s="5"/>
      <c r="S624" s="6"/>
      <c r="T624" s="6"/>
      <c r="U624" s="5"/>
      <c r="V624" s="45">
        <f t="shared" si="94"/>
        <v>0</v>
      </c>
      <c r="W624" s="45">
        <f t="shared" si="95"/>
        <v>0</v>
      </c>
      <c r="X624" s="45" t="e">
        <f t="shared" si="96"/>
        <v>#VALUE!</v>
      </c>
      <c r="Y624" s="45">
        <f>IFERROR(VALUE(V624),VLOOKUP(V624,DayReplace[],2,0))</f>
        <v>0</v>
      </c>
      <c r="Z624" s="45">
        <f>IF(V624=0,1,
IF(OR(AND(COUNTIF(Table12[Normal and Leap Years],X624),AA624=3,Y624=30),
AND(COUNTIF(Table9[MM Year],X624),COUNTIF(Table13[Always 29-Day Months],AA624),Y624=30)),Y624
-1,Y624))</f>
        <v>1</v>
      </c>
      <c r="AA624" s="45">
        <f>IFERROR(VALUE(W624),VLOOKUP(W624,MonthReplace[],2,0))</f>
        <v>0</v>
      </c>
      <c r="AB624" s="45" t="e">
        <f>IF(COUNTIF(Table9[MM Year],X624),VLOOKUP(AA624,MonthSerial[],VLOOKUP(X624,Table9[],3,0)+2,0),DATE(X624,AA624,0)-AC624)</f>
        <v>#VALUE!</v>
      </c>
      <c r="AC624" s="45" t="e">
        <f>IF(COUNTIF(Table9[MM Year],X624),
VLOOKUP(X624,Table9[],5,0),
DATE(X624,1,0))</f>
        <v>#VALUE!</v>
      </c>
      <c r="AD624" s="46" t="e">
        <f>IF(AA624=0,DATE(YEAR(AC624+1),7,16),
IF(V624=0,IF(COUNTIF(Table9[MM Year],X624),AC624+AB624+Z624+15-DAY(AC624+AB624+Z624+15)+16,AC624+AB624+Z624-DAY(AC624+AB624+Z624)+16),
IF(COUNTIF(Table9[MM Year],X624),
IF(AC624+AB624+Z624&lt;VLOOKUP(X624,Table9[],7,0),AC624
+AB624+Z624+VLOOKUP(X624,Table9[],4,0),AC624+AB624+Z624),AC624
+AB624+Z624)))</f>
        <v>#VALUE!</v>
      </c>
      <c r="AE624" s="42"/>
      <c r="AF624" s="15" t="str">
        <f>IFERROR(IF(COUNTIF(Table9[MM Year],X624),
IF(AD624&lt;VLOOKUP(X624,Table9[],7,0),AD624
+VLOOKUP(X624,Table9[],4,0),AD624),AD624
),"")</f>
        <v/>
      </c>
      <c r="AG624" s="5"/>
      <c r="AH624" s="5"/>
      <c r="AI624" s="5"/>
      <c r="AJ624" s="6"/>
      <c r="AK624" s="6"/>
      <c r="AL624" s="12" t="str">
        <f t="shared" si="97"/>
        <v/>
      </c>
      <c r="AM624" s="5"/>
      <c r="AN624" s="27" t="str">
        <f t="shared" si="98"/>
        <v/>
      </c>
      <c r="AO624" s="5"/>
      <c r="AP624" s="5"/>
      <c r="AQ624" s="6"/>
      <c r="AR624" s="12" t="str">
        <f t="shared" si="99"/>
        <v/>
      </c>
      <c r="AS624" s="6"/>
      <c r="AT624" s="5"/>
      <c r="AU624" s="53"/>
      <c r="AV624" s="53"/>
      <c r="AW624" s="54"/>
      <c r="AX624" s="15" t="str">
        <f t="shared" si="100"/>
        <v/>
      </c>
      <c r="AY624" s="5"/>
      <c r="AZ624" s="27" t="str">
        <f>IFERROR(VLOOKUP(AY624,vlookup!A$2:I$331,2,FALSE),"")</f>
        <v/>
      </c>
      <c r="BA624" s="27" t="str">
        <f>IFERROR(VLOOKUP(AY624,vlookup!A$2:I$331,3,FALSE),"")</f>
        <v/>
      </c>
      <c r="BB624" s="5"/>
      <c r="BC624" s="27" t="str">
        <f>IFERROR(VLOOKUP(BB624,vlookup!D$2:E$331,2,FALSE),"")</f>
        <v/>
      </c>
      <c r="BD624" s="5"/>
      <c r="BE624" s="27" t="str">
        <f t="shared" si="101"/>
        <v/>
      </c>
      <c r="BF624" s="27" t="str">
        <f>IFERROR(VLOOKUP(BE624,vlookup!G$2:I$331,2,FALSE),"")</f>
        <v/>
      </c>
      <c r="BG624" s="27" t="str">
        <f>IFERROR(VLOOKUP(BE624,vlookup!G$2:I$331,3,FALSE),"")</f>
        <v/>
      </c>
      <c r="BH624" s="5"/>
      <c r="BI624" s="6"/>
      <c r="BJ624" s="6"/>
      <c r="BK624" s="6"/>
      <c r="BL624" s="6"/>
    </row>
    <row r="625" spans="1:64">
      <c r="A625" s="4"/>
      <c r="B625" s="5"/>
      <c r="C625" s="27" t="str">
        <f>IFERROR(VLOOKUP(B625,vlookup!A$2:I$331,2,FALSE),"")</f>
        <v/>
      </c>
      <c r="D625" s="27" t="str">
        <f>IFERROR(VLOOKUP(B625,vlookup!A$2:I$331,3,FALSE),"")</f>
        <v/>
      </c>
      <c r="E625" s="5"/>
      <c r="F625" s="27" t="str">
        <f>IFERROR(VLOOKUP(E625,vlookup!D$2:E$331,2,FALSE),"")</f>
        <v/>
      </c>
      <c r="G625" s="5"/>
      <c r="H625" s="27" t="str">
        <f t="shared" si="92"/>
        <v/>
      </c>
      <c r="I625" s="27" t="str">
        <f>IFERROR(VLOOKUP(H625,vlookup!G$2:I$331,2,FALSE),"")</f>
        <v/>
      </c>
      <c r="J625" s="27" t="str">
        <f>IFERROR(VLOOKUP(H625,vlookup!G$2:I$331,3,FALSE),"")</f>
        <v/>
      </c>
      <c r="K625" s="5"/>
      <c r="L625" s="6"/>
      <c r="M625" s="6"/>
      <c r="N625" s="6"/>
      <c r="O625" s="6"/>
      <c r="P625" s="6"/>
      <c r="Q625" s="14" t="str">
        <f t="shared" si="93"/>
        <v/>
      </c>
      <c r="R625" s="5"/>
      <c r="S625" s="6"/>
      <c r="T625" s="6"/>
      <c r="U625" s="5"/>
      <c r="V625" s="45">
        <f t="shared" si="94"/>
        <v>0</v>
      </c>
      <c r="W625" s="45">
        <f t="shared" si="95"/>
        <v>0</v>
      </c>
      <c r="X625" s="45" t="e">
        <f t="shared" si="96"/>
        <v>#VALUE!</v>
      </c>
      <c r="Y625" s="45">
        <f>IFERROR(VALUE(V625),VLOOKUP(V625,DayReplace[],2,0))</f>
        <v>0</v>
      </c>
      <c r="Z625" s="45">
        <f>IF(V625=0,1,
IF(OR(AND(COUNTIF(Table12[Normal and Leap Years],X625),AA625=3,Y625=30),
AND(COUNTIF(Table9[MM Year],X625),COUNTIF(Table13[Always 29-Day Months],AA625),Y625=30)),Y625
-1,Y625))</f>
        <v>1</v>
      </c>
      <c r="AA625" s="45">
        <f>IFERROR(VALUE(W625),VLOOKUP(W625,MonthReplace[],2,0))</f>
        <v>0</v>
      </c>
      <c r="AB625" s="45" t="e">
        <f>IF(COUNTIF(Table9[MM Year],X625),VLOOKUP(AA625,MonthSerial[],VLOOKUP(X625,Table9[],3,0)+2,0),DATE(X625,AA625,0)-AC625)</f>
        <v>#VALUE!</v>
      </c>
      <c r="AC625" s="45" t="e">
        <f>IF(COUNTIF(Table9[MM Year],X625),
VLOOKUP(X625,Table9[],5,0),
DATE(X625,1,0))</f>
        <v>#VALUE!</v>
      </c>
      <c r="AD625" s="46" t="e">
        <f>IF(AA625=0,DATE(YEAR(AC625+1),7,16),
IF(V625=0,IF(COUNTIF(Table9[MM Year],X625),AC625+AB625+Z625+15-DAY(AC625+AB625+Z625+15)+16,AC625+AB625+Z625-DAY(AC625+AB625+Z625)+16),
IF(COUNTIF(Table9[MM Year],X625),
IF(AC625+AB625+Z625&lt;VLOOKUP(X625,Table9[],7,0),AC625
+AB625+Z625+VLOOKUP(X625,Table9[],4,0),AC625+AB625+Z625),AC625
+AB625+Z625)))</f>
        <v>#VALUE!</v>
      </c>
      <c r="AE625" s="42"/>
      <c r="AF625" s="15" t="str">
        <f>IFERROR(IF(COUNTIF(Table9[MM Year],X625),
IF(AD625&lt;VLOOKUP(X625,Table9[],7,0),AD625
+VLOOKUP(X625,Table9[],4,0),AD625),AD625
),"")</f>
        <v/>
      </c>
      <c r="AG625" s="5"/>
      <c r="AH625" s="5"/>
      <c r="AI625" s="5"/>
      <c r="AJ625" s="6"/>
      <c r="AK625" s="6"/>
      <c r="AL625" s="12" t="str">
        <f t="shared" si="97"/>
        <v/>
      </c>
      <c r="AM625" s="5"/>
      <c r="AN625" s="27" t="str">
        <f t="shared" si="98"/>
        <v/>
      </c>
      <c r="AO625" s="5"/>
      <c r="AP625" s="5"/>
      <c r="AQ625" s="6"/>
      <c r="AR625" s="12" t="str">
        <f t="shared" si="99"/>
        <v/>
      </c>
      <c r="AS625" s="6"/>
      <c r="AT625" s="5"/>
      <c r="AU625" s="53"/>
      <c r="AV625" s="53"/>
      <c r="AW625" s="54"/>
      <c r="AX625" s="15" t="str">
        <f t="shared" si="100"/>
        <v/>
      </c>
      <c r="AY625" s="5"/>
      <c r="AZ625" s="27" t="str">
        <f>IFERROR(VLOOKUP(AY625,vlookup!A$2:I$331,2,FALSE),"")</f>
        <v/>
      </c>
      <c r="BA625" s="27" t="str">
        <f>IFERROR(VLOOKUP(AY625,vlookup!A$2:I$331,3,FALSE),"")</f>
        <v/>
      </c>
      <c r="BB625" s="5"/>
      <c r="BC625" s="27" t="str">
        <f>IFERROR(VLOOKUP(BB625,vlookup!D$2:E$331,2,FALSE),"")</f>
        <v/>
      </c>
      <c r="BD625" s="5"/>
      <c r="BE625" s="27" t="str">
        <f t="shared" si="101"/>
        <v/>
      </c>
      <c r="BF625" s="27" t="str">
        <f>IFERROR(VLOOKUP(BE625,vlookup!G$2:I$331,2,FALSE),"")</f>
        <v/>
      </c>
      <c r="BG625" s="27" t="str">
        <f>IFERROR(VLOOKUP(BE625,vlookup!G$2:I$331,3,FALSE),"")</f>
        <v/>
      </c>
      <c r="BH625" s="5"/>
      <c r="BI625" s="6"/>
      <c r="BJ625" s="6"/>
      <c r="BK625" s="6"/>
      <c r="BL625" s="6"/>
    </row>
    <row r="626" spans="1:64">
      <c r="A626" s="4"/>
      <c r="B626" s="5"/>
      <c r="C626" s="27" t="str">
        <f>IFERROR(VLOOKUP(B626,vlookup!A$2:I$331,2,FALSE),"")</f>
        <v/>
      </c>
      <c r="D626" s="27" t="str">
        <f>IFERROR(VLOOKUP(B626,vlookup!A$2:I$331,3,FALSE),"")</f>
        <v/>
      </c>
      <c r="E626" s="5"/>
      <c r="F626" s="27" t="str">
        <f>IFERROR(VLOOKUP(E626,vlookup!D$2:E$331,2,FALSE),"")</f>
        <v/>
      </c>
      <c r="G626" s="5"/>
      <c r="H626" s="27" t="str">
        <f t="shared" si="92"/>
        <v/>
      </c>
      <c r="I626" s="27" t="str">
        <f>IFERROR(VLOOKUP(H626,vlookup!G$2:I$331,2,FALSE),"")</f>
        <v/>
      </c>
      <c r="J626" s="27" t="str">
        <f>IFERROR(VLOOKUP(H626,vlookup!G$2:I$331,3,FALSE),"")</f>
        <v/>
      </c>
      <c r="K626" s="5"/>
      <c r="L626" s="6"/>
      <c r="M626" s="6"/>
      <c r="N626" s="6"/>
      <c r="O626" s="6"/>
      <c r="P626" s="6"/>
      <c r="Q626" s="14" t="str">
        <f t="shared" si="93"/>
        <v/>
      </c>
      <c r="R626" s="5"/>
      <c r="S626" s="6"/>
      <c r="T626" s="6"/>
      <c r="U626" s="5"/>
      <c r="V626" s="45">
        <f t="shared" si="94"/>
        <v>0</v>
      </c>
      <c r="W626" s="45">
        <f t="shared" si="95"/>
        <v>0</v>
      </c>
      <c r="X626" s="45" t="e">
        <f t="shared" si="96"/>
        <v>#VALUE!</v>
      </c>
      <c r="Y626" s="45">
        <f>IFERROR(VALUE(V626),VLOOKUP(V626,DayReplace[],2,0))</f>
        <v>0</v>
      </c>
      <c r="Z626" s="45">
        <f>IF(V626=0,1,
IF(OR(AND(COUNTIF(Table12[Normal and Leap Years],X626),AA626=3,Y626=30),
AND(COUNTIF(Table9[MM Year],X626),COUNTIF(Table13[Always 29-Day Months],AA626),Y626=30)),Y626
-1,Y626))</f>
        <v>1</v>
      </c>
      <c r="AA626" s="45">
        <f>IFERROR(VALUE(W626),VLOOKUP(W626,MonthReplace[],2,0))</f>
        <v>0</v>
      </c>
      <c r="AB626" s="45" t="e">
        <f>IF(COUNTIF(Table9[MM Year],X626),VLOOKUP(AA626,MonthSerial[],VLOOKUP(X626,Table9[],3,0)+2,0),DATE(X626,AA626,0)-AC626)</f>
        <v>#VALUE!</v>
      </c>
      <c r="AC626" s="45" t="e">
        <f>IF(COUNTIF(Table9[MM Year],X626),
VLOOKUP(X626,Table9[],5,0),
DATE(X626,1,0))</f>
        <v>#VALUE!</v>
      </c>
      <c r="AD626" s="46" t="e">
        <f>IF(AA626=0,DATE(YEAR(AC626+1),7,16),
IF(V626=0,IF(COUNTIF(Table9[MM Year],X626),AC626+AB626+Z626+15-DAY(AC626+AB626+Z626+15)+16,AC626+AB626+Z626-DAY(AC626+AB626+Z626)+16),
IF(COUNTIF(Table9[MM Year],X626),
IF(AC626+AB626+Z626&lt;VLOOKUP(X626,Table9[],7,0),AC626
+AB626+Z626+VLOOKUP(X626,Table9[],4,0),AC626+AB626+Z626),AC626
+AB626+Z626)))</f>
        <v>#VALUE!</v>
      </c>
      <c r="AE626" s="42"/>
      <c r="AF626" s="15" t="str">
        <f>IFERROR(IF(COUNTIF(Table9[MM Year],X626),
IF(AD626&lt;VLOOKUP(X626,Table9[],7,0),AD626
+VLOOKUP(X626,Table9[],4,0),AD626),AD626
),"")</f>
        <v/>
      </c>
      <c r="AG626" s="5"/>
      <c r="AH626" s="5"/>
      <c r="AI626" s="5"/>
      <c r="AJ626" s="6"/>
      <c r="AK626" s="6"/>
      <c r="AL626" s="12" t="str">
        <f t="shared" si="97"/>
        <v/>
      </c>
      <c r="AM626" s="5"/>
      <c r="AN626" s="27" t="str">
        <f t="shared" si="98"/>
        <v/>
      </c>
      <c r="AO626" s="5"/>
      <c r="AP626" s="5"/>
      <c r="AQ626" s="6"/>
      <c r="AR626" s="12" t="str">
        <f t="shared" si="99"/>
        <v/>
      </c>
      <c r="AS626" s="6"/>
      <c r="AT626" s="5"/>
      <c r="AU626" s="53"/>
      <c r="AV626" s="53"/>
      <c r="AW626" s="54"/>
      <c r="AX626" s="15" t="str">
        <f t="shared" si="100"/>
        <v/>
      </c>
      <c r="AY626" s="5"/>
      <c r="AZ626" s="27" t="str">
        <f>IFERROR(VLOOKUP(AY626,vlookup!A$2:I$331,2,FALSE),"")</f>
        <v/>
      </c>
      <c r="BA626" s="27" t="str">
        <f>IFERROR(VLOOKUP(AY626,vlookup!A$2:I$331,3,FALSE),"")</f>
        <v/>
      </c>
      <c r="BB626" s="5"/>
      <c r="BC626" s="27" t="str">
        <f>IFERROR(VLOOKUP(BB626,vlookup!D$2:E$331,2,FALSE),"")</f>
        <v/>
      </c>
      <c r="BD626" s="5"/>
      <c r="BE626" s="27" t="str">
        <f t="shared" si="101"/>
        <v/>
      </c>
      <c r="BF626" s="27" t="str">
        <f>IFERROR(VLOOKUP(BE626,vlookup!G$2:I$331,2,FALSE),"")</f>
        <v/>
      </c>
      <c r="BG626" s="27" t="str">
        <f>IFERROR(VLOOKUP(BE626,vlookup!G$2:I$331,3,FALSE),"")</f>
        <v/>
      </c>
      <c r="BH626" s="5"/>
      <c r="BI626" s="6"/>
      <c r="BJ626" s="6"/>
      <c r="BK626" s="6"/>
      <c r="BL626" s="6"/>
    </row>
    <row r="627" spans="1:64">
      <c r="A627" s="4"/>
      <c r="B627" s="5"/>
      <c r="C627" s="27" t="str">
        <f>IFERROR(VLOOKUP(B627,vlookup!A$2:I$331,2,FALSE),"")</f>
        <v/>
      </c>
      <c r="D627" s="27" t="str">
        <f>IFERROR(VLOOKUP(B627,vlookup!A$2:I$331,3,FALSE),"")</f>
        <v/>
      </c>
      <c r="E627" s="5"/>
      <c r="F627" s="27" t="str">
        <f>IFERROR(VLOOKUP(E627,vlookup!D$2:E$331,2,FALSE),"")</f>
        <v/>
      </c>
      <c r="G627" s="5"/>
      <c r="H627" s="27" t="str">
        <f t="shared" si="92"/>
        <v/>
      </c>
      <c r="I627" s="27" t="str">
        <f>IFERROR(VLOOKUP(H627,vlookup!G$2:I$331,2,FALSE),"")</f>
        <v/>
      </c>
      <c r="J627" s="27" t="str">
        <f>IFERROR(VLOOKUP(H627,vlookup!G$2:I$331,3,FALSE),"")</f>
        <v/>
      </c>
      <c r="K627" s="5"/>
      <c r="L627" s="6"/>
      <c r="M627" s="6"/>
      <c r="N627" s="6"/>
      <c r="O627" s="6"/>
      <c r="P627" s="6"/>
      <c r="Q627" s="14" t="str">
        <f t="shared" si="93"/>
        <v/>
      </c>
      <c r="R627" s="5"/>
      <c r="S627" s="6"/>
      <c r="T627" s="6"/>
      <c r="U627" s="5"/>
      <c r="V627" s="45">
        <f t="shared" si="94"/>
        <v>0</v>
      </c>
      <c r="W627" s="45">
        <f t="shared" si="95"/>
        <v>0</v>
      </c>
      <c r="X627" s="45" t="e">
        <f t="shared" si="96"/>
        <v>#VALUE!</v>
      </c>
      <c r="Y627" s="45">
        <f>IFERROR(VALUE(V627),VLOOKUP(V627,DayReplace[],2,0))</f>
        <v>0</v>
      </c>
      <c r="Z627" s="45">
        <f>IF(V627=0,1,
IF(OR(AND(COUNTIF(Table12[Normal and Leap Years],X627),AA627=3,Y627=30),
AND(COUNTIF(Table9[MM Year],X627),COUNTIF(Table13[Always 29-Day Months],AA627),Y627=30)),Y627
-1,Y627))</f>
        <v>1</v>
      </c>
      <c r="AA627" s="45">
        <f>IFERROR(VALUE(W627),VLOOKUP(W627,MonthReplace[],2,0))</f>
        <v>0</v>
      </c>
      <c r="AB627" s="45" t="e">
        <f>IF(COUNTIF(Table9[MM Year],X627),VLOOKUP(AA627,MonthSerial[],VLOOKUP(X627,Table9[],3,0)+2,0),DATE(X627,AA627,0)-AC627)</f>
        <v>#VALUE!</v>
      </c>
      <c r="AC627" s="45" t="e">
        <f>IF(COUNTIF(Table9[MM Year],X627),
VLOOKUP(X627,Table9[],5,0),
DATE(X627,1,0))</f>
        <v>#VALUE!</v>
      </c>
      <c r="AD627" s="46" t="e">
        <f>IF(AA627=0,DATE(YEAR(AC627+1),7,16),
IF(V627=0,IF(COUNTIF(Table9[MM Year],X627),AC627+AB627+Z627+15-DAY(AC627+AB627+Z627+15)+16,AC627+AB627+Z627-DAY(AC627+AB627+Z627)+16),
IF(COUNTIF(Table9[MM Year],X627),
IF(AC627+AB627+Z627&lt;VLOOKUP(X627,Table9[],7,0),AC627
+AB627+Z627+VLOOKUP(X627,Table9[],4,0),AC627+AB627+Z627),AC627
+AB627+Z627)))</f>
        <v>#VALUE!</v>
      </c>
      <c r="AE627" s="42"/>
      <c r="AF627" s="15" t="str">
        <f>IFERROR(IF(COUNTIF(Table9[MM Year],X627),
IF(AD627&lt;VLOOKUP(X627,Table9[],7,0),AD627
+VLOOKUP(X627,Table9[],4,0),AD627),AD627
),"")</f>
        <v/>
      </c>
      <c r="AG627" s="5"/>
      <c r="AH627" s="5"/>
      <c r="AI627" s="5"/>
      <c r="AJ627" s="6"/>
      <c r="AK627" s="6"/>
      <c r="AL627" s="12" t="str">
        <f t="shared" si="97"/>
        <v/>
      </c>
      <c r="AM627" s="5"/>
      <c r="AN627" s="27" t="str">
        <f t="shared" si="98"/>
        <v/>
      </c>
      <c r="AO627" s="5"/>
      <c r="AP627" s="5"/>
      <c r="AQ627" s="6"/>
      <c r="AR627" s="12" t="str">
        <f t="shared" si="99"/>
        <v/>
      </c>
      <c r="AS627" s="6"/>
      <c r="AT627" s="5"/>
      <c r="AU627" s="53"/>
      <c r="AV627" s="53"/>
      <c r="AW627" s="54"/>
      <c r="AX627" s="15" t="str">
        <f t="shared" si="100"/>
        <v/>
      </c>
      <c r="AY627" s="5"/>
      <c r="AZ627" s="27" t="str">
        <f>IFERROR(VLOOKUP(AY627,vlookup!A$2:I$331,2,FALSE),"")</f>
        <v/>
      </c>
      <c r="BA627" s="27" t="str">
        <f>IFERROR(VLOOKUP(AY627,vlookup!A$2:I$331,3,FALSE),"")</f>
        <v/>
      </c>
      <c r="BB627" s="5"/>
      <c r="BC627" s="27" t="str">
        <f>IFERROR(VLOOKUP(BB627,vlookup!D$2:E$331,2,FALSE),"")</f>
        <v/>
      </c>
      <c r="BD627" s="5"/>
      <c r="BE627" s="27" t="str">
        <f t="shared" si="101"/>
        <v/>
      </c>
      <c r="BF627" s="27" t="str">
        <f>IFERROR(VLOOKUP(BE627,vlookup!G$2:I$331,2,FALSE),"")</f>
        <v/>
      </c>
      <c r="BG627" s="27" t="str">
        <f>IFERROR(VLOOKUP(BE627,vlookup!G$2:I$331,3,FALSE),"")</f>
        <v/>
      </c>
      <c r="BH627" s="5"/>
      <c r="BI627" s="6"/>
      <c r="BJ627" s="6"/>
      <c r="BK627" s="6"/>
      <c r="BL627" s="6"/>
    </row>
    <row r="628" spans="1:64">
      <c r="A628" s="4"/>
      <c r="B628" s="5"/>
      <c r="C628" s="27" t="str">
        <f>IFERROR(VLOOKUP(B628,vlookup!A$2:I$331,2,FALSE),"")</f>
        <v/>
      </c>
      <c r="D628" s="27" t="str">
        <f>IFERROR(VLOOKUP(B628,vlookup!A$2:I$331,3,FALSE),"")</f>
        <v/>
      </c>
      <c r="E628" s="5"/>
      <c r="F628" s="27" t="str">
        <f>IFERROR(VLOOKUP(E628,vlookup!D$2:E$331,2,FALSE),"")</f>
        <v/>
      </c>
      <c r="G628" s="5"/>
      <c r="H628" s="27" t="str">
        <f t="shared" si="92"/>
        <v/>
      </c>
      <c r="I628" s="27" t="str">
        <f>IFERROR(VLOOKUP(H628,vlookup!G$2:I$331,2,FALSE),"")</f>
        <v/>
      </c>
      <c r="J628" s="27" t="str">
        <f>IFERROR(VLOOKUP(H628,vlookup!G$2:I$331,3,FALSE),"")</f>
        <v/>
      </c>
      <c r="K628" s="5"/>
      <c r="L628" s="6"/>
      <c r="M628" s="6"/>
      <c r="N628" s="6"/>
      <c r="O628" s="6"/>
      <c r="P628" s="6"/>
      <c r="Q628" s="14" t="str">
        <f t="shared" si="93"/>
        <v/>
      </c>
      <c r="R628" s="5"/>
      <c r="S628" s="6"/>
      <c r="T628" s="6"/>
      <c r="U628" s="5"/>
      <c r="V628" s="45">
        <f t="shared" si="94"/>
        <v>0</v>
      </c>
      <c r="W628" s="45">
        <f t="shared" si="95"/>
        <v>0</v>
      </c>
      <c r="X628" s="45" t="e">
        <f t="shared" si="96"/>
        <v>#VALUE!</v>
      </c>
      <c r="Y628" s="45">
        <f>IFERROR(VALUE(V628),VLOOKUP(V628,DayReplace[],2,0))</f>
        <v>0</v>
      </c>
      <c r="Z628" s="45">
        <f>IF(V628=0,1,
IF(OR(AND(COUNTIF(Table12[Normal and Leap Years],X628),AA628=3,Y628=30),
AND(COUNTIF(Table9[MM Year],X628),COUNTIF(Table13[Always 29-Day Months],AA628),Y628=30)),Y628
-1,Y628))</f>
        <v>1</v>
      </c>
      <c r="AA628" s="45">
        <f>IFERROR(VALUE(W628),VLOOKUP(W628,MonthReplace[],2,0))</f>
        <v>0</v>
      </c>
      <c r="AB628" s="45" t="e">
        <f>IF(COUNTIF(Table9[MM Year],X628),VLOOKUP(AA628,MonthSerial[],VLOOKUP(X628,Table9[],3,0)+2,0),DATE(X628,AA628,0)-AC628)</f>
        <v>#VALUE!</v>
      </c>
      <c r="AC628" s="45" t="e">
        <f>IF(COUNTIF(Table9[MM Year],X628),
VLOOKUP(X628,Table9[],5,0),
DATE(X628,1,0))</f>
        <v>#VALUE!</v>
      </c>
      <c r="AD628" s="46" t="e">
        <f>IF(AA628=0,DATE(YEAR(AC628+1),7,16),
IF(V628=0,IF(COUNTIF(Table9[MM Year],X628),AC628+AB628+Z628+15-DAY(AC628+AB628+Z628+15)+16,AC628+AB628+Z628-DAY(AC628+AB628+Z628)+16),
IF(COUNTIF(Table9[MM Year],X628),
IF(AC628+AB628+Z628&lt;VLOOKUP(X628,Table9[],7,0),AC628
+AB628+Z628+VLOOKUP(X628,Table9[],4,0),AC628+AB628+Z628),AC628
+AB628+Z628)))</f>
        <v>#VALUE!</v>
      </c>
      <c r="AE628" s="42"/>
      <c r="AF628" s="15" t="str">
        <f>IFERROR(IF(COUNTIF(Table9[MM Year],X628),
IF(AD628&lt;VLOOKUP(X628,Table9[],7,0),AD628
+VLOOKUP(X628,Table9[],4,0),AD628),AD628
),"")</f>
        <v/>
      </c>
      <c r="AG628" s="5"/>
      <c r="AH628" s="5"/>
      <c r="AI628" s="5"/>
      <c r="AJ628" s="6"/>
      <c r="AK628" s="6"/>
      <c r="AL628" s="12" t="str">
        <f t="shared" si="97"/>
        <v/>
      </c>
      <c r="AM628" s="5"/>
      <c r="AN628" s="27" t="str">
        <f t="shared" si="98"/>
        <v/>
      </c>
      <c r="AO628" s="5"/>
      <c r="AP628" s="5"/>
      <c r="AQ628" s="6"/>
      <c r="AR628" s="12" t="str">
        <f t="shared" si="99"/>
        <v/>
      </c>
      <c r="AS628" s="6"/>
      <c r="AT628" s="5"/>
      <c r="AU628" s="53"/>
      <c r="AV628" s="53"/>
      <c r="AW628" s="54"/>
      <c r="AX628" s="15" t="str">
        <f t="shared" si="100"/>
        <v/>
      </c>
      <c r="AY628" s="5"/>
      <c r="AZ628" s="27" t="str">
        <f>IFERROR(VLOOKUP(AY628,vlookup!A$2:I$331,2,FALSE),"")</f>
        <v/>
      </c>
      <c r="BA628" s="27" t="str">
        <f>IFERROR(VLOOKUP(AY628,vlookup!A$2:I$331,3,FALSE),"")</f>
        <v/>
      </c>
      <c r="BB628" s="5"/>
      <c r="BC628" s="27" t="str">
        <f>IFERROR(VLOOKUP(BB628,vlookup!D$2:E$331,2,FALSE),"")</f>
        <v/>
      </c>
      <c r="BD628" s="5"/>
      <c r="BE628" s="27" t="str">
        <f t="shared" si="101"/>
        <v/>
      </c>
      <c r="BF628" s="27" t="str">
        <f>IFERROR(VLOOKUP(BE628,vlookup!G$2:I$331,2,FALSE),"")</f>
        <v/>
      </c>
      <c r="BG628" s="27" t="str">
        <f>IFERROR(VLOOKUP(BE628,vlookup!G$2:I$331,3,FALSE),"")</f>
        <v/>
      </c>
      <c r="BH628" s="5"/>
      <c r="BI628" s="6"/>
      <c r="BJ628" s="6"/>
      <c r="BK628" s="6"/>
      <c r="BL628" s="6"/>
    </row>
    <row r="629" spans="1:64">
      <c r="A629" s="4"/>
      <c r="B629" s="5"/>
      <c r="C629" s="27" t="str">
        <f>IFERROR(VLOOKUP(B629,vlookup!A$2:I$331,2,FALSE),"")</f>
        <v/>
      </c>
      <c r="D629" s="27" t="str">
        <f>IFERROR(VLOOKUP(B629,vlookup!A$2:I$331,3,FALSE),"")</f>
        <v/>
      </c>
      <c r="E629" s="5"/>
      <c r="F629" s="27" t="str">
        <f>IFERROR(VLOOKUP(E629,vlookup!D$2:E$331,2,FALSE),"")</f>
        <v/>
      </c>
      <c r="G629" s="5"/>
      <c r="H629" s="27" t="str">
        <f t="shared" si="92"/>
        <v/>
      </c>
      <c r="I629" s="27" t="str">
        <f>IFERROR(VLOOKUP(H629,vlookup!G$2:I$331,2,FALSE),"")</f>
        <v/>
      </c>
      <c r="J629" s="27" t="str">
        <f>IFERROR(VLOOKUP(H629,vlookup!G$2:I$331,3,FALSE),"")</f>
        <v/>
      </c>
      <c r="K629" s="5"/>
      <c r="L629" s="6"/>
      <c r="M629" s="6"/>
      <c r="N629" s="6"/>
      <c r="O629" s="6"/>
      <c r="P629" s="6"/>
      <c r="Q629" s="14" t="str">
        <f t="shared" si="93"/>
        <v/>
      </c>
      <c r="R629" s="5"/>
      <c r="S629" s="6"/>
      <c r="T629" s="6"/>
      <c r="U629" s="5"/>
      <c r="V629" s="45">
        <f t="shared" si="94"/>
        <v>0</v>
      </c>
      <c r="W629" s="45">
        <f t="shared" si="95"/>
        <v>0</v>
      </c>
      <c r="X629" s="45" t="e">
        <f t="shared" si="96"/>
        <v>#VALUE!</v>
      </c>
      <c r="Y629" s="45">
        <f>IFERROR(VALUE(V629),VLOOKUP(V629,DayReplace[],2,0))</f>
        <v>0</v>
      </c>
      <c r="Z629" s="45">
        <f>IF(V629=0,1,
IF(OR(AND(COUNTIF(Table12[Normal and Leap Years],X629),AA629=3,Y629=30),
AND(COUNTIF(Table9[MM Year],X629),COUNTIF(Table13[Always 29-Day Months],AA629),Y629=30)),Y629
-1,Y629))</f>
        <v>1</v>
      </c>
      <c r="AA629" s="45">
        <f>IFERROR(VALUE(W629),VLOOKUP(W629,MonthReplace[],2,0))</f>
        <v>0</v>
      </c>
      <c r="AB629" s="45" t="e">
        <f>IF(COUNTIF(Table9[MM Year],X629),VLOOKUP(AA629,MonthSerial[],VLOOKUP(X629,Table9[],3,0)+2,0),DATE(X629,AA629,0)-AC629)</f>
        <v>#VALUE!</v>
      </c>
      <c r="AC629" s="45" t="e">
        <f>IF(COUNTIF(Table9[MM Year],X629),
VLOOKUP(X629,Table9[],5,0),
DATE(X629,1,0))</f>
        <v>#VALUE!</v>
      </c>
      <c r="AD629" s="46" t="e">
        <f>IF(AA629=0,DATE(YEAR(AC629+1),7,16),
IF(V629=0,IF(COUNTIF(Table9[MM Year],X629),AC629+AB629+Z629+15-DAY(AC629+AB629+Z629+15)+16,AC629+AB629+Z629-DAY(AC629+AB629+Z629)+16),
IF(COUNTIF(Table9[MM Year],X629),
IF(AC629+AB629+Z629&lt;VLOOKUP(X629,Table9[],7,0),AC629
+AB629+Z629+VLOOKUP(X629,Table9[],4,0),AC629+AB629+Z629),AC629
+AB629+Z629)))</f>
        <v>#VALUE!</v>
      </c>
      <c r="AE629" s="42"/>
      <c r="AF629" s="15" t="str">
        <f>IFERROR(IF(COUNTIF(Table9[MM Year],X629),
IF(AD629&lt;VLOOKUP(X629,Table9[],7,0),AD629
+VLOOKUP(X629,Table9[],4,0),AD629),AD629
),"")</f>
        <v/>
      </c>
      <c r="AG629" s="5"/>
      <c r="AH629" s="5"/>
      <c r="AI629" s="5"/>
      <c r="AJ629" s="6"/>
      <c r="AK629" s="6"/>
      <c r="AL629" s="12" t="str">
        <f t="shared" si="97"/>
        <v/>
      </c>
      <c r="AM629" s="5"/>
      <c r="AN629" s="27" t="str">
        <f t="shared" si="98"/>
        <v/>
      </c>
      <c r="AO629" s="5"/>
      <c r="AP629" s="5"/>
      <c r="AQ629" s="6"/>
      <c r="AR629" s="12" t="str">
        <f t="shared" si="99"/>
        <v/>
      </c>
      <c r="AS629" s="6"/>
      <c r="AT629" s="5"/>
      <c r="AU629" s="53"/>
      <c r="AV629" s="53"/>
      <c r="AW629" s="54"/>
      <c r="AX629" s="15" t="str">
        <f t="shared" si="100"/>
        <v/>
      </c>
      <c r="AY629" s="5"/>
      <c r="AZ629" s="27" t="str">
        <f>IFERROR(VLOOKUP(AY629,vlookup!A$2:I$331,2,FALSE),"")</f>
        <v/>
      </c>
      <c r="BA629" s="27" t="str">
        <f>IFERROR(VLOOKUP(AY629,vlookup!A$2:I$331,3,FALSE),"")</f>
        <v/>
      </c>
      <c r="BB629" s="5"/>
      <c r="BC629" s="27" t="str">
        <f>IFERROR(VLOOKUP(BB629,vlookup!D$2:E$331,2,FALSE),"")</f>
        <v/>
      </c>
      <c r="BD629" s="5"/>
      <c r="BE629" s="27" t="str">
        <f t="shared" si="101"/>
        <v/>
      </c>
      <c r="BF629" s="27" t="str">
        <f>IFERROR(VLOOKUP(BE629,vlookup!G$2:I$331,2,FALSE),"")</f>
        <v/>
      </c>
      <c r="BG629" s="27" t="str">
        <f>IFERROR(VLOOKUP(BE629,vlookup!G$2:I$331,3,FALSE),"")</f>
        <v/>
      </c>
      <c r="BH629" s="5"/>
      <c r="BI629" s="6"/>
      <c r="BJ629" s="6"/>
      <c r="BK629" s="6"/>
      <c r="BL629" s="6"/>
    </row>
    <row r="630" spans="1:64">
      <c r="A630" s="4"/>
      <c r="B630" s="5"/>
      <c r="C630" s="27" t="str">
        <f>IFERROR(VLOOKUP(B630,vlookup!A$2:I$331,2,FALSE),"")</f>
        <v/>
      </c>
      <c r="D630" s="27" t="str">
        <f>IFERROR(VLOOKUP(B630,vlookup!A$2:I$331,3,FALSE),"")</f>
        <v/>
      </c>
      <c r="E630" s="5"/>
      <c r="F630" s="27" t="str">
        <f>IFERROR(VLOOKUP(E630,vlookup!D$2:E$331,2,FALSE),"")</f>
        <v/>
      </c>
      <c r="G630" s="5"/>
      <c r="H630" s="27" t="str">
        <f t="shared" si="92"/>
        <v/>
      </c>
      <c r="I630" s="27" t="str">
        <f>IFERROR(VLOOKUP(H630,vlookup!G$2:I$331,2,FALSE),"")</f>
        <v/>
      </c>
      <c r="J630" s="27" t="str">
        <f>IFERROR(VLOOKUP(H630,vlookup!G$2:I$331,3,FALSE),"")</f>
        <v/>
      </c>
      <c r="K630" s="5"/>
      <c r="L630" s="6"/>
      <c r="M630" s="6"/>
      <c r="N630" s="6"/>
      <c r="O630" s="6"/>
      <c r="P630" s="6"/>
      <c r="Q630" s="14" t="str">
        <f t="shared" si="93"/>
        <v/>
      </c>
      <c r="R630" s="5"/>
      <c r="S630" s="6"/>
      <c r="T630" s="6"/>
      <c r="U630" s="5"/>
      <c r="V630" s="45">
        <f t="shared" si="94"/>
        <v>0</v>
      </c>
      <c r="W630" s="45">
        <f t="shared" si="95"/>
        <v>0</v>
      </c>
      <c r="X630" s="45" t="e">
        <f t="shared" si="96"/>
        <v>#VALUE!</v>
      </c>
      <c r="Y630" s="45">
        <f>IFERROR(VALUE(V630),VLOOKUP(V630,DayReplace[],2,0))</f>
        <v>0</v>
      </c>
      <c r="Z630" s="45">
        <f>IF(V630=0,1,
IF(OR(AND(COUNTIF(Table12[Normal and Leap Years],X630),AA630=3,Y630=30),
AND(COUNTIF(Table9[MM Year],X630),COUNTIF(Table13[Always 29-Day Months],AA630),Y630=30)),Y630
-1,Y630))</f>
        <v>1</v>
      </c>
      <c r="AA630" s="45">
        <f>IFERROR(VALUE(W630),VLOOKUP(W630,MonthReplace[],2,0))</f>
        <v>0</v>
      </c>
      <c r="AB630" s="45" t="e">
        <f>IF(COUNTIF(Table9[MM Year],X630),VLOOKUP(AA630,MonthSerial[],VLOOKUP(X630,Table9[],3,0)+2,0),DATE(X630,AA630,0)-AC630)</f>
        <v>#VALUE!</v>
      </c>
      <c r="AC630" s="45" t="e">
        <f>IF(COUNTIF(Table9[MM Year],X630),
VLOOKUP(X630,Table9[],5,0),
DATE(X630,1,0))</f>
        <v>#VALUE!</v>
      </c>
      <c r="AD630" s="46" t="e">
        <f>IF(AA630=0,DATE(YEAR(AC630+1),7,16),
IF(V630=0,IF(COUNTIF(Table9[MM Year],X630),AC630+AB630+Z630+15-DAY(AC630+AB630+Z630+15)+16,AC630+AB630+Z630-DAY(AC630+AB630+Z630)+16),
IF(COUNTIF(Table9[MM Year],X630),
IF(AC630+AB630+Z630&lt;VLOOKUP(X630,Table9[],7,0),AC630
+AB630+Z630+VLOOKUP(X630,Table9[],4,0),AC630+AB630+Z630),AC630
+AB630+Z630)))</f>
        <v>#VALUE!</v>
      </c>
      <c r="AE630" s="42"/>
      <c r="AF630" s="15" t="str">
        <f>IFERROR(IF(COUNTIF(Table9[MM Year],X630),
IF(AD630&lt;VLOOKUP(X630,Table9[],7,0),AD630
+VLOOKUP(X630,Table9[],4,0),AD630),AD630
),"")</f>
        <v/>
      </c>
      <c r="AG630" s="5"/>
      <c r="AH630" s="5"/>
      <c r="AI630" s="5"/>
      <c r="AJ630" s="6"/>
      <c r="AK630" s="6"/>
      <c r="AL630" s="12" t="str">
        <f t="shared" si="97"/>
        <v/>
      </c>
      <c r="AM630" s="5"/>
      <c r="AN630" s="27" t="str">
        <f t="shared" si="98"/>
        <v/>
      </c>
      <c r="AO630" s="5"/>
      <c r="AP630" s="5"/>
      <c r="AQ630" s="6"/>
      <c r="AR630" s="12" t="str">
        <f t="shared" si="99"/>
        <v/>
      </c>
      <c r="AS630" s="6"/>
      <c r="AT630" s="5"/>
      <c r="AU630" s="53"/>
      <c r="AV630" s="53"/>
      <c r="AW630" s="54"/>
      <c r="AX630" s="15" t="str">
        <f t="shared" si="100"/>
        <v/>
      </c>
      <c r="AY630" s="5"/>
      <c r="AZ630" s="27" t="str">
        <f>IFERROR(VLOOKUP(AY630,vlookup!A$2:I$331,2,FALSE),"")</f>
        <v/>
      </c>
      <c r="BA630" s="27" t="str">
        <f>IFERROR(VLOOKUP(AY630,vlookup!A$2:I$331,3,FALSE),"")</f>
        <v/>
      </c>
      <c r="BB630" s="5"/>
      <c r="BC630" s="27" t="str">
        <f>IFERROR(VLOOKUP(BB630,vlookup!D$2:E$331,2,FALSE),"")</f>
        <v/>
      </c>
      <c r="BD630" s="5"/>
      <c r="BE630" s="27" t="str">
        <f t="shared" si="101"/>
        <v/>
      </c>
      <c r="BF630" s="27" t="str">
        <f>IFERROR(VLOOKUP(BE630,vlookup!G$2:I$331,2,FALSE),"")</f>
        <v/>
      </c>
      <c r="BG630" s="27" t="str">
        <f>IFERROR(VLOOKUP(BE630,vlookup!G$2:I$331,3,FALSE),"")</f>
        <v/>
      </c>
      <c r="BH630" s="5"/>
      <c r="BI630" s="6"/>
      <c r="BJ630" s="6"/>
      <c r="BK630" s="6"/>
      <c r="BL630" s="6"/>
    </row>
    <row r="631" spans="1:64">
      <c r="A631" s="4"/>
      <c r="B631" s="5"/>
      <c r="C631" s="27" t="str">
        <f>IFERROR(VLOOKUP(B631,vlookup!A$2:I$331,2,FALSE),"")</f>
        <v/>
      </c>
      <c r="D631" s="27" t="str">
        <f>IFERROR(VLOOKUP(B631,vlookup!A$2:I$331,3,FALSE),"")</f>
        <v/>
      </c>
      <c r="E631" s="5"/>
      <c r="F631" s="27" t="str">
        <f>IFERROR(VLOOKUP(E631,vlookup!D$2:E$331,2,FALSE),"")</f>
        <v/>
      </c>
      <c r="G631" s="5"/>
      <c r="H631" s="27" t="str">
        <f t="shared" si="92"/>
        <v/>
      </c>
      <c r="I631" s="27" t="str">
        <f>IFERROR(VLOOKUP(H631,vlookup!G$2:I$331,2,FALSE),"")</f>
        <v/>
      </c>
      <c r="J631" s="27" t="str">
        <f>IFERROR(VLOOKUP(H631,vlookup!G$2:I$331,3,FALSE),"")</f>
        <v/>
      </c>
      <c r="K631" s="5"/>
      <c r="L631" s="6"/>
      <c r="M631" s="6"/>
      <c r="N631" s="6"/>
      <c r="O631" s="6"/>
      <c r="P631" s="6"/>
      <c r="Q631" s="14" t="str">
        <f t="shared" si="93"/>
        <v/>
      </c>
      <c r="R631" s="5"/>
      <c r="S631" s="6"/>
      <c r="T631" s="6"/>
      <c r="U631" s="5"/>
      <c r="V631" s="45">
        <f t="shared" si="94"/>
        <v>0</v>
      </c>
      <c r="W631" s="45">
        <f t="shared" si="95"/>
        <v>0</v>
      </c>
      <c r="X631" s="45" t="e">
        <f t="shared" si="96"/>
        <v>#VALUE!</v>
      </c>
      <c r="Y631" s="45">
        <f>IFERROR(VALUE(V631),VLOOKUP(V631,DayReplace[],2,0))</f>
        <v>0</v>
      </c>
      <c r="Z631" s="45">
        <f>IF(V631=0,1,
IF(OR(AND(COUNTIF(Table12[Normal and Leap Years],X631),AA631=3,Y631=30),
AND(COUNTIF(Table9[MM Year],X631),COUNTIF(Table13[Always 29-Day Months],AA631),Y631=30)),Y631
-1,Y631))</f>
        <v>1</v>
      </c>
      <c r="AA631" s="45">
        <f>IFERROR(VALUE(W631),VLOOKUP(W631,MonthReplace[],2,0))</f>
        <v>0</v>
      </c>
      <c r="AB631" s="45" t="e">
        <f>IF(COUNTIF(Table9[MM Year],X631),VLOOKUP(AA631,MonthSerial[],VLOOKUP(X631,Table9[],3,0)+2,0),DATE(X631,AA631,0)-AC631)</f>
        <v>#VALUE!</v>
      </c>
      <c r="AC631" s="45" t="e">
        <f>IF(COUNTIF(Table9[MM Year],X631),
VLOOKUP(X631,Table9[],5,0),
DATE(X631,1,0))</f>
        <v>#VALUE!</v>
      </c>
      <c r="AD631" s="46" t="e">
        <f>IF(AA631=0,DATE(YEAR(AC631+1),7,16),
IF(V631=0,IF(COUNTIF(Table9[MM Year],X631),AC631+AB631+Z631+15-DAY(AC631+AB631+Z631+15)+16,AC631+AB631+Z631-DAY(AC631+AB631+Z631)+16),
IF(COUNTIF(Table9[MM Year],X631),
IF(AC631+AB631+Z631&lt;VLOOKUP(X631,Table9[],7,0),AC631
+AB631+Z631+VLOOKUP(X631,Table9[],4,0),AC631+AB631+Z631),AC631
+AB631+Z631)))</f>
        <v>#VALUE!</v>
      </c>
      <c r="AE631" s="42"/>
      <c r="AF631" s="15" t="str">
        <f>IFERROR(IF(COUNTIF(Table9[MM Year],X631),
IF(AD631&lt;VLOOKUP(X631,Table9[],7,0),AD631
+VLOOKUP(X631,Table9[],4,0),AD631),AD631
),"")</f>
        <v/>
      </c>
      <c r="AG631" s="5"/>
      <c r="AH631" s="5"/>
      <c r="AI631" s="5"/>
      <c r="AJ631" s="6"/>
      <c r="AK631" s="6"/>
      <c r="AL631" s="12" t="str">
        <f t="shared" si="97"/>
        <v/>
      </c>
      <c r="AM631" s="5"/>
      <c r="AN631" s="27" t="str">
        <f t="shared" si="98"/>
        <v/>
      </c>
      <c r="AO631" s="5"/>
      <c r="AP631" s="5"/>
      <c r="AQ631" s="6"/>
      <c r="AR631" s="12" t="str">
        <f t="shared" si="99"/>
        <v/>
      </c>
      <c r="AS631" s="6"/>
      <c r="AT631" s="5"/>
      <c r="AU631" s="53"/>
      <c r="AV631" s="53"/>
      <c r="AW631" s="54"/>
      <c r="AX631" s="15" t="str">
        <f t="shared" si="100"/>
        <v/>
      </c>
      <c r="AY631" s="5"/>
      <c r="AZ631" s="27" t="str">
        <f>IFERROR(VLOOKUP(AY631,vlookup!A$2:I$331,2,FALSE),"")</f>
        <v/>
      </c>
      <c r="BA631" s="27" t="str">
        <f>IFERROR(VLOOKUP(AY631,vlookup!A$2:I$331,3,FALSE),"")</f>
        <v/>
      </c>
      <c r="BB631" s="5"/>
      <c r="BC631" s="27" t="str">
        <f>IFERROR(VLOOKUP(BB631,vlookup!D$2:E$331,2,FALSE),"")</f>
        <v/>
      </c>
      <c r="BD631" s="5"/>
      <c r="BE631" s="27" t="str">
        <f t="shared" si="101"/>
        <v/>
      </c>
      <c r="BF631" s="27" t="str">
        <f>IFERROR(VLOOKUP(BE631,vlookup!G$2:I$331,2,FALSE),"")</f>
        <v/>
      </c>
      <c r="BG631" s="27" t="str">
        <f>IFERROR(VLOOKUP(BE631,vlookup!G$2:I$331,3,FALSE),"")</f>
        <v/>
      </c>
      <c r="BH631" s="5"/>
      <c r="BI631" s="6"/>
      <c r="BJ631" s="6"/>
      <c r="BK631" s="6"/>
      <c r="BL631" s="6"/>
    </row>
    <row r="632" spans="1:64">
      <c r="A632" s="4"/>
      <c r="B632" s="5"/>
      <c r="C632" s="27" t="str">
        <f>IFERROR(VLOOKUP(B632,vlookup!A$2:I$331,2,FALSE),"")</f>
        <v/>
      </c>
      <c r="D632" s="27" t="str">
        <f>IFERROR(VLOOKUP(B632,vlookup!A$2:I$331,3,FALSE),"")</f>
        <v/>
      </c>
      <c r="E632" s="5"/>
      <c r="F632" s="27" t="str">
        <f>IFERROR(VLOOKUP(E632,vlookup!D$2:E$331,2,FALSE),"")</f>
        <v/>
      </c>
      <c r="G632" s="5"/>
      <c r="H632" s="27" t="str">
        <f t="shared" si="92"/>
        <v/>
      </c>
      <c r="I632" s="27" t="str">
        <f>IFERROR(VLOOKUP(H632,vlookup!G$2:I$331,2,FALSE),"")</f>
        <v/>
      </c>
      <c r="J632" s="27" t="str">
        <f>IFERROR(VLOOKUP(H632,vlookup!G$2:I$331,3,FALSE),"")</f>
        <v/>
      </c>
      <c r="K632" s="5"/>
      <c r="L632" s="6"/>
      <c r="M632" s="6"/>
      <c r="N632" s="6"/>
      <c r="O632" s="6"/>
      <c r="P632" s="6"/>
      <c r="Q632" s="14" t="str">
        <f t="shared" si="93"/>
        <v/>
      </c>
      <c r="R632" s="5"/>
      <c r="S632" s="6"/>
      <c r="T632" s="6"/>
      <c r="U632" s="5"/>
      <c r="V632" s="45">
        <f t="shared" si="94"/>
        <v>0</v>
      </c>
      <c r="W632" s="45">
        <f t="shared" si="95"/>
        <v>0</v>
      </c>
      <c r="X632" s="45" t="e">
        <f t="shared" si="96"/>
        <v>#VALUE!</v>
      </c>
      <c r="Y632" s="45">
        <f>IFERROR(VALUE(V632),VLOOKUP(V632,DayReplace[],2,0))</f>
        <v>0</v>
      </c>
      <c r="Z632" s="45">
        <f>IF(V632=0,1,
IF(OR(AND(COUNTIF(Table12[Normal and Leap Years],X632),AA632=3,Y632=30),
AND(COUNTIF(Table9[MM Year],X632),COUNTIF(Table13[Always 29-Day Months],AA632),Y632=30)),Y632
-1,Y632))</f>
        <v>1</v>
      </c>
      <c r="AA632" s="45">
        <f>IFERROR(VALUE(W632),VLOOKUP(W632,MonthReplace[],2,0))</f>
        <v>0</v>
      </c>
      <c r="AB632" s="45" t="e">
        <f>IF(COUNTIF(Table9[MM Year],X632),VLOOKUP(AA632,MonthSerial[],VLOOKUP(X632,Table9[],3,0)+2,0),DATE(X632,AA632,0)-AC632)</f>
        <v>#VALUE!</v>
      </c>
      <c r="AC632" s="45" t="e">
        <f>IF(COUNTIF(Table9[MM Year],X632),
VLOOKUP(X632,Table9[],5,0),
DATE(X632,1,0))</f>
        <v>#VALUE!</v>
      </c>
      <c r="AD632" s="46" t="e">
        <f>IF(AA632=0,DATE(YEAR(AC632+1),7,16),
IF(V632=0,IF(COUNTIF(Table9[MM Year],X632),AC632+AB632+Z632+15-DAY(AC632+AB632+Z632+15)+16,AC632+AB632+Z632-DAY(AC632+AB632+Z632)+16),
IF(COUNTIF(Table9[MM Year],X632),
IF(AC632+AB632+Z632&lt;VLOOKUP(X632,Table9[],7,0),AC632
+AB632+Z632+VLOOKUP(X632,Table9[],4,0),AC632+AB632+Z632),AC632
+AB632+Z632)))</f>
        <v>#VALUE!</v>
      </c>
      <c r="AE632" s="42"/>
      <c r="AF632" s="15" t="str">
        <f>IFERROR(IF(COUNTIF(Table9[MM Year],X632),
IF(AD632&lt;VLOOKUP(X632,Table9[],7,0),AD632
+VLOOKUP(X632,Table9[],4,0),AD632),AD632
),"")</f>
        <v/>
      </c>
      <c r="AG632" s="5"/>
      <c r="AH632" s="5"/>
      <c r="AI632" s="5"/>
      <c r="AJ632" s="6"/>
      <c r="AK632" s="6"/>
      <c r="AL632" s="12" t="str">
        <f t="shared" si="97"/>
        <v/>
      </c>
      <c r="AM632" s="5"/>
      <c r="AN632" s="27" t="str">
        <f t="shared" si="98"/>
        <v/>
      </c>
      <c r="AO632" s="5"/>
      <c r="AP632" s="5"/>
      <c r="AQ632" s="6"/>
      <c r="AR632" s="12" t="str">
        <f t="shared" si="99"/>
        <v/>
      </c>
      <c r="AS632" s="6"/>
      <c r="AT632" s="5"/>
      <c r="AU632" s="53"/>
      <c r="AV632" s="53"/>
      <c r="AW632" s="54"/>
      <c r="AX632" s="15" t="str">
        <f t="shared" si="100"/>
        <v/>
      </c>
      <c r="AY632" s="5"/>
      <c r="AZ632" s="27" t="str">
        <f>IFERROR(VLOOKUP(AY632,vlookup!A$2:I$331,2,FALSE),"")</f>
        <v/>
      </c>
      <c r="BA632" s="27" t="str">
        <f>IFERROR(VLOOKUP(AY632,vlookup!A$2:I$331,3,FALSE),"")</f>
        <v/>
      </c>
      <c r="BB632" s="5"/>
      <c r="BC632" s="27" t="str">
        <f>IFERROR(VLOOKUP(BB632,vlookup!D$2:E$331,2,FALSE),"")</f>
        <v/>
      </c>
      <c r="BD632" s="5"/>
      <c r="BE632" s="27" t="str">
        <f t="shared" si="101"/>
        <v/>
      </c>
      <c r="BF632" s="27" t="str">
        <f>IFERROR(VLOOKUP(BE632,vlookup!G$2:I$331,2,FALSE),"")</f>
        <v/>
      </c>
      <c r="BG632" s="27" t="str">
        <f>IFERROR(VLOOKUP(BE632,vlookup!G$2:I$331,3,FALSE),"")</f>
        <v/>
      </c>
      <c r="BH632" s="5"/>
      <c r="BI632" s="6"/>
      <c r="BJ632" s="6"/>
      <c r="BK632" s="6"/>
      <c r="BL632" s="6"/>
    </row>
    <row r="633" spans="1:64">
      <c r="A633" s="4"/>
      <c r="B633" s="5"/>
      <c r="C633" s="27" t="str">
        <f>IFERROR(VLOOKUP(B633,vlookup!A$2:I$331,2,FALSE),"")</f>
        <v/>
      </c>
      <c r="D633" s="27" t="str">
        <f>IFERROR(VLOOKUP(B633,vlookup!A$2:I$331,3,FALSE),"")</f>
        <v/>
      </c>
      <c r="E633" s="5"/>
      <c r="F633" s="27" t="str">
        <f>IFERROR(VLOOKUP(E633,vlookup!D$2:E$331,2,FALSE),"")</f>
        <v/>
      </c>
      <c r="G633" s="5"/>
      <c r="H633" s="27" t="str">
        <f t="shared" si="92"/>
        <v/>
      </c>
      <c r="I633" s="27" t="str">
        <f>IFERROR(VLOOKUP(H633,vlookup!G$2:I$331,2,FALSE),"")</f>
        <v/>
      </c>
      <c r="J633" s="27" t="str">
        <f>IFERROR(VLOOKUP(H633,vlookup!G$2:I$331,3,FALSE),"")</f>
        <v/>
      </c>
      <c r="K633" s="5"/>
      <c r="L633" s="6"/>
      <c r="M633" s="6"/>
      <c r="N633" s="6"/>
      <c r="O633" s="6"/>
      <c r="P633" s="6"/>
      <c r="Q633" s="14" t="str">
        <f t="shared" si="93"/>
        <v/>
      </c>
      <c r="R633" s="5"/>
      <c r="S633" s="6"/>
      <c r="T633" s="6"/>
      <c r="U633" s="5"/>
      <c r="V633" s="45">
        <f t="shared" si="94"/>
        <v>0</v>
      </c>
      <c r="W633" s="45">
        <f t="shared" si="95"/>
        <v>0</v>
      </c>
      <c r="X633" s="45" t="e">
        <f t="shared" si="96"/>
        <v>#VALUE!</v>
      </c>
      <c r="Y633" s="45">
        <f>IFERROR(VALUE(V633),VLOOKUP(V633,DayReplace[],2,0))</f>
        <v>0</v>
      </c>
      <c r="Z633" s="45">
        <f>IF(V633=0,1,
IF(OR(AND(COUNTIF(Table12[Normal and Leap Years],X633),AA633=3,Y633=30),
AND(COUNTIF(Table9[MM Year],X633),COUNTIF(Table13[Always 29-Day Months],AA633),Y633=30)),Y633
-1,Y633))</f>
        <v>1</v>
      </c>
      <c r="AA633" s="45">
        <f>IFERROR(VALUE(W633),VLOOKUP(W633,MonthReplace[],2,0))</f>
        <v>0</v>
      </c>
      <c r="AB633" s="45" t="e">
        <f>IF(COUNTIF(Table9[MM Year],X633),VLOOKUP(AA633,MonthSerial[],VLOOKUP(X633,Table9[],3,0)+2,0),DATE(X633,AA633,0)-AC633)</f>
        <v>#VALUE!</v>
      </c>
      <c r="AC633" s="45" t="e">
        <f>IF(COUNTIF(Table9[MM Year],X633),
VLOOKUP(X633,Table9[],5,0),
DATE(X633,1,0))</f>
        <v>#VALUE!</v>
      </c>
      <c r="AD633" s="46" t="e">
        <f>IF(AA633=0,DATE(YEAR(AC633+1),7,16),
IF(V633=0,IF(COUNTIF(Table9[MM Year],X633),AC633+AB633+Z633+15-DAY(AC633+AB633+Z633+15)+16,AC633+AB633+Z633-DAY(AC633+AB633+Z633)+16),
IF(COUNTIF(Table9[MM Year],X633),
IF(AC633+AB633+Z633&lt;VLOOKUP(X633,Table9[],7,0),AC633
+AB633+Z633+VLOOKUP(X633,Table9[],4,0),AC633+AB633+Z633),AC633
+AB633+Z633)))</f>
        <v>#VALUE!</v>
      </c>
      <c r="AE633" s="42"/>
      <c r="AF633" s="15" t="str">
        <f>IFERROR(IF(COUNTIF(Table9[MM Year],X633),
IF(AD633&lt;VLOOKUP(X633,Table9[],7,0),AD633
+VLOOKUP(X633,Table9[],4,0),AD633),AD633
),"")</f>
        <v/>
      </c>
      <c r="AG633" s="5"/>
      <c r="AH633" s="5"/>
      <c r="AI633" s="5"/>
      <c r="AJ633" s="6"/>
      <c r="AK633" s="6"/>
      <c r="AL633" s="12" t="str">
        <f t="shared" si="97"/>
        <v/>
      </c>
      <c r="AM633" s="5"/>
      <c r="AN633" s="27" t="str">
        <f t="shared" si="98"/>
        <v/>
      </c>
      <c r="AO633" s="5"/>
      <c r="AP633" s="5"/>
      <c r="AQ633" s="6"/>
      <c r="AR633" s="12" t="str">
        <f t="shared" si="99"/>
        <v/>
      </c>
      <c r="AS633" s="6"/>
      <c r="AT633" s="5"/>
      <c r="AU633" s="53"/>
      <c r="AV633" s="53"/>
      <c r="AW633" s="54"/>
      <c r="AX633" s="15" t="str">
        <f t="shared" si="100"/>
        <v/>
      </c>
      <c r="AY633" s="5"/>
      <c r="AZ633" s="27" t="str">
        <f>IFERROR(VLOOKUP(AY633,vlookup!A$2:I$331,2,FALSE),"")</f>
        <v/>
      </c>
      <c r="BA633" s="27" t="str">
        <f>IFERROR(VLOOKUP(AY633,vlookup!A$2:I$331,3,FALSE),"")</f>
        <v/>
      </c>
      <c r="BB633" s="5"/>
      <c r="BC633" s="27" t="str">
        <f>IFERROR(VLOOKUP(BB633,vlookup!D$2:E$331,2,FALSE),"")</f>
        <v/>
      </c>
      <c r="BD633" s="5"/>
      <c r="BE633" s="27" t="str">
        <f t="shared" si="101"/>
        <v/>
      </c>
      <c r="BF633" s="27" t="str">
        <f>IFERROR(VLOOKUP(BE633,vlookup!G$2:I$331,2,FALSE),"")</f>
        <v/>
      </c>
      <c r="BG633" s="27" t="str">
        <f>IFERROR(VLOOKUP(BE633,vlookup!G$2:I$331,3,FALSE),"")</f>
        <v/>
      </c>
      <c r="BH633" s="5"/>
      <c r="BI633" s="6"/>
      <c r="BJ633" s="6"/>
      <c r="BK633" s="6"/>
      <c r="BL633" s="6"/>
    </row>
    <row r="634" spans="1:64">
      <c r="A634" s="4"/>
      <c r="B634" s="5"/>
      <c r="C634" s="27" t="str">
        <f>IFERROR(VLOOKUP(B634,vlookup!A$2:I$331,2,FALSE),"")</f>
        <v/>
      </c>
      <c r="D634" s="27" t="str">
        <f>IFERROR(VLOOKUP(B634,vlookup!A$2:I$331,3,FALSE),"")</f>
        <v/>
      </c>
      <c r="E634" s="5"/>
      <c r="F634" s="27" t="str">
        <f>IFERROR(VLOOKUP(E634,vlookup!D$2:E$331,2,FALSE),"")</f>
        <v/>
      </c>
      <c r="G634" s="5"/>
      <c r="H634" s="27" t="str">
        <f t="shared" si="92"/>
        <v/>
      </c>
      <c r="I634" s="27" t="str">
        <f>IFERROR(VLOOKUP(H634,vlookup!G$2:I$331,2,FALSE),"")</f>
        <v/>
      </c>
      <c r="J634" s="27" t="str">
        <f>IFERROR(VLOOKUP(H634,vlookup!G$2:I$331,3,FALSE),"")</f>
        <v/>
      </c>
      <c r="K634" s="5"/>
      <c r="L634" s="6"/>
      <c r="M634" s="6"/>
      <c r="N634" s="6"/>
      <c r="O634" s="6"/>
      <c r="P634" s="6"/>
      <c r="Q634" s="14" t="str">
        <f t="shared" si="93"/>
        <v/>
      </c>
      <c r="R634" s="5"/>
      <c r="S634" s="6"/>
      <c r="T634" s="6"/>
      <c r="U634" s="5"/>
      <c r="V634" s="45">
        <f t="shared" si="94"/>
        <v>0</v>
      </c>
      <c r="W634" s="45">
        <f t="shared" si="95"/>
        <v>0</v>
      </c>
      <c r="X634" s="45" t="e">
        <f t="shared" si="96"/>
        <v>#VALUE!</v>
      </c>
      <c r="Y634" s="45">
        <f>IFERROR(VALUE(V634),VLOOKUP(V634,DayReplace[],2,0))</f>
        <v>0</v>
      </c>
      <c r="Z634" s="45">
        <f>IF(V634=0,1,
IF(OR(AND(COUNTIF(Table12[Normal and Leap Years],X634),AA634=3,Y634=30),
AND(COUNTIF(Table9[MM Year],X634),COUNTIF(Table13[Always 29-Day Months],AA634),Y634=30)),Y634
-1,Y634))</f>
        <v>1</v>
      </c>
      <c r="AA634" s="45">
        <f>IFERROR(VALUE(W634),VLOOKUP(W634,MonthReplace[],2,0))</f>
        <v>0</v>
      </c>
      <c r="AB634" s="45" t="e">
        <f>IF(COUNTIF(Table9[MM Year],X634),VLOOKUP(AA634,MonthSerial[],VLOOKUP(X634,Table9[],3,0)+2,0),DATE(X634,AA634,0)-AC634)</f>
        <v>#VALUE!</v>
      </c>
      <c r="AC634" s="45" t="e">
        <f>IF(COUNTIF(Table9[MM Year],X634),
VLOOKUP(X634,Table9[],5,0),
DATE(X634,1,0))</f>
        <v>#VALUE!</v>
      </c>
      <c r="AD634" s="46" t="e">
        <f>IF(AA634=0,DATE(YEAR(AC634+1),7,16),
IF(V634=0,IF(COUNTIF(Table9[MM Year],X634),AC634+AB634+Z634+15-DAY(AC634+AB634+Z634+15)+16,AC634+AB634+Z634-DAY(AC634+AB634+Z634)+16),
IF(COUNTIF(Table9[MM Year],X634),
IF(AC634+AB634+Z634&lt;VLOOKUP(X634,Table9[],7,0),AC634
+AB634+Z634+VLOOKUP(X634,Table9[],4,0),AC634+AB634+Z634),AC634
+AB634+Z634)))</f>
        <v>#VALUE!</v>
      </c>
      <c r="AE634" s="42"/>
      <c r="AF634" s="15" t="str">
        <f>IFERROR(IF(COUNTIF(Table9[MM Year],X634),
IF(AD634&lt;VLOOKUP(X634,Table9[],7,0),AD634
+VLOOKUP(X634,Table9[],4,0),AD634),AD634
),"")</f>
        <v/>
      </c>
      <c r="AG634" s="5"/>
      <c r="AH634" s="5"/>
      <c r="AI634" s="5"/>
      <c r="AJ634" s="6"/>
      <c r="AK634" s="6"/>
      <c r="AL634" s="12" t="str">
        <f t="shared" si="97"/>
        <v/>
      </c>
      <c r="AM634" s="5"/>
      <c r="AN634" s="27" t="str">
        <f t="shared" si="98"/>
        <v/>
      </c>
      <c r="AO634" s="5"/>
      <c r="AP634" s="5"/>
      <c r="AQ634" s="6"/>
      <c r="AR634" s="12" t="str">
        <f t="shared" si="99"/>
        <v/>
      </c>
      <c r="AS634" s="6"/>
      <c r="AT634" s="5"/>
      <c r="AU634" s="53"/>
      <c r="AV634" s="53"/>
      <c r="AW634" s="54"/>
      <c r="AX634" s="15" t="str">
        <f t="shared" si="100"/>
        <v/>
      </c>
      <c r="AY634" s="5"/>
      <c r="AZ634" s="27" t="str">
        <f>IFERROR(VLOOKUP(AY634,vlookup!A$2:I$331,2,FALSE),"")</f>
        <v/>
      </c>
      <c r="BA634" s="27" t="str">
        <f>IFERROR(VLOOKUP(AY634,vlookup!A$2:I$331,3,FALSE),"")</f>
        <v/>
      </c>
      <c r="BB634" s="5"/>
      <c r="BC634" s="27" t="str">
        <f>IFERROR(VLOOKUP(BB634,vlookup!D$2:E$331,2,FALSE),"")</f>
        <v/>
      </c>
      <c r="BD634" s="5"/>
      <c r="BE634" s="27" t="str">
        <f t="shared" si="101"/>
        <v/>
      </c>
      <c r="BF634" s="27" t="str">
        <f>IFERROR(VLOOKUP(BE634,vlookup!G$2:I$331,2,FALSE),"")</f>
        <v/>
      </c>
      <c r="BG634" s="27" t="str">
        <f>IFERROR(VLOOKUP(BE634,vlookup!G$2:I$331,3,FALSE),"")</f>
        <v/>
      </c>
      <c r="BH634" s="5"/>
      <c r="BI634" s="6"/>
      <c r="BJ634" s="6"/>
      <c r="BK634" s="6"/>
      <c r="BL634" s="6"/>
    </row>
    <row r="635" spans="1:64">
      <c r="A635" s="4"/>
      <c r="B635" s="5"/>
      <c r="C635" s="27" t="str">
        <f>IFERROR(VLOOKUP(B635,vlookup!A$2:I$331,2,FALSE),"")</f>
        <v/>
      </c>
      <c r="D635" s="27" t="str">
        <f>IFERROR(VLOOKUP(B635,vlookup!A$2:I$331,3,FALSE),"")</f>
        <v/>
      </c>
      <c r="E635" s="5"/>
      <c r="F635" s="27" t="str">
        <f>IFERROR(VLOOKUP(E635,vlookup!D$2:E$331,2,FALSE),"")</f>
        <v/>
      </c>
      <c r="G635" s="5"/>
      <c r="H635" s="27" t="str">
        <f t="shared" si="92"/>
        <v/>
      </c>
      <c r="I635" s="27" t="str">
        <f>IFERROR(VLOOKUP(H635,vlookup!G$2:I$331,2,FALSE),"")</f>
        <v/>
      </c>
      <c r="J635" s="27" t="str">
        <f>IFERROR(VLOOKUP(H635,vlookup!G$2:I$331,3,FALSE),"")</f>
        <v/>
      </c>
      <c r="K635" s="5"/>
      <c r="L635" s="6"/>
      <c r="M635" s="6"/>
      <c r="N635" s="6"/>
      <c r="O635" s="6"/>
      <c r="P635" s="6"/>
      <c r="Q635" s="14" t="str">
        <f t="shared" si="93"/>
        <v/>
      </c>
      <c r="R635" s="5"/>
      <c r="S635" s="6"/>
      <c r="T635" s="6"/>
      <c r="U635" s="5"/>
      <c r="V635" s="45">
        <f t="shared" si="94"/>
        <v>0</v>
      </c>
      <c r="W635" s="45">
        <f t="shared" si="95"/>
        <v>0</v>
      </c>
      <c r="X635" s="45" t="e">
        <f t="shared" si="96"/>
        <v>#VALUE!</v>
      </c>
      <c r="Y635" s="45">
        <f>IFERROR(VALUE(V635),VLOOKUP(V635,DayReplace[],2,0))</f>
        <v>0</v>
      </c>
      <c r="Z635" s="45">
        <f>IF(V635=0,1,
IF(OR(AND(COUNTIF(Table12[Normal and Leap Years],X635),AA635=3,Y635=30),
AND(COUNTIF(Table9[MM Year],X635),COUNTIF(Table13[Always 29-Day Months],AA635),Y635=30)),Y635
-1,Y635))</f>
        <v>1</v>
      </c>
      <c r="AA635" s="45">
        <f>IFERROR(VALUE(W635),VLOOKUP(W635,MonthReplace[],2,0))</f>
        <v>0</v>
      </c>
      <c r="AB635" s="45" t="e">
        <f>IF(COUNTIF(Table9[MM Year],X635),VLOOKUP(AA635,MonthSerial[],VLOOKUP(X635,Table9[],3,0)+2,0),DATE(X635,AA635,0)-AC635)</f>
        <v>#VALUE!</v>
      </c>
      <c r="AC635" s="45" t="e">
        <f>IF(COUNTIF(Table9[MM Year],X635),
VLOOKUP(X635,Table9[],5,0),
DATE(X635,1,0))</f>
        <v>#VALUE!</v>
      </c>
      <c r="AD635" s="46" t="e">
        <f>IF(AA635=0,DATE(YEAR(AC635+1),7,16),
IF(V635=0,IF(COUNTIF(Table9[MM Year],X635),AC635+AB635+Z635+15-DAY(AC635+AB635+Z635+15)+16,AC635+AB635+Z635-DAY(AC635+AB635+Z635)+16),
IF(COUNTIF(Table9[MM Year],X635),
IF(AC635+AB635+Z635&lt;VLOOKUP(X635,Table9[],7,0),AC635
+AB635+Z635+VLOOKUP(X635,Table9[],4,0),AC635+AB635+Z635),AC635
+AB635+Z635)))</f>
        <v>#VALUE!</v>
      </c>
      <c r="AE635" s="42"/>
      <c r="AF635" s="15" t="str">
        <f>IFERROR(IF(COUNTIF(Table9[MM Year],X635),
IF(AD635&lt;VLOOKUP(X635,Table9[],7,0),AD635
+VLOOKUP(X635,Table9[],4,0),AD635),AD635
),"")</f>
        <v/>
      </c>
      <c r="AG635" s="5"/>
      <c r="AH635" s="5"/>
      <c r="AI635" s="5"/>
      <c r="AJ635" s="6"/>
      <c r="AK635" s="6"/>
      <c r="AL635" s="12" t="str">
        <f t="shared" si="97"/>
        <v/>
      </c>
      <c r="AM635" s="5"/>
      <c r="AN635" s="27" t="str">
        <f t="shared" si="98"/>
        <v/>
      </c>
      <c r="AO635" s="5"/>
      <c r="AP635" s="5"/>
      <c r="AQ635" s="6"/>
      <c r="AR635" s="12" t="str">
        <f t="shared" si="99"/>
        <v/>
      </c>
      <c r="AS635" s="6"/>
      <c r="AT635" s="5"/>
      <c r="AU635" s="53"/>
      <c r="AV635" s="53"/>
      <c r="AW635" s="54"/>
      <c r="AX635" s="15" t="str">
        <f t="shared" si="100"/>
        <v/>
      </c>
      <c r="AY635" s="5"/>
      <c r="AZ635" s="27" t="str">
        <f>IFERROR(VLOOKUP(AY635,vlookup!A$2:I$331,2,FALSE),"")</f>
        <v/>
      </c>
      <c r="BA635" s="27" t="str">
        <f>IFERROR(VLOOKUP(AY635,vlookup!A$2:I$331,3,FALSE),"")</f>
        <v/>
      </c>
      <c r="BB635" s="5"/>
      <c r="BC635" s="27" t="str">
        <f>IFERROR(VLOOKUP(BB635,vlookup!D$2:E$331,2,FALSE),"")</f>
        <v/>
      </c>
      <c r="BD635" s="5"/>
      <c r="BE635" s="27" t="str">
        <f t="shared" si="101"/>
        <v/>
      </c>
      <c r="BF635" s="27" t="str">
        <f>IFERROR(VLOOKUP(BE635,vlookup!G$2:I$331,2,FALSE),"")</f>
        <v/>
      </c>
      <c r="BG635" s="27" t="str">
        <f>IFERROR(VLOOKUP(BE635,vlookup!G$2:I$331,3,FALSE),"")</f>
        <v/>
      </c>
      <c r="BH635" s="5"/>
      <c r="BI635" s="6"/>
      <c r="BJ635" s="6"/>
      <c r="BK635" s="6"/>
      <c r="BL635" s="6"/>
    </row>
    <row r="636" spans="1:64">
      <c r="A636" s="4"/>
      <c r="B636" s="5"/>
      <c r="C636" s="27" t="str">
        <f>IFERROR(VLOOKUP(B636,vlookup!A$2:I$331,2,FALSE),"")</f>
        <v/>
      </c>
      <c r="D636" s="27" t="str">
        <f>IFERROR(VLOOKUP(B636,vlookup!A$2:I$331,3,FALSE),"")</f>
        <v/>
      </c>
      <c r="E636" s="5"/>
      <c r="F636" s="27" t="str">
        <f>IFERROR(VLOOKUP(E636,vlookup!D$2:E$331,2,FALSE),"")</f>
        <v/>
      </c>
      <c r="G636" s="5"/>
      <c r="H636" s="27" t="str">
        <f t="shared" si="92"/>
        <v/>
      </c>
      <c r="I636" s="27" t="str">
        <f>IFERROR(VLOOKUP(H636,vlookup!G$2:I$331,2,FALSE),"")</f>
        <v/>
      </c>
      <c r="J636" s="27" t="str">
        <f>IFERROR(VLOOKUP(H636,vlookup!G$2:I$331,3,FALSE),"")</f>
        <v/>
      </c>
      <c r="K636" s="5"/>
      <c r="L636" s="6"/>
      <c r="M636" s="6"/>
      <c r="N636" s="6"/>
      <c r="O636" s="6"/>
      <c r="P636" s="6"/>
      <c r="Q636" s="14" t="str">
        <f t="shared" si="93"/>
        <v/>
      </c>
      <c r="R636" s="5"/>
      <c r="S636" s="6"/>
      <c r="T636" s="6"/>
      <c r="U636" s="5"/>
      <c r="V636" s="45">
        <f t="shared" si="94"/>
        <v>0</v>
      </c>
      <c r="W636" s="45">
        <f t="shared" si="95"/>
        <v>0</v>
      </c>
      <c r="X636" s="45" t="e">
        <f t="shared" si="96"/>
        <v>#VALUE!</v>
      </c>
      <c r="Y636" s="45">
        <f>IFERROR(VALUE(V636),VLOOKUP(V636,DayReplace[],2,0))</f>
        <v>0</v>
      </c>
      <c r="Z636" s="45">
        <f>IF(V636=0,1,
IF(OR(AND(COUNTIF(Table12[Normal and Leap Years],X636),AA636=3,Y636=30),
AND(COUNTIF(Table9[MM Year],X636),COUNTIF(Table13[Always 29-Day Months],AA636),Y636=30)),Y636
-1,Y636))</f>
        <v>1</v>
      </c>
      <c r="AA636" s="45">
        <f>IFERROR(VALUE(W636),VLOOKUP(W636,MonthReplace[],2,0))</f>
        <v>0</v>
      </c>
      <c r="AB636" s="45" t="e">
        <f>IF(COUNTIF(Table9[MM Year],X636),VLOOKUP(AA636,MonthSerial[],VLOOKUP(X636,Table9[],3,0)+2,0),DATE(X636,AA636,0)-AC636)</f>
        <v>#VALUE!</v>
      </c>
      <c r="AC636" s="45" t="e">
        <f>IF(COUNTIF(Table9[MM Year],X636),
VLOOKUP(X636,Table9[],5,0),
DATE(X636,1,0))</f>
        <v>#VALUE!</v>
      </c>
      <c r="AD636" s="46" t="e">
        <f>IF(AA636=0,DATE(YEAR(AC636+1),7,16),
IF(V636=0,IF(COUNTIF(Table9[MM Year],X636),AC636+AB636+Z636+15-DAY(AC636+AB636+Z636+15)+16,AC636+AB636+Z636-DAY(AC636+AB636+Z636)+16),
IF(COUNTIF(Table9[MM Year],X636),
IF(AC636+AB636+Z636&lt;VLOOKUP(X636,Table9[],7,0),AC636
+AB636+Z636+VLOOKUP(X636,Table9[],4,0),AC636+AB636+Z636),AC636
+AB636+Z636)))</f>
        <v>#VALUE!</v>
      </c>
      <c r="AE636" s="42"/>
      <c r="AF636" s="15" t="str">
        <f>IFERROR(IF(COUNTIF(Table9[MM Year],X636),
IF(AD636&lt;VLOOKUP(X636,Table9[],7,0),AD636
+VLOOKUP(X636,Table9[],4,0),AD636),AD636
),"")</f>
        <v/>
      </c>
      <c r="AG636" s="5"/>
      <c r="AH636" s="5"/>
      <c r="AI636" s="5"/>
      <c r="AJ636" s="6"/>
      <c r="AK636" s="6"/>
      <c r="AL636" s="12" t="str">
        <f t="shared" si="97"/>
        <v/>
      </c>
      <c r="AM636" s="5"/>
      <c r="AN636" s="27" t="str">
        <f t="shared" si="98"/>
        <v/>
      </c>
      <c r="AO636" s="5"/>
      <c r="AP636" s="5"/>
      <c r="AQ636" s="6"/>
      <c r="AR636" s="12" t="str">
        <f t="shared" si="99"/>
        <v/>
      </c>
      <c r="AS636" s="6"/>
      <c r="AT636" s="5"/>
      <c r="AU636" s="53"/>
      <c r="AV636" s="53"/>
      <c r="AW636" s="54"/>
      <c r="AX636" s="15" t="str">
        <f t="shared" si="100"/>
        <v/>
      </c>
      <c r="AY636" s="5"/>
      <c r="AZ636" s="27" t="str">
        <f>IFERROR(VLOOKUP(AY636,vlookup!A$2:I$331,2,FALSE),"")</f>
        <v/>
      </c>
      <c r="BA636" s="27" t="str">
        <f>IFERROR(VLOOKUP(AY636,vlookup!A$2:I$331,3,FALSE),"")</f>
        <v/>
      </c>
      <c r="BB636" s="5"/>
      <c r="BC636" s="27" t="str">
        <f>IFERROR(VLOOKUP(BB636,vlookup!D$2:E$331,2,FALSE),"")</f>
        <v/>
      </c>
      <c r="BD636" s="5"/>
      <c r="BE636" s="27" t="str">
        <f t="shared" si="101"/>
        <v/>
      </c>
      <c r="BF636" s="27" t="str">
        <f>IFERROR(VLOOKUP(BE636,vlookup!G$2:I$331,2,FALSE),"")</f>
        <v/>
      </c>
      <c r="BG636" s="27" t="str">
        <f>IFERROR(VLOOKUP(BE636,vlookup!G$2:I$331,3,FALSE),"")</f>
        <v/>
      </c>
      <c r="BH636" s="5"/>
      <c r="BI636" s="6"/>
      <c r="BJ636" s="6"/>
      <c r="BK636" s="6"/>
      <c r="BL636" s="6"/>
    </row>
    <row r="637" spans="1:64">
      <c r="A637" s="4"/>
      <c r="B637" s="5"/>
      <c r="C637" s="27" t="str">
        <f>IFERROR(VLOOKUP(B637,vlookup!A$2:I$331,2,FALSE),"")</f>
        <v/>
      </c>
      <c r="D637" s="27" t="str">
        <f>IFERROR(VLOOKUP(B637,vlookup!A$2:I$331,3,FALSE),"")</f>
        <v/>
      </c>
      <c r="E637" s="5"/>
      <c r="F637" s="27" t="str">
        <f>IFERROR(VLOOKUP(E637,vlookup!D$2:E$331,2,FALSE),"")</f>
        <v/>
      </c>
      <c r="G637" s="5"/>
      <c r="H637" s="27" t="str">
        <f t="shared" si="92"/>
        <v/>
      </c>
      <c r="I637" s="27" t="str">
        <f>IFERROR(VLOOKUP(H637,vlookup!G$2:I$331,2,FALSE),"")</f>
        <v/>
      </c>
      <c r="J637" s="27" t="str">
        <f>IFERROR(VLOOKUP(H637,vlookup!G$2:I$331,3,FALSE),"")</f>
        <v/>
      </c>
      <c r="K637" s="5"/>
      <c r="L637" s="6"/>
      <c r="M637" s="6"/>
      <c r="N637" s="6"/>
      <c r="O637" s="6"/>
      <c r="P637" s="6"/>
      <c r="Q637" s="14" t="str">
        <f t="shared" si="93"/>
        <v/>
      </c>
      <c r="R637" s="5"/>
      <c r="S637" s="6"/>
      <c r="T637" s="6"/>
      <c r="U637" s="5"/>
      <c r="V637" s="45">
        <f t="shared" si="94"/>
        <v>0</v>
      </c>
      <c r="W637" s="45">
        <f t="shared" si="95"/>
        <v>0</v>
      </c>
      <c r="X637" s="45" t="e">
        <f t="shared" si="96"/>
        <v>#VALUE!</v>
      </c>
      <c r="Y637" s="45">
        <f>IFERROR(VALUE(V637),VLOOKUP(V637,DayReplace[],2,0))</f>
        <v>0</v>
      </c>
      <c r="Z637" s="45">
        <f>IF(V637=0,1,
IF(OR(AND(COUNTIF(Table12[Normal and Leap Years],X637),AA637=3,Y637=30),
AND(COUNTIF(Table9[MM Year],X637),COUNTIF(Table13[Always 29-Day Months],AA637),Y637=30)),Y637
-1,Y637))</f>
        <v>1</v>
      </c>
      <c r="AA637" s="45">
        <f>IFERROR(VALUE(W637),VLOOKUP(W637,MonthReplace[],2,0))</f>
        <v>0</v>
      </c>
      <c r="AB637" s="45" t="e">
        <f>IF(COUNTIF(Table9[MM Year],X637),VLOOKUP(AA637,MonthSerial[],VLOOKUP(X637,Table9[],3,0)+2,0),DATE(X637,AA637,0)-AC637)</f>
        <v>#VALUE!</v>
      </c>
      <c r="AC637" s="45" t="e">
        <f>IF(COUNTIF(Table9[MM Year],X637),
VLOOKUP(X637,Table9[],5,0),
DATE(X637,1,0))</f>
        <v>#VALUE!</v>
      </c>
      <c r="AD637" s="46" t="e">
        <f>IF(AA637=0,DATE(YEAR(AC637+1),7,16),
IF(V637=0,IF(COUNTIF(Table9[MM Year],X637),AC637+AB637+Z637+15-DAY(AC637+AB637+Z637+15)+16,AC637+AB637+Z637-DAY(AC637+AB637+Z637)+16),
IF(COUNTIF(Table9[MM Year],X637),
IF(AC637+AB637+Z637&lt;VLOOKUP(X637,Table9[],7,0),AC637
+AB637+Z637+VLOOKUP(X637,Table9[],4,0),AC637+AB637+Z637),AC637
+AB637+Z637)))</f>
        <v>#VALUE!</v>
      </c>
      <c r="AE637" s="42"/>
      <c r="AF637" s="15" t="str">
        <f>IFERROR(IF(COUNTIF(Table9[MM Year],X637),
IF(AD637&lt;VLOOKUP(X637,Table9[],7,0),AD637
+VLOOKUP(X637,Table9[],4,0),AD637),AD637
),"")</f>
        <v/>
      </c>
      <c r="AG637" s="5"/>
      <c r="AH637" s="5"/>
      <c r="AI637" s="5"/>
      <c r="AJ637" s="6"/>
      <c r="AK637" s="6"/>
      <c r="AL637" s="12" t="str">
        <f t="shared" si="97"/>
        <v/>
      </c>
      <c r="AM637" s="5"/>
      <c r="AN637" s="27" t="str">
        <f t="shared" si="98"/>
        <v/>
      </c>
      <c r="AO637" s="5"/>
      <c r="AP637" s="5"/>
      <c r="AQ637" s="6"/>
      <c r="AR637" s="12" t="str">
        <f t="shared" si="99"/>
        <v/>
      </c>
      <c r="AS637" s="6"/>
      <c r="AT637" s="5"/>
      <c r="AU637" s="53"/>
      <c r="AV637" s="53"/>
      <c r="AW637" s="54"/>
      <c r="AX637" s="15" t="str">
        <f t="shared" si="100"/>
        <v/>
      </c>
      <c r="AY637" s="5"/>
      <c r="AZ637" s="27" t="str">
        <f>IFERROR(VLOOKUP(AY637,vlookup!A$2:I$331,2,FALSE),"")</f>
        <v/>
      </c>
      <c r="BA637" s="27" t="str">
        <f>IFERROR(VLOOKUP(AY637,vlookup!A$2:I$331,3,FALSE),"")</f>
        <v/>
      </c>
      <c r="BB637" s="5"/>
      <c r="BC637" s="27" t="str">
        <f>IFERROR(VLOOKUP(BB637,vlookup!D$2:E$331,2,FALSE),"")</f>
        <v/>
      </c>
      <c r="BD637" s="5"/>
      <c r="BE637" s="27" t="str">
        <f t="shared" si="101"/>
        <v/>
      </c>
      <c r="BF637" s="27" t="str">
        <f>IFERROR(VLOOKUP(BE637,vlookup!G$2:I$331,2,FALSE),"")</f>
        <v/>
      </c>
      <c r="BG637" s="27" t="str">
        <f>IFERROR(VLOOKUP(BE637,vlookup!G$2:I$331,3,FALSE),"")</f>
        <v/>
      </c>
      <c r="BH637" s="5"/>
      <c r="BI637" s="6"/>
      <c r="BJ637" s="6"/>
      <c r="BK637" s="6"/>
      <c r="BL637" s="6"/>
    </row>
    <row r="638" spans="1:64">
      <c r="A638" s="4"/>
      <c r="B638" s="5"/>
      <c r="C638" s="27" t="str">
        <f>IFERROR(VLOOKUP(B638,vlookup!A$2:I$331,2,FALSE),"")</f>
        <v/>
      </c>
      <c r="D638" s="27" t="str">
        <f>IFERROR(VLOOKUP(B638,vlookup!A$2:I$331,3,FALSE),"")</f>
        <v/>
      </c>
      <c r="E638" s="5"/>
      <c r="F638" s="27" t="str">
        <f>IFERROR(VLOOKUP(E638,vlookup!D$2:E$331,2,FALSE),"")</f>
        <v/>
      </c>
      <c r="G638" s="5"/>
      <c r="H638" s="27" t="str">
        <f t="shared" si="92"/>
        <v/>
      </c>
      <c r="I638" s="27" t="str">
        <f>IFERROR(VLOOKUP(H638,vlookup!G$2:I$331,2,FALSE),"")</f>
        <v/>
      </c>
      <c r="J638" s="27" t="str">
        <f>IFERROR(VLOOKUP(H638,vlookup!G$2:I$331,3,FALSE),"")</f>
        <v/>
      </c>
      <c r="K638" s="5"/>
      <c r="L638" s="6"/>
      <c r="M638" s="6"/>
      <c r="N638" s="6"/>
      <c r="O638" s="6"/>
      <c r="P638" s="6"/>
      <c r="Q638" s="14" t="str">
        <f t="shared" si="93"/>
        <v/>
      </c>
      <c r="R638" s="5"/>
      <c r="S638" s="6"/>
      <c r="T638" s="6"/>
      <c r="U638" s="5"/>
      <c r="V638" s="45">
        <f t="shared" si="94"/>
        <v>0</v>
      </c>
      <c r="W638" s="45">
        <f t="shared" si="95"/>
        <v>0</v>
      </c>
      <c r="X638" s="45" t="e">
        <f t="shared" si="96"/>
        <v>#VALUE!</v>
      </c>
      <c r="Y638" s="45">
        <f>IFERROR(VALUE(V638),VLOOKUP(V638,DayReplace[],2,0))</f>
        <v>0</v>
      </c>
      <c r="Z638" s="45">
        <f>IF(V638=0,1,
IF(OR(AND(COUNTIF(Table12[Normal and Leap Years],X638),AA638=3,Y638=30),
AND(COUNTIF(Table9[MM Year],X638),COUNTIF(Table13[Always 29-Day Months],AA638),Y638=30)),Y638
-1,Y638))</f>
        <v>1</v>
      </c>
      <c r="AA638" s="45">
        <f>IFERROR(VALUE(W638),VLOOKUP(W638,MonthReplace[],2,0))</f>
        <v>0</v>
      </c>
      <c r="AB638" s="45" t="e">
        <f>IF(COUNTIF(Table9[MM Year],X638),VLOOKUP(AA638,MonthSerial[],VLOOKUP(X638,Table9[],3,0)+2,0),DATE(X638,AA638,0)-AC638)</f>
        <v>#VALUE!</v>
      </c>
      <c r="AC638" s="45" t="e">
        <f>IF(COUNTIF(Table9[MM Year],X638),
VLOOKUP(X638,Table9[],5,0),
DATE(X638,1,0))</f>
        <v>#VALUE!</v>
      </c>
      <c r="AD638" s="46" t="e">
        <f>IF(AA638=0,DATE(YEAR(AC638+1),7,16),
IF(V638=0,IF(COUNTIF(Table9[MM Year],X638),AC638+AB638+Z638+15-DAY(AC638+AB638+Z638+15)+16,AC638+AB638+Z638-DAY(AC638+AB638+Z638)+16),
IF(COUNTIF(Table9[MM Year],X638),
IF(AC638+AB638+Z638&lt;VLOOKUP(X638,Table9[],7,0),AC638
+AB638+Z638+VLOOKUP(X638,Table9[],4,0),AC638+AB638+Z638),AC638
+AB638+Z638)))</f>
        <v>#VALUE!</v>
      </c>
      <c r="AE638" s="42"/>
      <c r="AF638" s="15" t="str">
        <f>IFERROR(IF(COUNTIF(Table9[MM Year],X638),
IF(AD638&lt;VLOOKUP(X638,Table9[],7,0),AD638
+VLOOKUP(X638,Table9[],4,0),AD638),AD638
),"")</f>
        <v/>
      </c>
      <c r="AG638" s="5"/>
      <c r="AH638" s="5"/>
      <c r="AI638" s="5"/>
      <c r="AJ638" s="6"/>
      <c r="AK638" s="6"/>
      <c r="AL638" s="12" t="str">
        <f t="shared" si="97"/>
        <v/>
      </c>
      <c r="AM638" s="5"/>
      <c r="AN638" s="27" t="str">
        <f t="shared" si="98"/>
        <v/>
      </c>
      <c r="AO638" s="5"/>
      <c r="AP638" s="5"/>
      <c r="AQ638" s="6"/>
      <c r="AR638" s="12" t="str">
        <f t="shared" si="99"/>
        <v/>
      </c>
      <c r="AS638" s="6"/>
      <c r="AT638" s="5"/>
      <c r="AU638" s="53"/>
      <c r="AV638" s="53"/>
      <c r="AW638" s="54"/>
      <c r="AX638" s="15" t="str">
        <f t="shared" si="100"/>
        <v/>
      </c>
      <c r="AY638" s="5"/>
      <c r="AZ638" s="27" t="str">
        <f>IFERROR(VLOOKUP(AY638,vlookup!A$2:I$331,2,FALSE),"")</f>
        <v/>
      </c>
      <c r="BA638" s="27" t="str">
        <f>IFERROR(VLOOKUP(AY638,vlookup!A$2:I$331,3,FALSE),"")</f>
        <v/>
      </c>
      <c r="BB638" s="5"/>
      <c r="BC638" s="27" t="str">
        <f>IFERROR(VLOOKUP(BB638,vlookup!D$2:E$331,2,FALSE),"")</f>
        <v/>
      </c>
      <c r="BD638" s="5"/>
      <c r="BE638" s="27" t="str">
        <f t="shared" si="101"/>
        <v/>
      </c>
      <c r="BF638" s="27" t="str">
        <f>IFERROR(VLOOKUP(BE638,vlookup!G$2:I$331,2,FALSE),"")</f>
        <v/>
      </c>
      <c r="BG638" s="27" t="str">
        <f>IFERROR(VLOOKUP(BE638,vlookup!G$2:I$331,3,FALSE),"")</f>
        <v/>
      </c>
      <c r="BH638" s="5"/>
      <c r="BI638" s="6"/>
      <c r="BJ638" s="6"/>
      <c r="BK638" s="6"/>
      <c r="BL638" s="6"/>
    </row>
    <row r="639" spans="1:64">
      <c r="A639" s="4"/>
      <c r="B639" s="5"/>
      <c r="C639" s="27" t="str">
        <f>IFERROR(VLOOKUP(B639,vlookup!A$2:I$331,2,FALSE),"")</f>
        <v/>
      </c>
      <c r="D639" s="27" t="str">
        <f>IFERROR(VLOOKUP(B639,vlookup!A$2:I$331,3,FALSE),"")</f>
        <v/>
      </c>
      <c r="E639" s="5"/>
      <c r="F639" s="27" t="str">
        <f>IFERROR(VLOOKUP(E639,vlookup!D$2:E$331,2,FALSE),"")</f>
        <v/>
      </c>
      <c r="G639" s="5"/>
      <c r="H639" s="27" t="str">
        <f t="shared" si="92"/>
        <v/>
      </c>
      <c r="I639" s="27" t="str">
        <f>IFERROR(VLOOKUP(H639,vlookup!G$2:I$331,2,FALSE),"")</f>
        <v/>
      </c>
      <c r="J639" s="27" t="str">
        <f>IFERROR(VLOOKUP(H639,vlookup!G$2:I$331,3,FALSE),"")</f>
        <v/>
      </c>
      <c r="K639" s="5"/>
      <c r="L639" s="6"/>
      <c r="M639" s="6"/>
      <c r="N639" s="6"/>
      <c r="O639" s="6"/>
      <c r="P639" s="6"/>
      <c r="Q639" s="14" t="str">
        <f t="shared" si="93"/>
        <v/>
      </c>
      <c r="R639" s="5"/>
      <c r="S639" s="6"/>
      <c r="T639" s="6"/>
      <c r="U639" s="5"/>
      <c r="V639" s="45">
        <f t="shared" si="94"/>
        <v>0</v>
      </c>
      <c r="W639" s="45">
        <f t="shared" si="95"/>
        <v>0</v>
      </c>
      <c r="X639" s="45" t="e">
        <f t="shared" si="96"/>
        <v>#VALUE!</v>
      </c>
      <c r="Y639" s="45">
        <f>IFERROR(VALUE(V639),VLOOKUP(V639,DayReplace[],2,0))</f>
        <v>0</v>
      </c>
      <c r="Z639" s="45">
        <f>IF(V639=0,1,
IF(OR(AND(COUNTIF(Table12[Normal and Leap Years],X639),AA639=3,Y639=30),
AND(COUNTIF(Table9[MM Year],X639),COUNTIF(Table13[Always 29-Day Months],AA639),Y639=30)),Y639
-1,Y639))</f>
        <v>1</v>
      </c>
      <c r="AA639" s="45">
        <f>IFERROR(VALUE(W639),VLOOKUP(W639,MonthReplace[],2,0))</f>
        <v>0</v>
      </c>
      <c r="AB639" s="45" t="e">
        <f>IF(COUNTIF(Table9[MM Year],X639),VLOOKUP(AA639,MonthSerial[],VLOOKUP(X639,Table9[],3,0)+2,0),DATE(X639,AA639,0)-AC639)</f>
        <v>#VALUE!</v>
      </c>
      <c r="AC639" s="45" t="e">
        <f>IF(COUNTIF(Table9[MM Year],X639),
VLOOKUP(X639,Table9[],5,0),
DATE(X639,1,0))</f>
        <v>#VALUE!</v>
      </c>
      <c r="AD639" s="46" t="e">
        <f>IF(AA639=0,DATE(YEAR(AC639+1),7,16),
IF(V639=0,IF(COUNTIF(Table9[MM Year],X639),AC639+AB639+Z639+15-DAY(AC639+AB639+Z639+15)+16,AC639+AB639+Z639-DAY(AC639+AB639+Z639)+16),
IF(COUNTIF(Table9[MM Year],X639),
IF(AC639+AB639+Z639&lt;VLOOKUP(X639,Table9[],7,0),AC639
+AB639+Z639+VLOOKUP(X639,Table9[],4,0),AC639+AB639+Z639),AC639
+AB639+Z639)))</f>
        <v>#VALUE!</v>
      </c>
      <c r="AE639" s="42"/>
      <c r="AF639" s="15" t="str">
        <f>IFERROR(IF(COUNTIF(Table9[MM Year],X639),
IF(AD639&lt;VLOOKUP(X639,Table9[],7,0),AD639
+VLOOKUP(X639,Table9[],4,0),AD639),AD639
),"")</f>
        <v/>
      </c>
      <c r="AG639" s="5"/>
      <c r="AH639" s="5"/>
      <c r="AI639" s="5"/>
      <c r="AJ639" s="6"/>
      <c r="AK639" s="6"/>
      <c r="AL639" s="12" t="str">
        <f t="shared" si="97"/>
        <v/>
      </c>
      <c r="AM639" s="5"/>
      <c r="AN639" s="27" t="str">
        <f t="shared" si="98"/>
        <v/>
      </c>
      <c r="AO639" s="5"/>
      <c r="AP639" s="5"/>
      <c r="AQ639" s="6"/>
      <c r="AR639" s="12" t="str">
        <f t="shared" si="99"/>
        <v/>
      </c>
      <c r="AS639" s="6"/>
      <c r="AT639" s="5"/>
      <c r="AU639" s="53"/>
      <c r="AV639" s="53"/>
      <c r="AW639" s="54"/>
      <c r="AX639" s="15" t="str">
        <f t="shared" si="100"/>
        <v/>
      </c>
      <c r="AY639" s="5"/>
      <c r="AZ639" s="27" t="str">
        <f>IFERROR(VLOOKUP(AY639,vlookup!A$2:I$331,2,FALSE),"")</f>
        <v/>
      </c>
      <c r="BA639" s="27" t="str">
        <f>IFERROR(VLOOKUP(AY639,vlookup!A$2:I$331,3,FALSE),"")</f>
        <v/>
      </c>
      <c r="BB639" s="5"/>
      <c r="BC639" s="27" t="str">
        <f>IFERROR(VLOOKUP(BB639,vlookup!D$2:E$331,2,FALSE),"")</f>
        <v/>
      </c>
      <c r="BD639" s="5"/>
      <c r="BE639" s="27" t="str">
        <f t="shared" si="101"/>
        <v/>
      </c>
      <c r="BF639" s="27" t="str">
        <f>IFERROR(VLOOKUP(BE639,vlookup!G$2:I$331,2,FALSE),"")</f>
        <v/>
      </c>
      <c r="BG639" s="27" t="str">
        <f>IFERROR(VLOOKUP(BE639,vlookup!G$2:I$331,3,FALSE),"")</f>
        <v/>
      </c>
      <c r="BH639" s="5"/>
      <c r="BI639" s="6"/>
      <c r="BJ639" s="6"/>
      <c r="BK639" s="6"/>
      <c r="BL639" s="6"/>
    </row>
    <row r="640" spans="1:64">
      <c r="A640" s="4"/>
      <c r="B640" s="5"/>
      <c r="C640" s="27" t="str">
        <f>IFERROR(VLOOKUP(B640,vlookup!A$2:I$331,2,FALSE),"")</f>
        <v/>
      </c>
      <c r="D640" s="27" t="str">
        <f>IFERROR(VLOOKUP(B640,vlookup!A$2:I$331,3,FALSE),"")</f>
        <v/>
      </c>
      <c r="E640" s="5"/>
      <c r="F640" s="27" t="str">
        <f>IFERROR(VLOOKUP(E640,vlookup!D$2:E$331,2,FALSE),"")</f>
        <v/>
      </c>
      <c r="G640" s="5"/>
      <c r="H640" s="27" t="str">
        <f t="shared" si="92"/>
        <v/>
      </c>
      <c r="I640" s="27" t="str">
        <f>IFERROR(VLOOKUP(H640,vlookup!G$2:I$331,2,FALSE),"")</f>
        <v/>
      </c>
      <c r="J640" s="27" t="str">
        <f>IFERROR(VLOOKUP(H640,vlookup!G$2:I$331,3,FALSE),"")</f>
        <v/>
      </c>
      <c r="K640" s="5"/>
      <c r="L640" s="6"/>
      <c r="M640" s="6"/>
      <c r="N640" s="6"/>
      <c r="O640" s="6"/>
      <c r="P640" s="6"/>
      <c r="Q640" s="14" t="str">
        <f t="shared" si="93"/>
        <v/>
      </c>
      <c r="R640" s="5"/>
      <c r="S640" s="6"/>
      <c r="T640" s="6"/>
      <c r="U640" s="5"/>
      <c r="V640" s="45">
        <f t="shared" si="94"/>
        <v>0</v>
      </c>
      <c r="W640" s="45">
        <f t="shared" si="95"/>
        <v>0</v>
      </c>
      <c r="X640" s="45" t="e">
        <f t="shared" si="96"/>
        <v>#VALUE!</v>
      </c>
      <c r="Y640" s="45">
        <f>IFERROR(VALUE(V640),VLOOKUP(V640,DayReplace[],2,0))</f>
        <v>0</v>
      </c>
      <c r="Z640" s="45">
        <f>IF(V640=0,1,
IF(OR(AND(COUNTIF(Table12[Normal and Leap Years],X640),AA640=3,Y640=30),
AND(COUNTIF(Table9[MM Year],X640),COUNTIF(Table13[Always 29-Day Months],AA640),Y640=30)),Y640
-1,Y640))</f>
        <v>1</v>
      </c>
      <c r="AA640" s="45">
        <f>IFERROR(VALUE(W640),VLOOKUP(W640,MonthReplace[],2,0))</f>
        <v>0</v>
      </c>
      <c r="AB640" s="45" t="e">
        <f>IF(COUNTIF(Table9[MM Year],X640),VLOOKUP(AA640,MonthSerial[],VLOOKUP(X640,Table9[],3,0)+2,0),DATE(X640,AA640,0)-AC640)</f>
        <v>#VALUE!</v>
      </c>
      <c r="AC640" s="45" t="e">
        <f>IF(COUNTIF(Table9[MM Year],X640),
VLOOKUP(X640,Table9[],5,0),
DATE(X640,1,0))</f>
        <v>#VALUE!</v>
      </c>
      <c r="AD640" s="46" t="e">
        <f>IF(AA640=0,DATE(YEAR(AC640+1),7,16),
IF(V640=0,IF(COUNTIF(Table9[MM Year],X640),AC640+AB640+Z640+15-DAY(AC640+AB640+Z640+15)+16,AC640+AB640+Z640-DAY(AC640+AB640+Z640)+16),
IF(COUNTIF(Table9[MM Year],X640),
IF(AC640+AB640+Z640&lt;VLOOKUP(X640,Table9[],7,0),AC640
+AB640+Z640+VLOOKUP(X640,Table9[],4,0),AC640+AB640+Z640),AC640
+AB640+Z640)))</f>
        <v>#VALUE!</v>
      </c>
      <c r="AE640" s="42"/>
      <c r="AF640" s="15" t="str">
        <f>IFERROR(IF(COUNTIF(Table9[MM Year],X640),
IF(AD640&lt;VLOOKUP(X640,Table9[],7,0),AD640
+VLOOKUP(X640,Table9[],4,0),AD640),AD640
),"")</f>
        <v/>
      </c>
      <c r="AG640" s="5"/>
      <c r="AH640" s="5"/>
      <c r="AI640" s="5"/>
      <c r="AJ640" s="6"/>
      <c r="AK640" s="6"/>
      <c r="AL640" s="12" t="str">
        <f t="shared" si="97"/>
        <v/>
      </c>
      <c r="AM640" s="5"/>
      <c r="AN640" s="27" t="str">
        <f t="shared" si="98"/>
        <v/>
      </c>
      <c r="AO640" s="5"/>
      <c r="AP640" s="5"/>
      <c r="AQ640" s="6"/>
      <c r="AR640" s="12" t="str">
        <f t="shared" si="99"/>
        <v/>
      </c>
      <c r="AS640" s="6"/>
      <c r="AT640" s="5"/>
      <c r="AU640" s="53"/>
      <c r="AV640" s="53"/>
      <c r="AW640" s="54"/>
      <c r="AX640" s="15" t="str">
        <f t="shared" si="100"/>
        <v/>
      </c>
      <c r="AY640" s="5"/>
      <c r="AZ640" s="27" t="str">
        <f>IFERROR(VLOOKUP(AY640,vlookup!A$2:I$331,2,FALSE),"")</f>
        <v/>
      </c>
      <c r="BA640" s="27" t="str">
        <f>IFERROR(VLOOKUP(AY640,vlookup!A$2:I$331,3,FALSE),"")</f>
        <v/>
      </c>
      <c r="BB640" s="5"/>
      <c r="BC640" s="27" t="str">
        <f>IFERROR(VLOOKUP(BB640,vlookup!D$2:E$331,2,FALSE),"")</f>
        <v/>
      </c>
      <c r="BD640" s="5"/>
      <c r="BE640" s="27" t="str">
        <f t="shared" si="101"/>
        <v/>
      </c>
      <c r="BF640" s="27" t="str">
        <f>IFERROR(VLOOKUP(BE640,vlookup!G$2:I$331,2,FALSE),"")</f>
        <v/>
      </c>
      <c r="BG640" s="27" t="str">
        <f>IFERROR(VLOOKUP(BE640,vlookup!G$2:I$331,3,FALSE),"")</f>
        <v/>
      </c>
      <c r="BH640" s="5"/>
      <c r="BI640" s="6"/>
      <c r="BJ640" s="6"/>
      <c r="BK640" s="6"/>
      <c r="BL640" s="6"/>
    </row>
    <row r="641" spans="1:64">
      <c r="A641" s="4"/>
      <c r="B641" s="5"/>
      <c r="C641" s="27" t="str">
        <f>IFERROR(VLOOKUP(B641,vlookup!A$2:I$331,2,FALSE),"")</f>
        <v/>
      </c>
      <c r="D641" s="27" t="str">
        <f>IFERROR(VLOOKUP(B641,vlookup!A$2:I$331,3,FALSE),"")</f>
        <v/>
      </c>
      <c r="E641" s="5"/>
      <c r="F641" s="27" t="str">
        <f>IFERROR(VLOOKUP(E641,vlookup!D$2:E$331,2,FALSE),"")</f>
        <v/>
      </c>
      <c r="G641" s="5"/>
      <c r="H641" s="27" t="str">
        <f t="shared" si="92"/>
        <v/>
      </c>
      <c r="I641" s="27" t="str">
        <f>IFERROR(VLOOKUP(H641,vlookup!G$2:I$331,2,FALSE),"")</f>
        <v/>
      </c>
      <c r="J641" s="27" t="str">
        <f>IFERROR(VLOOKUP(H641,vlookup!G$2:I$331,3,FALSE),"")</f>
        <v/>
      </c>
      <c r="K641" s="5"/>
      <c r="L641" s="6"/>
      <c r="M641" s="6"/>
      <c r="N641" s="6"/>
      <c r="O641" s="6"/>
      <c r="P641" s="6"/>
      <c r="Q641" s="14" t="str">
        <f t="shared" si="93"/>
        <v/>
      </c>
      <c r="R641" s="5"/>
      <c r="S641" s="6"/>
      <c r="T641" s="6"/>
      <c r="U641" s="5"/>
      <c r="V641" s="45">
        <f t="shared" si="94"/>
        <v>0</v>
      </c>
      <c r="W641" s="45">
        <f t="shared" si="95"/>
        <v>0</v>
      </c>
      <c r="X641" s="45" t="e">
        <f t="shared" si="96"/>
        <v>#VALUE!</v>
      </c>
      <c r="Y641" s="45">
        <f>IFERROR(VALUE(V641),VLOOKUP(V641,DayReplace[],2,0))</f>
        <v>0</v>
      </c>
      <c r="Z641" s="45">
        <f>IF(V641=0,1,
IF(OR(AND(COUNTIF(Table12[Normal and Leap Years],X641),AA641=3,Y641=30),
AND(COUNTIF(Table9[MM Year],X641),COUNTIF(Table13[Always 29-Day Months],AA641),Y641=30)),Y641
-1,Y641))</f>
        <v>1</v>
      </c>
      <c r="AA641" s="45">
        <f>IFERROR(VALUE(W641),VLOOKUP(W641,MonthReplace[],2,0))</f>
        <v>0</v>
      </c>
      <c r="AB641" s="45" t="e">
        <f>IF(COUNTIF(Table9[MM Year],X641),VLOOKUP(AA641,MonthSerial[],VLOOKUP(X641,Table9[],3,0)+2,0),DATE(X641,AA641,0)-AC641)</f>
        <v>#VALUE!</v>
      </c>
      <c r="AC641" s="45" t="e">
        <f>IF(COUNTIF(Table9[MM Year],X641),
VLOOKUP(X641,Table9[],5,0),
DATE(X641,1,0))</f>
        <v>#VALUE!</v>
      </c>
      <c r="AD641" s="46" t="e">
        <f>IF(AA641=0,DATE(YEAR(AC641+1),7,16),
IF(V641=0,IF(COUNTIF(Table9[MM Year],X641),AC641+AB641+Z641+15-DAY(AC641+AB641+Z641+15)+16,AC641+AB641+Z641-DAY(AC641+AB641+Z641)+16),
IF(COUNTIF(Table9[MM Year],X641),
IF(AC641+AB641+Z641&lt;VLOOKUP(X641,Table9[],7,0),AC641
+AB641+Z641+VLOOKUP(X641,Table9[],4,0),AC641+AB641+Z641),AC641
+AB641+Z641)))</f>
        <v>#VALUE!</v>
      </c>
      <c r="AE641" s="42"/>
      <c r="AF641" s="15" t="str">
        <f>IFERROR(IF(COUNTIF(Table9[MM Year],X641),
IF(AD641&lt;VLOOKUP(X641,Table9[],7,0),AD641
+VLOOKUP(X641,Table9[],4,0),AD641),AD641
),"")</f>
        <v/>
      </c>
      <c r="AG641" s="5"/>
      <c r="AH641" s="5"/>
      <c r="AI641" s="5"/>
      <c r="AJ641" s="6"/>
      <c r="AK641" s="6"/>
      <c r="AL641" s="12" t="str">
        <f t="shared" si="97"/>
        <v/>
      </c>
      <c r="AM641" s="5"/>
      <c r="AN641" s="27" t="str">
        <f t="shared" si="98"/>
        <v/>
      </c>
      <c r="AO641" s="5"/>
      <c r="AP641" s="5"/>
      <c r="AQ641" s="6"/>
      <c r="AR641" s="12" t="str">
        <f t="shared" si="99"/>
        <v/>
      </c>
      <c r="AS641" s="6"/>
      <c r="AT641" s="5"/>
      <c r="AU641" s="53"/>
      <c r="AV641" s="53"/>
      <c r="AW641" s="54"/>
      <c r="AX641" s="15" t="str">
        <f t="shared" si="100"/>
        <v/>
      </c>
      <c r="AY641" s="5"/>
      <c r="AZ641" s="27" t="str">
        <f>IFERROR(VLOOKUP(AY641,vlookup!A$2:I$331,2,FALSE),"")</f>
        <v/>
      </c>
      <c r="BA641" s="27" t="str">
        <f>IFERROR(VLOOKUP(AY641,vlookup!A$2:I$331,3,FALSE),"")</f>
        <v/>
      </c>
      <c r="BB641" s="5"/>
      <c r="BC641" s="27" t="str">
        <f>IFERROR(VLOOKUP(BB641,vlookup!D$2:E$331,2,FALSE),"")</f>
        <v/>
      </c>
      <c r="BD641" s="5"/>
      <c r="BE641" s="27" t="str">
        <f t="shared" si="101"/>
        <v/>
      </c>
      <c r="BF641" s="27" t="str">
        <f>IFERROR(VLOOKUP(BE641,vlookup!G$2:I$331,2,FALSE),"")</f>
        <v/>
      </c>
      <c r="BG641" s="27" t="str">
        <f>IFERROR(VLOOKUP(BE641,vlookup!G$2:I$331,3,FALSE),"")</f>
        <v/>
      </c>
      <c r="BH641" s="5"/>
      <c r="BI641" s="6"/>
      <c r="BJ641" s="6"/>
      <c r="BK641" s="6"/>
      <c r="BL641" s="6"/>
    </row>
    <row r="642" spans="1:64">
      <c r="A642" s="4"/>
      <c r="B642" s="5"/>
      <c r="C642" s="27" t="str">
        <f>IFERROR(VLOOKUP(B642,vlookup!A$2:I$331,2,FALSE),"")</f>
        <v/>
      </c>
      <c r="D642" s="27" t="str">
        <f>IFERROR(VLOOKUP(B642,vlookup!A$2:I$331,3,FALSE),"")</f>
        <v/>
      </c>
      <c r="E642" s="5"/>
      <c r="F642" s="27" t="str">
        <f>IFERROR(VLOOKUP(E642,vlookup!D$2:E$331,2,FALSE),"")</f>
        <v/>
      </c>
      <c r="G642" s="5"/>
      <c r="H642" s="27" t="str">
        <f t="shared" si="92"/>
        <v/>
      </c>
      <c r="I642" s="27" t="str">
        <f>IFERROR(VLOOKUP(H642,vlookup!G$2:I$331,2,FALSE),"")</f>
        <v/>
      </c>
      <c r="J642" s="27" t="str">
        <f>IFERROR(VLOOKUP(H642,vlookup!G$2:I$331,3,FALSE),"")</f>
        <v/>
      </c>
      <c r="K642" s="5"/>
      <c r="L642" s="6"/>
      <c r="M642" s="6"/>
      <c r="N642" s="6"/>
      <c r="O642" s="6"/>
      <c r="P642" s="6"/>
      <c r="Q642" s="14" t="str">
        <f t="shared" si="93"/>
        <v/>
      </c>
      <c r="R642" s="5"/>
      <c r="S642" s="6"/>
      <c r="T642" s="6"/>
      <c r="U642" s="5"/>
      <c r="V642" s="45">
        <f t="shared" si="94"/>
        <v>0</v>
      </c>
      <c r="W642" s="45">
        <f t="shared" si="95"/>
        <v>0</v>
      </c>
      <c r="X642" s="45" t="e">
        <f t="shared" si="96"/>
        <v>#VALUE!</v>
      </c>
      <c r="Y642" s="45">
        <f>IFERROR(VALUE(V642),VLOOKUP(V642,DayReplace[],2,0))</f>
        <v>0</v>
      </c>
      <c r="Z642" s="45">
        <f>IF(V642=0,1,
IF(OR(AND(COUNTIF(Table12[Normal and Leap Years],X642),AA642=3,Y642=30),
AND(COUNTIF(Table9[MM Year],X642),COUNTIF(Table13[Always 29-Day Months],AA642),Y642=30)),Y642
-1,Y642))</f>
        <v>1</v>
      </c>
      <c r="AA642" s="45">
        <f>IFERROR(VALUE(W642),VLOOKUP(W642,MonthReplace[],2,0))</f>
        <v>0</v>
      </c>
      <c r="AB642" s="45" t="e">
        <f>IF(COUNTIF(Table9[MM Year],X642),VLOOKUP(AA642,MonthSerial[],VLOOKUP(X642,Table9[],3,0)+2,0),DATE(X642,AA642,0)-AC642)</f>
        <v>#VALUE!</v>
      </c>
      <c r="AC642" s="45" t="e">
        <f>IF(COUNTIF(Table9[MM Year],X642),
VLOOKUP(X642,Table9[],5,0),
DATE(X642,1,0))</f>
        <v>#VALUE!</v>
      </c>
      <c r="AD642" s="46" t="e">
        <f>IF(AA642=0,DATE(YEAR(AC642+1),7,16),
IF(V642=0,IF(COUNTIF(Table9[MM Year],X642),AC642+AB642+Z642+15-DAY(AC642+AB642+Z642+15)+16,AC642+AB642+Z642-DAY(AC642+AB642+Z642)+16),
IF(COUNTIF(Table9[MM Year],X642),
IF(AC642+AB642+Z642&lt;VLOOKUP(X642,Table9[],7,0),AC642
+AB642+Z642+VLOOKUP(X642,Table9[],4,0),AC642+AB642+Z642),AC642
+AB642+Z642)))</f>
        <v>#VALUE!</v>
      </c>
      <c r="AE642" s="42"/>
      <c r="AF642" s="15" t="str">
        <f>IFERROR(IF(COUNTIF(Table9[MM Year],X642),
IF(AD642&lt;VLOOKUP(X642,Table9[],7,0),AD642
+VLOOKUP(X642,Table9[],4,0),AD642),AD642
),"")</f>
        <v/>
      </c>
      <c r="AG642" s="5"/>
      <c r="AH642" s="5"/>
      <c r="AI642" s="5"/>
      <c r="AJ642" s="6"/>
      <c r="AK642" s="6"/>
      <c r="AL642" s="12" t="str">
        <f t="shared" si="97"/>
        <v/>
      </c>
      <c r="AM642" s="5"/>
      <c r="AN642" s="27" t="str">
        <f t="shared" si="98"/>
        <v/>
      </c>
      <c r="AO642" s="5"/>
      <c r="AP642" s="5"/>
      <c r="AQ642" s="6"/>
      <c r="AR642" s="12" t="str">
        <f t="shared" si="99"/>
        <v/>
      </c>
      <c r="AS642" s="6"/>
      <c r="AT642" s="5"/>
      <c r="AU642" s="53"/>
      <c r="AV642" s="53"/>
      <c r="AW642" s="54"/>
      <c r="AX642" s="15" t="str">
        <f t="shared" si="100"/>
        <v/>
      </c>
      <c r="AY642" s="5"/>
      <c r="AZ642" s="27" t="str">
        <f>IFERROR(VLOOKUP(AY642,vlookup!A$2:I$331,2,FALSE),"")</f>
        <v/>
      </c>
      <c r="BA642" s="27" t="str">
        <f>IFERROR(VLOOKUP(AY642,vlookup!A$2:I$331,3,FALSE),"")</f>
        <v/>
      </c>
      <c r="BB642" s="5"/>
      <c r="BC642" s="27" t="str">
        <f>IFERROR(VLOOKUP(BB642,vlookup!D$2:E$331,2,FALSE),"")</f>
        <v/>
      </c>
      <c r="BD642" s="5"/>
      <c r="BE642" s="27" t="str">
        <f t="shared" si="101"/>
        <v/>
      </c>
      <c r="BF642" s="27" t="str">
        <f>IFERROR(VLOOKUP(BE642,vlookup!G$2:I$331,2,FALSE),"")</f>
        <v/>
      </c>
      <c r="BG642" s="27" t="str">
        <f>IFERROR(VLOOKUP(BE642,vlookup!G$2:I$331,3,FALSE),"")</f>
        <v/>
      </c>
      <c r="BH642" s="5"/>
      <c r="BI642" s="6"/>
      <c r="BJ642" s="6"/>
      <c r="BK642" s="6"/>
      <c r="BL642" s="6"/>
    </row>
    <row r="643" spans="1:64">
      <c r="A643" s="4"/>
      <c r="B643" s="5"/>
      <c r="C643" s="27" t="str">
        <f>IFERROR(VLOOKUP(B643,vlookup!A$2:I$331,2,FALSE),"")</f>
        <v/>
      </c>
      <c r="D643" s="27" t="str">
        <f>IFERROR(VLOOKUP(B643,vlookup!A$2:I$331,3,FALSE),"")</f>
        <v/>
      </c>
      <c r="E643" s="5"/>
      <c r="F643" s="27" t="str">
        <f>IFERROR(VLOOKUP(E643,vlookup!D$2:E$331,2,FALSE),"")</f>
        <v/>
      </c>
      <c r="G643" s="5"/>
      <c r="H643" s="27" t="str">
        <f t="shared" si="92"/>
        <v/>
      </c>
      <c r="I643" s="27" t="str">
        <f>IFERROR(VLOOKUP(H643,vlookup!G$2:I$331,2,FALSE),"")</f>
        <v/>
      </c>
      <c r="J643" s="27" t="str">
        <f>IFERROR(VLOOKUP(H643,vlookup!G$2:I$331,3,FALSE),"")</f>
        <v/>
      </c>
      <c r="K643" s="5"/>
      <c r="L643" s="6"/>
      <c r="M643" s="6"/>
      <c r="N643" s="6"/>
      <c r="O643" s="6"/>
      <c r="P643" s="6"/>
      <c r="Q643" s="14" t="str">
        <f t="shared" si="93"/>
        <v/>
      </c>
      <c r="R643" s="5"/>
      <c r="S643" s="6"/>
      <c r="T643" s="6"/>
      <c r="U643" s="5"/>
      <c r="V643" s="45">
        <f t="shared" si="94"/>
        <v>0</v>
      </c>
      <c r="W643" s="45">
        <f t="shared" si="95"/>
        <v>0</v>
      </c>
      <c r="X643" s="45" t="e">
        <f t="shared" si="96"/>
        <v>#VALUE!</v>
      </c>
      <c r="Y643" s="45">
        <f>IFERROR(VALUE(V643),VLOOKUP(V643,DayReplace[],2,0))</f>
        <v>0</v>
      </c>
      <c r="Z643" s="45">
        <f>IF(V643=0,1,
IF(OR(AND(COUNTIF(Table12[Normal and Leap Years],X643),AA643=3,Y643=30),
AND(COUNTIF(Table9[MM Year],X643),COUNTIF(Table13[Always 29-Day Months],AA643),Y643=30)),Y643
-1,Y643))</f>
        <v>1</v>
      </c>
      <c r="AA643" s="45">
        <f>IFERROR(VALUE(W643),VLOOKUP(W643,MonthReplace[],2,0))</f>
        <v>0</v>
      </c>
      <c r="AB643" s="45" t="e">
        <f>IF(COUNTIF(Table9[MM Year],X643),VLOOKUP(AA643,MonthSerial[],VLOOKUP(X643,Table9[],3,0)+2,0),DATE(X643,AA643,0)-AC643)</f>
        <v>#VALUE!</v>
      </c>
      <c r="AC643" s="45" t="e">
        <f>IF(COUNTIF(Table9[MM Year],X643),
VLOOKUP(X643,Table9[],5,0),
DATE(X643,1,0))</f>
        <v>#VALUE!</v>
      </c>
      <c r="AD643" s="46" t="e">
        <f>IF(AA643=0,DATE(YEAR(AC643+1),7,16),
IF(V643=0,IF(COUNTIF(Table9[MM Year],X643),AC643+AB643+Z643+15-DAY(AC643+AB643+Z643+15)+16,AC643+AB643+Z643-DAY(AC643+AB643+Z643)+16),
IF(COUNTIF(Table9[MM Year],X643),
IF(AC643+AB643+Z643&lt;VLOOKUP(X643,Table9[],7,0),AC643
+AB643+Z643+VLOOKUP(X643,Table9[],4,0),AC643+AB643+Z643),AC643
+AB643+Z643)))</f>
        <v>#VALUE!</v>
      </c>
      <c r="AE643" s="42"/>
      <c r="AF643" s="15" t="str">
        <f>IFERROR(IF(COUNTIF(Table9[MM Year],X643),
IF(AD643&lt;VLOOKUP(X643,Table9[],7,0),AD643
+VLOOKUP(X643,Table9[],4,0),AD643),AD643
),"")</f>
        <v/>
      </c>
      <c r="AG643" s="5"/>
      <c r="AH643" s="5"/>
      <c r="AI643" s="5"/>
      <c r="AJ643" s="6"/>
      <c r="AK643" s="6"/>
      <c r="AL643" s="12" t="str">
        <f t="shared" si="97"/>
        <v/>
      </c>
      <c r="AM643" s="5"/>
      <c r="AN643" s="27" t="str">
        <f t="shared" si="98"/>
        <v/>
      </c>
      <c r="AO643" s="5"/>
      <c r="AP643" s="5"/>
      <c r="AQ643" s="6"/>
      <c r="AR643" s="12" t="str">
        <f t="shared" si="99"/>
        <v/>
      </c>
      <c r="AS643" s="6"/>
      <c r="AT643" s="5"/>
      <c r="AU643" s="53"/>
      <c r="AV643" s="53"/>
      <c r="AW643" s="54"/>
      <c r="AX643" s="15" t="str">
        <f t="shared" si="100"/>
        <v/>
      </c>
      <c r="AY643" s="5"/>
      <c r="AZ643" s="27" t="str">
        <f>IFERROR(VLOOKUP(AY643,vlookup!A$2:I$331,2,FALSE),"")</f>
        <v/>
      </c>
      <c r="BA643" s="27" t="str">
        <f>IFERROR(VLOOKUP(AY643,vlookup!A$2:I$331,3,FALSE),"")</f>
        <v/>
      </c>
      <c r="BB643" s="5"/>
      <c r="BC643" s="27" t="str">
        <f>IFERROR(VLOOKUP(BB643,vlookup!D$2:E$331,2,FALSE),"")</f>
        <v/>
      </c>
      <c r="BD643" s="5"/>
      <c r="BE643" s="27" t="str">
        <f t="shared" si="101"/>
        <v/>
      </c>
      <c r="BF643" s="27" t="str">
        <f>IFERROR(VLOOKUP(BE643,vlookup!G$2:I$331,2,FALSE),"")</f>
        <v/>
      </c>
      <c r="BG643" s="27" t="str">
        <f>IFERROR(VLOOKUP(BE643,vlookup!G$2:I$331,3,FALSE),"")</f>
        <v/>
      </c>
      <c r="BH643" s="5"/>
      <c r="BI643" s="6"/>
      <c r="BJ643" s="6"/>
      <c r="BK643" s="6"/>
      <c r="BL643" s="6"/>
    </row>
    <row r="644" spans="1:64">
      <c r="A644" s="4"/>
      <c r="B644" s="5"/>
      <c r="C644" s="27" t="str">
        <f>IFERROR(VLOOKUP(B644,vlookup!A$2:I$331,2,FALSE),"")</f>
        <v/>
      </c>
      <c r="D644" s="27" t="str">
        <f>IFERROR(VLOOKUP(B644,vlookup!A$2:I$331,3,FALSE),"")</f>
        <v/>
      </c>
      <c r="E644" s="5"/>
      <c r="F644" s="27" t="str">
        <f>IFERROR(VLOOKUP(E644,vlookup!D$2:E$331,2,FALSE),"")</f>
        <v/>
      </c>
      <c r="G644" s="5"/>
      <c r="H644" s="27" t="str">
        <f t="shared" si="92"/>
        <v/>
      </c>
      <c r="I644" s="27" t="str">
        <f>IFERROR(VLOOKUP(H644,vlookup!G$2:I$331,2,FALSE),"")</f>
        <v/>
      </c>
      <c r="J644" s="27" t="str">
        <f>IFERROR(VLOOKUP(H644,vlookup!G$2:I$331,3,FALSE),"")</f>
        <v/>
      </c>
      <c r="K644" s="5"/>
      <c r="L644" s="6"/>
      <c r="M644" s="6"/>
      <c r="N644" s="6"/>
      <c r="O644" s="6"/>
      <c r="P644" s="6"/>
      <c r="Q644" s="14" t="str">
        <f t="shared" si="93"/>
        <v/>
      </c>
      <c r="R644" s="5"/>
      <c r="S644" s="6"/>
      <c r="T644" s="6"/>
      <c r="U644" s="5"/>
      <c r="V644" s="45">
        <f t="shared" si="94"/>
        <v>0</v>
      </c>
      <c r="W644" s="45">
        <f t="shared" si="95"/>
        <v>0</v>
      </c>
      <c r="X644" s="45" t="e">
        <f t="shared" si="96"/>
        <v>#VALUE!</v>
      </c>
      <c r="Y644" s="45">
        <f>IFERROR(VALUE(V644),VLOOKUP(V644,DayReplace[],2,0))</f>
        <v>0</v>
      </c>
      <c r="Z644" s="45">
        <f>IF(V644=0,1,
IF(OR(AND(COUNTIF(Table12[Normal and Leap Years],X644),AA644=3,Y644=30),
AND(COUNTIF(Table9[MM Year],X644),COUNTIF(Table13[Always 29-Day Months],AA644),Y644=30)),Y644
-1,Y644))</f>
        <v>1</v>
      </c>
      <c r="AA644" s="45">
        <f>IFERROR(VALUE(W644),VLOOKUP(W644,MonthReplace[],2,0))</f>
        <v>0</v>
      </c>
      <c r="AB644" s="45" t="e">
        <f>IF(COUNTIF(Table9[MM Year],X644),VLOOKUP(AA644,MonthSerial[],VLOOKUP(X644,Table9[],3,0)+2,0),DATE(X644,AA644,0)-AC644)</f>
        <v>#VALUE!</v>
      </c>
      <c r="AC644" s="45" t="e">
        <f>IF(COUNTIF(Table9[MM Year],X644),
VLOOKUP(X644,Table9[],5,0),
DATE(X644,1,0))</f>
        <v>#VALUE!</v>
      </c>
      <c r="AD644" s="46" t="e">
        <f>IF(AA644=0,DATE(YEAR(AC644+1),7,16),
IF(V644=0,IF(COUNTIF(Table9[MM Year],X644),AC644+AB644+Z644+15-DAY(AC644+AB644+Z644+15)+16,AC644+AB644+Z644-DAY(AC644+AB644+Z644)+16),
IF(COUNTIF(Table9[MM Year],X644),
IF(AC644+AB644+Z644&lt;VLOOKUP(X644,Table9[],7,0),AC644
+AB644+Z644+VLOOKUP(X644,Table9[],4,0),AC644+AB644+Z644),AC644
+AB644+Z644)))</f>
        <v>#VALUE!</v>
      </c>
      <c r="AE644" s="42"/>
      <c r="AF644" s="15" t="str">
        <f>IFERROR(IF(COUNTIF(Table9[MM Year],X644),
IF(AD644&lt;VLOOKUP(X644,Table9[],7,0),AD644
+VLOOKUP(X644,Table9[],4,0),AD644),AD644
),"")</f>
        <v/>
      </c>
      <c r="AG644" s="5"/>
      <c r="AH644" s="5"/>
      <c r="AI644" s="5"/>
      <c r="AJ644" s="6"/>
      <c r="AK644" s="6"/>
      <c r="AL644" s="12" t="str">
        <f t="shared" si="97"/>
        <v/>
      </c>
      <c r="AM644" s="5"/>
      <c r="AN644" s="27" t="str">
        <f t="shared" si="98"/>
        <v/>
      </c>
      <c r="AO644" s="5"/>
      <c r="AP644" s="5"/>
      <c r="AQ644" s="6"/>
      <c r="AR644" s="12" t="str">
        <f t="shared" si="99"/>
        <v/>
      </c>
      <c r="AS644" s="6"/>
      <c r="AT644" s="5"/>
      <c r="AU644" s="53"/>
      <c r="AV644" s="53"/>
      <c r="AW644" s="54"/>
      <c r="AX644" s="15" t="str">
        <f t="shared" si="100"/>
        <v/>
      </c>
      <c r="AY644" s="5"/>
      <c r="AZ644" s="27" t="str">
        <f>IFERROR(VLOOKUP(AY644,vlookup!A$2:I$331,2,FALSE),"")</f>
        <v/>
      </c>
      <c r="BA644" s="27" t="str">
        <f>IFERROR(VLOOKUP(AY644,vlookup!A$2:I$331,3,FALSE),"")</f>
        <v/>
      </c>
      <c r="BB644" s="5"/>
      <c r="BC644" s="27" t="str">
        <f>IFERROR(VLOOKUP(BB644,vlookup!D$2:E$331,2,FALSE),"")</f>
        <v/>
      </c>
      <c r="BD644" s="5"/>
      <c r="BE644" s="27" t="str">
        <f t="shared" si="101"/>
        <v/>
      </c>
      <c r="BF644" s="27" t="str">
        <f>IFERROR(VLOOKUP(BE644,vlookup!G$2:I$331,2,FALSE),"")</f>
        <v/>
      </c>
      <c r="BG644" s="27" t="str">
        <f>IFERROR(VLOOKUP(BE644,vlookup!G$2:I$331,3,FALSE),"")</f>
        <v/>
      </c>
      <c r="BH644" s="5"/>
      <c r="BI644" s="6"/>
      <c r="BJ644" s="6"/>
      <c r="BK644" s="6"/>
      <c r="BL644" s="6"/>
    </row>
    <row r="645" spans="1:64">
      <c r="A645" s="4"/>
      <c r="B645" s="5"/>
      <c r="C645" s="27" t="str">
        <f>IFERROR(VLOOKUP(B645,vlookup!A$2:I$331,2,FALSE),"")</f>
        <v/>
      </c>
      <c r="D645" s="27" t="str">
        <f>IFERROR(VLOOKUP(B645,vlookup!A$2:I$331,3,FALSE),"")</f>
        <v/>
      </c>
      <c r="E645" s="5"/>
      <c r="F645" s="27" t="str">
        <f>IFERROR(VLOOKUP(E645,vlookup!D$2:E$331,2,FALSE),"")</f>
        <v/>
      </c>
      <c r="G645" s="5"/>
      <c r="H645" s="27" t="str">
        <f t="shared" ref="H645:H708" si="102">IF(G645="","",CONCATENATE(E645,"_",G645))</f>
        <v/>
      </c>
      <c r="I645" s="27" t="str">
        <f>IFERROR(VLOOKUP(H645,vlookup!G$2:I$331,2,FALSE),"")</f>
        <v/>
      </c>
      <c r="J645" s="27" t="str">
        <f>IFERROR(VLOOKUP(H645,vlookup!G$2:I$331,3,FALSE),"")</f>
        <v/>
      </c>
      <c r="K645" s="5"/>
      <c r="L645" s="6"/>
      <c r="M645" s="6"/>
      <c r="N645" s="6"/>
      <c r="O645" s="6"/>
      <c r="P645" s="6"/>
      <c r="Q645" s="14" t="str">
        <f t="shared" ref="Q645:Q708" si="103">IF(P645="","",CONCATENATE("၀၂","/",D645,"/",J645,"/",P645))</f>
        <v/>
      </c>
      <c r="R645" s="5"/>
      <c r="S645" s="6"/>
      <c r="T645" s="6"/>
      <c r="U645" s="5"/>
      <c r="V645" s="45">
        <f t="shared" ref="V645:V708" si="104">IF(LEN(AE645)-LEN(SUBSTITUTE(AE645,".",""))=2,LEFT(AE645,FIND(".",AE645)-1),0)</f>
        <v>0</v>
      </c>
      <c r="W645" s="45">
        <f t="shared" ref="W645:W708" si="105">CHOOSE(LEN(AE645)-LEN(SUBSTITUTE(AE645,".",""))+1,0,
LEFT(AE645,FIND(".",AE645)-1),
MID(AE645,FIND(".",AE645)+1,FIND(".",AE645,FIND(".",AE645)+1)-FIND(".",AE645)-1))</f>
        <v>0</v>
      </c>
      <c r="X645" s="45" t="e">
        <f t="shared" ref="X645:X708" si="106">VALUE(RIGHT(AE645,4))</f>
        <v>#VALUE!</v>
      </c>
      <c r="Y645" s="45">
        <f>IFERROR(VALUE(V645),VLOOKUP(V645,DayReplace[],2,0))</f>
        <v>0</v>
      </c>
      <c r="Z645" s="45">
        <f>IF(V645=0,1,
IF(OR(AND(COUNTIF(Table12[Normal and Leap Years],X645),AA645=3,Y645=30),
AND(COUNTIF(Table9[MM Year],X645),COUNTIF(Table13[Always 29-Day Months],AA645),Y645=30)),Y645
-1,Y645))</f>
        <v>1</v>
      </c>
      <c r="AA645" s="45">
        <f>IFERROR(VALUE(W645),VLOOKUP(W645,MonthReplace[],2,0))</f>
        <v>0</v>
      </c>
      <c r="AB645" s="45" t="e">
        <f>IF(COUNTIF(Table9[MM Year],X645),VLOOKUP(AA645,MonthSerial[],VLOOKUP(X645,Table9[],3,0)+2,0),DATE(X645,AA645,0)-AC645)</f>
        <v>#VALUE!</v>
      </c>
      <c r="AC645" s="45" t="e">
        <f>IF(COUNTIF(Table9[MM Year],X645),
VLOOKUP(X645,Table9[],5,0),
DATE(X645,1,0))</f>
        <v>#VALUE!</v>
      </c>
      <c r="AD645" s="46" t="e">
        <f>IF(AA645=0,DATE(YEAR(AC645+1),7,16),
IF(V645=0,IF(COUNTIF(Table9[MM Year],X645),AC645+AB645+Z645+15-DAY(AC645+AB645+Z645+15)+16,AC645+AB645+Z645-DAY(AC645+AB645+Z645)+16),
IF(COUNTIF(Table9[MM Year],X645),
IF(AC645+AB645+Z645&lt;VLOOKUP(X645,Table9[],7,0),AC645
+AB645+Z645+VLOOKUP(X645,Table9[],4,0),AC645+AB645+Z645),AC645
+AB645+Z645)))</f>
        <v>#VALUE!</v>
      </c>
      <c r="AE645" s="42"/>
      <c r="AF645" s="15" t="str">
        <f>IFERROR(IF(COUNTIF(Table9[MM Year],X645),
IF(AD645&lt;VLOOKUP(X645,Table9[],7,0),AD645
+VLOOKUP(X645,Table9[],4,0),AD645),AD645
),"")</f>
        <v/>
      </c>
      <c r="AG645" s="5"/>
      <c r="AH645" s="5"/>
      <c r="AI645" s="5"/>
      <c r="AJ645" s="6"/>
      <c r="AK645" s="6"/>
      <c r="AL645" s="12" t="str">
        <f t="shared" ref="AL645:AL708" si="107">IF(AK645="","",CONCATENATE(AJ645,"-",AK645))</f>
        <v/>
      </c>
      <c r="AM645" s="5"/>
      <c r="AN645" s="27" t="str">
        <f t="shared" ref="AN645:AN708" si="108">IF(AM645="","",CONCATENATE("_",AM645))</f>
        <v/>
      </c>
      <c r="AO645" s="5"/>
      <c r="AP645" s="5"/>
      <c r="AQ645" s="6"/>
      <c r="AR645" s="12" t="str">
        <f t="shared" ref="AR645:AR708" si="109">IF(AQ645="","",CONCATENATE(AM645,"/",AO645,AP645,AQ645))</f>
        <v/>
      </c>
      <c r="AS645" s="6"/>
      <c r="AT645" s="5"/>
      <c r="AU645" s="53"/>
      <c r="AV645" s="53"/>
      <c r="AW645" s="54"/>
      <c r="AX645" s="15" t="str">
        <f t="shared" ref="AX645:AX708" si="110">IFERROR(DATE(AW645,AV645,AU645),"")</f>
        <v/>
      </c>
      <c r="AY645" s="5"/>
      <c r="AZ645" s="27" t="str">
        <f>IFERROR(VLOOKUP(AY645,vlookup!A$2:I$331,2,FALSE),"")</f>
        <v/>
      </c>
      <c r="BA645" s="27" t="str">
        <f>IFERROR(VLOOKUP(AY645,vlookup!A$2:I$331,3,FALSE),"")</f>
        <v/>
      </c>
      <c r="BB645" s="5"/>
      <c r="BC645" s="27" t="str">
        <f>IFERROR(VLOOKUP(BB645,vlookup!D$2:E$331,2,FALSE),"")</f>
        <v/>
      </c>
      <c r="BD645" s="5"/>
      <c r="BE645" s="27" t="str">
        <f t="shared" ref="BE645:BE708" si="111">IF(BD645="","",CONCATENATE(BB645,"_",BD645))</f>
        <v/>
      </c>
      <c r="BF645" s="27" t="str">
        <f>IFERROR(VLOOKUP(BE645,vlookup!G$2:I$331,2,FALSE),"")</f>
        <v/>
      </c>
      <c r="BG645" s="27" t="str">
        <f>IFERROR(VLOOKUP(BE645,vlookup!G$2:I$331,3,FALSE),"")</f>
        <v/>
      </c>
      <c r="BH645" s="5"/>
      <c r="BI645" s="6"/>
      <c r="BJ645" s="6"/>
      <c r="BK645" s="6"/>
      <c r="BL645" s="6"/>
    </row>
    <row r="646" spans="1:64">
      <c r="A646" s="4"/>
      <c r="B646" s="5"/>
      <c r="C646" s="27" t="str">
        <f>IFERROR(VLOOKUP(B646,vlookup!A$2:I$331,2,FALSE),"")</f>
        <v/>
      </c>
      <c r="D646" s="27" t="str">
        <f>IFERROR(VLOOKUP(B646,vlookup!A$2:I$331,3,FALSE),"")</f>
        <v/>
      </c>
      <c r="E646" s="5"/>
      <c r="F646" s="27" t="str">
        <f>IFERROR(VLOOKUP(E646,vlookup!D$2:E$331,2,FALSE),"")</f>
        <v/>
      </c>
      <c r="G646" s="5"/>
      <c r="H646" s="27" t="str">
        <f t="shared" si="102"/>
        <v/>
      </c>
      <c r="I646" s="27" t="str">
        <f>IFERROR(VLOOKUP(H646,vlookup!G$2:I$331,2,FALSE),"")</f>
        <v/>
      </c>
      <c r="J646" s="27" t="str">
        <f>IFERROR(VLOOKUP(H646,vlookup!G$2:I$331,3,FALSE),"")</f>
        <v/>
      </c>
      <c r="K646" s="5"/>
      <c r="L646" s="6"/>
      <c r="M646" s="6"/>
      <c r="N646" s="6"/>
      <c r="O646" s="6"/>
      <c r="P646" s="6"/>
      <c r="Q646" s="14" t="str">
        <f t="shared" si="103"/>
        <v/>
      </c>
      <c r="R646" s="5"/>
      <c r="S646" s="6"/>
      <c r="T646" s="6"/>
      <c r="U646" s="5"/>
      <c r="V646" s="45">
        <f t="shared" si="104"/>
        <v>0</v>
      </c>
      <c r="W646" s="45">
        <f t="shared" si="105"/>
        <v>0</v>
      </c>
      <c r="X646" s="45" t="e">
        <f t="shared" si="106"/>
        <v>#VALUE!</v>
      </c>
      <c r="Y646" s="45">
        <f>IFERROR(VALUE(V646),VLOOKUP(V646,DayReplace[],2,0))</f>
        <v>0</v>
      </c>
      <c r="Z646" s="45">
        <f>IF(V646=0,1,
IF(OR(AND(COUNTIF(Table12[Normal and Leap Years],X646),AA646=3,Y646=30),
AND(COUNTIF(Table9[MM Year],X646),COUNTIF(Table13[Always 29-Day Months],AA646),Y646=30)),Y646
-1,Y646))</f>
        <v>1</v>
      </c>
      <c r="AA646" s="45">
        <f>IFERROR(VALUE(W646),VLOOKUP(W646,MonthReplace[],2,0))</f>
        <v>0</v>
      </c>
      <c r="AB646" s="45" t="e">
        <f>IF(COUNTIF(Table9[MM Year],X646),VLOOKUP(AA646,MonthSerial[],VLOOKUP(X646,Table9[],3,0)+2,0),DATE(X646,AA646,0)-AC646)</f>
        <v>#VALUE!</v>
      </c>
      <c r="AC646" s="45" t="e">
        <f>IF(COUNTIF(Table9[MM Year],X646),
VLOOKUP(X646,Table9[],5,0),
DATE(X646,1,0))</f>
        <v>#VALUE!</v>
      </c>
      <c r="AD646" s="46" t="e">
        <f>IF(AA646=0,DATE(YEAR(AC646+1),7,16),
IF(V646=0,IF(COUNTIF(Table9[MM Year],X646),AC646+AB646+Z646+15-DAY(AC646+AB646+Z646+15)+16,AC646+AB646+Z646-DAY(AC646+AB646+Z646)+16),
IF(COUNTIF(Table9[MM Year],X646),
IF(AC646+AB646+Z646&lt;VLOOKUP(X646,Table9[],7,0),AC646
+AB646+Z646+VLOOKUP(X646,Table9[],4,0),AC646+AB646+Z646),AC646
+AB646+Z646)))</f>
        <v>#VALUE!</v>
      </c>
      <c r="AE646" s="42"/>
      <c r="AF646" s="15" t="str">
        <f>IFERROR(IF(COUNTIF(Table9[MM Year],X646),
IF(AD646&lt;VLOOKUP(X646,Table9[],7,0),AD646
+VLOOKUP(X646,Table9[],4,0),AD646),AD646
),"")</f>
        <v/>
      </c>
      <c r="AG646" s="5"/>
      <c r="AH646" s="5"/>
      <c r="AI646" s="5"/>
      <c r="AJ646" s="6"/>
      <c r="AK646" s="6"/>
      <c r="AL646" s="12" t="str">
        <f t="shared" si="107"/>
        <v/>
      </c>
      <c r="AM646" s="5"/>
      <c r="AN646" s="27" t="str">
        <f t="shared" si="108"/>
        <v/>
      </c>
      <c r="AO646" s="5"/>
      <c r="AP646" s="5"/>
      <c r="AQ646" s="6"/>
      <c r="AR646" s="12" t="str">
        <f t="shared" si="109"/>
        <v/>
      </c>
      <c r="AS646" s="6"/>
      <c r="AT646" s="5"/>
      <c r="AU646" s="53"/>
      <c r="AV646" s="53"/>
      <c r="AW646" s="54"/>
      <c r="AX646" s="15" t="str">
        <f t="shared" si="110"/>
        <v/>
      </c>
      <c r="AY646" s="5"/>
      <c r="AZ646" s="27" t="str">
        <f>IFERROR(VLOOKUP(AY646,vlookup!A$2:I$331,2,FALSE),"")</f>
        <v/>
      </c>
      <c r="BA646" s="27" t="str">
        <f>IFERROR(VLOOKUP(AY646,vlookup!A$2:I$331,3,FALSE),"")</f>
        <v/>
      </c>
      <c r="BB646" s="5"/>
      <c r="BC646" s="27" t="str">
        <f>IFERROR(VLOOKUP(BB646,vlookup!D$2:E$331,2,FALSE),"")</f>
        <v/>
      </c>
      <c r="BD646" s="5"/>
      <c r="BE646" s="27" t="str">
        <f t="shared" si="111"/>
        <v/>
      </c>
      <c r="BF646" s="27" t="str">
        <f>IFERROR(VLOOKUP(BE646,vlookup!G$2:I$331,2,FALSE),"")</f>
        <v/>
      </c>
      <c r="BG646" s="27" t="str">
        <f>IFERROR(VLOOKUP(BE646,vlookup!G$2:I$331,3,FALSE),"")</f>
        <v/>
      </c>
      <c r="BH646" s="5"/>
      <c r="BI646" s="6"/>
      <c r="BJ646" s="6"/>
      <c r="BK646" s="6"/>
      <c r="BL646" s="6"/>
    </row>
    <row r="647" spans="1:64">
      <c r="A647" s="4"/>
      <c r="B647" s="5"/>
      <c r="C647" s="27" t="str">
        <f>IFERROR(VLOOKUP(B647,vlookup!A$2:I$331,2,FALSE),"")</f>
        <v/>
      </c>
      <c r="D647" s="27" t="str">
        <f>IFERROR(VLOOKUP(B647,vlookup!A$2:I$331,3,FALSE),"")</f>
        <v/>
      </c>
      <c r="E647" s="5"/>
      <c r="F647" s="27" t="str">
        <f>IFERROR(VLOOKUP(E647,vlookup!D$2:E$331,2,FALSE),"")</f>
        <v/>
      </c>
      <c r="G647" s="5"/>
      <c r="H647" s="27" t="str">
        <f t="shared" si="102"/>
        <v/>
      </c>
      <c r="I647" s="27" t="str">
        <f>IFERROR(VLOOKUP(H647,vlookup!G$2:I$331,2,FALSE),"")</f>
        <v/>
      </c>
      <c r="J647" s="27" t="str">
        <f>IFERROR(VLOOKUP(H647,vlookup!G$2:I$331,3,FALSE),"")</f>
        <v/>
      </c>
      <c r="K647" s="5"/>
      <c r="L647" s="6"/>
      <c r="M647" s="6"/>
      <c r="N647" s="6"/>
      <c r="O647" s="6"/>
      <c r="P647" s="6"/>
      <c r="Q647" s="14" t="str">
        <f t="shared" si="103"/>
        <v/>
      </c>
      <c r="R647" s="5"/>
      <c r="S647" s="6"/>
      <c r="T647" s="6"/>
      <c r="U647" s="5"/>
      <c r="V647" s="45">
        <f t="shared" si="104"/>
        <v>0</v>
      </c>
      <c r="W647" s="45">
        <f t="shared" si="105"/>
        <v>0</v>
      </c>
      <c r="X647" s="45" t="e">
        <f t="shared" si="106"/>
        <v>#VALUE!</v>
      </c>
      <c r="Y647" s="45">
        <f>IFERROR(VALUE(V647),VLOOKUP(V647,DayReplace[],2,0))</f>
        <v>0</v>
      </c>
      <c r="Z647" s="45">
        <f>IF(V647=0,1,
IF(OR(AND(COUNTIF(Table12[Normal and Leap Years],X647),AA647=3,Y647=30),
AND(COUNTIF(Table9[MM Year],X647),COUNTIF(Table13[Always 29-Day Months],AA647),Y647=30)),Y647
-1,Y647))</f>
        <v>1</v>
      </c>
      <c r="AA647" s="45">
        <f>IFERROR(VALUE(W647),VLOOKUP(W647,MonthReplace[],2,0))</f>
        <v>0</v>
      </c>
      <c r="AB647" s="45" t="e">
        <f>IF(COUNTIF(Table9[MM Year],X647),VLOOKUP(AA647,MonthSerial[],VLOOKUP(X647,Table9[],3,0)+2,0),DATE(X647,AA647,0)-AC647)</f>
        <v>#VALUE!</v>
      </c>
      <c r="AC647" s="45" t="e">
        <f>IF(COUNTIF(Table9[MM Year],X647),
VLOOKUP(X647,Table9[],5,0),
DATE(X647,1,0))</f>
        <v>#VALUE!</v>
      </c>
      <c r="AD647" s="46" t="e">
        <f>IF(AA647=0,DATE(YEAR(AC647+1),7,16),
IF(V647=0,IF(COUNTIF(Table9[MM Year],X647),AC647+AB647+Z647+15-DAY(AC647+AB647+Z647+15)+16,AC647+AB647+Z647-DAY(AC647+AB647+Z647)+16),
IF(COUNTIF(Table9[MM Year],X647),
IF(AC647+AB647+Z647&lt;VLOOKUP(X647,Table9[],7,0),AC647
+AB647+Z647+VLOOKUP(X647,Table9[],4,0),AC647+AB647+Z647),AC647
+AB647+Z647)))</f>
        <v>#VALUE!</v>
      </c>
      <c r="AE647" s="42"/>
      <c r="AF647" s="15" t="str">
        <f>IFERROR(IF(COUNTIF(Table9[MM Year],X647),
IF(AD647&lt;VLOOKUP(X647,Table9[],7,0),AD647
+VLOOKUP(X647,Table9[],4,0),AD647),AD647
),"")</f>
        <v/>
      </c>
      <c r="AG647" s="5"/>
      <c r="AH647" s="5"/>
      <c r="AI647" s="5"/>
      <c r="AJ647" s="6"/>
      <c r="AK647" s="6"/>
      <c r="AL647" s="12" t="str">
        <f t="shared" si="107"/>
        <v/>
      </c>
      <c r="AM647" s="5"/>
      <c r="AN647" s="27" t="str">
        <f t="shared" si="108"/>
        <v/>
      </c>
      <c r="AO647" s="5"/>
      <c r="AP647" s="5"/>
      <c r="AQ647" s="6"/>
      <c r="AR647" s="12" t="str">
        <f t="shared" si="109"/>
        <v/>
      </c>
      <c r="AS647" s="6"/>
      <c r="AT647" s="5"/>
      <c r="AU647" s="53"/>
      <c r="AV647" s="53"/>
      <c r="AW647" s="54"/>
      <c r="AX647" s="15" t="str">
        <f t="shared" si="110"/>
        <v/>
      </c>
      <c r="AY647" s="5"/>
      <c r="AZ647" s="27" t="str">
        <f>IFERROR(VLOOKUP(AY647,vlookup!A$2:I$331,2,FALSE),"")</f>
        <v/>
      </c>
      <c r="BA647" s="27" t="str">
        <f>IFERROR(VLOOKUP(AY647,vlookup!A$2:I$331,3,FALSE),"")</f>
        <v/>
      </c>
      <c r="BB647" s="5"/>
      <c r="BC647" s="27" t="str">
        <f>IFERROR(VLOOKUP(BB647,vlookup!D$2:E$331,2,FALSE),"")</f>
        <v/>
      </c>
      <c r="BD647" s="5"/>
      <c r="BE647" s="27" t="str">
        <f t="shared" si="111"/>
        <v/>
      </c>
      <c r="BF647" s="27" t="str">
        <f>IFERROR(VLOOKUP(BE647,vlookup!G$2:I$331,2,FALSE),"")</f>
        <v/>
      </c>
      <c r="BG647" s="27" t="str">
        <f>IFERROR(VLOOKUP(BE647,vlookup!G$2:I$331,3,FALSE),"")</f>
        <v/>
      </c>
      <c r="BH647" s="5"/>
      <c r="BI647" s="6"/>
      <c r="BJ647" s="6"/>
      <c r="BK647" s="6"/>
      <c r="BL647" s="6"/>
    </row>
    <row r="648" spans="1:64">
      <c r="A648" s="4"/>
      <c r="B648" s="5"/>
      <c r="C648" s="27" t="str">
        <f>IFERROR(VLOOKUP(B648,vlookup!A$2:I$331,2,FALSE),"")</f>
        <v/>
      </c>
      <c r="D648" s="27" t="str">
        <f>IFERROR(VLOOKUP(B648,vlookup!A$2:I$331,3,FALSE),"")</f>
        <v/>
      </c>
      <c r="E648" s="5"/>
      <c r="F648" s="27" t="str">
        <f>IFERROR(VLOOKUP(E648,vlookup!D$2:E$331,2,FALSE),"")</f>
        <v/>
      </c>
      <c r="G648" s="5"/>
      <c r="H648" s="27" t="str">
        <f t="shared" si="102"/>
        <v/>
      </c>
      <c r="I648" s="27" t="str">
        <f>IFERROR(VLOOKUP(H648,vlookup!G$2:I$331,2,FALSE),"")</f>
        <v/>
      </c>
      <c r="J648" s="27" t="str">
        <f>IFERROR(VLOOKUP(H648,vlookup!G$2:I$331,3,FALSE),"")</f>
        <v/>
      </c>
      <c r="K648" s="5"/>
      <c r="L648" s="6"/>
      <c r="M648" s="6"/>
      <c r="N648" s="6"/>
      <c r="O648" s="6"/>
      <c r="P648" s="6"/>
      <c r="Q648" s="14" t="str">
        <f t="shared" si="103"/>
        <v/>
      </c>
      <c r="R648" s="5"/>
      <c r="S648" s="6"/>
      <c r="T648" s="6"/>
      <c r="U648" s="5"/>
      <c r="V648" s="45">
        <f t="shared" si="104"/>
        <v>0</v>
      </c>
      <c r="W648" s="45">
        <f t="shared" si="105"/>
        <v>0</v>
      </c>
      <c r="X648" s="45" t="e">
        <f t="shared" si="106"/>
        <v>#VALUE!</v>
      </c>
      <c r="Y648" s="45">
        <f>IFERROR(VALUE(V648),VLOOKUP(V648,DayReplace[],2,0))</f>
        <v>0</v>
      </c>
      <c r="Z648" s="45">
        <f>IF(V648=0,1,
IF(OR(AND(COUNTIF(Table12[Normal and Leap Years],X648),AA648=3,Y648=30),
AND(COUNTIF(Table9[MM Year],X648),COUNTIF(Table13[Always 29-Day Months],AA648),Y648=30)),Y648
-1,Y648))</f>
        <v>1</v>
      </c>
      <c r="AA648" s="45">
        <f>IFERROR(VALUE(W648),VLOOKUP(W648,MonthReplace[],2,0))</f>
        <v>0</v>
      </c>
      <c r="AB648" s="45" t="e">
        <f>IF(COUNTIF(Table9[MM Year],X648),VLOOKUP(AA648,MonthSerial[],VLOOKUP(X648,Table9[],3,0)+2,0),DATE(X648,AA648,0)-AC648)</f>
        <v>#VALUE!</v>
      </c>
      <c r="AC648" s="45" t="e">
        <f>IF(COUNTIF(Table9[MM Year],X648),
VLOOKUP(X648,Table9[],5,0),
DATE(X648,1,0))</f>
        <v>#VALUE!</v>
      </c>
      <c r="AD648" s="46" t="e">
        <f>IF(AA648=0,DATE(YEAR(AC648+1),7,16),
IF(V648=0,IF(COUNTIF(Table9[MM Year],X648),AC648+AB648+Z648+15-DAY(AC648+AB648+Z648+15)+16,AC648+AB648+Z648-DAY(AC648+AB648+Z648)+16),
IF(COUNTIF(Table9[MM Year],X648),
IF(AC648+AB648+Z648&lt;VLOOKUP(X648,Table9[],7,0),AC648
+AB648+Z648+VLOOKUP(X648,Table9[],4,0),AC648+AB648+Z648),AC648
+AB648+Z648)))</f>
        <v>#VALUE!</v>
      </c>
      <c r="AE648" s="42"/>
      <c r="AF648" s="15" t="str">
        <f>IFERROR(IF(COUNTIF(Table9[MM Year],X648),
IF(AD648&lt;VLOOKUP(X648,Table9[],7,0),AD648
+VLOOKUP(X648,Table9[],4,0),AD648),AD648
),"")</f>
        <v/>
      </c>
      <c r="AG648" s="5"/>
      <c r="AH648" s="5"/>
      <c r="AI648" s="5"/>
      <c r="AJ648" s="6"/>
      <c r="AK648" s="6"/>
      <c r="AL648" s="12" t="str">
        <f t="shared" si="107"/>
        <v/>
      </c>
      <c r="AM648" s="5"/>
      <c r="AN648" s="27" t="str">
        <f t="shared" si="108"/>
        <v/>
      </c>
      <c r="AO648" s="5"/>
      <c r="AP648" s="5"/>
      <c r="AQ648" s="6"/>
      <c r="AR648" s="12" t="str">
        <f t="shared" si="109"/>
        <v/>
      </c>
      <c r="AS648" s="6"/>
      <c r="AT648" s="5"/>
      <c r="AU648" s="53"/>
      <c r="AV648" s="53"/>
      <c r="AW648" s="54"/>
      <c r="AX648" s="15" t="str">
        <f t="shared" si="110"/>
        <v/>
      </c>
      <c r="AY648" s="5"/>
      <c r="AZ648" s="27" t="str">
        <f>IFERROR(VLOOKUP(AY648,vlookup!A$2:I$331,2,FALSE),"")</f>
        <v/>
      </c>
      <c r="BA648" s="27" t="str">
        <f>IFERROR(VLOOKUP(AY648,vlookup!A$2:I$331,3,FALSE),"")</f>
        <v/>
      </c>
      <c r="BB648" s="5"/>
      <c r="BC648" s="27" t="str">
        <f>IFERROR(VLOOKUP(BB648,vlookup!D$2:E$331,2,FALSE),"")</f>
        <v/>
      </c>
      <c r="BD648" s="5"/>
      <c r="BE648" s="27" t="str">
        <f t="shared" si="111"/>
        <v/>
      </c>
      <c r="BF648" s="27" t="str">
        <f>IFERROR(VLOOKUP(BE648,vlookup!G$2:I$331,2,FALSE),"")</f>
        <v/>
      </c>
      <c r="BG648" s="27" t="str">
        <f>IFERROR(VLOOKUP(BE648,vlookup!G$2:I$331,3,FALSE),"")</f>
        <v/>
      </c>
      <c r="BH648" s="5"/>
      <c r="BI648" s="6"/>
      <c r="BJ648" s="6"/>
      <c r="BK648" s="6"/>
      <c r="BL648" s="6"/>
    </row>
    <row r="649" spans="1:64">
      <c r="A649" s="4"/>
      <c r="B649" s="5"/>
      <c r="C649" s="27" t="str">
        <f>IFERROR(VLOOKUP(B649,vlookup!A$2:I$331,2,FALSE),"")</f>
        <v/>
      </c>
      <c r="D649" s="27" t="str">
        <f>IFERROR(VLOOKUP(B649,vlookup!A$2:I$331,3,FALSE),"")</f>
        <v/>
      </c>
      <c r="E649" s="5"/>
      <c r="F649" s="27" t="str">
        <f>IFERROR(VLOOKUP(E649,vlookup!D$2:E$331,2,FALSE),"")</f>
        <v/>
      </c>
      <c r="G649" s="5"/>
      <c r="H649" s="27" t="str">
        <f t="shared" si="102"/>
        <v/>
      </c>
      <c r="I649" s="27" t="str">
        <f>IFERROR(VLOOKUP(H649,vlookup!G$2:I$331,2,FALSE),"")</f>
        <v/>
      </c>
      <c r="J649" s="27" t="str">
        <f>IFERROR(VLOOKUP(H649,vlookup!G$2:I$331,3,FALSE),"")</f>
        <v/>
      </c>
      <c r="K649" s="5"/>
      <c r="L649" s="6"/>
      <c r="M649" s="6"/>
      <c r="N649" s="6"/>
      <c r="O649" s="6"/>
      <c r="P649" s="6"/>
      <c r="Q649" s="14" t="str">
        <f t="shared" si="103"/>
        <v/>
      </c>
      <c r="R649" s="5"/>
      <c r="S649" s="6"/>
      <c r="T649" s="6"/>
      <c r="U649" s="5"/>
      <c r="V649" s="45">
        <f t="shared" si="104"/>
        <v>0</v>
      </c>
      <c r="W649" s="45">
        <f t="shared" si="105"/>
        <v>0</v>
      </c>
      <c r="X649" s="45" t="e">
        <f t="shared" si="106"/>
        <v>#VALUE!</v>
      </c>
      <c r="Y649" s="45">
        <f>IFERROR(VALUE(V649),VLOOKUP(V649,DayReplace[],2,0))</f>
        <v>0</v>
      </c>
      <c r="Z649" s="45">
        <f>IF(V649=0,1,
IF(OR(AND(COUNTIF(Table12[Normal and Leap Years],X649),AA649=3,Y649=30),
AND(COUNTIF(Table9[MM Year],X649),COUNTIF(Table13[Always 29-Day Months],AA649),Y649=30)),Y649
-1,Y649))</f>
        <v>1</v>
      </c>
      <c r="AA649" s="45">
        <f>IFERROR(VALUE(W649),VLOOKUP(W649,MonthReplace[],2,0))</f>
        <v>0</v>
      </c>
      <c r="AB649" s="45" t="e">
        <f>IF(COUNTIF(Table9[MM Year],X649),VLOOKUP(AA649,MonthSerial[],VLOOKUP(X649,Table9[],3,0)+2,0),DATE(X649,AA649,0)-AC649)</f>
        <v>#VALUE!</v>
      </c>
      <c r="AC649" s="45" t="e">
        <f>IF(COUNTIF(Table9[MM Year],X649),
VLOOKUP(X649,Table9[],5,0),
DATE(X649,1,0))</f>
        <v>#VALUE!</v>
      </c>
      <c r="AD649" s="46" t="e">
        <f>IF(AA649=0,DATE(YEAR(AC649+1),7,16),
IF(V649=0,IF(COUNTIF(Table9[MM Year],X649),AC649+AB649+Z649+15-DAY(AC649+AB649+Z649+15)+16,AC649+AB649+Z649-DAY(AC649+AB649+Z649)+16),
IF(COUNTIF(Table9[MM Year],X649),
IF(AC649+AB649+Z649&lt;VLOOKUP(X649,Table9[],7,0),AC649
+AB649+Z649+VLOOKUP(X649,Table9[],4,0),AC649+AB649+Z649),AC649
+AB649+Z649)))</f>
        <v>#VALUE!</v>
      </c>
      <c r="AE649" s="42"/>
      <c r="AF649" s="15" t="str">
        <f>IFERROR(IF(COUNTIF(Table9[MM Year],X649),
IF(AD649&lt;VLOOKUP(X649,Table9[],7,0),AD649
+VLOOKUP(X649,Table9[],4,0),AD649),AD649
),"")</f>
        <v/>
      </c>
      <c r="AG649" s="5"/>
      <c r="AH649" s="5"/>
      <c r="AI649" s="5"/>
      <c r="AJ649" s="6"/>
      <c r="AK649" s="6"/>
      <c r="AL649" s="12" t="str">
        <f t="shared" si="107"/>
        <v/>
      </c>
      <c r="AM649" s="5"/>
      <c r="AN649" s="27" t="str">
        <f t="shared" si="108"/>
        <v/>
      </c>
      <c r="AO649" s="5"/>
      <c r="AP649" s="5"/>
      <c r="AQ649" s="6"/>
      <c r="AR649" s="12" t="str">
        <f t="shared" si="109"/>
        <v/>
      </c>
      <c r="AS649" s="6"/>
      <c r="AT649" s="5"/>
      <c r="AU649" s="53"/>
      <c r="AV649" s="53"/>
      <c r="AW649" s="54"/>
      <c r="AX649" s="15" t="str">
        <f t="shared" si="110"/>
        <v/>
      </c>
      <c r="AY649" s="5"/>
      <c r="AZ649" s="27" t="str">
        <f>IFERROR(VLOOKUP(AY649,vlookup!A$2:I$331,2,FALSE),"")</f>
        <v/>
      </c>
      <c r="BA649" s="27" t="str">
        <f>IFERROR(VLOOKUP(AY649,vlookup!A$2:I$331,3,FALSE),"")</f>
        <v/>
      </c>
      <c r="BB649" s="5"/>
      <c r="BC649" s="27" t="str">
        <f>IFERROR(VLOOKUP(BB649,vlookup!D$2:E$331,2,FALSE),"")</f>
        <v/>
      </c>
      <c r="BD649" s="5"/>
      <c r="BE649" s="27" t="str">
        <f t="shared" si="111"/>
        <v/>
      </c>
      <c r="BF649" s="27" t="str">
        <f>IFERROR(VLOOKUP(BE649,vlookup!G$2:I$331,2,FALSE),"")</f>
        <v/>
      </c>
      <c r="BG649" s="27" t="str">
        <f>IFERROR(VLOOKUP(BE649,vlookup!G$2:I$331,3,FALSE),"")</f>
        <v/>
      </c>
      <c r="BH649" s="5"/>
      <c r="BI649" s="6"/>
      <c r="BJ649" s="6"/>
      <c r="BK649" s="6"/>
      <c r="BL649" s="6"/>
    </row>
    <row r="650" spans="1:64">
      <c r="A650" s="4"/>
      <c r="B650" s="5"/>
      <c r="C650" s="27" t="str">
        <f>IFERROR(VLOOKUP(B650,vlookup!A$2:I$331,2,FALSE),"")</f>
        <v/>
      </c>
      <c r="D650" s="27" t="str">
        <f>IFERROR(VLOOKUP(B650,vlookup!A$2:I$331,3,FALSE),"")</f>
        <v/>
      </c>
      <c r="E650" s="5"/>
      <c r="F650" s="27" t="str">
        <f>IFERROR(VLOOKUP(E650,vlookup!D$2:E$331,2,FALSE),"")</f>
        <v/>
      </c>
      <c r="G650" s="5"/>
      <c r="H650" s="27" t="str">
        <f t="shared" si="102"/>
        <v/>
      </c>
      <c r="I650" s="27" t="str">
        <f>IFERROR(VLOOKUP(H650,vlookup!G$2:I$331,2,FALSE),"")</f>
        <v/>
      </c>
      <c r="J650" s="27" t="str">
        <f>IFERROR(VLOOKUP(H650,vlookup!G$2:I$331,3,FALSE),"")</f>
        <v/>
      </c>
      <c r="K650" s="5"/>
      <c r="L650" s="6"/>
      <c r="M650" s="6"/>
      <c r="N650" s="6"/>
      <c r="O650" s="6"/>
      <c r="P650" s="6"/>
      <c r="Q650" s="14" t="str">
        <f t="shared" si="103"/>
        <v/>
      </c>
      <c r="R650" s="5"/>
      <c r="S650" s="6"/>
      <c r="T650" s="6"/>
      <c r="U650" s="5"/>
      <c r="V650" s="45">
        <f t="shared" si="104"/>
        <v>0</v>
      </c>
      <c r="W650" s="45">
        <f t="shared" si="105"/>
        <v>0</v>
      </c>
      <c r="X650" s="45" t="e">
        <f t="shared" si="106"/>
        <v>#VALUE!</v>
      </c>
      <c r="Y650" s="45">
        <f>IFERROR(VALUE(V650),VLOOKUP(V650,DayReplace[],2,0))</f>
        <v>0</v>
      </c>
      <c r="Z650" s="45">
        <f>IF(V650=0,1,
IF(OR(AND(COUNTIF(Table12[Normal and Leap Years],X650),AA650=3,Y650=30),
AND(COUNTIF(Table9[MM Year],X650),COUNTIF(Table13[Always 29-Day Months],AA650),Y650=30)),Y650
-1,Y650))</f>
        <v>1</v>
      </c>
      <c r="AA650" s="45">
        <f>IFERROR(VALUE(W650),VLOOKUP(W650,MonthReplace[],2,0))</f>
        <v>0</v>
      </c>
      <c r="AB650" s="45" t="e">
        <f>IF(COUNTIF(Table9[MM Year],X650),VLOOKUP(AA650,MonthSerial[],VLOOKUP(X650,Table9[],3,0)+2,0),DATE(X650,AA650,0)-AC650)</f>
        <v>#VALUE!</v>
      </c>
      <c r="AC650" s="45" t="e">
        <f>IF(COUNTIF(Table9[MM Year],X650),
VLOOKUP(X650,Table9[],5,0),
DATE(X650,1,0))</f>
        <v>#VALUE!</v>
      </c>
      <c r="AD650" s="46" t="e">
        <f>IF(AA650=0,DATE(YEAR(AC650+1),7,16),
IF(V650=0,IF(COUNTIF(Table9[MM Year],X650),AC650+AB650+Z650+15-DAY(AC650+AB650+Z650+15)+16,AC650+AB650+Z650-DAY(AC650+AB650+Z650)+16),
IF(COUNTIF(Table9[MM Year],X650),
IF(AC650+AB650+Z650&lt;VLOOKUP(X650,Table9[],7,0),AC650
+AB650+Z650+VLOOKUP(X650,Table9[],4,0),AC650+AB650+Z650),AC650
+AB650+Z650)))</f>
        <v>#VALUE!</v>
      </c>
      <c r="AE650" s="42"/>
      <c r="AF650" s="15" t="str">
        <f>IFERROR(IF(COUNTIF(Table9[MM Year],X650),
IF(AD650&lt;VLOOKUP(X650,Table9[],7,0),AD650
+VLOOKUP(X650,Table9[],4,0),AD650),AD650
),"")</f>
        <v/>
      </c>
      <c r="AG650" s="5"/>
      <c r="AH650" s="5"/>
      <c r="AI650" s="5"/>
      <c r="AJ650" s="6"/>
      <c r="AK650" s="6"/>
      <c r="AL650" s="12" t="str">
        <f t="shared" si="107"/>
        <v/>
      </c>
      <c r="AM650" s="5"/>
      <c r="AN650" s="27" t="str">
        <f t="shared" si="108"/>
        <v/>
      </c>
      <c r="AO650" s="5"/>
      <c r="AP650" s="5"/>
      <c r="AQ650" s="6"/>
      <c r="AR650" s="12" t="str">
        <f t="shared" si="109"/>
        <v/>
      </c>
      <c r="AS650" s="6"/>
      <c r="AT650" s="5"/>
      <c r="AU650" s="53"/>
      <c r="AV650" s="53"/>
      <c r="AW650" s="54"/>
      <c r="AX650" s="15" t="str">
        <f t="shared" si="110"/>
        <v/>
      </c>
      <c r="AY650" s="5"/>
      <c r="AZ650" s="27" t="str">
        <f>IFERROR(VLOOKUP(AY650,vlookup!A$2:I$331,2,FALSE),"")</f>
        <v/>
      </c>
      <c r="BA650" s="27" t="str">
        <f>IFERROR(VLOOKUP(AY650,vlookup!A$2:I$331,3,FALSE),"")</f>
        <v/>
      </c>
      <c r="BB650" s="5"/>
      <c r="BC650" s="27" t="str">
        <f>IFERROR(VLOOKUP(BB650,vlookup!D$2:E$331,2,FALSE),"")</f>
        <v/>
      </c>
      <c r="BD650" s="5"/>
      <c r="BE650" s="27" t="str">
        <f t="shared" si="111"/>
        <v/>
      </c>
      <c r="BF650" s="27" t="str">
        <f>IFERROR(VLOOKUP(BE650,vlookup!G$2:I$331,2,FALSE),"")</f>
        <v/>
      </c>
      <c r="BG650" s="27" t="str">
        <f>IFERROR(VLOOKUP(BE650,vlookup!G$2:I$331,3,FALSE),"")</f>
        <v/>
      </c>
      <c r="BH650" s="5"/>
      <c r="BI650" s="6"/>
      <c r="BJ650" s="6"/>
      <c r="BK650" s="6"/>
      <c r="BL650" s="6"/>
    </row>
    <row r="651" spans="1:64">
      <c r="A651" s="4"/>
      <c r="B651" s="5"/>
      <c r="C651" s="27" t="str">
        <f>IFERROR(VLOOKUP(B651,vlookup!A$2:I$331,2,FALSE),"")</f>
        <v/>
      </c>
      <c r="D651" s="27" t="str">
        <f>IFERROR(VLOOKUP(B651,vlookup!A$2:I$331,3,FALSE),"")</f>
        <v/>
      </c>
      <c r="E651" s="5"/>
      <c r="F651" s="27" t="str">
        <f>IFERROR(VLOOKUP(E651,vlookup!D$2:E$331,2,FALSE),"")</f>
        <v/>
      </c>
      <c r="G651" s="5"/>
      <c r="H651" s="27" t="str">
        <f t="shared" si="102"/>
        <v/>
      </c>
      <c r="I651" s="27" t="str">
        <f>IFERROR(VLOOKUP(H651,vlookup!G$2:I$331,2,FALSE),"")</f>
        <v/>
      </c>
      <c r="J651" s="27" t="str">
        <f>IFERROR(VLOOKUP(H651,vlookup!G$2:I$331,3,FALSE),"")</f>
        <v/>
      </c>
      <c r="K651" s="5"/>
      <c r="L651" s="6"/>
      <c r="M651" s="6"/>
      <c r="N651" s="6"/>
      <c r="O651" s="6"/>
      <c r="P651" s="6"/>
      <c r="Q651" s="14" t="str">
        <f t="shared" si="103"/>
        <v/>
      </c>
      <c r="R651" s="5"/>
      <c r="S651" s="6"/>
      <c r="T651" s="6"/>
      <c r="U651" s="5"/>
      <c r="V651" s="45">
        <f t="shared" si="104"/>
        <v>0</v>
      </c>
      <c r="W651" s="45">
        <f t="shared" si="105"/>
        <v>0</v>
      </c>
      <c r="X651" s="45" t="e">
        <f t="shared" si="106"/>
        <v>#VALUE!</v>
      </c>
      <c r="Y651" s="45">
        <f>IFERROR(VALUE(V651),VLOOKUP(V651,DayReplace[],2,0))</f>
        <v>0</v>
      </c>
      <c r="Z651" s="45">
        <f>IF(V651=0,1,
IF(OR(AND(COUNTIF(Table12[Normal and Leap Years],X651),AA651=3,Y651=30),
AND(COUNTIF(Table9[MM Year],X651),COUNTIF(Table13[Always 29-Day Months],AA651),Y651=30)),Y651
-1,Y651))</f>
        <v>1</v>
      </c>
      <c r="AA651" s="45">
        <f>IFERROR(VALUE(W651),VLOOKUP(W651,MonthReplace[],2,0))</f>
        <v>0</v>
      </c>
      <c r="AB651" s="45" t="e">
        <f>IF(COUNTIF(Table9[MM Year],X651),VLOOKUP(AA651,MonthSerial[],VLOOKUP(X651,Table9[],3,0)+2,0),DATE(X651,AA651,0)-AC651)</f>
        <v>#VALUE!</v>
      </c>
      <c r="AC651" s="45" t="e">
        <f>IF(COUNTIF(Table9[MM Year],X651),
VLOOKUP(X651,Table9[],5,0),
DATE(X651,1,0))</f>
        <v>#VALUE!</v>
      </c>
      <c r="AD651" s="46" t="e">
        <f>IF(AA651=0,DATE(YEAR(AC651+1),7,16),
IF(V651=0,IF(COUNTIF(Table9[MM Year],X651),AC651+AB651+Z651+15-DAY(AC651+AB651+Z651+15)+16,AC651+AB651+Z651-DAY(AC651+AB651+Z651)+16),
IF(COUNTIF(Table9[MM Year],X651),
IF(AC651+AB651+Z651&lt;VLOOKUP(X651,Table9[],7,0),AC651
+AB651+Z651+VLOOKUP(X651,Table9[],4,0),AC651+AB651+Z651),AC651
+AB651+Z651)))</f>
        <v>#VALUE!</v>
      </c>
      <c r="AE651" s="42"/>
      <c r="AF651" s="15" t="str">
        <f>IFERROR(IF(COUNTIF(Table9[MM Year],X651),
IF(AD651&lt;VLOOKUP(X651,Table9[],7,0),AD651
+VLOOKUP(X651,Table9[],4,0),AD651),AD651
),"")</f>
        <v/>
      </c>
      <c r="AG651" s="5"/>
      <c r="AH651" s="5"/>
      <c r="AI651" s="5"/>
      <c r="AJ651" s="6"/>
      <c r="AK651" s="6"/>
      <c r="AL651" s="12" t="str">
        <f t="shared" si="107"/>
        <v/>
      </c>
      <c r="AM651" s="5"/>
      <c r="AN651" s="27" t="str">
        <f t="shared" si="108"/>
        <v/>
      </c>
      <c r="AO651" s="5"/>
      <c r="AP651" s="5"/>
      <c r="AQ651" s="6"/>
      <c r="AR651" s="12" t="str">
        <f t="shared" si="109"/>
        <v/>
      </c>
      <c r="AS651" s="6"/>
      <c r="AT651" s="5"/>
      <c r="AU651" s="53"/>
      <c r="AV651" s="53"/>
      <c r="AW651" s="54"/>
      <c r="AX651" s="15" t="str">
        <f t="shared" si="110"/>
        <v/>
      </c>
      <c r="AY651" s="5"/>
      <c r="AZ651" s="27" t="str">
        <f>IFERROR(VLOOKUP(AY651,vlookup!A$2:I$331,2,FALSE),"")</f>
        <v/>
      </c>
      <c r="BA651" s="27" t="str">
        <f>IFERROR(VLOOKUP(AY651,vlookup!A$2:I$331,3,FALSE),"")</f>
        <v/>
      </c>
      <c r="BB651" s="5"/>
      <c r="BC651" s="27" t="str">
        <f>IFERROR(VLOOKUP(BB651,vlookup!D$2:E$331,2,FALSE),"")</f>
        <v/>
      </c>
      <c r="BD651" s="5"/>
      <c r="BE651" s="27" t="str">
        <f t="shared" si="111"/>
        <v/>
      </c>
      <c r="BF651" s="27" t="str">
        <f>IFERROR(VLOOKUP(BE651,vlookup!G$2:I$331,2,FALSE),"")</f>
        <v/>
      </c>
      <c r="BG651" s="27" t="str">
        <f>IFERROR(VLOOKUP(BE651,vlookup!G$2:I$331,3,FALSE),"")</f>
        <v/>
      </c>
      <c r="BH651" s="5"/>
      <c r="BI651" s="6"/>
      <c r="BJ651" s="6"/>
      <c r="BK651" s="6"/>
      <c r="BL651" s="6"/>
    </row>
    <row r="652" spans="1:64">
      <c r="A652" s="4"/>
      <c r="B652" s="5"/>
      <c r="C652" s="27" t="str">
        <f>IFERROR(VLOOKUP(B652,vlookup!A$2:I$331,2,FALSE),"")</f>
        <v/>
      </c>
      <c r="D652" s="27" t="str">
        <f>IFERROR(VLOOKUP(B652,vlookup!A$2:I$331,3,FALSE),"")</f>
        <v/>
      </c>
      <c r="E652" s="5"/>
      <c r="F652" s="27" t="str">
        <f>IFERROR(VLOOKUP(E652,vlookup!D$2:E$331,2,FALSE),"")</f>
        <v/>
      </c>
      <c r="G652" s="5"/>
      <c r="H652" s="27" t="str">
        <f t="shared" si="102"/>
        <v/>
      </c>
      <c r="I652" s="27" t="str">
        <f>IFERROR(VLOOKUP(H652,vlookup!G$2:I$331,2,FALSE),"")</f>
        <v/>
      </c>
      <c r="J652" s="27" t="str">
        <f>IFERROR(VLOOKUP(H652,vlookup!G$2:I$331,3,FALSE),"")</f>
        <v/>
      </c>
      <c r="K652" s="5"/>
      <c r="L652" s="6"/>
      <c r="M652" s="6"/>
      <c r="N652" s="6"/>
      <c r="O652" s="6"/>
      <c r="P652" s="6"/>
      <c r="Q652" s="14" t="str">
        <f t="shared" si="103"/>
        <v/>
      </c>
      <c r="R652" s="5"/>
      <c r="S652" s="6"/>
      <c r="T652" s="6"/>
      <c r="U652" s="5"/>
      <c r="V652" s="45">
        <f t="shared" si="104"/>
        <v>0</v>
      </c>
      <c r="W652" s="45">
        <f t="shared" si="105"/>
        <v>0</v>
      </c>
      <c r="X652" s="45" t="e">
        <f t="shared" si="106"/>
        <v>#VALUE!</v>
      </c>
      <c r="Y652" s="45">
        <f>IFERROR(VALUE(V652),VLOOKUP(V652,DayReplace[],2,0))</f>
        <v>0</v>
      </c>
      <c r="Z652" s="45">
        <f>IF(V652=0,1,
IF(OR(AND(COUNTIF(Table12[Normal and Leap Years],X652),AA652=3,Y652=30),
AND(COUNTIF(Table9[MM Year],X652),COUNTIF(Table13[Always 29-Day Months],AA652),Y652=30)),Y652
-1,Y652))</f>
        <v>1</v>
      </c>
      <c r="AA652" s="45">
        <f>IFERROR(VALUE(W652),VLOOKUP(W652,MonthReplace[],2,0))</f>
        <v>0</v>
      </c>
      <c r="AB652" s="45" t="e">
        <f>IF(COUNTIF(Table9[MM Year],X652),VLOOKUP(AA652,MonthSerial[],VLOOKUP(X652,Table9[],3,0)+2,0),DATE(X652,AA652,0)-AC652)</f>
        <v>#VALUE!</v>
      </c>
      <c r="AC652" s="45" t="e">
        <f>IF(COUNTIF(Table9[MM Year],X652),
VLOOKUP(X652,Table9[],5,0),
DATE(X652,1,0))</f>
        <v>#VALUE!</v>
      </c>
      <c r="AD652" s="46" t="e">
        <f>IF(AA652=0,DATE(YEAR(AC652+1),7,16),
IF(V652=0,IF(COUNTIF(Table9[MM Year],X652),AC652+AB652+Z652+15-DAY(AC652+AB652+Z652+15)+16,AC652+AB652+Z652-DAY(AC652+AB652+Z652)+16),
IF(COUNTIF(Table9[MM Year],X652),
IF(AC652+AB652+Z652&lt;VLOOKUP(X652,Table9[],7,0),AC652
+AB652+Z652+VLOOKUP(X652,Table9[],4,0),AC652+AB652+Z652),AC652
+AB652+Z652)))</f>
        <v>#VALUE!</v>
      </c>
      <c r="AE652" s="42"/>
      <c r="AF652" s="15" t="str">
        <f>IFERROR(IF(COUNTIF(Table9[MM Year],X652),
IF(AD652&lt;VLOOKUP(X652,Table9[],7,0),AD652
+VLOOKUP(X652,Table9[],4,0),AD652),AD652
),"")</f>
        <v/>
      </c>
      <c r="AG652" s="5"/>
      <c r="AH652" s="5"/>
      <c r="AI652" s="5"/>
      <c r="AJ652" s="6"/>
      <c r="AK652" s="6"/>
      <c r="AL652" s="12" t="str">
        <f t="shared" si="107"/>
        <v/>
      </c>
      <c r="AM652" s="5"/>
      <c r="AN652" s="27" t="str">
        <f t="shared" si="108"/>
        <v/>
      </c>
      <c r="AO652" s="5"/>
      <c r="AP652" s="5"/>
      <c r="AQ652" s="6"/>
      <c r="AR652" s="12" t="str">
        <f t="shared" si="109"/>
        <v/>
      </c>
      <c r="AS652" s="6"/>
      <c r="AT652" s="5"/>
      <c r="AU652" s="53"/>
      <c r="AV652" s="53"/>
      <c r="AW652" s="54"/>
      <c r="AX652" s="15" t="str">
        <f t="shared" si="110"/>
        <v/>
      </c>
      <c r="AY652" s="5"/>
      <c r="AZ652" s="27" t="str">
        <f>IFERROR(VLOOKUP(AY652,vlookup!A$2:I$331,2,FALSE),"")</f>
        <v/>
      </c>
      <c r="BA652" s="27" t="str">
        <f>IFERROR(VLOOKUP(AY652,vlookup!A$2:I$331,3,FALSE),"")</f>
        <v/>
      </c>
      <c r="BB652" s="5"/>
      <c r="BC652" s="27" t="str">
        <f>IFERROR(VLOOKUP(BB652,vlookup!D$2:E$331,2,FALSE),"")</f>
        <v/>
      </c>
      <c r="BD652" s="5"/>
      <c r="BE652" s="27" t="str">
        <f t="shared" si="111"/>
        <v/>
      </c>
      <c r="BF652" s="27" t="str">
        <f>IFERROR(VLOOKUP(BE652,vlookup!G$2:I$331,2,FALSE),"")</f>
        <v/>
      </c>
      <c r="BG652" s="27" t="str">
        <f>IFERROR(VLOOKUP(BE652,vlookup!G$2:I$331,3,FALSE),"")</f>
        <v/>
      </c>
      <c r="BH652" s="5"/>
      <c r="BI652" s="6"/>
      <c r="BJ652" s="6"/>
      <c r="BK652" s="6"/>
      <c r="BL652" s="6"/>
    </row>
    <row r="653" spans="1:64">
      <c r="A653" s="4"/>
      <c r="B653" s="5"/>
      <c r="C653" s="27" t="str">
        <f>IFERROR(VLOOKUP(B653,vlookup!A$2:I$331,2,FALSE),"")</f>
        <v/>
      </c>
      <c r="D653" s="27" t="str">
        <f>IFERROR(VLOOKUP(B653,vlookup!A$2:I$331,3,FALSE),"")</f>
        <v/>
      </c>
      <c r="E653" s="5"/>
      <c r="F653" s="27" t="str">
        <f>IFERROR(VLOOKUP(E653,vlookup!D$2:E$331,2,FALSE),"")</f>
        <v/>
      </c>
      <c r="G653" s="5"/>
      <c r="H653" s="27" t="str">
        <f t="shared" si="102"/>
        <v/>
      </c>
      <c r="I653" s="27" t="str">
        <f>IFERROR(VLOOKUP(H653,vlookup!G$2:I$331,2,FALSE),"")</f>
        <v/>
      </c>
      <c r="J653" s="27" t="str">
        <f>IFERROR(VLOOKUP(H653,vlookup!G$2:I$331,3,FALSE),"")</f>
        <v/>
      </c>
      <c r="K653" s="5"/>
      <c r="L653" s="6"/>
      <c r="M653" s="6"/>
      <c r="N653" s="6"/>
      <c r="O653" s="6"/>
      <c r="P653" s="6"/>
      <c r="Q653" s="14" t="str">
        <f t="shared" si="103"/>
        <v/>
      </c>
      <c r="R653" s="5"/>
      <c r="S653" s="6"/>
      <c r="T653" s="6"/>
      <c r="U653" s="5"/>
      <c r="V653" s="45">
        <f t="shared" si="104"/>
        <v>0</v>
      </c>
      <c r="W653" s="45">
        <f t="shared" si="105"/>
        <v>0</v>
      </c>
      <c r="X653" s="45" t="e">
        <f t="shared" si="106"/>
        <v>#VALUE!</v>
      </c>
      <c r="Y653" s="45">
        <f>IFERROR(VALUE(V653),VLOOKUP(V653,DayReplace[],2,0))</f>
        <v>0</v>
      </c>
      <c r="Z653" s="45">
        <f>IF(V653=0,1,
IF(OR(AND(COUNTIF(Table12[Normal and Leap Years],X653),AA653=3,Y653=30),
AND(COUNTIF(Table9[MM Year],X653),COUNTIF(Table13[Always 29-Day Months],AA653),Y653=30)),Y653
-1,Y653))</f>
        <v>1</v>
      </c>
      <c r="AA653" s="45">
        <f>IFERROR(VALUE(W653),VLOOKUP(W653,MonthReplace[],2,0))</f>
        <v>0</v>
      </c>
      <c r="AB653" s="45" t="e">
        <f>IF(COUNTIF(Table9[MM Year],X653),VLOOKUP(AA653,MonthSerial[],VLOOKUP(X653,Table9[],3,0)+2,0),DATE(X653,AA653,0)-AC653)</f>
        <v>#VALUE!</v>
      </c>
      <c r="AC653" s="45" t="e">
        <f>IF(COUNTIF(Table9[MM Year],X653),
VLOOKUP(X653,Table9[],5,0),
DATE(X653,1,0))</f>
        <v>#VALUE!</v>
      </c>
      <c r="AD653" s="46" t="e">
        <f>IF(AA653=0,DATE(YEAR(AC653+1),7,16),
IF(V653=0,IF(COUNTIF(Table9[MM Year],X653),AC653+AB653+Z653+15-DAY(AC653+AB653+Z653+15)+16,AC653+AB653+Z653-DAY(AC653+AB653+Z653)+16),
IF(COUNTIF(Table9[MM Year],X653),
IF(AC653+AB653+Z653&lt;VLOOKUP(X653,Table9[],7,0),AC653
+AB653+Z653+VLOOKUP(X653,Table9[],4,0),AC653+AB653+Z653),AC653
+AB653+Z653)))</f>
        <v>#VALUE!</v>
      </c>
      <c r="AE653" s="42"/>
      <c r="AF653" s="15" t="str">
        <f>IFERROR(IF(COUNTIF(Table9[MM Year],X653),
IF(AD653&lt;VLOOKUP(X653,Table9[],7,0),AD653
+VLOOKUP(X653,Table9[],4,0),AD653),AD653
),"")</f>
        <v/>
      </c>
      <c r="AG653" s="5"/>
      <c r="AH653" s="5"/>
      <c r="AI653" s="5"/>
      <c r="AJ653" s="6"/>
      <c r="AK653" s="6"/>
      <c r="AL653" s="12" t="str">
        <f t="shared" si="107"/>
        <v/>
      </c>
      <c r="AM653" s="5"/>
      <c r="AN653" s="27" t="str">
        <f t="shared" si="108"/>
        <v/>
      </c>
      <c r="AO653" s="5"/>
      <c r="AP653" s="5"/>
      <c r="AQ653" s="6"/>
      <c r="AR653" s="12" t="str">
        <f t="shared" si="109"/>
        <v/>
      </c>
      <c r="AS653" s="6"/>
      <c r="AT653" s="5"/>
      <c r="AU653" s="53"/>
      <c r="AV653" s="53"/>
      <c r="AW653" s="54"/>
      <c r="AX653" s="15" t="str">
        <f t="shared" si="110"/>
        <v/>
      </c>
      <c r="AY653" s="5"/>
      <c r="AZ653" s="27" t="str">
        <f>IFERROR(VLOOKUP(AY653,vlookup!A$2:I$331,2,FALSE),"")</f>
        <v/>
      </c>
      <c r="BA653" s="27" t="str">
        <f>IFERROR(VLOOKUP(AY653,vlookup!A$2:I$331,3,FALSE),"")</f>
        <v/>
      </c>
      <c r="BB653" s="5"/>
      <c r="BC653" s="27" t="str">
        <f>IFERROR(VLOOKUP(BB653,vlookup!D$2:E$331,2,FALSE),"")</f>
        <v/>
      </c>
      <c r="BD653" s="5"/>
      <c r="BE653" s="27" t="str">
        <f t="shared" si="111"/>
        <v/>
      </c>
      <c r="BF653" s="27" t="str">
        <f>IFERROR(VLOOKUP(BE653,vlookup!G$2:I$331,2,FALSE),"")</f>
        <v/>
      </c>
      <c r="BG653" s="27" t="str">
        <f>IFERROR(VLOOKUP(BE653,vlookup!G$2:I$331,3,FALSE),"")</f>
        <v/>
      </c>
      <c r="BH653" s="5"/>
      <c r="BI653" s="6"/>
      <c r="BJ653" s="6"/>
      <c r="BK653" s="6"/>
      <c r="BL653" s="6"/>
    </row>
    <row r="654" spans="1:64">
      <c r="A654" s="4"/>
      <c r="B654" s="5"/>
      <c r="C654" s="27" t="str">
        <f>IFERROR(VLOOKUP(B654,vlookup!A$2:I$331,2,FALSE),"")</f>
        <v/>
      </c>
      <c r="D654" s="27" t="str">
        <f>IFERROR(VLOOKUP(B654,vlookup!A$2:I$331,3,FALSE),"")</f>
        <v/>
      </c>
      <c r="E654" s="5"/>
      <c r="F654" s="27" t="str">
        <f>IFERROR(VLOOKUP(E654,vlookup!D$2:E$331,2,FALSE),"")</f>
        <v/>
      </c>
      <c r="G654" s="5"/>
      <c r="H654" s="27" t="str">
        <f t="shared" si="102"/>
        <v/>
      </c>
      <c r="I654" s="27" t="str">
        <f>IFERROR(VLOOKUP(H654,vlookup!G$2:I$331,2,FALSE),"")</f>
        <v/>
      </c>
      <c r="J654" s="27" t="str">
        <f>IFERROR(VLOOKUP(H654,vlookup!G$2:I$331,3,FALSE),"")</f>
        <v/>
      </c>
      <c r="K654" s="5"/>
      <c r="L654" s="6"/>
      <c r="M654" s="6"/>
      <c r="N654" s="6"/>
      <c r="O654" s="6"/>
      <c r="P654" s="6"/>
      <c r="Q654" s="14" t="str">
        <f t="shared" si="103"/>
        <v/>
      </c>
      <c r="R654" s="5"/>
      <c r="S654" s="6"/>
      <c r="T654" s="6"/>
      <c r="U654" s="5"/>
      <c r="V654" s="45">
        <f t="shared" si="104"/>
        <v>0</v>
      </c>
      <c r="W654" s="45">
        <f t="shared" si="105"/>
        <v>0</v>
      </c>
      <c r="X654" s="45" t="e">
        <f t="shared" si="106"/>
        <v>#VALUE!</v>
      </c>
      <c r="Y654" s="45">
        <f>IFERROR(VALUE(V654),VLOOKUP(V654,DayReplace[],2,0))</f>
        <v>0</v>
      </c>
      <c r="Z654" s="45">
        <f>IF(V654=0,1,
IF(OR(AND(COUNTIF(Table12[Normal and Leap Years],X654),AA654=3,Y654=30),
AND(COUNTIF(Table9[MM Year],X654),COUNTIF(Table13[Always 29-Day Months],AA654),Y654=30)),Y654
-1,Y654))</f>
        <v>1</v>
      </c>
      <c r="AA654" s="45">
        <f>IFERROR(VALUE(W654),VLOOKUP(W654,MonthReplace[],2,0))</f>
        <v>0</v>
      </c>
      <c r="AB654" s="45" t="e">
        <f>IF(COUNTIF(Table9[MM Year],X654),VLOOKUP(AA654,MonthSerial[],VLOOKUP(X654,Table9[],3,0)+2,0),DATE(X654,AA654,0)-AC654)</f>
        <v>#VALUE!</v>
      </c>
      <c r="AC654" s="45" t="e">
        <f>IF(COUNTIF(Table9[MM Year],X654),
VLOOKUP(X654,Table9[],5,0),
DATE(X654,1,0))</f>
        <v>#VALUE!</v>
      </c>
      <c r="AD654" s="46" t="e">
        <f>IF(AA654=0,DATE(YEAR(AC654+1),7,16),
IF(V654=0,IF(COUNTIF(Table9[MM Year],X654),AC654+AB654+Z654+15-DAY(AC654+AB654+Z654+15)+16,AC654+AB654+Z654-DAY(AC654+AB654+Z654)+16),
IF(COUNTIF(Table9[MM Year],X654),
IF(AC654+AB654+Z654&lt;VLOOKUP(X654,Table9[],7,0),AC654
+AB654+Z654+VLOOKUP(X654,Table9[],4,0),AC654+AB654+Z654),AC654
+AB654+Z654)))</f>
        <v>#VALUE!</v>
      </c>
      <c r="AE654" s="42"/>
      <c r="AF654" s="15" t="str">
        <f>IFERROR(IF(COUNTIF(Table9[MM Year],X654),
IF(AD654&lt;VLOOKUP(X654,Table9[],7,0),AD654
+VLOOKUP(X654,Table9[],4,0),AD654),AD654
),"")</f>
        <v/>
      </c>
      <c r="AG654" s="5"/>
      <c r="AH654" s="5"/>
      <c r="AI654" s="5"/>
      <c r="AJ654" s="6"/>
      <c r="AK654" s="6"/>
      <c r="AL654" s="12" t="str">
        <f t="shared" si="107"/>
        <v/>
      </c>
      <c r="AM654" s="5"/>
      <c r="AN654" s="27" t="str">
        <f t="shared" si="108"/>
        <v/>
      </c>
      <c r="AO654" s="5"/>
      <c r="AP654" s="5"/>
      <c r="AQ654" s="6"/>
      <c r="AR654" s="12" t="str">
        <f t="shared" si="109"/>
        <v/>
      </c>
      <c r="AS654" s="6"/>
      <c r="AT654" s="5"/>
      <c r="AU654" s="53"/>
      <c r="AV654" s="53"/>
      <c r="AW654" s="54"/>
      <c r="AX654" s="15" t="str">
        <f t="shared" si="110"/>
        <v/>
      </c>
      <c r="AY654" s="5"/>
      <c r="AZ654" s="27" t="str">
        <f>IFERROR(VLOOKUP(AY654,vlookup!A$2:I$331,2,FALSE),"")</f>
        <v/>
      </c>
      <c r="BA654" s="27" t="str">
        <f>IFERROR(VLOOKUP(AY654,vlookup!A$2:I$331,3,FALSE),"")</f>
        <v/>
      </c>
      <c r="BB654" s="5"/>
      <c r="BC654" s="27" t="str">
        <f>IFERROR(VLOOKUP(BB654,vlookup!D$2:E$331,2,FALSE),"")</f>
        <v/>
      </c>
      <c r="BD654" s="5"/>
      <c r="BE654" s="27" t="str">
        <f t="shared" si="111"/>
        <v/>
      </c>
      <c r="BF654" s="27" t="str">
        <f>IFERROR(VLOOKUP(BE654,vlookup!G$2:I$331,2,FALSE),"")</f>
        <v/>
      </c>
      <c r="BG654" s="27" t="str">
        <f>IFERROR(VLOOKUP(BE654,vlookup!G$2:I$331,3,FALSE),"")</f>
        <v/>
      </c>
      <c r="BH654" s="5"/>
      <c r="BI654" s="6"/>
      <c r="BJ654" s="6"/>
      <c r="BK654" s="6"/>
      <c r="BL654" s="6"/>
    </row>
    <row r="655" spans="1:64">
      <c r="A655" s="4"/>
      <c r="B655" s="5"/>
      <c r="C655" s="27" t="str">
        <f>IFERROR(VLOOKUP(B655,vlookup!A$2:I$331,2,FALSE),"")</f>
        <v/>
      </c>
      <c r="D655" s="27" t="str">
        <f>IFERROR(VLOOKUP(B655,vlookup!A$2:I$331,3,FALSE),"")</f>
        <v/>
      </c>
      <c r="E655" s="5"/>
      <c r="F655" s="27" t="str">
        <f>IFERROR(VLOOKUP(E655,vlookup!D$2:E$331,2,FALSE),"")</f>
        <v/>
      </c>
      <c r="G655" s="5"/>
      <c r="H655" s="27" t="str">
        <f t="shared" si="102"/>
        <v/>
      </c>
      <c r="I655" s="27" t="str">
        <f>IFERROR(VLOOKUP(H655,vlookup!G$2:I$331,2,FALSE),"")</f>
        <v/>
      </c>
      <c r="J655" s="27" t="str">
        <f>IFERROR(VLOOKUP(H655,vlookup!G$2:I$331,3,FALSE),"")</f>
        <v/>
      </c>
      <c r="K655" s="5"/>
      <c r="L655" s="6"/>
      <c r="M655" s="6"/>
      <c r="N655" s="6"/>
      <c r="O655" s="6"/>
      <c r="P655" s="6"/>
      <c r="Q655" s="14" t="str">
        <f t="shared" si="103"/>
        <v/>
      </c>
      <c r="R655" s="5"/>
      <c r="S655" s="6"/>
      <c r="T655" s="6"/>
      <c r="U655" s="5"/>
      <c r="V655" s="45">
        <f t="shared" si="104"/>
        <v>0</v>
      </c>
      <c r="W655" s="45">
        <f t="shared" si="105"/>
        <v>0</v>
      </c>
      <c r="X655" s="45" t="e">
        <f t="shared" si="106"/>
        <v>#VALUE!</v>
      </c>
      <c r="Y655" s="45">
        <f>IFERROR(VALUE(V655),VLOOKUP(V655,DayReplace[],2,0))</f>
        <v>0</v>
      </c>
      <c r="Z655" s="45">
        <f>IF(V655=0,1,
IF(OR(AND(COUNTIF(Table12[Normal and Leap Years],X655),AA655=3,Y655=30),
AND(COUNTIF(Table9[MM Year],X655),COUNTIF(Table13[Always 29-Day Months],AA655),Y655=30)),Y655
-1,Y655))</f>
        <v>1</v>
      </c>
      <c r="AA655" s="45">
        <f>IFERROR(VALUE(W655),VLOOKUP(W655,MonthReplace[],2,0))</f>
        <v>0</v>
      </c>
      <c r="AB655" s="45" t="e">
        <f>IF(COUNTIF(Table9[MM Year],X655),VLOOKUP(AA655,MonthSerial[],VLOOKUP(X655,Table9[],3,0)+2,0),DATE(X655,AA655,0)-AC655)</f>
        <v>#VALUE!</v>
      </c>
      <c r="AC655" s="45" t="e">
        <f>IF(COUNTIF(Table9[MM Year],X655),
VLOOKUP(X655,Table9[],5,0),
DATE(X655,1,0))</f>
        <v>#VALUE!</v>
      </c>
      <c r="AD655" s="46" t="e">
        <f>IF(AA655=0,DATE(YEAR(AC655+1),7,16),
IF(V655=0,IF(COUNTIF(Table9[MM Year],X655),AC655+AB655+Z655+15-DAY(AC655+AB655+Z655+15)+16,AC655+AB655+Z655-DAY(AC655+AB655+Z655)+16),
IF(COUNTIF(Table9[MM Year],X655),
IF(AC655+AB655+Z655&lt;VLOOKUP(X655,Table9[],7,0),AC655
+AB655+Z655+VLOOKUP(X655,Table9[],4,0),AC655+AB655+Z655),AC655
+AB655+Z655)))</f>
        <v>#VALUE!</v>
      </c>
      <c r="AE655" s="42"/>
      <c r="AF655" s="15" t="str">
        <f>IFERROR(IF(COUNTIF(Table9[MM Year],X655),
IF(AD655&lt;VLOOKUP(X655,Table9[],7,0),AD655
+VLOOKUP(X655,Table9[],4,0),AD655),AD655
),"")</f>
        <v/>
      </c>
      <c r="AG655" s="5"/>
      <c r="AH655" s="5"/>
      <c r="AI655" s="5"/>
      <c r="AJ655" s="6"/>
      <c r="AK655" s="6"/>
      <c r="AL655" s="12" t="str">
        <f t="shared" si="107"/>
        <v/>
      </c>
      <c r="AM655" s="5"/>
      <c r="AN655" s="27" t="str">
        <f t="shared" si="108"/>
        <v/>
      </c>
      <c r="AO655" s="5"/>
      <c r="AP655" s="5"/>
      <c r="AQ655" s="6"/>
      <c r="AR655" s="12" t="str">
        <f t="shared" si="109"/>
        <v/>
      </c>
      <c r="AS655" s="6"/>
      <c r="AT655" s="5"/>
      <c r="AU655" s="53"/>
      <c r="AV655" s="53"/>
      <c r="AW655" s="54"/>
      <c r="AX655" s="15" t="str">
        <f t="shared" si="110"/>
        <v/>
      </c>
      <c r="AY655" s="5"/>
      <c r="AZ655" s="27" t="str">
        <f>IFERROR(VLOOKUP(AY655,vlookup!A$2:I$331,2,FALSE),"")</f>
        <v/>
      </c>
      <c r="BA655" s="27" t="str">
        <f>IFERROR(VLOOKUP(AY655,vlookup!A$2:I$331,3,FALSE),"")</f>
        <v/>
      </c>
      <c r="BB655" s="5"/>
      <c r="BC655" s="27" t="str">
        <f>IFERROR(VLOOKUP(BB655,vlookup!D$2:E$331,2,FALSE),"")</f>
        <v/>
      </c>
      <c r="BD655" s="5"/>
      <c r="BE655" s="27" t="str">
        <f t="shared" si="111"/>
        <v/>
      </c>
      <c r="BF655" s="27" t="str">
        <f>IFERROR(VLOOKUP(BE655,vlookup!G$2:I$331,2,FALSE),"")</f>
        <v/>
      </c>
      <c r="BG655" s="27" t="str">
        <f>IFERROR(VLOOKUP(BE655,vlookup!G$2:I$331,3,FALSE),"")</f>
        <v/>
      </c>
      <c r="BH655" s="5"/>
      <c r="BI655" s="6"/>
      <c r="BJ655" s="6"/>
      <c r="BK655" s="6"/>
      <c r="BL655" s="6"/>
    </row>
    <row r="656" spans="1:64">
      <c r="A656" s="4"/>
      <c r="B656" s="5"/>
      <c r="C656" s="27" t="str">
        <f>IFERROR(VLOOKUP(B656,vlookup!A$2:I$331,2,FALSE),"")</f>
        <v/>
      </c>
      <c r="D656" s="27" t="str">
        <f>IFERROR(VLOOKUP(B656,vlookup!A$2:I$331,3,FALSE),"")</f>
        <v/>
      </c>
      <c r="E656" s="5"/>
      <c r="F656" s="27" t="str">
        <f>IFERROR(VLOOKUP(E656,vlookup!D$2:E$331,2,FALSE),"")</f>
        <v/>
      </c>
      <c r="G656" s="5"/>
      <c r="H656" s="27" t="str">
        <f t="shared" si="102"/>
        <v/>
      </c>
      <c r="I656" s="27" t="str">
        <f>IFERROR(VLOOKUP(H656,vlookup!G$2:I$331,2,FALSE),"")</f>
        <v/>
      </c>
      <c r="J656" s="27" t="str">
        <f>IFERROR(VLOOKUP(H656,vlookup!G$2:I$331,3,FALSE),"")</f>
        <v/>
      </c>
      <c r="K656" s="5"/>
      <c r="L656" s="6"/>
      <c r="M656" s="6"/>
      <c r="N656" s="6"/>
      <c r="O656" s="6"/>
      <c r="P656" s="6"/>
      <c r="Q656" s="14" t="str">
        <f t="shared" si="103"/>
        <v/>
      </c>
      <c r="R656" s="5"/>
      <c r="S656" s="6"/>
      <c r="T656" s="6"/>
      <c r="U656" s="5"/>
      <c r="V656" s="45">
        <f t="shared" si="104"/>
        <v>0</v>
      </c>
      <c r="W656" s="45">
        <f t="shared" si="105"/>
        <v>0</v>
      </c>
      <c r="X656" s="45" t="e">
        <f t="shared" si="106"/>
        <v>#VALUE!</v>
      </c>
      <c r="Y656" s="45">
        <f>IFERROR(VALUE(V656),VLOOKUP(V656,DayReplace[],2,0))</f>
        <v>0</v>
      </c>
      <c r="Z656" s="45">
        <f>IF(V656=0,1,
IF(OR(AND(COUNTIF(Table12[Normal and Leap Years],X656),AA656=3,Y656=30),
AND(COUNTIF(Table9[MM Year],X656),COUNTIF(Table13[Always 29-Day Months],AA656),Y656=30)),Y656
-1,Y656))</f>
        <v>1</v>
      </c>
      <c r="AA656" s="45">
        <f>IFERROR(VALUE(W656),VLOOKUP(W656,MonthReplace[],2,0))</f>
        <v>0</v>
      </c>
      <c r="AB656" s="45" t="e">
        <f>IF(COUNTIF(Table9[MM Year],X656),VLOOKUP(AA656,MonthSerial[],VLOOKUP(X656,Table9[],3,0)+2,0),DATE(X656,AA656,0)-AC656)</f>
        <v>#VALUE!</v>
      </c>
      <c r="AC656" s="45" t="e">
        <f>IF(COUNTIF(Table9[MM Year],X656),
VLOOKUP(X656,Table9[],5,0),
DATE(X656,1,0))</f>
        <v>#VALUE!</v>
      </c>
      <c r="AD656" s="46" t="e">
        <f>IF(AA656=0,DATE(YEAR(AC656+1),7,16),
IF(V656=0,IF(COUNTIF(Table9[MM Year],X656),AC656+AB656+Z656+15-DAY(AC656+AB656+Z656+15)+16,AC656+AB656+Z656-DAY(AC656+AB656+Z656)+16),
IF(COUNTIF(Table9[MM Year],X656),
IF(AC656+AB656+Z656&lt;VLOOKUP(X656,Table9[],7,0),AC656
+AB656+Z656+VLOOKUP(X656,Table9[],4,0),AC656+AB656+Z656),AC656
+AB656+Z656)))</f>
        <v>#VALUE!</v>
      </c>
      <c r="AE656" s="42"/>
      <c r="AF656" s="15" t="str">
        <f>IFERROR(IF(COUNTIF(Table9[MM Year],X656),
IF(AD656&lt;VLOOKUP(X656,Table9[],7,0),AD656
+VLOOKUP(X656,Table9[],4,0),AD656),AD656
),"")</f>
        <v/>
      </c>
      <c r="AG656" s="5"/>
      <c r="AH656" s="5"/>
      <c r="AI656" s="5"/>
      <c r="AJ656" s="6"/>
      <c r="AK656" s="6"/>
      <c r="AL656" s="12" t="str">
        <f t="shared" si="107"/>
        <v/>
      </c>
      <c r="AM656" s="5"/>
      <c r="AN656" s="27" t="str">
        <f t="shared" si="108"/>
        <v/>
      </c>
      <c r="AO656" s="5"/>
      <c r="AP656" s="5"/>
      <c r="AQ656" s="6"/>
      <c r="AR656" s="12" t="str">
        <f t="shared" si="109"/>
        <v/>
      </c>
      <c r="AS656" s="6"/>
      <c r="AT656" s="5"/>
      <c r="AU656" s="53"/>
      <c r="AV656" s="53"/>
      <c r="AW656" s="54"/>
      <c r="AX656" s="15" t="str">
        <f t="shared" si="110"/>
        <v/>
      </c>
      <c r="AY656" s="5"/>
      <c r="AZ656" s="27" t="str">
        <f>IFERROR(VLOOKUP(AY656,vlookup!A$2:I$331,2,FALSE),"")</f>
        <v/>
      </c>
      <c r="BA656" s="27" t="str">
        <f>IFERROR(VLOOKUP(AY656,vlookup!A$2:I$331,3,FALSE),"")</f>
        <v/>
      </c>
      <c r="BB656" s="5"/>
      <c r="BC656" s="27" t="str">
        <f>IFERROR(VLOOKUP(BB656,vlookup!D$2:E$331,2,FALSE),"")</f>
        <v/>
      </c>
      <c r="BD656" s="5"/>
      <c r="BE656" s="27" t="str">
        <f t="shared" si="111"/>
        <v/>
      </c>
      <c r="BF656" s="27" t="str">
        <f>IFERROR(VLOOKUP(BE656,vlookup!G$2:I$331,2,FALSE),"")</f>
        <v/>
      </c>
      <c r="BG656" s="27" t="str">
        <f>IFERROR(VLOOKUP(BE656,vlookup!G$2:I$331,3,FALSE),"")</f>
        <v/>
      </c>
      <c r="BH656" s="5"/>
      <c r="BI656" s="6"/>
      <c r="BJ656" s="6"/>
      <c r="BK656" s="6"/>
      <c r="BL656" s="6"/>
    </row>
    <row r="657" spans="1:64">
      <c r="A657" s="4"/>
      <c r="B657" s="5"/>
      <c r="C657" s="27" t="str">
        <f>IFERROR(VLOOKUP(B657,vlookup!A$2:I$331,2,FALSE),"")</f>
        <v/>
      </c>
      <c r="D657" s="27" t="str">
        <f>IFERROR(VLOOKUP(B657,vlookup!A$2:I$331,3,FALSE),"")</f>
        <v/>
      </c>
      <c r="E657" s="5"/>
      <c r="F657" s="27" t="str">
        <f>IFERROR(VLOOKUP(E657,vlookup!D$2:E$331,2,FALSE),"")</f>
        <v/>
      </c>
      <c r="G657" s="5"/>
      <c r="H657" s="27" t="str">
        <f t="shared" si="102"/>
        <v/>
      </c>
      <c r="I657" s="27" t="str">
        <f>IFERROR(VLOOKUP(H657,vlookup!G$2:I$331,2,FALSE),"")</f>
        <v/>
      </c>
      <c r="J657" s="27" t="str">
        <f>IFERROR(VLOOKUP(H657,vlookup!G$2:I$331,3,FALSE),"")</f>
        <v/>
      </c>
      <c r="K657" s="5"/>
      <c r="L657" s="6"/>
      <c r="M657" s="6"/>
      <c r="N657" s="6"/>
      <c r="O657" s="6"/>
      <c r="P657" s="6"/>
      <c r="Q657" s="14" t="str">
        <f t="shared" si="103"/>
        <v/>
      </c>
      <c r="R657" s="5"/>
      <c r="S657" s="6"/>
      <c r="T657" s="6"/>
      <c r="U657" s="5"/>
      <c r="V657" s="45">
        <f t="shared" si="104"/>
        <v>0</v>
      </c>
      <c r="W657" s="45">
        <f t="shared" si="105"/>
        <v>0</v>
      </c>
      <c r="X657" s="45" t="e">
        <f t="shared" si="106"/>
        <v>#VALUE!</v>
      </c>
      <c r="Y657" s="45">
        <f>IFERROR(VALUE(V657),VLOOKUP(V657,DayReplace[],2,0))</f>
        <v>0</v>
      </c>
      <c r="Z657" s="45">
        <f>IF(V657=0,1,
IF(OR(AND(COUNTIF(Table12[Normal and Leap Years],X657),AA657=3,Y657=30),
AND(COUNTIF(Table9[MM Year],X657),COUNTIF(Table13[Always 29-Day Months],AA657),Y657=30)),Y657
-1,Y657))</f>
        <v>1</v>
      </c>
      <c r="AA657" s="45">
        <f>IFERROR(VALUE(W657),VLOOKUP(W657,MonthReplace[],2,0))</f>
        <v>0</v>
      </c>
      <c r="AB657" s="45" t="e">
        <f>IF(COUNTIF(Table9[MM Year],X657),VLOOKUP(AA657,MonthSerial[],VLOOKUP(X657,Table9[],3,0)+2,0),DATE(X657,AA657,0)-AC657)</f>
        <v>#VALUE!</v>
      </c>
      <c r="AC657" s="45" t="e">
        <f>IF(COUNTIF(Table9[MM Year],X657),
VLOOKUP(X657,Table9[],5,0),
DATE(X657,1,0))</f>
        <v>#VALUE!</v>
      </c>
      <c r="AD657" s="46" t="e">
        <f>IF(AA657=0,DATE(YEAR(AC657+1),7,16),
IF(V657=0,IF(COUNTIF(Table9[MM Year],X657),AC657+AB657+Z657+15-DAY(AC657+AB657+Z657+15)+16,AC657+AB657+Z657-DAY(AC657+AB657+Z657)+16),
IF(COUNTIF(Table9[MM Year],X657),
IF(AC657+AB657+Z657&lt;VLOOKUP(X657,Table9[],7,0),AC657
+AB657+Z657+VLOOKUP(X657,Table9[],4,0),AC657+AB657+Z657),AC657
+AB657+Z657)))</f>
        <v>#VALUE!</v>
      </c>
      <c r="AE657" s="42"/>
      <c r="AF657" s="15" t="str">
        <f>IFERROR(IF(COUNTIF(Table9[MM Year],X657),
IF(AD657&lt;VLOOKUP(X657,Table9[],7,0),AD657
+VLOOKUP(X657,Table9[],4,0),AD657),AD657
),"")</f>
        <v/>
      </c>
      <c r="AG657" s="5"/>
      <c r="AH657" s="5"/>
      <c r="AI657" s="5"/>
      <c r="AJ657" s="6"/>
      <c r="AK657" s="6"/>
      <c r="AL657" s="12" t="str">
        <f t="shared" si="107"/>
        <v/>
      </c>
      <c r="AM657" s="5"/>
      <c r="AN657" s="27" t="str">
        <f t="shared" si="108"/>
        <v/>
      </c>
      <c r="AO657" s="5"/>
      <c r="AP657" s="5"/>
      <c r="AQ657" s="6"/>
      <c r="AR657" s="12" t="str">
        <f t="shared" si="109"/>
        <v/>
      </c>
      <c r="AS657" s="6"/>
      <c r="AT657" s="5"/>
      <c r="AU657" s="53"/>
      <c r="AV657" s="53"/>
      <c r="AW657" s="54"/>
      <c r="AX657" s="15" t="str">
        <f t="shared" si="110"/>
        <v/>
      </c>
      <c r="AY657" s="5"/>
      <c r="AZ657" s="27" t="str">
        <f>IFERROR(VLOOKUP(AY657,vlookup!A$2:I$331,2,FALSE),"")</f>
        <v/>
      </c>
      <c r="BA657" s="27" t="str">
        <f>IFERROR(VLOOKUP(AY657,vlookup!A$2:I$331,3,FALSE),"")</f>
        <v/>
      </c>
      <c r="BB657" s="5"/>
      <c r="BC657" s="27" t="str">
        <f>IFERROR(VLOOKUP(BB657,vlookup!D$2:E$331,2,FALSE),"")</f>
        <v/>
      </c>
      <c r="BD657" s="5"/>
      <c r="BE657" s="27" t="str">
        <f t="shared" si="111"/>
        <v/>
      </c>
      <c r="BF657" s="27" t="str">
        <f>IFERROR(VLOOKUP(BE657,vlookup!G$2:I$331,2,FALSE),"")</f>
        <v/>
      </c>
      <c r="BG657" s="27" t="str">
        <f>IFERROR(VLOOKUP(BE657,vlookup!G$2:I$331,3,FALSE),"")</f>
        <v/>
      </c>
      <c r="BH657" s="5"/>
      <c r="BI657" s="6"/>
      <c r="BJ657" s="6"/>
      <c r="BK657" s="6"/>
      <c r="BL657" s="6"/>
    </row>
    <row r="658" spans="1:64">
      <c r="A658" s="4"/>
      <c r="B658" s="5"/>
      <c r="C658" s="27" t="str">
        <f>IFERROR(VLOOKUP(B658,vlookup!A$2:I$331,2,FALSE),"")</f>
        <v/>
      </c>
      <c r="D658" s="27" t="str">
        <f>IFERROR(VLOOKUP(B658,vlookup!A$2:I$331,3,FALSE),"")</f>
        <v/>
      </c>
      <c r="E658" s="5"/>
      <c r="F658" s="27" t="str">
        <f>IFERROR(VLOOKUP(E658,vlookup!D$2:E$331,2,FALSE),"")</f>
        <v/>
      </c>
      <c r="G658" s="5"/>
      <c r="H658" s="27" t="str">
        <f t="shared" si="102"/>
        <v/>
      </c>
      <c r="I658" s="27" t="str">
        <f>IFERROR(VLOOKUP(H658,vlookup!G$2:I$331,2,FALSE),"")</f>
        <v/>
      </c>
      <c r="J658" s="27" t="str">
        <f>IFERROR(VLOOKUP(H658,vlookup!G$2:I$331,3,FALSE),"")</f>
        <v/>
      </c>
      <c r="K658" s="5"/>
      <c r="L658" s="6"/>
      <c r="M658" s="6"/>
      <c r="N658" s="6"/>
      <c r="O658" s="6"/>
      <c r="P658" s="6"/>
      <c r="Q658" s="14" t="str">
        <f t="shared" si="103"/>
        <v/>
      </c>
      <c r="R658" s="5"/>
      <c r="S658" s="6"/>
      <c r="T658" s="6"/>
      <c r="U658" s="5"/>
      <c r="V658" s="45">
        <f t="shared" si="104"/>
        <v>0</v>
      </c>
      <c r="W658" s="45">
        <f t="shared" si="105"/>
        <v>0</v>
      </c>
      <c r="X658" s="45" t="e">
        <f t="shared" si="106"/>
        <v>#VALUE!</v>
      </c>
      <c r="Y658" s="45">
        <f>IFERROR(VALUE(V658),VLOOKUP(V658,DayReplace[],2,0))</f>
        <v>0</v>
      </c>
      <c r="Z658" s="45">
        <f>IF(V658=0,1,
IF(OR(AND(COUNTIF(Table12[Normal and Leap Years],X658),AA658=3,Y658=30),
AND(COUNTIF(Table9[MM Year],X658),COUNTIF(Table13[Always 29-Day Months],AA658),Y658=30)),Y658
-1,Y658))</f>
        <v>1</v>
      </c>
      <c r="AA658" s="45">
        <f>IFERROR(VALUE(W658),VLOOKUP(W658,MonthReplace[],2,0))</f>
        <v>0</v>
      </c>
      <c r="AB658" s="45" t="e">
        <f>IF(COUNTIF(Table9[MM Year],X658),VLOOKUP(AA658,MonthSerial[],VLOOKUP(X658,Table9[],3,0)+2,0),DATE(X658,AA658,0)-AC658)</f>
        <v>#VALUE!</v>
      </c>
      <c r="AC658" s="45" t="e">
        <f>IF(COUNTIF(Table9[MM Year],X658),
VLOOKUP(X658,Table9[],5,0),
DATE(X658,1,0))</f>
        <v>#VALUE!</v>
      </c>
      <c r="AD658" s="46" t="e">
        <f>IF(AA658=0,DATE(YEAR(AC658+1),7,16),
IF(V658=0,IF(COUNTIF(Table9[MM Year],X658),AC658+AB658+Z658+15-DAY(AC658+AB658+Z658+15)+16,AC658+AB658+Z658-DAY(AC658+AB658+Z658)+16),
IF(COUNTIF(Table9[MM Year],X658),
IF(AC658+AB658+Z658&lt;VLOOKUP(X658,Table9[],7,0),AC658
+AB658+Z658+VLOOKUP(X658,Table9[],4,0),AC658+AB658+Z658),AC658
+AB658+Z658)))</f>
        <v>#VALUE!</v>
      </c>
      <c r="AE658" s="42"/>
      <c r="AF658" s="15" t="str">
        <f>IFERROR(IF(COUNTIF(Table9[MM Year],X658),
IF(AD658&lt;VLOOKUP(X658,Table9[],7,0),AD658
+VLOOKUP(X658,Table9[],4,0),AD658),AD658
),"")</f>
        <v/>
      </c>
      <c r="AG658" s="5"/>
      <c r="AH658" s="5"/>
      <c r="AI658" s="5"/>
      <c r="AJ658" s="6"/>
      <c r="AK658" s="6"/>
      <c r="AL658" s="12" t="str">
        <f t="shared" si="107"/>
        <v/>
      </c>
      <c r="AM658" s="5"/>
      <c r="AN658" s="27" t="str">
        <f t="shared" si="108"/>
        <v/>
      </c>
      <c r="AO658" s="5"/>
      <c r="AP658" s="5"/>
      <c r="AQ658" s="6"/>
      <c r="AR658" s="12" t="str">
        <f t="shared" si="109"/>
        <v/>
      </c>
      <c r="AS658" s="6"/>
      <c r="AT658" s="5"/>
      <c r="AU658" s="53"/>
      <c r="AV658" s="53"/>
      <c r="AW658" s="54"/>
      <c r="AX658" s="15" t="str">
        <f t="shared" si="110"/>
        <v/>
      </c>
      <c r="AY658" s="5"/>
      <c r="AZ658" s="27" t="str">
        <f>IFERROR(VLOOKUP(AY658,vlookup!A$2:I$331,2,FALSE),"")</f>
        <v/>
      </c>
      <c r="BA658" s="27" t="str">
        <f>IFERROR(VLOOKUP(AY658,vlookup!A$2:I$331,3,FALSE),"")</f>
        <v/>
      </c>
      <c r="BB658" s="5"/>
      <c r="BC658" s="27" t="str">
        <f>IFERROR(VLOOKUP(BB658,vlookup!D$2:E$331,2,FALSE),"")</f>
        <v/>
      </c>
      <c r="BD658" s="5"/>
      <c r="BE658" s="27" t="str">
        <f t="shared" si="111"/>
        <v/>
      </c>
      <c r="BF658" s="27" t="str">
        <f>IFERROR(VLOOKUP(BE658,vlookup!G$2:I$331,2,FALSE),"")</f>
        <v/>
      </c>
      <c r="BG658" s="27" t="str">
        <f>IFERROR(VLOOKUP(BE658,vlookup!G$2:I$331,3,FALSE),"")</f>
        <v/>
      </c>
      <c r="BH658" s="5"/>
      <c r="BI658" s="6"/>
      <c r="BJ658" s="6"/>
      <c r="BK658" s="6"/>
      <c r="BL658" s="6"/>
    </row>
    <row r="659" spans="1:64">
      <c r="A659" s="4"/>
      <c r="B659" s="5"/>
      <c r="C659" s="27" t="str">
        <f>IFERROR(VLOOKUP(B659,vlookup!A$2:I$331,2,FALSE),"")</f>
        <v/>
      </c>
      <c r="D659" s="27" t="str">
        <f>IFERROR(VLOOKUP(B659,vlookup!A$2:I$331,3,FALSE),"")</f>
        <v/>
      </c>
      <c r="E659" s="5"/>
      <c r="F659" s="27" t="str">
        <f>IFERROR(VLOOKUP(E659,vlookup!D$2:E$331,2,FALSE),"")</f>
        <v/>
      </c>
      <c r="G659" s="5"/>
      <c r="H659" s="27" t="str">
        <f t="shared" si="102"/>
        <v/>
      </c>
      <c r="I659" s="27" t="str">
        <f>IFERROR(VLOOKUP(H659,vlookup!G$2:I$331,2,FALSE),"")</f>
        <v/>
      </c>
      <c r="J659" s="27" t="str">
        <f>IFERROR(VLOOKUP(H659,vlookup!G$2:I$331,3,FALSE),"")</f>
        <v/>
      </c>
      <c r="K659" s="5"/>
      <c r="L659" s="6"/>
      <c r="M659" s="6"/>
      <c r="N659" s="6"/>
      <c r="O659" s="6"/>
      <c r="P659" s="6"/>
      <c r="Q659" s="14" t="str">
        <f t="shared" si="103"/>
        <v/>
      </c>
      <c r="R659" s="5"/>
      <c r="S659" s="6"/>
      <c r="T659" s="6"/>
      <c r="U659" s="5"/>
      <c r="V659" s="45">
        <f t="shared" si="104"/>
        <v>0</v>
      </c>
      <c r="W659" s="45">
        <f t="shared" si="105"/>
        <v>0</v>
      </c>
      <c r="X659" s="45" t="e">
        <f t="shared" si="106"/>
        <v>#VALUE!</v>
      </c>
      <c r="Y659" s="45">
        <f>IFERROR(VALUE(V659),VLOOKUP(V659,DayReplace[],2,0))</f>
        <v>0</v>
      </c>
      <c r="Z659" s="45">
        <f>IF(V659=0,1,
IF(OR(AND(COUNTIF(Table12[Normal and Leap Years],X659),AA659=3,Y659=30),
AND(COUNTIF(Table9[MM Year],X659),COUNTIF(Table13[Always 29-Day Months],AA659),Y659=30)),Y659
-1,Y659))</f>
        <v>1</v>
      </c>
      <c r="AA659" s="45">
        <f>IFERROR(VALUE(W659),VLOOKUP(W659,MonthReplace[],2,0))</f>
        <v>0</v>
      </c>
      <c r="AB659" s="45" t="e">
        <f>IF(COUNTIF(Table9[MM Year],X659),VLOOKUP(AA659,MonthSerial[],VLOOKUP(X659,Table9[],3,0)+2,0),DATE(X659,AA659,0)-AC659)</f>
        <v>#VALUE!</v>
      </c>
      <c r="AC659" s="45" t="e">
        <f>IF(COUNTIF(Table9[MM Year],X659),
VLOOKUP(X659,Table9[],5,0),
DATE(X659,1,0))</f>
        <v>#VALUE!</v>
      </c>
      <c r="AD659" s="46" t="e">
        <f>IF(AA659=0,DATE(YEAR(AC659+1),7,16),
IF(V659=0,IF(COUNTIF(Table9[MM Year],X659),AC659+AB659+Z659+15-DAY(AC659+AB659+Z659+15)+16,AC659+AB659+Z659-DAY(AC659+AB659+Z659)+16),
IF(COUNTIF(Table9[MM Year],X659),
IF(AC659+AB659+Z659&lt;VLOOKUP(X659,Table9[],7,0),AC659
+AB659+Z659+VLOOKUP(X659,Table9[],4,0),AC659+AB659+Z659),AC659
+AB659+Z659)))</f>
        <v>#VALUE!</v>
      </c>
      <c r="AE659" s="42"/>
      <c r="AF659" s="15" t="str">
        <f>IFERROR(IF(COUNTIF(Table9[MM Year],X659),
IF(AD659&lt;VLOOKUP(X659,Table9[],7,0),AD659
+VLOOKUP(X659,Table9[],4,0),AD659),AD659
),"")</f>
        <v/>
      </c>
      <c r="AG659" s="5"/>
      <c r="AH659" s="5"/>
      <c r="AI659" s="5"/>
      <c r="AJ659" s="6"/>
      <c r="AK659" s="6"/>
      <c r="AL659" s="12" t="str">
        <f t="shared" si="107"/>
        <v/>
      </c>
      <c r="AM659" s="5"/>
      <c r="AN659" s="27" t="str">
        <f t="shared" si="108"/>
        <v/>
      </c>
      <c r="AO659" s="5"/>
      <c r="AP659" s="5"/>
      <c r="AQ659" s="6"/>
      <c r="AR659" s="12" t="str">
        <f t="shared" si="109"/>
        <v/>
      </c>
      <c r="AS659" s="6"/>
      <c r="AT659" s="5"/>
      <c r="AU659" s="53"/>
      <c r="AV659" s="53"/>
      <c r="AW659" s="54"/>
      <c r="AX659" s="15" t="str">
        <f t="shared" si="110"/>
        <v/>
      </c>
      <c r="AY659" s="5"/>
      <c r="AZ659" s="27" t="str">
        <f>IFERROR(VLOOKUP(AY659,vlookup!A$2:I$331,2,FALSE),"")</f>
        <v/>
      </c>
      <c r="BA659" s="27" t="str">
        <f>IFERROR(VLOOKUP(AY659,vlookup!A$2:I$331,3,FALSE),"")</f>
        <v/>
      </c>
      <c r="BB659" s="5"/>
      <c r="BC659" s="27" t="str">
        <f>IFERROR(VLOOKUP(BB659,vlookup!D$2:E$331,2,FALSE),"")</f>
        <v/>
      </c>
      <c r="BD659" s="5"/>
      <c r="BE659" s="27" t="str">
        <f t="shared" si="111"/>
        <v/>
      </c>
      <c r="BF659" s="27" t="str">
        <f>IFERROR(VLOOKUP(BE659,vlookup!G$2:I$331,2,FALSE),"")</f>
        <v/>
      </c>
      <c r="BG659" s="27" t="str">
        <f>IFERROR(VLOOKUP(BE659,vlookup!G$2:I$331,3,FALSE),"")</f>
        <v/>
      </c>
      <c r="BH659" s="5"/>
      <c r="BI659" s="6"/>
      <c r="BJ659" s="6"/>
      <c r="BK659" s="6"/>
      <c r="BL659" s="6"/>
    </row>
    <row r="660" spans="1:64">
      <c r="A660" s="4"/>
      <c r="B660" s="5"/>
      <c r="C660" s="27" t="str">
        <f>IFERROR(VLOOKUP(B660,vlookup!A$2:I$331,2,FALSE),"")</f>
        <v/>
      </c>
      <c r="D660" s="27" t="str">
        <f>IFERROR(VLOOKUP(B660,vlookup!A$2:I$331,3,FALSE),"")</f>
        <v/>
      </c>
      <c r="E660" s="5"/>
      <c r="F660" s="27" t="str">
        <f>IFERROR(VLOOKUP(E660,vlookup!D$2:E$331,2,FALSE),"")</f>
        <v/>
      </c>
      <c r="G660" s="5"/>
      <c r="H660" s="27" t="str">
        <f t="shared" si="102"/>
        <v/>
      </c>
      <c r="I660" s="27" t="str">
        <f>IFERROR(VLOOKUP(H660,vlookup!G$2:I$331,2,FALSE),"")</f>
        <v/>
      </c>
      <c r="J660" s="27" t="str">
        <f>IFERROR(VLOOKUP(H660,vlookup!G$2:I$331,3,FALSE),"")</f>
        <v/>
      </c>
      <c r="K660" s="5"/>
      <c r="L660" s="6"/>
      <c r="M660" s="6"/>
      <c r="N660" s="6"/>
      <c r="O660" s="6"/>
      <c r="P660" s="6"/>
      <c r="Q660" s="14" t="str">
        <f t="shared" si="103"/>
        <v/>
      </c>
      <c r="R660" s="5"/>
      <c r="S660" s="6"/>
      <c r="T660" s="6"/>
      <c r="U660" s="5"/>
      <c r="V660" s="45">
        <f t="shared" si="104"/>
        <v>0</v>
      </c>
      <c r="W660" s="45">
        <f t="shared" si="105"/>
        <v>0</v>
      </c>
      <c r="X660" s="45" t="e">
        <f t="shared" si="106"/>
        <v>#VALUE!</v>
      </c>
      <c r="Y660" s="45">
        <f>IFERROR(VALUE(V660),VLOOKUP(V660,DayReplace[],2,0))</f>
        <v>0</v>
      </c>
      <c r="Z660" s="45">
        <f>IF(V660=0,1,
IF(OR(AND(COUNTIF(Table12[Normal and Leap Years],X660),AA660=3,Y660=30),
AND(COUNTIF(Table9[MM Year],X660),COUNTIF(Table13[Always 29-Day Months],AA660),Y660=30)),Y660
-1,Y660))</f>
        <v>1</v>
      </c>
      <c r="AA660" s="45">
        <f>IFERROR(VALUE(W660),VLOOKUP(W660,MonthReplace[],2,0))</f>
        <v>0</v>
      </c>
      <c r="AB660" s="45" t="e">
        <f>IF(COUNTIF(Table9[MM Year],X660),VLOOKUP(AA660,MonthSerial[],VLOOKUP(X660,Table9[],3,0)+2,0),DATE(X660,AA660,0)-AC660)</f>
        <v>#VALUE!</v>
      </c>
      <c r="AC660" s="45" t="e">
        <f>IF(COUNTIF(Table9[MM Year],X660),
VLOOKUP(X660,Table9[],5,0),
DATE(X660,1,0))</f>
        <v>#VALUE!</v>
      </c>
      <c r="AD660" s="46" t="e">
        <f>IF(AA660=0,DATE(YEAR(AC660+1),7,16),
IF(V660=0,IF(COUNTIF(Table9[MM Year],X660),AC660+AB660+Z660+15-DAY(AC660+AB660+Z660+15)+16,AC660+AB660+Z660-DAY(AC660+AB660+Z660)+16),
IF(COUNTIF(Table9[MM Year],X660),
IF(AC660+AB660+Z660&lt;VLOOKUP(X660,Table9[],7,0),AC660
+AB660+Z660+VLOOKUP(X660,Table9[],4,0),AC660+AB660+Z660),AC660
+AB660+Z660)))</f>
        <v>#VALUE!</v>
      </c>
      <c r="AE660" s="42"/>
      <c r="AF660" s="15" t="str">
        <f>IFERROR(IF(COUNTIF(Table9[MM Year],X660),
IF(AD660&lt;VLOOKUP(X660,Table9[],7,0),AD660
+VLOOKUP(X660,Table9[],4,0),AD660),AD660
),"")</f>
        <v/>
      </c>
      <c r="AG660" s="5"/>
      <c r="AH660" s="5"/>
      <c r="AI660" s="5"/>
      <c r="AJ660" s="6"/>
      <c r="AK660" s="6"/>
      <c r="AL660" s="12" t="str">
        <f t="shared" si="107"/>
        <v/>
      </c>
      <c r="AM660" s="5"/>
      <c r="AN660" s="27" t="str">
        <f t="shared" si="108"/>
        <v/>
      </c>
      <c r="AO660" s="5"/>
      <c r="AP660" s="5"/>
      <c r="AQ660" s="6"/>
      <c r="AR660" s="12" t="str">
        <f t="shared" si="109"/>
        <v/>
      </c>
      <c r="AS660" s="6"/>
      <c r="AT660" s="5"/>
      <c r="AU660" s="53"/>
      <c r="AV660" s="53"/>
      <c r="AW660" s="54"/>
      <c r="AX660" s="15" t="str">
        <f t="shared" si="110"/>
        <v/>
      </c>
      <c r="AY660" s="5"/>
      <c r="AZ660" s="27" t="str">
        <f>IFERROR(VLOOKUP(AY660,vlookup!A$2:I$331,2,FALSE),"")</f>
        <v/>
      </c>
      <c r="BA660" s="27" t="str">
        <f>IFERROR(VLOOKUP(AY660,vlookup!A$2:I$331,3,FALSE),"")</f>
        <v/>
      </c>
      <c r="BB660" s="5"/>
      <c r="BC660" s="27" t="str">
        <f>IFERROR(VLOOKUP(BB660,vlookup!D$2:E$331,2,FALSE),"")</f>
        <v/>
      </c>
      <c r="BD660" s="5"/>
      <c r="BE660" s="27" t="str">
        <f t="shared" si="111"/>
        <v/>
      </c>
      <c r="BF660" s="27" t="str">
        <f>IFERROR(VLOOKUP(BE660,vlookup!G$2:I$331,2,FALSE),"")</f>
        <v/>
      </c>
      <c r="BG660" s="27" t="str">
        <f>IFERROR(VLOOKUP(BE660,vlookup!G$2:I$331,3,FALSE),"")</f>
        <v/>
      </c>
      <c r="BH660" s="5"/>
      <c r="BI660" s="6"/>
      <c r="BJ660" s="6"/>
      <c r="BK660" s="6"/>
      <c r="BL660" s="6"/>
    </row>
    <row r="661" spans="1:64">
      <c r="A661" s="4"/>
      <c r="B661" s="5"/>
      <c r="C661" s="27" t="str">
        <f>IFERROR(VLOOKUP(B661,vlookup!A$2:I$331,2,FALSE),"")</f>
        <v/>
      </c>
      <c r="D661" s="27" t="str">
        <f>IFERROR(VLOOKUP(B661,vlookup!A$2:I$331,3,FALSE),"")</f>
        <v/>
      </c>
      <c r="E661" s="5"/>
      <c r="F661" s="27" t="str">
        <f>IFERROR(VLOOKUP(E661,vlookup!D$2:E$331,2,FALSE),"")</f>
        <v/>
      </c>
      <c r="G661" s="5"/>
      <c r="H661" s="27" t="str">
        <f t="shared" si="102"/>
        <v/>
      </c>
      <c r="I661" s="27" t="str">
        <f>IFERROR(VLOOKUP(H661,vlookup!G$2:I$331,2,FALSE),"")</f>
        <v/>
      </c>
      <c r="J661" s="27" t="str">
        <f>IFERROR(VLOOKUP(H661,vlookup!G$2:I$331,3,FALSE),"")</f>
        <v/>
      </c>
      <c r="K661" s="5"/>
      <c r="L661" s="6"/>
      <c r="M661" s="6"/>
      <c r="N661" s="6"/>
      <c r="O661" s="6"/>
      <c r="P661" s="6"/>
      <c r="Q661" s="14" t="str">
        <f t="shared" si="103"/>
        <v/>
      </c>
      <c r="R661" s="5"/>
      <c r="S661" s="6"/>
      <c r="T661" s="6"/>
      <c r="U661" s="5"/>
      <c r="V661" s="45">
        <f t="shared" si="104"/>
        <v>0</v>
      </c>
      <c r="W661" s="45">
        <f t="shared" si="105"/>
        <v>0</v>
      </c>
      <c r="X661" s="45" t="e">
        <f t="shared" si="106"/>
        <v>#VALUE!</v>
      </c>
      <c r="Y661" s="45">
        <f>IFERROR(VALUE(V661),VLOOKUP(V661,DayReplace[],2,0))</f>
        <v>0</v>
      </c>
      <c r="Z661" s="45">
        <f>IF(V661=0,1,
IF(OR(AND(COUNTIF(Table12[Normal and Leap Years],X661),AA661=3,Y661=30),
AND(COUNTIF(Table9[MM Year],X661),COUNTIF(Table13[Always 29-Day Months],AA661),Y661=30)),Y661
-1,Y661))</f>
        <v>1</v>
      </c>
      <c r="AA661" s="45">
        <f>IFERROR(VALUE(W661),VLOOKUP(W661,MonthReplace[],2,0))</f>
        <v>0</v>
      </c>
      <c r="AB661" s="45" t="e">
        <f>IF(COUNTIF(Table9[MM Year],X661),VLOOKUP(AA661,MonthSerial[],VLOOKUP(X661,Table9[],3,0)+2,0),DATE(X661,AA661,0)-AC661)</f>
        <v>#VALUE!</v>
      </c>
      <c r="AC661" s="45" t="e">
        <f>IF(COUNTIF(Table9[MM Year],X661),
VLOOKUP(X661,Table9[],5,0),
DATE(X661,1,0))</f>
        <v>#VALUE!</v>
      </c>
      <c r="AD661" s="46" t="e">
        <f>IF(AA661=0,DATE(YEAR(AC661+1),7,16),
IF(V661=0,IF(COUNTIF(Table9[MM Year],X661),AC661+AB661+Z661+15-DAY(AC661+AB661+Z661+15)+16,AC661+AB661+Z661-DAY(AC661+AB661+Z661)+16),
IF(COUNTIF(Table9[MM Year],X661),
IF(AC661+AB661+Z661&lt;VLOOKUP(X661,Table9[],7,0),AC661
+AB661+Z661+VLOOKUP(X661,Table9[],4,0),AC661+AB661+Z661),AC661
+AB661+Z661)))</f>
        <v>#VALUE!</v>
      </c>
      <c r="AE661" s="42"/>
      <c r="AF661" s="15" t="str">
        <f>IFERROR(IF(COUNTIF(Table9[MM Year],X661),
IF(AD661&lt;VLOOKUP(X661,Table9[],7,0),AD661
+VLOOKUP(X661,Table9[],4,0),AD661),AD661
),"")</f>
        <v/>
      </c>
      <c r="AG661" s="5"/>
      <c r="AH661" s="5"/>
      <c r="AI661" s="5"/>
      <c r="AJ661" s="6"/>
      <c r="AK661" s="6"/>
      <c r="AL661" s="12" t="str">
        <f t="shared" si="107"/>
        <v/>
      </c>
      <c r="AM661" s="5"/>
      <c r="AN661" s="27" t="str">
        <f t="shared" si="108"/>
        <v/>
      </c>
      <c r="AO661" s="5"/>
      <c r="AP661" s="5"/>
      <c r="AQ661" s="6"/>
      <c r="AR661" s="12" t="str">
        <f t="shared" si="109"/>
        <v/>
      </c>
      <c r="AS661" s="6"/>
      <c r="AT661" s="5"/>
      <c r="AU661" s="53"/>
      <c r="AV661" s="53"/>
      <c r="AW661" s="54"/>
      <c r="AX661" s="15" t="str">
        <f t="shared" si="110"/>
        <v/>
      </c>
      <c r="AY661" s="5"/>
      <c r="AZ661" s="27" t="str">
        <f>IFERROR(VLOOKUP(AY661,vlookup!A$2:I$331,2,FALSE),"")</f>
        <v/>
      </c>
      <c r="BA661" s="27" t="str">
        <f>IFERROR(VLOOKUP(AY661,vlookup!A$2:I$331,3,FALSE),"")</f>
        <v/>
      </c>
      <c r="BB661" s="5"/>
      <c r="BC661" s="27" t="str">
        <f>IFERROR(VLOOKUP(BB661,vlookup!D$2:E$331,2,FALSE),"")</f>
        <v/>
      </c>
      <c r="BD661" s="5"/>
      <c r="BE661" s="27" t="str">
        <f t="shared" si="111"/>
        <v/>
      </c>
      <c r="BF661" s="27" t="str">
        <f>IFERROR(VLOOKUP(BE661,vlookup!G$2:I$331,2,FALSE),"")</f>
        <v/>
      </c>
      <c r="BG661" s="27" t="str">
        <f>IFERROR(VLOOKUP(BE661,vlookup!G$2:I$331,3,FALSE),"")</f>
        <v/>
      </c>
      <c r="BH661" s="5"/>
      <c r="BI661" s="6"/>
      <c r="BJ661" s="6"/>
      <c r="BK661" s="6"/>
      <c r="BL661" s="6"/>
    </row>
    <row r="662" spans="1:64">
      <c r="A662" s="4"/>
      <c r="B662" s="5"/>
      <c r="C662" s="27" t="str">
        <f>IFERROR(VLOOKUP(B662,vlookup!A$2:I$331,2,FALSE),"")</f>
        <v/>
      </c>
      <c r="D662" s="27" t="str">
        <f>IFERROR(VLOOKUP(B662,vlookup!A$2:I$331,3,FALSE),"")</f>
        <v/>
      </c>
      <c r="E662" s="5"/>
      <c r="F662" s="27" t="str">
        <f>IFERROR(VLOOKUP(E662,vlookup!D$2:E$331,2,FALSE),"")</f>
        <v/>
      </c>
      <c r="G662" s="5"/>
      <c r="H662" s="27" t="str">
        <f t="shared" si="102"/>
        <v/>
      </c>
      <c r="I662" s="27" t="str">
        <f>IFERROR(VLOOKUP(H662,vlookup!G$2:I$331,2,FALSE),"")</f>
        <v/>
      </c>
      <c r="J662" s="27" t="str">
        <f>IFERROR(VLOOKUP(H662,vlookup!G$2:I$331,3,FALSE),"")</f>
        <v/>
      </c>
      <c r="K662" s="5"/>
      <c r="L662" s="6"/>
      <c r="M662" s="6"/>
      <c r="N662" s="6"/>
      <c r="O662" s="6"/>
      <c r="P662" s="6"/>
      <c r="Q662" s="14" t="str">
        <f t="shared" si="103"/>
        <v/>
      </c>
      <c r="R662" s="5"/>
      <c r="S662" s="6"/>
      <c r="T662" s="6"/>
      <c r="U662" s="5"/>
      <c r="V662" s="45">
        <f t="shared" si="104"/>
        <v>0</v>
      </c>
      <c r="W662" s="45">
        <f t="shared" si="105"/>
        <v>0</v>
      </c>
      <c r="X662" s="45" t="e">
        <f t="shared" si="106"/>
        <v>#VALUE!</v>
      </c>
      <c r="Y662" s="45">
        <f>IFERROR(VALUE(V662),VLOOKUP(V662,DayReplace[],2,0))</f>
        <v>0</v>
      </c>
      <c r="Z662" s="45">
        <f>IF(V662=0,1,
IF(OR(AND(COUNTIF(Table12[Normal and Leap Years],X662),AA662=3,Y662=30),
AND(COUNTIF(Table9[MM Year],X662),COUNTIF(Table13[Always 29-Day Months],AA662),Y662=30)),Y662
-1,Y662))</f>
        <v>1</v>
      </c>
      <c r="AA662" s="45">
        <f>IFERROR(VALUE(W662),VLOOKUP(W662,MonthReplace[],2,0))</f>
        <v>0</v>
      </c>
      <c r="AB662" s="45" t="e">
        <f>IF(COUNTIF(Table9[MM Year],X662),VLOOKUP(AA662,MonthSerial[],VLOOKUP(X662,Table9[],3,0)+2,0),DATE(X662,AA662,0)-AC662)</f>
        <v>#VALUE!</v>
      </c>
      <c r="AC662" s="45" t="e">
        <f>IF(COUNTIF(Table9[MM Year],X662),
VLOOKUP(X662,Table9[],5,0),
DATE(X662,1,0))</f>
        <v>#VALUE!</v>
      </c>
      <c r="AD662" s="46" t="e">
        <f>IF(AA662=0,DATE(YEAR(AC662+1),7,16),
IF(V662=0,IF(COUNTIF(Table9[MM Year],X662),AC662+AB662+Z662+15-DAY(AC662+AB662+Z662+15)+16,AC662+AB662+Z662-DAY(AC662+AB662+Z662)+16),
IF(COUNTIF(Table9[MM Year],X662),
IF(AC662+AB662+Z662&lt;VLOOKUP(X662,Table9[],7,0),AC662
+AB662+Z662+VLOOKUP(X662,Table9[],4,0),AC662+AB662+Z662),AC662
+AB662+Z662)))</f>
        <v>#VALUE!</v>
      </c>
      <c r="AE662" s="42"/>
      <c r="AF662" s="15" t="str">
        <f>IFERROR(IF(COUNTIF(Table9[MM Year],X662),
IF(AD662&lt;VLOOKUP(X662,Table9[],7,0),AD662
+VLOOKUP(X662,Table9[],4,0),AD662),AD662
),"")</f>
        <v/>
      </c>
      <c r="AG662" s="5"/>
      <c r="AH662" s="5"/>
      <c r="AI662" s="5"/>
      <c r="AJ662" s="6"/>
      <c r="AK662" s="6"/>
      <c r="AL662" s="12" t="str">
        <f t="shared" si="107"/>
        <v/>
      </c>
      <c r="AM662" s="5"/>
      <c r="AN662" s="27" t="str">
        <f t="shared" si="108"/>
        <v/>
      </c>
      <c r="AO662" s="5"/>
      <c r="AP662" s="5"/>
      <c r="AQ662" s="6"/>
      <c r="AR662" s="12" t="str">
        <f t="shared" si="109"/>
        <v/>
      </c>
      <c r="AS662" s="6"/>
      <c r="AT662" s="5"/>
      <c r="AU662" s="53"/>
      <c r="AV662" s="53"/>
      <c r="AW662" s="54"/>
      <c r="AX662" s="15" t="str">
        <f t="shared" si="110"/>
        <v/>
      </c>
      <c r="AY662" s="5"/>
      <c r="AZ662" s="27" t="str">
        <f>IFERROR(VLOOKUP(AY662,vlookup!A$2:I$331,2,FALSE),"")</f>
        <v/>
      </c>
      <c r="BA662" s="27" t="str">
        <f>IFERROR(VLOOKUP(AY662,vlookup!A$2:I$331,3,FALSE),"")</f>
        <v/>
      </c>
      <c r="BB662" s="5"/>
      <c r="BC662" s="27" t="str">
        <f>IFERROR(VLOOKUP(BB662,vlookup!D$2:E$331,2,FALSE),"")</f>
        <v/>
      </c>
      <c r="BD662" s="5"/>
      <c r="BE662" s="27" t="str">
        <f t="shared" si="111"/>
        <v/>
      </c>
      <c r="BF662" s="27" t="str">
        <f>IFERROR(VLOOKUP(BE662,vlookup!G$2:I$331,2,FALSE),"")</f>
        <v/>
      </c>
      <c r="BG662" s="27" t="str">
        <f>IFERROR(VLOOKUP(BE662,vlookup!G$2:I$331,3,FALSE),"")</f>
        <v/>
      </c>
      <c r="BH662" s="5"/>
      <c r="BI662" s="6"/>
      <c r="BJ662" s="6"/>
      <c r="BK662" s="6"/>
      <c r="BL662" s="6"/>
    </row>
    <row r="663" spans="1:64">
      <c r="A663" s="4"/>
      <c r="B663" s="5"/>
      <c r="C663" s="27" t="str">
        <f>IFERROR(VLOOKUP(B663,vlookup!A$2:I$331,2,FALSE),"")</f>
        <v/>
      </c>
      <c r="D663" s="27" t="str">
        <f>IFERROR(VLOOKUP(B663,vlookup!A$2:I$331,3,FALSE),"")</f>
        <v/>
      </c>
      <c r="E663" s="5"/>
      <c r="F663" s="27" t="str">
        <f>IFERROR(VLOOKUP(E663,vlookup!D$2:E$331,2,FALSE),"")</f>
        <v/>
      </c>
      <c r="G663" s="5"/>
      <c r="H663" s="27" t="str">
        <f t="shared" si="102"/>
        <v/>
      </c>
      <c r="I663" s="27" t="str">
        <f>IFERROR(VLOOKUP(H663,vlookup!G$2:I$331,2,FALSE),"")</f>
        <v/>
      </c>
      <c r="J663" s="27" t="str">
        <f>IFERROR(VLOOKUP(H663,vlookup!G$2:I$331,3,FALSE),"")</f>
        <v/>
      </c>
      <c r="K663" s="5"/>
      <c r="L663" s="6"/>
      <c r="M663" s="6"/>
      <c r="N663" s="6"/>
      <c r="O663" s="6"/>
      <c r="P663" s="6"/>
      <c r="Q663" s="14" t="str">
        <f t="shared" si="103"/>
        <v/>
      </c>
      <c r="R663" s="5"/>
      <c r="S663" s="6"/>
      <c r="T663" s="6"/>
      <c r="U663" s="5"/>
      <c r="V663" s="45">
        <f t="shared" si="104"/>
        <v>0</v>
      </c>
      <c r="W663" s="45">
        <f t="shared" si="105"/>
        <v>0</v>
      </c>
      <c r="X663" s="45" t="e">
        <f t="shared" si="106"/>
        <v>#VALUE!</v>
      </c>
      <c r="Y663" s="45">
        <f>IFERROR(VALUE(V663),VLOOKUP(V663,DayReplace[],2,0))</f>
        <v>0</v>
      </c>
      <c r="Z663" s="45">
        <f>IF(V663=0,1,
IF(OR(AND(COUNTIF(Table12[Normal and Leap Years],X663),AA663=3,Y663=30),
AND(COUNTIF(Table9[MM Year],X663),COUNTIF(Table13[Always 29-Day Months],AA663),Y663=30)),Y663
-1,Y663))</f>
        <v>1</v>
      </c>
      <c r="AA663" s="45">
        <f>IFERROR(VALUE(W663),VLOOKUP(W663,MonthReplace[],2,0))</f>
        <v>0</v>
      </c>
      <c r="AB663" s="45" t="e">
        <f>IF(COUNTIF(Table9[MM Year],X663),VLOOKUP(AA663,MonthSerial[],VLOOKUP(X663,Table9[],3,0)+2,0),DATE(X663,AA663,0)-AC663)</f>
        <v>#VALUE!</v>
      </c>
      <c r="AC663" s="45" t="e">
        <f>IF(COUNTIF(Table9[MM Year],X663),
VLOOKUP(X663,Table9[],5,0),
DATE(X663,1,0))</f>
        <v>#VALUE!</v>
      </c>
      <c r="AD663" s="46" t="e">
        <f>IF(AA663=0,DATE(YEAR(AC663+1),7,16),
IF(V663=0,IF(COUNTIF(Table9[MM Year],X663),AC663+AB663+Z663+15-DAY(AC663+AB663+Z663+15)+16,AC663+AB663+Z663-DAY(AC663+AB663+Z663)+16),
IF(COUNTIF(Table9[MM Year],X663),
IF(AC663+AB663+Z663&lt;VLOOKUP(X663,Table9[],7,0),AC663
+AB663+Z663+VLOOKUP(X663,Table9[],4,0),AC663+AB663+Z663),AC663
+AB663+Z663)))</f>
        <v>#VALUE!</v>
      </c>
      <c r="AE663" s="42"/>
      <c r="AF663" s="15" t="str">
        <f>IFERROR(IF(COUNTIF(Table9[MM Year],X663),
IF(AD663&lt;VLOOKUP(X663,Table9[],7,0),AD663
+VLOOKUP(X663,Table9[],4,0),AD663),AD663
),"")</f>
        <v/>
      </c>
      <c r="AG663" s="5"/>
      <c r="AH663" s="5"/>
      <c r="AI663" s="5"/>
      <c r="AJ663" s="6"/>
      <c r="AK663" s="6"/>
      <c r="AL663" s="12" t="str">
        <f t="shared" si="107"/>
        <v/>
      </c>
      <c r="AM663" s="5"/>
      <c r="AN663" s="27" t="str">
        <f t="shared" si="108"/>
        <v/>
      </c>
      <c r="AO663" s="5"/>
      <c r="AP663" s="5"/>
      <c r="AQ663" s="6"/>
      <c r="AR663" s="12" t="str">
        <f t="shared" si="109"/>
        <v/>
      </c>
      <c r="AS663" s="6"/>
      <c r="AT663" s="5"/>
      <c r="AU663" s="53"/>
      <c r="AV663" s="53"/>
      <c r="AW663" s="54"/>
      <c r="AX663" s="15" t="str">
        <f t="shared" si="110"/>
        <v/>
      </c>
      <c r="AY663" s="5"/>
      <c r="AZ663" s="27" t="str">
        <f>IFERROR(VLOOKUP(AY663,vlookup!A$2:I$331,2,FALSE),"")</f>
        <v/>
      </c>
      <c r="BA663" s="27" t="str">
        <f>IFERROR(VLOOKUP(AY663,vlookup!A$2:I$331,3,FALSE),"")</f>
        <v/>
      </c>
      <c r="BB663" s="5"/>
      <c r="BC663" s="27" t="str">
        <f>IFERROR(VLOOKUP(BB663,vlookup!D$2:E$331,2,FALSE),"")</f>
        <v/>
      </c>
      <c r="BD663" s="5"/>
      <c r="BE663" s="27" t="str">
        <f t="shared" si="111"/>
        <v/>
      </c>
      <c r="BF663" s="27" t="str">
        <f>IFERROR(VLOOKUP(BE663,vlookup!G$2:I$331,2,FALSE),"")</f>
        <v/>
      </c>
      <c r="BG663" s="27" t="str">
        <f>IFERROR(VLOOKUP(BE663,vlookup!G$2:I$331,3,FALSE),"")</f>
        <v/>
      </c>
      <c r="BH663" s="5"/>
      <c r="BI663" s="6"/>
      <c r="BJ663" s="6"/>
      <c r="BK663" s="6"/>
      <c r="BL663" s="6"/>
    </row>
    <row r="664" spans="1:64">
      <c r="A664" s="4"/>
      <c r="B664" s="5"/>
      <c r="C664" s="27" t="str">
        <f>IFERROR(VLOOKUP(B664,vlookup!A$2:I$331,2,FALSE),"")</f>
        <v/>
      </c>
      <c r="D664" s="27" t="str">
        <f>IFERROR(VLOOKUP(B664,vlookup!A$2:I$331,3,FALSE),"")</f>
        <v/>
      </c>
      <c r="E664" s="5"/>
      <c r="F664" s="27" t="str">
        <f>IFERROR(VLOOKUP(E664,vlookup!D$2:E$331,2,FALSE),"")</f>
        <v/>
      </c>
      <c r="G664" s="5"/>
      <c r="H664" s="27" t="str">
        <f t="shared" si="102"/>
        <v/>
      </c>
      <c r="I664" s="27" t="str">
        <f>IFERROR(VLOOKUP(H664,vlookup!G$2:I$331,2,FALSE),"")</f>
        <v/>
      </c>
      <c r="J664" s="27" t="str">
        <f>IFERROR(VLOOKUP(H664,vlookup!G$2:I$331,3,FALSE),"")</f>
        <v/>
      </c>
      <c r="K664" s="5"/>
      <c r="L664" s="6"/>
      <c r="M664" s="6"/>
      <c r="N664" s="6"/>
      <c r="O664" s="6"/>
      <c r="P664" s="6"/>
      <c r="Q664" s="14" t="str">
        <f t="shared" si="103"/>
        <v/>
      </c>
      <c r="R664" s="5"/>
      <c r="S664" s="6"/>
      <c r="T664" s="6"/>
      <c r="U664" s="5"/>
      <c r="V664" s="45">
        <f t="shared" si="104"/>
        <v>0</v>
      </c>
      <c r="W664" s="45">
        <f t="shared" si="105"/>
        <v>0</v>
      </c>
      <c r="X664" s="45" t="e">
        <f t="shared" si="106"/>
        <v>#VALUE!</v>
      </c>
      <c r="Y664" s="45">
        <f>IFERROR(VALUE(V664),VLOOKUP(V664,DayReplace[],2,0))</f>
        <v>0</v>
      </c>
      <c r="Z664" s="45">
        <f>IF(V664=0,1,
IF(OR(AND(COUNTIF(Table12[Normal and Leap Years],X664),AA664=3,Y664=30),
AND(COUNTIF(Table9[MM Year],X664),COUNTIF(Table13[Always 29-Day Months],AA664),Y664=30)),Y664
-1,Y664))</f>
        <v>1</v>
      </c>
      <c r="AA664" s="45">
        <f>IFERROR(VALUE(W664),VLOOKUP(W664,MonthReplace[],2,0))</f>
        <v>0</v>
      </c>
      <c r="AB664" s="45" t="e">
        <f>IF(COUNTIF(Table9[MM Year],X664),VLOOKUP(AA664,MonthSerial[],VLOOKUP(X664,Table9[],3,0)+2,0),DATE(X664,AA664,0)-AC664)</f>
        <v>#VALUE!</v>
      </c>
      <c r="AC664" s="45" t="e">
        <f>IF(COUNTIF(Table9[MM Year],X664),
VLOOKUP(X664,Table9[],5,0),
DATE(X664,1,0))</f>
        <v>#VALUE!</v>
      </c>
      <c r="AD664" s="46" t="e">
        <f>IF(AA664=0,DATE(YEAR(AC664+1),7,16),
IF(V664=0,IF(COUNTIF(Table9[MM Year],X664),AC664+AB664+Z664+15-DAY(AC664+AB664+Z664+15)+16,AC664+AB664+Z664-DAY(AC664+AB664+Z664)+16),
IF(COUNTIF(Table9[MM Year],X664),
IF(AC664+AB664+Z664&lt;VLOOKUP(X664,Table9[],7,0),AC664
+AB664+Z664+VLOOKUP(X664,Table9[],4,0),AC664+AB664+Z664),AC664
+AB664+Z664)))</f>
        <v>#VALUE!</v>
      </c>
      <c r="AE664" s="42"/>
      <c r="AF664" s="15" t="str">
        <f>IFERROR(IF(COUNTIF(Table9[MM Year],X664),
IF(AD664&lt;VLOOKUP(X664,Table9[],7,0),AD664
+VLOOKUP(X664,Table9[],4,0),AD664),AD664
),"")</f>
        <v/>
      </c>
      <c r="AG664" s="5"/>
      <c r="AH664" s="5"/>
      <c r="AI664" s="5"/>
      <c r="AJ664" s="6"/>
      <c r="AK664" s="6"/>
      <c r="AL664" s="12" t="str">
        <f t="shared" si="107"/>
        <v/>
      </c>
      <c r="AM664" s="5"/>
      <c r="AN664" s="27" t="str">
        <f t="shared" si="108"/>
        <v/>
      </c>
      <c r="AO664" s="5"/>
      <c r="AP664" s="5"/>
      <c r="AQ664" s="6"/>
      <c r="AR664" s="12" t="str">
        <f t="shared" si="109"/>
        <v/>
      </c>
      <c r="AS664" s="6"/>
      <c r="AT664" s="5"/>
      <c r="AU664" s="53"/>
      <c r="AV664" s="53"/>
      <c r="AW664" s="54"/>
      <c r="AX664" s="15" t="str">
        <f t="shared" si="110"/>
        <v/>
      </c>
      <c r="AY664" s="5"/>
      <c r="AZ664" s="27" t="str">
        <f>IFERROR(VLOOKUP(AY664,vlookup!A$2:I$331,2,FALSE),"")</f>
        <v/>
      </c>
      <c r="BA664" s="27" t="str">
        <f>IFERROR(VLOOKUP(AY664,vlookup!A$2:I$331,3,FALSE),"")</f>
        <v/>
      </c>
      <c r="BB664" s="5"/>
      <c r="BC664" s="27" t="str">
        <f>IFERROR(VLOOKUP(BB664,vlookup!D$2:E$331,2,FALSE),"")</f>
        <v/>
      </c>
      <c r="BD664" s="5"/>
      <c r="BE664" s="27" t="str">
        <f t="shared" si="111"/>
        <v/>
      </c>
      <c r="BF664" s="27" t="str">
        <f>IFERROR(VLOOKUP(BE664,vlookup!G$2:I$331,2,FALSE),"")</f>
        <v/>
      </c>
      <c r="BG664" s="27" t="str">
        <f>IFERROR(VLOOKUP(BE664,vlookup!G$2:I$331,3,FALSE),"")</f>
        <v/>
      </c>
      <c r="BH664" s="5"/>
      <c r="BI664" s="6"/>
      <c r="BJ664" s="6"/>
      <c r="BK664" s="6"/>
      <c r="BL664" s="6"/>
    </row>
    <row r="665" spans="1:64">
      <c r="A665" s="4"/>
      <c r="B665" s="5"/>
      <c r="C665" s="27" t="str">
        <f>IFERROR(VLOOKUP(B665,vlookup!A$2:I$331,2,FALSE),"")</f>
        <v/>
      </c>
      <c r="D665" s="27" t="str">
        <f>IFERROR(VLOOKUP(B665,vlookup!A$2:I$331,3,FALSE),"")</f>
        <v/>
      </c>
      <c r="E665" s="5"/>
      <c r="F665" s="27" t="str">
        <f>IFERROR(VLOOKUP(E665,vlookup!D$2:E$331,2,FALSE),"")</f>
        <v/>
      </c>
      <c r="G665" s="5"/>
      <c r="H665" s="27" t="str">
        <f t="shared" si="102"/>
        <v/>
      </c>
      <c r="I665" s="27" t="str">
        <f>IFERROR(VLOOKUP(H665,vlookup!G$2:I$331,2,FALSE),"")</f>
        <v/>
      </c>
      <c r="J665" s="27" t="str">
        <f>IFERROR(VLOOKUP(H665,vlookup!G$2:I$331,3,FALSE),"")</f>
        <v/>
      </c>
      <c r="K665" s="5"/>
      <c r="L665" s="6"/>
      <c r="M665" s="6"/>
      <c r="N665" s="6"/>
      <c r="O665" s="6"/>
      <c r="P665" s="6"/>
      <c r="Q665" s="14" t="str">
        <f t="shared" si="103"/>
        <v/>
      </c>
      <c r="R665" s="5"/>
      <c r="S665" s="6"/>
      <c r="T665" s="6"/>
      <c r="U665" s="5"/>
      <c r="V665" s="45">
        <f t="shared" si="104"/>
        <v>0</v>
      </c>
      <c r="W665" s="45">
        <f t="shared" si="105"/>
        <v>0</v>
      </c>
      <c r="X665" s="45" t="e">
        <f t="shared" si="106"/>
        <v>#VALUE!</v>
      </c>
      <c r="Y665" s="45">
        <f>IFERROR(VALUE(V665),VLOOKUP(V665,DayReplace[],2,0))</f>
        <v>0</v>
      </c>
      <c r="Z665" s="45">
        <f>IF(V665=0,1,
IF(OR(AND(COUNTIF(Table12[Normal and Leap Years],X665),AA665=3,Y665=30),
AND(COUNTIF(Table9[MM Year],X665),COUNTIF(Table13[Always 29-Day Months],AA665),Y665=30)),Y665
-1,Y665))</f>
        <v>1</v>
      </c>
      <c r="AA665" s="45">
        <f>IFERROR(VALUE(W665),VLOOKUP(W665,MonthReplace[],2,0))</f>
        <v>0</v>
      </c>
      <c r="AB665" s="45" t="e">
        <f>IF(COUNTIF(Table9[MM Year],X665),VLOOKUP(AA665,MonthSerial[],VLOOKUP(X665,Table9[],3,0)+2,0),DATE(X665,AA665,0)-AC665)</f>
        <v>#VALUE!</v>
      </c>
      <c r="AC665" s="45" t="e">
        <f>IF(COUNTIF(Table9[MM Year],X665),
VLOOKUP(X665,Table9[],5,0),
DATE(X665,1,0))</f>
        <v>#VALUE!</v>
      </c>
      <c r="AD665" s="46" t="e">
        <f>IF(AA665=0,DATE(YEAR(AC665+1),7,16),
IF(V665=0,IF(COUNTIF(Table9[MM Year],X665),AC665+AB665+Z665+15-DAY(AC665+AB665+Z665+15)+16,AC665+AB665+Z665-DAY(AC665+AB665+Z665)+16),
IF(COUNTIF(Table9[MM Year],X665),
IF(AC665+AB665+Z665&lt;VLOOKUP(X665,Table9[],7,0),AC665
+AB665+Z665+VLOOKUP(X665,Table9[],4,0),AC665+AB665+Z665),AC665
+AB665+Z665)))</f>
        <v>#VALUE!</v>
      </c>
      <c r="AE665" s="42"/>
      <c r="AF665" s="15" t="str">
        <f>IFERROR(IF(COUNTIF(Table9[MM Year],X665),
IF(AD665&lt;VLOOKUP(X665,Table9[],7,0),AD665
+VLOOKUP(X665,Table9[],4,0),AD665),AD665
),"")</f>
        <v/>
      </c>
      <c r="AG665" s="5"/>
      <c r="AH665" s="5"/>
      <c r="AI665" s="5"/>
      <c r="AJ665" s="6"/>
      <c r="AK665" s="6"/>
      <c r="AL665" s="12" t="str">
        <f t="shared" si="107"/>
        <v/>
      </c>
      <c r="AM665" s="5"/>
      <c r="AN665" s="27" t="str">
        <f t="shared" si="108"/>
        <v/>
      </c>
      <c r="AO665" s="5"/>
      <c r="AP665" s="5"/>
      <c r="AQ665" s="6"/>
      <c r="AR665" s="12" t="str">
        <f t="shared" si="109"/>
        <v/>
      </c>
      <c r="AS665" s="6"/>
      <c r="AT665" s="5"/>
      <c r="AU665" s="53"/>
      <c r="AV665" s="53"/>
      <c r="AW665" s="54"/>
      <c r="AX665" s="15" t="str">
        <f t="shared" si="110"/>
        <v/>
      </c>
      <c r="AY665" s="5"/>
      <c r="AZ665" s="27" t="str">
        <f>IFERROR(VLOOKUP(AY665,vlookup!A$2:I$331,2,FALSE),"")</f>
        <v/>
      </c>
      <c r="BA665" s="27" t="str">
        <f>IFERROR(VLOOKUP(AY665,vlookup!A$2:I$331,3,FALSE),"")</f>
        <v/>
      </c>
      <c r="BB665" s="5"/>
      <c r="BC665" s="27" t="str">
        <f>IFERROR(VLOOKUP(BB665,vlookup!D$2:E$331,2,FALSE),"")</f>
        <v/>
      </c>
      <c r="BD665" s="5"/>
      <c r="BE665" s="27" t="str">
        <f t="shared" si="111"/>
        <v/>
      </c>
      <c r="BF665" s="27" t="str">
        <f>IFERROR(VLOOKUP(BE665,vlookup!G$2:I$331,2,FALSE),"")</f>
        <v/>
      </c>
      <c r="BG665" s="27" t="str">
        <f>IFERROR(VLOOKUP(BE665,vlookup!G$2:I$331,3,FALSE),"")</f>
        <v/>
      </c>
      <c r="BH665" s="5"/>
      <c r="BI665" s="6"/>
      <c r="BJ665" s="6"/>
      <c r="BK665" s="6"/>
      <c r="BL665" s="6"/>
    </row>
    <row r="666" spans="1:64">
      <c r="A666" s="4"/>
      <c r="B666" s="5"/>
      <c r="C666" s="27" t="str">
        <f>IFERROR(VLOOKUP(B666,vlookup!A$2:I$331,2,FALSE),"")</f>
        <v/>
      </c>
      <c r="D666" s="27" t="str">
        <f>IFERROR(VLOOKUP(B666,vlookup!A$2:I$331,3,FALSE),"")</f>
        <v/>
      </c>
      <c r="E666" s="5"/>
      <c r="F666" s="27" t="str">
        <f>IFERROR(VLOOKUP(E666,vlookup!D$2:E$331,2,FALSE),"")</f>
        <v/>
      </c>
      <c r="G666" s="5"/>
      <c r="H666" s="27" t="str">
        <f t="shared" si="102"/>
        <v/>
      </c>
      <c r="I666" s="27" t="str">
        <f>IFERROR(VLOOKUP(H666,vlookup!G$2:I$331,2,FALSE),"")</f>
        <v/>
      </c>
      <c r="J666" s="27" t="str">
        <f>IFERROR(VLOOKUP(H666,vlookup!G$2:I$331,3,FALSE),"")</f>
        <v/>
      </c>
      <c r="K666" s="5"/>
      <c r="L666" s="6"/>
      <c r="M666" s="6"/>
      <c r="N666" s="6"/>
      <c r="O666" s="6"/>
      <c r="P666" s="6"/>
      <c r="Q666" s="14" t="str">
        <f t="shared" si="103"/>
        <v/>
      </c>
      <c r="R666" s="5"/>
      <c r="S666" s="6"/>
      <c r="T666" s="6"/>
      <c r="U666" s="5"/>
      <c r="V666" s="45">
        <f t="shared" si="104"/>
        <v>0</v>
      </c>
      <c r="W666" s="45">
        <f t="shared" si="105"/>
        <v>0</v>
      </c>
      <c r="X666" s="45" t="e">
        <f t="shared" si="106"/>
        <v>#VALUE!</v>
      </c>
      <c r="Y666" s="45">
        <f>IFERROR(VALUE(V666),VLOOKUP(V666,DayReplace[],2,0))</f>
        <v>0</v>
      </c>
      <c r="Z666" s="45">
        <f>IF(V666=0,1,
IF(OR(AND(COUNTIF(Table12[Normal and Leap Years],X666),AA666=3,Y666=30),
AND(COUNTIF(Table9[MM Year],X666),COUNTIF(Table13[Always 29-Day Months],AA666),Y666=30)),Y666
-1,Y666))</f>
        <v>1</v>
      </c>
      <c r="AA666" s="45">
        <f>IFERROR(VALUE(W666),VLOOKUP(W666,MonthReplace[],2,0))</f>
        <v>0</v>
      </c>
      <c r="AB666" s="45" t="e">
        <f>IF(COUNTIF(Table9[MM Year],X666),VLOOKUP(AA666,MonthSerial[],VLOOKUP(X666,Table9[],3,0)+2,0),DATE(X666,AA666,0)-AC666)</f>
        <v>#VALUE!</v>
      </c>
      <c r="AC666" s="45" t="e">
        <f>IF(COUNTIF(Table9[MM Year],X666),
VLOOKUP(X666,Table9[],5,0),
DATE(X666,1,0))</f>
        <v>#VALUE!</v>
      </c>
      <c r="AD666" s="46" t="e">
        <f>IF(AA666=0,DATE(YEAR(AC666+1),7,16),
IF(V666=0,IF(COUNTIF(Table9[MM Year],X666),AC666+AB666+Z666+15-DAY(AC666+AB666+Z666+15)+16,AC666+AB666+Z666-DAY(AC666+AB666+Z666)+16),
IF(COUNTIF(Table9[MM Year],X666),
IF(AC666+AB666+Z666&lt;VLOOKUP(X666,Table9[],7,0),AC666
+AB666+Z666+VLOOKUP(X666,Table9[],4,0),AC666+AB666+Z666),AC666
+AB666+Z666)))</f>
        <v>#VALUE!</v>
      </c>
      <c r="AE666" s="42"/>
      <c r="AF666" s="15" t="str">
        <f>IFERROR(IF(COUNTIF(Table9[MM Year],X666),
IF(AD666&lt;VLOOKUP(X666,Table9[],7,0),AD666
+VLOOKUP(X666,Table9[],4,0),AD666),AD666
),"")</f>
        <v/>
      </c>
      <c r="AG666" s="5"/>
      <c r="AH666" s="5"/>
      <c r="AI666" s="5"/>
      <c r="AJ666" s="6"/>
      <c r="AK666" s="6"/>
      <c r="AL666" s="12" t="str">
        <f t="shared" si="107"/>
        <v/>
      </c>
      <c r="AM666" s="5"/>
      <c r="AN666" s="27" t="str">
        <f t="shared" si="108"/>
        <v/>
      </c>
      <c r="AO666" s="5"/>
      <c r="AP666" s="5"/>
      <c r="AQ666" s="6"/>
      <c r="AR666" s="12" t="str">
        <f t="shared" si="109"/>
        <v/>
      </c>
      <c r="AS666" s="6"/>
      <c r="AT666" s="5"/>
      <c r="AU666" s="53"/>
      <c r="AV666" s="53"/>
      <c r="AW666" s="54"/>
      <c r="AX666" s="15" t="str">
        <f t="shared" si="110"/>
        <v/>
      </c>
      <c r="AY666" s="5"/>
      <c r="AZ666" s="27" t="str">
        <f>IFERROR(VLOOKUP(AY666,vlookup!A$2:I$331,2,FALSE),"")</f>
        <v/>
      </c>
      <c r="BA666" s="27" t="str">
        <f>IFERROR(VLOOKUP(AY666,vlookup!A$2:I$331,3,FALSE),"")</f>
        <v/>
      </c>
      <c r="BB666" s="5"/>
      <c r="BC666" s="27" t="str">
        <f>IFERROR(VLOOKUP(BB666,vlookup!D$2:E$331,2,FALSE),"")</f>
        <v/>
      </c>
      <c r="BD666" s="5"/>
      <c r="BE666" s="27" t="str">
        <f t="shared" si="111"/>
        <v/>
      </c>
      <c r="BF666" s="27" t="str">
        <f>IFERROR(VLOOKUP(BE666,vlookup!G$2:I$331,2,FALSE),"")</f>
        <v/>
      </c>
      <c r="BG666" s="27" t="str">
        <f>IFERROR(VLOOKUP(BE666,vlookup!G$2:I$331,3,FALSE),"")</f>
        <v/>
      </c>
      <c r="BH666" s="5"/>
      <c r="BI666" s="6"/>
      <c r="BJ666" s="6"/>
      <c r="BK666" s="6"/>
      <c r="BL666" s="6"/>
    </row>
    <row r="667" spans="1:64">
      <c r="A667" s="4"/>
      <c r="B667" s="5"/>
      <c r="C667" s="27" t="str">
        <f>IFERROR(VLOOKUP(B667,vlookup!A$2:I$331,2,FALSE),"")</f>
        <v/>
      </c>
      <c r="D667" s="27" t="str">
        <f>IFERROR(VLOOKUP(B667,vlookup!A$2:I$331,3,FALSE),"")</f>
        <v/>
      </c>
      <c r="E667" s="5"/>
      <c r="F667" s="27" t="str">
        <f>IFERROR(VLOOKUP(E667,vlookup!D$2:E$331,2,FALSE),"")</f>
        <v/>
      </c>
      <c r="G667" s="5"/>
      <c r="H667" s="27" t="str">
        <f t="shared" si="102"/>
        <v/>
      </c>
      <c r="I667" s="27" t="str">
        <f>IFERROR(VLOOKUP(H667,vlookup!G$2:I$331,2,FALSE),"")</f>
        <v/>
      </c>
      <c r="J667" s="27" t="str">
        <f>IFERROR(VLOOKUP(H667,vlookup!G$2:I$331,3,FALSE),"")</f>
        <v/>
      </c>
      <c r="K667" s="5"/>
      <c r="L667" s="6"/>
      <c r="M667" s="6"/>
      <c r="N667" s="6"/>
      <c r="O667" s="6"/>
      <c r="P667" s="6"/>
      <c r="Q667" s="14" t="str">
        <f t="shared" si="103"/>
        <v/>
      </c>
      <c r="R667" s="5"/>
      <c r="S667" s="6"/>
      <c r="T667" s="6"/>
      <c r="U667" s="5"/>
      <c r="V667" s="45">
        <f t="shared" si="104"/>
        <v>0</v>
      </c>
      <c r="W667" s="45">
        <f t="shared" si="105"/>
        <v>0</v>
      </c>
      <c r="X667" s="45" t="e">
        <f t="shared" si="106"/>
        <v>#VALUE!</v>
      </c>
      <c r="Y667" s="45">
        <f>IFERROR(VALUE(V667),VLOOKUP(V667,DayReplace[],2,0))</f>
        <v>0</v>
      </c>
      <c r="Z667" s="45">
        <f>IF(V667=0,1,
IF(OR(AND(COUNTIF(Table12[Normal and Leap Years],X667),AA667=3,Y667=30),
AND(COUNTIF(Table9[MM Year],X667),COUNTIF(Table13[Always 29-Day Months],AA667),Y667=30)),Y667
-1,Y667))</f>
        <v>1</v>
      </c>
      <c r="AA667" s="45">
        <f>IFERROR(VALUE(W667),VLOOKUP(W667,MonthReplace[],2,0))</f>
        <v>0</v>
      </c>
      <c r="AB667" s="45" t="e">
        <f>IF(COUNTIF(Table9[MM Year],X667),VLOOKUP(AA667,MonthSerial[],VLOOKUP(X667,Table9[],3,0)+2,0),DATE(X667,AA667,0)-AC667)</f>
        <v>#VALUE!</v>
      </c>
      <c r="AC667" s="45" t="e">
        <f>IF(COUNTIF(Table9[MM Year],X667),
VLOOKUP(X667,Table9[],5,0),
DATE(X667,1,0))</f>
        <v>#VALUE!</v>
      </c>
      <c r="AD667" s="46" t="e">
        <f>IF(AA667=0,DATE(YEAR(AC667+1),7,16),
IF(V667=0,IF(COUNTIF(Table9[MM Year],X667),AC667+AB667+Z667+15-DAY(AC667+AB667+Z667+15)+16,AC667+AB667+Z667-DAY(AC667+AB667+Z667)+16),
IF(COUNTIF(Table9[MM Year],X667),
IF(AC667+AB667+Z667&lt;VLOOKUP(X667,Table9[],7,0),AC667
+AB667+Z667+VLOOKUP(X667,Table9[],4,0),AC667+AB667+Z667),AC667
+AB667+Z667)))</f>
        <v>#VALUE!</v>
      </c>
      <c r="AE667" s="42"/>
      <c r="AF667" s="15" t="str">
        <f>IFERROR(IF(COUNTIF(Table9[MM Year],X667),
IF(AD667&lt;VLOOKUP(X667,Table9[],7,0),AD667
+VLOOKUP(X667,Table9[],4,0),AD667),AD667
),"")</f>
        <v/>
      </c>
      <c r="AG667" s="5"/>
      <c r="AH667" s="5"/>
      <c r="AI667" s="5"/>
      <c r="AJ667" s="6"/>
      <c r="AK667" s="6"/>
      <c r="AL667" s="12" t="str">
        <f t="shared" si="107"/>
        <v/>
      </c>
      <c r="AM667" s="5"/>
      <c r="AN667" s="27" t="str">
        <f t="shared" si="108"/>
        <v/>
      </c>
      <c r="AO667" s="5"/>
      <c r="AP667" s="5"/>
      <c r="AQ667" s="6"/>
      <c r="AR667" s="12" t="str">
        <f t="shared" si="109"/>
        <v/>
      </c>
      <c r="AS667" s="6"/>
      <c r="AT667" s="5"/>
      <c r="AU667" s="53"/>
      <c r="AV667" s="53"/>
      <c r="AW667" s="54"/>
      <c r="AX667" s="15" t="str">
        <f t="shared" si="110"/>
        <v/>
      </c>
      <c r="AY667" s="5"/>
      <c r="AZ667" s="27" t="str">
        <f>IFERROR(VLOOKUP(AY667,vlookup!A$2:I$331,2,FALSE),"")</f>
        <v/>
      </c>
      <c r="BA667" s="27" t="str">
        <f>IFERROR(VLOOKUP(AY667,vlookup!A$2:I$331,3,FALSE),"")</f>
        <v/>
      </c>
      <c r="BB667" s="5"/>
      <c r="BC667" s="27" t="str">
        <f>IFERROR(VLOOKUP(BB667,vlookup!D$2:E$331,2,FALSE),"")</f>
        <v/>
      </c>
      <c r="BD667" s="5"/>
      <c r="BE667" s="27" t="str">
        <f t="shared" si="111"/>
        <v/>
      </c>
      <c r="BF667" s="27" t="str">
        <f>IFERROR(VLOOKUP(BE667,vlookup!G$2:I$331,2,FALSE),"")</f>
        <v/>
      </c>
      <c r="BG667" s="27" t="str">
        <f>IFERROR(VLOOKUP(BE667,vlookup!G$2:I$331,3,FALSE),"")</f>
        <v/>
      </c>
      <c r="BH667" s="5"/>
      <c r="BI667" s="6"/>
      <c r="BJ667" s="6"/>
      <c r="BK667" s="6"/>
      <c r="BL667" s="6"/>
    </row>
    <row r="668" spans="1:64">
      <c r="A668" s="4"/>
      <c r="B668" s="5"/>
      <c r="C668" s="27" t="str">
        <f>IFERROR(VLOOKUP(B668,vlookup!A$2:I$331,2,FALSE),"")</f>
        <v/>
      </c>
      <c r="D668" s="27" t="str">
        <f>IFERROR(VLOOKUP(B668,vlookup!A$2:I$331,3,FALSE),"")</f>
        <v/>
      </c>
      <c r="E668" s="5"/>
      <c r="F668" s="27" t="str">
        <f>IFERROR(VLOOKUP(E668,vlookup!D$2:E$331,2,FALSE),"")</f>
        <v/>
      </c>
      <c r="G668" s="5"/>
      <c r="H668" s="27" t="str">
        <f t="shared" si="102"/>
        <v/>
      </c>
      <c r="I668" s="27" t="str">
        <f>IFERROR(VLOOKUP(H668,vlookup!G$2:I$331,2,FALSE),"")</f>
        <v/>
      </c>
      <c r="J668" s="27" t="str">
        <f>IFERROR(VLOOKUP(H668,vlookup!G$2:I$331,3,FALSE),"")</f>
        <v/>
      </c>
      <c r="K668" s="5"/>
      <c r="L668" s="6"/>
      <c r="M668" s="6"/>
      <c r="N668" s="6"/>
      <c r="O668" s="6"/>
      <c r="P668" s="6"/>
      <c r="Q668" s="14" t="str">
        <f t="shared" si="103"/>
        <v/>
      </c>
      <c r="R668" s="5"/>
      <c r="S668" s="6"/>
      <c r="T668" s="6"/>
      <c r="U668" s="5"/>
      <c r="V668" s="45">
        <f t="shared" si="104"/>
        <v>0</v>
      </c>
      <c r="W668" s="45">
        <f t="shared" si="105"/>
        <v>0</v>
      </c>
      <c r="X668" s="45" t="e">
        <f t="shared" si="106"/>
        <v>#VALUE!</v>
      </c>
      <c r="Y668" s="45">
        <f>IFERROR(VALUE(V668),VLOOKUP(V668,DayReplace[],2,0))</f>
        <v>0</v>
      </c>
      <c r="Z668" s="45">
        <f>IF(V668=0,1,
IF(OR(AND(COUNTIF(Table12[Normal and Leap Years],X668),AA668=3,Y668=30),
AND(COUNTIF(Table9[MM Year],X668),COUNTIF(Table13[Always 29-Day Months],AA668),Y668=30)),Y668
-1,Y668))</f>
        <v>1</v>
      </c>
      <c r="AA668" s="45">
        <f>IFERROR(VALUE(W668),VLOOKUP(W668,MonthReplace[],2,0))</f>
        <v>0</v>
      </c>
      <c r="AB668" s="45" t="e">
        <f>IF(COUNTIF(Table9[MM Year],X668),VLOOKUP(AA668,MonthSerial[],VLOOKUP(X668,Table9[],3,0)+2,0),DATE(X668,AA668,0)-AC668)</f>
        <v>#VALUE!</v>
      </c>
      <c r="AC668" s="45" t="e">
        <f>IF(COUNTIF(Table9[MM Year],X668),
VLOOKUP(X668,Table9[],5,0),
DATE(X668,1,0))</f>
        <v>#VALUE!</v>
      </c>
      <c r="AD668" s="46" t="e">
        <f>IF(AA668=0,DATE(YEAR(AC668+1),7,16),
IF(V668=0,IF(COUNTIF(Table9[MM Year],X668),AC668+AB668+Z668+15-DAY(AC668+AB668+Z668+15)+16,AC668+AB668+Z668-DAY(AC668+AB668+Z668)+16),
IF(COUNTIF(Table9[MM Year],X668),
IF(AC668+AB668+Z668&lt;VLOOKUP(X668,Table9[],7,0),AC668
+AB668+Z668+VLOOKUP(X668,Table9[],4,0),AC668+AB668+Z668),AC668
+AB668+Z668)))</f>
        <v>#VALUE!</v>
      </c>
      <c r="AE668" s="42"/>
      <c r="AF668" s="15" t="str">
        <f>IFERROR(IF(COUNTIF(Table9[MM Year],X668),
IF(AD668&lt;VLOOKUP(X668,Table9[],7,0),AD668
+VLOOKUP(X668,Table9[],4,0),AD668),AD668
),"")</f>
        <v/>
      </c>
      <c r="AG668" s="5"/>
      <c r="AH668" s="5"/>
      <c r="AI668" s="5"/>
      <c r="AJ668" s="6"/>
      <c r="AK668" s="6"/>
      <c r="AL668" s="12" t="str">
        <f t="shared" si="107"/>
        <v/>
      </c>
      <c r="AM668" s="5"/>
      <c r="AN668" s="27" t="str">
        <f t="shared" si="108"/>
        <v/>
      </c>
      <c r="AO668" s="5"/>
      <c r="AP668" s="5"/>
      <c r="AQ668" s="6"/>
      <c r="AR668" s="12" t="str">
        <f t="shared" si="109"/>
        <v/>
      </c>
      <c r="AS668" s="6"/>
      <c r="AT668" s="5"/>
      <c r="AU668" s="53"/>
      <c r="AV668" s="53"/>
      <c r="AW668" s="54"/>
      <c r="AX668" s="15" t="str">
        <f t="shared" si="110"/>
        <v/>
      </c>
      <c r="AY668" s="5"/>
      <c r="AZ668" s="27" t="str">
        <f>IFERROR(VLOOKUP(AY668,vlookup!A$2:I$331,2,FALSE),"")</f>
        <v/>
      </c>
      <c r="BA668" s="27" t="str">
        <f>IFERROR(VLOOKUP(AY668,vlookup!A$2:I$331,3,FALSE),"")</f>
        <v/>
      </c>
      <c r="BB668" s="5"/>
      <c r="BC668" s="27" t="str">
        <f>IFERROR(VLOOKUP(BB668,vlookup!D$2:E$331,2,FALSE),"")</f>
        <v/>
      </c>
      <c r="BD668" s="5"/>
      <c r="BE668" s="27" t="str">
        <f t="shared" si="111"/>
        <v/>
      </c>
      <c r="BF668" s="27" t="str">
        <f>IFERROR(VLOOKUP(BE668,vlookup!G$2:I$331,2,FALSE),"")</f>
        <v/>
      </c>
      <c r="BG668" s="27" t="str">
        <f>IFERROR(VLOOKUP(BE668,vlookup!G$2:I$331,3,FALSE),"")</f>
        <v/>
      </c>
      <c r="BH668" s="5"/>
      <c r="BI668" s="6"/>
      <c r="BJ668" s="6"/>
      <c r="BK668" s="6"/>
      <c r="BL668" s="6"/>
    </row>
    <row r="669" spans="1:64">
      <c r="A669" s="4"/>
      <c r="B669" s="5"/>
      <c r="C669" s="27" t="str">
        <f>IFERROR(VLOOKUP(B669,vlookup!A$2:I$331,2,FALSE),"")</f>
        <v/>
      </c>
      <c r="D669" s="27" t="str">
        <f>IFERROR(VLOOKUP(B669,vlookup!A$2:I$331,3,FALSE),"")</f>
        <v/>
      </c>
      <c r="E669" s="5"/>
      <c r="F669" s="27" t="str">
        <f>IFERROR(VLOOKUP(E669,vlookup!D$2:E$331,2,FALSE),"")</f>
        <v/>
      </c>
      <c r="G669" s="5"/>
      <c r="H669" s="27" t="str">
        <f t="shared" si="102"/>
        <v/>
      </c>
      <c r="I669" s="27" t="str">
        <f>IFERROR(VLOOKUP(H669,vlookup!G$2:I$331,2,FALSE),"")</f>
        <v/>
      </c>
      <c r="J669" s="27" t="str">
        <f>IFERROR(VLOOKUP(H669,vlookup!G$2:I$331,3,FALSE),"")</f>
        <v/>
      </c>
      <c r="K669" s="5"/>
      <c r="L669" s="6"/>
      <c r="M669" s="6"/>
      <c r="N669" s="6"/>
      <c r="O669" s="6"/>
      <c r="P669" s="6"/>
      <c r="Q669" s="14" t="str">
        <f t="shared" si="103"/>
        <v/>
      </c>
      <c r="R669" s="5"/>
      <c r="S669" s="6"/>
      <c r="T669" s="6"/>
      <c r="U669" s="5"/>
      <c r="V669" s="45">
        <f t="shared" si="104"/>
        <v>0</v>
      </c>
      <c r="W669" s="45">
        <f t="shared" si="105"/>
        <v>0</v>
      </c>
      <c r="X669" s="45" t="e">
        <f t="shared" si="106"/>
        <v>#VALUE!</v>
      </c>
      <c r="Y669" s="45">
        <f>IFERROR(VALUE(V669),VLOOKUP(V669,DayReplace[],2,0))</f>
        <v>0</v>
      </c>
      <c r="Z669" s="45">
        <f>IF(V669=0,1,
IF(OR(AND(COUNTIF(Table12[Normal and Leap Years],X669),AA669=3,Y669=30),
AND(COUNTIF(Table9[MM Year],X669),COUNTIF(Table13[Always 29-Day Months],AA669),Y669=30)),Y669
-1,Y669))</f>
        <v>1</v>
      </c>
      <c r="AA669" s="45">
        <f>IFERROR(VALUE(W669),VLOOKUP(W669,MonthReplace[],2,0))</f>
        <v>0</v>
      </c>
      <c r="AB669" s="45" t="e">
        <f>IF(COUNTIF(Table9[MM Year],X669),VLOOKUP(AA669,MonthSerial[],VLOOKUP(X669,Table9[],3,0)+2,0),DATE(X669,AA669,0)-AC669)</f>
        <v>#VALUE!</v>
      </c>
      <c r="AC669" s="45" t="e">
        <f>IF(COUNTIF(Table9[MM Year],X669),
VLOOKUP(X669,Table9[],5,0),
DATE(X669,1,0))</f>
        <v>#VALUE!</v>
      </c>
      <c r="AD669" s="46" t="e">
        <f>IF(AA669=0,DATE(YEAR(AC669+1),7,16),
IF(V669=0,IF(COUNTIF(Table9[MM Year],X669),AC669+AB669+Z669+15-DAY(AC669+AB669+Z669+15)+16,AC669+AB669+Z669-DAY(AC669+AB669+Z669)+16),
IF(COUNTIF(Table9[MM Year],X669),
IF(AC669+AB669+Z669&lt;VLOOKUP(X669,Table9[],7,0),AC669
+AB669+Z669+VLOOKUP(X669,Table9[],4,0),AC669+AB669+Z669),AC669
+AB669+Z669)))</f>
        <v>#VALUE!</v>
      </c>
      <c r="AE669" s="42"/>
      <c r="AF669" s="15" t="str">
        <f>IFERROR(IF(COUNTIF(Table9[MM Year],X669),
IF(AD669&lt;VLOOKUP(X669,Table9[],7,0),AD669
+VLOOKUP(X669,Table9[],4,0),AD669),AD669
),"")</f>
        <v/>
      </c>
      <c r="AG669" s="5"/>
      <c r="AH669" s="5"/>
      <c r="AI669" s="5"/>
      <c r="AJ669" s="6"/>
      <c r="AK669" s="6"/>
      <c r="AL669" s="12" t="str">
        <f t="shared" si="107"/>
        <v/>
      </c>
      <c r="AM669" s="5"/>
      <c r="AN669" s="27" t="str">
        <f t="shared" si="108"/>
        <v/>
      </c>
      <c r="AO669" s="5"/>
      <c r="AP669" s="5"/>
      <c r="AQ669" s="6"/>
      <c r="AR669" s="12" t="str">
        <f t="shared" si="109"/>
        <v/>
      </c>
      <c r="AS669" s="6"/>
      <c r="AT669" s="5"/>
      <c r="AU669" s="53"/>
      <c r="AV669" s="53"/>
      <c r="AW669" s="54"/>
      <c r="AX669" s="15" t="str">
        <f t="shared" si="110"/>
        <v/>
      </c>
      <c r="AY669" s="5"/>
      <c r="AZ669" s="27" t="str">
        <f>IFERROR(VLOOKUP(AY669,vlookup!A$2:I$331,2,FALSE),"")</f>
        <v/>
      </c>
      <c r="BA669" s="27" t="str">
        <f>IFERROR(VLOOKUP(AY669,vlookup!A$2:I$331,3,FALSE),"")</f>
        <v/>
      </c>
      <c r="BB669" s="5"/>
      <c r="BC669" s="27" t="str">
        <f>IFERROR(VLOOKUP(BB669,vlookup!D$2:E$331,2,FALSE),"")</f>
        <v/>
      </c>
      <c r="BD669" s="5"/>
      <c r="BE669" s="27" t="str">
        <f t="shared" si="111"/>
        <v/>
      </c>
      <c r="BF669" s="27" t="str">
        <f>IFERROR(VLOOKUP(BE669,vlookup!G$2:I$331,2,FALSE),"")</f>
        <v/>
      </c>
      <c r="BG669" s="27" t="str">
        <f>IFERROR(VLOOKUP(BE669,vlookup!G$2:I$331,3,FALSE),"")</f>
        <v/>
      </c>
      <c r="BH669" s="5"/>
      <c r="BI669" s="6"/>
      <c r="BJ669" s="6"/>
      <c r="BK669" s="6"/>
      <c r="BL669" s="6"/>
    </row>
    <row r="670" spans="1:64">
      <c r="A670" s="4"/>
      <c r="B670" s="5"/>
      <c r="C670" s="27" t="str">
        <f>IFERROR(VLOOKUP(B670,vlookup!A$2:I$331,2,FALSE),"")</f>
        <v/>
      </c>
      <c r="D670" s="27" t="str">
        <f>IFERROR(VLOOKUP(B670,vlookup!A$2:I$331,3,FALSE),"")</f>
        <v/>
      </c>
      <c r="E670" s="5"/>
      <c r="F670" s="27" t="str">
        <f>IFERROR(VLOOKUP(E670,vlookup!D$2:E$331,2,FALSE),"")</f>
        <v/>
      </c>
      <c r="G670" s="5"/>
      <c r="H670" s="27" t="str">
        <f t="shared" si="102"/>
        <v/>
      </c>
      <c r="I670" s="27" t="str">
        <f>IFERROR(VLOOKUP(H670,vlookup!G$2:I$331,2,FALSE),"")</f>
        <v/>
      </c>
      <c r="J670" s="27" t="str">
        <f>IFERROR(VLOOKUP(H670,vlookup!G$2:I$331,3,FALSE),"")</f>
        <v/>
      </c>
      <c r="K670" s="5"/>
      <c r="L670" s="6"/>
      <c r="M670" s="6"/>
      <c r="N670" s="6"/>
      <c r="O670" s="6"/>
      <c r="P670" s="6"/>
      <c r="Q670" s="14" t="str">
        <f t="shared" si="103"/>
        <v/>
      </c>
      <c r="R670" s="5"/>
      <c r="S670" s="6"/>
      <c r="T670" s="6"/>
      <c r="U670" s="5"/>
      <c r="V670" s="45">
        <f t="shared" si="104"/>
        <v>0</v>
      </c>
      <c r="W670" s="45">
        <f t="shared" si="105"/>
        <v>0</v>
      </c>
      <c r="X670" s="45" t="e">
        <f t="shared" si="106"/>
        <v>#VALUE!</v>
      </c>
      <c r="Y670" s="45">
        <f>IFERROR(VALUE(V670),VLOOKUP(V670,DayReplace[],2,0))</f>
        <v>0</v>
      </c>
      <c r="Z670" s="45">
        <f>IF(V670=0,1,
IF(OR(AND(COUNTIF(Table12[Normal and Leap Years],X670),AA670=3,Y670=30),
AND(COUNTIF(Table9[MM Year],X670),COUNTIF(Table13[Always 29-Day Months],AA670),Y670=30)),Y670
-1,Y670))</f>
        <v>1</v>
      </c>
      <c r="AA670" s="45">
        <f>IFERROR(VALUE(W670),VLOOKUP(W670,MonthReplace[],2,0))</f>
        <v>0</v>
      </c>
      <c r="AB670" s="45" t="e">
        <f>IF(COUNTIF(Table9[MM Year],X670),VLOOKUP(AA670,MonthSerial[],VLOOKUP(X670,Table9[],3,0)+2,0),DATE(X670,AA670,0)-AC670)</f>
        <v>#VALUE!</v>
      </c>
      <c r="AC670" s="45" t="e">
        <f>IF(COUNTIF(Table9[MM Year],X670),
VLOOKUP(X670,Table9[],5,0),
DATE(X670,1,0))</f>
        <v>#VALUE!</v>
      </c>
      <c r="AD670" s="46" t="e">
        <f>IF(AA670=0,DATE(YEAR(AC670+1),7,16),
IF(V670=0,IF(COUNTIF(Table9[MM Year],X670),AC670+AB670+Z670+15-DAY(AC670+AB670+Z670+15)+16,AC670+AB670+Z670-DAY(AC670+AB670+Z670)+16),
IF(COUNTIF(Table9[MM Year],X670),
IF(AC670+AB670+Z670&lt;VLOOKUP(X670,Table9[],7,0),AC670
+AB670+Z670+VLOOKUP(X670,Table9[],4,0),AC670+AB670+Z670),AC670
+AB670+Z670)))</f>
        <v>#VALUE!</v>
      </c>
      <c r="AE670" s="42"/>
      <c r="AF670" s="15" t="str">
        <f>IFERROR(IF(COUNTIF(Table9[MM Year],X670),
IF(AD670&lt;VLOOKUP(X670,Table9[],7,0),AD670
+VLOOKUP(X670,Table9[],4,0),AD670),AD670
),"")</f>
        <v/>
      </c>
      <c r="AG670" s="5"/>
      <c r="AH670" s="5"/>
      <c r="AI670" s="5"/>
      <c r="AJ670" s="6"/>
      <c r="AK670" s="6"/>
      <c r="AL670" s="12" t="str">
        <f t="shared" si="107"/>
        <v/>
      </c>
      <c r="AM670" s="5"/>
      <c r="AN670" s="27" t="str">
        <f t="shared" si="108"/>
        <v/>
      </c>
      <c r="AO670" s="5"/>
      <c r="AP670" s="5"/>
      <c r="AQ670" s="6"/>
      <c r="AR670" s="12" t="str">
        <f t="shared" si="109"/>
        <v/>
      </c>
      <c r="AS670" s="6"/>
      <c r="AT670" s="5"/>
      <c r="AU670" s="53"/>
      <c r="AV670" s="53"/>
      <c r="AW670" s="54"/>
      <c r="AX670" s="15" t="str">
        <f t="shared" si="110"/>
        <v/>
      </c>
      <c r="AY670" s="5"/>
      <c r="AZ670" s="27" t="str">
        <f>IFERROR(VLOOKUP(AY670,vlookup!A$2:I$331,2,FALSE),"")</f>
        <v/>
      </c>
      <c r="BA670" s="27" t="str">
        <f>IFERROR(VLOOKUP(AY670,vlookup!A$2:I$331,3,FALSE),"")</f>
        <v/>
      </c>
      <c r="BB670" s="5"/>
      <c r="BC670" s="27" t="str">
        <f>IFERROR(VLOOKUP(BB670,vlookup!D$2:E$331,2,FALSE),"")</f>
        <v/>
      </c>
      <c r="BD670" s="5"/>
      <c r="BE670" s="27" t="str">
        <f t="shared" si="111"/>
        <v/>
      </c>
      <c r="BF670" s="27" t="str">
        <f>IFERROR(VLOOKUP(BE670,vlookup!G$2:I$331,2,FALSE),"")</f>
        <v/>
      </c>
      <c r="BG670" s="27" t="str">
        <f>IFERROR(VLOOKUP(BE670,vlookup!G$2:I$331,3,FALSE),"")</f>
        <v/>
      </c>
      <c r="BH670" s="5"/>
      <c r="BI670" s="6"/>
      <c r="BJ670" s="6"/>
      <c r="BK670" s="6"/>
      <c r="BL670" s="6"/>
    </row>
    <row r="671" spans="1:64">
      <c r="A671" s="4"/>
      <c r="B671" s="5"/>
      <c r="C671" s="27" t="str">
        <f>IFERROR(VLOOKUP(B671,vlookup!A$2:I$331,2,FALSE),"")</f>
        <v/>
      </c>
      <c r="D671" s="27" t="str">
        <f>IFERROR(VLOOKUP(B671,vlookup!A$2:I$331,3,FALSE),"")</f>
        <v/>
      </c>
      <c r="E671" s="5"/>
      <c r="F671" s="27" t="str">
        <f>IFERROR(VLOOKUP(E671,vlookup!D$2:E$331,2,FALSE),"")</f>
        <v/>
      </c>
      <c r="G671" s="5"/>
      <c r="H671" s="27" t="str">
        <f t="shared" si="102"/>
        <v/>
      </c>
      <c r="I671" s="27" t="str">
        <f>IFERROR(VLOOKUP(H671,vlookup!G$2:I$331,2,FALSE),"")</f>
        <v/>
      </c>
      <c r="J671" s="27" t="str">
        <f>IFERROR(VLOOKUP(H671,vlookup!G$2:I$331,3,FALSE),"")</f>
        <v/>
      </c>
      <c r="K671" s="5"/>
      <c r="L671" s="6"/>
      <c r="M671" s="6"/>
      <c r="N671" s="6"/>
      <c r="O671" s="6"/>
      <c r="P671" s="6"/>
      <c r="Q671" s="14" t="str">
        <f t="shared" si="103"/>
        <v/>
      </c>
      <c r="R671" s="5"/>
      <c r="S671" s="6"/>
      <c r="T671" s="6"/>
      <c r="U671" s="5"/>
      <c r="V671" s="45">
        <f t="shared" si="104"/>
        <v>0</v>
      </c>
      <c r="W671" s="45">
        <f t="shared" si="105"/>
        <v>0</v>
      </c>
      <c r="X671" s="45" t="e">
        <f t="shared" si="106"/>
        <v>#VALUE!</v>
      </c>
      <c r="Y671" s="45">
        <f>IFERROR(VALUE(V671),VLOOKUP(V671,DayReplace[],2,0))</f>
        <v>0</v>
      </c>
      <c r="Z671" s="45">
        <f>IF(V671=0,1,
IF(OR(AND(COUNTIF(Table12[Normal and Leap Years],X671),AA671=3,Y671=30),
AND(COUNTIF(Table9[MM Year],X671),COUNTIF(Table13[Always 29-Day Months],AA671),Y671=30)),Y671
-1,Y671))</f>
        <v>1</v>
      </c>
      <c r="AA671" s="45">
        <f>IFERROR(VALUE(W671),VLOOKUP(W671,MonthReplace[],2,0))</f>
        <v>0</v>
      </c>
      <c r="AB671" s="45" t="e">
        <f>IF(COUNTIF(Table9[MM Year],X671),VLOOKUP(AA671,MonthSerial[],VLOOKUP(X671,Table9[],3,0)+2,0),DATE(X671,AA671,0)-AC671)</f>
        <v>#VALUE!</v>
      </c>
      <c r="AC671" s="45" t="e">
        <f>IF(COUNTIF(Table9[MM Year],X671),
VLOOKUP(X671,Table9[],5,0),
DATE(X671,1,0))</f>
        <v>#VALUE!</v>
      </c>
      <c r="AD671" s="46" t="e">
        <f>IF(AA671=0,DATE(YEAR(AC671+1),7,16),
IF(V671=0,IF(COUNTIF(Table9[MM Year],X671),AC671+AB671+Z671+15-DAY(AC671+AB671+Z671+15)+16,AC671+AB671+Z671-DAY(AC671+AB671+Z671)+16),
IF(COUNTIF(Table9[MM Year],X671),
IF(AC671+AB671+Z671&lt;VLOOKUP(X671,Table9[],7,0),AC671
+AB671+Z671+VLOOKUP(X671,Table9[],4,0),AC671+AB671+Z671),AC671
+AB671+Z671)))</f>
        <v>#VALUE!</v>
      </c>
      <c r="AE671" s="42"/>
      <c r="AF671" s="15" t="str">
        <f>IFERROR(IF(COUNTIF(Table9[MM Year],X671),
IF(AD671&lt;VLOOKUP(X671,Table9[],7,0),AD671
+VLOOKUP(X671,Table9[],4,0),AD671),AD671
),"")</f>
        <v/>
      </c>
      <c r="AG671" s="5"/>
      <c r="AH671" s="5"/>
      <c r="AI671" s="5"/>
      <c r="AJ671" s="6"/>
      <c r="AK671" s="6"/>
      <c r="AL671" s="12" t="str">
        <f t="shared" si="107"/>
        <v/>
      </c>
      <c r="AM671" s="5"/>
      <c r="AN671" s="27" t="str">
        <f t="shared" si="108"/>
        <v/>
      </c>
      <c r="AO671" s="5"/>
      <c r="AP671" s="5"/>
      <c r="AQ671" s="6"/>
      <c r="AR671" s="12" t="str">
        <f t="shared" si="109"/>
        <v/>
      </c>
      <c r="AS671" s="6"/>
      <c r="AT671" s="5"/>
      <c r="AU671" s="53"/>
      <c r="AV671" s="53"/>
      <c r="AW671" s="54"/>
      <c r="AX671" s="15" t="str">
        <f t="shared" si="110"/>
        <v/>
      </c>
      <c r="AY671" s="5"/>
      <c r="AZ671" s="27" t="str">
        <f>IFERROR(VLOOKUP(AY671,vlookup!A$2:I$331,2,FALSE),"")</f>
        <v/>
      </c>
      <c r="BA671" s="27" t="str">
        <f>IFERROR(VLOOKUP(AY671,vlookup!A$2:I$331,3,FALSE),"")</f>
        <v/>
      </c>
      <c r="BB671" s="5"/>
      <c r="BC671" s="27" t="str">
        <f>IFERROR(VLOOKUP(BB671,vlookup!D$2:E$331,2,FALSE),"")</f>
        <v/>
      </c>
      <c r="BD671" s="5"/>
      <c r="BE671" s="27" t="str">
        <f t="shared" si="111"/>
        <v/>
      </c>
      <c r="BF671" s="27" t="str">
        <f>IFERROR(VLOOKUP(BE671,vlookup!G$2:I$331,2,FALSE),"")</f>
        <v/>
      </c>
      <c r="BG671" s="27" t="str">
        <f>IFERROR(VLOOKUP(BE671,vlookup!G$2:I$331,3,FALSE),"")</f>
        <v/>
      </c>
      <c r="BH671" s="5"/>
      <c r="BI671" s="6"/>
      <c r="BJ671" s="6"/>
      <c r="BK671" s="6"/>
      <c r="BL671" s="6"/>
    </row>
    <row r="672" spans="1:64">
      <c r="A672" s="4"/>
      <c r="B672" s="5"/>
      <c r="C672" s="27" t="str">
        <f>IFERROR(VLOOKUP(B672,vlookup!A$2:I$331,2,FALSE),"")</f>
        <v/>
      </c>
      <c r="D672" s="27" t="str">
        <f>IFERROR(VLOOKUP(B672,vlookup!A$2:I$331,3,FALSE),"")</f>
        <v/>
      </c>
      <c r="E672" s="5"/>
      <c r="F672" s="27" t="str">
        <f>IFERROR(VLOOKUP(E672,vlookup!D$2:E$331,2,FALSE),"")</f>
        <v/>
      </c>
      <c r="G672" s="5"/>
      <c r="H672" s="27" t="str">
        <f t="shared" si="102"/>
        <v/>
      </c>
      <c r="I672" s="27" t="str">
        <f>IFERROR(VLOOKUP(H672,vlookup!G$2:I$331,2,FALSE),"")</f>
        <v/>
      </c>
      <c r="J672" s="27" t="str">
        <f>IFERROR(VLOOKUP(H672,vlookup!G$2:I$331,3,FALSE),"")</f>
        <v/>
      </c>
      <c r="K672" s="5"/>
      <c r="L672" s="6"/>
      <c r="M672" s="6"/>
      <c r="N672" s="6"/>
      <c r="O672" s="6"/>
      <c r="P672" s="6"/>
      <c r="Q672" s="14" t="str">
        <f t="shared" si="103"/>
        <v/>
      </c>
      <c r="R672" s="5"/>
      <c r="S672" s="6"/>
      <c r="T672" s="6"/>
      <c r="U672" s="5"/>
      <c r="V672" s="45">
        <f t="shared" si="104"/>
        <v>0</v>
      </c>
      <c r="W672" s="45">
        <f t="shared" si="105"/>
        <v>0</v>
      </c>
      <c r="X672" s="45" t="e">
        <f t="shared" si="106"/>
        <v>#VALUE!</v>
      </c>
      <c r="Y672" s="45">
        <f>IFERROR(VALUE(V672),VLOOKUP(V672,DayReplace[],2,0))</f>
        <v>0</v>
      </c>
      <c r="Z672" s="45">
        <f>IF(V672=0,1,
IF(OR(AND(COUNTIF(Table12[Normal and Leap Years],X672),AA672=3,Y672=30),
AND(COUNTIF(Table9[MM Year],X672),COUNTIF(Table13[Always 29-Day Months],AA672),Y672=30)),Y672
-1,Y672))</f>
        <v>1</v>
      </c>
      <c r="AA672" s="45">
        <f>IFERROR(VALUE(W672),VLOOKUP(W672,MonthReplace[],2,0))</f>
        <v>0</v>
      </c>
      <c r="AB672" s="45" t="e">
        <f>IF(COUNTIF(Table9[MM Year],X672),VLOOKUP(AA672,MonthSerial[],VLOOKUP(X672,Table9[],3,0)+2,0),DATE(X672,AA672,0)-AC672)</f>
        <v>#VALUE!</v>
      </c>
      <c r="AC672" s="45" t="e">
        <f>IF(COUNTIF(Table9[MM Year],X672),
VLOOKUP(X672,Table9[],5,0),
DATE(X672,1,0))</f>
        <v>#VALUE!</v>
      </c>
      <c r="AD672" s="46" t="e">
        <f>IF(AA672=0,DATE(YEAR(AC672+1),7,16),
IF(V672=0,IF(COUNTIF(Table9[MM Year],X672),AC672+AB672+Z672+15-DAY(AC672+AB672+Z672+15)+16,AC672+AB672+Z672-DAY(AC672+AB672+Z672)+16),
IF(COUNTIF(Table9[MM Year],X672),
IF(AC672+AB672+Z672&lt;VLOOKUP(X672,Table9[],7,0),AC672
+AB672+Z672+VLOOKUP(X672,Table9[],4,0),AC672+AB672+Z672),AC672
+AB672+Z672)))</f>
        <v>#VALUE!</v>
      </c>
      <c r="AE672" s="42"/>
      <c r="AF672" s="15" t="str">
        <f>IFERROR(IF(COUNTIF(Table9[MM Year],X672),
IF(AD672&lt;VLOOKUP(X672,Table9[],7,0),AD672
+VLOOKUP(X672,Table9[],4,0),AD672),AD672
),"")</f>
        <v/>
      </c>
      <c r="AG672" s="5"/>
      <c r="AH672" s="5"/>
      <c r="AI672" s="5"/>
      <c r="AJ672" s="6"/>
      <c r="AK672" s="6"/>
      <c r="AL672" s="12" t="str">
        <f t="shared" si="107"/>
        <v/>
      </c>
      <c r="AM672" s="5"/>
      <c r="AN672" s="27" t="str">
        <f t="shared" si="108"/>
        <v/>
      </c>
      <c r="AO672" s="5"/>
      <c r="AP672" s="5"/>
      <c r="AQ672" s="6"/>
      <c r="AR672" s="12" t="str">
        <f t="shared" si="109"/>
        <v/>
      </c>
      <c r="AS672" s="6"/>
      <c r="AT672" s="5"/>
      <c r="AU672" s="53"/>
      <c r="AV672" s="53"/>
      <c r="AW672" s="54"/>
      <c r="AX672" s="15" t="str">
        <f t="shared" si="110"/>
        <v/>
      </c>
      <c r="AY672" s="5"/>
      <c r="AZ672" s="27" t="str">
        <f>IFERROR(VLOOKUP(AY672,vlookup!A$2:I$331,2,FALSE),"")</f>
        <v/>
      </c>
      <c r="BA672" s="27" t="str">
        <f>IFERROR(VLOOKUP(AY672,vlookup!A$2:I$331,3,FALSE),"")</f>
        <v/>
      </c>
      <c r="BB672" s="5"/>
      <c r="BC672" s="27" t="str">
        <f>IFERROR(VLOOKUP(BB672,vlookup!D$2:E$331,2,FALSE),"")</f>
        <v/>
      </c>
      <c r="BD672" s="5"/>
      <c r="BE672" s="27" t="str">
        <f t="shared" si="111"/>
        <v/>
      </c>
      <c r="BF672" s="27" t="str">
        <f>IFERROR(VLOOKUP(BE672,vlookup!G$2:I$331,2,FALSE),"")</f>
        <v/>
      </c>
      <c r="BG672" s="27" t="str">
        <f>IFERROR(VLOOKUP(BE672,vlookup!G$2:I$331,3,FALSE),"")</f>
        <v/>
      </c>
      <c r="BH672" s="5"/>
      <c r="BI672" s="6"/>
      <c r="BJ672" s="6"/>
      <c r="BK672" s="6"/>
      <c r="BL672" s="6"/>
    </row>
    <row r="673" spans="1:64">
      <c r="A673" s="4"/>
      <c r="B673" s="5"/>
      <c r="C673" s="27" t="str">
        <f>IFERROR(VLOOKUP(B673,vlookup!A$2:I$331,2,FALSE),"")</f>
        <v/>
      </c>
      <c r="D673" s="27" t="str">
        <f>IFERROR(VLOOKUP(B673,vlookup!A$2:I$331,3,FALSE),"")</f>
        <v/>
      </c>
      <c r="E673" s="5"/>
      <c r="F673" s="27" t="str">
        <f>IFERROR(VLOOKUP(E673,vlookup!D$2:E$331,2,FALSE),"")</f>
        <v/>
      </c>
      <c r="G673" s="5"/>
      <c r="H673" s="27" t="str">
        <f t="shared" si="102"/>
        <v/>
      </c>
      <c r="I673" s="27" t="str">
        <f>IFERROR(VLOOKUP(H673,vlookup!G$2:I$331,2,FALSE),"")</f>
        <v/>
      </c>
      <c r="J673" s="27" t="str">
        <f>IFERROR(VLOOKUP(H673,vlookup!G$2:I$331,3,FALSE),"")</f>
        <v/>
      </c>
      <c r="K673" s="5"/>
      <c r="L673" s="6"/>
      <c r="M673" s="6"/>
      <c r="N673" s="6"/>
      <c r="O673" s="6"/>
      <c r="P673" s="6"/>
      <c r="Q673" s="14" t="str">
        <f t="shared" si="103"/>
        <v/>
      </c>
      <c r="R673" s="5"/>
      <c r="S673" s="6"/>
      <c r="T673" s="6"/>
      <c r="U673" s="5"/>
      <c r="V673" s="45">
        <f t="shared" si="104"/>
        <v>0</v>
      </c>
      <c r="W673" s="45">
        <f t="shared" si="105"/>
        <v>0</v>
      </c>
      <c r="X673" s="45" t="e">
        <f t="shared" si="106"/>
        <v>#VALUE!</v>
      </c>
      <c r="Y673" s="45">
        <f>IFERROR(VALUE(V673),VLOOKUP(V673,DayReplace[],2,0))</f>
        <v>0</v>
      </c>
      <c r="Z673" s="45">
        <f>IF(V673=0,1,
IF(OR(AND(COUNTIF(Table12[Normal and Leap Years],X673),AA673=3,Y673=30),
AND(COUNTIF(Table9[MM Year],X673),COUNTIF(Table13[Always 29-Day Months],AA673),Y673=30)),Y673
-1,Y673))</f>
        <v>1</v>
      </c>
      <c r="AA673" s="45">
        <f>IFERROR(VALUE(W673),VLOOKUP(W673,MonthReplace[],2,0))</f>
        <v>0</v>
      </c>
      <c r="AB673" s="45" t="e">
        <f>IF(COUNTIF(Table9[MM Year],X673),VLOOKUP(AA673,MonthSerial[],VLOOKUP(X673,Table9[],3,0)+2,0),DATE(X673,AA673,0)-AC673)</f>
        <v>#VALUE!</v>
      </c>
      <c r="AC673" s="45" t="e">
        <f>IF(COUNTIF(Table9[MM Year],X673),
VLOOKUP(X673,Table9[],5,0),
DATE(X673,1,0))</f>
        <v>#VALUE!</v>
      </c>
      <c r="AD673" s="46" t="e">
        <f>IF(AA673=0,DATE(YEAR(AC673+1),7,16),
IF(V673=0,IF(COUNTIF(Table9[MM Year],X673),AC673+AB673+Z673+15-DAY(AC673+AB673+Z673+15)+16,AC673+AB673+Z673-DAY(AC673+AB673+Z673)+16),
IF(COUNTIF(Table9[MM Year],X673),
IF(AC673+AB673+Z673&lt;VLOOKUP(X673,Table9[],7,0),AC673
+AB673+Z673+VLOOKUP(X673,Table9[],4,0),AC673+AB673+Z673),AC673
+AB673+Z673)))</f>
        <v>#VALUE!</v>
      </c>
      <c r="AE673" s="42"/>
      <c r="AF673" s="15" t="str">
        <f>IFERROR(IF(COUNTIF(Table9[MM Year],X673),
IF(AD673&lt;VLOOKUP(X673,Table9[],7,0),AD673
+VLOOKUP(X673,Table9[],4,0),AD673),AD673
),"")</f>
        <v/>
      </c>
      <c r="AG673" s="5"/>
      <c r="AH673" s="5"/>
      <c r="AI673" s="5"/>
      <c r="AJ673" s="6"/>
      <c r="AK673" s="6"/>
      <c r="AL673" s="12" t="str">
        <f t="shared" si="107"/>
        <v/>
      </c>
      <c r="AM673" s="5"/>
      <c r="AN673" s="27" t="str">
        <f t="shared" si="108"/>
        <v/>
      </c>
      <c r="AO673" s="5"/>
      <c r="AP673" s="5"/>
      <c r="AQ673" s="6"/>
      <c r="AR673" s="12" t="str">
        <f t="shared" si="109"/>
        <v/>
      </c>
      <c r="AS673" s="6"/>
      <c r="AT673" s="5"/>
      <c r="AU673" s="53"/>
      <c r="AV673" s="53"/>
      <c r="AW673" s="54"/>
      <c r="AX673" s="15" t="str">
        <f t="shared" si="110"/>
        <v/>
      </c>
      <c r="AY673" s="5"/>
      <c r="AZ673" s="27" t="str">
        <f>IFERROR(VLOOKUP(AY673,vlookup!A$2:I$331,2,FALSE),"")</f>
        <v/>
      </c>
      <c r="BA673" s="27" t="str">
        <f>IFERROR(VLOOKUP(AY673,vlookup!A$2:I$331,3,FALSE),"")</f>
        <v/>
      </c>
      <c r="BB673" s="5"/>
      <c r="BC673" s="27" t="str">
        <f>IFERROR(VLOOKUP(BB673,vlookup!D$2:E$331,2,FALSE),"")</f>
        <v/>
      </c>
      <c r="BD673" s="5"/>
      <c r="BE673" s="27" t="str">
        <f t="shared" si="111"/>
        <v/>
      </c>
      <c r="BF673" s="27" t="str">
        <f>IFERROR(VLOOKUP(BE673,vlookup!G$2:I$331,2,FALSE),"")</f>
        <v/>
      </c>
      <c r="BG673" s="27" t="str">
        <f>IFERROR(VLOOKUP(BE673,vlookup!G$2:I$331,3,FALSE),"")</f>
        <v/>
      </c>
      <c r="BH673" s="5"/>
      <c r="BI673" s="6"/>
      <c r="BJ673" s="6"/>
      <c r="BK673" s="6"/>
      <c r="BL673" s="6"/>
    </row>
    <row r="674" spans="1:64">
      <c r="A674" s="4"/>
      <c r="B674" s="5"/>
      <c r="C674" s="27" t="str">
        <f>IFERROR(VLOOKUP(B674,vlookup!A$2:I$331,2,FALSE),"")</f>
        <v/>
      </c>
      <c r="D674" s="27" t="str">
        <f>IFERROR(VLOOKUP(B674,vlookup!A$2:I$331,3,FALSE),"")</f>
        <v/>
      </c>
      <c r="E674" s="5"/>
      <c r="F674" s="27" t="str">
        <f>IFERROR(VLOOKUP(E674,vlookup!D$2:E$331,2,FALSE),"")</f>
        <v/>
      </c>
      <c r="G674" s="5"/>
      <c r="H674" s="27" t="str">
        <f t="shared" si="102"/>
        <v/>
      </c>
      <c r="I674" s="27" t="str">
        <f>IFERROR(VLOOKUP(H674,vlookup!G$2:I$331,2,FALSE),"")</f>
        <v/>
      </c>
      <c r="J674" s="27" t="str">
        <f>IFERROR(VLOOKUP(H674,vlookup!G$2:I$331,3,FALSE),"")</f>
        <v/>
      </c>
      <c r="K674" s="5"/>
      <c r="L674" s="6"/>
      <c r="M674" s="6"/>
      <c r="N674" s="6"/>
      <c r="O674" s="6"/>
      <c r="P674" s="6"/>
      <c r="Q674" s="14" t="str">
        <f t="shared" si="103"/>
        <v/>
      </c>
      <c r="R674" s="5"/>
      <c r="S674" s="6"/>
      <c r="T674" s="6"/>
      <c r="U674" s="5"/>
      <c r="V674" s="45">
        <f t="shared" si="104"/>
        <v>0</v>
      </c>
      <c r="W674" s="45">
        <f t="shared" si="105"/>
        <v>0</v>
      </c>
      <c r="X674" s="45" t="e">
        <f t="shared" si="106"/>
        <v>#VALUE!</v>
      </c>
      <c r="Y674" s="45">
        <f>IFERROR(VALUE(V674),VLOOKUP(V674,DayReplace[],2,0))</f>
        <v>0</v>
      </c>
      <c r="Z674" s="45">
        <f>IF(V674=0,1,
IF(OR(AND(COUNTIF(Table12[Normal and Leap Years],X674),AA674=3,Y674=30),
AND(COUNTIF(Table9[MM Year],X674),COUNTIF(Table13[Always 29-Day Months],AA674),Y674=30)),Y674
-1,Y674))</f>
        <v>1</v>
      </c>
      <c r="AA674" s="45">
        <f>IFERROR(VALUE(W674),VLOOKUP(W674,MonthReplace[],2,0))</f>
        <v>0</v>
      </c>
      <c r="AB674" s="45" t="e">
        <f>IF(COUNTIF(Table9[MM Year],X674),VLOOKUP(AA674,MonthSerial[],VLOOKUP(X674,Table9[],3,0)+2,0),DATE(X674,AA674,0)-AC674)</f>
        <v>#VALUE!</v>
      </c>
      <c r="AC674" s="45" t="e">
        <f>IF(COUNTIF(Table9[MM Year],X674),
VLOOKUP(X674,Table9[],5,0),
DATE(X674,1,0))</f>
        <v>#VALUE!</v>
      </c>
      <c r="AD674" s="46" t="e">
        <f>IF(AA674=0,DATE(YEAR(AC674+1),7,16),
IF(V674=0,IF(COUNTIF(Table9[MM Year],X674),AC674+AB674+Z674+15-DAY(AC674+AB674+Z674+15)+16,AC674+AB674+Z674-DAY(AC674+AB674+Z674)+16),
IF(COUNTIF(Table9[MM Year],X674),
IF(AC674+AB674+Z674&lt;VLOOKUP(X674,Table9[],7,0),AC674
+AB674+Z674+VLOOKUP(X674,Table9[],4,0),AC674+AB674+Z674),AC674
+AB674+Z674)))</f>
        <v>#VALUE!</v>
      </c>
      <c r="AE674" s="42"/>
      <c r="AF674" s="15" t="str">
        <f>IFERROR(IF(COUNTIF(Table9[MM Year],X674),
IF(AD674&lt;VLOOKUP(X674,Table9[],7,0),AD674
+VLOOKUP(X674,Table9[],4,0),AD674),AD674
),"")</f>
        <v/>
      </c>
      <c r="AG674" s="5"/>
      <c r="AH674" s="5"/>
      <c r="AI674" s="5"/>
      <c r="AJ674" s="6"/>
      <c r="AK674" s="6"/>
      <c r="AL674" s="12" t="str">
        <f t="shared" si="107"/>
        <v/>
      </c>
      <c r="AM674" s="5"/>
      <c r="AN674" s="27" t="str">
        <f t="shared" si="108"/>
        <v/>
      </c>
      <c r="AO674" s="5"/>
      <c r="AP674" s="5"/>
      <c r="AQ674" s="6"/>
      <c r="AR674" s="12" t="str">
        <f t="shared" si="109"/>
        <v/>
      </c>
      <c r="AS674" s="6"/>
      <c r="AT674" s="5"/>
      <c r="AU674" s="53"/>
      <c r="AV674" s="53"/>
      <c r="AW674" s="54"/>
      <c r="AX674" s="15" t="str">
        <f t="shared" si="110"/>
        <v/>
      </c>
      <c r="AY674" s="5"/>
      <c r="AZ674" s="27" t="str">
        <f>IFERROR(VLOOKUP(AY674,vlookup!A$2:I$331,2,FALSE),"")</f>
        <v/>
      </c>
      <c r="BA674" s="27" t="str">
        <f>IFERROR(VLOOKUP(AY674,vlookup!A$2:I$331,3,FALSE),"")</f>
        <v/>
      </c>
      <c r="BB674" s="5"/>
      <c r="BC674" s="27" t="str">
        <f>IFERROR(VLOOKUP(BB674,vlookup!D$2:E$331,2,FALSE),"")</f>
        <v/>
      </c>
      <c r="BD674" s="5"/>
      <c r="BE674" s="27" t="str">
        <f t="shared" si="111"/>
        <v/>
      </c>
      <c r="BF674" s="27" t="str">
        <f>IFERROR(VLOOKUP(BE674,vlookup!G$2:I$331,2,FALSE),"")</f>
        <v/>
      </c>
      <c r="BG674" s="27" t="str">
        <f>IFERROR(VLOOKUP(BE674,vlookup!G$2:I$331,3,FALSE),"")</f>
        <v/>
      </c>
      <c r="BH674" s="5"/>
      <c r="BI674" s="6"/>
      <c r="BJ674" s="6"/>
      <c r="BK674" s="6"/>
      <c r="BL674" s="6"/>
    </row>
    <row r="675" spans="1:64">
      <c r="A675" s="4"/>
      <c r="B675" s="5"/>
      <c r="C675" s="27" t="str">
        <f>IFERROR(VLOOKUP(B675,vlookup!A$2:I$331,2,FALSE),"")</f>
        <v/>
      </c>
      <c r="D675" s="27" t="str">
        <f>IFERROR(VLOOKUP(B675,vlookup!A$2:I$331,3,FALSE),"")</f>
        <v/>
      </c>
      <c r="E675" s="5"/>
      <c r="F675" s="27" t="str">
        <f>IFERROR(VLOOKUP(E675,vlookup!D$2:E$331,2,FALSE),"")</f>
        <v/>
      </c>
      <c r="G675" s="5"/>
      <c r="H675" s="27" t="str">
        <f t="shared" si="102"/>
        <v/>
      </c>
      <c r="I675" s="27" t="str">
        <f>IFERROR(VLOOKUP(H675,vlookup!G$2:I$331,2,FALSE),"")</f>
        <v/>
      </c>
      <c r="J675" s="27" t="str">
        <f>IFERROR(VLOOKUP(H675,vlookup!G$2:I$331,3,FALSE),"")</f>
        <v/>
      </c>
      <c r="K675" s="5"/>
      <c r="L675" s="6"/>
      <c r="M675" s="6"/>
      <c r="N675" s="6"/>
      <c r="O675" s="6"/>
      <c r="P675" s="6"/>
      <c r="Q675" s="14" t="str">
        <f t="shared" si="103"/>
        <v/>
      </c>
      <c r="R675" s="5"/>
      <c r="S675" s="6"/>
      <c r="T675" s="6"/>
      <c r="U675" s="5"/>
      <c r="V675" s="45">
        <f t="shared" si="104"/>
        <v>0</v>
      </c>
      <c r="W675" s="45">
        <f t="shared" si="105"/>
        <v>0</v>
      </c>
      <c r="X675" s="45" t="e">
        <f t="shared" si="106"/>
        <v>#VALUE!</v>
      </c>
      <c r="Y675" s="45">
        <f>IFERROR(VALUE(V675),VLOOKUP(V675,DayReplace[],2,0))</f>
        <v>0</v>
      </c>
      <c r="Z675" s="45">
        <f>IF(V675=0,1,
IF(OR(AND(COUNTIF(Table12[Normal and Leap Years],X675),AA675=3,Y675=30),
AND(COUNTIF(Table9[MM Year],X675),COUNTIF(Table13[Always 29-Day Months],AA675),Y675=30)),Y675
-1,Y675))</f>
        <v>1</v>
      </c>
      <c r="AA675" s="45">
        <f>IFERROR(VALUE(W675),VLOOKUP(W675,MonthReplace[],2,0))</f>
        <v>0</v>
      </c>
      <c r="AB675" s="45" t="e">
        <f>IF(COUNTIF(Table9[MM Year],X675),VLOOKUP(AA675,MonthSerial[],VLOOKUP(X675,Table9[],3,0)+2,0),DATE(X675,AA675,0)-AC675)</f>
        <v>#VALUE!</v>
      </c>
      <c r="AC675" s="45" t="e">
        <f>IF(COUNTIF(Table9[MM Year],X675),
VLOOKUP(X675,Table9[],5,0),
DATE(X675,1,0))</f>
        <v>#VALUE!</v>
      </c>
      <c r="AD675" s="46" t="e">
        <f>IF(AA675=0,DATE(YEAR(AC675+1),7,16),
IF(V675=0,IF(COUNTIF(Table9[MM Year],X675),AC675+AB675+Z675+15-DAY(AC675+AB675+Z675+15)+16,AC675+AB675+Z675-DAY(AC675+AB675+Z675)+16),
IF(COUNTIF(Table9[MM Year],X675),
IF(AC675+AB675+Z675&lt;VLOOKUP(X675,Table9[],7,0),AC675
+AB675+Z675+VLOOKUP(X675,Table9[],4,0),AC675+AB675+Z675),AC675
+AB675+Z675)))</f>
        <v>#VALUE!</v>
      </c>
      <c r="AE675" s="42"/>
      <c r="AF675" s="15" t="str">
        <f>IFERROR(IF(COUNTIF(Table9[MM Year],X675),
IF(AD675&lt;VLOOKUP(X675,Table9[],7,0),AD675
+VLOOKUP(X675,Table9[],4,0),AD675),AD675
),"")</f>
        <v/>
      </c>
      <c r="AG675" s="5"/>
      <c r="AH675" s="5"/>
      <c r="AI675" s="5"/>
      <c r="AJ675" s="6"/>
      <c r="AK675" s="6"/>
      <c r="AL675" s="12" t="str">
        <f t="shared" si="107"/>
        <v/>
      </c>
      <c r="AM675" s="5"/>
      <c r="AN675" s="27" t="str">
        <f t="shared" si="108"/>
        <v/>
      </c>
      <c r="AO675" s="5"/>
      <c r="AP675" s="5"/>
      <c r="AQ675" s="6"/>
      <c r="AR675" s="12" t="str">
        <f t="shared" si="109"/>
        <v/>
      </c>
      <c r="AS675" s="6"/>
      <c r="AT675" s="5"/>
      <c r="AU675" s="53"/>
      <c r="AV675" s="53"/>
      <c r="AW675" s="54"/>
      <c r="AX675" s="15" t="str">
        <f t="shared" si="110"/>
        <v/>
      </c>
      <c r="AY675" s="5"/>
      <c r="AZ675" s="27" t="str">
        <f>IFERROR(VLOOKUP(AY675,vlookup!A$2:I$331,2,FALSE),"")</f>
        <v/>
      </c>
      <c r="BA675" s="27" t="str">
        <f>IFERROR(VLOOKUP(AY675,vlookup!A$2:I$331,3,FALSE),"")</f>
        <v/>
      </c>
      <c r="BB675" s="5"/>
      <c r="BC675" s="27" t="str">
        <f>IFERROR(VLOOKUP(BB675,vlookup!D$2:E$331,2,FALSE),"")</f>
        <v/>
      </c>
      <c r="BD675" s="5"/>
      <c r="BE675" s="27" t="str">
        <f t="shared" si="111"/>
        <v/>
      </c>
      <c r="BF675" s="27" t="str">
        <f>IFERROR(VLOOKUP(BE675,vlookup!G$2:I$331,2,FALSE),"")</f>
        <v/>
      </c>
      <c r="BG675" s="27" t="str">
        <f>IFERROR(VLOOKUP(BE675,vlookup!G$2:I$331,3,FALSE),"")</f>
        <v/>
      </c>
      <c r="BH675" s="5"/>
      <c r="BI675" s="6"/>
      <c r="BJ675" s="6"/>
      <c r="BK675" s="6"/>
      <c r="BL675" s="6"/>
    </row>
    <row r="676" spans="1:64">
      <c r="A676" s="4"/>
      <c r="B676" s="5"/>
      <c r="C676" s="27" t="str">
        <f>IFERROR(VLOOKUP(B676,vlookup!A$2:I$331,2,FALSE),"")</f>
        <v/>
      </c>
      <c r="D676" s="27" t="str">
        <f>IFERROR(VLOOKUP(B676,vlookup!A$2:I$331,3,FALSE),"")</f>
        <v/>
      </c>
      <c r="E676" s="5"/>
      <c r="F676" s="27" t="str">
        <f>IFERROR(VLOOKUP(E676,vlookup!D$2:E$331,2,FALSE),"")</f>
        <v/>
      </c>
      <c r="G676" s="5"/>
      <c r="H676" s="27" t="str">
        <f t="shared" si="102"/>
        <v/>
      </c>
      <c r="I676" s="27" t="str">
        <f>IFERROR(VLOOKUP(H676,vlookup!G$2:I$331,2,FALSE),"")</f>
        <v/>
      </c>
      <c r="J676" s="27" t="str">
        <f>IFERROR(VLOOKUP(H676,vlookup!G$2:I$331,3,FALSE),"")</f>
        <v/>
      </c>
      <c r="K676" s="5"/>
      <c r="L676" s="6"/>
      <c r="M676" s="6"/>
      <c r="N676" s="6"/>
      <c r="O676" s="6"/>
      <c r="P676" s="6"/>
      <c r="Q676" s="14" t="str">
        <f t="shared" si="103"/>
        <v/>
      </c>
      <c r="R676" s="5"/>
      <c r="S676" s="6"/>
      <c r="T676" s="6"/>
      <c r="U676" s="5"/>
      <c r="V676" s="45">
        <f t="shared" si="104"/>
        <v>0</v>
      </c>
      <c r="W676" s="45">
        <f t="shared" si="105"/>
        <v>0</v>
      </c>
      <c r="X676" s="45" t="e">
        <f t="shared" si="106"/>
        <v>#VALUE!</v>
      </c>
      <c r="Y676" s="45">
        <f>IFERROR(VALUE(V676),VLOOKUP(V676,DayReplace[],2,0))</f>
        <v>0</v>
      </c>
      <c r="Z676" s="45">
        <f>IF(V676=0,1,
IF(OR(AND(COUNTIF(Table12[Normal and Leap Years],X676),AA676=3,Y676=30),
AND(COUNTIF(Table9[MM Year],X676),COUNTIF(Table13[Always 29-Day Months],AA676),Y676=30)),Y676
-1,Y676))</f>
        <v>1</v>
      </c>
      <c r="AA676" s="45">
        <f>IFERROR(VALUE(W676),VLOOKUP(W676,MonthReplace[],2,0))</f>
        <v>0</v>
      </c>
      <c r="AB676" s="45" t="e">
        <f>IF(COUNTIF(Table9[MM Year],X676),VLOOKUP(AA676,MonthSerial[],VLOOKUP(X676,Table9[],3,0)+2,0),DATE(X676,AA676,0)-AC676)</f>
        <v>#VALUE!</v>
      </c>
      <c r="AC676" s="45" t="e">
        <f>IF(COUNTIF(Table9[MM Year],X676),
VLOOKUP(X676,Table9[],5,0),
DATE(X676,1,0))</f>
        <v>#VALUE!</v>
      </c>
      <c r="AD676" s="46" t="e">
        <f>IF(AA676=0,DATE(YEAR(AC676+1),7,16),
IF(V676=0,IF(COUNTIF(Table9[MM Year],X676),AC676+AB676+Z676+15-DAY(AC676+AB676+Z676+15)+16,AC676+AB676+Z676-DAY(AC676+AB676+Z676)+16),
IF(COUNTIF(Table9[MM Year],X676),
IF(AC676+AB676+Z676&lt;VLOOKUP(X676,Table9[],7,0),AC676
+AB676+Z676+VLOOKUP(X676,Table9[],4,0),AC676+AB676+Z676),AC676
+AB676+Z676)))</f>
        <v>#VALUE!</v>
      </c>
      <c r="AE676" s="42"/>
      <c r="AF676" s="15" t="str">
        <f>IFERROR(IF(COUNTIF(Table9[MM Year],X676),
IF(AD676&lt;VLOOKUP(X676,Table9[],7,0),AD676
+VLOOKUP(X676,Table9[],4,0),AD676),AD676
),"")</f>
        <v/>
      </c>
      <c r="AG676" s="5"/>
      <c r="AH676" s="5"/>
      <c r="AI676" s="5"/>
      <c r="AJ676" s="6"/>
      <c r="AK676" s="6"/>
      <c r="AL676" s="12" t="str">
        <f t="shared" si="107"/>
        <v/>
      </c>
      <c r="AM676" s="5"/>
      <c r="AN676" s="27" t="str">
        <f t="shared" si="108"/>
        <v/>
      </c>
      <c r="AO676" s="5"/>
      <c r="AP676" s="5"/>
      <c r="AQ676" s="6"/>
      <c r="AR676" s="12" t="str">
        <f t="shared" si="109"/>
        <v/>
      </c>
      <c r="AS676" s="6"/>
      <c r="AT676" s="5"/>
      <c r="AU676" s="53"/>
      <c r="AV676" s="53"/>
      <c r="AW676" s="54"/>
      <c r="AX676" s="15" t="str">
        <f t="shared" si="110"/>
        <v/>
      </c>
      <c r="AY676" s="5"/>
      <c r="AZ676" s="27" t="str">
        <f>IFERROR(VLOOKUP(AY676,vlookup!A$2:I$331,2,FALSE),"")</f>
        <v/>
      </c>
      <c r="BA676" s="27" t="str">
        <f>IFERROR(VLOOKUP(AY676,vlookup!A$2:I$331,3,FALSE),"")</f>
        <v/>
      </c>
      <c r="BB676" s="5"/>
      <c r="BC676" s="27" t="str">
        <f>IFERROR(VLOOKUP(BB676,vlookup!D$2:E$331,2,FALSE),"")</f>
        <v/>
      </c>
      <c r="BD676" s="5"/>
      <c r="BE676" s="27" t="str">
        <f t="shared" si="111"/>
        <v/>
      </c>
      <c r="BF676" s="27" t="str">
        <f>IFERROR(VLOOKUP(BE676,vlookup!G$2:I$331,2,FALSE),"")</f>
        <v/>
      </c>
      <c r="BG676" s="27" t="str">
        <f>IFERROR(VLOOKUP(BE676,vlookup!G$2:I$331,3,FALSE),"")</f>
        <v/>
      </c>
      <c r="BH676" s="5"/>
      <c r="BI676" s="6"/>
      <c r="BJ676" s="6"/>
      <c r="BK676" s="6"/>
      <c r="BL676" s="6"/>
    </row>
    <row r="677" spans="1:64">
      <c r="A677" s="4"/>
      <c r="B677" s="5"/>
      <c r="C677" s="27" t="str">
        <f>IFERROR(VLOOKUP(B677,vlookup!A$2:I$331,2,FALSE),"")</f>
        <v/>
      </c>
      <c r="D677" s="27" t="str">
        <f>IFERROR(VLOOKUP(B677,vlookup!A$2:I$331,3,FALSE),"")</f>
        <v/>
      </c>
      <c r="E677" s="5"/>
      <c r="F677" s="27" t="str">
        <f>IFERROR(VLOOKUP(E677,vlookup!D$2:E$331,2,FALSE),"")</f>
        <v/>
      </c>
      <c r="G677" s="5"/>
      <c r="H677" s="27" t="str">
        <f t="shared" si="102"/>
        <v/>
      </c>
      <c r="I677" s="27" t="str">
        <f>IFERROR(VLOOKUP(H677,vlookup!G$2:I$331,2,FALSE),"")</f>
        <v/>
      </c>
      <c r="J677" s="27" t="str">
        <f>IFERROR(VLOOKUP(H677,vlookup!G$2:I$331,3,FALSE),"")</f>
        <v/>
      </c>
      <c r="K677" s="5"/>
      <c r="L677" s="6"/>
      <c r="M677" s="6"/>
      <c r="N677" s="6"/>
      <c r="O677" s="6"/>
      <c r="P677" s="6"/>
      <c r="Q677" s="14" t="str">
        <f t="shared" si="103"/>
        <v/>
      </c>
      <c r="R677" s="5"/>
      <c r="S677" s="6"/>
      <c r="T677" s="6"/>
      <c r="U677" s="5"/>
      <c r="V677" s="45">
        <f t="shared" si="104"/>
        <v>0</v>
      </c>
      <c r="W677" s="45">
        <f t="shared" si="105"/>
        <v>0</v>
      </c>
      <c r="X677" s="45" t="e">
        <f t="shared" si="106"/>
        <v>#VALUE!</v>
      </c>
      <c r="Y677" s="45">
        <f>IFERROR(VALUE(V677),VLOOKUP(V677,DayReplace[],2,0))</f>
        <v>0</v>
      </c>
      <c r="Z677" s="45">
        <f>IF(V677=0,1,
IF(OR(AND(COUNTIF(Table12[Normal and Leap Years],X677),AA677=3,Y677=30),
AND(COUNTIF(Table9[MM Year],X677),COUNTIF(Table13[Always 29-Day Months],AA677),Y677=30)),Y677
-1,Y677))</f>
        <v>1</v>
      </c>
      <c r="AA677" s="45">
        <f>IFERROR(VALUE(W677),VLOOKUP(W677,MonthReplace[],2,0))</f>
        <v>0</v>
      </c>
      <c r="AB677" s="45" t="e">
        <f>IF(COUNTIF(Table9[MM Year],X677),VLOOKUP(AA677,MonthSerial[],VLOOKUP(X677,Table9[],3,0)+2,0),DATE(X677,AA677,0)-AC677)</f>
        <v>#VALUE!</v>
      </c>
      <c r="AC677" s="45" t="e">
        <f>IF(COUNTIF(Table9[MM Year],X677),
VLOOKUP(X677,Table9[],5,0),
DATE(X677,1,0))</f>
        <v>#VALUE!</v>
      </c>
      <c r="AD677" s="46" t="e">
        <f>IF(AA677=0,DATE(YEAR(AC677+1),7,16),
IF(V677=0,IF(COUNTIF(Table9[MM Year],X677),AC677+AB677+Z677+15-DAY(AC677+AB677+Z677+15)+16,AC677+AB677+Z677-DAY(AC677+AB677+Z677)+16),
IF(COUNTIF(Table9[MM Year],X677),
IF(AC677+AB677+Z677&lt;VLOOKUP(X677,Table9[],7,0),AC677
+AB677+Z677+VLOOKUP(X677,Table9[],4,0),AC677+AB677+Z677),AC677
+AB677+Z677)))</f>
        <v>#VALUE!</v>
      </c>
      <c r="AE677" s="42"/>
      <c r="AF677" s="15" t="str">
        <f>IFERROR(IF(COUNTIF(Table9[MM Year],X677),
IF(AD677&lt;VLOOKUP(X677,Table9[],7,0),AD677
+VLOOKUP(X677,Table9[],4,0),AD677),AD677
),"")</f>
        <v/>
      </c>
      <c r="AG677" s="5"/>
      <c r="AH677" s="5"/>
      <c r="AI677" s="5"/>
      <c r="AJ677" s="6"/>
      <c r="AK677" s="6"/>
      <c r="AL677" s="12" t="str">
        <f t="shared" si="107"/>
        <v/>
      </c>
      <c r="AM677" s="5"/>
      <c r="AN677" s="27" t="str">
        <f t="shared" si="108"/>
        <v/>
      </c>
      <c r="AO677" s="5"/>
      <c r="AP677" s="5"/>
      <c r="AQ677" s="6"/>
      <c r="AR677" s="12" t="str">
        <f t="shared" si="109"/>
        <v/>
      </c>
      <c r="AS677" s="6"/>
      <c r="AT677" s="5"/>
      <c r="AU677" s="53"/>
      <c r="AV677" s="53"/>
      <c r="AW677" s="54"/>
      <c r="AX677" s="15" t="str">
        <f t="shared" si="110"/>
        <v/>
      </c>
      <c r="AY677" s="5"/>
      <c r="AZ677" s="27" t="str">
        <f>IFERROR(VLOOKUP(AY677,vlookup!A$2:I$331,2,FALSE),"")</f>
        <v/>
      </c>
      <c r="BA677" s="27" t="str">
        <f>IFERROR(VLOOKUP(AY677,vlookup!A$2:I$331,3,FALSE),"")</f>
        <v/>
      </c>
      <c r="BB677" s="5"/>
      <c r="BC677" s="27" t="str">
        <f>IFERROR(VLOOKUP(BB677,vlookup!D$2:E$331,2,FALSE),"")</f>
        <v/>
      </c>
      <c r="BD677" s="5"/>
      <c r="BE677" s="27" t="str">
        <f t="shared" si="111"/>
        <v/>
      </c>
      <c r="BF677" s="27" t="str">
        <f>IFERROR(VLOOKUP(BE677,vlookup!G$2:I$331,2,FALSE),"")</f>
        <v/>
      </c>
      <c r="BG677" s="27" t="str">
        <f>IFERROR(VLOOKUP(BE677,vlookup!G$2:I$331,3,FALSE),"")</f>
        <v/>
      </c>
      <c r="BH677" s="5"/>
      <c r="BI677" s="6"/>
      <c r="BJ677" s="6"/>
      <c r="BK677" s="6"/>
      <c r="BL677" s="6"/>
    </row>
    <row r="678" spans="1:64">
      <c r="A678" s="4"/>
      <c r="B678" s="5"/>
      <c r="C678" s="27" t="str">
        <f>IFERROR(VLOOKUP(B678,vlookup!A$2:I$331,2,FALSE),"")</f>
        <v/>
      </c>
      <c r="D678" s="27" t="str">
        <f>IFERROR(VLOOKUP(B678,vlookup!A$2:I$331,3,FALSE),"")</f>
        <v/>
      </c>
      <c r="E678" s="5"/>
      <c r="F678" s="27" t="str">
        <f>IFERROR(VLOOKUP(E678,vlookup!D$2:E$331,2,FALSE),"")</f>
        <v/>
      </c>
      <c r="G678" s="5"/>
      <c r="H678" s="27" t="str">
        <f t="shared" si="102"/>
        <v/>
      </c>
      <c r="I678" s="27" t="str">
        <f>IFERROR(VLOOKUP(H678,vlookup!G$2:I$331,2,FALSE),"")</f>
        <v/>
      </c>
      <c r="J678" s="27" t="str">
        <f>IFERROR(VLOOKUP(H678,vlookup!G$2:I$331,3,FALSE),"")</f>
        <v/>
      </c>
      <c r="K678" s="5"/>
      <c r="L678" s="6"/>
      <c r="M678" s="6"/>
      <c r="N678" s="6"/>
      <c r="O678" s="6"/>
      <c r="P678" s="6"/>
      <c r="Q678" s="14" t="str">
        <f t="shared" si="103"/>
        <v/>
      </c>
      <c r="R678" s="5"/>
      <c r="S678" s="6"/>
      <c r="T678" s="6"/>
      <c r="U678" s="5"/>
      <c r="V678" s="45">
        <f t="shared" si="104"/>
        <v>0</v>
      </c>
      <c r="W678" s="45">
        <f t="shared" si="105"/>
        <v>0</v>
      </c>
      <c r="X678" s="45" t="e">
        <f t="shared" si="106"/>
        <v>#VALUE!</v>
      </c>
      <c r="Y678" s="45">
        <f>IFERROR(VALUE(V678),VLOOKUP(V678,DayReplace[],2,0))</f>
        <v>0</v>
      </c>
      <c r="Z678" s="45">
        <f>IF(V678=0,1,
IF(OR(AND(COUNTIF(Table12[Normal and Leap Years],X678),AA678=3,Y678=30),
AND(COUNTIF(Table9[MM Year],X678),COUNTIF(Table13[Always 29-Day Months],AA678),Y678=30)),Y678
-1,Y678))</f>
        <v>1</v>
      </c>
      <c r="AA678" s="45">
        <f>IFERROR(VALUE(W678),VLOOKUP(W678,MonthReplace[],2,0))</f>
        <v>0</v>
      </c>
      <c r="AB678" s="45" t="e">
        <f>IF(COUNTIF(Table9[MM Year],X678),VLOOKUP(AA678,MonthSerial[],VLOOKUP(X678,Table9[],3,0)+2,0),DATE(X678,AA678,0)-AC678)</f>
        <v>#VALUE!</v>
      </c>
      <c r="AC678" s="45" t="e">
        <f>IF(COUNTIF(Table9[MM Year],X678),
VLOOKUP(X678,Table9[],5,0),
DATE(X678,1,0))</f>
        <v>#VALUE!</v>
      </c>
      <c r="AD678" s="46" t="e">
        <f>IF(AA678=0,DATE(YEAR(AC678+1),7,16),
IF(V678=0,IF(COUNTIF(Table9[MM Year],X678),AC678+AB678+Z678+15-DAY(AC678+AB678+Z678+15)+16,AC678+AB678+Z678-DAY(AC678+AB678+Z678)+16),
IF(COUNTIF(Table9[MM Year],X678),
IF(AC678+AB678+Z678&lt;VLOOKUP(X678,Table9[],7,0),AC678
+AB678+Z678+VLOOKUP(X678,Table9[],4,0),AC678+AB678+Z678),AC678
+AB678+Z678)))</f>
        <v>#VALUE!</v>
      </c>
      <c r="AE678" s="42"/>
      <c r="AF678" s="15" t="str">
        <f>IFERROR(IF(COUNTIF(Table9[MM Year],X678),
IF(AD678&lt;VLOOKUP(X678,Table9[],7,0),AD678
+VLOOKUP(X678,Table9[],4,0),AD678),AD678
),"")</f>
        <v/>
      </c>
      <c r="AG678" s="5"/>
      <c r="AH678" s="5"/>
      <c r="AI678" s="5"/>
      <c r="AJ678" s="6"/>
      <c r="AK678" s="6"/>
      <c r="AL678" s="12" t="str">
        <f t="shared" si="107"/>
        <v/>
      </c>
      <c r="AM678" s="5"/>
      <c r="AN678" s="27" t="str">
        <f t="shared" si="108"/>
        <v/>
      </c>
      <c r="AO678" s="5"/>
      <c r="AP678" s="5"/>
      <c r="AQ678" s="6"/>
      <c r="AR678" s="12" t="str">
        <f t="shared" si="109"/>
        <v/>
      </c>
      <c r="AS678" s="6"/>
      <c r="AT678" s="5"/>
      <c r="AU678" s="53"/>
      <c r="AV678" s="53"/>
      <c r="AW678" s="54"/>
      <c r="AX678" s="15" t="str">
        <f t="shared" si="110"/>
        <v/>
      </c>
      <c r="AY678" s="5"/>
      <c r="AZ678" s="27" t="str">
        <f>IFERROR(VLOOKUP(AY678,vlookup!A$2:I$331,2,FALSE),"")</f>
        <v/>
      </c>
      <c r="BA678" s="27" t="str">
        <f>IFERROR(VLOOKUP(AY678,vlookup!A$2:I$331,3,FALSE),"")</f>
        <v/>
      </c>
      <c r="BB678" s="5"/>
      <c r="BC678" s="27" t="str">
        <f>IFERROR(VLOOKUP(BB678,vlookup!D$2:E$331,2,FALSE),"")</f>
        <v/>
      </c>
      <c r="BD678" s="5"/>
      <c r="BE678" s="27" t="str">
        <f t="shared" si="111"/>
        <v/>
      </c>
      <c r="BF678" s="27" t="str">
        <f>IFERROR(VLOOKUP(BE678,vlookup!G$2:I$331,2,FALSE),"")</f>
        <v/>
      </c>
      <c r="BG678" s="27" t="str">
        <f>IFERROR(VLOOKUP(BE678,vlookup!G$2:I$331,3,FALSE),"")</f>
        <v/>
      </c>
      <c r="BH678" s="5"/>
      <c r="BI678" s="6"/>
      <c r="BJ678" s="6"/>
      <c r="BK678" s="6"/>
      <c r="BL678" s="6"/>
    </row>
    <row r="679" spans="1:64">
      <c r="A679" s="4"/>
      <c r="B679" s="5"/>
      <c r="C679" s="27" t="str">
        <f>IFERROR(VLOOKUP(B679,vlookup!A$2:I$331,2,FALSE),"")</f>
        <v/>
      </c>
      <c r="D679" s="27" t="str">
        <f>IFERROR(VLOOKUP(B679,vlookup!A$2:I$331,3,FALSE),"")</f>
        <v/>
      </c>
      <c r="E679" s="5"/>
      <c r="F679" s="27" t="str">
        <f>IFERROR(VLOOKUP(E679,vlookup!D$2:E$331,2,FALSE),"")</f>
        <v/>
      </c>
      <c r="G679" s="5"/>
      <c r="H679" s="27" t="str">
        <f t="shared" si="102"/>
        <v/>
      </c>
      <c r="I679" s="27" t="str">
        <f>IFERROR(VLOOKUP(H679,vlookup!G$2:I$331,2,FALSE),"")</f>
        <v/>
      </c>
      <c r="J679" s="27" t="str">
        <f>IFERROR(VLOOKUP(H679,vlookup!G$2:I$331,3,FALSE),"")</f>
        <v/>
      </c>
      <c r="K679" s="5"/>
      <c r="L679" s="6"/>
      <c r="M679" s="6"/>
      <c r="N679" s="6"/>
      <c r="O679" s="6"/>
      <c r="P679" s="6"/>
      <c r="Q679" s="14" t="str">
        <f t="shared" si="103"/>
        <v/>
      </c>
      <c r="R679" s="5"/>
      <c r="S679" s="6"/>
      <c r="T679" s="6"/>
      <c r="U679" s="5"/>
      <c r="V679" s="45">
        <f t="shared" si="104"/>
        <v>0</v>
      </c>
      <c r="W679" s="45">
        <f t="shared" si="105"/>
        <v>0</v>
      </c>
      <c r="X679" s="45" t="e">
        <f t="shared" si="106"/>
        <v>#VALUE!</v>
      </c>
      <c r="Y679" s="45">
        <f>IFERROR(VALUE(V679),VLOOKUP(V679,DayReplace[],2,0))</f>
        <v>0</v>
      </c>
      <c r="Z679" s="45">
        <f>IF(V679=0,1,
IF(OR(AND(COUNTIF(Table12[Normal and Leap Years],X679),AA679=3,Y679=30),
AND(COUNTIF(Table9[MM Year],X679),COUNTIF(Table13[Always 29-Day Months],AA679),Y679=30)),Y679
-1,Y679))</f>
        <v>1</v>
      </c>
      <c r="AA679" s="45">
        <f>IFERROR(VALUE(W679),VLOOKUP(W679,MonthReplace[],2,0))</f>
        <v>0</v>
      </c>
      <c r="AB679" s="45" t="e">
        <f>IF(COUNTIF(Table9[MM Year],X679),VLOOKUP(AA679,MonthSerial[],VLOOKUP(X679,Table9[],3,0)+2,0),DATE(X679,AA679,0)-AC679)</f>
        <v>#VALUE!</v>
      </c>
      <c r="AC679" s="45" t="e">
        <f>IF(COUNTIF(Table9[MM Year],X679),
VLOOKUP(X679,Table9[],5,0),
DATE(X679,1,0))</f>
        <v>#VALUE!</v>
      </c>
      <c r="AD679" s="46" t="e">
        <f>IF(AA679=0,DATE(YEAR(AC679+1),7,16),
IF(V679=0,IF(COUNTIF(Table9[MM Year],X679),AC679+AB679+Z679+15-DAY(AC679+AB679+Z679+15)+16,AC679+AB679+Z679-DAY(AC679+AB679+Z679)+16),
IF(COUNTIF(Table9[MM Year],X679),
IF(AC679+AB679+Z679&lt;VLOOKUP(X679,Table9[],7,0),AC679
+AB679+Z679+VLOOKUP(X679,Table9[],4,0),AC679+AB679+Z679),AC679
+AB679+Z679)))</f>
        <v>#VALUE!</v>
      </c>
      <c r="AE679" s="42"/>
      <c r="AF679" s="15" t="str">
        <f>IFERROR(IF(COUNTIF(Table9[MM Year],X679),
IF(AD679&lt;VLOOKUP(X679,Table9[],7,0),AD679
+VLOOKUP(X679,Table9[],4,0),AD679),AD679
),"")</f>
        <v/>
      </c>
      <c r="AG679" s="5"/>
      <c r="AH679" s="5"/>
      <c r="AI679" s="5"/>
      <c r="AJ679" s="6"/>
      <c r="AK679" s="6"/>
      <c r="AL679" s="12" t="str">
        <f t="shared" si="107"/>
        <v/>
      </c>
      <c r="AM679" s="5"/>
      <c r="AN679" s="27" t="str">
        <f t="shared" si="108"/>
        <v/>
      </c>
      <c r="AO679" s="5"/>
      <c r="AP679" s="5"/>
      <c r="AQ679" s="6"/>
      <c r="AR679" s="12" t="str">
        <f t="shared" si="109"/>
        <v/>
      </c>
      <c r="AS679" s="6"/>
      <c r="AT679" s="5"/>
      <c r="AU679" s="53"/>
      <c r="AV679" s="53"/>
      <c r="AW679" s="54"/>
      <c r="AX679" s="15" t="str">
        <f t="shared" si="110"/>
        <v/>
      </c>
      <c r="AY679" s="5"/>
      <c r="AZ679" s="27" t="str">
        <f>IFERROR(VLOOKUP(AY679,vlookup!A$2:I$331,2,FALSE),"")</f>
        <v/>
      </c>
      <c r="BA679" s="27" t="str">
        <f>IFERROR(VLOOKUP(AY679,vlookup!A$2:I$331,3,FALSE),"")</f>
        <v/>
      </c>
      <c r="BB679" s="5"/>
      <c r="BC679" s="27" t="str">
        <f>IFERROR(VLOOKUP(BB679,vlookup!D$2:E$331,2,FALSE),"")</f>
        <v/>
      </c>
      <c r="BD679" s="5"/>
      <c r="BE679" s="27" t="str">
        <f t="shared" si="111"/>
        <v/>
      </c>
      <c r="BF679" s="27" t="str">
        <f>IFERROR(VLOOKUP(BE679,vlookup!G$2:I$331,2,FALSE),"")</f>
        <v/>
      </c>
      <c r="BG679" s="27" t="str">
        <f>IFERROR(VLOOKUP(BE679,vlookup!G$2:I$331,3,FALSE),"")</f>
        <v/>
      </c>
      <c r="BH679" s="5"/>
      <c r="BI679" s="6"/>
      <c r="BJ679" s="6"/>
      <c r="BK679" s="6"/>
      <c r="BL679" s="6"/>
    </row>
    <row r="680" spans="1:64">
      <c r="A680" s="4"/>
      <c r="B680" s="5"/>
      <c r="C680" s="27" t="str">
        <f>IFERROR(VLOOKUP(B680,vlookup!A$2:I$331,2,FALSE),"")</f>
        <v/>
      </c>
      <c r="D680" s="27" t="str">
        <f>IFERROR(VLOOKUP(B680,vlookup!A$2:I$331,3,FALSE),"")</f>
        <v/>
      </c>
      <c r="E680" s="5"/>
      <c r="F680" s="27" t="str">
        <f>IFERROR(VLOOKUP(E680,vlookup!D$2:E$331,2,FALSE),"")</f>
        <v/>
      </c>
      <c r="G680" s="5"/>
      <c r="H680" s="27" t="str">
        <f t="shared" si="102"/>
        <v/>
      </c>
      <c r="I680" s="27" t="str">
        <f>IFERROR(VLOOKUP(H680,vlookup!G$2:I$331,2,FALSE),"")</f>
        <v/>
      </c>
      <c r="J680" s="27" t="str">
        <f>IFERROR(VLOOKUP(H680,vlookup!G$2:I$331,3,FALSE),"")</f>
        <v/>
      </c>
      <c r="K680" s="5"/>
      <c r="L680" s="6"/>
      <c r="M680" s="6"/>
      <c r="N680" s="6"/>
      <c r="O680" s="6"/>
      <c r="P680" s="6"/>
      <c r="Q680" s="14" t="str">
        <f t="shared" si="103"/>
        <v/>
      </c>
      <c r="R680" s="5"/>
      <c r="S680" s="6"/>
      <c r="T680" s="6"/>
      <c r="U680" s="5"/>
      <c r="V680" s="45">
        <f t="shared" si="104"/>
        <v>0</v>
      </c>
      <c r="W680" s="45">
        <f t="shared" si="105"/>
        <v>0</v>
      </c>
      <c r="X680" s="45" t="e">
        <f t="shared" si="106"/>
        <v>#VALUE!</v>
      </c>
      <c r="Y680" s="45">
        <f>IFERROR(VALUE(V680),VLOOKUP(V680,DayReplace[],2,0))</f>
        <v>0</v>
      </c>
      <c r="Z680" s="45">
        <f>IF(V680=0,1,
IF(OR(AND(COUNTIF(Table12[Normal and Leap Years],X680),AA680=3,Y680=30),
AND(COUNTIF(Table9[MM Year],X680),COUNTIF(Table13[Always 29-Day Months],AA680),Y680=30)),Y680
-1,Y680))</f>
        <v>1</v>
      </c>
      <c r="AA680" s="45">
        <f>IFERROR(VALUE(W680),VLOOKUP(W680,MonthReplace[],2,0))</f>
        <v>0</v>
      </c>
      <c r="AB680" s="45" t="e">
        <f>IF(COUNTIF(Table9[MM Year],X680),VLOOKUP(AA680,MonthSerial[],VLOOKUP(X680,Table9[],3,0)+2,0),DATE(X680,AA680,0)-AC680)</f>
        <v>#VALUE!</v>
      </c>
      <c r="AC680" s="45" t="e">
        <f>IF(COUNTIF(Table9[MM Year],X680),
VLOOKUP(X680,Table9[],5,0),
DATE(X680,1,0))</f>
        <v>#VALUE!</v>
      </c>
      <c r="AD680" s="46" t="e">
        <f>IF(AA680=0,DATE(YEAR(AC680+1),7,16),
IF(V680=0,IF(COUNTIF(Table9[MM Year],X680),AC680+AB680+Z680+15-DAY(AC680+AB680+Z680+15)+16,AC680+AB680+Z680-DAY(AC680+AB680+Z680)+16),
IF(COUNTIF(Table9[MM Year],X680),
IF(AC680+AB680+Z680&lt;VLOOKUP(X680,Table9[],7,0),AC680
+AB680+Z680+VLOOKUP(X680,Table9[],4,0),AC680+AB680+Z680),AC680
+AB680+Z680)))</f>
        <v>#VALUE!</v>
      </c>
      <c r="AE680" s="42"/>
      <c r="AF680" s="15" t="str">
        <f>IFERROR(IF(COUNTIF(Table9[MM Year],X680),
IF(AD680&lt;VLOOKUP(X680,Table9[],7,0),AD680
+VLOOKUP(X680,Table9[],4,0),AD680),AD680
),"")</f>
        <v/>
      </c>
      <c r="AG680" s="5"/>
      <c r="AH680" s="5"/>
      <c r="AI680" s="5"/>
      <c r="AJ680" s="6"/>
      <c r="AK680" s="6"/>
      <c r="AL680" s="12" t="str">
        <f t="shared" si="107"/>
        <v/>
      </c>
      <c r="AM680" s="5"/>
      <c r="AN680" s="27" t="str">
        <f t="shared" si="108"/>
        <v/>
      </c>
      <c r="AO680" s="5"/>
      <c r="AP680" s="5"/>
      <c r="AQ680" s="6"/>
      <c r="AR680" s="12" t="str">
        <f t="shared" si="109"/>
        <v/>
      </c>
      <c r="AS680" s="6"/>
      <c r="AT680" s="5"/>
      <c r="AU680" s="53"/>
      <c r="AV680" s="53"/>
      <c r="AW680" s="54"/>
      <c r="AX680" s="15" t="str">
        <f t="shared" si="110"/>
        <v/>
      </c>
      <c r="AY680" s="5"/>
      <c r="AZ680" s="27" t="str">
        <f>IFERROR(VLOOKUP(AY680,vlookup!A$2:I$331,2,FALSE),"")</f>
        <v/>
      </c>
      <c r="BA680" s="27" t="str">
        <f>IFERROR(VLOOKUP(AY680,vlookup!A$2:I$331,3,FALSE),"")</f>
        <v/>
      </c>
      <c r="BB680" s="5"/>
      <c r="BC680" s="27" t="str">
        <f>IFERROR(VLOOKUP(BB680,vlookup!D$2:E$331,2,FALSE),"")</f>
        <v/>
      </c>
      <c r="BD680" s="5"/>
      <c r="BE680" s="27" t="str">
        <f t="shared" si="111"/>
        <v/>
      </c>
      <c r="BF680" s="27" t="str">
        <f>IFERROR(VLOOKUP(BE680,vlookup!G$2:I$331,2,FALSE),"")</f>
        <v/>
      </c>
      <c r="BG680" s="27" t="str">
        <f>IFERROR(VLOOKUP(BE680,vlookup!G$2:I$331,3,FALSE),"")</f>
        <v/>
      </c>
      <c r="BH680" s="5"/>
      <c r="BI680" s="6"/>
      <c r="BJ680" s="6"/>
      <c r="BK680" s="6"/>
      <c r="BL680" s="6"/>
    </row>
    <row r="681" spans="1:64">
      <c r="A681" s="4"/>
      <c r="B681" s="5"/>
      <c r="C681" s="27" t="str">
        <f>IFERROR(VLOOKUP(B681,vlookup!A$2:I$331,2,FALSE),"")</f>
        <v/>
      </c>
      <c r="D681" s="27" t="str">
        <f>IFERROR(VLOOKUP(B681,vlookup!A$2:I$331,3,FALSE),"")</f>
        <v/>
      </c>
      <c r="E681" s="5"/>
      <c r="F681" s="27" t="str">
        <f>IFERROR(VLOOKUP(E681,vlookup!D$2:E$331,2,FALSE),"")</f>
        <v/>
      </c>
      <c r="G681" s="5"/>
      <c r="H681" s="27" t="str">
        <f t="shared" si="102"/>
        <v/>
      </c>
      <c r="I681" s="27" t="str">
        <f>IFERROR(VLOOKUP(H681,vlookup!G$2:I$331,2,FALSE),"")</f>
        <v/>
      </c>
      <c r="J681" s="27" t="str">
        <f>IFERROR(VLOOKUP(H681,vlookup!G$2:I$331,3,FALSE),"")</f>
        <v/>
      </c>
      <c r="K681" s="5"/>
      <c r="L681" s="6"/>
      <c r="M681" s="6"/>
      <c r="N681" s="6"/>
      <c r="O681" s="6"/>
      <c r="P681" s="6"/>
      <c r="Q681" s="14" t="str">
        <f t="shared" si="103"/>
        <v/>
      </c>
      <c r="R681" s="5"/>
      <c r="S681" s="6"/>
      <c r="T681" s="6"/>
      <c r="U681" s="5"/>
      <c r="V681" s="45">
        <f t="shared" si="104"/>
        <v>0</v>
      </c>
      <c r="W681" s="45">
        <f t="shared" si="105"/>
        <v>0</v>
      </c>
      <c r="X681" s="45" t="e">
        <f t="shared" si="106"/>
        <v>#VALUE!</v>
      </c>
      <c r="Y681" s="45">
        <f>IFERROR(VALUE(V681),VLOOKUP(V681,DayReplace[],2,0))</f>
        <v>0</v>
      </c>
      <c r="Z681" s="45">
        <f>IF(V681=0,1,
IF(OR(AND(COUNTIF(Table12[Normal and Leap Years],X681),AA681=3,Y681=30),
AND(COUNTIF(Table9[MM Year],X681),COUNTIF(Table13[Always 29-Day Months],AA681),Y681=30)),Y681
-1,Y681))</f>
        <v>1</v>
      </c>
      <c r="AA681" s="45">
        <f>IFERROR(VALUE(W681),VLOOKUP(W681,MonthReplace[],2,0))</f>
        <v>0</v>
      </c>
      <c r="AB681" s="45" t="e">
        <f>IF(COUNTIF(Table9[MM Year],X681),VLOOKUP(AA681,MonthSerial[],VLOOKUP(X681,Table9[],3,0)+2,0),DATE(X681,AA681,0)-AC681)</f>
        <v>#VALUE!</v>
      </c>
      <c r="AC681" s="45" t="e">
        <f>IF(COUNTIF(Table9[MM Year],X681),
VLOOKUP(X681,Table9[],5,0),
DATE(X681,1,0))</f>
        <v>#VALUE!</v>
      </c>
      <c r="AD681" s="46" t="e">
        <f>IF(AA681=0,DATE(YEAR(AC681+1),7,16),
IF(V681=0,IF(COUNTIF(Table9[MM Year],X681),AC681+AB681+Z681+15-DAY(AC681+AB681+Z681+15)+16,AC681+AB681+Z681-DAY(AC681+AB681+Z681)+16),
IF(COUNTIF(Table9[MM Year],X681),
IF(AC681+AB681+Z681&lt;VLOOKUP(X681,Table9[],7,0),AC681
+AB681+Z681+VLOOKUP(X681,Table9[],4,0),AC681+AB681+Z681),AC681
+AB681+Z681)))</f>
        <v>#VALUE!</v>
      </c>
      <c r="AE681" s="42"/>
      <c r="AF681" s="15" t="str">
        <f>IFERROR(IF(COUNTIF(Table9[MM Year],X681),
IF(AD681&lt;VLOOKUP(X681,Table9[],7,0),AD681
+VLOOKUP(X681,Table9[],4,0),AD681),AD681
),"")</f>
        <v/>
      </c>
      <c r="AG681" s="5"/>
      <c r="AH681" s="5"/>
      <c r="AI681" s="5"/>
      <c r="AJ681" s="6"/>
      <c r="AK681" s="6"/>
      <c r="AL681" s="12" t="str">
        <f t="shared" si="107"/>
        <v/>
      </c>
      <c r="AM681" s="5"/>
      <c r="AN681" s="27" t="str">
        <f t="shared" si="108"/>
        <v/>
      </c>
      <c r="AO681" s="5"/>
      <c r="AP681" s="5"/>
      <c r="AQ681" s="6"/>
      <c r="AR681" s="12" t="str">
        <f t="shared" si="109"/>
        <v/>
      </c>
      <c r="AS681" s="6"/>
      <c r="AT681" s="5"/>
      <c r="AU681" s="53"/>
      <c r="AV681" s="53"/>
      <c r="AW681" s="54"/>
      <c r="AX681" s="15" t="str">
        <f t="shared" si="110"/>
        <v/>
      </c>
      <c r="AY681" s="5"/>
      <c r="AZ681" s="27" t="str">
        <f>IFERROR(VLOOKUP(AY681,vlookup!A$2:I$331,2,FALSE),"")</f>
        <v/>
      </c>
      <c r="BA681" s="27" t="str">
        <f>IFERROR(VLOOKUP(AY681,vlookup!A$2:I$331,3,FALSE),"")</f>
        <v/>
      </c>
      <c r="BB681" s="5"/>
      <c r="BC681" s="27" t="str">
        <f>IFERROR(VLOOKUP(BB681,vlookup!D$2:E$331,2,FALSE),"")</f>
        <v/>
      </c>
      <c r="BD681" s="5"/>
      <c r="BE681" s="27" t="str">
        <f t="shared" si="111"/>
        <v/>
      </c>
      <c r="BF681" s="27" t="str">
        <f>IFERROR(VLOOKUP(BE681,vlookup!G$2:I$331,2,FALSE),"")</f>
        <v/>
      </c>
      <c r="BG681" s="27" t="str">
        <f>IFERROR(VLOOKUP(BE681,vlookup!G$2:I$331,3,FALSE),"")</f>
        <v/>
      </c>
      <c r="BH681" s="5"/>
      <c r="BI681" s="6"/>
      <c r="BJ681" s="6"/>
      <c r="BK681" s="6"/>
      <c r="BL681" s="6"/>
    </row>
    <row r="682" spans="1:64">
      <c r="A682" s="4"/>
      <c r="B682" s="5"/>
      <c r="C682" s="27" t="str">
        <f>IFERROR(VLOOKUP(B682,vlookup!A$2:I$331,2,FALSE),"")</f>
        <v/>
      </c>
      <c r="D682" s="27" t="str">
        <f>IFERROR(VLOOKUP(B682,vlookup!A$2:I$331,3,FALSE),"")</f>
        <v/>
      </c>
      <c r="E682" s="5"/>
      <c r="F682" s="27" t="str">
        <f>IFERROR(VLOOKUP(E682,vlookup!D$2:E$331,2,FALSE),"")</f>
        <v/>
      </c>
      <c r="G682" s="5"/>
      <c r="H682" s="27" t="str">
        <f t="shared" si="102"/>
        <v/>
      </c>
      <c r="I682" s="27" t="str">
        <f>IFERROR(VLOOKUP(H682,vlookup!G$2:I$331,2,FALSE),"")</f>
        <v/>
      </c>
      <c r="J682" s="27" t="str">
        <f>IFERROR(VLOOKUP(H682,vlookup!G$2:I$331,3,FALSE),"")</f>
        <v/>
      </c>
      <c r="K682" s="5"/>
      <c r="L682" s="6"/>
      <c r="M682" s="6"/>
      <c r="N682" s="6"/>
      <c r="O682" s="6"/>
      <c r="P682" s="6"/>
      <c r="Q682" s="14" t="str">
        <f t="shared" si="103"/>
        <v/>
      </c>
      <c r="R682" s="5"/>
      <c r="S682" s="6"/>
      <c r="T682" s="6"/>
      <c r="U682" s="5"/>
      <c r="V682" s="45">
        <f t="shared" si="104"/>
        <v>0</v>
      </c>
      <c r="W682" s="45">
        <f t="shared" si="105"/>
        <v>0</v>
      </c>
      <c r="X682" s="45" t="e">
        <f t="shared" si="106"/>
        <v>#VALUE!</v>
      </c>
      <c r="Y682" s="45">
        <f>IFERROR(VALUE(V682),VLOOKUP(V682,DayReplace[],2,0))</f>
        <v>0</v>
      </c>
      <c r="Z682" s="45">
        <f>IF(V682=0,1,
IF(OR(AND(COUNTIF(Table12[Normal and Leap Years],X682),AA682=3,Y682=30),
AND(COUNTIF(Table9[MM Year],X682),COUNTIF(Table13[Always 29-Day Months],AA682),Y682=30)),Y682
-1,Y682))</f>
        <v>1</v>
      </c>
      <c r="AA682" s="45">
        <f>IFERROR(VALUE(W682),VLOOKUP(W682,MonthReplace[],2,0))</f>
        <v>0</v>
      </c>
      <c r="AB682" s="45" t="e">
        <f>IF(COUNTIF(Table9[MM Year],X682),VLOOKUP(AA682,MonthSerial[],VLOOKUP(X682,Table9[],3,0)+2,0),DATE(X682,AA682,0)-AC682)</f>
        <v>#VALUE!</v>
      </c>
      <c r="AC682" s="45" t="e">
        <f>IF(COUNTIF(Table9[MM Year],X682),
VLOOKUP(X682,Table9[],5,0),
DATE(X682,1,0))</f>
        <v>#VALUE!</v>
      </c>
      <c r="AD682" s="46" t="e">
        <f>IF(AA682=0,DATE(YEAR(AC682+1),7,16),
IF(V682=0,IF(COUNTIF(Table9[MM Year],X682),AC682+AB682+Z682+15-DAY(AC682+AB682+Z682+15)+16,AC682+AB682+Z682-DAY(AC682+AB682+Z682)+16),
IF(COUNTIF(Table9[MM Year],X682),
IF(AC682+AB682+Z682&lt;VLOOKUP(X682,Table9[],7,0),AC682
+AB682+Z682+VLOOKUP(X682,Table9[],4,0),AC682+AB682+Z682),AC682
+AB682+Z682)))</f>
        <v>#VALUE!</v>
      </c>
      <c r="AE682" s="42"/>
      <c r="AF682" s="15" t="str">
        <f>IFERROR(IF(COUNTIF(Table9[MM Year],X682),
IF(AD682&lt;VLOOKUP(X682,Table9[],7,0),AD682
+VLOOKUP(X682,Table9[],4,0),AD682),AD682
),"")</f>
        <v/>
      </c>
      <c r="AG682" s="5"/>
      <c r="AH682" s="5"/>
      <c r="AI682" s="5"/>
      <c r="AJ682" s="6"/>
      <c r="AK682" s="6"/>
      <c r="AL682" s="12" t="str">
        <f t="shared" si="107"/>
        <v/>
      </c>
      <c r="AM682" s="5"/>
      <c r="AN682" s="27" t="str">
        <f t="shared" si="108"/>
        <v/>
      </c>
      <c r="AO682" s="5"/>
      <c r="AP682" s="5"/>
      <c r="AQ682" s="6"/>
      <c r="AR682" s="12" t="str">
        <f t="shared" si="109"/>
        <v/>
      </c>
      <c r="AS682" s="6"/>
      <c r="AT682" s="5"/>
      <c r="AU682" s="53"/>
      <c r="AV682" s="53"/>
      <c r="AW682" s="54"/>
      <c r="AX682" s="15" t="str">
        <f t="shared" si="110"/>
        <v/>
      </c>
      <c r="AY682" s="5"/>
      <c r="AZ682" s="27" t="str">
        <f>IFERROR(VLOOKUP(AY682,vlookup!A$2:I$331,2,FALSE),"")</f>
        <v/>
      </c>
      <c r="BA682" s="27" t="str">
        <f>IFERROR(VLOOKUP(AY682,vlookup!A$2:I$331,3,FALSE),"")</f>
        <v/>
      </c>
      <c r="BB682" s="5"/>
      <c r="BC682" s="27" t="str">
        <f>IFERROR(VLOOKUP(BB682,vlookup!D$2:E$331,2,FALSE),"")</f>
        <v/>
      </c>
      <c r="BD682" s="5"/>
      <c r="BE682" s="27" t="str">
        <f t="shared" si="111"/>
        <v/>
      </c>
      <c r="BF682" s="27" t="str">
        <f>IFERROR(VLOOKUP(BE682,vlookup!G$2:I$331,2,FALSE),"")</f>
        <v/>
      </c>
      <c r="BG682" s="27" t="str">
        <f>IFERROR(VLOOKUP(BE682,vlookup!G$2:I$331,3,FALSE),"")</f>
        <v/>
      </c>
      <c r="BH682" s="5"/>
      <c r="BI682" s="6"/>
      <c r="BJ682" s="6"/>
      <c r="BK682" s="6"/>
      <c r="BL682" s="6"/>
    </row>
    <row r="683" spans="1:64">
      <c r="A683" s="4"/>
      <c r="B683" s="5"/>
      <c r="C683" s="27" t="str">
        <f>IFERROR(VLOOKUP(B683,vlookup!A$2:I$331,2,FALSE),"")</f>
        <v/>
      </c>
      <c r="D683" s="27" t="str">
        <f>IFERROR(VLOOKUP(B683,vlookup!A$2:I$331,3,FALSE),"")</f>
        <v/>
      </c>
      <c r="E683" s="5"/>
      <c r="F683" s="27" t="str">
        <f>IFERROR(VLOOKUP(E683,vlookup!D$2:E$331,2,FALSE),"")</f>
        <v/>
      </c>
      <c r="G683" s="5"/>
      <c r="H683" s="27" t="str">
        <f t="shared" si="102"/>
        <v/>
      </c>
      <c r="I683" s="27" t="str">
        <f>IFERROR(VLOOKUP(H683,vlookup!G$2:I$331,2,FALSE),"")</f>
        <v/>
      </c>
      <c r="J683" s="27" t="str">
        <f>IFERROR(VLOOKUP(H683,vlookup!G$2:I$331,3,FALSE),"")</f>
        <v/>
      </c>
      <c r="K683" s="5"/>
      <c r="L683" s="6"/>
      <c r="M683" s="6"/>
      <c r="N683" s="6"/>
      <c r="O683" s="6"/>
      <c r="P683" s="6"/>
      <c r="Q683" s="14" t="str">
        <f t="shared" si="103"/>
        <v/>
      </c>
      <c r="R683" s="5"/>
      <c r="S683" s="6"/>
      <c r="T683" s="6"/>
      <c r="U683" s="5"/>
      <c r="V683" s="45">
        <f t="shared" si="104"/>
        <v>0</v>
      </c>
      <c r="W683" s="45">
        <f t="shared" si="105"/>
        <v>0</v>
      </c>
      <c r="X683" s="45" t="e">
        <f t="shared" si="106"/>
        <v>#VALUE!</v>
      </c>
      <c r="Y683" s="45">
        <f>IFERROR(VALUE(V683),VLOOKUP(V683,DayReplace[],2,0))</f>
        <v>0</v>
      </c>
      <c r="Z683" s="45">
        <f>IF(V683=0,1,
IF(OR(AND(COUNTIF(Table12[Normal and Leap Years],X683),AA683=3,Y683=30),
AND(COUNTIF(Table9[MM Year],X683),COUNTIF(Table13[Always 29-Day Months],AA683),Y683=30)),Y683
-1,Y683))</f>
        <v>1</v>
      </c>
      <c r="AA683" s="45">
        <f>IFERROR(VALUE(W683),VLOOKUP(W683,MonthReplace[],2,0))</f>
        <v>0</v>
      </c>
      <c r="AB683" s="45" t="e">
        <f>IF(COUNTIF(Table9[MM Year],X683),VLOOKUP(AA683,MonthSerial[],VLOOKUP(X683,Table9[],3,0)+2,0),DATE(X683,AA683,0)-AC683)</f>
        <v>#VALUE!</v>
      </c>
      <c r="AC683" s="45" t="e">
        <f>IF(COUNTIF(Table9[MM Year],X683),
VLOOKUP(X683,Table9[],5,0),
DATE(X683,1,0))</f>
        <v>#VALUE!</v>
      </c>
      <c r="AD683" s="46" t="e">
        <f>IF(AA683=0,DATE(YEAR(AC683+1),7,16),
IF(V683=0,IF(COUNTIF(Table9[MM Year],X683),AC683+AB683+Z683+15-DAY(AC683+AB683+Z683+15)+16,AC683+AB683+Z683-DAY(AC683+AB683+Z683)+16),
IF(COUNTIF(Table9[MM Year],X683),
IF(AC683+AB683+Z683&lt;VLOOKUP(X683,Table9[],7,0),AC683
+AB683+Z683+VLOOKUP(X683,Table9[],4,0),AC683+AB683+Z683),AC683
+AB683+Z683)))</f>
        <v>#VALUE!</v>
      </c>
      <c r="AE683" s="42"/>
      <c r="AF683" s="15" t="str">
        <f>IFERROR(IF(COUNTIF(Table9[MM Year],X683),
IF(AD683&lt;VLOOKUP(X683,Table9[],7,0),AD683
+VLOOKUP(X683,Table9[],4,0),AD683),AD683
),"")</f>
        <v/>
      </c>
      <c r="AG683" s="5"/>
      <c r="AH683" s="5"/>
      <c r="AI683" s="5"/>
      <c r="AJ683" s="6"/>
      <c r="AK683" s="6"/>
      <c r="AL683" s="12" t="str">
        <f t="shared" si="107"/>
        <v/>
      </c>
      <c r="AM683" s="5"/>
      <c r="AN683" s="27" t="str">
        <f t="shared" si="108"/>
        <v/>
      </c>
      <c r="AO683" s="5"/>
      <c r="AP683" s="5"/>
      <c r="AQ683" s="6"/>
      <c r="AR683" s="12" t="str">
        <f t="shared" si="109"/>
        <v/>
      </c>
      <c r="AS683" s="6"/>
      <c r="AT683" s="5"/>
      <c r="AU683" s="53"/>
      <c r="AV683" s="53"/>
      <c r="AW683" s="54"/>
      <c r="AX683" s="15" t="str">
        <f t="shared" si="110"/>
        <v/>
      </c>
      <c r="AY683" s="5"/>
      <c r="AZ683" s="27" t="str">
        <f>IFERROR(VLOOKUP(AY683,vlookup!A$2:I$331,2,FALSE),"")</f>
        <v/>
      </c>
      <c r="BA683" s="27" t="str">
        <f>IFERROR(VLOOKUP(AY683,vlookup!A$2:I$331,3,FALSE),"")</f>
        <v/>
      </c>
      <c r="BB683" s="5"/>
      <c r="BC683" s="27" t="str">
        <f>IFERROR(VLOOKUP(BB683,vlookup!D$2:E$331,2,FALSE),"")</f>
        <v/>
      </c>
      <c r="BD683" s="5"/>
      <c r="BE683" s="27" t="str">
        <f t="shared" si="111"/>
        <v/>
      </c>
      <c r="BF683" s="27" t="str">
        <f>IFERROR(VLOOKUP(BE683,vlookup!G$2:I$331,2,FALSE),"")</f>
        <v/>
      </c>
      <c r="BG683" s="27" t="str">
        <f>IFERROR(VLOOKUP(BE683,vlookup!G$2:I$331,3,FALSE),"")</f>
        <v/>
      </c>
      <c r="BH683" s="5"/>
      <c r="BI683" s="6"/>
      <c r="BJ683" s="6"/>
      <c r="BK683" s="6"/>
      <c r="BL683" s="6"/>
    </row>
    <row r="684" spans="1:64">
      <c r="A684" s="4"/>
      <c r="B684" s="5"/>
      <c r="C684" s="27" t="str">
        <f>IFERROR(VLOOKUP(B684,vlookup!A$2:I$331,2,FALSE),"")</f>
        <v/>
      </c>
      <c r="D684" s="27" t="str">
        <f>IFERROR(VLOOKUP(B684,vlookup!A$2:I$331,3,FALSE),"")</f>
        <v/>
      </c>
      <c r="E684" s="5"/>
      <c r="F684" s="27" t="str">
        <f>IFERROR(VLOOKUP(E684,vlookup!D$2:E$331,2,FALSE),"")</f>
        <v/>
      </c>
      <c r="G684" s="5"/>
      <c r="H684" s="27" t="str">
        <f t="shared" si="102"/>
        <v/>
      </c>
      <c r="I684" s="27" t="str">
        <f>IFERROR(VLOOKUP(H684,vlookup!G$2:I$331,2,FALSE),"")</f>
        <v/>
      </c>
      <c r="J684" s="27" t="str">
        <f>IFERROR(VLOOKUP(H684,vlookup!G$2:I$331,3,FALSE),"")</f>
        <v/>
      </c>
      <c r="K684" s="5"/>
      <c r="L684" s="6"/>
      <c r="M684" s="6"/>
      <c r="N684" s="6"/>
      <c r="O684" s="6"/>
      <c r="P684" s="6"/>
      <c r="Q684" s="14" t="str">
        <f t="shared" si="103"/>
        <v/>
      </c>
      <c r="R684" s="5"/>
      <c r="S684" s="6"/>
      <c r="T684" s="6"/>
      <c r="U684" s="5"/>
      <c r="V684" s="45">
        <f t="shared" si="104"/>
        <v>0</v>
      </c>
      <c r="W684" s="45">
        <f t="shared" si="105"/>
        <v>0</v>
      </c>
      <c r="X684" s="45" t="e">
        <f t="shared" si="106"/>
        <v>#VALUE!</v>
      </c>
      <c r="Y684" s="45">
        <f>IFERROR(VALUE(V684),VLOOKUP(V684,DayReplace[],2,0))</f>
        <v>0</v>
      </c>
      <c r="Z684" s="45">
        <f>IF(V684=0,1,
IF(OR(AND(COUNTIF(Table12[Normal and Leap Years],X684),AA684=3,Y684=30),
AND(COUNTIF(Table9[MM Year],X684),COUNTIF(Table13[Always 29-Day Months],AA684),Y684=30)),Y684
-1,Y684))</f>
        <v>1</v>
      </c>
      <c r="AA684" s="45">
        <f>IFERROR(VALUE(W684),VLOOKUP(W684,MonthReplace[],2,0))</f>
        <v>0</v>
      </c>
      <c r="AB684" s="45" t="e">
        <f>IF(COUNTIF(Table9[MM Year],X684),VLOOKUP(AA684,MonthSerial[],VLOOKUP(X684,Table9[],3,0)+2,0),DATE(X684,AA684,0)-AC684)</f>
        <v>#VALUE!</v>
      </c>
      <c r="AC684" s="45" t="e">
        <f>IF(COUNTIF(Table9[MM Year],X684),
VLOOKUP(X684,Table9[],5,0),
DATE(X684,1,0))</f>
        <v>#VALUE!</v>
      </c>
      <c r="AD684" s="46" t="e">
        <f>IF(AA684=0,DATE(YEAR(AC684+1),7,16),
IF(V684=0,IF(COUNTIF(Table9[MM Year],X684),AC684+AB684+Z684+15-DAY(AC684+AB684+Z684+15)+16,AC684+AB684+Z684-DAY(AC684+AB684+Z684)+16),
IF(COUNTIF(Table9[MM Year],X684),
IF(AC684+AB684+Z684&lt;VLOOKUP(X684,Table9[],7,0),AC684
+AB684+Z684+VLOOKUP(X684,Table9[],4,0),AC684+AB684+Z684),AC684
+AB684+Z684)))</f>
        <v>#VALUE!</v>
      </c>
      <c r="AE684" s="42"/>
      <c r="AF684" s="15" t="str">
        <f>IFERROR(IF(COUNTIF(Table9[MM Year],X684),
IF(AD684&lt;VLOOKUP(X684,Table9[],7,0),AD684
+VLOOKUP(X684,Table9[],4,0),AD684),AD684
),"")</f>
        <v/>
      </c>
      <c r="AG684" s="5"/>
      <c r="AH684" s="5"/>
      <c r="AI684" s="5"/>
      <c r="AJ684" s="6"/>
      <c r="AK684" s="6"/>
      <c r="AL684" s="12" t="str">
        <f t="shared" si="107"/>
        <v/>
      </c>
      <c r="AM684" s="5"/>
      <c r="AN684" s="27" t="str">
        <f t="shared" si="108"/>
        <v/>
      </c>
      <c r="AO684" s="5"/>
      <c r="AP684" s="5"/>
      <c r="AQ684" s="6"/>
      <c r="AR684" s="12" t="str">
        <f t="shared" si="109"/>
        <v/>
      </c>
      <c r="AS684" s="6"/>
      <c r="AT684" s="5"/>
      <c r="AU684" s="53"/>
      <c r="AV684" s="53"/>
      <c r="AW684" s="54"/>
      <c r="AX684" s="15" t="str">
        <f t="shared" si="110"/>
        <v/>
      </c>
      <c r="AY684" s="5"/>
      <c r="AZ684" s="27" t="str">
        <f>IFERROR(VLOOKUP(AY684,vlookup!A$2:I$331,2,FALSE),"")</f>
        <v/>
      </c>
      <c r="BA684" s="27" t="str">
        <f>IFERROR(VLOOKUP(AY684,vlookup!A$2:I$331,3,FALSE),"")</f>
        <v/>
      </c>
      <c r="BB684" s="5"/>
      <c r="BC684" s="27" t="str">
        <f>IFERROR(VLOOKUP(BB684,vlookup!D$2:E$331,2,FALSE),"")</f>
        <v/>
      </c>
      <c r="BD684" s="5"/>
      <c r="BE684" s="27" t="str">
        <f t="shared" si="111"/>
        <v/>
      </c>
      <c r="BF684" s="27" t="str">
        <f>IFERROR(VLOOKUP(BE684,vlookup!G$2:I$331,2,FALSE),"")</f>
        <v/>
      </c>
      <c r="BG684" s="27" t="str">
        <f>IFERROR(VLOOKUP(BE684,vlookup!G$2:I$331,3,FALSE),"")</f>
        <v/>
      </c>
      <c r="BH684" s="5"/>
      <c r="BI684" s="6"/>
      <c r="BJ684" s="6"/>
      <c r="BK684" s="6"/>
      <c r="BL684" s="6"/>
    </row>
    <row r="685" spans="1:64">
      <c r="A685" s="4"/>
      <c r="B685" s="5"/>
      <c r="C685" s="27" t="str">
        <f>IFERROR(VLOOKUP(B685,vlookup!A$2:I$331,2,FALSE),"")</f>
        <v/>
      </c>
      <c r="D685" s="27" t="str">
        <f>IFERROR(VLOOKUP(B685,vlookup!A$2:I$331,3,FALSE),"")</f>
        <v/>
      </c>
      <c r="E685" s="5"/>
      <c r="F685" s="27" t="str">
        <f>IFERROR(VLOOKUP(E685,vlookup!D$2:E$331,2,FALSE),"")</f>
        <v/>
      </c>
      <c r="G685" s="5"/>
      <c r="H685" s="27" t="str">
        <f t="shared" si="102"/>
        <v/>
      </c>
      <c r="I685" s="27" t="str">
        <f>IFERROR(VLOOKUP(H685,vlookup!G$2:I$331,2,FALSE),"")</f>
        <v/>
      </c>
      <c r="J685" s="27" t="str">
        <f>IFERROR(VLOOKUP(H685,vlookup!G$2:I$331,3,FALSE),"")</f>
        <v/>
      </c>
      <c r="K685" s="5"/>
      <c r="L685" s="6"/>
      <c r="M685" s="6"/>
      <c r="N685" s="6"/>
      <c r="O685" s="6"/>
      <c r="P685" s="6"/>
      <c r="Q685" s="14" t="str">
        <f t="shared" si="103"/>
        <v/>
      </c>
      <c r="R685" s="5"/>
      <c r="S685" s="6"/>
      <c r="T685" s="6"/>
      <c r="U685" s="5"/>
      <c r="V685" s="45">
        <f t="shared" si="104"/>
        <v>0</v>
      </c>
      <c r="W685" s="45">
        <f t="shared" si="105"/>
        <v>0</v>
      </c>
      <c r="X685" s="45" t="e">
        <f t="shared" si="106"/>
        <v>#VALUE!</v>
      </c>
      <c r="Y685" s="45">
        <f>IFERROR(VALUE(V685),VLOOKUP(V685,DayReplace[],2,0))</f>
        <v>0</v>
      </c>
      <c r="Z685" s="45">
        <f>IF(V685=0,1,
IF(OR(AND(COUNTIF(Table12[Normal and Leap Years],X685),AA685=3,Y685=30),
AND(COUNTIF(Table9[MM Year],X685),COUNTIF(Table13[Always 29-Day Months],AA685),Y685=30)),Y685
-1,Y685))</f>
        <v>1</v>
      </c>
      <c r="AA685" s="45">
        <f>IFERROR(VALUE(W685),VLOOKUP(W685,MonthReplace[],2,0))</f>
        <v>0</v>
      </c>
      <c r="AB685" s="45" t="e">
        <f>IF(COUNTIF(Table9[MM Year],X685),VLOOKUP(AA685,MonthSerial[],VLOOKUP(X685,Table9[],3,0)+2,0),DATE(X685,AA685,0)-AC685)</f>
        <v>#VALUE!</v>
      </c>
      <c r="AC685" s="45" t="e">
        <f>IF(COUNTIF(Table9[MM Year],X685),
VLOOKUP(X685,Table9[],5,0),
DATE(X685,1,0))</f>
        <v>#VALUE!</v>
      </c>
      <c r="AD685" s="46" t="e">
        <f>IF(AA685=0,DATE(YEAR(AC685+1),7,16),
IF(V685=0,IF(COUNTIF(Table9[MM Year],X685),AC685+AB685+Z685+15-DAY(AC685+AB685+Z685+15)+16,AC685+AB685+Z685-DAY(AC685+AB685+Z685)+16),
IF(COUNTIF(Table9[MM Year],X685),
IF(AC685+AB685+Z685&lt;VLOOKUP(X685,Table9[],7,0),AC685
+AB685+Z685+VLOOKUP(X685,Table9[],4,0),AC685+AB685+Z685),AC685
+AB685+Z685)))</f>
        <v>#VALUE!</v>
      </c>
      <c r="AE685" s="42"/>
      <c r="AF685" s="15" t="str">
        <f>IFERROR(IF(COUNTIF(Table9[MM Year],X685),
IF(AD685&lt;VLOOKUP(X685,Table9[],7,0),AD685
+VLOOKUP(X685,Table9[],4,0),AD685),AD685
),"")</f>
        <v/>
      </c>
      <c r="AG685" s="5"/>
      <c r="AH685" s="5"/>
      <c r="AI685" s="5"/>
      <c r="AJ685" s="6"/>
      <c r="AK685" s="6"/>
      <c r="AL685" s="12" t="str">
        <f t="shared" si="107"/>
        <v/>
      </c>
      <c r="AM685" s="5"/>
      <c r="AN685" s="27" t="str">
        <f t="shared" si="108"/>
        <v/>
      </c>
      <c r="AO685" s="5"/>
      <c r="AP685" s="5"/>
      <c r="AQ685" s="6"/>
      <c r="AR685" s="12" t="str">
        <f t="shared" si="109"/>
        <v/>
      </c>
      <c r="AS685" s="6"/>
      <c r="AT685" s="5"/>
      <c r="AU685" s="53"/>
      <c r="AV685" s="53"/>
      <c r="AW685" s="54"/>
      <c r="AX685" s="15" t="str">
        <f t="shared" si="110"/>
        <v/>
      </c>
      <c r="AY685" s="5"/>
      <c r="AZ685" s="27" t="str">
        <f>IFERROR(VLOOKUP(AY685,vlookup!A$2:I$331,2,FALSE),"")</f>
        <v/>
      </c>
      <c r="BA685" s="27" t="str">
        <f>IFERROR(VLOOKUP(AY685,vlookup!A$2:I$331,3,FALSE),"")</f>
        <v/>
      </c>
      <c r="BB685" s="5"/>
      <c r="BC685" s="27" t="str">
        <f>IFERROR(VLOOKUP(BB685,vlookup!D$2:E$331,2,FALSE),"")</f>
        <v/>
      </c>
      <c r="BD685" s="5"/>
      <c r="BE685" s="27" t="str">
        <f t="shared" si="111"/>
        <v/>
      </c>
      <c r="BF685" s="27" t="str">
        <f>IFERROR(VLOOKUP(BE685,vlookup!G$2:I$331,2,FALSE),"")</f>
        <v/>
      </c>
      <c r="BG685" s="27" t="str">
        <f>IFERROR(VLOOKUP(BE685,vlookup!G$2:I$331,3,FALSE),"")</f>
        <v/>
      </c>
      <c r="BH685" s="5"/>
      <c r="BI685" s="6"/>
      <c r="BJ685" s="6"/>
      <c r="BK685" s="6"/>
      <c r="BL685" s="6"/>
    </row>
    <row r="686" spans="1:64">
      <c r="A686" s="4"/>
      <c r="B686" s="5"/>
      <c r="C686" s="27" t="str">
        <f>IFERROR(VLOOKUP(B686,vlookup!A$2:I$331,2,FALSE),"")</f>
        <v/>
      </c>
      <c r="D686" s="27" t="str">
        <f>IFERROR(VLOOKUP(B686,vlookup!A$2:I$331,3,FALSE),"")</f>
        <v/>
      </c>
      <c r="E686" s="5"/>
      <c r="F686" s="27" t="str">
        <f>IFERROR(VLOOKUP(E686,vlookup!D$2:E$331,2,FALSE),"")</f>
        <v/>
      </c>
      <c r="G686" s="5"/>
      <c r="H686" s="27" t="str">
        <f t="shared" si="102"/>
        <v/>
      </c>
      <c r="I686" s="27" t="str">
        <f>IFERROR(VLOOKUP(H686,vlookup!G$2:I$331,2,FALSE),"")</f>
        <v/>
      </c>
      <c r="J686" s="27" t="str">
        <f>IFERROR(VLOOKUP(H686,vlookup!G$2:I$331,3,FALSE),"")</f>
        <v/>
      </c>
      <c r="K686" s="5"/>
      <c r="L686" s="6"/>
      <c r="M686" s="6"/>
      <c r="N686" s="6"/>
      <c r="O686" s="6"/>
      <c r="P686" s="6"/>
      <c r="Q686" s="14" t="str">
        <f t="shared" si="103"/>
        <v/>
      </c>
      <c r="R686" s="5"/>
      <c r="S686" s="6"/>
      <c r="T686" s="6"/>
      <c r="U686" s="5"/>
      <c r="V686" s="45">
        <f t="shared" si="104"/>
        <v>0</v>
      </c>
      <c r="W686" s="45">
        <f t="shared" si="105"/>
        <v>0</v>
      </c>
      <c r="X686" s="45" t="e">
        <f t="shared" si="106"/>
        <v>#VALUE!</v>
      </c>
      <c r="Y686" s="45">
        <f>IFERROR(VALUE(V686),VLOOKUP(V686,DayReplace[],2,0))</f>
        <v>0</v>
      </c>
      <c r="Z686" s="45">
        <f>IF(V686=0,1,
IF(OR(AND(COUNTIF(Table12[Normal and Leap Years],X686),AA686=3,Y686=30),
AND(COUNTIF(Table9[MM Year],X686),COUNTIF(Table13[Always 29-Day Months],AA686),Y686=30)),Y686
-1,Y686))</f>
        <v>1</v>
      </c>
      <c r="AA686" s="45">
        <f>IFERROR(VALUE(W686),VLOOKUP(W686,MonthReplace[],2,0))</f>
        <v>0</v>
      </c>
      <c r="AB686" s="45" t="e">
        <f>IF(COUNTIF(Table9[MM Year],X686),VLOOKUP(AA686,MonthSerial[],VLOOKUP(X686,Table9[],3,0)+2,0),DATE(X686,AA686,0)-AC686)</f>
        <v>#VALUE!</v>
      </c>
      <c r="AC686" s="45" t="e">
        <f>IF(COUNTIF(Table9[MM Year],X686),
VLOOKUP(X686,Table9[],5,0),
DATE(X686,1,0))</f>
        <v>#VALUE!</v>
      </c>
      <c r="AD686" s="46" t="e">
        <f>IF(AA686=0,DATE(YEAR(AC686+1),7,16),
IF(V686=0,IF(COUNTIF(Table9[MM Year],X686),AC686+AB686+Z686+15-DAY(AC686+AB686+Z686+15)+16,AC686+AB686+Z686-DAY(AC686+AB686+Z686)+16),
IF(COUNTIF(Table9[MM Year],X686),
IF(AC686+AB686+Z686&lt;VLOOKUP(X686,Table9[],7,0),AC686
+AB686+Z686+VLOOKUP(X686,Table9[],4,0),AC686+AB686+Z686),AC686
+AB686+Z686)))</f>
        <v>#VALUE!</v>
      </c>
      <c r="AE686" s="42"/>
      <c r="AF686" s="15" t="str">
        <f>IFERROR(IF(COUNTIF(Table9[MM Year],X686),
IF(AD686&lt;VLOOKUP(X686,Table9[],7,0),AD686
+VLOOKUP(X686,Table9[],4,0),AD686),AD686
),"")</f>
        <v/>
      </c>
      <c r="AG686" s="5"/>
      <c r="AH686" s="5"/>
      <c r="AI686" s="5"/>
      <c r="AJ686" s="6"/>
      <c r="AK686" s="6"/>
      <c r="AL686" s="12" t="str">
        <f t="shared" si="107"/>
        <v/>
      </c>
      <c r="AM686" s="5"/>
      <c r="AN686" s="27" t="str">
        <f t="shared" si="108"/>
        <v/>
      </c>
      <c r="AO686" s="5"/>
      <c r="AP686" s="5"/>
      <c r="AQ686" s="6"/>
      <c r="AR686" s="12" t="str">
        <f t="shared" si="109"/>
        <v/>
      </c>
      <c r="AS686" s="6"/>
      <c r="AT686" s="5"/>
      <c r="AU686" s="53"/>
      <c r="AV686" s="53"/>
      <c r="AW686" s="54"/>
      <c r="AX686" s="15" t="str">
        <f t="shared" si="110"/>
        <v/>
      </c>
      <c r="AY686" s="5"/>
      <c r="AZ686" s="27" t="str">
        <f>IFERROR(VLOOKUP(AY686,vlookup!A$2:I$331,2,FALSE),"")</f>
        <v/>
      </c>
      <c r="BA686" s="27" t="str">
        <f>IFERROR(VLOOKUP(AY686,vlookup!A$2:I$331,3,FALSE),"")</f>
        <v/>
      </c>
      <c r="BB686" s="5"/>
      <c r="BC686" s="27" t="str">
        <f>IFERROR(VLOOKUP(BB686,vlookup!D$2:E$331,2,FALSE),"")</f>
        <v/>
      </c>
      <c r="BD686" s="5"/>
      <c r="BE686" s="27" t="str">
        <f t="shared" si="111"/>
        <v/>
      </c>
      <c r="BF686" s="27" t="str">
        <f>IFERROR(VLOOKUP(BE686,vlookup!G$2:I$331,2,FALSE),"")</f>
        <v/>
      </c>
      <c r="BG686" s="27" t="str">
        <f>IFERROR(VLOOKUP(BE686,vlookup!G$2:I$331,3,FALSE),"")</f>
        <v/>
      </c>
      <c r="BH686" s="5"/>
      <c r="BI686" s="6"/>
      <c r="BJ686" s="6"/>
      <c r="BK686" s="6"/>
      <c r="BL686" s="6"/>
    </row>
    <row r="687" spans="1:64">
      <c r="A687" s="4"/>
      <c r="B687" s="5"/>
      <c r="C687" s="27" t="str">
        <f>IFERROR(VLOOKUP(B687,vlookup!A$2:I$331,2,FALSE),"")</f>
        <v/>
      </c>
      <c r="D687" s="27" t="str">
        <f>IFERROR(VLOOKUP(B687,vlookup!A$2:I$331,3,FALSE),"")</f>
        <v/>
      </c>
      <c r="E687" s="5"/>
      <c r="F687" s="27" t="str">
        <f>IFERROR(VLOOKUP(E687,vlookup!D$2:E$331,2,FALSE),"")</f>
        <v/>
      </c>
      <c r="G687" s="5"/>
      <c r="H687" s="27" t="str">
        <f t="shared" si="102"/>
        <v/>
      </c>
      <c r="I687" s="27" t="str">
        <f>IFERROR(VLOOKUP(H687,vlookup!G$2:I$331,2,FALSE),"")</f>
        <v/>
      </c>
      <c r="J687" s="27" t="str">
        <f>IFERROR(VLOOKUP(H687,vlookup!G$2:I$331,3,FALSE),"")</f>
        <v/>
      </c>
      <c r="K687" s="5"/>
      <c r="L687" s="6"/>
      <c r="M687" s="6"/>
      <c r="N687" s="6"/>
      <c r="O687" s="6"/>
      <c r="P687" s="6"/>
      <c r="Q687" s="14" t="str">
        <f t="shared" si="103"/>
        <v/>
      </c>
      <c r="R687" s="5"/>
      <c r="S687" s="6"/>
      <c r="T687" s="6"/>
      <c r="U687" s="5"/>
      <c r="V687" s="45">
        <f t="shared" si="104"/>
        <v>0</v>
      </c>
      <c r="W687" s="45">
        <f t="shared" si="105"/>
        <v>0</v>
      </c>
      <c r="X687" s="45" t="e">
        <f t="shared" si="106"/>
        <v>#VALUE!</v>
      </c>
      <c r="Y687" s="45">
        <f>IFERROR(VALUE(V687),VLOOKUP(V687,DayReplace[],2,0))</f>
        <v>0</v>
      </c>
      <c r="Z687" s="45">
        <f>IF(V687=0,1,
IF(OR(AND(COUNTIF(Table12[Normal and Leap Years],X687),AA687=3,Y687=30),
AND(COUNTIF(Table9[MM Year],X687),COUNTIF(Table13[Always 29-Day Months],AA687),Y687=30)),Y687
-1,Y687))</f>
        <v>1</v>
      </c>
      <c r="AA687" s="45">
        <f>IFERROR(VALUE(W687),VLOOKUP(W687,MonthReplace[],2,0))</f>
        <v>0</v>
      </c>
      <c r="AB687" s="45" t="e">
        <f>IF(COUNTIF(Table9[MM Year],X687),VLOOKUP(AA687,MonthSerial[],VLOOKUP(X687,Table9[],3,0)+2,0),DATE(X687,AA687,0)-AC687)</f>
        <v>#VALUE!</v>
      </c>
      <c r="AC687" s="45" t="e">
        <f>IF(COUNTIF(Table9[MM Year],X687),
VLOOKUP(X687,Table9[],5,0),
DATE(X687,1,0))</f>
        <v>#VALUE!</v>
      </c>
      <c r="AD687" s="46" t="e">
        <f>IF(AA687=0,DATE(YEAR(AC687+1),7,16),
IF(V687=0,IF(COUNTIF(Table9[MM Year],X687),AC687+AB687+Z687+15-DAY(AC687+AB687+Z687+15)+16,AC687+AB687+Z687-DAY(AC687+AB687+Z687)+16),
IF(COUNTIF(Table9[MM Year],X687),
IF(AC687+AB687+Z687&lt;VLOOKUP(X687,Table9[],7,0),AC687
+AB687+Z687+VLOOKUP(X687,Table9[],4,0),AC687+AB687+Z687),AC687
+AB687+Z687)))</f>
        <v>#VALUE!</v>
      </c>
      <c r="AE687" s="42"/>
      <c r="AF687" s="15" t="str">
        <f>IFERROR(IF(COUNTIF(Table9[MM Year],X687),
IF(AD687&lt;VLOOKUP(X687,Table9[],7,0),AD687
+VLOOKUP(X687,Table9[],4,0),AD687),AD687
),"")</f>
        <v/>
      </c>
      <c r="AG687" s="5"/>
      <c r="AH687" s="5"/>
      <c r="AI687" s="5"/>
      <c r="AJ687" s="6"/>
      <c r="AK687" s="6"/>
      <c r="AL687" s="12" t="str">
        <f t="shared" si="107"/>
        <v/>
      </c>
      <c r="AM687" s="5"/>
      <c r="AN687" s="27" t="str">
        <f t="shared" si="108"/>
        <v/>
      </c>
      <c r="AO687" s="5"/>
      <c r="AP687" s="5"/>
      <c r="AQ687" s="6"/>
      <c r="AR687" s="12" t="str">
        <f t="shared" si="109"/>
        <v/>
      </c>
      <c r="AS687" s="6"/>
      <c r="AT687" s="5"/>
      <c r="AU687" s="53"/>
      <c r="AV687" s="53"/>
      <c r="AW687" s="54"/>
      <c r="AX687" s="15" t="str">
        <f t="shared" si="110"/>
        <v/>
      </c>
      <c r="AY687" s="5"/>
      <c r="AZ687" s="27" t="str">
        <f>IFERROR(VLOOKUP(AY687,vlookup!A$2:I$331,2,FALSE),"")</f>
        <v/>
      </c>
      <c r="BA687" s="27" t="str">
        <f>IFERROR(VLOOKUP(AY687,vlookup!A$2:I$331,3,FALSE),"")</f>
        <v/>
      </c>
      <c r="BB687" s="5"/>
      <c r="BC687" s="27" t="str">
        <f>IFERROR(VLOOKUP(BB687,vlookup!D$2:E$331,2,FALSE),"")</f>
        <v/>
      </c>
      <c r="BD687" s="5"/>
      <c r="BE687" s="27" t="str">
        <f t="shared" si="111"/>
        <v/>
      </c>
      <c r="BF687" s="27" t="str">
        <f>IFERROR(VLOOKUP(BE687,vlookup!G$2:I$331,2,FALSE),"")</f>
        <v/>
      </c>
      <c r="BG687" s="27" t="str">
        <f>IFERROR(VLOOKUP(BE687,vlookup!G$2:I$331,3,FALSE),"")</f>
        <v/>
      </c>
      <c r="BH687" s="5"/>
      <c r="BI687" s="6"/>
      <c r="BJ687" s="6"/>
      <c r="BK687" s="6"/>
      <c r="BL687" s="6"/>
    </row>
    <row r="688" spans="1:64">
      <c r="A688" s="4"/>
      <c r="B688" s="5"/>
      <c r="C688" s="27" t="str">
        <f>IFERROR(VLOOKUP(B688,vlookup!A$2:I$331,2,FALSE),"")</f>
        <v/>
      </c>
      <c r="D688" s="27" t="str">
        <f>IFERROR(VLOOKUP(B688,vlookup!A$2:I$331,3,FALSE),"")</f>
        <v/>
      </c>
      <c r="E688" s="5"/>
      <c r="F688" s="27" t="str">
        <f>IFERROR(VLOOKUP(E688,vlookup!D$2:E$331,2,FALSE),"")</f>
        <v/>
      </c>
      <c r="G688" s="5"/>
      <c r="H688" s="27" t="str">
        <f t="shared" si="102"/>
        <v/>
      </c>
      <c r="I688" s="27" t="str">
        <f>IFERROR(VLOOKUP(H688,vlookup!G$2:I$331,2,FALSE),"")</f>
        <v/>
      </c>
      <c r="J688" s="27" t="str">
        <f>IFERROR(VLOOKUP(H688,vlookup!G$2:I$331,3,FALSE),"")</f>
        <v/>
      </c>
      <c r="K688" s="5"/>
      <c r="L688" s="6"/>
      <c r="M688" s="6"/>
      <c r="N688" s="6"/>
      <c r="O688" s="6"/>
      <c r="P688" s="6"/>
      <c r="Q688" s="14" t="str">
        <f t="shared" si="103"/>
        <v/>
      </c>
      <c r="R688" s="5"/>
      <c r="S688" s="6"/>
      <c r="T688" s="6"/>
      <c r="U688" s="5"/>
      <c r="V688" s="45">
        <f t="shared" si="104"/>
        <v>0</v>
      </c>
      <c r="W688" s="45">
        <f t="shared" si="105"/>
        <v>0</v>
      </c>
      <c r="X688" s="45" t="e">
        <f t="shared" si="106"/>
        <v>#VALUE!</v>
      </c>
      <c r="Y688" s="45">
        <f>IFERROR(VALUE(V688),VLOOKUP(V688,DayReplace[],2,0))</f>
        <v>0</v>
      </c>
      <c r="Z688" s="45">
        <f>IF(V688=0,1,
IF(OR(AND(COUNTIF(Table12[Normal and Leap Years],X688),AA688=3,Y688=30),
AND(COUNTIF(Table9[MM Year],X688),COUNTIF(Table13[Always 29-Day Months],AA688),Y688=30)),Y688
-1,Y688))</f>
        <v>1</v>
      </c>
      <c r="AA688" s="45">
        <f>IFERROR(VALUE(W688),VLOOKUP(W688,MonthReplace[],2,0))</f>
        <v>0</v>
      </c>
      <c r="AB688" s="45" t="e">
        <f>IF(COUNTIF(Table9[MM Year],X688),VLOOKUP(AA688,MonthSerial[],VLOOKUP(X688,Table9[],3,0)+2,0),DATE(X688,AA688,0)-AC688)</f>
        <v>#VALUE!</v>
      </c>
      <c r="AC688" s="45" t="e">
        <f>IF(COUNTIF(Table9[MM Year],X688),
VLOOKUP(X688,Table9[],5,0),
DATE(X688,1,0))</f>
        <v>#VALUE!</v>
      </c>
      <c r="AD688" s="46" t="e">
        <f>IF(AA688=0,DATE(YEAR(AC688+1),7,16),
IF(V688=0,IF(COUNTIF(Table9[MM Year],X688),AC688+AB688+Z688+15-DAY(AC688+AB688+Z688+15)+16,AC688+AB688+Z688-DAY(AC688+AB688+Z688)+16),
IF(COUNTIF(Table9[MM Year],X688),
IF(AC688+AB688+Z688&lt;VLOOKUP(X688,Table9[],7,0),AC688
+AB688+Z688+VLOOKUP(X688,Table9[],4,0),AC688+AB688+Z688),AC688
+AB688+Z688)))</f>
        <v>#VALUE!</v>
      </c>
      <c r="AE688" s="42"/>
      <c r="AF688" s="15" t="str">
        <f>IFERROR(IF(COUNTIF(Table9[MM Year],X688),
IF(AD688&lt;VLOOKUP(X688,Table9[],7,0),AD688
+VLOOKUP(X688,Table9[],4,0),AD688),AD688
),"")</f>
        <v/>
      </c>
      <c r="AG688" s="5"/>
      <c r="AH688" s="5"/>
      <c r="AI688" s="5"/>
      <c r="AJ688" s="6"/>
      <c r="AK688" s="6"/>
      <c r="AL688" s="12" t="str">
        <f t="shared" si="107"/>
        <v/>
      </c>
      <c r="AM688" s="5"/>
      <c r="AN688" s="27" t="str">
        <f t="shared" si="108"/>
        <v/>
      </c>
      <c r="AO688" s="5"/>
      <c r="AP688" s="5"/>
      <c r="AQ688" s="6"/>
      <c r="AR688" s="12" t="str">
        <f t="shared" si="109"/>
        <v/>
      </c>
      <c r="AS688" s="6"/>
      <c r="AT688" s="5"/>
      <c r="AU688" s="53"/>
      <c r="AV688" s="53"/>
      <c r="AW688" s="54"/>
      <c r="AX688" s="15" t="str">
        <f t="shared" si="110"/>
        <v/>
      </c>
      <c r="AY688" s="5"/>
      <c r="AZ688" s="27" t="str">
        <f>IFERROR(VLOOKUP(AY688,vlookup!A$2:I$331,2,FALSE),"")</f>
        <v/>
      </c>
      <c r="BA688" s="27" t="str">
        <f>IFERROR(VLOOKUP(AY688,vlookup!A$2:I$331,3,FALSE),"")</f>
        <v/>
      </c>
      <c r="BB688" s="5"/>
      <c r="BC688" s="27" t="str">
        <f>IFERROR(VLOOKUP(BB688,vlookup!D$2:E$331,2,FALSE),"")</f>
        <v/>
      </c>
      <c r="BD688" s="5"/>
      <c r="BE688" s="27" t="str">
        <f t="shared" si="111"/>
        <v/>
      </c>
      <c r="BF688" s="27" t="str">
        <f>IFERROR(VLOOKUP(BE688,vlookup!G$2:I$331,2,FALSE),"")</f>
        <v/>
      </c>
      <c r="BG688" s="27" t="str">
        <f>IFERROR(VLOOKUP(BE688,vlookup!G$2:I$331,3,FALSE),"")</f>
        <v/>
      </c>
      <c r="BH688" s="5"/>
      <c r="BI688" s="6"/>
      <c r="BJ688" s="6"/>
      <c r="BK688" s="6"/>
      <c r="BL688" s="6"/>
    </row>
    <row r="689" spans="1:64">
      <c r="A689" s="4"/>
      <c r="B689" s="5"/>
      <c r="C689" s="27" t="str">
        <f>IFERROR(VLOOKUP(B689,vlookup!A$2:I$331,2,FALSE),"")</f>
        <v/>
      </c>
      <c r="D689" s="27" t="str">
        <f>IFERROR(VLOOKUP(B689,vlookup!A$2:I$331,3,FALSE),"")</f>
        <v/>
      </c>
      <c r="E689" s="5"/>
      <c r="F689" s="27" t="str">
        <f>IFERROR(VLOOKUP(E689,vlookup!D$2:E$331,2,FALSE),"")</f>
        <v/>
      </c>
      <c r="G689" s="5"/>
      <c r="H689" s="27" t="str">
        <f t="shared" si="102"/>
        <v/>
      </c>
      <c r="I689" s="27" t="str">
        <f>IFERROR(VLOOKUP(H689,vlookup!G$2:I$331,2,FALSE),"")</f>
        <v/>
      </c>
      <c r="J689" s="27" t="str">
        <f>IFERROR(VLOOKUP(H689,vlookup!G$2:I$331,3,FALSE),"")</f>
        <v/>
      </c>
      <c r="K689" s="5"/>
      <c r="L689" s="6"/>
      <c r="M689" s="6"/>
      <c r="N689" s="6"/>
      <c r="O689" s="6"/>
      <c r="P689" s="6"/>
      <c r="Q689" s="14" t="str">
        <f t="shared" si="103"/>
        <v/>
      </c>
      <c r="R689" s="5"/>
      <c r="S689" s="6"/>
      <c r="T689" s="6"/>
      <c r="U689" s="5"/>
      <c r="V689" s="45">
        <f t="shared" si="104"/>
        <v>0</v>
      </c>
      <c r="W689" s="45">
        <f t="shared" si="105"/>
        <v>0</v>
      </c>
      <c r="X689" s="45" t="e">
        <f t="shared" si="106"/>
        <v>#VALUE!</v>
      </c>
      <c r="Y689" s="45">
        <f>IFERROR(VALUE(V689),VLOOKUP(V689,DayReplace[],2,0))</f>
        <v>0</v>
      </c>
      <c r="Z689" s="45">
        <f>IF(V689=0,1,
IF(OR(AND(COUNTIF(Table12[Normal and Leap Years],X689),AA689=3,Y689=30),
AND(COUNTIF(Table9[MM Year],X689),COUNTIF(Table13[Always 29-Day Months],AA689),Y689=30)),Y689
-1,Y689))</f>
        <v>1</v>
      </c>
      <c r="AA689" s="45">
        <f>IFERROR(VALUE(W689),VLOOKUP(W689,MonthReplace[],2,0))</f>
        <v>0</v>
      </c>
      <c r="AB689" s="45" t="e">
        <f>IF(COUNTIF(Table9[MM Year],X689),VLOOKUP(AA689,MonthSerial[],VLOOKUP(X689,Table9[],3,0)+2,0),DATE(X689,AA689,0)-AC689)</f>
        <v>#VALUE!</v>
      </c>
      <c r="AC689" s="45" t="e">
        <f>IF(COUNTIF(Table9[MM Year],X689),
VLOOKUP(X689,Table9[],5,0),
DATE(X689,1,0))</f>
        <v>#VALUE!</v>
      </c>
      <c r="AD689" s="46" t="e">
        <f>IF(AA689=0,DATE(YEAR(AC689+1),7,16),
IF(V689=0,IF(COUNTIF(Table9[MM Year],X689),AC689+AB689+Z689+15-DAY(AC689+AB689+Z689+15)+16,AC689+AB689+Z689-DAY(AC689+AB689+Z689)+16),
IF(COUNTIF(Table9[MM Year],X689),
IF(AC689+AB689+Z689&lt;VLOOKUP(X689,Table9[],7,0),AC689
+AB689+Z689+VLOOKUP(X689,Table9[],4,0),AC689+AB689+Z689),AC689
+AB689+Z689)))</f>
        <v>#VALUE!</v>
      </c>
      <c r="AE689" s="42"/>
      <c r="AF689" s="15" t="str">
        <f>IFERROR(IF(COUNTIF(Table9[MM Year],X689),
IF(AD689&lt;VLOOKUP(X689,Table9[],7,0),AD689
+VLOOKUP(X689,Table9[],4,0),AD689),AD689
),"")</f>
        <v/>
      </c>
      <c r="AG689" s="5"/>
      <c r="AH689" s="5"/>
      <c r="AI689" s="5"/>
      <c r="AJ689" s="6"/>
      <c r="AK689" s="6"/>
      <c r="AL689" s="12" t="str">
        <f t="shared" si="107"/>
        <v/>
      </c>
      <c r="AM689" s="5"/>
      <c r="AN689" s="27" t="str">
        <f t="shared" si="108"/>
        <v/>
      </c>
      <c r="AO689" s="5"/>
      <c r="AP689" s="5"/>
      <c r="AQ689" s="6"/>
      <c r="AR689" s="12" t="str">
        <f t="shared" si="109"/>
        <v/>
      </c>
      <c r="AS689" s="6"/>
      <c r="AT689" s="5"/>
      <c r="AU689" s="53"/>
      <c r="AV689" s="53"/>
      <c r="AW689" s="54"/>
      <c r="AX689" s="15" t="str">
        <f t="shared" si="110"/>
        <v/>
      </c>
      <c r="AY689" s="5"/>
      <c r="AZ689" s="27" t="str">
        <f>IFERROR(VLOOKUP(AY689,vlookup!A$2:I$331,2,FALSE),"")</f>
        <v/>
      </c>
      <c r="BA689" s="27" t="str">
        <f>IFERROR(VLOOKUP(AY689,vlookup!A$2:I$331,3,FALSE),"")</f>
        <v/>
      </c>
      <c r="BB689" s="5"/>
      <c r="BC689" s="27" t="str">
        <f>IFERROR(VLOOKUP(BB689,vlookup!D$2:E$331,2,FALSE),"")</f>
        <v/>
      </c>
      <c r="BD689" s="5"/>
      <c r="BE689" s="27" t="str">
        <f t="shared" si="111"/>
        <v/>
      </c>
      <c r="BF689" s="27" t="str">
        <f>IFERROR(VLOOKUP(BE689,vlookup!G$2:I$331,2,FALSE),"")</f>
        <v/>
      </c>
      <c r="BG689" s="27" t="str">
        <f>IFERROR(VLOOKUP(BE689,vlookup!G$2:I$331,3,FALSE),"")</f>
        <v/>
      </c>
      <c r="BH689" s="5"/>
      <c r="BI689" s="6"/>
      <c r="BJ689" s="6"/>
      <c r="BK689" s="6"/>
      <c r="BL689" s="6"/>
    </row>
    <row r="690" spans="1:64">
      <c r="A690" s="4"/>
      <c r="B690" s="5"/>
      <c r="C690" s="27" t="str">
        <f>IFERROR(VLOOKUP(B690,vlookup!A$2:I$331,2,FALSE),"")</f>
        <v/>
      </c>
      <c r="D690" s="27" t="str">
        <f>IFERROR(VLOOKUP(B690,vlookup!A$2:I$331,3,FALSE),"")</f>
        <v/>
      </c>
      <c r="E690" s="5"/>
      <c r="F690" s="27" t="str">
        <f>IFERROR(VLOOKUP(E690,vlookup!D$2:E$331,2,FALSE),"")</f>
        <v/>
      </c>
      <c r="G690" s="5"/>
      <c r="H690" s="27" t="str">
        <f t="shared" si="102"/>
        <v/>
      </c>
      <c r="I690" s="27" t="str">
        <f>IFERROR(VLOOKUP(H690,vlookup!G$2:I$331,2,FALSE),"")</f>
        <v/>
      </c>
      <c r="J690" s="27" t="str">
        <f>IFERROR(VLOOKUP(H690,vlookup!G$2:I$331,3,FALSE),"")</f>
        <v/>
      </c>
      <c r="K690" s="5"/>
      <c r="L690" s="6"/>
      <c r="M690" s="6"/>
      <c r="N690" s="6"/>
      <c r="O690" s="6"/>
      <c r="P690" s="6"/>
      <c r="Q690" s="14" t="str">
        <f t="shared" si="103"/>
        <v/>
      </c>
      <c r="R690" s="5"/>
      <c r="S690" s="6"/>
      <c r="T690" s="6"/>
      <c r="U690" s="5"/>
      <c r="V690" s="45">
        <f t="shared" si="104"/>
        <v>0</v>
      </c>
      <c r="W690" s="45">
        <f t="shared" si="105"/>
        <v>0</v>
      </c>
      <c r="X690" s="45" t="e">
        <f t="shared" si="106"/>
        <v>#VALUE!</v>
      </c>
      <c r="Y690" s="45">
        <f>IFERROR(VALUE(V690),VLOOKUP(V690,DayReplace[],2,0))</f>
        <v>0</v>
      </c>
      <c r="Z690" s="45">
        <f>IF(V690=0,1,
IF(OR(AND(COUNTIF(Table12[Normal and Leap Years],X690),AA690=3,Y690=30),
AND(COUNTIF(Table9[MM Year],X690),COUNTIF(Table13[Always 29-Day Months],AA690),Y690=30)),Y690
-1,Y690))</f>
        <v>1</v>
      </c>
      <c r="AA690" s="45">
        <f>IFERROR(VALUE(W690),VLOOKUP(W690,MonthReplace[],2,0))</f>
        <v>0</v>
      </c>
      <c r="AB690" s="45" t="e">
        <f>IF(COUNTIF(Table9[MM Year],X690),VLOOKUP(AA690,MonthSerial[],VLOOKUP(X690,Table9[],3,0)+2,0),DATE(X690,AA690,0)-AC690)</f>
        <v>#VALUE!</v>
      </c>
      <c r="AC690" s="45" t="e">
        <f>IF(COUNTIF(Table9[MM Year],X690),
VLOOKUP(X690,Table9[],5,0),
DATE(X690,1,0))</f>
        <v>#VALUE!</v>
      </c>
      <c r="AD690" s="46" t="e">
        <f>IF(AA690=0,DATE(YEAR(AC690+1),7,16),
IF(V690=0,IF(COUNTIF(Table9[MM Year],X690),AC690+AB690+Z690+15-DAY(AC690+AB690+Z690+15)+16,AC690+AB690+Z690-DAY(AC690+AB690+Z690)+16),
IF(COUNTIF(Table9[MM Year],X690),
IF(AC690+AB690+Z690&lt;VLOOKUP(X690,Table9[],7,0),AC690
+AB690+Z690+VLOOKUP(X690,Table9[],4,0),AC690+AB690+Z690),AC690
+AB690+Z690)))</f>
        <v>#VALUE!</v>
      </c>
      <c r="AE690" s="42"/>
      <c r="AF690" s="15" t="str">
        <f>IFERROR(IF(COUNTIF(Table9[MM Year],X690),
IF(AD690&lt;VLOOKUP(X690,Table9[],7,0),AD690
+VLOOKUP(X690,Table9[],4,0),AD690),AD690
),"")</f>
        <v/>
      </c>
      <c r="AG690" s="5"/>
      <c r="AH690" s="5"/>
      <c r="AI690" s="5"/>
      <c r="AJ690" s="6"/>
      <c r="AK690" s="6"/>
      <c r="AL690" s="12" t="str">
        <f t="shared" si="107"/>
        <v/>
      </c>
      <c r="AM690" s="5"/>
      <c r="AN690" s="27" t="str">
        <f t="shared" si="108"/>
        <v/>
      </c>
      <c r="AO690" s="5"/>
      <c r="AP690" s="5"/>
      <c r="AQ690" s="6"/>
      <c r="AR690" s="12" t="str">
        <f t="shared" si="109"/>
        <v/>
      </c>
      <c r="AS690" s="6"/>
      <c r="AT690" s="5"/>
      <c r="AU690" s="53"/>
      <c r="AV690" s="53"/>
      <c r="AW690" s="54"/>
      <c r="AX690" s="15" t="str">
        <f t="shared" si="110"/>
        <v/>
      </c>
      <c r="AY690" s="5"/>
      <c r="AZ690" s="27" t="str">
        <f>IFERROR(VLOOKUP(AY690,vlookup!A$2:I$331,2,FALSE),"")</f>
        <v/>
      </c>
      <c r="BA690" s="27" t="str">
        <f>IFERROR(VLOOKUP(AY690,vlookup!A$2:I$331,3,FALSE),"")</f>
        <v/>
      </c>
      <c r="BB690" s="5"/>
      <c r="BC690" s="27" t="str">
        <f>IFERROR(VLOOKUP(BB690,vlookup!D$2:E$331,2,FALSE),"")</f>
        <v/>
      </c>
      <c r="BD690" s="5"/>
      <c r="BE690" s="27" t="str">
        <f t="shared" si="111"/>
        <v/>
      </c>
      <c r="BF690" s="27" t="str">
        <f>IFERROR(VLOOKUP(BE690,vlookup!G$2:I$331,2,FALSE),"")</f>
        <v/>
      </c>
      <c r="BG690" s="27" t="str">
        <f>IFERROR(VLOOKUP(BE690,vlookup!G$2:I$331,3,FALSE),"")</f>
        <v/>
      </c>
      <c r="BH690" s="5"/>
      <c r="BI690" s="6"/>
      <c r="BJ690" s="6"/>
      <c r="BK690" s="6"/>
      <c r="BL690" s="6"/>
    </row>
    <row r="691" spans="1:64">
      <c r="A691" s="4"/>
      <c r="B691" s="5"/>
      <c r="C691" s="27" t="str">
        <f>IFERROR(VLOOKUP(B691,vlookup!A$2:I$331,2,FALSE),"")</f>
        <v/>
      </c>
      <c r="D691" s="27" t="str">
        <f>IFERROR(VLOOKUP(B691,vlookup!A$2:I$331,3,FALSE),"")</f>
        <v/>
      </c>
      <c r="E691" s="5"/>
      <c r="F691" s="27" t="str">
        <f>IFERROR(VLOOKUP(E691,vlookup!D$2:E$331,2,FALSE),"")</f>
        <v/>
      </c>
      <c r="G691" s="5"/>
      <c r="H691" s="27" t="str">
        <f t="shared" si="102"/>
        <v/>
      </c>
      <c r="I691" s="27" t="str">
        <f>IFERROR(VLOOKUP(H691,vlookup!G$2:I$331,2,FALSE),"")</f>
        <v/>
      </c>
      <c r="J691" s="27" t="str">
        <f>IFERROR(VLOOKUP(H691,vlookup!G$2:I$331,3,FALSE),"")</f>
        <v/>
      </c>
      <c r="K691" s="5"/>
      <c r="L691" s="6"/>
      <c r="M691" s="6"/>
      <c r="N691" s="6"/>
      <c r="O691" s="6"/>
      <c r="P691" s="6"/>
      <c r="Q691" s="14" t="str">
        <f t="shared" si="103"/>
        <v/>
      </c>
      <c r="R691" s="5"/>
      <c r="S691" s="6"/>
      <c r="T691" s="6"/>
      <c r="U691" s="5"/>
      <c r="V691" s="45">
        <f t="shared" si="104"/>
        <v>0</v>
      </c>
      <c r="W691" s="45">
        <f t="shared" si="105"/>
        <v>0</v>
      </c>
      <c r="X691" s="45" t="e">
        <f t="shared" si="106"/>
        <v>#VALUE!</v>
      </c>
      <c r="Y691" s="45">
        <f>IFERROR(VALUE(V691),VLOOKUP(V691,DayReplace[],2,0))</f>
        <v>0</v>
      </c>
      <c r="Z691" s="45">
        <f>IF(V691=0,1,
IF(OR(AND(COUNTIF(Table12[Normal and Leap Years],X691),AA691=3,Y691=30),
AND(COUNTIF(Table9[MM Year],X691),COUNTIF(Table13[Always 29-Day Months],AA691),Y691=30)),Y691
-1,Y691))</f>
        <v>1</v>
      </c>
      <c r="AA691" s="45">
        <f>IFERROR(VALUE(W691),VLOOKUP(W691,MonthReplace[],2,0))</f>
        <v>0</v>
      </c>
      <c r="AB691" s="45" t="e">
        <f>IF(COUNTIF(Table9[MM Year],X691),VLOOKUP(AA691,MonthSerial[],VLOOKUP(X691,Table9[],3,0)+2,0),DATE(X691,AA691,0)-AC691)</f>
        <v>#VALUE!</v>
      </c>
      <c r="AC691" s="45" t="e">
        <f>IF(COUNTIF(Table9[MM Year],X691),
VLOOKUP(X691,Table9[],5,0),
DATE(X691,1,0))</f>
        <v>#VALUE!</v>
      </c>
      <c r="AD691" s="46" t="e">
        <f>IF(AA691=0,DATE(YEAR(AC691+1),7,16),
IF(V691=0,IF(COUNTIF(Table9[MM Year],X691),AC691+AB691+Z691+15-DAY(AC691+AB691+Z691+15)+16,AC691+AB691+Z691-DAY(AC691+AB691+Z691)+16),
IF(COUNTIF(Table9[MM Year],X691),
IF(AC691+AB691+Z691&lt;VLOOKUP(X691,Table9[],7,0),AC691
+AB691+Z691+VLOOKUP(X691,Table9[],4,0),AC691+AB691+Z691),AC691
+AB691+Z691)))</f>
        <v>#VALUE!</v>
      </c>
      <c r="AE691" s="42"/>
      <c r="AF691" s="15" t="str">
        <f>IFERROR(IF(COUNTIF(Table9[MM Year],X691),
IF(AD691&lt;VLOOKUP(X691,Table9[],7,0),AD691
+VLOOKUP(X691,Table9[],4,0),AD691),AD691
),"")</f>
        <v/>
      </c>
      <c r="AG691" s="5"/>
      <c r="AH691" s="5"/>
      <c r="AI691" s="5"/>
      <c r="AJ691" s="6"/>
      <c r="AK691" s="6"/>
      <c r="AL691" s="12" t="str">
        <f t="shared" si="107"/>
        <v/>
      </c>
      <c r="AM691" s="5"/>
      <c r="AN691" s="27" t="str">
        <f t="shared" si="108"/>
        <v/>
      </c>
      <c r="AO691" s="5"/>
      <c r="AP691" s="5"/>
      <c r="AQ691" s="6"/>
      <c r="AR691" s="12" t="str">
        <f t="shared" si="109"/>
        <v/>
      </c>
      <c r="AS691" s="6"/>
      <c r="AT691" s="5"/>
      <c r="AU691" s="53"/>
      <c r="AV691" s="53"/>
      <c r="AW691" s="54"/>
      <c r="AX691" s="15" t="str">
        <f t="shared" si="110"/>
        <v/>
      </c>
      <c r="AY691" s="5"/>
      <c r="AZ691" s="27" t="str">
        <f>IFERROR(VLOOKUP(AY691,vlookup!A$2:I$331,2,FALSE),"")</f>
        <v/>
      </c>
      <c r="BA691" s="27" t="str">
        <f>IFERROR(VLOOKUP(AY691,vlookup!A$2:I$331,3,FALSE),"")</f>
        <v/>
      </c>
      <c r="BB691" s="5"/>
      <c r="BC691" s="27" t="str">
        <f>IFERROR(VLOOKUP(BB691,vlookup!D$2:E$331,2,FALSE),"")</f>
        <v/>
      </c>
      <c r="BD691" s="5"/>
      <c r="BE691" s="27" t="str">
        <f t="shared" si="111"/>
        <v/>
      </c>
      <c r="BF691" s="27" t="str">
        <f>IFERROR(VLOOKUP(BE691,vlookup!G$2:I$331,2,FALSE),"")</f>
        <v/>
      </c>
      <c r="BG691" s="27" t="str">
        <f>IFERROR(VLOOKUP(BE691,vlookup!G$2:I$331,3,FALSE),"")</f>
        <v/>
      </c>
      <c r="BH691" s="5"/>
      <c r="BI691" s="6"/>
      <c r="BJ691" s="6"/>
      <c r="BK691" s="6"/>
      <c r="BL691" s="6"/>
    </row>
    <row r="692" spans="1:64">
      <c r="A692" s="4"/>
      <c r="B692" s="5"/>
      <c r="C692" s="27" t="str">
        <f>IFERROR(VLOOKUP(B692,vlookup!A$2:I$331,2,FALSE),"")</f>
        <v/>
      </c>
      <c r="D692" s="27" t="str">
        <f>IFERROR(VLOOKUP(B692,vlookup!A$2:I$331,3,FALSE),"")</f>
        <v/>
      </c>
      <c r="E692" s="5"/>
      <c r="F692" s="27" t="str">
        <f>IFERROR(VLOOKUP(E692,vlookup!D$2:E$331,2,FALSE),"")</f>
        <v/>
      </c>
      <c r="G692" s="5"/>
      <c r="H692" s="27" t="str">
        <f t="shared" si="102"/>
        <v/>
      </c>
      <c r="I692" s="27" t="str">
        <f>IFERROR(VLOOKUP(H692,vlookup!G$2:I$331,2,FALSE),"")</f>
        <v/>
      </c>
      <c r="J692" s="27" t="str">
        <f>IFERROR(VLOOKUP(H692,vlookup!G$2:I$331,3,FALSE),"")</f>
        <v/>
      </c>
      <c r="K692" s="5"/>
      <c r="L692" s="6"/>
      <c r="M692" s="6"/>
      <c r="N692" s="6"/>
      <c r="O692" s="6"/>
      <c r="P692" s="6"/>
      <c r="Q692" s="14" t="str">
        <f t="shared" si="103"/>
        <v/>
      </c>
      <c r="R692" s="5"/>
      <c r="S692" s="6"/>
      <c r="T692" s="6"/>
      <c r="U692" s="5"/>
      <c r="V692" s="45">
        <f t="shared" si="104"/>
        <v>0</v>
      </c>
      <c r="W692" s="45">
        <f t="shared" si="105"/>
        <v>0</v>
      </c>
      <c r="X692" s="45" t="e">
        <f t="shared" si="106"/>
        <v>#VALUE!</v>
      </c>
      <c r="Y692" s="45">
        <f>IFERROR(VALUE(V692),VLOOKUP(V692,DayReplace[],2,0))</f>
        <v>0</v>
      </c>
      <c r="Z692" s="45">
        <f>IF(V692=0,1,
IF(OR(AND(COUNTIF(Table12[Normal and Leap Years],X692),AA692=3,Y692=30),
AND(COUNTIF(Table9[MM Year],X692),COUNTIF(Table13[Always 29-Day Months],AA692),Y692=30)),Y692
-1,Y692))</f>
        <v>1</v>
      </c>
      <c r="AA692" s="45">
        <f>IFERROR(VALUE(W692),VLOOKUP(W692,MonthReplace[],2,0))</f>
        <v>0</v>
      </c>
      <c r="AB692" s="45" t="e">
        <f>IF(COUNTIF(Table9[MM Year],X692),VLOOKUP(AA692,MonthSerial[],VLOOKUP(X692,Table9[],3,0)+2,0),DATE(X692,AA692,0)-AC692)</f>
        <v>#VALUE!</v>
      </c>
      <c r="AC692" s="45" t="e">
        <f>IF(COUNTIF(Table9[MM Year],X692),
VLOOKUP(X692,Table9[],5,0),
DATE(X692,1,0))</f>
        <v>#VALUE!</v>
      </c>
      <c r="AD692" s="46" t="e">
        <f>IF(AA692=0,DATE(YEAR(AC692+1),7,16),
IF(V692=0,IF(COUNTIF(Table9[MM Year],X692),AC692+AB692+Z692+15-DAY(AC692+AB692+Z692+15)+16,AC692+AB692+Z692-DAY(AC692+AB692+Z692)+16),
IF(COUNTIF(Table9[MM Year],X692),
IF(AC692+AB692+Z692&lt;VLOOKUP(X692,Table9[],7,0),AC692
+AB692+Z692+VLOOKUP(X692,Table9[],4,0),AC692+AB692+Z692),AC692
+AB692+Z692)))</f>
        <v>#VALUE!</v>
      </c>
      <c r="AE692" s="42"/>
      <c r="AF692" s="15" t="str">
        <f>IFERROR(IF(COUNTIF(Table9[MM Year],X692),
IF(AD692&lt;VLOOKUP(X692,Table9[],7,0),AD692
+VLOOKUP(X692,Table9[],4,0),AD692),AD692
),"")</f>
        <v/>
      </c>
      <c r="AG692" s="5"/>
      <c r="AH692" s="5"/>
      <c r="AI692" s="5"/>
      <c r="AJ692" s="6"/>
      <c r="AK692" s="6"/>
      <c r="AL692" s="12" t="str">
        <f t="shared" si="107"/>
        <v/>
      </c>
      <c r="AM692" s="5"/>
      <c r="AN692" s="27" t="str">
        <f t="shared" si="108"/>
        <v/>
      </c>
      <c r="AO692" s="5"/>
      <c r="AP692" s="5"/>
      <c r="AQ692" s="6"/>
      <c r="AR692" s="12" t="str">
        <f t="shared" si="109"/>
        <v/>
      </c>
      <c r="AS692" s="6"/>
      <c r="AT692" s="5"/>
      <c r="AU692" s="53"/>
      <c r="AV692" s="53"/>
      <c r="AW692" s="54"/>
      <c r="AX692" s="15" t="str">
        <f t="shared" si="110"/>
        <v/>
      </c>
      <c r="AY692" s="5"/>
      <c r="AZ692" s="27" t="str">
        <f>IFERROR(VLOOKUP(AY692,vlookup!A$2:I$331,2,FALSE),"")</f>
        <v/>
      </c>
      <c r="BA692" s="27" t="str">
        <f>IFERROR(VLOOKUP(AY692,vlookup!A$2:I$331,3,FALSE),"")</f>
        <v/>
      </c>
      <c r="BB692" s="5"/>
      <c r="BC692" s="27" t="str">
        <f>IFERROR(VLOOKUP(BB692,vlookup!D$2:E$331,2,FALSE),"")</f>
        <v/>
      </c>
      <c r="BD692" s="5"/>
      <c r="BE692" s="27" t="str">
        <f t="shared" si="111"/>
        <v/>
      </c>
      <c r="BF692" s="27" t="str">
        <f>IFERROR(VLOOKUP(BE692,vlookup!G$2:I$331,2,FALSE),"")</f>
        <v/>
      </c>
      <c r="BG692" s="27" t="str">
        <f>IFERROR(VLOOKUP(BE692,vlookup!G$2:I$331,3,FALSE),"")</f>
        <v/>
      </c>
      <c r="BH692" s="5"/>
      <c r="BI692" s="6"/>
      <c r="BJ692" s="6"/>
      <c r="BK692" s="6"/>
      <c r="BL692" s="6"/>
    </row>
    <row r="693" spans="1:64">
      <c r="A693" s="4"/>
      <c r="B693" s="5"/>
      <c r="C693" s="27" t="str">
        <f>IFERROR(VLOOKUP(B693,vlookup!A$2:I$331,2,FALSE),"")</f>
        <v/>
      </c>
      <c r="D693" s="27" t="str">
        <f>IFERROR(VLOOKUP(B693,vlookup!A$2:I$331,3,FALSE),"")</f>
        <v/>
      </c>
      <c r="E693" s="5"/>
      <c r="F693" s="27" t="str">
        <f>IFERROR(VLOOKUP(E693,vlookup!D$2:E$331,2,FALSE),"")</f>
        <v/>
      </c>
      <c r="G693" s="5"/>
      <c r="H693" s="27" t="str">
        <f t="shared" si="102"/>
        <v/>
      </c>
      <c r="I693" s="27" t="str">
        <f>IFERROR(VLOOKUP(H693,vlookup!G$2:I$331,2,FALSE),"")</f>
        <v/>
      </c>
      <c r="J693" s="27" t="str">
        <f>IFERROR(VLOOKUP(H693,vlookup!G$2:I$331,3,FALSE),"")</f>
        <v/>
      </c>
      <c r="K693" s="5"/>
      <c r="L693" s="6"/>
      <c r="M693" s="6"/>
      <c r="N693" s="6"/>
      <c r="O693" s="6"/>
      <c r="P693" s="6"/>
      <c r="Q693" s="14" t="str">
        <f t="shared" si="103"/>
        <v/>
      </c>
      <c r="R693" s="5"/>
      <c r="S693" s="6"/>
      <c r="T693" s="6"/>
      <c r="U693" s="5"/>
      <c r="V693" s="45">
        <f t="shared" si="104"/>
        <v>0</v>
      </c>
      <c r="W693" s="45">
        <f t="shared" si="105"/>
        <v>0</v>
      </c>
      <c r="X693" s="45" t="e">
        <f t="shared" si="106"/>
        <v>#VALUE!</v>
      </c>
      <c r="Y693" s="45">
        <f>IFERROR(VALUE(V693),VLOOKUP(V693,DayReplace[],2,0))</f>
        <v>0</v>
      </c>
      <c r="Z693" s="45">
        <f>IF(V693=0,1,
IF(OR(AND(COUNTIF(Table12[Normal and Leap Years],X693),AA693=3,Y693=30),
AND(COUNTIF(Table9[MM Year],X693),COUNTIF(Table13[Always 29-Day Months],AA693),Y693=30)),Y693
-1,Y693))</f>
        <v>1</v>
      </c>
      <c r="AA693" s="45">
        <f>IFERROR(VALUE(W693),VLOOKUP(W693,MonthReplace[],2,0))</f>
        <v>0</v>
      </c>
      <c r="AB693" s="45" t="e">
        <f>IF(COUNTIF(Table9[MM Year],X693),VLOOKUP(AA693,MonthSerial[],VLOOKUP(X693,Table9[],3,0)+2,0),DATE(X693,AA693,0)-AC693)</f>
        <v>#VALUE!</v>
      </c>
      <c r="AC693" s="45" t="e">
        <f>IF(COUNTIF(Table9[MM Year],X693),
VLOOKUP(X693,Table9[],5,0),
DATE(X693,1,0))</f>
        <v>#VALUE!</v>
      </c>
      <c r="AD693" s="46" t="e">
        <f>IF(AA693=0,DATE(YEAR(AC693+1),7,16),
IF(V693=0,IF(COUNTIF(Table9[MM Year],X693),AC693+AB693+Z693+15-DAY(AC693+AB693+Z693+15)+16,AC693+AB693+Z693-DAY(AC693+AB693+Z693)+16),
IF(COUNTIF(Table9[MM Year],X693),
IF(AC693+AB693+Z693&lt;VLOOKUP(X693,Table9[],7,0),AC693
+AB693+Z693+VLOOKUP(X693,Table9[],4,0),AC693+AB693+Z693),AC693
+AB693+Z693)))</f>
        <v>#VALUE!</v>
      </c>
      <c r="AE693" s="42"/>
      <c r="AF693" s="15" t="str">
        <f>IFERROR(IF(COUNTIF(Table9[MM Year],X693),
IF(AD693&lt;VLOOKUP(X693,Table9[],7,0),AD693
+VLOOKUP(X693,Table9[],4,0),AD693),AD693
),"")</f>
        <v/>
      </c>
      <c r="AG693" s="5"/>
      <c r="AH693" s="5"/>
      <c r="AI693" s="5"/>
      <c r="AJ693" s="6"/>
      <c r="AK693" s="6"/>
      <c r="AL693" s="12" t="str">
        <f t="shared" si="107"/>
        <v/>
      </c>
      <c r="AM693" s="5"/>
      <c r="AN693" s="27" t="str">
        <f t="shared" si="108"/>
        <v/>
      </c>
      <c r="AO693" s="5"/>
      <c r="AP693" s="5"/>
      <c r="AQ693" s="6"/>
      <c r="AR693" s="12" t="str">
        <f t="shared" si="109"/>
        <v/>
      </c>
      <c r="AS693" s="6"/>
      <c r="AT693" s="5"/>
      <c r="AU693" s="53"/>
      <c r="AV693" s="53"/>
      <c r="AW693" s="54"/>
      <c r="AX693" s="15" t="str">
        <f t="shared" si="110"/>
        <v/>
      </c>
      <c r="AY693" s="5"/>
      <c r="AZ693" s="27" t="str">
        <f>IFERROR(VLOOKUP(AY693,vlookup!A$2:I$331,2,FALSE),"")</f>
        <v/>
      </c>
      <c r="BA693" s="27" t="str">
        <f>IFERROR(VLOOKUP(AY693,vlookup!A$2:I$331,3,FALSE),"")</f>
        <v/>
      </c>
      <c r="BB693" s="5"/>
      <c r="BC693" s="27" t="str">
        <f>IFERROR(VLOOKUP(BB693,vlookup!D$2:E$331,2,FALSE),"")</f>
        <v/>
      </c>
      <c r="BD693" s="5"/>
      <c r="BE693" s="27" t="str">
        <f t="shared" si="111"/>
        <v/>
      </c>
      <c r="BF693" s="27" t="str">
        <f>IFERROR(VLOOKUP(BE693,vlookup!G$2:I$331,2,FALSE),"")</f>
        <v/>
      </c>
      <c r="BG693" s="27" t="str">
        <f>IFERROR(VLOOKUP(BE693,vlookup!G$2:I$331,3,FALSE),"")</f>
        <v/>
      </c>
      <c r="BH693" s="5"/>
      <c r="BI693" s="6"/>
      <c r="BJ693" s="6"/>
      <c r="BK693" s="6"/>
      <c r="BL693" s="6"/>
    </row>
    <row r="694" spans="1:64">
      <c r="A694" s="4"/>
      <c r="B694" s="5"/>
      <c r="C694" s="27" t="str">
        <f>IFERROR(VLOOKUP(B694,vlookup!A$2:I$331,2,FALSE),"")</f>
        <v/>
      </c>
      <c r="D694" s="27" t="str">
        <f>IFERROR(VLOOKUP(B694,vlookup!A$2:I$331,3,FALSE),"")</f>
        <v/>
      </c>
      <c r="E694" s="5"/>
      <c r="F694" s="27" t="str">
        <f>IFERROR(VLOOKUP(E694,vlookup!D$2:E$331,2,FALSE),"")</f>
        <v/>
      </c>
      <c r="G694" s="5"/>
      <c r="H694" s="27" t="str">
        <f t="shared" si="102"/>
        <v/>
      </c>
      <c r="I694" s="27" t="str">
        <f>IFERROR(VLOOKUP(H694,vlookup!G$2:I$331,2,FALSE),"")</f>
        <v/>
      </c>
      <c r="J694" s="27" t="str">
        <f>IFERROR(VLOOKUP(H694,vlookup!G$2:I$331,3,FALSE),"")</f>
        <v/>
      </c>
      <c r="K694" s="5"/>
      <c r="L694" s="6"/>
      <c r="M694" s="6"/>
      <c r="N694" s="6"/>
      <c r="O694" s="6"/>
      <c r="P694" s="6"/>
      <c r="Q694" s="14" t="str">
        <f t="shared" si="103"/>
        <v/>
      </c>
      <c r="R694" s="5"/>
      <c r="S694" s="6"/>
      <c r="T694" s="6"/>
      <c r="U694" s="5"/>
      <c r="V694" s="45">
        <f t="shared" si="104"/>
        <v>0</v>
      </c>
      <c r="W694" s="45">
        <f t="shared" si="105"/>
        <v>0</v>
      </c>
      <c r="X694" s="45" t="e">
        <f t="shared" si="106"/>
        <v>#VALUE!</v>
      </c>
      <c r="Y694" s="45">
        <f>IFERROR(VALUE(V694),VLOOKUP(V694,DayReplace[],2,0))</f>
        <v>0</v>
      </c>
      <c r="Z694" s="45">
        <f>IF(V694=0,1,
IF(OR(AND(COUNTIF(Table12[Normal and Leap Years],X694),AA694=3,Y694=30),
AND(COUNTIF(Table9[MM Year],X694),COUNTIF(Table13[Always 29-Day Months],AA694),Y694=30)),Y694
-1,Y694))</f>
        <v>1</v>
      </c>
      <c r="AA694" s="45">
        <f>IFERROR(VALUE(W694),VLOOKUP(W694,MonthReplace[],2,0))</f>
        <v>0</v>
      </c>
      <c r="AB694" s="45" t="e">
        <f>IF(COUNTIF(Table9[MM Year],X694),VLOOKUP(AA694,MonthSerial[],VLOOKUP(X694,Table9[],3,0)+2,0),DATE(X694,AA694,0)-AC694)</f>
        <v>#VALUE!</v>
      </c>
      <c r="AC694" s="45" t="e">
        <f>IF(COUNTIF(Table9[MM Year],X694),
VLOOKUP(X694,Table9[],5,0),
DATE(X694,1,0))</f>
        <v>#VALUE!</v>
      </c>
      <c r="AD694" s="46" t="e">
        <f>IF(AA694=0,DATE(YEAR(AC694+1),7,16),
IF(V694=0,IF(COUNTIF(Table9[MM Year],X694),AC694+AB694+Z694+15-DAY(AC694+AB694+Z694+15)+16,AC694+AB694+Z694-DAY(AC694+AB694+Z694)+16),
IF(COUNTIF(Table9[MM Year],X694),
IF(AC694+AB694+Z694&lt;VLOOKUP(X694,Table9[],7,0),AC694
+AB694+Z694+VLOOKUP(X694,Table9[],4,0),AC694+AB694+Z694),AC694
+AB694+Z694)))</f>
        <v>#VALUE!</v>
      </c>
      <c r="AE694" s="42"/>
      <c r="AF694" s="15" t="str">
        <f>IFERROR(IF(COUNTIF(Table9[MM Year],X694),
IF(AD694&lt;VLOOKUP(X694,Table9[],7,0),AD694
+VLOOKUP(X694,Table9[],4,0),AD694),AD694
),"")</f>
        <v/>
      </c>
      <c r="AG694" s="5"/>
      <c r="AH694" s="5"/>
      <c r="AI694" s="5"/>
      <c r="AJ694" s="6"/>
      <c r="AK694" s="6"/>
      <c r="AL694" s="12" t="str">
        <f t="shared" si="107"/>
        <v/>
      </c>
      <c r="AM694" s="5"/>
      <c r="AN694" s="27" t="str">
        <f t="shared" si="108"/>
        <v/>
      </c>
      <c r="AO694" s="5"/>
      <c r="AP694" s="5"/>
      <c r="AQ694" s="6"/>
      <c r="AR694" s="12" t="str">
        <f t="shared" si="109"/>
        <v/>
      </c>
      <c r="AS694" s="6"/>
      <c r="AT694" s="5"/>
      <c r="AU694" s="53"/>
      <c r="AV694" s="53"/>
      <c r="AW694" s="54"/>
      <c r="AX694" s="15" t="str">
        <f t="shared" si="110"/>
        <v/>
      </c>
      <c r="AY694" s="5"/>
      <c r="AZ694" s="27" t="str">
        <f>IFERROR(VLOOKUP(AY694,vlookup!A$2:I$331,2,FALSE),"")</f>
        <v/>
      </c>
      <c r="BA694" s="27" t="str">
        <f>IFERROR(VLOOKUP(AY694,vlookup!A$2:I$331,3,FALSE),"")</f>
        <v/>
      </c>
      <c r="BB694" s="5"/>
      <c r="BC694" s="27" t="str">
        <f>IFERROR(VLOOKUP(BB694,vlookup!D$2:E$331,2,FALSE),"")</f>
        <v/>
      </c>
      <c r="BD694" s="5"/>
      <c r="BE694" s="27" t="str">
        <f t="shared" si="111"/>
        <v/>
      </c>
      <c r="BF694" s="27" t="str">
        <f>IFERROR(VLOOKUP(BE694,vlookup!G$2:I$331,2,FALSE),"")</f>
        <v/>
      </c>
      <c r="BG694" s="27" t="str">
        <f>IFERROR(VLOOKUP(BE694,vlookup!G$2:I$331,3,FALSE),"")</f>
        <v/>
      </c>
      <c r="BH694" s="5"/>
      <c r="BI694" s="6"/>
      <c r="BJ694" s="6"/>
      <c r="BK694" s="6"/>
      <c r="BL694" s="6"/>
    </row>
    <row r="695" spans="1:64">
      <c r="A695" s="4"/>
      <c r="B695" s="5"/>
      <c r="C695" s="27" t="str">
        <f>IFERROR(VLOOKUP(B695,vlookup!A$2:I$331,2,FALSE),"")</f>
        <v/>
      </c>
      <c r="D695" s="27" t="str">
        <f>IFERROR(VLOOKUP(B695,vlookup!A$2:I$331,3,FALSE),"")</f>
        <v/>
      </c>
      <c r="E695" s="5"/>
      <c r="F695" s="27" t="str">
        <f>IFERROR(VLOOKUP(E695,vlookup!D$2:E$331,2,FALSE),"")</f>
        <v/>
      </c>
      <c r="G695" s="5"/>
      <c r="H695" s="27" t="str">
        <f t="shared" si="102"/>
        <v/>
      </c>
      <c r="I695" s="27" t="str">
        <f>IFERROR(VLOOKUP(H695,vlookup!G$2:I$331,2,FALSE),"")</f>
        <v/>
      </c>
      <c r="J695" s="27" t="str">
        <f>IFERROR(VLOOKUP(H695,vlookup!G$2:I$331,3,FALSE),"")</f>
        <v/>
      </c>
      <c r="K695" s="5"/>
      <c r="L695" s="6"/>
      <c r="M695" s="6"/>
      <c r="N695" s="6"/>
      <c r="O695" s="6"/>
      <c r="P695" s="6"/>
      <c r="Q695" s="14" t="str">
        <f t="shared" si="103"/>
        <v/>
      </c>
      <c r="R695" s="5"/>
      <c r="S695" s="6"/>
      <c r="T695" s="6"/>
      <c r="U695" s="5"/>
      <c r="V695" s="45">
        <f t="shared" si="104"/>
        <v>0</v>
      </c>
      <c r="W695" s="45">
        <f t="shared" si="105"/>
        <v>0</v>
      </c>
      <c r="X695" s="45" t="e">
        <f t="shared" si="106"/>
        <v>#VALUE!</v>
      </c>
      <c r="Y695" s="45">
        <f>IFERROR(VALUE(V695),VLOOKUP(V695,DayReplace[],2,0))</f>
        <v>0</v>
      </c>
      <c r="Z695" s="45">
        <f>IF(V695=0,1,
IF(OR(AND(COUNTIF(Table12[Normal and Leap Years],X695),AA695=3,Y695=30),
AND(COUNTIF(Table9[MM Year],X695),COUNTIF(Table13[Always 29-Day Months],AA695),Y695=30)),Y695
-1,Y695))</f>
        <v>1</v>
      </c>
      <c r="AA695" s="45">
        <f>IFERROR(VALUE(W695),VLOOKUP(W695,MonthReplace[],2,0))</f>
        <v>0</v>
      </c>
      <c r="AB695" s="45" t="e">
        <f>IF(COUNTIF(Table9[MM Year],X695),VLOOKUP(AA695,MonthSerial[],VLOOKUP(X695,Table9[],3,0)+2,0),DATE(X695,AA695,0)-AC695)</f>
        <v>#VALUE!</v>
      </c>
      <c r="AC695" s="45" t="e">
        <f>IF(COUNTIF(Table9[MM Year],X695),
VLOOKUP(X695,Table9[],5,0),
DATE(X695,1,0))</f>
        <v>#VALUE!</v>
      </c>
      <c r="AD695" s="46" t="e">
        <f>IF(AA695=0,DATE(YEAR(AC695+1),7,16),
IF(V695=0,IF(COUNTIF(Table9[MM Year],X695),AC695+AB695+Z695+15-DAY(AC695+AB695+Z695+15)+16,AC695+AB695+Z695-DAY(AC695+AB695+Z695)+16),
IF(COUNTIF(Table9[MM Year],X695),
IF(AC695+AB695+Z695&lt;VLOOKUP(X695,Table9[],7,0),AC695
+AB695+Z695+VLOOKUP(X695,Table9[],4,0),AC695+AB695+Z695),AC695
+AB695+Z695)))</f>
        <v>#VALUE!</v>
      </c>
      <c r="AE695" s="42"/>
      <c r="AF695" s="15" t="str">
        <f>IFERROR(IF(COUNTIF(Table9[MM Year],X695),
IF(AD695&lt;VLOOKUP(X695,Table9[],7,0),AD695
+VLOOKUP(X695,Table9[],4,0),AD695),AD695
),"")</f>
        <v/>
      </c>
      <c r="AG695" s="5"/>
      <c r="AH695" s="5"/>
      <c r="AI695" s="5"/>
      <c r="AJ695" s="6"/>
      <c r="AK695" s="6"/>
      <c r="AL695" s="12" t="str">
        <f t="shared" si="107"/>
        <v/>
      </c>
      <c r="AM695" s="5"/>
      <c r="AN695" s="27" t="str">
        <f t="shared" si="108"/>
        <v/>
      </c>
      <c r="AO695" s="5"/>
      <c r="AP695" s="5"/>
      <c r="AQ695" s="6"/>
      <c r="AR695" s="12" t="str">
        <f t="shared" si="109"/>
        <v/>
      </c>
      <c r="AS695" s="6"/>
      <c r="AT695" s="5"/>
      <c r="AU695" s="53"/>
      <c r="AV695" s="53"/>
      <c r="AW695" s="54"/>
      <c r="AX695" s="15" t="str">
        <f t="shared" si="110"/>
        <v/>
      </c>
      <c r="AY695" s="5"/>
      <c r="AZ695" s="27" t="str">
        <f>IFERROR(VLOOKUP(AY695,vlookup!A$2:I$331,2,FALSE),"")</f>
        <v/>
      </c>
      <c r="BA695" s="27" t="str">
        <f>IFERROR(VLOOKUP(AY695,vlookup!A$2:I$331,3,FALSE),"")</f>
        <v/>
      </c>
      <c r="BB695" s="5"/>
      <c r="BC695" s="27" t="str">
        <f>IFERROR(VLOOKUP(BB695,vlookup!D$2:E$331,2,FALSE),"")</f>
        <v/>
      </c>
      <c r="BD695" s="5"/>
      <c r="BE695" s="27" t="str">
        <f t="shared" si="111"/>
        <v/>
      </c>
      <c r="BF695" s="27" t="str">
        <f>IFERROR(VLOOKUP(BE695,vlookup!G$2:I$331,2,FALSE),"")</f>
        <v/>
      </c>
      <c r="BG695" s="27" t="str">
        <f>IFERROR(VLOOKUP(BE695,vlookup!G$2:I$331,3,FALSE),"")</f>
        <v/>
      </c>
      <c r="BH695" s="5"/>
      <c r="BI695" s="6"/>
      <c r="BJ695" s="6"/>
      <c r="BK695" s="6"/>
      <c r="BL695" s="6"/>
    </row>
    <row r="696" spans="1:64">
      <c r="A696" s="4"/>
      <c r="B696" s="5"/>
      <c r="C696" s="27" t="str">
        <f>IFERROR(VLOOKUP(B696,vlookup!A$2:I$331,2,FALSE),"")</f>
        <v/>
      </c>
      <c r="D696" s="27" t="str">
        <f>IFERROR(VLOOKUP(B696,vlookup!A$2:I$331,3,FALSE),"")</f>
        <v/>
      </c>
      <c r="E696" s="5"/>
      <c r="F696" s="27" t="str">
        <f>IFERROR(VLOOKUP(E696,vlookup!D$2:E$331,2,FALSE),"")</f>
        <v/>
      </c>
      <c r="G696" s="5"/>
      <c r="H696" s="27" t="str">
        <f t="shared" si="102"/>
        <v/>
      </c>
      <c r="I696" s="27" t="str">
        <f>IFERROR(VLOOKUP(H696,vlookup!G$2:I$331,2,FALSE),"")</f>
        <v/>
      </c>
      <c r="J696" s="27" t="str">
        <f>IFERROR(VLOOKUP(H696,vlookup!G$2:I$331,3,FALSE),"")</f>
        <v/>
      </c>
      <c r="K696" s="5"/>
      <c r="L696" s="6"/>
      <c r="M696" s="6"/>
      <c r="N696" s="6"/>
      <c r="O696" s="6"/>
      <c r="P696" s="6"/>
      <c r="Q696" s="14" t="str">
        <f t="shared" si="103"/>
        <v/>
      </c>
      <c r="R696" s="5"/>
      <c r="S696" s="6"/>
      <c r="T696" s="6"/>
      <c r="U696" s="5"/>
      <c r="V696" s="45">
        <f t="shared" si="104"/>
        <v>0</v>
      </c>
      <c r="W696" s="45">
        <f t="shared" si="105"/>
        <v>0</v>
      </c>
      <c r="X696" s="45" t="e">
        <f t="shared" si="106"/>
        <v>#VALUE!</v>
      </c>
      <c r="Y696" s="45">
        <f>IFERROR(VALUE(V696),VLOOKUP(V696,DayReplace[],2,0))</f>
        <v>0</v>
      </c>
      <c r="Z696" s="45">
        <f>IF(V696=0,1,
IF(OR(AND(COUNTIF(Table12[Normal and Leap Years],X696),AA696=3,Y696=30),
AND(COUNTIF(Table9[MM Year],X696),COUNTIF(Table13[Always 29-Day Months],AA696),Y696=30)),Y696
-1,Y696))</f>
        <v>1</v>
      </c>
      <c r="AA696" s="45">
        <f>IFERROR(VALUE(W696),VLOOKUP(W696,MonthReplace[],2,0))</f>
        <v>0</v>
      </c>
      <c r="AB696" s="45" t="e">
        <f>IF(COUNTIF(Table9[MM Year],X696),VLOOKUP(AA696,MonthSerial[],VLOOKUP(X696,Table9[],3,0)+2,0),DATE(X696,AA696,0)-AC696)</f>
        <v>#VALUE!</v>
      </c>
      <c r="AC696" s="45" t="e">
        <f>IF(COUNTIF(Table9[MM Year],X696),
VLOOKUP(X696,Table9[],5,0),
DATE(X696,1,0))</f>
        <v>#VALUE!</v>
      </c>
      <c r="AD696" s="46" t="e">
        <f>IF(AA696=0,DATE(YEAR(AC696+1),7,16),
IF(V696=0,IF(COUNTIF(Table9[MM Year],X696),AC696+AB696+Z696+15-DAY(AC696+AB696+Z696+15)+16,AC696+AB696+Z696-DAY(AC696+AB696+Z696)+16),
IF(COUNTIF(Table9[MM Year],X696),
IF(AC696+AB696+Z696&lt;VLOOKUP(X696,Table9[],7,0),AC696
+AB696+Z696+VLOOKUP(X696,Table9[],4,0),AC696+AB696+Z696),AC696
+AB696+Z696)))</f>
        <v>#VALUE!</v>
      </c>
      <c r="AE696" s="42"/>
      <c r="AF696" s="15" t="str">
        <f>IFERROR(IF(COUNTIF(Table9[MM Year],X696),
IF(AD696&lt;VLOOKUP(X696,Table9[],7,0),AD696
+VLOOKUP(X696,Table9[],4,0),AD696),AD696
),"")</f>
        <v/>
      </c>
      <c r="AG696" s="5"/>
      <c r="AH696" s="5"/>
      <c r="AI696" s="5"/>
      <c r="AJ696" s="6"/>
      <c r="AK696" s="6"/>
      <c r="AL696" s="12" t="str">
        <f t="shared" si="107"/>
        <v/>
      </c>
      <c r="AM696" s="5"/>
      <c r="AN696" s="27" t="str">
        <f t="shared" si="108"/>
        <v/>
      </c>
      <c r="AO696" s="5"/>
      <c r="AP696" s="5"/>
      <c r="AQ696" s="6"/>
      <c r="AR696" s="12" t="str">
        <f t="shared" si="109"/>
        <v/>
      </c>
      <c r="AS696" s="6"/>
      <c r="AT696" s="5"/>
      <c r="AU696" s="53"/>
      <c r="AV696" s="53"/>
      <c r="AW696" s="54"/>
      <c r="AX696" s="15" t="str">
        <f t="shared" si="110"/>
        <v/>
      </c>
      <c r="AY696" s="5"/>
      <c r="AZ696" s="27" t="str">
        <f>IFERROR(VLOOKUP(AY696,vlookup!A$2:I$331,2,FALSE),"")</f>
        <v/>
      </c>
      <c r="BA696" s="27" t="str">
        <f>IFERROR(VLOOKUP(AY696,vlookup!A$2:I$331,3,FALSE),"")</f>
        <v/>
      </c>
      <c r="BB696" s="5"/>
      <c r="BC696" s="27" t="str">
        <f>IFERROR(VLOOKUP(BB696,vlookup!D$2:E$331,2,FALSE),"")</f>
        <v/>
      </c>
      <c r="BD696" s="5"/>
      <c r="BE696" s="27" t="str">
        <f t="shared" si="111"/>
        <v/>
      </c>
      <c r="BF696" s="27" t="str">
        <f>IFERROR(VLOOKUP(BE696,vlookup!G$2:I$331,2,FALSE),"")</f>
        <v/>
      </c>
      <c r="BG696" s="27" t="str">
        <f>IFERROR(VLOOKUP(BE696,vlookup!G$2:I$331,3,FALSE),"")</f>
        <v/>
      </c>
      <c r="BH696" s="5"/>
      <c r="BI696" s="6"/>
      <c r="BJ696" s="6"/>
      <c r="BK696" s="6"/>
      <c r="BL696" s="6"/>
    </row>
    <row r="697" spans="1:64">
      <c r="A697" s="4"/>
      <c r="B697" s="5"/>
      <c r="C697" s="27" t="str">
        <f>IFERROR(VLOOKUP(B697,vlookup!A$2:I$331,2,FALSE),"")</f>
        <v/>
      </c>
      <c r="D697" s="27" t="str">
        <f>IFERROR(VLOOKUP(B697,vlookup!A$2:I$331,3,FALSE),"")</f>
        <v/>
      </c>
      <c r="E697" s="5"/>
      <c r="F697" s="27" t="str">
        <f>IFERROR(VLOOKUP(E697,vlookup!D$2:E$331,2,FALSE),"")</f>
        <v/>
      </c>
      <c r="G697" s="5"/>
      <c r="H697" s="27" t="str">
        <f t="shared" si="102"/>
        <v/>
      </c>
      <c r="I697" s="27" t="str">
        <f>IFERROR(VLOOKUP(H697,vlookup!G$2:I$331,2,FALSE),"")</f>
        <v/>
      </c>
      <c r="J697" s="27" t="str">
        <f>IFERROR(VLOOKUP(H697,vlookup!G$2:I$331,3,FALSE),"")</f>
        <v/>
      </c>
      <c r="K697" s="5"/>
      <c r="L697" s="6"/>
      <c r="M697" s="6"/>
      <c r="N697" s="6"/>
      <c r="O697" s="6"/>
      <c r="P697" s="6"/>
      <c r="Q697" s="14" t="str">
        <f t="shared" si="103"/>
        <v/>
      </c>
      <c r="R697" s="5"/>
      <c r="S697" s="6"/>
      <c r="T697" s="6"/>
      <c r="U697" s="5"/>
      <c r="V697" s="45">
        <f t="shared" si="104"/>
        <v>0</v>
      </c>
      <c r="W697" s="45">
        <f t="shared" si="105"/>
        <v>0</v>
      </c>
      <c r="X697" s="45" t="e">
        <f t="shared" si="106"/>
        <v>#VALUE!</v>
      </c>
      <c r="Y697" s="45">
        <f>IFERROR(VALUE(V697),VLOOKUP(V697,DayReplace[],2,0))</f>
        <v>0</v>
      </c>
      <c r="Z697" s="45">
        <f>IF(V697=0,1,
IF(OR(AND(COUNTIF(Table12[Normal and Leap Years],X697),AA697=3,Y697=30),
AND(COUNTIF(Table9[MM Year],X697),COUNTIF(Table13[Always 29-Day Months],AA697),Y697=30)),Y697
-1,Y697))</f>
        <v>1</v>
      </c>
      <c r="AA697" s="45">
        <f>IFERROR(VALUE(W697),VLOOKUP(W697,MonthReplace[],2,0))</f>
        <v>0</v>
      </c>
      <c r="AB697" s="45" t="e">
        <f>IF(COUNTIF(Table9[MM Year],X697),VLOOKUP(AA697,MonthSerial[],VLOOKUP(X697,Table9[],3,0)+2,0),DATE(X697,AA697,0)-AC697)</f>
        <v>#VALUE!</v>
      </c>
      <c r="AC697" s="45" t="e">
        <f>IF(COUNTIF(Table9[MM Year],X697),
VLOOKUP(X697,Table9[],5,0),
DATE(X697,1,0))</f>
        <v>#VALUE!</v>
      </c>
      <c r="AD697" s="46" t="e">
        <f>IF(AA697=0,DATE(YEAR(AC697+1),7,16),
IF(V697=0,IF(COUNTIF(Table9[MM Year],X697),AC697+AB697+Z697+15-DAY(AC697+AB697+Z697+15)+16,AC697+AB697+Z697-DAY(AC697+AB697+Z697)+16),
IF(COUNTIF(Table9[MM Year],X697),
IF(AC697+AB697+Z697&lt;VLOOKUP(X697,Table9[],7,0),AC697
+AB697+Z697+VLOOKUP(X697,Table9[],4,0),AC697+AB697+Z697),AC697
+AB697+Z697)))</f>
        <v>#VALUE!</v>
      </c>
      <c r="AE697" s="42"/>
      <c r="AF697" s="15" t="str">
        <f>IFERROR(IF(COUNTIF(Table9[MM Year],X697),
IF(AD697&lt;VLOOKUP(X697,Table9[],7,0),AD697
+VLOOKUP(X697,Table9[],4,0),AD697),AD697
),"")</f>
        <v/>
      </c>
      <c r="AG697" s="5"/>
      <c r="AH697" s="5"/>
      <c r="AI697" s="5"/>
      <c r="AJ697" s="6"/>
      <c r="AK697" s="6"/>
      <c r="AL697" s="12" t="str">
        <f t="shared" si="107"/>
        <v/>
      </c>
      <c r="AM697" s="5"/>
      <c r="AN697" s="27" t="str">
        <f t="shared" si="108"/>
        <v/>
      </c>
      <c r="AO697" s="5"/>
      <c r="AP697" s="5"/>
      <c r="AQ697" s="6"/>
      <c r="AR697" s="12" t="str">
        <f t="shared" si="109"/>
        <v/>
      </c>
      <c r="AS697" s="6"/>
      <c r="AT697" s="5"/>
      <c r="AU697" s="53"/>
      <c r="AV697" s="53"/>
      <c r="AW697" s="54"/>
      <c r="AX697" s="15" t="str">
        <f t="shared" si="110"/>
        <v/>
      </c>
      <c r="AY697" s="5"/>
      <c r="AZ697" s="27" t="str">
        <f>IFERROR(VLOOKUP(AY697,vlookup!A$2:I$331,2,FALSE),"")</f>
        <v/>
      </c>
      <c r="BA697" s="27" t="str">
        <f>IFERROR(VLOOKUP(AY697,vlookup!A$2:I$331,3,FALSE),"")</f>
        <v/>
      </c>
      <c r="BB697" s="5"/>
      <c r="BC697" s="27" t="str">
        <f>IFERROR(VLOOKUP(BB697,vlookup!D$2:E$331,2,FALSE),"")</f>
        <v/>
      </c>
      <c r="BD697" s="5"/>
      <c r="BE697" s="27" t="str">
        <f t="shared" si="111"/>
        <v/>
      </c>
      <c r="BF697" s="27" t="str">
        <f>IFERROR(VLOOKUP(BE697,vlookup!G$2:I$331,2,FALSE),"")</f>
        <v/>
      </c>
      <c r="BG697" s="27" t="str">
        <f>IFERROR(VLOOKUP(BE697,vlookup!G$2:I$331,3,FALSE),"")</f>
        <v/>
      </c>
      <c r="BH697" s="5"/>
      <c r="BI697" s="6"/>
      <c r="BJ697" s="6"/>
      <c r="BK697" s="6"/>
      <c r="BL697" s="6"/>
    </row>
    <row r="698" spans="1:64">
      <c r="A698" s="4"/>
      <c r="B698" s="5"/>
      <c r="C698" s="27" t="str">
        <f>IFERROR(VLOOKUP(B698,vlookup!A$2:I$331,2,FALSE),"")</f>
        <v/>
      </c>
      <c r="D698" s="27" t="str">
        <f>IFERROR(VLOOKUP(B698,vlookup!A$2:I$331,3,FALSE),"")</f>
        <v/>
      </c>
      <c r="E698" s="5"/>
      <c r="F698" s="27" t="str">
        <f>IFERROR(VLOOKUP(E698,vlookup!D$2:E$331,2,FALSE),"")</f>
        <v/>
      </c>
      <c r="G698" s="5"/>
      <c r="H698" s="27" t="str">
        <f t="shared" si="102"/>
        <v/>
      </c>
      <c r="I698" s="27" t="str">
        <f>IFERROR(VLOOKUP(H698,vlookup!G$2:I$331,2,FALSE),"")</f>
        <v/>
      </c>
      <c r="J698" s="27" t="str">
        <f>IFERROR(VLOOKUP(H698,vlookup!G$2:I$331,3,FALSE),"")</f>
        <v/>
      </c>
      <c r="K698" s="5"/>
      <c r="L698" s="6"/>
      <c r="M698" s="6"/>
      <c r="N698" s="6"/>
      <c r="O698" s="6"/>
      <c r="P698" s="6"/>
      <c r="Q698" s="14" t="str">
        <f t="shared" si="103"/>
        <v/>
      </c>
      <c r="R698" s="5"/>
      <c r="S698" s="6"/>
      <c r="T698" s="6"/>
      <c r="U698" s="5"/>
      <c r="V698" s="45">
        <f t="shared" si="104"/>
        <v>0</v>
      </c>
      <c r="W698" s="45">
        <f t="shared" si="105"/>
        <v>0</v>
      </c>
      <c r="X698" s="45" t="e">
        <f t="shared" si="106"/>
        <v>#VALUE!</v>
      </c>
      <c r="Y698" s="45">
        <f>IFERROR(VALUE(V698),VLOOKUP(V698,DayReplace[],2,0))</f>
        <v>0</v>
      </c>
      <c r="Z698" s="45">
        <f>IF(V698=0,1,
IF(OR(AND(COUNTIF(Table12[Normal and Leap Years],X698),AA698=3,Y698=30),
AND(COUNTIF(Table9[MM Year],X698),COUNTIF(Table13[Always 29-Day Months],AA698),Y698=30)),Y698
-1,Y698))</f>
        <v>1</v>
      </c>
      <c r="AA698" s="45">
        <f>IFERROR(VALUE(W698),VLOOKUP(W698,MonthReplace[],2,0))</f>
        <v>0</v>
      </c>
      <c r="AB698" s="45" t="e">
        <f>IF(COUNTIF(Table9[MM Year],X698),VLOOKUP(AA698,MonthSerial[],VLOOKUP(X698,Table9[],3,0)+2,0),DATE(X698,AA698,0)-AC698)</f>
        <v>#VALUE!</v>
      </c>
      <c r="AC698" s="45" t="e">
        <f>IF(COUNTIF(Table9[MM Year],X698),
VLOOKUP(X698,Table9[],5,0),
DATE(X698,1,0))</f>
        <v>#VALUE!</v>
      </c>
      <c r="AD698" s="46" t="e">
        <f>IF(AA698=0,DATE(YEAR(AC698+1),7,16),
IF(V698=0,IF(COUNTIF(Table9[MM Year],X698),AC698+AB698+Z698+15-DAY(AC698+AB698+Z698+15)+16,AC698+AB698+Z698-DAY(AC698+AB698+Z698)+16),
IF(COUNTIF(Table9[MM Year],X698),
IF(AC698+AB698+Z698&lt;VLOOKUP(X698,Table9[],7,0),AC698
+AB698+Z698+VLOOKUP(X698,Table9[],4,0),AC698+AB698+Z698),AC698
+AB698+Z698)))</f>
        <v>#VALUE!</v>
      </c>
      <c r="AE698" s="42"/>
      <c r="AF698" s="15" t="str">
        <f>IFERROR(IF(COUNTIF(Table9[MM Year],X698),
IF(AD698&lt;VLOOKUP(X698,Table9[],7,0),AD698
+VLOOKUP(X698,Table9[],4,0),AD698),AD698
),"")</f>
        <v/>
      </c>
      <c r="AG698" s="5"/>
      <c r="AH698" s="5"/>
      <c r="AI698" s="5"/>
      <c r="AJ698" s="6"/>
      <c r="AK698" s="6"/>
      <c r="AL698" s="12" t="str">
        <f t="shared" si="107"/>
        <v/>
      </c>
      <c r="AM698" s="5"/>
      <c r="AN698" s="27" t="str">
        <f t="shared" si="108"/>
        <v/>
      </c>
      <c r="AO698" s="5"/>
      <c r="AP698" s="5"/>
      <c r="AQ698" s="6"/>
      <c r="AR698" s="12" t="str">
        <f t="shared" si="109"/>
        <v/>
      </c>
      <c r="AS698" s="6"/>
      <c r="AT698" s="5"/>
      <c r="AU698" s="53"/>
      <c r="AV698" s="53"/>
      <c r="AW698" s="54"/>
      <c r="AX698" s="15" t="str">
        <f t="shared" si="110"/>
        <v/>
      </c>
      <c r="AY698" s="5"/>
      <c r="AZ698" s="27" t="str">
        <f>IFERROR(VLOOKUP(AY698,vlookup!A$2:I$331,2,FALSE),"")</f>
        <v/>
      </c>
      <c r="BA698" s="27" t="str">
        <f>IFERROR(VLOOKUP(AY698,vlookup!A$2:I$331,3,FALSE),"")</f>
        <v/>
      </c>
      <c r="BB698" s="5"/>
      <c r="BC698" s="27" t="str">
        <f>IFERROR(VLOOKUP(BB698,vlookup!D$2:E$331,2,FALSE),"")</f>
        <v/>
      </c>
      <c r="BD698" s="5"/>
      <c r="BE698" s="27" t="str">
        <f t="shared" si="111"/>
        <v/>
      </c>
      <c r="BF698" s="27" t="str">
        <f>IFERROR(VLOOKUP(BE698,vlookup!G$2:I$331,2,FALSE),"")</f>
        <v/>
      </c>
      <c r="BG698" s="27" t="str">
        <f>IFERROR(VLOOKUP(BE698,vlookup!G$2:I$331,3,FALSE),"")</f>
        <v/>
      </c>
      <c r="BH698" s="5"/>
      <c r="BI698" s="6"/>
      <c r="BJ698" s="6"/>
      <c r="BK698" s="6"/>
      <c r="BL698" s="6"/>
    </row>
    <row r="699" spans="1:64">
      <c r="A699" s="4"/>
      <c r="B699" s="5"/>
      <c r="C699" s="27" t="str">
        <f>IFERROR(VLOOKUP(B699,vlookup!A$2:I$331,2,FALSE),"")</f>
        <v/>
      </c>
      <c r="D699" s="27" t="str">
        <f>IFERROR(VLOOKUP(B699,vlookup!A$2:I$331,3,FALSE),"")</f>
        <v/>
      </c>
      <c r="E699" s="5"/>
      <c r="F699" s="27" t="str">
        <f>IFERROR(VLOOKUP(E699,vlookup!D$2:E$331,2,FALSE),"")</f>
        <v/>
      </c>
      <c r="G699" s="5"/>
      <c r="H699" s="27" t="str">
        <f t="shared" si="102"/>
        <v/>
      </c>
      <c r="I699" s="27" t="str">
        <f>IFERROR(VLOOKUP(H699,vlookup!G$2:I$331,2,FALSE),"")</f>
        <v/>
      </c>
      <c r="J699" s="27" t="str">
        <f>IFERROR(VLOOKUP(H699,vlookup!G$2:I$331,3,FALSE),"")</f>
        <v/>
      </c>
      <c r="K699" s="5"/>
      <c r="L699" s="6"/>
      <c r="M699" s="6"/>
      <c r="N699" s="6"/>
      <c r="O699" s="6"/>
      <c r="P699" s="6"/>
      <c r="Q699" s="14" t="str">
        <f t="shared" si="103"/>
        <v/>
      </c>
      <c r="R699" s="5"/>
      <c r="S699" s="6"/>
      <c r="T699" s="6"/>
      <c r="U699" s="5"/>
      <c r="V699" s="45">
        <f t="shared" si="104"/>
        <v>0</v>
      </c>
      <c r="W699" s="45">
        <f t="shared" si="105"/>
        <v>0</v>
      </c>
      <c r="X699" s="45" t="e">
        <f t="shared" si="106"/>
        <v>#VALUE!</v>
      </c>
      <c r="Y699" s="45">
        <f>IFERROR(VALUE(V699),VLOOKUP(V699,DayReplace[],2,0))</f>
        <v>0</v>
      </c>
      <c r="Z699" s="45">
        <f>IF(V699=0,1,
IF(OR(AND(COUNTIF(Table12[Normal and Leap Years],X699),AA699=3,Y699=30),
AND(COUNTIF(Table9[MM Year],X699),COUNTIF(Table13[Always 29-Day Months],AA699),Y699=30)),Y699
-1,Y699))</f>
        <v>1</v>
      </c>
      <c r="AA699" s="45">
        <f>IFERROR(VALUE(W699),VLOOKUP(W699,MonthReplace[],2,0))</f>
        <v>0</v>
      </c>
      <c r="AB699" s="45" t="e">
        <f>IF(COUNTIF(Table9[MM Year],X699),VLOOKUP(AA699,MonthSerial[],VLOOKUP(X699,Table9[],3,0)+2,0),DATE(X699,AA699,0)-AC699)</f>
        <v>#VALUE!</v>
      </c>
      <c r="AC699" s="45" t="e">
        <f>IF(COUNTIF(Table9[MM Year],X699),
VLOOKUP(X699,Table9[],5,0),
DATE(X699,1,0))</f>
        <v>#VALUE!</v>
      </c>
      <c r="AD699" s="46" t="e">
        <f>IF(AA699=0,DATE(YEAR(AC699+1),7,16),
IF(V699=0,IF(COUNTIF(Table9[MM Year],X699),AC699+AB699+Z699+15-DAY(AC699+AB699+Z699+15)+16,AC699+AB699+Z699-DAY(AC699+AB699+Z699)+16),
IF(COUNTIF(Table9[MM Year],X699),
IF(AC699+AB699+Z699&lt;VLOOKUP(X699,Table9[],7,0),AC699
+AB699+Z699+VLOOKUP(X699,Table9[],4,0),AC699+AB699+Z699),AC699
+AB699+Z699)))</f>
        <v>#VALUE!</v>
      </c>
      <c r="AE699" s="42"/>
      <c r="AF699" s="15" t="str">
        <f>IFERROR(IF(COUNTIF(Table9[MM Year],X699),
IF(AD699&lt;VLOOKUP(X699,Table9[],7,0),AD699
+VLOOKUP(X699,Table9[],4,0),AD699),AD699
),"")</f>
        <v/>
      </c>
      <c r="AG699" s="5"/>
      <c r="AH699" s="5"/>
      <c r="AI699" s="5"/>
      <c r="AJ699" s="6"/>
      <c r="AK699" s="6"/>
      <c r="AL699" s="12" t="str">
        <f t="shared" si="107"/>
        <v/>
      </c>
      <c r="AM699" s="5"/>
      <c r="AN699" s="27" t="str">
        <f t="shared" si="108"/>
        <v/>
      </c>
      <c r="AO699" s="5"/>
      <c r="AP699" s="5"/>
      <c r="AQ699" s="6"/>
      <c r="AR699" s="12" t="str">
        <f t="shared" si="109"/>
        <v/>
      </c>
      <c r="AS699" s="6"/>
      <c r="AT699" s="5"/>
      <c r="AU699" s="53"/>
      <c r="AV699" s="53"/>
      <c r="AW699" s="54"/>
      <c r="AX699" s="15" t="str">
        <f t="shared" si="110"/>
        <v/>
      </c>
      <c r="AY699" s="5"/>
      <c r="AZ699" s="27" t="str">
        <f>IFERROR(VLOOKUP(AY699,vlookup!A$2:I$331,2,FALSE),"")</f>
        <v/>
      </c>
      <c r="BA699" s="27" t="str">
        <f>IFERROR(VLOOKUP(AY699,vlookup!A$2:I$331,3,FALSE),"")</f>
        <v/>
      </c>
      <c r="BB699" s="5"/>
      <c r="BC699" s="27" t="str">
        <f>IFERROR(VLOOKUP(BB699,vlookup!D$2:E$331,2,FALSE),"")</f>
        <v/>
      </c>
      <c r="BD699" s="5"/>
      <c r="BE699" s="27" t="str">
        <f t="shared" si="111"/>
        <v/>
      </c>
      <c r="BF699" s="27" t="str">
        <f>IFERROR(VLOOKUP(BE699,vlookup!G$2:I$331,2,FALSE),"")</f>
        <v/>
      </c>
      <c r="BG699" s="27" t="str">
        <f>IFERROR(VLOOKUP(BE699,vlookup!G$2:I$331,3,FALSE),"")</f>
        <v/>
      </c>
      <c r="BH699" s="5"/>
      <c r="BI699" s="6"/>
      <c r="BJ699" s="6"/>
      <c r="BK699" s="6"/>
      <c r="BL699" s="6"/>
    </row>
    <row r="700" spans="1:64">
      <c r="A700" s="4"/>
      <c r="B700" s="5"/>
      <c r="C700" s="27" t="str">
        <f>IFERROR(VLOOKUP(B700,vlookup!A$2:I$331,2,FALSE),"")</f>
        <v/>
      </c>
      <c r="D700" s="27" t="str">
        <f>IFERROR(VLOOKUP(B700,vlookup!A$2:I$331,3,FALSE),"")</f>
        <v/>
      </c>
      <c r="E700" s="5"/>
      <c r="F700" s="27" t="str">
        <f>IFERROR(VLOOKUP(E700,vlookup!D$2:E$331,2,FALSE),"")</f>
        <v/>
      </c>
      <c r="G700" s="5"/>
      <c r="H700" s="27" t="str">
        <f t="shared" si="102"/>
        <v/>
      </c>
      <c r="I700" s="27" t="str">
        <f>IFERROR(VLOOKUP(H700,vlookup!G$2:I$331,2,FALSE),"")</f>
        <v/>
      </c>
      <c r="J700" s="27" t="str">
        <f>IFERROR(VLOOKUP(H700,vlookup!G$2:I$331,3,FALSE),"")</f>
        <v/>
      </c>
      <c r="K700" s="5"/>
      <c r="L700" s="6"/>
      <c r="M700" s="6"/>
      <c r="N700" s="6"/>
      <c r="O700" s="6"/>
      <c r="P700" s="6"/>
      <c r="Q700" s="14" t="str">
        <f t="shared" si="103"/>
        <v/>
      </c>
      <c r="R700" s="5"/>
      <c r="S700" s="6"/>
      <c r="T700" s="6"/>
      <c r="U700" s="5"/>
      <c r="V700" s="45">
        <f t="shared" si="104"/>
        <v>0</v>
      </c>
      <c r="W700" s="45">
        <f t="shared" si="105"/>
        <v>0</v>
      </c>
      <c r="X700" s="45" t="e">
        <f t="shared" si="106"/>
        <v>#VALUE!</v>
      </c>
      <c r="Y700" s="45">
        <f>IFERROR(VALUE(V700),VLOOKUP(V700,DayReplace[],2,0))</f>
        <v>0</v>
      </c>
      <c r="Z700" s="45">
        <f>IF(V700=0,1,
IF(OR(AND(COUNTIF(Table12[Normal and Leap Years],X700),AA700=3,Y700=30),
AND(COUNTIF(Table9[MM Year],X700),COUNTIF(Table13[Always 29-Day Months],AA700),Y700=30)),Y700
-1,Y700))</f>
        <v>1</v>
      </c>
      <c r="AA700" s="45">
        <f>IFERROR(VALUE(W700),VLOOKUP(W700,MonthReplace[],2,0))</f>
        <v>0</v>
      </c>
      <c r="AB700" s="45" t="e">
        <f>IF(COUNTIF(Table9[MM Year],X700),VLOOKUP(AA700,MonthSerial[],VLOOKUP(X700,Table9[],3,0)+2,0),DATE(X700,AA700,0)-AC700)</f>
        <v>#VALUE!</v>
      </c>
      <c r="AC700" s="45" t="e">
        <f>IF(COUNTIF(Table9[MM Year],X700),
VLOOKUP(X700,Table9[],5,0),
DATE(X700,1,0))</f>
        <v>#VALUE!</v>
      </c>
      <c r="AD700" s="46" t="e">
        <f>IF(AA700=0,DATE(YEAR(AC700+1),7,16),
IF(V700=0,IF(COUNTIF(Table9[MM Year],X700),AC700+AB700+Z700+15-DAY(AC700+AB700+Z700+15)+16,AC700+AB700+Z700-DAY(AC700+AB700+Z700)+16),
IF(COUNTIF(Table9[MM Year],X700),
IF(AC700+AB700+Z700&lt;VLOOKUP(X700,Table9[],7,0),AC700
+AB700+Z700+VLOOKUP(X700,Table9[],4,0),AC700+AB700+Z700),AC700
+AB700+Z700)))</f>
        <v>#VALUE!</v>
      </c>
      <c r="AE700" s="42"/>
      <c r="AF700" s="15" t="str">
        <f>IFERROR(IF(COUNTIF(Table9[MM Year],X700),
IF(AD700&lt;VLOOKUP(X700,Table9[],7,0),AD700
+VLOOKUP(X700,Table9[],4,0),AD700),AD700
),"")</f>
        <v/>
      </c>
      <c r="AG700" s="5"/>
      <c r="AH700" s="5"/>
      <c r="AI700" s="5"/>
      <c r="AJ700" s="6"/>
      <c r="AK700" s="6"/>
      <c r="AL700" s="12" t="str">
        <f t="shared" si="107"/>
        <v/>
      </c>
      <c r="AM700" s="5"/>
      <c r="AN700" s="27" t="str">
        <f t="shared" si="108"/>
        <v/>
      </c>
      <c r="AO700" s="5"/>
      <c r="AP700" s="5"/>
      <c r="AQ700" s="6"/>
      <c r="AR700" s="12" t="str">
        <f t="shared" si="109"/>
        <v/>
      </c>
      <c r="AS700" s="6"/>
      <c r="AT700" s="5"/>
      <c r="AU700" s="53"/>
      <c r="AV700" s="53"/>
      <c r="AW700" s="54"/>
      <c r="AX700" s="15" t="str">
        <f t="shared" si="110"/>
        <v/>
      </c>
      <c r="AY700" s="5"/>
      <c r="AZ700" s="27" t="str">
        <f>IFERROR(VLOOKUP(AY700,vlookup!A$2:I$331,2,FALSE),"")</f>
        <v/>
      </c>
      <c r="BA700" s="27" t="str">
        <f>IFERROR(VLOOKUP(AY700,vlookup!A$2:I$331,3,FALSE),"")</f>
        <v/>
      </c>
      <c r="BB700" s="5"/>
      <c r="BC700" s="27" t="str">
        <f>IFERROR(VLOOKUP(BB700,vlookup!D$2:E$331,2,FALSE),"")</f>
        <v/>
      </c>
      <c r="BD700" s="5"/>
      <c r="BE700" s="27" t="str">
        <f t="shared" si="111"/>
        <v/>
      </c>
      <c r="BF700" s="27" t="str">
        <f>IFERROR(VLOOKUP(BE700,vlookup!G$2:I$331,2,FALSE),"")</f>
        <v/>
      </c>
      <c r="BG700" s="27" t="str">
        <f>IFERROR(VLOOKUP(BE700,vlookup!G$2:I$331,3,FALSE),"")</f>
        <v/>
      </c>
      <c r="BH700" s="5"/>
      <c r="BI700" s="6"/>
      <c r="BJ700" s="6"/>
      <c r="BK700" s="6"/>
      <c r="BL700" s="6"/>
    </row>
    <row r="701" spans="1:64">
      <c r="A701" s="4"/>
      <c r="B701" s="5"/>
      <c r="C701" s="27" t="str">
        <f>IFERROR(VLOOKUP(B701,vlookup!A$2:I$331,2,FALSE),"")</f>
        <v/>
      </c>
      <c r="D701" s="27" t="str">
        <f>IFERROR(VLOOKUP(B701,vlookup!A$2:I$331,3,FALSE),"")</f>
        <v/>
      </c>
      <c r="E701" s="5"/>
      <c r="F701" s="27" t="str">
        <f>IFERROR(VLOOKUP(E701,vlookup!D$2:E$331,2,FALSE),"")</f>
        <v/>
      </c>
      <c r="G701" s="5"/>
      <c r="H701" s="27" t="str">
        <f t="shared" si="102"/>
        <v/>
      </c>
      <c r="I701" s="27" t="str">
        <f>IFERROR(VLOOKUP(H701,vlookup!G$2:I$331,2,FALSE),"")</f>
        <v/>
      </c>
      <c r="J701" s="27" t="str">
        <f>IFERROR(VLOOKUP(H701,vlookup!G$2:I$331,3,FALSE),"")</f>
        <v/>
      </c>
      <c r="K701" s="5"/>
      <c r="L701" s="6"/>
      <c r="M701" s="6"/>
      <c r="N701" s="6"/>
      <c r="O701" s="6"/>
      <c r="P701" s="6"/>
      <c r="Q701" s="14" t="str">
        <f t="shared" si="103"/>
        <v/>
      </c>
      <c r="R701" s="5"/>
      <c r="S701" s="6"/>
      <c r="T701" s="6"/>
      <c r="U701" s="5"/>
      <c r="V701" s="45">
        <f t="shared" si="104"/>
        <v>0</v>
      </c>
      <c r="W701" s="45">
        <f t="shared" si="105"/>
        <v>0</v>
      </c>
      <c r="X701" s="45" t="e">
        <f t="shared" si="106"/>
        <v>#VALUE!</v>
      </c>
      <c r="Y701" s="45">
        <f>IFERROR(VALUE(V701),VLOOKUP(V701,DayReplace[],2,0))</f>
        <v>0</v>
      </c>
      <c r="Z701" s="45">
        <f>IF(V701=0,1,
IF(OR(AND(COUNTIF(Table12[Normal and Leap Years],X701),AA701=3,Y701=30),
AND(COUNTIF(Table9[MM Year],X701),COUNTIF(Table13[Always 29-Day Months],AA701),Y701=30)),Y701
-1,Y701))</f>
        <v>1</v>
      </c>
      <c r="AA701" s="45">
        <f>IFERROR(VALUE(W701),VLOOKUP(W701,MonthReplace[],2,0))</f>
        <v>0</v>
      </c>
      <c r="AB701" s="45" t="e">
        <f>IF(COUNTIF(Table9[MM Year],X701),VLOOKUP(AA701,MonthSerial[],VLOOKUP(X701,Table9[],3,0)+2,0),DATE(X701,AA701,0)-AC701)</f>
        <v>#VALUE!</v>
      </c>
      <c r="AC701" s="45" t="e">
        <f>IF(COUNTIF(Table9[MM Year],X701),
VLOOKUP(X701,Table9[],5,0),
DATE(X701,1,0))</f>
        <v>#VALUE!</v>
      </c>
      <c r="AD701" s="46" t="e">
        <f>IF(AA701=0,DATE(YEAR(AC701+1),7,16),
IF(V701=0,IF(COUNTIF(Table9[MM Year],X701),AC701+AB701+Z701+15-DAY(AC701+AB701+Z701+15)+16,AC701+AB701+Z701-DAY(AC701+AB701+Z701)+16),
IF(COUNTIF(Table9[MM Year],X701),
IF(AC701+AB701+Z701&lt;VLOOKUP(X701,Table9[],7,0),AC701
+AB701+Z701+VLOOKUP(X701,Table9[],4,0),AC701+AB701+Z701),AC701
+AB701+Z701)))</f>
        <v>#VALUE!</v>
      </c>
      <c r="AE701" s="42"/>
      <c r="AF701" s="15" t="str">
        <f>IFERROR(IF(COUNTIF(Table9[MM Year],X701),
IF(AD701&lt;VLOOKUP(X701,Table9[],7,0),AD701
+VLOOKUP(X701,Table9[],4,0),AD701),AD701
),"")</f>
        <v/>
      </c>
      <c r="AG701" s="5"/>
      <c r="AH701" s="5"/>
      <c r="AI701" s="5"/>
      <c r="AJ701" s="6"/>
      <c r="AK701" s="6"/>
      <c r="AL701" s="12" t="str">
        <f t="shared" si="107"/>
        <v/>
      </c>
      <c r="AM701" s="5"/>
      <c r="AN701" s="27" t="str">
        <f t="shared" si="108"/>
        <v/>
      </c>
      <c r="AO701" s="5"/>
      <c r="AP701" s="5"/>
      <c r="AQ701" s="6"/>
      <c r="AR701" s="12" t="str">
        <f t="shared" si="109"/>
        <v/>
      </c>
      <c r="AS701" s="6"/>
      <c r="AT701" s="5"/>
      <c r="AU701" s="53"/>
      <c r="AV701" s="53"/>
      <c r="AW701" s="54"/>
      <c r="AX701" s="15" t="str">
        <f t="shared" si="110"/>
        <v/>
      </c>
      <c r="AY701" s="5"/>
      <c r="AZ701" s="27" t="str">
        <f>IFERROR(VLOOKUP(AY701,vlookup!A$2:I$331,2,FALSE),"")</f>
        <v/>
      </c>
      <c r="BA701" s="27" t="str">
        <f>IFERROR(VLOOKUP(AY701,vlookup!A$2:I$331,3,FALSE),"")</f>
        <v/>
      </c>
      <c r="BB701" s="5"/>
      <c r="BC701" s="27" t="str">
        <f>IFERROR(VLOOKUP(BB701,vlookup!D$2:E$331,2,FALSE),"")</f>
        <v/>
      </c>
      <c r="BD701" s="5"/>
      <c r="BE701" s="27" t="str">
        <f t="shared" si="111"/>
        <v/>
      </c>
      <c r="BF701" s="27" t="str">
        <f>IFERROR(VLOOKUP(BE701,vlookup!G$2:I$331,2,FALSE),"")</f>
        <v/>
      </c>
      <c r="BG701" s="27" t="str">
        <f>IFERROR(VLOOKUP(BE701,vlookup!G$2:I$331,3,FALSE),"")</f>
        <v/>
      </c>
      <c r="BH701" s="5"/>
      <c r="BI701" s="6"/>
      <c r="BJ701" s="6"/>
      <c r="BK701" s="6"/>
      <c r="BL701" s="6"/>
    </row>
    <row r="702" spans="1:64">
      <c r="A702" s="4"/>
      <c r="B702" s="5"/>
      <c r="C702" s="27" t="str">
        <f>IFERROR(VLOOKUP(B702,vlookup!A$2:I$331,2,FALSE),"")</f>
        <v/>
      </c>
      <c r="D702" s="27" t="str">
        <f>IFERROR(VLOOKUP(B702,vlookup!A$2:I$331,3,FALSE),"")</f>
        <v/>
      </c>
      <c r="E702" s="5"/>
      <c r="F702" s="27" t="str">
        <f>IFERROR(VLOOKUP(E702,vlookup!D$2:E$331,2,FALSE),"")</f>
        <v/>
      </c>
      <c r="G702" s="5"/>
      <c r="H702" s="27" t="str">
        <f t="shared" si="102"/>
        <v/>
      </c>
      <c r="I702" s="27" t="str">
        <f>IFERROR(VLOOKUP(H702,vlookup!G$2:I$331,2,FALSE),"")</f>
        <v/>
      </c>
      <c r="J702" s="27" t="str">
        <f>IFERROR(VLOOKUP(H702,vlookup!G$2:I$331,3,FALSE),"")</f>
        <v/>
      </c>
      <c r="K702" s="5"/>
      <c r="L702" s="6"/>
      <c r="M702" s="6"/>
      <c r="N702" s="6"/>
      <c r="O702" s="6"/>
      <c r="P702" s="6"/>
      <c r="Q702" s="14" t="str">
        <f t="shared" si="103"/>
        <v/>
      </c>
      <c r="R702" s="5"/>
      <c r="S702" s="6"/>
      <c r="T702" s="6"/>
      <c r="U702" s="5"/>
      <c r="V702" s="45">
        <f t="shared" si="104"/>
        <v>0</v>
      </c>
      <c r="W702" s="45">
        <f t="shared" si="105"/>
        <v>0</v>
      </c>
      <c r="X702" s="45" t="e">
        <f t="shared" si="106"/>
        <v>#VALUE!</v>
      </c>
      <c r="Y702" s="45">
        <f>IFERROR(VALUE(V702),VLOOKUP(V702,DayReplace[],2,0))</f>
        <v>0</v>
      </c>
      <c r="Z702" s="45">
        <f>IF(V702=0,1,
IF(OR(AND(COUNTIF(Table12[Normal and Leap Years],X702),AA702=3,Y702=30),
AND(COUNTIF(Table9[MM Year],X702),COUNTIF(Table13[Always 29-Day Months],AA702),Y702=30)),Y702
-1,Y702))</f>
        <v>1</v>
      </c>
      <c r="AA702" s="45">
        <f>IFERROR(VALUE(W702),VLOOKUP(W702,MonthReplace[],2,0))</f>
        <v>0</v>
      </c>
      <c r="AB702" s="45" t="e">
        <f>IF(COUNTIF(Table9[MM Year],X702),VLOOKUP(AA702,MonthSerial[],VLOOKUP(X702,Table9[],3,0)+2,0),DATE(X702,AA702,0)-AC702)</f>
        <v>#VALUE!</v>
      </c>
      <c r="AC702" s="45" t="e">
        <f>IF(COUNTIF(Table9[MM Year],X702),
VLOOKUP(X702,Table9[],5,0),
DATE(X702,1,0))</f>
        <v>#VALUE!</v>
      </c>
      <c r="AD702" s="46" t="e">
        <f>IF(AA702=0,DATE(YEAR(AC702+1),7,16),
IF(V702=0,IF(COUNTIF(Table9[MM Year],X702),AC702+AB702+Z702+15-DAY(AC702+AB702+Z702+15)+16,AC702+AB702+Z702-DAY(AC702+AB702+Z702)+16),
IF(COUNTIF(Table9[MM Year],X702),
IF(AC702+AB702+Z702&lt;VLOOKUP(X702,Table9[],7,0),AC702
+AB702+Z702+VLOOKUP(X702,Table9[],4,0),AC702+AB702+Z702),AC702
+AB702+Z702)))</f>
        <v>#VALUE!</v>
      </c>
      <c r="AE702" s="42"/>
      <c r="AF702" s="15" t="str">
        <f>IFERROR(IF(COUNTIF(Table9[MM Year],X702),
IF(AD702&lt;VLOOKUP(X702,Table9[],7,0),AD702
+VLOOKUP(X702,Table9[],4,0),AD702),AD702
),"")</f>
        <v/>
      </c>
      <c r="AG702" s="5"/>
      <c r="AH702" s="5"/>
      <c r="AI702" s="5"/>
      <c r="AJ702" s="6"/>
      <c r="AK702" s="6"/>
      <c r="AL702" s="12" t="str">
        <f t="shared" si="107"/>
        <v/>
      </c>
      <c r="AM702" s="5"/>
      <c r="AN702" s="27" t="str">
        <f t="shared" si="108"/>
        <v/>
      </c>
      <c r="AO702" s="5"/>
      <c r="AP702" s="5"/>
      <c r="AQ702" s="6"/>
      <c r="AR702" s="12" t="str">
        <f t="shared" si="109"/>
        <v/>
      </c>
      <c r="AS702" s="6"/>
      <c r="AT702" s="5"/>
      <c r="AU702" s="53"/>
      <c r="AV702" s="53"/>
      <c r="AW702" s="54"/>
      <c r="AX702" s="15" t="str">
        <f t="shared" si="110"/>
        <v/>
      </c>
      <c r="AY702" s="5"/>
      <c r="AZ702" s="27" t="str">
        <f>IFERROR(VLOOKUP(AY702,vlookup!A$2:I$331,2,FALSE),"")</f>
        <v/>
      </c>
      <c r="BA702" s="27" t="str">
        <f>IFERROR(VLOOKUP(AY702,vlookup!A$2:I$331,3,FALSE),"")</f>
        <v/>
      </c>
      <c r="BB702" s="5"/>
      <c r="BC702" s="27" t="str">
        <f>IFERROR(VLOOKUP(BB702,vlookup!D$2:E$331,2,FALSE),"")</f>
        <v/>
      </c>
      <c r="BD702" s="5"/>
      <c r="BE702" s="27" t="str">
        <f t="shared" si="111"/>
        <v/>
      </c>
      <c r="BF702" s="27" t="str">
        <f>IFERROR(VLOOKUP(BE702,vlookup!G$2:I$331,2,FALSE),"")</f>
        <v/>
      </c>
      <c r="BG702" s="27" t="str">
        <f>IFERROR(VLOOKUP(BE702,vlookup!G$2:I$331,3,FALSE),"")</f>
        <v/>
      </c>
      <c r="BH702" s="5"/>
      <c r="BI702" s="6"/>
      <c r="BJ702" s="6"/>
      <c r="BK702" s="6"/>
      <c r="BL702" s="6"/>
    </row>
    <row r="703" spans="1:64">
      <c r="A703" s="4"/>
      <c r="B703" s="5"/>
      <c r="C703" s="27" t="str">
        <f>IFERROR(VLOOKUP(B703,vlookup!A$2:I$331,2,FALSE),"")</f>
        <v/>
      </c>
      <c r="D703" s="27" t="str">
        <f>IFERROR(VLOOKUP(B703,vlookup!A$2:I$331,3,FALSE),"")</f>
        <v/>
      </c>
      <c r="E703" s="5"/>
      <c r="F703" s="27" t="str">
        <f>IFERROR(VLOOKUP(E703,vlookup!D$2:E$331,2,FALSE),"")</f>
        <v/>
      </c>
      <c r="G703" s="5"/>
      <c r="H703" s="27" t="str">
        <f t="shared" si="102"/>
        <v/>
      </c>
      <c r="I703" s="27" t="str">
        <f>IFERROR(VLOOKUP(H703,vlookup!G$2:I$331,2,FALSE),"")</f>
        <v/>
      </c>
      <c r="J703" s="27" t="str">
        <f>IFERROR(VLOOKUP(H703,vlookup!G$2:I$331,3,FALSE),"")</f>
        <v/>
      </c>
      <c r="K703" s="5"/>
      <c r="L703" s="6"/>
      <c r="M703" s="6"/>
      <c r="N703" s="6"/>
      <c r="O703" s="6"/>
      <c r="P703" s="6"/>
      <c r="Q703" s="14" t="str">
        <f t="shared" si="103"/>
        <v/>
      </c>
      <c r="R703" s="5"/>
      <c r="S703" s="6"/>
      <c r="T703" s="6"/>
      <c r="U703" s="5"/>
      <c r="V703" s="45">
        <f t="shared" si="104"/>
        <v>0</v>
      </c>
      <c r="W703" s="45">
        <f t="shared" si="105"/>
        <v>0</v>
      </c>
      <c r="X703" s="45" t="e">
        <f t="shared" si="106"/>
        <v>#VALUE!</v>
      </c>
      <c r="Y703" s="45">
        <f>IFERROR(VALUE(V703),VLOOKUP(V703,DayReplace[],2,0))</f>
        <v>0</v>
      </c>
      <c r="Z703" s="45">
        <f>IF(V703=0,1,
IF(OR(AND(COUNTIF(Table12[Normal and Leap Years],X703),AA703=3,Y703=30),
AND(COUNTIF(Table9[MM Year],X703),COUNTIF(Table13[Always 29-Day Months],AA703),Y703=30)),Y703
-1,Y703))</f>
        <v>1</v>
      </c>
      <c r="AA703" s="45">
        <f>IFERROR(VALUE(W703),VLOOKUP(W703,MonthReplace[],2,0))</f>
        <v>0</v>
      </c>
      <c r="AB703" s="45" t="e">
        <f>IF(COUNTIF(Table9[MM Year],X703),VLOOKUP(AA703,MonthSerial[],VLOOKUP(X703,Table9[],3,0)+2,0),DATE(X703,AA703,0)-AC703)</f>
        <v>#VALUE!</v>
      </c>
      <c r="AC703" s="45" t="e">
        <f>IF(COUNTIF(Table9[MM Year],X703),
VLOOKUP(X703,Table9[],5,0),
DATE(X703,1,0))</f>
        <v>#VALUE!</v>
      </c>
      <c r="AD703" s="46" t="e">
        <f>IF(AA703=0,DATE(YEAR(AC703+1),7,16),
IF(V703=0,IF(COUNTIF(Table9[MM Year],X703),AC703+AB703+Z703+15-DAY(AC703+AB703+Z703+15)+16,AC703+AB703+Z703-DAY(AC703+AB703+Z703)+16),
IF(COUNTIF(Table9[MM Year],X703),
IF(AC703+AB703+Z703&lt;VLOOKUP(X703,Table9[],7,0),AC703
+AB703+Z703+VLOOKUP(X703,Table9[],4,0),AC703+AB703+Z703),AC703
+AB703+Z703)))</f>
        <v>#VALUE!</v>
      </c>
      <c r="AE703" s="42"/>
      <c r="AF703" s="15" t="str">
        <f>IFERROR(IF(COUNTIF(Table9[MM Year],X703),
IF(AD703&lt;VLOOKUP(X703,Table9[],7,0),AD703
+VLOOKUP(X703,Table9[],4,0),AD703),AD703
),"")</f>
        <v/>
      </c>
      <c r="AG703" s="5"/>
      <c r="AH703" s="5"/>
      <c r="AI703" s="5"/>
      <c r="AJ703" s="6"/>
      <c r="AK703" s="6"/>
      <c r="AL703" s="12" t="str">
        <f t="shared" si="107"/>
        <v/>
      </c>
      <c r="AM703" s="5"/>
      <c r="AN703" s="27" t="str">
        <f t="shared" si="108"/>
        <v/>
      </c>
      <c r="AO703" s="5"/>
      <c r="AP703" s="5"/>
      <c r="AQ703" s="6"/>
      <c r="AR703" s="12" t="str">
        <f t="shared" si="109"/>
        <v/>
      </c>
      <c r="AS703" s="6"/>
      <c r="AT703" s="5"/>
      <c r="AU703" s="53"/>
      <c r="AV703" s="53"/>
      <c r="AW703" s="54"/>
      <c r="AX703" s="15" t="str">
        <f t="shared" si="110"/>
        <v/>
      </c>
      <c r="AY703" s="5"/>
      <c r="AZ703" s="27" t="str">
        <f>IFERROR(VLOOKUP(AY703,vlookup!A$2:I$331,2,FALSE),"")</f>
        <v/>
      </c>
      <c r="BA703" s="27" t="str">
        <f>IFERROR(VLOOKUP(AY703,vlookup!A$2:I$331,3,FALSE),"")</f>
        <v/>
      </c>
      <c r="BB703" s="5"/>
      <c r="BC703" s="27" t="str">
        <f>IFERROR(VLOOKUP(BB703,vlookup!D$2:E$331,2,FALSE),"")</f>
        <v/>
      </c>
      <c r="BD703" s="5"/>
      <c r="BE703" s="27" t="str">
        <f t="shared" si="111"/>
        <v/>
      </c>
      <c r="BF703" s="27" t="str">
        <f>IFERROR(VLOOKUP(BE703,vlookup!G$2:I$331,2,FALSE),"")</f>
        <v/>
      </c>
      <c r="BG703" s="27" t="str">
        <f>IFERROR(VLOOKUP(BE703,vlookup!G$2:I$331,3,FALSE),"")</f>
        <v/>
      </c>
      <c r="BH703" s="5"/>
      <c r="BI703" s="6"/>
      <c r="BJ703" s="6"/>
      <c r="BK703" s="6"/>
      <c r="BL703" s="6"/>
    </row>
    <row r="704" spans="1:64">
      <c r="A704" s="4"/>
      <c r="B704" s="5"/>
      <c r="C704" s="27" t="str">
        <f>IFERROR(VLOOKUP(B704,vlookup!A$2:I$331,2,FALSE),"")</f>
        <v/>
      </c>
      <c r="D704" s="27" t="str">
        <f>IFERROR(VLOOKUP(B704,vlookup!A$2:I$331,3,FALSE),"")</f>
        <v/>
      </c>
      <c r="E704" s="5"/>
      <c r="F704" s="27" t="str">
        <f>IFERROR(VLOOKUP(E704,vlookup!D$2:E$331,2,FALSE),"")</f>
        <v/>
      </c>
      <c r="G704" s="5"/>
      <c r="H704" s="27" t="str">
        <f t="shared" si="102"/>
        <v/>
      </c>
      <c r="I704" s="27" t="str">
        <f>IFERROR(VLOOKUP(H704,vlookup!G$2:I$331,2,FALSE),"")</f>
        <v/>
      </c>
      <c r="J704" s="27" t="str">
        <f>IFERROR(VLOOKUP(H704,vlookup!G$2:I$331,3,FALSE),"")</f>
        <v/>
      </c>
      <c r="K704" s="5"/>
      <c r="L704" s="6"/>
      <c r="M704" s="6"/>
      <c r="N704" s="6"/>
      <c r="O704" s="6"/>
      <c r="P704" s="6"/>
      <c r="Q704" s="14" t="str">
        <f t="shared" si="103"/>
        <v/>
      </c>
      <c r="R704" s="5"/>
      <c r="S704" s="6"/>
      <c r="T704" s="6"/>
      <c r="U704" s="5"/>
      <c r="V704" s="45">
        <f t="shared" si="104"/>
        <v>0</v>
      </c>
      <c r="W704" s="45">
        <f t="shared" si="105"/>
        <v>0</v>
      </c>
      <c r="X704" s="45" t="e">
        <f t="shared" si="106"/>
        <v>#VALUE!</v>
      </c>
      <c r="Y704" s="45">
        <f>IFERROR(VALUE(V704),VLOOKUP(V704,DayReplace[],2,0))</f>
        <v>0</v>
      </c>
      <c r="Z704" s="45">
        <f>IF(V704=0,1,
IF(OR(AND(COUNTIF(Table12[Normal and Leap Years],X704),AA704=3,Y704=30),
AND(COUNTIF(Table9[MM Year],X704),COUNTIF(Table13[Always 29-Day Months],AA704),Y704=30)),Y704
-1,Y704))</f>
        <v>1</v>
      </c>
      <c r="AA704" s="45">
        <f>IFERROR(VALUE(W704),VLOOKUP(W704,MonthReplace[],2,0))</f>
        <v>0</v>
      </c>
      <c r="AB704" s="45" t="e">
        <f>IF(COUNTIF(Table9[MM Year],X704),VLOOKUP(AA704,MonthSerial[],VLOOKUP(X704,Table9[],3,0)+2,0),DATE(X704,AA704,0)-AC704)</f>
        <v>#VALUE!</v>
      </c>
      <c r="AC704" s="45" t="e">
        <f>IF(COUNTIF(Table9[MM Year],X704),
VLOOKUP(X704,Table9[],5,0),
DATE(X704,1,0))</f>
        <v>#VALUE!</v>
      </c>
      <c r="AD704" s="46" t="e">
        <f>IF(AA704=0,DATE(YEAR(AC704+1),7,16),
IF(V704=0,IF(COUNTIF(Table9[MM Year],X704),AC704+AB704+Z704+15-DAY(AC704+AB704+Z704+15)+16,AC704+AB704+Z704-DAY(AC704+AB704+Z704)+16),
IF(COUNTIF(Table9[MM Year],X704),
IF(AC704+AB704+Z704&lt;VLOOKUP(X704,Table9[],7,0),AC704
+AB704+Z704+VLOOKUP(X704,Table9[],4,0),AC704+AB704+Z704),AC704
+AB704+Z704)))</f>
        <v>#VALUE!</v>
      </c>
      <c r="AE704" s="42"/>
      <c r="AF704" s="15" t="str">
        <f>IFERROR(IF(COUNTIF(Table9[MM Year],X704),
IF(AD704&lt;VLOOKUP(X704,Table9[],7,0),AD704
+VLOOKUP(X704,Table9[],4,0),AD704),AD704
),"")</f>
        <v/>
      </c>
      <c r="AG704" s="5"/>
      <c r="AH704" s="5"/>
      <c r="AI704" s="5"/>
      <c r="AJ704" s="6"/>
      <c r="AK704" s="6"/>
      <c r="AL704" s="12" t="str">
        <f t="shared" si="107"/>
        <v/>
      </c>
      <c r="AM704" s="5"/>
      <c r="AN704" s="27" t="str">
        <f t="shared" si="108"/>
        <v/>
      </c>
      <c r="AO704" s="5"/>
      <c r="AP704" s="5"/>
      <c r="AQ704" s="6"/>
      <c r="AR704" s="12" t="str">
        <f t="shared" si="109"/>
        <v/>
      </c>
      <c r="AS704" s="6"/>
      <c r="AT704" s="5"/>
      <c r="AU704" s="53"/>
      <c r="AV704" s="53"/>
      <c r="AW704" s="54"/>
      <c r="AX704" s="15" t="str">
        <f t="shared" si="110"/>
        <v/>
      </c>
      <c r="AY704" s="5"/>
      <c r="AZ704" s="27" t="str">
        <f>IFERROR(VLOOKUP(AY704,vlookup!A$2:I$331,2,FALSE),"")</f>
        <v/>
      </c>
      <c r="BA704" s="27" t="str">
        <f>IFERROR(VLOOKUP(AY704,vlookup!A$2:I$331,3,FALSE),"")</f>
        <v/>
      </c>
      <c r="BB704" s="5"/>
      <c r="BC704" s="27" t="str">
        <f>IFERROR(VLOOKUP(BB704,vlookup!D$2:E$331,2,FALSE),"")</f>
        <v/>
      </c>
      <c r="BD704" s="5"/>
      <c r="BE704" s="27" t="str">
        <f t="shared" si="111"/>
        <v/>
      </c>
      <c r="BF704" s="27" t="str">
        <f>IFERROR(VLOOKUP(BE704,vlookup!G$2:I$331,2,FALSE),"")</f>
        <v/>
      </c>
      <c r="BG704" s="27" t="str">
        <f>IFERROR(VLOOKUP(BE704,vlookup!G$2:I$331,3,FALSE),"")</f>
        <v/>
      </c>
      <c r="BH704" s="5"/>
      <c r="BI704" s="6"/>
      <c r="BJ704" s="6"/>
      <c r="BK704" s="6"/>
      <c r="BL704" s="6"/>
    </row>
    <row r="705" spans="1:64">
      <c r="A705" s="4"/>
      <c r="B705" s="5"/>
      <c r="C705" s="27" t="str">
        <f>IFERROR(VLOOKUP(B705,vlookup!A$2:I$331,2,FALSE),"")</f>
        <v/>
      </c>
      <c r="D705" s="27" t="str">
        <f>IFERROR(VLOOKUP(B705,vlookup!A$2:I$331,3,FALSE),"")</f>
        <v/>
      </c>
      <c r="E705" s="5"/>
      <c r="F705" s="27" t="str">
        <f>IFERROR(VLOOKUP(E705,vlookup!D$2:E$331,2,FALSE),"")</f>
        <v/>
      </c>
      <c r="G705" s="5"/>
      <c r="H705" s="27" t="str">
        <f t="shared" si="102"/>
        <v/>
      </c>
      <c r="I705" s="27" t="str">
        <f>IFERROR(VLOOKUP(H705,vlookup!G$2:I$331,2,FALSE),"")</f>
        <v/>
      </c>
      <c r="J705" s="27" t="str">
        <f>IFERROR(VLOOKUP(H705,vlookup!G$2:I$331,3,FALSE),"")</f>
        <v/>
      </c>
      <c r="K705" s="5"/>
      <c r="L705" s="6"/>
      <c r="M705" s="6"/>
      <c r="N705" s="6"/>
      <c r="O705" s="6"/>
      <c r="P705" s="6"/>
      <c r="Q705" s="14" t="str">
        <f t="shared" si="103"/>
        <v/>
      </c>
      <c r="R705" s="5"/>
      <c r="S705" s="6"/>
      <c r="T705" s="6"/>
      <c r="U705" s="5"/>
      <c r="V705" s="45">
        <f t="shared" si="104"/>
        <v>0</v>
      </c>
      <c r="W705" s="45">
        <f t="shared" si="105"/>
        <v>0</v>
      </c>
      <c r="X705" s="45" t="e">
        <f t="shared" si="106"/>
        <v>#VALUE!</v>
      </c>
      <c r="Y705" s="45">
        <f>IFERROR(VALUE(V705),VLOOKUP(V705,DayReplace[],2,0))</f>
        <v>0</v>
      </c>
      <c r="Z705" s="45">
        <f>IF(V705=0,1,
IF(OR(AND(COUNTIF(Table12[Normal and Leap Years],X705),AA705=3,Y705=30),
AND(COUNTIF(Table9[MM Year],X705),COUNTIF(Table13[Always 29-Day Months],AA705),Y705=30)),Y705
-1,Y705))</f>
        <v>1</v>
      </c>
      <c r="AA705" s="45">
        <f>IFERROR(VALUE(W705),VLOOKUP(W705,MonthReplace[],2,0))</f>
        <v>0</v>
      </c>
      <c r="AB705" s="45" t="e">
        <f>IF(COUNTIF(Table9[MM Year],X705),VLOOKUP(AA705,MonthSerial[],VLOOKUP(X705,Table9[],3,0)+2,0),DATE(X705,AA705,0)-AC705)</f>
        <v>#VALUE!</v>
      </c>
      <c r="AC705" s="45" t="e">
        <f>IF(COUNTIF(Table9[MM Year],X705),
VLOOKUP(X705,Table9[],5,0),
DATE(X705,1,0))</f>
        <v>#VALUE!</v>
      </c>
      <c r="AD705" s="46" t="e">
        <f>IF(AA705=0,DATE(YEAR(AC705+1),7,16),
IF(V705=0,IF(COUNTIF(Table9[MM Year],X705),AC705+AB705+Z705+15-DAY(AC705+AB705+Z705+15)+16,AC705+AB705+Z705-DAY(AC705+AB705+Z705)+16),
IF(COUNTIF(Table9[MM Year],X705),
IF(AC705+AB705+Z705&lt;VLOOKUP(X705,Table9[],7,0),AC705
+AB705+Z705+VLOOKUP(X705,Table9[],4,0),AC705+AB705+Z705),AC705
+AB705+Z705)))</f>
        <v>#VALUE!</v>
      </c>
      <c r="AE705" s="42"/>
      <c r="AF705" s="15" t="str">
        <f>IFERROR(IF(COUNTIF(Table9[MM Year],X705),
IF(AD705&lt;VLOOKUP(X705,Table9[],7,0),AD705
+VLOOKUP(X705,Table9[],4,0),AD705),AD705
),"")</f>
        <v/>
      </c>
      <c r="AG705" s="5"/>
      <c r="AH705" s="5"/>
      <c r="AI705" s="5"/>
      <c r="AJ705" s="6"/>
      <c r="AK705" s="6"/>
      <c r="AL705" s="12" t="str">
        <f t="shared" si="107"/>
        <v/>
      </c>
      <c r="AM705" s="5"/>
      <c r="AN705" s="27" t="str">
        <f t="shared" si="108"/>
        <v/>
      </c>
      <c r="AO705" s="5"/>
      <c r="AP705" s="5"/>
      <c r="AQ705" s="6"/>
      <c r="AR705" s="12" t="str">
        <f t="shared" si="109"/>
        <v/>
      </c>
      <c r="AS705" s="6"/>
      <c r="AT705" s="5"/>
      <c r="AU705" s="53"/>
      <c r="AV705" s="53"/>
      <c r="AW705" s="54"/>
      <c r="AX705" s="15" t="str">
        <f t="shared" si="110"/>
        <v/>
      </c>
      <c r="AY705" s="5"/>
      <c r="AZ705" s="27" t="str">
        <f>IFERROR(VLOOKUP(AY705,vlookup!A$2:I$331,2,FALSE),"")</f>
        <v/>
      </c>
      <c r="BA705" s="27" t="str">
        <f>IFERROR(VLOOKUP(AY705,vlookup!A$2:I$331,3,FALSE),"")</f>
        <v/>
      </c>
      <c r="BB705" s="5"/>
      <c r="BC705" s="27" t="str">
        <f>IFERROR(VLOOKUP(BB705,vlookup!D$2:E$331,2,FALSE),"")</f>
        <v/>
      </c>
      <c r="BD705" s="5"/>
      <c r="BE705" s="27" t="str">
        <f t="shared" si="111"/>
        <v/>
      </c>
      <c r="BF705" s="27" t="str">
        <f>IFERROR(VLOOKUP(BE705,vlookup!G$2:I$331,2,FALSE),"")</f>
        <v/>
      </c>
      <c r="BG705" s="27" t="str">
        <f>IFERROR(VLOOKUP(BE705,vlookup!G$2:I$331,3,FALSE),"")</f>
        <v/>
      </c>
      <c r="BH705" s="5"/>
      <c r="BI705" s="6"/>
      <c r="BJ705" s="6"/>
      <c r="BK705" s="6"/>
      <c r="BL705" s="6"/>
    </row>
    <row r="706" spans="1:64">
      <c r="A706" s="4"/>
      <c r="B706" s="5"/>
      <c r="C706" s="27" t="str">
        <f>IFERROR(VLOOKUP(B706,vlookup!A$2:I$331,2,FALSE),"")</f>
        <v/>
      </c>
      <c r="D706" s="27" t="str">
        <f>IFERROR(VLOOKUP(B706,vlookup!A$2:I$331,3,FALSE),"")</f>
        <v/>
      </c>
      <c r="E706" s="5"/>
      <c r="F706" s="27" t="str">
        <f>IFERROR(VLOOKUP(E706,vlookup!D$2:E$331,2,FALSE),"")</f>
        <v/>
      </c>
      <c r="G706" s="5"/>
      <c r="H706" s="27" t="str">
        <f t="shared" si="102"/>
        <v/>
      </c>
      <c r="I706" s="27" t="str">
        <f>IFERROR(VLOOKUP(H706,vlookup!G$2:I$331,2,FALSE),"")</f>
        <v/>
      </c>
      <c r="J706" s="27" t="str">
        <f>IFERROR(VLOOKUP(H706,vlookup!G$2:I$331,3,FALSE),"")</f>
        <v/>
      </c>
      <c r="K706" s="5"/>
      <c r="L706" s="6"/>
      <c r="M706" s="6"/>
      <c r="N706" s="6"/>
      <c r="O706" s="6"/>
      <c r="P706" s="6"/>
      <c r="Q706" s="14" t="str">
        <f t="shared" si="103"/>
        <v/>
      </c>
      <c r="R706" s="5"/>
      <c r="S706" s="6"/>
      <c r="T706" s="6"/>
      <c r="U706" s="5"/>
      <c r="V706" s="45">
        <f t="shared" si="104"/>
        <v>0</v>
      </c>
      <c r="W706" s="45">
        <f t="shared" si="105"/>
        <v>0</v>
      </c>
      <c r="X706" s="45" t="e">
        <f t="shared" si="106"/>
        <v>#VALUE!</v>
      </c>
      <c r="Y706" s="45">
        <f>IFERROR(VALUE(V706),VLOOKUP(V706,DayReplace[],2,0))</f>
        <v>0</v>
      </c>
      <c r="Z706" s="45">
        <f>IF(V706=0,1,
IF(OR(AND(COUNTIF(Table12[Normal and Leap Years],X706),AA706=3,Y706=30),
AND(COUNTIF(Table9[MM Year],X706),COUNTIF(Table13[Always 29-Day Months],AA706),Y706=30)),Y706
-1,Y706))</f>
        <v>1</v>
      </c>
      <c r="AA706" s="45">
        <f>IFERROR(VALUE(W706),VLOOKUP(W706,MonthReplace[],2,0))</f>
        <v>0</v>
      </c>
      <c r="AB706" s="45" t="e">
        <f>IF(COUNTIF(Table9[MM Year],X706),VLOOKUP(AA706,MonthSerial[],VLOOKUP(X706,Table9[],3,0)+2,0),DATE(X706,AA706,0)-AC706)</f>
        <v>#VALUE!</v>
      </c>
      <c r="AC706" s="45" t="e">
        <f>IF(COUNTIF(Table9[MM Year],X706),
VLOOKUP(X706,Table9[],5,0),
DATE(X706,1,0))</f>
        <v>#VALUE!</v>
      </c>
      <c r="AD706" s="46" t="e">
        <f>IF(AA706=0,DATE(YEAR(AC706+1),7,16),
IF(V706=0,IF(COUNTIF(Table9[MM Year],X706),AC706+AB706+Z706+15-DAY(AC706+AB706+Z706+15)+16,AC706+AB706+Z706-DAY(AC706+AB706+Z706)+16),
IF(COUNTIF(Table9[MM Year],X706),
IF(AC706+AB706+Z706&lt;VLOOKUP(X706,Table9[],7,0),AC706
+AB706+Z706+VLOOKUP(X706,Table9[],4,0),AC706+AB706+Z706),AC706
+AB706+Z706)))</f>
        <v>#VALUE!</v>
      </c>
      <c r="AE706" s="42"/>
      <c r="AF706" s="15" t="str">
        <f>IFERROR(IF(COUNTIF(Table9[MM Year],X706),
IF(AD706&lt;VLOOKUP(X706,Table9[],7,0),AD706
+VLOOKUP(X706,Table9[],4,0),AD706),AD706
),"")</f>
        <v/>
      </c>
      <c r="AG706" s="5"/>
      <c r="AH706" s="5"/>
      <c r="AI706" s="5"/>
      <c r="AJ706" s="6"/>
      <c r="AK706" s="6"/>
      <c r="AL706" s="12" t="str">
        <f t="shared" si="107"/>
        <v/>
      </c>
      <c r="AM706" s="5"/>
      <c r="AN706" s="27" t="str">
        <f t="shared" si="108"/>
        <v/>
      </c>
      <c r="AO706" s="5"/>
      <c r="AP706" s="5"/>
      <c r="AQ706" s="6"/>
      <c r="AR706" s="12" t="str">
        <f t="shared" si="109"/>
        <v/>
      </c>
      <c r="AS706" s="6"/>
      <c r="AT706" s="5"/>
      <c r="AU706" s="53"/>
      <c r="AV706" s="53"/>
      <c r="AW706" s="54"/>
      <c r="AX706" s="15" t="str">
        <f t="shared" si="110"/>
        <v/>
      </c>
      <c r="AY706" s="5"/>
      <c r="AZ706" s="27" t="str">
        <f>IFERROR(VLOOKUP(AY706,vlookup!A$2:I$331,2,FALSE),"")</f>
        <v/>
      </c>
      <c r="BA706" s="27" t="str">
        <f>IFERROR(VLOOKUP(AY706,vlookup!A$2:I$331,3,FALSE),"")</f>
        <v/>
      </c>
      <c r="BB706" s="5"/>
      <c r="BC706" s="27" t="str">
        <f>IFERROR(VLOOKUP(BB706,vlookup!D$2:E$331,2,FALSE),"")</f>
        <v/>
      </c>
      <c r="BD706" s="5"/>
      <c r="BE706" s="27" t="str">
        <f t="shared" si="111"/>
        <v/>
      </c>
      <c r="BF706" s="27" t="str">
        <f>IFERROR(VLOOKUP(BE706,vlookup!G$2:I$331,2,FALSE),"")</f>
        <v/>
      </c>
      <c r="BG706" s="27" t="str">
        <f>IFERROR(VLOOKUP(BE706,vlookup!G$2:I$331,3,FALSE),"")</f>
        <v/>
      </c>
      <c r="BH706" s="5"/>
      <c r="BI706" s="6"/>
      <c r="BJ706" s="6"/>
      <c r="BK706" s="6"/>
      <c r="BL706" s="6"/>
    </row>
    <row r="707" spans="1:64">
      <c r="A707" s="4"/>
      <c r="B707" s="5"/>
      <c r="C707" s="27" t="str">
        <f>IFERROR(VLOOKUP(B707,vlookup!A$2:I$331,2,FALSE),"")</f>
        <v/>
      </c>
      <c r="D707" s="27" t="str">
        <f>IFERROR(VLOOKUP(B707,vlookup!A$2:I$331,3,FALSE),"")</f>
        <v/>
      </c>
      <c r="E707" s="5"/>
      <c r="F707" s="27" t="str">
        <f>IFERROR(VLOOKUP(E707,vlookup!D$2:E$331,2,FALSE),"")</f>
        <v/>
      </c>
      <c r="G707" s="5"/>
      <c r="H707" s="27" t="str">
        <f t="shared" si="102"/>
        <v/>
      </c>
      <c r="I707" s="27" t="str">
        <f>IFERROR(VLOOKUP(H707,vlookup!G$2:I$331,2,FALSE),"")</f>
        <v/>
      </c>
      <c r="J707" s="27" t="str">
        <f>IFERROR(VLOOKUP(H707,vlookup!G$2:I$331,3,FALSE),"")</f>
        <v/>
      </c>
      <c r="K707" s="5"/>
      <c r="L707" s="6"/>
      <c r="M707" s="6"/>
      <c r="N707" s="6"/>
      <c r="O707" s="6"/>
      <c r="P707" s="6"/>
      <c r="Q707" s="14" t="str">
        <f t="shared" si="103"/>
        <v/>
      </c>
      <c r="R707" s="5"/>
      <c r="S707" s="6"/>
      <c r="T707" s="6"/>
      <c r="U707" s="5"/>
      <c r="V707" s="45">
        <f t="shared" si="104"/>
        <v>0</v>
      </c>
      <c r="W707" s="45">
        <f t="shared" si="105"/>
        <v>0</v>
      </c>
      <c r="X707" s="45" t="e">
        <f t="shared" si="106"/>
        <v>#VALUE!</v>
      </c>
      <c r="Y707" s="45">
        <f>IFERROR(VALUE(V707),VLOOKUP(V707,DayReplace[],2,0))</f>
        <v>0</v>
      </c>
      <c r="Z707" s="45">
        <f>IF(V707=0,1,
IF(OR(AND(COUNTIF(Table12[Normal and Leap Years],X707),AA707=3,Y707=30),
AND(COUNTIF(Table9[MM Year],X707),COUNTIF(Table13[Always 29-Day Months],AA707),Y707=30)),Y707
-1,Y707))</f>
        <v>1</v>
      </c>
      <c r="AA707" s="45">
        <f>IFERROR(VALUE(W707),VLOOKUP(W707,MonthReplace[],2,0))</f>
        <v>0</v>
      </c>
      <c r="AB707" s="45" t="e">
        <f>IF(COUNTIF(Table9[MM Year],X707),VLOOKUP(AA707,MonthSerial[],VLOOKUP(X707,Table9[],3,0)+2,0),DATE(X707,AA707,0)-AC707)</f>
        <v>#VALUE!</v>
      </c>
      <c r="AC707" s="45" t="e">
        <f>IF(COUNTIF(Table9[MM Year],X707),
VLOOKUP(X707,Table9[],5,0),
DATE(X707,1,0))</f>
        <v>#VALUE!</v>
      </c>
      <c r="AD707" s="46" t="e">
        <f>IF(AA707=0,DATE(YEAR(AC707+1),7,16),
IF(V707=0,IF(COUNTIF(Table9[MM Year],X707),AC707+AB707+Z707+15-DAY(AC707+AB707+Z707+15)+16,AC707+AB707+Z707-DAY(AC707+AB707+Z707)+16),
IF(COUNTIF(Table9[MM Year],X707),
IF(AC707+AB707+Z707&lt;VLOOKUP(X707,Table9[],7,0),AC707
+AB707+Z707+VLOOKUP(X707,Table9[],4,0),AC707+AB707+Z707),AC707
+AB707+Z707)))</f>
        <v>#VALUE!</v>
      </c>
      <c r="AE707" s="42"/>
      <c r="AF707" s="15" t="str">
        <f>IFERROR(IF(COUNTIF(Table9[MM Year],X707),
IF(AD707&lt;VLOOKUP(X707,Table9[],7,0),AD707
+VLOOKUP(X707,Table9[],4,0),AD707),AD707
),"")</f>
        <v/>
      </c>
      <c r="AG707" s="5"/>
      <c r="AH707" s="5"/>
      <c r="AI707" s="5"/>
      <c r="AJ707" s="6"/>
      <c r="AK707" s="6"/>
      <c r="AL707" s="12" t="str">
        <f t="shared" si="107"/>
        <v/>
      </c>
      <c r="AM707" s="5"/>
      <c r="AN707" s="27" t="str">
        <f t="shared" si="108"/>
        <v/>
      </c>
      <c r="AO707" s="5"/>
      <c r="AP707" s="5"/>
      <c r="AQ707" s="6"/>
      <c r="AR707" s="12" t="str">
        <f t="shared" si="109"/>
        <v/>
      </c>
      <c r="AS707" s="6"/>
      <c r="AT707" s="5"/>
      <c r="AU707" s="53"/>
      <c r="AV707" s="53"/>
      <c r="AW707" s="54"/>
      <c r="AX707" s="15" t="str">
        <f t="shared" si="110"/>
        <v/>
      </c>
      <c r="AY707" s="5"/>
      <c r="AZ707" s="27" t="str">
        <f>IFERROR(VLOOKUP(AY707,vlookup!A$2:I$331,2,FALSE),"")</f>
        <v/>
      </c>
      <c r="BA707" s="27" t="str">
        <f>IFERROR(VLOOKUP(AY707,vlookup!A$2:I$331,3,FALSE),"")</f>
        <v/>
      </c>
      <c r="BB707" s="5"/>
      <c r="BC707" s="27" t="str">
        <f>IFERROR(VLOOKUP(BB707,vlookup!D$2:E$331,2,FALSE),"")</f>
        <v/>
      </c>
      <c r="BD707" s="5"/>
      <c r="BE707" s="27" t="str">
        <f t="shared" si="111"/>
        <v/>
      </c>
      <c r="BF707" s="27" t="str">
        <f>IFERROR(VLOOKUP(BE707,vlookup!G$2:I$331,2,FALSE),"")</f>
        <v/>
      </c>
      <c r="BG707" s="27" t="str">
        <f>IFERROR(VLOOKUP(BE707,vlookup!G$2:I$331,3,FALSE),"")</f>
        <v/>
      </c>
      <c r="BH707" s="5"/>
      <c r="BI707" s="6"/>
      <c r="BJ707" s="6"/>
      <c r="BK707" s="6"/>
      <c r="BL707" s="6"/>
    </row>
    <row r="708" spans="1:64">
      <c r="A708" s="4"/>
      <c r="B708" s="5"/>
      <c r="C708" s="27" t="str">
        <f>IFERROR(VLOOKUP(B708,vlookup!A$2:I$331,2,FALSE),"")</f>
        <v/>
      </c>
      <c r="D708" s="27" t="str">
        <f>IFERROR(VLOOKUP(B708,vlookup!A$2:I$331,3,FALSE),"")</f>
        <v/>
      </c>
      <c r="E708" s="5"/>
      <c r="F708" s="27" t="str">
        <f>IFERROR(VLOOKUP(E708,vlookup!D$2:E$331,2,FALSE),"")</f>
        <v/>
      </c>
      <c r="G708" s="5"/>
      <c r="H708" s="27" t="str">
        <f t="shared" si="102"/>
        <v/>
      </c>
      <c r="I708" s="27" t="str">
        <f>IFERROR(VLOOKUP(H708,vlookup!G$2:I$331,2,FALSE),"")</f>
        <v/>
      </c>
      <c r="J708" s="27" t="str">
        <f>IFERROR(VLOOKUP(H708,vlookup!G$2:I$331,3,FALSE),"")</f>
        <v/>
      </c>
      <c r="K708" s="5"/>
      <c r="L708" s="6"/>
      <c r="M708" s="6"/>
      <c r="N708" s="6"/>
      <c r="O708" s="6"/>
      <c r="P708" s="6"/>
      <c r="Q708" s="14" t="str">
        <f t="shared" si="103"/>
        <v/>
      </c>
      <c r="R708" s="5"/>
      <c r="S708" s="6"/>
      <c r="T708" s="6"/>
      <c r="U708" s="5"/>
      <c r="V708" s="45">
        <f t="shared" si="104"/>
        <v>0</v>
      </c>
      <c r="W708" s="45">
        <f t="shared" si="105"/>
        <v>0</v>
      </c>
      <c r="X708" s="45" t="e">
        <f t="shared" si="106"/>
        <v>#VALUE!</v>
      </c>
      <c r="Y708" s="45">
        <f>IFERROR(VALUE(V708),VLOOKUP(V708,DayReplace[],2,0))</f>
        <v>0</v>
      </c>
      <c r="Z708" s="45">
        <f>IF(V708=0,1,
IF(OR(AND(COUNTIF(Table12[Normal and Leap Years],X708),AA708=3,Y708=30),
AND(COUNTIF(Table9[MM Year],X708),COUNTIF(Table13[Always 29-Day Months],AA708),Y708=30)),Y708
-1,Y708))</f>
        <v>1</v>
      </c>
      <c r="AA708" s="45">
        <f>IFERROR(VALUE(W708),VLOOKUP(W708,MonthReplace[],2,0))</f>
        <v>0</v>
      </c>
      <c r="AB708" s="45" t="e">
        <f>IF(COUNTIF(Table9[MM Year],X708),VLOOKUP(AA708,MonthSerial[],VLOOKUP(X708,Table9[],3,0)+2,0),DATE(X708,AA708,0)-AC708)</f>
        <v>#VALUE!</v>
      </c>
      <c r="AC708" s="45" t="e">
        <f>IF(COUNTIF(Table9[MM Year],X708),
VLOOKUP(X708,Table9[],5,0),
DATE(X708,1,0))</f>
        <v>#VALUE!</v>
      </c>
      <c r="AD708" s="46" t="e">
        <f>IF(AA708=0,DATE(YEAR(AC708+1),7,16),
IF(V708=0,IF(COUNTIF(Table9[MM Year],X708),AC708+AB708+Z708+15-DAY(AC708+AB708+Z708+15)+16,AC708+AB708+Z708-DAY(AC708+AB708+Z708)+16),
IF(COUNTIF(Table9[MM Year],X708),
IF(AC708+AB708+Z708&lt;VLOOKUP(X708,Table9[],7,0),AC708
+AB708+Z708+VLOOKUP(X708,Table9[],4,0),AC708+AB708+Z708),AC708
+AB708+Z708)))</f>
        <v>#VALUE!</v>
      </c>
      <c r="AE708" s="42"/>
      <c r="AF708" s="15" t="str">
        <f>IFERROR(IF(COUNTIF(Table9[MM Year],X708),
IF(AD708&lt;VLOOKUP(X708,Table9[],7,0),AD708
+VLOOKUP(X708,Table9[],4,0),AD708),AD708
),"")</f>
        <v/>
      </c>
      <c r="AG708" s="5"/>
      <c r="AH708" s="5"/>
      <c r="AI708" s="5"/>
      <c r="AJ708" s="6"/>
      <c r="AK708" s="6"/>
      <c r="AL708" s="12" t="str">
        <f t="shared" si="107"/>
        <v/>
      </c>
      <c r="AM708" s="5"/>
      <c r="AN708" s="27" t="str">
        <f t="shared" si="108"/>
        <v/>
      </c>
      <c r="AO708" s="5"/>
      <c r="AP708" s="5"/>
      <c r="AQ708" s="6"/>
      <c r="AR708" s="12" t="str">
        <f t="shared" si="109"/>
        <v/>
      </c>
      <c r="AS708" s="6"/>
      <c r="AT708" s="5"/>
      <c r="AU708" s="53"/>
      <c r="AV708" s="53"/>
      <c r="AW708" s="54"/>
      <c r="AX708" s="15" t="str">
        <f t="shared" si="110"/>
        <v/>
      </c>
      <c r="AY708" s="5"/>
      <c r="AZ708" s="27" t="str">
        <f>IFERROR(VLOOKUP(AY708,vlookup!A$2:I$331,2,FALSE),"")</f>
        <v/>
      </c>
      <c r="BA708" s="27" t="str">
        <f>IFERROR(VLOOKUP(AY708,vlookup!A$2:I$331,3,FALSE),"")</f>
        <v/>
      </c>
      <c r="BB708" s="5"/>
      <c r="BC708" s="27" t="str">
        <f>IFERROR(VLOOKUP(BB708,vlookup!D$2:E$331,2,FALSE),"")</f>
        <v/>
      </c>
      <c r="BD708" s="5"/>
      <c r="BE708" s="27" t="str">
        <f t="shared" si="111"/>
        <v/>
      </c>
      <c r="BF708" s="27" t="str">
        <f>IFERROR(VLOOKUP(BE708,vlookup!G$2:I$331,2,FALSE),"")</f>
        <v/>
      </c>
      <c r="BG708" s="27" t="str">
        <f>IFERROR(VLOOKUP(BE708,vlookup!G$2:I$331,3,FALSE),"")</f>
        <v/>
      </c>
      <c r="BH708" s="5"/>
      <c r="BI708" s="6"/>
      <c r="BJ708" s="6"/>
      <c r="BK708" s="6"/>
      <c r="BL708" s="6"/>
    </row>
    <row r="709" spans="1:64">
      <c r="A709" s="4"/>
      <c r="B709" s="5"/>
      <c r="C709" s="27" t="str">
        <f>IFERROR(VLOOKUP(B709,vlookup!A$2:I$331,2,FALSE),"")</f>
        <v/>
      </c>
      <c r="D709" s="27" t="str">
        <f>IFERROR(VLOOKUP(B709,vlookup!A$2:I$331,3,FALSE),"")</f>
        <v/>
      </c>
      <c r="E709" s="5"/>
      <c r="F709" s="27" t="str">
        <f>IFERROR(VLOOKUP(E709,vlookup!D$2:E$331,2,FALSE),"")</f>
        <v/>
      </c>
      <c r="G709" s="5"/>
      <c r="H709" s="27" t="str">
        <f t="shared" ref="H709:H772" si="112">IF(G709="","",CONCATENATE(E709,"_",G709))</f>
        <v/>
      </c>
      <c r="I709" s="27" t="str">
        <f>IFERROR(VLOOKUP(H709,vlookup!G$2:I$331,2,FALSE),"")</f>
        <v/>
      </c>
      <c r="J709" s="27" t="str">
        <f>IFERROR(VLOOKUP(H709,vlookup!G$2:I$331,3,FALSE),"")</f>
        <v/>
      </c>
      <c r="K709" s="5"/>
      <c r="L709" s="6"/>
      <c r="M709" s="6"/>
      <c r="N709" s="6"/>
      <c r="O709" s="6"/>
      <c r="P709" s="6"/>
      <c r="Q709" s="14" t="str">
        <f t="shared" ref="Q709:Q772" si="113">IF(P709="","",CONCATENATE("၀၂","/",D709,"/",J709,"/",P709))</f>
        <v/>
      </c>
      <c r="R709" s="5"/>
      <c r="S709" s="6"/>
      <c r="T709" s="6"/>
      <c r="U709" s="5"/>
      <c r="V709" s="45">
        <f t="shared" ref="V709:V772" si="114">IF(LEN(AE709)-LEN(SUBSTITUTE(AE709,".",""))=2,LEFT(AE709,FIND(".",AE709)-1),0)</f>
        <v>0</v>
      </c>
      <c r="W709" s="45">
        <f t="shared" ref="W709:W772" si="115">CHOOSE(LEN(AE709)-LEN(SUBSTITUTE(AE709,".",""))+1,0,
LEFT(AE709,FIND(".",AE709)-1),
MID(AE709,FIND(".",AE709)+1,FIND(".",AE709,FIND(".",AE709)+1)-FIND(".",AE709)-1))</f>
        <v>0</v>
      </c>
      <c r="X709" s="45" t="e">
        <f t="shared" ref="X709:X772" si="116">VALUE(RIGHT(AE709,4))</f>
        <v>#VALUE!</v>
      </c>
      <c r="Y709" s="45">
        <f>IFERROR(VALUE(V709),VLOOKUP(V709,DayReplace[],2,0))</f>
        <v>0</v>
      </c>
      <c r="Z709" s="45">
        <f>IF(V709=0,1,
IF(OR(AND(COUNTIF(Table12[Normal and Leap Years],X709),AA709=3,Y709=30),
AND(COUNTIF(Table9[MM Year],X709),COUNTIF(Table13[Always 29-Day Months],AA709),Y709=30)),Y709
-1,Y709))</f>
        <v>1</v>
      </c>
      <c r="AA709" s="45">
        <f>IFERROR(VALUE(W709),VLOOKUP(W709,MonthReplace[],2,0))</f>
        <v>0</v>
      </c>
      <c r="AB709" s="45" t="e">
        <f>IF(COUNTIF(Table9[MM Year],X709),VLOOKUP(AA709,MonthSerial[],VLOOKUP(X709,Table9[],3,0)+2,0),DATE(X709,AA709,0)-AC709)</f>
        <v>#VALUE!</v>
      </c>
      <c r="AC709" s="45" t="e">
        <f>IF(COUNTIF(Table9[MM Year],X709),
VLOOKUP(X709,Table9[],5,0),
DATE(X709,1,0))</f>
        <v>#VALUE!</v>
      </c>
      <c r="AD709" s="46" t="e">
        <f>IF(AA709=0,DATE(YEAR(AC709+1),7,16),
IF(V709=0,IF(COUNTIF(Table9[MM Year],X709),AC709+AB709+Z709+15-DAY(AC709+AB709+Z709+15)+16,AC709+AB709+Z709-DAY(AC709+AB709+Z709)+16),
IF(COUNTIF(Table9[MM Year],X709),
IF(AC709+AB709+Z709&lt;VLOOKUP(X709,Table9[],7,0),AC709
+AB709+Z709+VLOOKUP(X709,Table9[],4,0),AC709+AB709+Z709),AC709
+AB709+Z709)))</f>
        <v>#VALUE!</v>
      </c>
      <c r="AE709" s="42"/>
      <c r="AF709" s="15" t="str">
        <f>IFERROR(IF(COUNTIF(Table9[MM Year],X709),
IF(AD709&lt;VLOOKUP(X709,Table9[],7,0),AD709
+VLOOKUP(X709,Table9[],4,0),AD709),AD709
),"")</f>
        <v/>
      </c>
      <c r="AG709" s="5"/>
      <c r="AH709" s="5"/>
      <c r="AI709" s="5"/>
      <c r="AJ709" s="6"/>
      <c r="AK709" s="6"/>
      <c r="AL709" s="12" t="str">
        <f t="shared" ref="AL709:AL772" si="117">IF(AK709="","",CONCATENATE(AJ709,"-",AK709))</f>
        <v/>
      </c>
      <c r="AM709" s="5"/>
      <c r="AN709" s="27" t="str">
        <f t="shared" ref="AN709:AN772" si="118">IF(AM709="","",CONCATENATE("_",AM709))</f>
        <v/>
      </c>
      <c r="AO709" s="5"/>
      <c r="AP709" s="5"/>
      <c r="AQ709" s="6"/>
      <c r="AR709" s="12" t="str">
        <f t="shared" ref="AR709:AR772" si="119">IF(AQ709="","",CONCATENATE(AM709,"/",AO709,AP709,AQ709))</f>
        <v/>
      </c>
      <c r="AS709" s="6"/>
      <c r="AT709" s="5"/>
      <c r="AU709" s="53"/>
      <c r="AV709" s="53"/>
      <c r="AW709" s="54"/>
      <c r="AX709" s="15" t="str">
        <f t="shared" ref="AX709:AX772" si="120">IFERROR(DATE(AW709,AV709,AU709),"")</f>
        <v/>
      </c>
      <c r="AY709" s="5"/>
      <c r="AZ709" s="27" t="str">
        <f>IFERROR(VLOOKUP(AY709,vlookup!A$2:I$331,2,FALSE),"")</f>
        <v/>
      </c>
      <c r="BA709" s="27" t="str">
        <f>IFERROR(VLOOKUP(AY709,vlookup!A$2:I$331,3,FALSE),"")</f>
        <v/>
      </c>
      <c r="BB709" s="5"/>
      <c r="BC709" s="27" t="str">
        <f>IFERROR(VLOOKUP(BB709,vlookup!D$2:E$331,2,FALSE),"")</f>
        <v/>
      </c>
      <c r="BD709" s="5"/>
      <c r="BE709" s="27" t="str">
        <f t="shared" ref="BE709:BE772" si="121">IF(BD709="","",CONCATENATE(BB709,"_",BD709))</f>
        <v/>
      </c>
      <c r="BF709" s="27" t="str">
        <f>IFERROR(VLOOKUP(BE709,vlookup!G$2:I$331,2,FALSE),"")</f>
        <v/>
      </c>
      <c r="BG709" s="27" t="str">
        <f>IFERROR(VLOOKUP(BE709,vlookup!G$2:I$331,3,FALSE),"")</f>
        <v/>
      </c>
      <c r="BH709" s="5"/>
      <c r="BI709" s="6"/>
      <c r="BJ709" s="6"/>
      <c r="BK709" s="6"/>
      <c r="BL709" s="6"/>
    </row>
    <row r="710" spans="1:64">
      <c r="A710" s="4"/>
      <c r="B710" s="5"/>
      <c r="C710" s="27" t="str">
        <f>IFERROR(VLOOKUP(B710,vlookup!A$2:I$331,2,FALSE),"")</f>
        <v/>
      </c>
      <c r="D710" s="27" t="str">
        <f>IFERROR(VLOOKUP(B710,vlookup!A$2:I$331,3,FALSE),"")</f>
        <v/>
      </c>
      <c r="E710" s="5"/>
      <c r="F710" s="27" t="str">
        <f>IFERROR(VLOOKUP(E710,vlookup!D$2:E$331,2,FALSE),"")</f>
        <v/>
      </c>
      <c r="G710" s="5"/>
      <c r="H710" s="27" t="str">
        <f t="shared" si="112"/>
        <v/>
      </c>
      <c r="I710" s="27" t="str">
        <f>IFERROR(VLOOKUP(H710,vlookup!G$2:I$331,2,FALSE),"")</f>
        <v/>
      </c>
      <c r="J710" s="27" t="str">
        <f>IFERROR(VLOOKUP(H710,vlookup!G$2:I$331,3,FALSE),"")</f>
        <v/>
      </c>
      <c r="K710" s="5"/>
      <c r="L710" s="6"/>
      <c r="M710" s="6"/>
      <c r="N710" s="6"/>
      <c r="O710" s="6"/>
      <c r="P710" s="6"/>
      <c r="Q710" s="14" t="str">
        <f t="shared" si="113"/>
        <v/>
      </c>
      <c r="R710" s="5"/>
      <c r="S710" s="6"/>
      <c r="T710" s="6"/>
      <c r="U710" s="5"/>
      <c r="V710" s="45">
        <f t="shared" si="114"/>
        <v>0</v>
      </c>
      <c r="W710" s="45">
        <f t="shared" si="115"/>
        <v>0</v>
      </c>
      <c r="X710" s="45" t="e">
        <f t="shared" si="116"/>
        <v>#VALUE!</v>
      </c>
      <c r="Y710" s="45">
        <f>IFERROR(VALUE(V710),VLOOKUP(V710,DayReplace[],2,0))</f>
        <v>0</v>
      </c>
      <c r="Z710" s="45">
        <f>IF(V710=0,1,
IF(OR(AND(COUNTIF(Table12[Normal and Leap Years],X710),AA710=3,Y710=30),
AND(COUNTIF(Table9[MM Year],X710),COUNTIF(Table13[Always 29-Day Months],AA710),Y710=30)),Y710
-1,Y710))</f>
        <v>1</v>
      </c>
      <c r="AA710" s="45">
        <f>IFERROR(VALUE(W710),VLOOKUP(W710,MonthReplace[],2,0))</f>
        <v>0</v>
      </c>
      <c r="AB710" s="45" t="e">
        <f>IF(COUNTIF(Table9[MM Year],X710),VLOOKUP(AA710,MonthSerial[],VLOOKUP(X710,Table9[],3,0)+2,0),DATE(X710,AA710,0)-AC710)</f>
        <v>#VALUE!</v>
      </c>
      <c r="AC710" s="45" t="e">
        <f>IF(COUNTIF(Table9[MM Year],X710),
VLOOKUP(X710,Table9[],5,0),
DATE(X710,1,0))</f>
        <v>#VALUE!</v>
      </c>
      <c r="AD710" s="46" t="e">
        <f>IF(AA710=0,DATE(YEAR(AC710+1),7,16),
IF(V710=0,IF(COUNTIF(Table9[MM Year],X710),AC710+AB710+Z710+15-DAY(AC710+AB710+Z710+15)+16,AC710+AB710+Z710-DAY(AC710+AB710+Z710)+16),
IF(COUNTIF(Table9[MM Year],X710),
IF(AC710+AB710+Z710&lt;VLOOKUP(X710,Table9[],7,0),AC710
+AB710+Z710+VLOOKUP(X710,Table9[],4,0),AC710+AB710+Z710),AC710
+AB710+Z710)))</f>
        <v>#VALUE!</v>
      </c>
      <c r="AE710" s="42"/>
      <c r="AF710" s="15" t="str">
        <f>IFERROR(IF(COUNTIF(Table9[MM Year],X710),
IF(AD710&lt;VLOOKUP(X710,Table9[],7,0),AD710
+VLOOKUP(X710,Table9[],4,0),AD710),AD710
),"")</f>
        <v/>
      </c>
      <c r="AG710" s="5"/>
      <c r="AH710" s="5"/>
      <c r="AI710" s="5"/>
      <c r="AJ710" s="6"/>
      <c r="AK710" s="6"/>
      <c r="AL710" s="12" t="str">
        <f t="shared" si="117"/>
        <v/>
      </c>
      <c r="AM710" s="5"/>
      <c r="AN710" s="27" t="str">
        <f t="shared" si="118"/>
        <v/>
      </c>
      <c r="AO710" s="5"/>
      <c r="AP710" s="5"/>
      <c r="AQ710" s="6"/>
      <c r="AR710" s="12" t="str">
        <f t="shared" si="119"/>
        <v/>
      </c>
      <c r="AS710" s="6"/>
      <c r="AT710" s="5"/>
      <c r="AU710" s="53"/>
      <c r="AV710" s="53"/>
      <c r="AW710" s="54"/>
      <c r="AX710" s="15" t="str">
        <f t="shared" si="120"/>
        <v/>
      </c>
      <c r="AY710" s="5"/>
      <c r="AZ710" s="27" t="str">
        <f>IFERROR(VLOOKUP(AY710,vlookup!A$2:I$331,2,FALSE),"")</f>
        <v/>
      </c>
      <c r="BA710" s="27" t="str">
        <f>IFERROR(VLOOKUP(AY710,vlookup!A$2:I$331,3,FALSE),"")</f>
        <v/>
      </c>
      <c r="BB710" s="5"/>
      <c r="BC710" s="27" t="str">
        <f>IFERROR(VLOOKUP(BB710,vlookup!D$2:E$331,2,FALSE),"")</f>
        <v/>
      </c>
      <c r="BD710" s="5"/>
      <c r="BE710" s="27" t="str">
        <f t="shared" si="121"/>
        <v/>
      </c>
      <c r="BF710" s="27" t="str">
        <f>IFERROR(VLOOKUP(BE710,vlookup!G$2:I$331,2,FALSE),"")</f>
        <v/>
      </c>
      <c r="BG710" s="27" t="str">
        <f>IFERROR(VLOOKUP(BE710,vlookup!G$2:I$331,3,FALSE),"")</f>
        <v/>
      </c>
      <c r="BH710" s="5"/>
      <c r="BI710" s="6"/>
      <c r="BJ710" s="6"/>
      <c r="BK710" s="6"/>
      <c r="BL710" s="6"/>
    </row>
    <row r="711" spans="1:64">
      <c r="A711" s="4"/>
      <c r="B711" s="5"/>
      <c r="C711" s="27" t="str">
        <f>IFERROR(VLOOKUP(B711,vlookup!A$2:I$331,2,FALSE),"")</f>
        <v/>
      </c>
      <c r="D711" s="27" t="str">
        <f>IFERROR(VLOOKUP(B711,vlookup!A$2:I$331,3,FALSE),"")</f>
        <v/>
      </c>
      <c r="E711" s="5"/>
      <c r="F711" s="27" t="str">
        <f>IFERROR(VLOOKUP(E711,vlookup!D$2:E$331,2,FALSE),"")</f>
        <v/>
      </c>
      <c r="G711" s="5"/>
      <c r="H711" s="27" t="str">
        <f t="shared" si="112"/>
        <v/>
      </c>
      <c r="I711" s="27" t="str">
        <f>IFERROR(VLOOKUP(H711,vlookup!G$2:I$331,2,FALSE),"")</f>
        <v/>
      </c>
      <c r="J711" s="27" t="str">
        <f>IFERROR(VLOOKUP(H711,vlookup!G$2:I$331,3,FALSE),"")</f>
        <v/>
      </c>
      <c r="K711" s="5"/>
      <c r="L711" s="6"/>
      <c r="M711" s="6"/>
      <c r="N711" s="6"/>
      <c r="O711" s="6"/>
      <c r="P711" s="6"/>
      <c r="Q711" s="14" t="str">
        <f t="shared" si="113"/>
        <v/>
      </c>
      <c r="R711" s="5"/>
      <c r="S711" s="6"/>
      <c r="T711" s="6"/>
      <c r="U711" s="5"/>
      <c r="V711" s="45">
        <f t="shared" si="114"/>
        <v>0</v>
      </c>
      <c r="W711" s="45">
        <f t="shared" si="115"/>
        <v>0</v>
      </c>
      <c r="X711" s="45" t="e">
        <f t="shared" si="116"/>
        <v>#VALUE!</v>
      </c>
      <c r="Y711" s="45">
        <f>IFERROR(VALUE(V711),VLOOKUP(V711,DayReplace[],2,0))</f>
        <v>0</v>
      </c>
      <c r="Z711" s="45">
        <f>IF(V711=0,1,
IF(OR(AND(COUNTIF(Table12[Normal and Leap Years],X711),AA711=3,Y711=30),
AND(COUNTIF(Table9[MM Year],X711),COUNTIF(Table13[Always 29-Day Months],AA711),Y711=30)),Y711
-1,Y711))</f>
        <v>1</v>
      </c>
      <c r="AA711" s="45">
        <f>IFERROR(VALUE(W711),VLOOKUP(W711,MonthReplace[],2,0))</f>
        <v>0</v>
      </c>
      <c r="AB711" s="45" t="e">
        <f>IF(COUNTIF(Table9[MM Year],X711),VLOOKUP(AA711,MonthSerial[],VLOOKUP(X711,Table9[],3,0)+2,0),DATE(X711,AA711,0)-AC711)</f>
        <v>#VALUE!</v>
      </c>
      <c r="AC711" s="45" t="e">
        <f>IF(COUNTIF(Table9[MM Year],X711),
VLOOKUP(X711,Table9[],5,0),
DATE(X711,1,0))</f>
        <v>#VALUE!</v>
      </c>
      <c r="AD711" s="46" t="e">
        <f>IF(AA711=0,DATE(YEAR(AC711+1),7,16),
IF(V711=0,IF(COUNTIF(Table9[MM Year],X711),AC711+AB711+Z711+15-DAY(AC711+AB711+Z711+15)+16,AC711+AB711+Z711-DAY(AC711+AB711+Z711)+16),
IF(COUNTIF(Table9[MM Year],X711),
IF(AC711+AB711+Z711&lt;VLOOKUP(X711,Table9[],7,0),AC711
+AB711+Z711+VLOOKUP(X711,Table9[],4,0),AC711+AB711+Z711),AC711
+AB711+Z711)))</f>
        <v>#VALUE!</v>
      </c>
      <c r="AE711" s="42"/>
      <c r="AF711" s="15" t="str">
        <f>IFERROR(IF(COUNTIF(Table9[MM Year],X711),
IF(AD711&lt;VLOOKUP(X711,Table9[],7,0),AD711
+VLOOKUP(X711,Table9[],4,0),AD711),AD711
),"")</f>
        <v/>
      </c>
      <c r="AG711" s="5"/>
      <c r="AH711" s="5"/>
      <c r="AI711" s="5"/>
      <c r="AJ711" s="6"/>
      <c r="AK711" s="6"/>
      <c r="AL711" s="12" t="str">
        <f t="shared" si="117"/>
        <v/>
      </c>
      <c r="AM711" s="5"/>
      <c r="AN711" s="27" t="str">
        <f t="shared" si="118"/>
        <v/>
      </c>
      <c r="AO711" s="5"/>
      <c r="AP711" s="5"/>
      <c r="AQ711" s="6"/>
      <c r="AR711" s="12" t="str">
        <f t="shared" si="119"/>
        <v/>
      </c>
      <c r="AS711" s="6"/>
      <c r="AT711" s="5"/>
      <c r="AU711" s="53"/>
      <c r="AV711" s="53"/>
      <c r="AW711" s="54"/>
      <c r="AX711" s="15" t="str">
        <f t="shared" si="120"/>
        <v/>
      </c>
      <c r="AY711" s="5"/>
      <c r="AZ711" s="27" t="str">
        <f>IFERROR(VLOOKUP(AY711,vlookup!A$2:I$331,2,FALSE),"")</f>
        <v/>
      </c>
      <c r="BA711" s="27" t="str">
        <f>IFERROR(VLOOKUP(AY711,vlookup!A$2:I$331,3,FALSE),"")</f>
        <v/>
      </c>
      <c r="BB711" s="5"/>
      <c r="BC711" s="27" t="str">
        <f>IFERROR(VLOOKUP(BB711,vlookup!D$2:E$331,2,FALSE),"")</f>
        <v/>
      </c>
      <c r="BD711" s="5"/>
      <c r="BE711" s="27" t="str">
        <f t="shared" si="121"/>
        <v/>
      </c>
      <c r="BF711" s="27" t="str">
        <f>IFERROR(VLOOKUP(BE711,vlookup!G$2:I$331,2,FALSE),"")</f>
        <v/>
      </c>
      <c r="BG711" s="27" t="str">
        <f>IFERROR(VLOOKUP(BE711,vlookup!G$2:I$331,3,FALSE),"")</f>
        <v/>
      </c>
      <c r="BH711" s="5"/>
      <c r="BI711" s="6"/>
      <c r="BJ711" s="6"/>
      <c r="BK711" s="6"/>
      <c r="BL711" s="6"/>
    </row>
    <row r="712" spans="1:64">
      <c r="A712" s="4"/>
      <c r="B712" s="5"/>
      <c r="C712" s="27" t="str">
        <f>IFERROR(VLOOKUP(B712,vlookup!A$2:I$331,2,FALSE),"")</f>
        <v/>
      </c>
      <c r="D712" s="27" t="str">
        <f>IFERROR(VLOOKUP(B712,vlookup!A$2:I$331,3,FALSE),"")</f>
        <v/>
      </c>
      <c r="E712" s="5"/>
      <c r="F712" s="27" t="str">
        <f>IFERROR(VLOOKUP(E712,vlookup!D$2:E$331,2,FALSE),"")</f>
        <v/>
      </c>
      <c r="G712" s="5"/>
      <c r="H712" s="27" t="str">
        <f t="shared" si="112"/>
        <v/>
      </c>
      <c r="I712" s="27" t="str">
        <f>IFERROR(VLOOKUP(H712,vlookup!G$2:I$331,2,FALSE),"")</f>
        <v/>
      </c>
      <c r="J712" s="27" t="str">
        <f>IFERROR(VLOOKUP(H712,vlookup!G$2:I$331,3,FALSE),"")</f>
        <v/>
      </c>
      <c r="K712" s="5"/>
      <c r="L712" s="6"/>
      <c r="M712" s="6"/>
      <c r="N712" s="6"/>
      <c r="O712" s="6"/>
      <c r="P712" s="6"/>
      <c r="Q712" s="14" t="str">
        <f t="shared" si="113"/>
        <v/>
      </c>
      <c r="R712" s="5"/>
      <c r="S712" s="6"/>
      <c r="T712" s="6"/>
      <c r="U712" s="5"/>
      <c r="V712" s="45">
        <f t="shared" si="114"/>
        <v>0</v>
      </c>
      <c r="W712" s="45">
        <f t="shared" si="115"/>
        <v>0</v>
      </c>
      <c r="X712" s="45" t="e">
        <f t="shared" si="116"/>
        <v>#VALUE!</v>
      </c>
      <c r="Y712" s="45">
        <f>IFERROR(VALUE(V712),VLOOKUP(V712,DayReplace[],2,0))</f>
        <v>0</v>
      </c>
      <c r="Z712" s="45">
        <f>IF(V712=0,1,
IF(OR(AND(COUNTIF(Table12[Normal and Leap Years],X712),AA712=3,Y712=30),
AND(COUNTIF(Table9[MM Year],X712),COUNTIF(Table13[Always 29-Day Months],AA712),Y712=30)),Y712
-1,Y712))</f>
        <v>1</v>
      </c>
      <c r="AA712" s="45">
        <f>IFERROR(VALUE(W712),VLOOKUP(W712,MonthReplace[],2,0))</f>
        <v>0</v>
      </c>
      <c r="AB712" s="45" t="e">
        <f>IF(COUNTIF(Table9[MM Year],X712),VLOOKUP(AA712,MonthSerial[],VLOOKUP(X712,Table9[],3,0)+2,0),DATE(X712,AA712,0)-AC712)</f>
        <v>#VALUE!</v>
      </c>
      <c r="AC712" s="45" t="e">
        <f>IF(COUNTIF(Table9[MM Year],X712),
VLOOKUP(X712,Table9[],5,0),
DATE(X712,1,0))</f>
        <v>#VALUE!</v>
      </c>
      <c r="AD712" s="46" t="e">
        <f>IF(AA712=0,DATE(YEAR(AC712+1),7,16),
IF(V712=0,IF(COUNTIF(Table9[MM Year],X712),AC712+AB712+Z712+15-DAY(AC712+AB712+Z712+15)+16,AC712+AB712+Z712-DAY(AC712+AB712+Z712)+16),
IF(COUNTIF(Table9[MM Year],X712),
IF(AC712+AB712+Z712&lt;VLOOKUP(X712,Table9[],7,0),AC712
+AB712+Z712+VLOOKUP(X712,Table9[],4,0),AC712+AB712+Z712),AC712
+AB712+Z712)))</f>
        <v>#VALUE!</v>
      </c>
      <c r="AE712" s="42"/>
      <c r="AF712" s="15" t="str">
        <f>IFERROR(IF(COUNTIF(Table9[MM Year],X712),
IF(AD712&lt;VLOOKUP(X712,Table9[],7,0),AD712
+VLOOKUP(X712,Table9[],4,0),AD712),AD712
),"")</f>
        <v/>
      </c>
      <c r="AG712" s="5"/>
      <c r="AH712" s="5"/>
      <c r="AI712" s="5"/>
      <c r="AJ712" s="6"/>
      <c r="AK712" s="6"/>
      <c r="AL712" s="12" t="str">
        <f t="shared" si="117"/>
        <v/>
      </c>
      <c r="AM712" s="5"/>
      <c r="AN712" s="27" t="str">
        <f t="shared" si="118"/>
        <v/>
      </c>
      <c r="AO712" s="5"/>
      <c r="AP712" s="5"/>
      <c r="AQ712" s="6"/>
      <c r="AR712" s="12" t="str">
        <f t="shared" si="119"/>
        <v/>
      </c>
      <c r="AS712" s="6"/>
      <c r="AT712" s="5"/>
      <c r="AU712" s="53"/>
      <c r="AV712" s="53"/>
      <c r="AW712" s="54"/>
      <c r="AX712" s="15" t="str">
        <f t="shared" si="120"/>
        <v/>
      </c>
      <c r="AY712" s="5"/>
      <c r="AZ712" s="27" t="str">
        <f>IFERROR(VLOOKUP(AY712,vlookup!A$2:I$331,2,FALSE),"")</f>
        <v/>
      </c>
      <c r="BA712" s="27" t="str">
        <f>IFERROR(VLOOKUP(AY712,vlookup!A$2:I$331,3,FALSE),"")</f>
        <v/>
      </c>
      <c r="BB712" s="5"/>
      <c r="BC712" s="27" t="str">
        <f>IFERROR(VLOOKUP(BB712,vlookup!D$2:E$331,2,FALSE),"")</f>
        <v/>
      </c>
      <c r="BD712" s="5"/>
      <c r="BE712" s="27" t="str">
        <f t="shared" si="121"/>
        <v/>
      </c>
      <c r="BF712" s="27" t="str">
        <f>IFERROR(VLOOKUP(BE712,vlookup!G$2:I$331,2,FALSE),"")</f>
        <v/>
      </c>
      <c r="BG712" s="27" t="str">
        <f>IFERROR(VLOOKUP(BE712,vlookup!G$2:I$331,3,FALSE),"")</f>
        <v/>
      </c>
      <c r="BH712" s="5"/>
      <c r="BI712" s="6"/>
      <c r="BJ712" s="6"/>
      <c r="BK712" s="6"/>
      <c r="BL712" s="6"/>
    </row>
    <row r="713" spans="1:64">
      <c r="A713" s="4"/>
      <c r="B713" s="5"/>
      <c r="C713" s="27" t="str">
        <f>IFERROR(VLOOKUP(B713,vlookup!A$2:I$331,2,FALSE),"")</f>
        <v/>
      </c>
      <c r="D713" s="27" t="str">
        <f>IFERROR(VLOOKUP(B713,vlookup!A$2:I$331,3,FALSE),"")</f>
        <v/>
      </c>
      <c r="E713" s="5"/>
      <c r="F713" s="27" t="str">
        <f>IFERROR(VLOOKUP(E713,vlookup!D$2:E$331,2,FALSE),"")</f>
        <v/>
      </c>
      <c r="G713" s="5"/>
      <c r="H713" s="27" t="str">
        <f t="shared" si="112"/>
        <v/>
      </c>
      <c r="I713" s="27" t="str">
        <f>IFERROR(VLOOKUP(H713,vlookup!G$2:I$331,2,FALSE),"")</f>
        <v/>
      </c>
      <c r="J713" s="27" t="str">
        <f>IFERROR(VLOOKUP(H713,vlookup!G$2:I$331,3,FALSE),"")</f>
        <v/>
      </c>
      <c r="K713" s="5"/>
      <c r="L713" s="6"/>
      <c r="M713" s="6"/>
      <c r="N713" s="6"/>
      <c r="O713" s="6"/>
      <c r="P713" s="6"/>
      <c r="Q713" s="14" t="str">
        <f t="shared" si="113"/>
        <v/>
      </c>
      <c r="R713" s="5"/>
      <c r="S713" s="6"/>
      <c r="T713" s="6"/>
      <c r="U713" s="5"/>
      <c r="V713" s="45">
        <f t="shared" si="114"/>
        <v>0</v>
      </c>
      <c r="W713" s="45">
        <f t="shared" si="115"/>
        <v>0</v>
      </c>
      <c r="X713" s="45" t="e">
        <f t="shared" si="116"/>
        <v>#VALUE!</v>
      </c>
      <c r="Y713" s="45">
        <f>IFERROR(VALUE(V713),VLOOKUP(V713,DayReplace[],2,0))</f>
        <v>0</v>
      </c>
      <c r="Z713" s="45">
        <f>IF(V713=0,1,
IF(OR(AND(COUNTIF(Table12[Normal and Leap Years],X713),AA713=3,Y713=30),
AND(COUNTIF(Table9[MM Year],X713),COUNTIF(Table13[Always 29-Day Months],AA713),Y713=30)),Y713
-1,Y713))</f>
        <v>1</v>
      </c>
      <c r="AA713" s="45">
        <f>IFERROR(VALUE(W713),VLOOKUP(W713,MonthReplace[],2,0))</f>
        <v>0</v>
      </c>
      <c r="AB713" s="45" t="e">
        <f>IF(COUNTIF(Table9[MM Year],X713),VLOOKUP(AA713,MonthSerial[],VLOOKUP(X713,Table9[],3,0)+2,0),DATE(X713,AA713,0)-AC713)</f>
        <v>#VALUE!</v>
      </c>
      <c r="AC713" s="45" t="e">
        <f>IF(COUNTIF(Table9[MM Year],X713),
VLOOKUP(X713,Table9[],5,0),
DATE(X713,1,0))</f>
        <v>#VALUE!</v>
      </c>
      <c r="AD713" s="46" t="e">
        <f>IF(AA713=0,DATE(YEAR(AC713+1),7,16),
IF(V713=0,IF(COUNTIF(Table9[MM Year],X713),AC713+AB713+Z713+15-DAY(AC713+AB713+Z713+15)+16,AC713+AB713+Z713-DAY(AC713+AB713+Z713)+16),
IF(COUNTIF(Table9[MM Year],X713),
IF(AC713+AB713+Z713&lt;VLOOKUP(X713,Table9[],7,0),AC713
+AB713+Z713+VLOOKUP(X713,Table9[],4,0),AC713+AB713+Z713),AC713
+AB713+Z713)))</f>
        <v>#VALUE!</v>
      </c>
      <c r="AE713" s="42"/>
      <c r="AF713" s="15" t="str">
        <f>IFERROR(IF(COUNTIF(Table9[MM Year],X713),
IF(AD713&lt;VLOOKUP(X713,Table9[],7,0),AD713
+VLOOKUP(X713,Table9[],4,0),AD713),AD713
),"")</f>
        <v/>
      </c>
      <c r="AG713" s="5"/>
      <c r="AH713" s="5"/>
      <c r="AI713" s="5"/>
      <c r="AJ713" s="6"/>
      <c r="AK713" s="6"/>
      <c r="AL713" s="12" t="str">
        <f t="shared" si="117"/>
        <v/>
      </c>
      <c r="AM713" s="5"/>
      <c r="AN713" s="27" t="str">
        <f t="shared" si="118"/>
        <v/>
      </c>
      <c r="AO713" s="5"/>
      <c r="AP713" s="5"/>
      <c r="AQ713" s="6"/>
      <c r="AR713" s="12" t="str">
        <f t="shared" si="119"/>
        <v/>
      </c>
      <c r="AS713" s="6"/>
      <c r="AT713" s="5"/>
      <c r="AU713" s="53"/>
      <c r="AV713" s="53"/>
      <c r="AW713" s="54"/>
      <c r="AX713" s="15" t="str">
        <f t="shared" si="120"/>
        <v/>
      </c>
      <c r="AY713" s="5"/>
      <c r="AZ713" s="27" t="str">
        <f>IFERROR(VLOOKUP(AY713,vlookup!A$2:I$331,2,FALSE),"")</f>
        <v/>
      </c>
      <c r="BA713" s="27" t="str">
        <f>IFERROR(VLOOKUP(AY713,vlookup!A$2:I$331,3,FALSE),"")</f>
        <v/>
      </c>
      <c r="BB713" s="5"/>
      <c r="BC713" s="27" t="str">
        <f>IFERROR(VLOOKUP(BB713,vlookup!D$2:E$331,2,FALSE),"")</f>
        <v/>
      </c>
      <c r="BD713" s="5"/>
      <c r="BE713" s="27" t="str">
        <f t="shared" si="121"/>
        <v/>
      </c>
      <c r="BF713" s="27" t="str">
        <f>IFERROR(VLOOKUP(BE713,vlookup!G$2:I$331,2,FALSE),"")</f>
        <v/>
      </c>
      <c r="BG713" s="27" t="str">
        <f>IFERROR(VLOOKUP(BE713,vlookup!G$2:I$331,3,FALSE),"")</f>
        <v/>
      </c>
      <c r="BH713" s="5"/>
      <c r="BI713" s="6"/>
      <c r="BJ713" s="6"/>
      <c r="BK713" s="6"/>
      <c r="BL713" s="6"/>
    </row>
    <row r="714" spans="1:64">
      <c r="A714" s="4"/>
      <c r="B714" s="5"/>
      <c r="C714" s="27" t="str">
        <f>IFERROR(VLOOKUP(B714,vlookup!A$2:I$331,2,FALSE),"")</f>
        <v/>
      </c>
      <c r="D714" s="27" t="str">
        <f>IFERROR(VLOOKUP(B714,vlookup!A$2:I$331,3,FALSE),"")</f>
        <v/>
      </c>
      <c r="E714" s="5"/>
      <c r="F714" s="27" t="str">
        <f>IFERROR(VLOOKUP(E714,vlookup!D$2:E$331,2,FALSE),"")</f>
        <v/>
      </c>
      <c r="G714" s="5"/>
      <c r="H714" s="27" t="str">
        <f t="shared" si="112"/>
        <v/>
      </c>
      <c r="I714" s="27" t="str">
        <f>IFERROR(VLOOKUP(H714,vlookup!G$2:I$331,2,FALSE),"")</f>
        <v/>
      </c>
      <c r="J714" s="27" t="str">
        <f>IFERROR(VLOOKUP(H714,vlookup!G$2:I$331,3,FALSE),"")</f>
        <v/>
      </c>
      <c r="K714" s="5"/>
      <c r="L714" s="6"/>
      <c r="M714" s="6"/>
      <c r="N714" s="6"/>
      <c r="O714" s="6"/>
      <c r="P714" s="6"/>
      <c r="Q714" s="14" t="str">
        <f t="shared" si="113"/>
        <v/>
      </c>
      <c r="R714" s="5"/>
      <c r="S714" s="6"/>
      <c r="T714" s="6"/>
      <c r="U714" s="5"/>
      <c r="V714" s="45">
        <f t="shared" si="114"/>
        <v>0</v>
      </c>
      <c r="W714" s="45">
        <f t="shared" si="115"/>
        <v>0</v>
      </c>
      <c r="X714" s="45" t="e">
        <f t="shared" si="116"/>
        <v>#VALUE!</v>
      </c>
      <c r="Y714" s="45">
        <f>IFERROR(VALUE(V714),VLOOKUP(V714,DayReplace[],2,0))</f>
        <v>0</v>
      </c>
      <c r="Z714" s="45">
        <f>IF(V714=0,1,
IF(OR(AND(COUNTIF(Table12[Normal and Leap Years],X714),AA714=3,Y714=30),
AND(COUNTIF(Table9[MM Year],X714),COUNTIF(Table13[Always 29-Day Months],AA714),Y714=30)),Y714
-1,Y714))</f>
        <v>1</v>
      </c>
      <c r="AA714" s="45">
        <f>IFERROR(VALUE(W714),VLOOKUP(W714,MonthReplace[],2,0))</f>
        <v>0</v>
      </c>
      <c r="AB714" s="45" t="e">
        <f>IF(COUNTIF(Table9[MM Year],X714),VLOOKUP(AA714,MonthSerial[],VLOOKUP(X714,Table9[],3,0)+2,0),DATE(X714,AA714,0)-AC714)</f>
        <v>#VALUE!</v>
      </c>
      <c r="AC714" s="45" t="e">
        <f>IF(COUNTIF(Table9[MM Year],X714),
VLOOKUP(X714,Table9[],5,0),
DATE(X714,1,0))</f>
        <v>#VALUE!</v>
      </c>
      <c r="AD714" s="46" t="e">
        <f>IF(AA714=0,DATE(YEAR(AC714+1),7,16),
IF(V714=0,IF(COUNTIF(Table9[MM Year],X714),AC714+AB714+Z714+15-DAY(AC714+AB714+Z714+15)+16,AC714+AB714+Z714-DAY(AC714+AB714+Z714)+16),
IF(COUNTIF(Table9[MM Year],X714),
IF(AC714+AB714+Z714&lt;VLOOKUP(X714,Table9[],7,0),AC714
+AB714+Z714+VLOOKUP(X714,Table9[],4,0),AC714+AB714+Z714),AC714
+AB714+Z714)))</f>
        <v>#VALUE!</v>
      </c>
      <c r="AE714" s="42"/>
      <c r="AF714" s="15" t="str">
        <f>IFERROR(IF(COUNTIF(Table9[MM Year],X714),
IF(AD714&lt;VLOOKUP(X714,Table9[],7,0),AD714
+VLOOKUP(X714,Table9[],4,0),AD714),AD714
),"")</f>
        <v/>
      </c>
      <c r="AG714" s="5"/>
      <c r="AH714" s="5"/>
      <c r="AI714" s="5"/>
      <c r="AJ714" s="6"/>
      <c r="AK714" s="6"/>
      <c r="AL714" s="12" t="str">
        <f t="shared" si="117"/>
        <v/>
      </c>
      <c r="AM714" s="5"/>
      <c r="AN714" s="27" t="str">
        <f t="shared" si="118"/>
        <v/>
      </c>
      <c r="AO714" s="5"/>
      <c r="AP714" s="5"/>
      <c r="AQ714" s="6"/>
      <c r="AR714" s="12" t="str">
        <f t="shared" si="119"/>
        <v/>
      </c>
      <c r="AS714" s="6"/>
      <c r="AT714" s="5"/>
      <c r="AU714" s="53"/>
      <c r="AV714" s="53"/>
      <c r="AW714" s="54"/>
      <c r="AX714" s="15" t="str">
        <f t="shared" si="120"/>
        <v/>
      </c>
      <c r="AY714" s="5"/>
      <c r="AZ714" s="27" t="str">
        <f>IFERROR(VLOOKUP(AY714,vlookup!A$2:I$331,2,FALSE),"")</f>
        <v/>
      </c>
      <c r="BA714" s="27" t="str">
        <f>IFERROR(VLOOKUP(AY714,vlookup!A$2:I$331,3,FALSE),"")</f>
        <v/>
      </c>
      <c r="BB714" s="5"/>
      <c r="BC714" s="27" t="str">
        <f>IFERROR(VLOOKUP(BB714,vlookup!D$2:E$331,2,FALSE),"")</f>
        <v/>
      </c>
      <c r="BD714" s="5"/>
      <c r="BE714" s="27" t="str">
        <f t="shared" si="121"/>
        <v/>
      </c>
      <c r="BF714" s="27" t="str">
        <f>IFERROR(VLOOKUP(BE714,vlookup!G$2:I$331,2,FALSE),"")</f>
        <v/>
      </c>
      <c r="BG714" s="27" t="str">
        <f>IFERROR(VLOOKUP(BE714,vlookup!G$2:I$331,3,FALSE),"")</f>
        <v/>
      </c>
      <c r="BH714" s="5"/>
      <c r="BI714" s="6"/>
      <c r="BJ714" s="6"/>
      <c r="BK714" s="6"/>
      <c r="BL714" s="6"/>
    </row>
    <row r="715" spans="1:64">
      <c r="A715" s="4"/>
      <c r="B715" s="5"/>
      <c r="C715" s="27" t="str">
        <f>IFERROR(VLOOKUP(B715,vlookup!A$2:I$331,2,FALSE),"")</f>
        <v/>
      </c>
      <c r="D715" s="27" t="str">
        <f>IFERROR(VLOOKUP(B715,vlookup!A$2:I$331,3,FALSE),"")</f>
        <v/>
      </c>
      <c r="E715" s="5"/>
      <c r="F715" s="27" t="str">
        <f>IFERROR(VLOOKUP(E715,vlookup!D$2:E$331,2,FALSE),"")</f>
        <v/>
      </c>
      <c r="G715" s="5"/>
      <c r="H715" s="27" t="str">
        <f t="shared" si="112"/>
        <v/>
      </c>
      <c r="I715" s="27" t="str">
        <f>IFERROR(VLOOKUP(H715,vlookup!G$2:I$331,2,FALSE),"")</f>
        <v/>
      </c>
      <c r="J715" s="27" t="str">
        <f>IFERROR(VLOOKUP(H715,vlookup!G$2:I$331,3,FALSE),"")</f>
        <v/>
      </c>
      <c r="K715" s="5"/>
      <c r="L715" s="6"/>
      <c r="M715" s="6"/>
      <c r="N715" s="6"/>
      <c r="O715" s="6"/>
      <c r="P715" s="6"/>
      <c r="Q715" s="14" t="str">
        <f t="shared" si="113"/>
        <v/>
      </c>
      <c r="R715" s="5"/>
      <c r="S715" s="6"/>
      <c r="T715" s="6"/>
      <c r="U715" s="5"/>
      <c r="V715" s="45">
        <f t="shared" si="114"/>
        <v>0</v>
      </c>
      <c r="W715" s="45">
        <f t="shared" si="115"/>
        <v>0</v>
      </c>
      <c r="X715" s="45" t="e">
        <f t="shared" si="116"/>
        <v>#VALUE!</v>
      </c>
      <c r="Y715" s="45">
        <f>IFERROR(VALUE(V715),VLOOKUP(V715,DayReplace[],2,0))</f>
        <v>0</v>
      </c>
      <c r="Z715" s="45">
        <f>IF(V715=0,1,
IF(OR(AND(COUNTIF(Table12[Normal and Leap Years],X715),AA715=3,Y715=30),
AND(COUNTIF(Table9[MM Year],X715),COUNTIF(Table13[Always 29-Day Months],AA715),Y715=30)),Y715
-1,Y715))</f>
        <v>1</v>
      </c>
      <c r="AA715" s="45">
        <f>IFERROR(VALUE(W715),VLOOKUP(W715,MonthReplace[],2,0))</f>
        <v>0</v>
      </c>
      <c r="AB715" s="45" t="e">
        <f>IF(COUNTIF(Table9[MM Year],X715),VLOOKUP(AA715,MonthSerial[],VLOOKUP(X715,Table9[],3,0)+2,0),DATE(X715,AA715,0)-AC715)</f>
        <v>#VALUE!</v>
      </c>
      <c r="AC715" s="45" t="e">
        <f>IF(COUNTIF(Table9[MM Year],X715),
VLOOKUP(X715,Table9[],5,0),
DATE(X715,1,0))</f>
        <v>#VALUE!</v>
      </c>
      <c r="AD715" s="46" t="e">
        <f>IF(AA715=0,DATE(YEAR(AC715+1),7,16),
IF(V715=0,IF(COUNTIF(Table9[MM Year],X715),AC715+AB715+Z715+15-DAY(AC715+AB715+Z715+15)+16,AC715+AB715+Z715-DAY(AC715+AB715+Z715)+16),
IF(COUNTIF(Table9[MM Year],X715),
IF(AC715+AB715+Z715&lt;VLOOKUP(X715,Table9[],7,0),AC715
+AB715+Z715+VLOOKUP(X715,Table9[],4,0),AC715+AB715+Z715),AC715
+AB715+Z715)))</f>
        <v>#VALUE!</v>
      </c>
      <c r="AE715" s="42"/>
      <c r="AF715" s="15" t="str">
        <f>IFERROR(IF(COUNTIF(Table9[MM Year],X715),
IF(AD715&lt;VLOOKUP(X715,Table9[],7,0),AD715
+VLOOKUP(X715,Table9[],4,0),AD715),AD715
),"")</f>
        <v/>
      </c>
      <c r="AG715" s="5"/>
      <c r="AH715" s="5"/>
      <c r="AI715" s="5"/>
      <c r="AJ715" s="6"/>
      <c r="AK715" s="6"/>
      <c r="AL715" s="12" t="str">
        <f t="shared" si="117"/>
        <v/>
      </c>
      <c r="AM715" s="5"/>
      <c r="AN715" s="27" t="str">
        <f t="shared" si="118"/>
        <v/>
      </c>
      <c r="AO715" s="5"/>
      <c r="AP715" s="5"/>
      <c r="AQ715" s="6"/>
      <c r="AR715" s="12" t="str">
        <f t="shared" si="119"/>
        <v/>
      </c>
      <c r="AS715" s="6"/>
      <c r="AT715" s="5"/>
      <c r="AU715" s="53"/>
      <c r="AV715" s="53"/>
      <c r="AW715" s="54"/>
      <c r="AX715" s="15" t="str">
        <f t="shared" si="120"/>
        <v/>
      </c>
      <c r="AY715" s="5"/>
      <c r="AZ715" s="27" t="str">
        <f>IFERROR(VLOOKUP(AY715,vlookup!A$2:I$331,2,FALSE),"")</f>
        <v/>
      </c>
      <c r="BA715" s="27" t="str">
        <f>IFERROR(VLOOKUP(AY715,vlookup!A$2:I$331,3,FALSE),"")</f>
        <v/>
      </c>
      <c r="BB715" s="5"/>
      <c r="BC715" s="27" t="str">
        <f>IFERROR(VLOOKUP(BB715,vlookup!D$2:E$331,2,FALSE),"")</f>
        <v/>
      </c>
      <c r="BD715" s="5"/>
      <c r="BE715" s="27" t="str">
        <f t="shared" si="121"/>
        <v/>
      </c>
      <c r="BF715" s="27" t="str">
        <f>IFERROR(VLOOKUP(BE715,vlookup!G$2:I$331,2,FALSE),"")</f>
        <v/>
      </c>
      <c r="BG715" s="27" t="str">
        <f>IFERROR(VLOOKUP(BE715,vlookup!G$2:I$331,3,FALSE),"")</f>
        <v/>
      </c>
      <c r="BH715" s="5"/>
      <c r="BI715" s="6"/>
      <c r="BJ715" s="6"/>
      <c r="BK715" s="6"/>
      <c r="BL715" s="6"/>
    </row>
    <row r="716" spans="1:64">
      <c r="A716" s="4"/>
      <c r="B716" s="5"/>
      <c r="C716" s="27" t="str">
        <f>IFERROR(VLOOKUP(B716,vlookup!A$2:I$331,2,FALSE),"")</f>
        <v/>
      </c>
      <c r="D716" s="27" t="str">
        <f>IFERROR(VLOOKUP(B716,vlookup!A$2:I$331,3,FALSE),"")</f>
        <v/>
      </c>
      <c r="E716" s="5"/>
      <c r="F716" s="27" t="str">
        <f>IFERROR(VLOOKUP(E716,vlookup!D$2:E$331,2,FALSE),"")</f>
        <v/>
      </c>
      <c r="G716" s="5"/>
      <c r="H716" s="27" t="str">
        <f t="shared" si="112"/>
        <v/>
      </c>
      <c r="I716" s="27" t="str">
        <f>IFERROR(VLOOKUP(H716,vlookup!G$2:I$331,2,FALSE),"")</f>
        <v/>
      </c>
      <c r="J716" s="27" t="str">
        <f>IFERROR(VLOOKUP(H716,vlookup!G$2:I$331,3,FALSE),"")</f>
        <v/>
      </c>
      <c r="K716" s="5"/>
      <c r="L716" s="6"/>
      <c r="M716" s="6"/>
      <c r="N716" s="6"/>
      <c r="O716" s="6"/>
      <c r="P716" s="6"/>
      <c r="Q716" s="14" t="str">
        <f t="shared" si="113"/>
        <v/>
      </c>
      <c r="R716" s="5"/>
      <c r="S716" s="6"/>
      <c r="T716" s="6"/>
      <c r="U716" s="5"/>
      <c r="V716" s="45">
        <f t="shared" si="114"/>
        <v>0</v>
      </c>
      <c r="W716" s="45">
        <f t="shared" si="115"/>
        <v>0</v>
      </c>
      <c r="X716" s="45" t="e">
        <f t="shared" si="116"/>
        <v>#VALUE!</v>
      </c>
      <c r="Y716" s="45">
        <f>IFERROR(VALUE(V716),VLOOKUP(V716,DayReplace[],2,0))</f>
        <v>0</v>
      </c>
      <c r="Z716" s="45">
        <f>IF(V716=0,1,
IF(OR(AND(COUNTIF(Table12[Normal and Leap Years],X716),AA716=3,Y716=30),
AND(COUNTIF(Table9[MM Year],X716),COUNTIF(Table13[Always 29-Day Months],AA716),Y716=30)),Y716
-1,Y716))</f>
        <v>1</v>
      </c>
      <c r="AA716" s="45">
        <f>IFERROR(VALUE(W716),VLOOKUP(W716,MonthReplace[],2,0))</f>
        <v>0</v>
      </c>
      <c r="AB716" s="45" t="e">
        <f>IF(COUNTIF(Table9[MM Year],X716),VLOOKUP(AA716,MonthSerial[],VLOOKUP(X716,Table9[],3,0)+2,0),DATE(X716,AA716,0)-AC716)</f>
        <v>#VALUE!</v>
      </c>
      <c r="AC716" s="45" t="e">
        <f>IF(COUNTIF(Table9[MM Year],X716),
VLOOKUP(X716,Table9[],5,0),
DATE(X716,1,0))</f>
        <v>#VALUE!</v>
      </c>
      <c r="AD716" s="46" t="e">
        <f>IF(AA716=0,DATE(YEAR(AC716+1),7,16),
IF(V716=0,IF(COUNTIF(Table9[MM Year],X716),AC716+AB716+Z716+15-DAY(AC716+AB716+Z716+15)+16,AC716+AB716+Z716-DAY(AC716+AB716+Z716)+16),
IF(COUNTIF(Table9[MM Year],X716),
IF(AC716+AB716+Z716&lt;VLOOKUP(X716,Table9[],7,0),AC716
+AB716+Z716+VLOOKUP(X716,Table9[],4,0),AC716+AB716+Z716),AC716
+AB716+Z716)))</f>
        <v>#VALUE!</v>
      </c>
      <c r="AE716" s="42"/>
      <c r="AF716" s="15" t="str">
        <f>IFERROR(IF(COUNTIF(Table9[MM Year],X716),
IF(AD716&lt;VLOOKUP(X716,Table9[],7,0),AD716
+VLOOKUP(X716,Table9[],4,0),AD716),AD716
),"")</f>
        <v/>
      </c>
      <c r="AG716" s="5"/>
      <c r="AH716" s="5"/>
      <c r="AI716" s="5"/>
      <c r="AJ716" s="6"/>
      <c r="AK716" s="6"/>
      <c r="AL716" s="12" t="str">
        <f t="shared" si="117"/>
        <v/>
      </c>
      <c r="AM716" s="5"/>
      <c r="AN716" s="27" t="str">
        <f t="shared" si="118"/>
        <v/>
      </c>
      <c r="AO716" s="5"/>
      <c r="AP716" s="5"/>
      <c r="AQ716" s="6"/>
      <c r="AR716" s="12" t="str">
        <f t="shared" si="119"/>
        <v/>
      </c>
      <c r="AS716" s="6"/>
      <c r="AT716" s="5"/>
      <c r="AU716" s="53"/>
      <c r="AV716" s="53"/>
      <c r="AW716" s="54"/>
      <c r="AX716" s="15" t="str">
        <f t="shared" si="120"/>
        <v/>
      </c>
      <c r="AY716" s="5"/>
      <c r="AZ716" s="27" t="str">
        <f>IFERROR(VLOOKUP(AY716,vlookup!A$2:I$331,2,FALSE),"")</f>
        <v/>
      </c>
      <c r="BA716" s="27" t="str">
        <f>IFERROR(VLOOKUP(AY716,vlookup!A$2:I$331,3,FALSE),"")</f>
        <v/>
      </c>
      <c r="BB716" s="5"/>
      <c r="BC716" s="27" t="str">
        <f>IFERROR(VLOOKUP(BB716,vlookup!D$2:E$331,2,FALSE),"")</f>
        <v/>
      </c>
      <c r="BD716" s="5"/>
      <c r="BE716" s="27" t="str">
        <f t="shared" si="121"/>
        <v/>
      </c>
      <c r="BF716" s="27" t="str">
        <f>IFERROR(VLOOKUP(BE716,vlookup!G$2:I$331,2,FALSE),"")</f>
        <v/>
      </c>
      <c r="BG716" s="27" t="str">
        <f>IFERROR(VLOOKUP(BE716,vlookup!G$2:I$331,3,FALSE),"")</f>
        <v/>
      </c>
      <c r="BH716" s="5"/>
      <c r="BI716" s="6"/>
      <c r="BJ716" s="6"/>
      <c r="BK716" s="6"/>
      <c r="BL716" s="6"/>
    </row>
    <row r="717" spans="1:64">
      <c r="A717" s="4"/>
      <c r="B717" s="5"/>
      <c r="C717" s="27" t="str">
        <f>IFERROR(VLOOKUP(B717,vlookup!A$2:I$331,2,FALSE),"")</f>
        <v/>
      </c>
      <c r="D717" s="27" t="str">
        <f>IFERROR(VLOOKUP(B717,vlookup!A$2:I$331,3,FALSE),"")</f>
        <v/>
      </c>
      <c r="E717" s="5"/>
      <c r="F717" s="27" t="str">
        <f>IFERROR(VLOOKUP(E717,vlookup!D$2:E$331,2,FALSE),"")</f>
        <v/>
      </c>
      <c r="G717" s="5"/>
      <c r="H717" s="27" t="str">
        <f t="shared" si="112"/>
        <v/>
      </c>
      <c r="I717" s="27" t="str">
        <f>IFERROR(VLOOKUP(H717,vlookup!G$2:I$331,2,FALSE),"")</f>
        <v/>
      </c>
      <c r="J717" s="27" t="str">
        <f>IFERROR(VLOOKUP(H717,vlookup!G$2:I$331,3,FALSE),"")</f>
        <v/>
      </c>
      <c r="K717" s="5"/>
      <c r="L717" s="6"/>
      <c r="M717" s="6"/>
      <c r="N717" s="6"/>
      <c r="O717" s="6"/>
      <c r="P717" s="6"/>
      <c r="Q717" s="14" t="str">
        <f t="shared" si="113"/>
        <v/>
      </c>
      <c r="R717" s="5"/>
      <c r="S717" s="6"/>
      <c r="T717" s="6"/>
      <c r="U717" s="5"/>
      <c r="V717" s="45">
        <f t="shared" si="114"/>
        <v>0</v>
      </c>
      <c r="W717" s="45">
        <f t="shared" si="115"/>
        <v>0</v>
      </c>
      <c r="X717" s="45" t="e">
        <f t="shared" si="116"/>
        <v>#VALUE!</v>
      </c>
      <c r="Y717" s="45">
        <f>IFERROR(VALUE(V717),VLOOKUP(V717,DayReplace[],2,0))</f>
        <v>0</v>
      </c>
      <c r="Z717" s="45">
        <f>IF(V717=0,1,
IF(OR(AND(COUNTIF(Table12[Normal and Leap Years],X717),AA717=3,Y717=30),
AND(COUNTIF(Table9[MM Year],X717),COUNTIF(Table13[Always 29-Day Months],AA717),Y717=30)),Y717
-1,Y717))</f>
        <v>1</v>
      </c>
      <c r="AA717" s="45">
        <f>IFERROR(VALUE(W717),VLOOKUP(W717,MonthReplace[],2,0))</f>
        <v>0</v>
      </c>
      <c r="AB717" s="45" t="e">
        <f>IF(COUNTIF(Table9[MM Year],X717),VLOOKUP(AA717,MonthSerial[],VLOOKUP(X717,Table9[],3,0)+2,0),DATE(X717,AA717,0)-AC717)</f>
        <v>#VALUE!</v>
      </c>
      <c r="AC717" s="45" t="e">
        <f>IF(COUNTIF(Table9[MM Year],X717),
VLOOKUP(X717,Table9[],5,0),
DATE(X717,1,0))</f>
        <v>#VALUE!</v>
      </c>
      <c r="AD717" s="46" t="e">
        <f>IF(AA717=0,DATE(YEAR(AC717+1),7,16),
IF(V717=0,IF(COUNTIF(Table9[MM Year],X717),AC717+AB717+Z717+15-DAY(AC717+AB717+Z717+15)+16,AC717+AB717+Z717-DAY(AC717+AB717+Z717)+16),
IF(COUNTIF(Table9[MM Year],X717),
IF(AC717+AB717+Z717&lt;VLOOKUP(X717,Table9[],7,0),AC717
+AB717+Z717+VLOOKUP(X717,Table9[],4,0),AC717+AB717+Z717),AC717
+AB717+Z717)))</f>
        <v>#VALUE!</v>
      </c>
      <c r="AE717" s="42"/>
      <c r="AF717" s="15" t="str">
        <f>IFERROR(IF(COUNTIF(Table9[MM Year],X717),
IF(AD717&lt;VLOOKUP(X717,Table9[],7,0),AD717
+VLOOKUP(X717,Table9[],4,0),AD717),AD717
),"")</f>
        <v/>
      </c>
      <c r="AG717" s="5"/>
      <c r="AH717" s="5"/>
      <c r="AI717" s="5"/>
      <c r="AJ717" s="6"/>
      <c r="AK717" s="6"/>
      <c r="AL717" s="12" t="str">
        <f t="shared" si="117"/>
        <v/>
      </c>
      <c r="AM717" s="5"/>
      <c r="AN717" s="27" t="str">
        <f t="shared" si="118"/>
        <v/>
      </c>
      <c r="AO717" s="5"/>
      <c r="AP717" s="5"/>
      <c r="AQ717" s="6"/>
      <c r="AR717" s="12" t="str">
        <f t="shared" si="119"/>
        <v/>
      </c>
      <c r="AS717" s="6"/>
      <c r="AT717" s="5"/>
      <c r="AU717" s="53"/>
      <c r="AV717" s="53"/>
      <c r="AW717" s="54"/>
      <c r="AX717" s="15" t="str">
        <f t="shared" si="120"/>
        <v/>
      </c>
      <c r="AY717" s="5"/>
      <c r="AZ717" s="27" t="str">
        <f>IFERROR(VLOOKUP(AY717,vlookup!A$2:I$331,2,FALSE),"")</f>
        <v/>
      </c>
      <c r="BA717" s="27" t="str">
        <f>IFERROR(VLOOKUP(AY717,vlookup!A$2:I$331,3,FALSE),"")</f>
        <v/>
      </c>
      <c r="BB717" s="5"/>
      <c r="BC717" s="27" t="str">
        <f>IFERROR(VLOOKUP(BB717,vlookup!D$2:E$331,2,FALSE),"")</f>
        <v/>
      </c>
      <c r="BD717" s="5"/>
      <c r="BE717" s="27" t="str">
        <f t="shared" si="121"/>
        <v/>
      </c>
      <c r="BF717" s="27" t="str">
        <f>IFERROR(VLOOKUP(BE717,vlookup!G$2:I$331,2,FALSE),"")</f>
        <v/>
      </c>
      <c r="BG717" s="27" t="str">
        <f>IFERROR(VLOOKUP(BE717,vlookup!G$2:I$331,3,FALSE),"")</f>
        <v/>
      </c>
      <c r="BH717" s="5"/>
      <c r="BI717" s="6"/>
      <c r="BJ717" s="6"/>
      <c r="BK717" s="6"/>
      <c r="BL717" s="6"/>
    </row>
    <row r="718" spans="1:64">
      <c r="A718" s="4"/>
      <c r="B718" s="5"/>
      <c r="C718" s="27" t="str">
        <f>IFERROR(VLOOKUP(B718,vlookup!A$2:I$331,2,FALSE),"")</f>
        <v/>
      </c>
      <c r="D718" s="27" t="str">
        <f>IFERROR(VLOOKUP(B718,vlookup!A$2:I$331,3,FALSE),"")</f>
        <v/>
      </c>
      <c r="E718" s="5"/>
      <c r="F718" s="27" t="str">
        <f>IFERROR(VLOOKUP(E718,vlookup!D$2:E$331,2,FALSE),"")</f>
        <v/>
      </c>
      <c r="G718" s="5"/>
      <c r="H718" s="27" t="str">
        <f t="shared" si="112"/>
        <v/>
      </c>
      <c r="I718" s="27" t="str">
        <f>IFERROR(VLOOKUP(H718,vlookup!G$2:I$331,2,FALSE),"")</f>
        <v/>
      </c>
      <c r="J718" s="27" t="str">
        <f>IFERROR(VLOOKUP(H718,vlookup!G$2:I$331,3,FALSE),"")</f>
        <v/>
      </c>
      <c r="K718" s="5"/>
      <c r="L718" s="6"/>
      <c r="M718" s="6"/>
      <c r="N718" s="6"/>
      <c r="O718" s="6"/>
      <c r="P718" s="6"/>
      <c r="Q718" s="14" t="str">
        <f t="shared" si="113"/>
        <v/>
      </c>
      <c r="R718" s="5"/>
      <c r="S718" s="6"/>
      <c r="T718" s="6"/>
      <c r="U718" s="5"/>
      <c r="V718" s="45">
        <f t="shared" si="114"/>
        <v>0</v>
      </c>
      <c r="W718" s="45">
        <f t="shared" si="115"/>
        <v>0</v>
      </c>
      <c r="X718" s="45" t="e">
        <f t="shared" si="116"/>
        <v>#VALUE!</v>
      </c>
      <c r="Y718" s="45">
        <f>IFERROR(VALUE(V718),VLOOKUP(V718,DayReplace[],2,0))</f>
        <v>0</v>
      </c>
      <c r="Z718" s="45">
        <f>IF(V718=0,1,
IF(OR(AND(COUNTIF(Table12[Normal and Leap Years],X718),AA718=3,Y718=30),
AND(COUNTIF(Table9[MM Year],X718),COUNTIF(Table13[Always 29-Day Months],AA718),Y718=30)),Y718
-1,Y718))</f>
        <v>1</v>
      </c>
      <c r="AA718" s="45">
        <f>IFERROR(VALUE(W718),VLOOKUP(W718,MonthReplace[],2,0))</f>
        <v>0</v>
      </c>
      <c r="AB718" s="45" t="e">
        <f>IF(COUNTIF(Table9[MM Year],X718),VLOOKUP(AA718,MonthSerial[],VLOOKUP(X718,Table9[],3,0)+2,0),DATE(X718,AA718,0)-AC718)</f>
        <v>#VALUE!</v>
      </c>
      <c r="AC718" s="45" t="e">
        <f>IF(COUNTIF(Table9[MM Year],X718),
VLOOKUP(X718,Table9[],5,0),
DATE(X718,1,0))</f>
        <v>#VALUE!</v>
      </c>
      <c r="AD718" s="46" t="e">
        <f>IF(AA718=0,DATE(YEAR(AC718+1),7,16),
IF(V718=0,IF(COUNTIF(Table9[MM Year],X718),AC718+AB718+Z718+15-DAY(AC718+AB718+Z718+15)+16,AC718+AB718+Z718-DAY(AC718+AB718+Z718)+16),
IF(COUNTIF(Table9[MM Year],X718),
IF(AC718+AB718+Z718&lt;VLOOKUP(X718,Table9[],7,0),AC718
+AB718+Z718+VLOOKUP(X718,Table9[],4,0),AC718+AB718+Z718),AC718
+AB718+Z718)))</f>
        <v>#VALUE!</v>
      </c>
      <c r="AE718" s="42"/>
      <c r="AF718" s="15" t="str">
        <f>IFERROR(IF(COUNTIF(Table9[MM Year],X718),
IF(AD718&lt;VLOOKUP(X718,Table9[],7,0),AD718
+VLOOKUP(X718,Table9[],4,0),AD718),AD718
),"")</f>
        <v/>
      </c>
      <c r="AG718" s="5"/>
      <c r="AH718" s="5"/>
      <c r="AI718" s="5"/>
      <c r="AJ718" s="6"/>
      <c r="AK718" s="6"/>
      <c r="AL718" s="12" t="str">
        <f t="shared" si="117"/>
        <v/>
      </c>
      <c r="AM718" s="5"/>
      <c r="AN718" s="27" t="str">
        <f t="shared" si="118"/>
        <v/>
      </c>
      <c r="AO718" s="5"/>
      <c r="AP718" s="5"/>
      <c r="AQ718" s="6"/>
      <c r="AR718" s="12" t="str">
        <f t="shared" si="119"/>
        <v/>
      </c>
      <c r="AS718" s="6"/>
      <c r="AT718" s="5"/>
      <c r="AU718" s="53"/>
      <c r="AV718" s="53"/>
      <c r="AW718" s="54"/>
      <c r="AX718" s="15" t="str">
        <f t="shared" si="120"/>
        <v/>
      </c>
      <c r="AY718" s="5"/>
      <c r="AZ718" s="27" t="str">
        <f>IFERROR(VLOOKUP(AY718,vlookup!A$2:I$331,2,FALSE),"")</f>
        <v/>
      </c>
      <c r="BA718" s="27" t="str">
        <f>IFERROR(VLOOKUP(AY718,vlookup!A$2:I$331,3,FALSE),"")</f>
        <v/>
      </c>
      <c r="BB718" s="5"/>
      <c r="BC718" s="27" t="str">
        <f>IFERROR(VLOOKUP(BB718,vlookup!D$2:E$331,2,FALSE),"")</f>
        <v/>
      </c>
      <c r="BD718" s="5"/>
      <c r="BE718" s="27" t="str">
        <f t="shared" si="121"/>
        <v/>
      </c>
      <c r="BF718" s="27" t="str">
        <f>IFERROR(VLOOKUP(BE718,vlookup!G$2:I$331,2,FALSE),"")</f>
        <v/>
      </c>
      <c r="BG718" s="27" t="str">
        <f>IFERROR(VLOOKUP(BE718,vlookup!G$2:I$331,3,FALSE),"")</f>
        <v/>
      </c>
      <c r="BH718" s="5"/>
      <c r="BI718" s="6"/>
      <c r="BJ718" s="6"/>
      <c r="BK718" s="6"/>
      <c r="BL718" s="6"/>
    </row>
    <row r="719" spans="1:64">
      <c r="A719" s="4"/>
      <c r="B719" s="5"/>
      <c r="C719" s="27" t="str">
        <f>IFERROR(VLOOKUP(B719,vlookup!A$2:I$331,2,FALSE),"")</f>
        <v/>
      </c>
      <c r="D719" s="27" t="str">
        <f>IFERROR(VLOOKUP(B719,vlookup!A$2:I$331,3,FALSE),"")</f>
        <v/>
      </c>
      <c r="E719" s="5"/>
      <c r="F719" s="27" t="str">
        <f>IFERROR(VLOOKUP(E719,vlookup!D$2:E$331,2,FALSE),"")</f>
        <v/>
      </c>
      <c r="G719" s="5"/>
      <c r="H719" s="27" t="str">
        <f t="shared" si="112"/>
        <v/>
      </c>
      <c r="I719" s="27" t="str">
        <f>IFERROR(VLOOKUP(H719,vlookup!G$2:I$331,2,FALSE),"")</f>
        <v/>
      </c>
      <c r="J719" s="27" t="str">
        <f>IFERROR(VLOOKUP(H719,vlookup!G$2:I$331,3,FALSE),"")</f>
        <v/>
      </c>
      <c r="K719" s="5"/>
      <c r="L719" s="6"/>
      <c r="M719" s="6"/>
      <c r="N719" s="6"/>
      <c r="O719" s="6"/>
      <c r="P719" s="6"/>
      <c r="Q719" s="14" t="str">
        <f t="shared" si="113"/>
        <v/>
      </c>
      <c r="R719" s="5"/>
      <c r="S719" s="6"/>
      <c r="T719" s="6"/>
      <c r="U719" s="5"/>
      <c r="V719" s="45">
        <f t="shared" si="114"/>
        <v>0</v>
      </c>
      <c r="W719" s="45">
        <f t="shared" si="115"/>
        <v>0</v>
      </c>
      <c r="X719" s="45" t="e">
        <f t="shared" si="116"/>
        <v>#VALUE!</v>
      </c>
      <c r="Y719" s="45">
        <f>IFERROR(VALUE(V719),VLOOKUP(V719,DayReplace[],2,0))</f>
        <v>0</v>
      </c>
      <c r="Z719" s="45">
        <f>IF(V719=0,1,
IF(OR(AND(COUNTIF(Table12[Normal and Leap Years],X719),AA719=3,Y719=30),
AND(COUNTIF(Table9[MM Year],X719),COUNTIF(Table13[Always 29-Day Months],AA719),Y719=30)),Y719
-1,Y719))</f>
        <v>1</v>
      </c>
      <c r="AA719" s="45">
        <f>IFERROR(VALUE(W719),VLOOKUP(W719,MonthReplace[],2,0))</f>
        <v>0</v>
      </c>
      <c r="AB719" s="45" t="e">
        <f>IF(COUNTIF(Table9[MM Year],X719),VLOOKUP(AA719,MonthSerial[],VLOOKUP(X719,Table9[],3,0)+2,0),DATE(X719,AA719,0)-AC719)</f>
        <v>#VALUE!</v>
      </c>
      <c r="AC719" s="45" t="e">
        <f>IF(COUNTIF(Table9[MM Year],X719),
VLOOKUP(X719,Table9[],5,0),
DATE(X719,1,0))</f>
        <v>#VALUE!</v>
      </c>
      <c r="AD719" s="46" t="e">
        <f>IF(AA719=0,DATE(YEAR(AC719+1),7,16),
IF(V719=0,IF(COUNTIF(Table9[MM Year],X719),AC719+AB719+Z719+15-DAY(AC719+AB719+Z719+15)+16,AC719+AB719+Z719-DAY(AC719+AB719+Z719)+16),
IF(COUNTIF(Table9[MM Year],X719),
IF(AC719+AB719+Z719&lt;VLOOKUP(X719,Table9[],7,0),AC719
+AB719+Z719+VLOOKUP(X719,Table9[],4,0),AC719+AB719+Z719),AC719
+AB719+Z719)))</f>
        <v>#VALUE!</v>
      </c>
      <c r="AE719" s="42"/>
      <c r="AF719" s="15" t="str">
        <f>IFERROR(IF(COUNTIF(Table9[MM Year],X719),
IF(AD719&lt;VLOOKUP(X719,Table9[],7,0),AD719
+VLOOKUP(X719,Table9[],4,0),AD719),AD719
),"")</f>
        <v/>
      </c>
      <c r="AG719" s="5"/>
      <c r="AH719" s="5"/>
      <c r="AI719" s="5"/>
      <c r="AJ719" s="6"/>
      <c r="AK719" s="6"/>
      <c r="AL719" s="12" t="str">
        <f t="shared" si="117"/>
        <v/>
      </c>
      <c r="AM719" s="5"/>
      <c r="AN719" s="27" t="str">
        <f t="shared" si="118"/>
        <v/>
      </c>
      <c r="AO719" s="5"/>
      <c r="AP719" s="5"/>
      <c r="AQ719" s="6"/>
      <c r="AR719" s="12" t="str">
        <f t="shared" si="119"/>
        <v/>
      </c>
      <c r="AS719" s="6"/>
      <c r="AT719" s="5"/>
      <c r="AU719" s="53"/>
      <c r="AV719" s="53"/>
      <c r="AW719" s="54"/>
      <c r="AX719" s="15" t="str">
        <f t="shared" si="120"/>
        <v/>
      </c>
      <c r="AY719" s="5"/>
      <c r="AZ719" s="27" t="str">
        <f>IFERROR(VLOOKUP(AY719,vlookup!A$2:I$331,2,FALSE),"")</f>
        <v/>
      </c>
      <c r="BA719" s="27" t="str">
        <f>IFERROR(VLOOKUP(AY719,vlookup!A$2:I$331,3,FALSE),"")</f>
        <v/>
      </c>
      <c r="BB719" s="5"/>
      <c r="BC719" s="27" t="str">
        <f>IFERROR(VLOOKUP(BB719,vlookup!D$2:E$331,2,FALSE),"")</f>
        <v/>
      </c>
      <c r="BD719" s="5"/>
      <c r="BE719" s="27" t="str">
        <f t="shared" si="121"/>
        <v/>
      </c>
      <c r="BF719" s="27" t="str">
        <f>IFERROR(VLOOKUP(BE719,vlookup!G$2:I$331,2,FALSE),"")</f>
        <v/>
      </c>
      <c r="BG719" s="27" t="str">
        <f>IFERROR(VLOOKUP(BE719,vlookup!G$2:I$331,3,FALSE),"")</f>
        <v/>
      </c>
      <c r="BH719" s="5"/>
      <c r="BI719" s="6"/>
      <c r="BJ719" s="6"/>
      <c r="BK719" s="6"/>
      <c r="BL719" s="6"/>
    </row>
    <row r="720" spans="1:64">
      <c r="A720" s="4"/>
      <c r="B720" s="5"/>
      <c r="C720" s="27" t="str">
        <f>IFERROR(VLOOKUP(B720,vlookup!A$2:I$331,2,FALSE),"")</f>
        <v/>
      </c>
      <c r="D720" s="27" t="str">
        <f>IFERROR(VLOOKUP(B720,vlookup!A$2:I$331,3,FALSE),"")</f>
        <v/>
      </c>
      <c r="E720" s="5"/>
      <c r="F720" s="27" t="str">
        <f>IFERROR(VLOOKUP(E720,vlookup!D$2:E$331,2,FALSE),"")</f>
        <v/>
      </c>
      <c r="G720" s="5"/>
      <c r="H720" s="27" t="str">
        <f t="shared" si="112"/>
        <v/>
      </c>
      <c r="I720" s="27" t="str">
        <f>IFERROR(VLOOKUP(H720,vlookup!G$2:I$331,2,FALSE),"")</f>
        <v/>
      </c>
      <c r="J720" s="27" t="str">
        <f>IFERROR(VLOOKUP(H720,vlookup!G$2:I$331,3,FALSE),"")</f>
        <v/>
      </c>
      <c r="K720" s="5"/>
      <c r="L720" s="6"/>
      <c r="M720" s="6"/>
      <c r="N720" s="6"/>
      <c r="O720" s="6"/>
      <c r="P720" s="6"/>
      <c r="Q720" s="14" t="str">
        <f t="shared" si="113"/>
        <v/>
      </c>
      <c r="R720" s="5"/>
      <c r="S720" s="6"/>
      <c r="T720" s="6"/>
      <c r="U720" s="5"/>
      <c r="V720" s="45">
        <f t="shared" si="114"/>
        <v>0</v>
      </c>
      <c r="W720" s="45">
        <f t="shared" si="115"/>
        <v>0</v>
      </c>
      <c r="X720" s="45" t="e">
        <f t="shared" si="116"/>
        <v>#VALUE!</v>
      </c>
      <c r="Y720" s="45">
        <f>IFERROR(VALUE(V720),VLOOKUP(V720,DayReplace[],2,0))</f>
        <v>0</v>
      </c>
      <c r="Z720" s="45">
        <f>IF(V720=0,1,
IF(OR(AND(COUNTIF(Table12[Normal and Leap Years],X720),AA720=3,Y720=30),
AND(COUNTIF(Table9[MM Year],X720),COUNTIF(Table13[Always 29-Day Months],AA720),Y720=30)),Y720
-1,Y720))</f>
        <v>1</v>
      </c>
      <c r="AA720" s="45">
        <f>IFERROR(VALUE(W720),VLOOKUP(W720,MonthReplace[],2,0))</f>
        <v>0</v>
      </c>
      <c r="AB720" s="45" t="e">
        <f>IF(COUNTIF(Table9[MM Year],X720),VLOOKUP(AA720,MonthSerial[],VLOOKUP(X720,Table9[],3,0)+2,0),DATE(X720,AA720,0)-AC720)</f>
        <v>#VALUE!</v>
      </c>
      <c r="AC720" s="45" t="e">
        <f>IF(COUNTIF(Table9[MM Year],X720),
VLOOKUP(X720,Table9[],5,0),
DATE(X720,1,0))</f>
        <v>#VALUE!</v>
      </c>
      <c r="AD720" s="46" t="e">
        <f>IF(AA720=0,DATE(YEAR(AC720+1),7,16),
IF(V720=0,IF(COUNTIF(Table9[MM Year],X720),AC720+AB720+Z720+15-DAY(AC720+AB720+Z720+15)+16,AC720+AB720+Z720-DAY(AC720+AB720+Z720)+16),
IF(COUNTIF(Table9[MM Year],X720),
IF(AC720+AB720+Z720&lt;VLOOKUP(X720,Table9[],7,0),AC720
+AB720+Z720+VLOOKUP(X720,Table9[],4,0),AC720+AB720+Z720),AC720
+AB720+Z720)))</f>
        <v>#VALUE!</v>
      </c>
      <c r="AE720" s="42"/>
      <c r="AF720" s="15" t="str">
        <f>IFERROR(IF(COUNTIF(Table9[MM Year],X720),
IF(AD720&lt;VLOOKUP(X720,Table9[],7,0),AD720
+VLOOKUP(X720,Table9[],4,0),AD720),AD720
),"")</f>
        <v/>
      </c>
      <c r="AG720" s="5"/>
      <c r="AH720" s="5"/>
      <c r="AI720" s="5"/>
      <c r="AJ720" s="6"/>
      <c r="AK720" s="6"/>
      <c r="AL720" s="12" t="str">
        <f t="shared" si="117"/>
        <v/>
      </c>
      <c r="AM720" s="5"/>
      <c r="AN720" s="27" t="str">
        <f t="shared" si="118"/>
        <v/>
      </c>
      <c r="AO720" s="5"/>
      <c r="AP720" s="5"/>
      <c r="AQ720" s="6"/>
      <c r="AR720" s="12" t="str">
        <f t="shared" si="119"/>
        <v/>
      </c>
      <c r="AS720" s="6"/>
      <c r="AT720" s="5"/>
      <c r="AU720" s="53"/>
      <c r="AV720" s="53"/>
      <c r="AW720" s="54"/>
      <c r="AX720" s="15" t="str">
        <f t="shared" si="120"/>
        <v/>
      </c>
      <c r="AY720" s="5"/>
      <c r="AZ720" s="27" t="str">
        <f>IFERROR(VLOOKUP(AY720,vlookup!A$2:I$331,2,FALSE),"")</f>
        <v/>
      </c>
      <c r="BA720" s="27" t="str">
        <f>IFERROR(VLOOKUP(AY720,vlookup!A$2:I$331,3,FALSE),"")</f>
        <v/>
      </c>
      <c r="BB720" s="5"/>
      <c r="BC720" s="27" t="str">
        <f>IFERROR(VLOOKUP(BB720,vlookup!D$2:E$331,2,FALSE),"")</f>
        <v/>
      </c>
      <c r="BD720" s="5"/>
      <c r="BE720" s="27" t="str">
        <f t="shared" si="121"/>
        <v/>
      </c>
      <c r="BF720" s="27" t="str">
        <f>IFERROR(VLOOKUP(BE720,vlookup!G$2:I$331,2,FALSE),"")</f>
        <v/>
      </c>
      <c r="BG720" s="27" t="str">
        <f>IFERROR(VLOOKUP(BE720,vlookup!G$2:I$331,3,FALSE),"")</f>
        <v/>
      </c>
      <c r="BH720" s="5"/>
      <c r="BI720" s="6"/>
      <c r="BJ720" s="6"/>
      <c r="BK720" s="6"/>
      <c r="BL720" s="6"/>
    </row>
    <row r="721" spans="1:64">
      <c r="A721" s="4"/>
      <c r="B721" s="5"/>
      <c r="C721" s="27" t="str">
        <f>IFERROR(VLOOKUP(B721,vlookup!A$2:I$331,2,FALSE),"")</f>
        <v/>
      </c>
      <c r="D721" s="27" t="str">
        <f>IFERROR(VLOOKUP(B721,vlookup!A$2:I$331,3,FALSE),"")</f>
        <v/>
      </c>
      <c r="E721" s="5"/>
      <c r="F721" s="27" t="str">
        <f>IFERROR(VLOOKUP(E721,vlookup!D$2:E$331,2,FALSE),"")</f>
        <v/>
      </c>
      <c r="G721" s="5"/>
      <c r="H721" s="27" t="str">
        <f t="shared" si="112"/>
        <v/>
      </c>
      <c r="I721" s="27" t="str">
        <f>IFERROR(VLOOKUP(H721,vlookup!G$2:I$331,2,FALSE),"")</f>
        <v/>
      </c>
      <c r="J721" s="27" t="str">
        <f>IFERROR(VLOOKUP(H721,vlookup!G$2:I$331,3,FALSE),"")</f>
        <v/>
      </c>
      <c r="K721" s="5"/>
      <c r="L721" s="6"/>
      <c r="M721" s="6"/>
      <c r="N721" s="6"/>
      <c r="O721" s="6"/>
      <c r="P721" s="6"/>
      <c r="Q721" s="14" t="str">
        <f t="shared" si="113"/>
        <v/>
      </c>
      <c r="R721" s="5"/>
      <c r="S721" s="6"/>
      <c r="T721" s="6"/>
      <c r="U721" s="5"/>
      <c r="V721" s="45">
        <f t="shared" si="114"/>
        <v>0</v>
      </c>
      <c r="W721" s="45">
        <f t="shared" si="115"/>
        <v>0</v>
      </c>
      <c r="X721" s="45" t="e">
        <f t="shared" si="116"/>
        <v>#VALUE!</v>
      </c>
      <c r="Y721" s="45">
        <f>IFERROR(VALUE(V721),VLOOKUP(V721,DayReplace[],2,0))</f>
        <v>0</v>
      </c>
      <c r="Z721" s="45">
        <f>IF(V721=0,1,
IF(OR(AND(COUNTIF(Table12[Normal and Leap Years],X721),AA721=3,Y721=30),
AND(COUNTIF(Table9[MM Year],X721),COUNTIF(Table13[Always 29-Day Months],AA721),Y721=30)),Y721
-1,Y721))</f>
        <v>1</v>
      </c>
      <c r="AA721" s="45">
        <f>IFERROR(VALUE(W721),VLOOKUP(W721,MonthReplace[],2,0))</f>
        <v>0</v>
      </c>
      <c r="AB721" s="45" t="e">
        <f>IF(COUNTIF(Table9[MM Year],X721),VLOOKUP(AA721,MonthSerial[],VLOOKUP(X721,Table9[],3,0)+2,0),DATE(X721,AA721,0)-AC721)</f>
        <v>#VALUE!</v>
      </c>
      <c r="AC721" s="45" t="e">
        <f>IF(COUNTIF(Table9[MM Year],X721),
VLOOKUP(X721,Table9[],5,0),
DATE(X721,1,0))</f>
        <v>#VALUE!</v>
      </c>
      <c r="AD721" s="46" t="e">
        <f>IF(AA721=0,DATE(YEAR(AC721+1),7,16),
IF(V721=0,IF(COUNTIF(Table9[MM Year],X721),AC721+AB721+Z721+15-DAY(AC721+AB721+Z721+15)+16,AC721+AB721+Z721-DAY(AC721+AB721+Z721)+16),
IF(COUNTIF(Table9[MM Year],X721),
IF(AC721+AB721+Z721&lt;VLOOKUP(X721,Table9[],7,0),AC721
+AB721+Z721+VLOOKUP(X721,Table9[],4,0),AC721+AB721+Z721),AC721
+AB721+Z721)))</f>
        <v>#VALUE!</v>
      </c>
      <c r="AE721" s="42"/>
      <c r="AF721" s="15" t="str">
        <f>IFERROR(IF(COUNTIF(Table9[MM Year],X721),
IF(AD721&lt;VLOOKUP(X721,Table9[],7,0),AD721
+VLOOKUP(X721,Table9[],4,0),AD721),AD721
),"")</f>
        <v/>
      </c>
      <c r="AG721" s="5"/>
      <c r="AH721" s="5"/>
      <c r="AI721" s="5"/>
      <c r="AJ721" s="6"/>
      <c r="AK721" s="6"/>
      <c r="AL721" s="12" t="str">
        <f t="shared" si="117"/>
        <v/>
      </c>
      <c r="AM721" s="5"/>
      <c r="AN721" s="27" t="str">
        <f t="shared" si="118"/>
        <v/>
      </c>
      <c r="AO721" s="5"/>
      <c r="AP721" s="5"/>
      <c r="AQ721" s="6"/>
      <c r="AR721" s="12" t="str">
        <f t="shared" si="119"/>
        <v/>
      </c>
      <c r="AS721" s="6"/>
      <c r="AT721" s="5"/>
      <c r="AU721" s="53"/>
      <c r="AV721" s="53"/>
      <c r="AW721" s="54"/>
      <c r="AX721" s="15" t="str">
        <f t="shared" si="120"/>
        <v/>
      </c>
      <c r="AY721" s="5"/>
      <c r="AZ721" s="27" t="str">
        <f>IFERROR(VLOOKUP(AY721,vlookup!A$2:I$331,2,FALSE),"")</f>
        <v/>
      </c>
      <c r="BA721" s="27" t="str">
        <f>IFERROR(VLOOKUP(AY721,vlookup!A$2:I$331,3,FALSE),"")</f>
        <v/>
      </c>
      <c r="BB721" s="5"/>
      <c r="BC721" s="27" t="str">
        <f>IFERROR(VLOOKUP(BB721,vlookup!D$2:E$331,2,FALSE),"")</f>
        <v/>
      </c>
      <c r="BD721" s="5"/>
      <c r="BE721" s="27" t="str">
        <f t="shared" si="121"/>
        <v/>
      </c>
      <c r="BF721" s="27" t="str">
        <f>IFERROR(VLOOKUP(BE721,vlookup!G$2:I$331,2,FALSE),"")</f>
        <v/>
      </c>
      <c r="BG721" s="27" t="str">
        <f>IFERROR(VLOOKUP(BE721,vlookup!G$2:I$331,3,FALSE),"")</f>
        <v/>
      </c>
      <c r="BH721" s="5"/>
      <c r="BI721" s="6"/>
      <c r="BJ721" s="6"/>
      <c r="BK721" s="6"/>
      <c r="BL721" s="6"/>
    </row>
    <row r="722" spans="1:64">
      <c r="A722" s="4"/>
      <c r="B722" s="5"/>
      <c r="C722" s="27" t="str">
        <f>IFERROR(VLOOKUP(B722,vlookup!A$2:I$331,2,FALSE),"")</f>
        <v/>
      </c>
      <c r="D722" s="27" t="str">
        <f>IFERROR(VLOOKUP(B722,vlookup!A$2:I$331,3,FALSE),"")</f>
        <v/>
      </c>
      <c r="E722" s="5"/>
      <c r="F722" s="27" t="str">
        <f>IFERROR(VLOOKUP(E722,vlookup!D$2:E$331,2,FALSE),"")</f>
        <v/>
      </c>
      <c r="G722" s="5"/>
      <c r="H722" s="27" t="str">
        <f t="shared" si="112"/>
        <v/>
      </c>
      <c r="I722" s="27" t="str">
        <f>IFERROR(VLOOKUP(H722,vlookup!G$2:I$331,2,FALSE),"")</f>
        <v/>
      </c>
      <c r="J722" s="27" t="str">
        <f>IFERROR(VLOOKUP(H722,vlookup!G$2:I$331,3,FALSE),"")</f>
        <v/>
      </c>
      <c r="K722" s="5"/>
      <c r="L722" s="6"/>
      <c r="M722" s="6"/>
      <c r="N722" s="6"/>
      <c r="O722" s="6"/>
      <c r="P722" s="6"/>
      <c r="Q722" s="14" t="str">
        <f t="shared" si="113"/>
        <v/>
      </c>
      <c r="R722" s="5"/>
      <c r="S722" s="6"/>
      <c r="T722" s="6"/>
      <c r="U722" s="5"/>
      <c r="V722" s="45">
        <f t="shared" si="114"/>
        <v>0</v>
      </c>
      <c r="W722" s="45">
        <f t="shared" si="115"/>
        <v>0</v>
      </c>
      <c r="X722" s="45" t="e">
        <f t="shared" si="116"/>
        <v>#VALUE!</v>
      </c>
      <c r="Y722" s="45">
        <f>IFERROR(VALUE(V722),VLOOKUP(V722,DayReplace[],2,0))</f>
        <v>0</v>
      </c>
      <c r="Z722" s="45">
        <f>IF(V722=0,1,
IF(OR(AND(COUNTIF(Table12[Normal and Leap Years],X722),AA722=3,Y722=30),
AND(COUNTIF(Table9[MM Year],X722),COUNTIF(Table13[Always 29-Day Months],AA722),Y722=30)),Y722
-1,Y722))</f>
        <v>1</v>
      </c>
      <c r="AA722" s="45">
        <f>IFERROR(VALUE(W722),VLOOKUP(W722,MonthReplace[],2,0))</f>
        <v>0</v>
      </c>
      <c r="AB722" s="45" t="e">
        <f>IF(COUNTIF(Table9[MM Year],X722),VLOOKUP(AA722,MonthSerial[],VLOOKUP(X722,Table9[],3,0)+2,0),DATE(X722,AA722,0)-AC722)</f>
        <v>#VALUE!</v>
      </c>
      <c r="AC722" s="45" t="e">
        <f>IF(COUNTIF(Table9[MM Year],X722),
VLOOKUP(X722,Table9[],5,0),
DATE(X722,1,0))</f>
        <v>#VALUE!</v>
      </c>
      <c r="AD722" s="46" t="e">
        <f>IF(AA722=0,DATE(YEAR(AC722+1),7,16),
IF(V722=0,IF(COUNTIF(Table9[MM Year],X722),AC722+AB722+Z722+15-DAY(AC722+AB722+Z722+15)+16,AC722+AB722+Z722-DAY(AC722+AB722+Z722)+16),
IF(COUNTIF(Table9[MM Year],X722),
IF(AC722+AB722+Z722&lt;VLOOKUP(X722,Table9[],7,0),AC722
+AB722+Z722+VLOOKUP(X722,Table9[],4,0),AC722+AB722+Z722),AC722
+AB722+Z722)))</f>
        <v>#VALUE!</v>
      </c>
      <c r="AE722" s="42"/>
      <c r="AF722" s="15" t="str">
        <f>IFERROR(IF(COUNTIF(Table9[MM Year],X722),
IF(AD722&lt;VLOOKUP(X722,Table9[],7,0),AD722
+VLOOKUP(X722,Table9[],4,0),AD722),AD722
),"")</f>
        <v/>
      </c>
      <c r="AG722" s="5"/>
      <c r="AH722" s="5"/>
      <c r="AI722" s="5"/>
      <c r="AJ722" s="6"/>
      <c r="AK722" s="6"/>
      <c r="AL722" s="12" t="str">
        <f t="shared" si="117"/>
        <v/>
      </c>
      <c r="AM722" s="5"/>
      <c r="AN722" s="27" t="str">
        <f t="shared" si="118"/>
        <v/>
      </c>
      <c r="AO722" s="5"/>
      <c r="AP722" s="5"/>
      <c r="AQ722" s="6"/>
      <c r="AR722" s="12" t="str">
        <f t="shared" si="119"/>
        <v/>
      </c>
      <c r="AS722" s="6"/>
      <c r="AT722" s="5"/>
      <c r="AU722" s="53"/>
      <c r="AV722" s="53"/>
      <c r="AW722" s="54"/>
      <c r="AX722" s="15" t="str">
        <f t="shared" si="120"/>
        <v/>
      </c>
      <c r="AY722" s="5"/>
      <c r="AZ722" s="27" t="str">
        <f>IFERROR(VLOOKUP(AY722,vlookup!A$2:I$331,2,FALSE),"")</f>
        <v/>
      </c>
      <c r="BA722" s="27" t="str">
        <f>IFERROR(VLOOKUP(AY722,vlookup!A$2:I$331,3,FALSE),"")</f>
        <v/>
      </c>
      <c r="BB722" s="5"/>
      <c r="BC722" s="27" t="str">
        <f>IFERROR(VLOOKUP(BB722,vlookup!D$2:E$331,2,FALSE),"")</f>
        <v/>
      </c>
      <c r="BD722" s="5"/>
      <c r="BE722" s="27" t="str">
        <f t="shared" si="121"/>
        <v/>
      </c>
      <c r="BF722" s="27" t="str">
        <f>IFERROR(VLOOKUP(BE722,vlookup!G$2:I$331,2,FALSE),"")</f>
        <v/>
      </c>
      <c r="BG722" s="27" t="str">
        <f>IFERROR(VLOOKUP(BE722,vlookup!G$2:I$331,3,FALSE),"")</f>
        <v/>
      </c>
      <c r="BH722" s="5"/>
      <c r="BI722" s="6"/>
      <c r="BJ722" s="6"/>
      <c r="BK722" s="6"/>
      <c r="BL722" s="6"/>
    </row>
    <row r="723" spans="1:64">
      <c r="A723" s="4"/>
      <c r="B723" s="5"/>
      <c r="C723" s="27" t="str">
        <f>IFERROR(VLOOKUP(B723,vlookup!A$2:I$331,2,FALSE),"")</f>
        <v/>
      </c>
      <c r="D723" s="27" t="str">
        <f>IFERROR(VLOOKUP(B723,vlookup!A$2:I$331,3,FALSE),"")</f>
        <v/>
      </c>
      <c r="E723" s="5"/>
      <c r="F723" s="27" t="str">
        <f>IFERROR(VLOOKUP(E723,vlookup!D$2:E$331,2,FALSE),"")</f>
        <v/>
      </c>
      <c r="G723" s="5"/>
      <c r="H723" s="27" t="str">
        <f t="shared" si="112"/>
        <v/>
      </c>
      <c r="I723" s="27" t="str">
        <f>IFERROR(VLOOKUP(H723,vlookup!G$2:I$331,2,FALSE),"")</f>
        <v/>
      </c>
      <c r="J723" s="27" t="str">
        <f>IFERROR(VLOOKUP(H723,vlookup!G$2:I$331,3,FALSE),"")</f>
        <v/>
      </c>
      <c r="K723" s="5"/>
      <c r="L723" s="6"/>
      <c r="M723" s="6"/>
      <c r="N723" s="6"/>
      <c r="O723" s="6"/>
      <c r="P723" s="6"/>
      <c r="Q723" s="14" t="str">
        <f t="shared" si="113"/>
        <v/>
      </c>
      <c r="R723" s="5"/>
      <c r="S723" s="6"/>
      <c r="T723" s="6"/>
      <c r="U723" s="5"/>
      <c r="V723" s="45">
        <f t="shared" si="114"/>
        <v>0</v>
      </c>
      <c r="W723" s="45">
        <f t="shared" si="115"/>
        <v>0</v>
      </c>
      <c r="X723" s="45" t="e">
        <f t="shared" si="116"/>
        <v>#VALUE!</v>
      </c>
      <c r="Y723" s="45">
        <f>IFERROR(VALUE(V723),VLOOKUP(V723,DayReplace[],2,0))</f>
        <v>0</v>
      </c>
      <c r="Z723" s="45">
        <f>IF(V723=0,1,
IF(OR(AND(COUNTIF(Table12[Normal and Leap Years],X723),AA723=3,Y723=30),
AND(COUNTIF(Table9[MM Year],X723),COUNTIF(Table13[Always 29-Day Months],AA723),Y723=30)),Y723
-1,Y723))</f>
        <v>1</v>
      </c>
      <c r="AA723" s="45">
        <f>IFERROR(VALUE(W723),VLOOKUP(W723,MonthReplace[],2,0))</f>
        <v>0</v>
      </c>
      <c r="AB723" s="45" t="e">
        <f>IF(COUNTIF(Table9[MM Year],X723),VLOOKUP(AA723,MonthSerial[],VLOOKUP(X723,Table9[],3,0)+2,0),DATE(X723,AA723,0)-AC723)</f>
        <v>#VALUE!</v>
      </c>
      <c r="AC723" s="45" t="e">
        <f>IF(COUNTIF(Table9[MM Year],X723),
VLOOKUP(X723,Table9[],5,0),
DATE(X723,1,0))</f>
        <v>#VALUE!</v>
      </c>
      <c r="AD723" s="46" t="e">
        <f>IF(AA723=0,DATE(YEAR(AC723+1),7,16),
IF(V723=0,IF(COUNTIF(Table9[MM Year],X723),AC723+AB723+Z723+15-DAY(AC723+AB723+Z723+15)+16,AC723+AB723+Z723-DAY(AC723+AB723+Z723)+16),
IF(COUNTIF(Table9[MM Year],X723),
IF(AC723+AB723+Z723&lt;VLOOKUP(X723,Table9[],7,0),AC723
+AB723+Z723+VLOOKUP(X723,Table9[],4,0),AC723+AB723+Z723),AC723
+AB723+Z723)))</f>
        <v>#VALUE!</v>
      </c>
      <c r="AE723" s="42"/>
      <c r="AF723" s="15" t="str">
        <f>IFERROR(IF(COUNTIF(Table9[MM Year],X723),
IF(AD723&lt;VLOOKUP(X723,Table9[],7,0),AD723
+VLOOKUP(X723,Table9[],4,0),AD723),AD723
),"")</f>
        <v/>
      </c>
      <c r="AG723" s="5"/>
      <c r="AH723" s="5"/>
      <c r="AI723" s="5"/>
      <c r="AJ723" s="6"/>
      <c r="AK723" s="6"/>
      <c r="AL723" s="12" t="str">
        <f t="shared" si="117"/>
        <v/>
      </c>
      <c r="AM723" s="5"/>
      <c r="AN723" s="27" t="str">
        <f t="shared" si="118"/>
        <v/>
      </c>
      <c r="AO723" s="5"/>
      <c r="AP723" s="5"/>
      <c r="AQ723" s="6"/>
      <c r="AR723" s="12" t="str">
        <f t="shared" si="119"/>
        <v/>
      </c>
      <c r="AS723" s="6"/>
      <c r="AT723" s="5"/>
      <c r="AU723" s="53"/>
      <c r="AV723" s="53"/>
      <c r="AW723" s="54"/>
      <c r="AX723" s="15" t="str">
        <f t="shared" si="120"/>
        <v/>
      </c>
      <c r="AY723" s="5"/>
      <c r="AZ723" s="27" t="str">
        <f>IFERROR(VLOOKUP(AY723,vlookup!A$2:I$331,2,FALSE),"")</f>
        <v/>
      </c>
      <c r="BA723" s="27" t="str">
        <f>IFERROR(VLOOKUP(AY723,vlookup!A$2:I$331,3,FALSE),"")</f>
        <v/>
      </c>
      <c r="BB723" s="5"/>
      <c r="BC723" s="27" t="str">
        <f>IFERROR(VLOOKUP(BB723,vlookup!D$2:E$331,2,FALSE),"")</f>
        <v/>
      </c>
      <c r="BD723" s="5"/>
      <c r="BE723" s="27" t="str">
        <f t="shared" si="121"/>
        <v/>
      </c>
      <c r="BF723" s="27" t="str">
        <f>IFERROR(VLOOKUP(BE723,vlookup!G$2:I$331,2,FALSE),"")</f>
        <v/>
      </c>
      <c r="BG723" s="27" t="str">
        <f>IFERROR(VLOOKUP(BE723,vlookup!G$2:I$331,3,FALSE),"")</f>
        <v/>
      </c>
      <c r="BH723" s="5"/>
      <c r="BI723" s="6"/>
      <c r="BJ723" s="6"/>
      <c r="BK723" s="6"/>
      <c r="BL723" s="6"/>
    </row>
    <row r="724" spans="1:64">
      <c r="A724" s="4"/>
      <c r="B724" s="5"/>
      <c r="C724" s="27" t="str">
        <f>IFERROR(VLOOKUP(B724,vlookup!A$2:I$331,2,FALSE),"")</f>
        <v/>
      </c>
      <c r="D724" s="27" t="str">
        <f>IFERROR(VLOOKUP(B724,vlookup!A$2:I$331,3,FALSE),"")</f>
        <v/>
      </c>
      <c r="E724" s="5"/>
      <c r="F724" s="27" t="str">
        <f>IFERROR(VLOOKUP(E724,vlookup!D$2:E$331,2,FALSE),"")</f>
        <v/>
      </c>
      <c r="G724" s="5"/>
      <c r="H724" s="27" t="str">
        <f t="shared" si="112"/>
        <v/>
      </c>
      <c r="I724" s="27" t="str">
        <f>IFERROR(VLOOKUP(H724,vlookup!G$2:I$331,2,FALSE),"")</f>
        <v/>
      </c>
      <c r="J724" s="27" t="str">
        <f>IFERROR(VLOOKUP(H724,vlookup!G$2:I$331,3,FALSE),"")</f>
        <v/>
      </c>
      <c r="K724" s="5"/>
      <c r="L724" s="6"/>
      <c r="M724" s="6"/>
      <c r="N724" s="6"/>
      <c r="O724" s="6"/>
      <c r="P724" s="6"/>
      <c r="Q724" s="14" t="str">
        <f t="shared" si="113"/>
        <v/>
      </c>
      <c r="R724" s="5"/>
      <c r="S724" s="6"/>
      <c r="T724" s="6"/>
      <c r="U724" s="5"/>
      <c r="V724" s="45">
        <f t="shared" si="114"/>
        <v>0</v>
      </c>
      <c r="W724" s="45">
        <f t="shared" si="115"/>
        <v>0</v>
      </c>
      <c r="X724" s="45" t="e">
        <f t="shared" si="116"/>
        <v>#VALUE!</v>
      </c>
      <c r="Y724" s="45">
        <f>IFERROR(VALUE(V724),VLOOKUP(V724,DayReplace[],2,0))</f>
        <v>0</v>
      </c>
      <c r="Z724" s="45">
        <f>IF(V724=0,1,
IF(OR(AND(COUNTIF(Table12[Normal and Leap Years],X724),AA724=3,Y724=30),
AND(COUNTIF(Table9[MM Year],X724),COUNTIF(Table13[Always 29-Day Months],AA724),Y724=30)),Y724
-1,Y724))</f>
        <v>1</v>
      </c>
      <c r="AA724" s="45">
        <f>IFERROR(VALUE(W724),VLOOKUP(W724,MonthReplace[],2,0))</f>
        <v>0</v>
      </c>
      <c r="AB724" s="45" t="e">
        <f>IF(COUNTIF(Table9[MM Year],X724),VLOOKUP(AA724,MonthSerial[],VLOOKUP(X724,Table9[],3,0)+2,0),DATE(X724,AA724,0)-AC724)</f>
        <v>#VALUE!</v>
      </c>
      <c r="AC724" s="45" t="e">
        <f>IF(COUNTIF(Table9[MM Year],X724),
VLOOKUP(X724,Table9[],5,0),
DATE(X724,1,0))</f>
        <v>#VALUE!</v>
      </c>
      <c r="AD724" s="46" t="e">
        <f>IF(AA724=0,DATE(YEAR(AC724+1),7,16),
IF(V724=0,IF(COUNTIF(Table9[MM Year],X724),AC724+AB724+Z724+15-DAY(AC724+AB724+Z724+15)+16,AC724+AB724+Z724-DAY(AC724+AB724+Z724)+16),
IF(COUNTIF(Table9[MM Year],X724),
IF(AC724+AB724+Z724&lt;VLOOKUP(X724,Table9[],7,0),AC724
+AB724+Z724+VLOOKUP(X724,Table9[],4,0),AC724+AB724+Z724),AC724
+AB724+Z724)))</f>
        <v>#VALUE!</v>
      </c>
      <c r="AE724" s="42"/>
      <c r="AF724" s="15" t="str">
        <f>IFERROR(IF(COUNTIF(Table9[MM Year],X724),
IF(AD724&lt;VLOOKUP(X724,Table9[],7,0),AD724
+VLOOKUP(X724,Table9[],4,0),AD724),AD724
),"")</f>
        <v/>
      </c>
      <c r="AG724" s="5"/>
      <c r="AH724" s="5"/>
      <c r="AI724" s="5"/>
      <c r="AJ724" s="6"/>
      <c r="AK724" s="6"/>
      <c r="AL724" s="12" t="str">
        <f t="shared" si="117"/>
        <v/>
      </c>
      <c r="AM724" s="5"/>
      <c r="AN724" s="27" t="str">
        <f t="shared" si="118"/>
        <v/>
      </c>
      <c r="AO724" s="5"/>
      <c r="AP724" s="5"/>
      <c r="AQ724" s="6"/>
      <c r="AR724" s="12" t="str">
        <f t="shared" si="119"/>
        <v/>
      </c>
      <c r="AS724" s="6"/>
      <c r="AT724" s="5"/>
      <c r="AU724" s="53"/>
      <c r="AV724" s="53"/>
      <c r="AW724" s="54"/>
      <c r="AX724" s="15" t="str">
        <f t="shared" si="120"/>
        <v/>
      </c>
      <c r="AY724" s="5"/>
      <c r="AZ724" s="27" t="str">
        <f>IFERROR(VLOOKUP(AY724,vlookup!A$2:I$331,2,FALSE),"")</f>
        <v/>
      </c>
      <c r="BA724" s="27" t="str">
        <f>IFERROR(VLOOKUP(AY724,vlookup!A$2:I$331,3,FALSE),"")</f>
        <v/>
      </c>
      <c r="BB724" s="5"/>
      <c r="BC724" s="27" t="str">
        <f>IFERROR(VLOOKUP(BB724,vlookup!D$2:E$331,2,FALSE),"")</f>
        <v/>
      </c>
      <c r="BD724" s="5"/>
      <c r="BE724" s="27" t="str">
        <f t="shared" si="121"/>
        <v/>
      </c>
      <c r="BF724" s="27" t="str">
        <f>IFERROR(VLOOKUP(BE724,vlookup!G$2:I$331,2,FALSE),"")</f>
        <v/>
      </c>
      <c r="BG724" s="27" t="str">
        <f>IFERROR(VLOOKUP(BE724,vlookup!G$2:I$331,3,FALSE),"")</f>
        <v/>
      </c>
      <c r="BH724" s="5"/>
      <c r="BI724" s="6"/>
      <c r="BJ724" s="6"/>
      <c r="BK724" s="6"/>
      <c r="BL724" s="6"/>
    </row>
    <row r="725" spans="1:64">
      <c r="A725" s="4"/>
      <c r="B725" s="5"/>
      <c r="C725" s="27" t="str">
        <f>IFERROR(VLOOKUP(B725,vlookup!A$2:I$331,2,FALSE),"")</f>
        <v/>
      </c>
      <c r="D725" s="27" t="str">
        <f>IFERROR(VLOOKUP(B725,vlookup!A$2:I$331,3,FALSE),"")</f>
        <v/>
      </c>
      <c r="E725" s="5"/>
      <c r="F725" s="27" t="str">
        <f>IFERROR(VLOOKUP(E725,vlookup!D$2:E$331,2,FALSE),"")</f>
        <v/>
      </c>
      <c r="G725" s="5"/>
      <c r="H725" s="27" t="str">
        <f t="shared" si="112"/>
        <v/>
      </c>
      <c r="I725" s="27" t="str">
        <f>IFERROR(VLOOKUP(H725,vlookup!G$2:I$331,2,FALSE),"")</f>
        <v/>
      </c>
      <c r="J725" s="27" t="str">
        <f>IFERROR(VLOOKUP(H725,vlookup!G$2:I$331,3,FALSE),"")</f>
        <v/>
      </c>
      <c r="K725" s="5"/>
      <c r="L725" s="6"/>
      <c r="M725" s="6"/>
      <c r="N725" s="6"/>
      <c r="O725" s="6"/>
      <c r="P725" s="6"/>
      <c r="Q725" s="14" t="str">
        <f t="shared" si="113"/>
        <v/>
      </c>
      <c r="R725" s="5"/>
      <c r="S725" s="6"/>
      <c r="T725" s="6"/>
      <c r="U725" s="5"/>
      <c r="V725" s="45">
        <f t="shared" si="114"/>
        <v>0</v>
      </c>
      <c r="W725" s="45">
        <f t="shared" si="115"/>
        <v>0</v>
      </c>
      <c r="X725" s="45" t="e">
        <f t="shared" si="116"/>
        <v>#VALUE!</v>
      </c>
      <c r="Y725" s="45">
        <f>IFERROR(VALUE(V725),VLOOKUP(V725,DayReplace[],2,0))</f>
        <v>0</v>
      </c>
      <c r="Z725" s="45">
        <f>IF(V725=0,1,
IF(OR(AND(COUNTIF(Table12[Normal and Leap Years],X725),AA725=3,Y725=30),
AND(COUNTIF(Table9[MM Year],X725),COUNTIF(Table13[Always 29-Day Months],AA725),Y725=30)),Y725
-1,Y725))</f>
        <v>1</v>
      </c>
      <c r="AA725" s="45">
        <f>IFERROR(VALUE(W725),VLOOKUP(W725,MonthReplace[],2,0))</f>
        <v>0</v>
      </c>
      <c r="AB725" s="45" t="e">
        <f>IF(COUNTIF(Table9[MM Year],X725),VLOOKUP(AA725,MonthSerial[],VLOOKUP(X725,Table9[],3,0)+2,0),DATE(X725,AA725,0)-AC725)</f>
        <v>#VALUE!</v>
      </c>
      <c r="AC725" s="45" t="e">
        <f>IF(COUNTIF(Table9[MM Year],X725),
VLOOKUP(X725,Table9[],5,0),
DATE(X725,1,0))</f>
        <v>#VALUE!</v>
      </c>
      <c r="AD725" s="46" t="e">
        <f>IF(AA725=0,DATE(YEAR(AC725+1),7,16),
IF(V725=0,IF(COUNTIF(Table9[MM Year],X725),AC725+AB725+Z725+15-DAY(AC725+AB725+Z725+15)+16,AC725+AB725+Z725-DAY(AC725+AB725+Z725)+16),
IF(COUNTIF(Table9[MM Year],X725),
IF(AC725+AB725+Z725&lt;VLOOKUP(X725,Table9[],7,0),AC725
+AB725+Z725+VLOOKUP(X725,Table9[],4,0),AC725+AB725+Z725),AC725
+AB725+Z725)))</f>
        <v>#VALUE!</v>
      </c>
      <c r="AE725" s="42"/>
      <c r="AF725" s="15" t="str">
        <f>IFERROR(IF(COUNTIF(Table9[MM Year],X725),
IF(AD725&lt;VLOOKUP(X725,Table9[],7,0),AD725
+VLOOKUP(X725,Table9[],4,0),AD725),AD725
),"")</f>
        <v/>
      </c>
      <c r="AG725" s="5"/>
      <c r="AH725" s="5"/>
      <c r="AI725" s="5"/>
      <c r="AJ725" s="6"/>
      <c r="AK725" s="6"/>
      <c r="AL725" s="12" t="str">
        <f t="shared" si="117"/>
        <v/>
      </c>
      <c r="AM725" s="5"/>
      <c r="AN725" s="27" t="str">
        <f t="shared" si="118"/>
        <v/>
      </c>
      <c r="AO725" s="5"/>
      <c r="AP725" s="5"/>
      <c r="AQ725" s="6"/>
      <c r="AR725" s="12" t="str">
        <f t="shared" si="119"/>
        <v/>
      </c>
      <c r="AS725" s="6"/>
      <c r="AT725" s="5"/>
      <c r="AU725" s="53"/>
      <c r="AV725" s="53"/>
      <c r="AW725" s="54"/>
      <c r="AX725" s="15" t="str">
        <f t="shared" si="120"/>
        <v/>
      </c>
      <c r="AY725" s="5"/>
      <c r="AZ725" s="27" t="str">
        <f>IFERROR(VLOOKUP(AY725,vlookup!A$2:I$331,2,FALSE),"")</f>
        <v/>
      </c>
      <c r="BA725" s="27" t="str">
        <f>IFERROR(VLOOKUP(AY725,vlookup!A$2:I$331,3,FALSE),"")</f>
        <v/>
      </c>
      <c r="BB725" s="5"/>
      <c r="BC725" s="27" t="str">
        <f>IFERROR(VLOOKUP(BB725,vlookup!D$2:E$331,2,FALSE),"")</f>
        <v/>
      </c>
      <c r="BD725" s="5"/>
      <c r="BE725" s="27" t="str">
        <f t="shared" si="121"/>
        <v/>
      </c>
      <c r="BF725" s="27" t="str">
        <f>IFERROR(VLOOKUP(BE725,vlookup!G$2:I$331,2,FALSE),"")</f>
        <v/>
      </c>
      <c r="BG725" s="27" t="str">
        <f>IFERROR(VLOOKUP(BE725,vlookup!G$2:I$331,3,FALSE),"")</f>
        <v/>
      </c>
      <c r="BH725" s="5"/>
      <c r="BI725" s="6"/>
      <c r="BJ725" s="6"/>
      <c r="BK725" s="6"/>
      <c r="BL725" s="6"/>
    </row>
    <row r="726" spans="1:64">
      <c r="A726" s="4"/>
      <c r="B726" s="5"/>
      <c r="C726" s="27" t="str">
        <f>IFERROR(VLOOKUP(B726,vlookup!A$2:I$331,2,FALSE),"")</f>
        <v/>
      </c>
      <c r="D726" s="27" t="str">
        <f>IFERROR(VLOOKUP(B726,vlookup!A$2:I$331,3,FALSE),"")</f>
        <v/>
      </c>
      <c r="E726" s="5"/>
      <c r="F726" s="27" t="str">
        <f>IFERROR(VLOOKUP(E726,vlookup!D$2:E$331,2,FALSE),"")</f>
        <v/>
      </c>
      <c r="G726" s="5"/>
      <c r="H726" s="27" t="str">
        <f t="shared" si="112"/>
        <v/>
      </c>
      <c r="I726" s="27" t="str">
        <f>IFERROR(VLOOKUP(H726,vlookup!G$2:I$331,2,FALSE),"")</f>
        <v/>
      </c>
      <c r="J726" s="27" t="str">
        <f>IFERROR(VLOOKUP(H726,vlookup!G$2:I$331,3,FALSE),"")</f>
        <v/>
      </c>
      <c r="K726" s="5"/>
      <c r="L726" s="6"/>
      <c r="M726" s="6"/>
      <c r="N726" s="6"/>
      <c r="O726" s="6"/>
      <c r="P726" s="6"/>
      <c r="Q726" s="14" t="str">
        <f t="shared" si="113"/>
        <v/>
      </c>
      <c r="R726" s="5"/>
      <c r="S726" s="6"/>
      <c r="T726" s="6"/>
      <c r="U726" s="5"/>
      <c r="V726" s="45">
        <f t="shared" si="114"/>
        <v>0</v>
      </c>
      <c r="W726" s="45">
        <f t="shared" si="115"/>
        <v>0</v>
      </c>
      <c r="X726" s="45" t="e">
        <f t="shared" si="116"/>
        <v>#VALUE!</v>
      </c>
      <c r="Y726" s="45">
        <f>IFERROR(VALUE(V726),VLOOKUP(V726,DayReplace[],2,0))</f>
        <v>0</v>
      </c>
      <c r="Z726" s="45">
        <f>IF(V726=0,1,
IF(OR(AND(COUNTIF(Table12[Normal and Leap Years],X726),AA726=3,Y726=30),
AND(COUNTIF(Table9[MM Year],X726),COUNTIF(Table13[Always 29-Day Months],AA726),Y726=30)),Y726
-1,Y726))</f>
        <v>1</v>
      </c>
      <c r="AA726" s="45">
        <f>IFERROR(VALUE(W726),VLOOKUP(W726,MonthReplace[],2,0))</f>
        <v>0</v>
      </c>
      <c r="AB726" s="45" t="e">
        <f>IF(COUNTIF(Table9[MM Year],X726),VLOOKUP(AA726,MonthSerial[],VLOOKUP(X726,Table9[],3,0)+2,0),DATE(X726,AA726,0)-AC726)</f>
        <v>#VALUE!</v>
      </c>
      <c r="AC726" s="45" t="e">
        <f>IF(COUNTIF(Table9[MM Year],X726),
VLOOKUP(X726,Table9[],5,0),
DATE(X726,1,0))</f>
        <v>#VALUE!</v>
      </c>
      <c r="AD726" s="46" t="e">
        <f>IF(AA726=0,DATE(YEAR(AC726+1),7,16),
IF(V726=0,IF(COUNTIF(Table9[MM Year],X726),AC726+AB726+Z726+15-DAY(AC726+AB726+Z726+15)+16,AC726+AB726+Z726-DAY(AC726+AB726+Z726)+16),
IF(COUNTIF(Table9[MM Year],X726),
IF(AC726+AB726+Z726&lt;VLOOKUP(X726,Table9[],7,0),AC726
+AB726+Z726+VLOOKUP(X726,Table9[],4,0),AC726+AB726+Z726),AC726
+AB726+Z726)))</f>
        <v>#VALUE!</v>
      </c>
      <c r="AE726" s="42"/>
      <c r="AF726" s="15" t="str">
        <f>IFERROR(IF(COUNTIF(Table9[MM Year],X726),
IF(AD726&lt;VLOOKUP(X726,Table9[],7,0),AD726
+VLOOKUP(X726,Table9[],4,0),AD726),AD726
),"")</f>
        <v/>
      </c>
      <c r="AG726" s="5"/>
      <c r="AH726" s="5"/>
      <c r="AI726" s="5"/>
      <c r="AJ726" s="6"/>
      <c r="AK726" s="6"/>
      <c r="AL726" s="12" t="str">
        <f t="shared" si="117"/>
        <v/>
      </c>
      <c r="AM726" s="5"/>
      <c r="AN726" s="27" t="str">
        <f t="shared" si="118"/>
        <v/>
      </c>
      <c r="AO726" s="5"/>
      <c r="AP726" s="5"/>
      <c r="AQ726" s="6"/>
      <c r="AR726" s="12" t="str">
        <f t="shared" si="119"/>
        <v/>
      </c>
      <c r="AS726" s="6"/>
      <c r="AT726" s="5"/>
      <c r="AU726" s="53"/>
      <c r="AV726" s="53"/>
      <c r="AW726" s="54"/>
      <c r="AX726" s="15" t="str">
        <f t="shared" si="120"/>
        <v/>
      </c>
      <c r="AY726" s="5"/>
      <c r="AZ726" s="27" t="str">
        <f>IFERROR(VLOOKUP(AY726,vlookup!A$2:I$331,2,FALSE),"")</f>
        <v/>
      </c>
      <c r="BA726" s="27" t="str">
        <f>IFERROR(VLOOKUP(AY726,vlookup!A$2:I$331,3,FALSE),"")</f>
        <v/>
      </c>
      <c r="BB726" s="5"/>
      <c r="BC726" s="27" t="str">
        <f>IFERROR(VLOOKUP(BB726,vlookup!D$2:E$331,2,FALSE),"")</f>
        <v/>
      </c>
      <c r="BD726" s="5"/>
      <c r="BE726" s="27" t="str">
        <f t="shared" si="121"/>
        <v/>
      </c>
      <c r="BF726" s="27" t="str">
        <f>IFERROR(VLOOKUP(BE726,vlookup!G$2:I$331,2,FALSE),"")</f>
        <v/>
      </c>
      <c r="BG726" s="27" t="str">
        <f>IFERROR(VLOOKUP(BE726,vlookup!G$2:I$331,3,FALSE),"")</f>
        <v/>
      </c>
      <c r="BH726" s="5"/>
      <c r="BI726" s="6"/>
      <c r="BJ726" s="6"/>
      <c r="BK726" s="6"/>
      <c r="BL726" s="6"/>
    </row>
    <row r="727" spans="1:64">
      <c r="A727" s="4"/>
      <c r="B727" s="5"/>
      <c r="C727" s="27" t="str">
        <f>IFERROR(VLOOKUP(B727,vlookup!A$2:I$331,2,FALSE),"")</f>
        <v/>
      </c>
      <c r="D727" s="27" t="str">
        <f>IFERROR(VLOOKUP(B727,vlookup!A$2:I$331,3,FALSE),"")</f>
        <v/>
      </c>
      <c r="E727" s="5"/>
      <c r="F727" s="27" t="str">
        <f>IFERROR(VLOOKUP(E727,vlookup!D$2:E$331,2,FALSE),"")</f>
        <v/>
      </c>
      <c r="G727" s="5"/>
      <c r="H727" s="27" t="str">
        <f t="shared" si="112"/>
        <v/>
      </c>
      <c r="I727" s="27" t="str">
        <f>IFERROR(VLOOKUP(H727,vlookup!G$2:I$331,2,FALSE),"")</f>
        <v/>
      </c>
      <c r="J727" s="27" t="str">
        <f>IFERROR(VLOOKUP(H727,vlookup!G$2:I$331,3,FALSE),"")</f>
        <v/>
      </c>
      <c r="K727" s="5"/>
      <c r="L727" s="6"/>
      <c r="M727" s="6"/>
      <c r="N727" s="6"/>
      <c r="O727" s="6"/>
      <c r="P727" s="6"/>
      <c r="Q727" s="14" t="str">
        <f t="shared" si="113"/>
        <v/>
      </c>
      <c r="R727" s="5"/>
      <c r="S727" s="6"/>
      <c r="T727" s="6"/>
      <c r="U727" s="5"/>
      <c r="V727" s="45">
        <f t="shared" si="114"/>
        <v>0</v>
      </c>
      <c r="W727" s="45">
        <f t="shared" si="115"/>
        <v>0</v>
      </c>
      <c r="X727" s="45" t="e">
        <f t="shared" si="116"/>
        <v>#VALUE!</v>
      </c>
      <c r="Y727" s="45">
        <f>IFERROR(VALUE(V727),VLOOKUP(V727,DayReplace[],2,0))</f>
        <v>0</v>
      </c>
      <c r="Z727" s="45">
        <f>IF(V727=0,1,
IF(OR(AND(COUNTIF(Table12[Normal and Leap Years],X727),AA727=3,Y727=30),
AND(COUNTIF(Table9[MM Year],X727),COUNTIF(Table13[Always 29-Day Months],AA727),Y727=30)),Y727
-1,Y727))</f>
        <v>1</v>
      </c>
      <c r="AA727" s="45">
        <f>IFERROR(VALUE(W727),VLOOKUP(W727,MonthReplace[],2,0))</f>
        <v>0</v>
      </c>
      <c r="AB727" s="45" t="e">
        <f>IF(COUNTIF(Table9[MM Year],X727),VLOOKUP(AA727,MonthSerial[],VLOOKUP(X727,Table9[],3,0)+2,0),DATE(X727,AA727,0)-AC727)</f>
        <v>#VALUE!</v>
      </c>
      <c r="AC727" s="45" t="e">
        <f>IF(COUNTIF(Table9[MM Year],X727),
VLOOKUP(X727,Table9[],5,0),
DATE(X727,1,0))</f>
        <v>#VALUE!</v>
      </c>
      <c r="AD727" s="46" t="e">
        <f>IF(AA727=0,DATE(YEAR(AC727+1),7,16),
IF(V727=0,IF(COUNTIF(Table9[MM Year],X727),AC727+AB727+Z727+15-DAY(AC727+AB727+Z727+15)+16,AC727+AB727+Z727-DAY(AC727+AB727+Z727)+16),
IF(COUNTIF(Table9[MM Year],X727),
IF(AC727+AB727+Z727&lt;VLOOKUP(X727,Table9[],7,0),AC727
+AB727+Z727+VLOOKUP(X727,Table9[],4,0),AC727+AB727+Z727),AC727
+AB727+Z727)))</f>
        <v>#VALUE!</v>
      </c>
      <c r="AE727" s="42"/>
      <c r="AF727" s="15" t="str">
        <f>IFERROR(IF(COUNTIF(Table9[MM Year],X727),
IF(AD727&lt;VLOOKUP(X727,Table9[],7,0),AD727
+VLOOKUP(X727,Table9[],4,0),AD727),AD727
),"")</f>
        <v/>
      </c>
      <c r="AG727" s="5"/>
      <c r="AH727" s="5"/>
      <c r="AI727" s="5"/>
      <c r="AJ727" s="6"/>
      <c r="AK727" s="6"/>
      <c r="AL727" s="12" t="str">
        <f t="shared" si="117"/>
        <v/>
      </c>
      <c r="AM727" s="5"/>
      <c r="AN727" s="27" t="str">
        <f t="shared" si="118"/>
        <v/>
      </c>
      <c r="AO727" s="5"/>
      <c r="AP727" s="5"/>
      <c r="AQ727" s="6"/>
      <c r="AR727" s="12" t="str">
        <f t="shared" si="119"/>
        <v/>
      </c>
      <c r="AS727" s="6"/>
      <c r="AT727" s="5"/>
      <c r="AU727" s="53"/>
      <c r="AV727" s="53"/>
      <c r="AW727" s="54"/>
      <c r="AX727" s="15" t="str">
        <f t="shared" si="120"/>
        <v/>
      </c>
      <c r="AY727" s="5"/>
      <c r="AZ727" s="27" t="str">
        <f>IFERROR(VLOOKUP(AY727,vlookup!A$2:I$331,2,FALSE),"")</f>
        <v/>
      </c>
      <c r="BA727" s="27" t="str">
        <f>IFERROR(VLOOKUP(AY727,vlookup!A$2:I$331,3,FALSE),"")</f>
        <v/>
      </c>
      <c r="BB727" s="5"/>
      <c r="BC727" s="27" t="str">
        <f>IFERROR(VLOOKUP(BB727,vlookup!D$2:E$331,2,FALSE),"")</f>
        <v/>
      </c>
      <c r="BD727" s="5"/>
      <c r="BE727" s="27" t="str">
        <f t="shared" si="121"/>
        <v/>
      </c>
      <c r="BF727" s="27" t="str">
        <f>IFERROR(VLOOKUP(BE727,vlookup!G$2:I$331,2,FALSE),"")</f>
        <v/>
      </c>
      <c r="BG727" s="27" t="str">
        <f>IFERROR(VLOOKUP(BE727,vlookup!G$2:I$331,3,FALSE),"")</f>
        <v/>
      </c>
      <c r="BH727" s="5"/>
      <c r="BI727" s="6"/>
      <c r="BJ727" s="6"/>
      <c r="BK727" s="6"/>
      <c r="BL727" s="6"/>
    </row>
    <row r="728" spans="1:64">
      <c r="A728" s="4"/>
      <c r="B728" s="5"/>
      <c r="C728" s="27" t="str">
        <f>IFERROR(VLOOKUP(B728,vlookup!A$2:I$331,2,FALSE),"")</f>
        <v/>
      </c>
      <c r="D728" s="27" t="str">
        <f>IFERROR(VLOOKUP(B728,vlookup!A$2:I$331,3,FALSE),"")</f>
        <v/>
      </c>
      <c r="E728" s="5"/>
      <c r="F728" s="27" t="str">
        <f>IFERROR(VLOOKUP(E728,vlookup!D$2:E$331,2,FALSE),"")</f>
        <v/>
      </c>
      <c r="G728" s="5"/>
      <c r="H728" s="27" t="str">
        <f t="shared" si="112"/>
        <v/>
      </c>
      <c r="I728" s="27" t="str">
        <f>IFERROR(VLOOKUP(H728,vlookup!G$2:I$331,2,FALSE),"")</f>
        <v/>
      </c>
      <c r="J728" s="27" t="str">
        <f>IFERROR(VLOOKUP(H728,vlookup!G$2:I$331,3,FALSE),"")</f>
        <v/>
      </c>
      <c r="K728" s="5"/>
      <c r="L728" s="6"/>
      <c r="M728" s="6"/>
      <c r="N728" s="6"/>
      <c r="O728" s="6"/>
      <c r="P728" s="6"/>
      <c r="Q728" s="14" t="str">
        <f t="shared" si="113"/>
        <v/>
      </c>
      <c r="R728" s="5"/>
      <c r="S728" s="6"/>
      <c r="T728" s="6"/>
      <c r="U728" s="5"/>
      <c r="V728" s="45">
        <f t="shared" si="114"/>
        <v>0</v>
      </c>
      <c r="W728" s="45">
        <f t="shared" si="115"/>
        <v>0</v>
      </c>
      <c r="X728" s="45" t="e">
        <f t="shared" si="116"/>
        <v>#VALUE!</v>
      </c>
      <c r="Y728" s="45">
        <f>IFERROR(VALUE(V728),VLOOKUP(V728,DayReplace[],2,0))</f>
        <v>0</v>
      </c>
      <c r="Z728" s="45">
        <f>IF(V728=0,1,
IF(OR(AND(COUNTIF(Table12[Normal and Leap Years],X728),AA728=3,Y728=30),
AND(COUNTIF(Table9[MM Year],X728),COUNTIF(Table13[Always 29-Day Months],AA728),Y728=30)),Y728
-1,Y728))</f>
        <v>1</v>
      </c>
      <c r="AA728" s="45">
        <f>IFERROR(VALUE(W728),VLOOKUP(W728,MonthReplace[],2,0))</f>
        <v>0</v>
      </c>
      <c r="AB728" s="45" t="e">
        <f>IF(COUNTIF(Table9[MM Year],X728),VLOOKUP(AA728,MonthSerial[],VLOOKUP(X728,Table9[],3,0)+2,0),DATE(X728,AA728,0)-AC728)</f>
        <v>#VALUE!</v>
      </c>
      <c r="AC728" s="45" t="e">
        <f>IF(COUNTIF(Table9[MM Year],X728),
VLOOKUP(X728,Table9[],5,0),
DATE(X728,1,0))</f>
        <v>#VALUE!</v>
      </c>
      <c r="AD728" s="46" t="e">
        <f>IF(AA728=0,DATE(YEAR(AC728+1),7,16),
IF(V728=0,IF(COUNTIF(Table9[MM Year],X728),AC728+AB728+Z728+15-DAY(AC728+AB728+Z728+15)+16,AC728+AB728+Z728-DAY(AC728+AB728+Z728)+16),
IF(COUNTIF(Table9[MM Year],X728),
IF(AC728+AB728+Z728&lt;VLOOKUP(X728,Table9[],7,0),AC728
+AB728+Z728+VLOOKUP(X728,Table9[],4,0),AC728+AB728+Z728),AC728
+AB728+Z728)))</f>
        <v>#VALUE!</v>
      </c>
      <c r="AE728" s="42"/>
      <c r="AF728" s="15" t="str">
        <f>IFERROR(IF(COUNTIF(Table9[MM Year],X728),
IF(AD728&lt;VLOOKUP(X728,Table9[],7,0),AD728
+VLOOKUP(X728,Table9[],4,0),AD728),AD728
),"")</f>
        <v/>
      </c>
      <c r="AG728" s="5"/>
      <c r="AH728" s="5"/>
      <c r="AI728" s="5"/>
      <c r="AJ728" s="6"/>
      <c r="AK728" s="6"/>
      <c r="AL728" s="12" t="str">
        <f t="shared" si="117"/>
        <v/>
      </c>
      <c r="AM728" s="5"/>
      <c r="AN728" s="27" t="str">
        <f t="shared" si="118"/>
        <v/>
      </c>
      <c r="AO728" s="5"/>
      <c r="AP728" s="5"/>
      <c r="AQ728" s="6"/>
      <c r="AR728" s="12" t="str">
        <f t="shared" si="119"/>
        <v/>
      </c>
      <c r="AS728" s="6"/>
      <c r="AT728" s="5"/>
      <c r="AU728" s="53"/>
      <c r="AV728" s="53"/>
      <c r="AW728" s="54"/>
      <c r="AX728" s="15" t="str">
        <f t="shared" si="120"/>
        <v/>
      </c>
      <c r="AY728" s="5"/>
      <c r="AZ728" s="27" t="str">
        <f>IFERROR(VLOOKUP(AY728,vlookup!A$2:I$331,2,FALSE),"")</f>
        <v/>
      </c>
      <c r="BA728" s="27" t="str">
        <f>IFERROR(VLOOKUP(AY728,vlookup!A$2:I$331,3,FALSE),"")</f>
        <v/>
      </c>
      <c r="BB728" s="5"/>
      <c r="BC728" s="27" t="str">
        <f>IFERROR(VLOOKUP(BB728,vlookup!D$2:E$331,2,FALSE),"")</f>
        <v/>
      </c>
      <c r="BD728" s="5"/>
      <c r="BE728" s="27" t="str">
        <f t="shared" si="121"/>
        <v/>
      </c>
      <c r="BF728" s="27" t="str">
        <f>IFERROR(VLOOKUP(BE728,vlookup!G$2:I$331,2,FALSE),"")</f>
        <v/>
      </c>
      <c r="BG728" s="27" t="str">
        <f>IFERROR(VLOOKUP(BE728,vlookup!G$2:I$331,3,FALSE),"")</f>
        <v/>
      </c>
      <c r="BH728" s="5"/>
      <c r="BI728" s="6"/>
      <c r="BJ728" s="6"/>
      <c r="BK728" s="6"/>
      <c r="BL728" s="6"/>
    </row>
    <row r="729" spans="1:64">
      <c r="A729" s="4"/>
      <c r="B729" s="5"/>
      <c r="C729" s="27" t="str">
        <f>IFERROR(VLOOKUP(B729,vlookup!A$2:I$331,2,FALSE),"")</f>
        <v/>
      </c>
      <c r="D729" s="27" t="str">
        <f>IFERROR(VLOOKUP(B729,vlookup!A$2:I$331,3,FALSE),"")</f>
        <v/>
      </c>
      <c r="E729" s="5"/>
      <c r="F729" s="27" t="str">
        <f>IFERROR(VLOOKUP(E729,vlookup!D$2:E$331,2,FALSE),"")</f>
        <v/>
      </c>
      <c r="G729" s="5"/>
      <c r="H729" s="27" t="str">
        <f t="shared" si="112"/>
        <v/>
      </c>
      <c r="I729" s="27" t="str">
        <f>IFERROR(VLOOKUP(H729,vlookup!G$2:I$331,2,FALSE),"")</f>
        <v/>
      </c>
      <c r="J729" s="27" t="str">
        <f>IFERROR(VLOOKUP(H729,vlookup!G$2:I$331,3,FALSE),"")</f>
        <v/>
      </c>
      <c r="K729" s="5"/>
      <c r="L729" s="6"/>
      <c r="M729" s="6"/>
      <c r="N729" s="6"/>
      <c r="O729" s="6"/>
      <c r="P729" s="6"/>
      <c r="Q729" s="14" t="str">
        <f t="shared" si="113"/>
        <v/>
      </c>
      <c r="R729" s="5"/>
      <c r="S729" s="6"/>
      <c r="T729" s="6"/>
      <c r="U729" s="5"/>
      <c r="V729" s="45">
        <f t="shared" si="114"/>
        <v>0</v>
      </c>
      <c r="W729" s="45">
        <f t="shared" si="115"/>
        <v>0</v>
      </c>
      <c r="X729" s="45" t="e">
        <f t="shared" si="116"/>
        <v>#VALUE!</v>
      </c>
      <c r="Y729" s="45">
        <f>IFERROR(VALUE(V729),VLOOKUP(V729,DayReplace[],2,0))</f>
        <v>0</v>
      </c>
      <c r="Z729" s="45">
        <f>IF(V729=0,1,
IF(OR(AND(COUNTIF(Table12[Normal and Leap Years],X729),AA729=3,Y729=30),
AND(COUNTIF(Table9[MM Year],X729),COUNTIF(Table13[Always 29-Day Months],AA729),Y729=30)),Y729
-1,Y729))</f>
        <v>1</v>
      </c>
      <c r="AA729" s="45">
        <f>IFERROR(VALUE(W729),VLOOKUP(W729,MonthReplace[],2,0))</f>
        <v>0</v>
      </c>
      <c r="AB729" s="45" t="e">
        <f>IF(COUNTIF(Table9[MM Year],X729),VLOOKUP(AA729,MonthSerial[],VLOOKUP(X729,Table9[],3,0)+2,0),DATE(X729,AA729,0)-AC729)</f>
        <v>#VALUE!</v>
      </c>
      <c r="AC729" s="45" t="e">
        <f>IF(COUNTIF(Table9[MM Year],X729),
VLOOKUP(X729,Table9[],5,0),
DATE(X729,1,0))</f>
        <v>#VALUE!</v>
      </c>
      <c r="AD729" s="46" t="e">
        <f>IF(AA729=0,DATE(YEAR(AC729+1),7,16),
IF(V729=0,IF(COUNTIF(Table9[MM Year],X729),AC729+AB729+Z729+15-DAY(AC729+AB729+Z729+15)+16,AC729+AB729+Z729-DAY(AC729+AB729+Z729)+16),
IF(COUNTIF(Table9[MM Year],X729),
IF(AC729+AB729+Z729&lt;VLOOKUP(X729,Table9[],7,0),AC729
+AB729+Z729+VLOOKUP(X729,Table9[],4,0),AC729+AB729+Z729),AC729
+AB729+Z729)))</f>
        <v>#VALUE!</v>
      </c>
      <c r="AE729" s="42"/>
      <c r="AF729" s="15" t="str">
        <f>IFERROR(IF(COUNTIF(Table9[MM Year],X729),
IF(AD729&lt;VLOOKUP(X729,Table9[],7,0),AD729
+VLOOKUP(X729,Table9[],4,0),AD729),AD729
),"")</f>
        <v/>
      </c>
      <c r="AG729" s="5"/>
      <c r="AH729" s="5"/>
      <c r="AI729" s="5"/>
      <c r="AJ729" s="6"/>
      <c r="AK729" s="6"/>
      <c r="AL729" s="12" t="str">
        <f t="shared" si="117"/>
        <v/>
      </c>
      <c r="AM729" s="5"/>
      <c r="AN729" s="27" t="str">
        <f t="shared" si="118"/>
        <v/>
      </c>
      <c r="AO729" s="5"/>
      <c r="AP729" s="5"/>
      <c r="AQ729" s="6"/>
      <c r="AR729" s="12" t="str">
        <f t="shared" si="119"/>
        <v/>
      </c>
      <c r="AS729" s="6"/>
      <c r="AT729" s="5"/>
      <c r="AU729" s="53"/>
      <c r="AV729" s="53"/>
      <c r="AW729" s="54"/>
      <c r="AX729" s="15" t="str">
        <f t="shared" si="120"/>
        <v/>
      </c>
      <c r="AY729" s="5"/>
      <c r="AZ729" s="27" t="str">
        <f>IFERROR(VLOOKUP(AY729,vlookup!A$2:I$331,2,FALSE),"")</f>
        <v/>
      </c>
      <c r="BA729" s="27" t="str">
        <f>IFERROR(VLOOKUP(AY729,vlookup!A$2:I$331,3,FALSE),"")</f>
        <v/>
      </c>
      <c r="BB729" s="5"/>
      <c r="BC729" s="27" t="str">
        <f>IFERROR(VLOOKUP(BB729,vlookup!D$2:E$331,2,FALSE),"")</f>
        <v/>
      </c>
      <c r="BD729" s="5"/>
      <c r="BE729" s="27" t="str">
        <f t="shared" si="121"/>
        <v/>
      </c>
      <c r="BF729" s="27" t="str">
        <f>IFERROR(VLOOKUP(BE729,vlookup!G$2:I$331,2,FALSE),"")</f>
        <v/>
      </c>
      <c r="BG729" s="27" t="str">
        <f>IFERROR(VLOOKUP(BE729,vlookup!G$2:I$331,3,FALSE),"")</f>
        <v/>
      </c>
      <c r="BH729" s="5"/>
      <c r="BI729" s="6"/>
      <c r="BJ729" s="6"/>
      <c r="BK729" s="6"/>
      <c r="BL729" s="6"/>
    </row>
    <row r="730" spans="1:64">
      <c r="A730" s="4"/>
      <c r="B730" s="5"/>
      <c r="C730" s="27" t="str">
        <f>IFERROR(VLOOKUP(B730,vlookup!A$2:I$331,2,FALSE),"")</f>
        <v/>
      </c>
      <c r="D730" s="27" t="str">
        <f>IFERROR(VLOOKUP(B730,vlookup!A$2:I$331,3,FALSE),"")</f>
        <v/>
      </c>
      <c r="E730" s="5"/>
      <c r="F730" s="27" t="str">
        <f>IFERROR(VLOOKUP(E730,vlookup!D$2:E$331,2,FALSE),"")</f>
        <v/>
      </c>
      <c r="G730" s="5"/>
      <c r="H730" s="27" t="str">
        <f t="shared" si="112"/>
        <v/>
      </c>
      <c r="I730" s="27" t="str">
        <f>IFERROR(VLOOKUP(H730,vlookup!G$2:I$331,2,FALSE),"")</f>
        <v/>
      </c>
      <c r="J730" s="27" t="str">
        <f>IFERROR(VLOOKUP(H730,vlookup!G$2:I$331,3,FALSE),"")</f>
        <v/>
      </c>
      <c r="K730" s="5"/>
      <c r="L730" s="6"/>
      <c r="M730" s="6"/>
      <c r="N730" s="6"/>
      <c r="O730" s="6"/>
      <c r="P730" s="6"/>
      <c r="Q730" s="14" t="str">
        <f t="shared" si="113"/>
        <v/>
      </c>
      <c r="R730" s="5"/>
      <c r="S730" s="6"/>
      <c r="T730" s="6"/>
      <c r="U730" s="5"/>
      <c r="V730" s="45">
        <f t="shared" si="114"/>
        <v>0</v>
      </c>
      <c r="W730" s="45">
        <f t="shared" si="115"/>
        <v>0</v>
      </c>
      <c r="X730" s="45" t="e">
        <f t="shared" si="116"/>
        <v>#VALUE!</v>
      </c>
      <c r="Y730" s="45">
        <f>IFERROR(VALUE(V730),VLOOKUP(V730,DayReplace[],2,0))</f>
        <v>0</v>
      </c>
      <c r="Z730" s="45">
        <f>IF(V730=0,1,
IF(OR(AND(COUNTIF(Table12[Normal and Leap Years],X730),AA730=3,Y730=30),
AND(COUNTIF(Table9[MM Year],X730),COUNTIF(Table13[Always 29-Day Months],AA730),Y730=30)),Y730
-1,Y730))</f>
        <v>1</v>
      </c>
      <c r="AA730" s="45">
        <f>IFERROR(VALUE(W730),VLOOKUP(W730,MonthReplace[],2,0))</f>
        <v>0</v>
      </c>
      <c r="AB730" s="45" t="e">
        <f>IF(COUNTIF(Table9[MM Year],X730),VLOOKUP(AA730,MonthSerial[],VLOOKUP(X730,Table9[],3,0)+2,0),DATE(X730,AA730,0)-AC730)</f>
        <v>#VALUE!</v>
      </c>
      <c r="AC730" s="45" t="e">
        <f>IF(COUNTIF(Table9[MM Year],X730),
VLOOKUP(X730,Table9[],5,0),
DATE(X730,1,0))</f>
        <v>#VALUE!</v>
      </c>
      <c r="AD730" s="46" t="e">
        <f>IF(AA730=0,DATE(YEAR(AC730+1),7,16),
IF(V730=0,IF(COUNTIF(Table9[MM Year],X730),AC730+AB730+Z730+15-DAY(AC730+AB730+Z730+15)+16,AC730+AB730+Z730-DAY(AC730+AB730+Z730)+16),
IF(COUNTIF(Table9[MM Year],X730),
IF(AC730+AB730+Z730&lt;VLOOKUP(X730,Table9[],7,0),AC730
+AB730+Z730+VLOOKUP(X730,Table9[],4,0),AC730+AB730+Z730),AC730
+AB730+Z730)))</f>
        <v>#VALUE!</v>
      </c>
      <c r="AE730" s="42"/>
      <c r="AF730" s="15" t="str">
        <f>IFERROR(IF(COUNTIF(Table9[MM Year],X730),
IF(AD730&lt;VLOOKUP(X730,Table9[],7,0),AD730
+VLOOKUP(X730,Table9[],4,0),AD730),AD730
),"")</f>
        <v/>
      </c>
      <c r="AG730" s="5"/>
      <c r="AH730" s="5"/>
      <c r="AI730" s="5"/>
      <c r="AJ730" s="6"/>
      <c r="AK730" s="6"/>
      <c r="AL730" s="12" t="str">
        <f t="shared" si="117"/>
        <v/>
      </c>
      <c r="AM730" s="5"/>
      <c r="AN730" s="27" t="str">
        <f t="shared" si="118"/>
        <v/>
      </c>
      <c r="AO730" s="5"/>
      <c r="AP730" s="5"/>
      <c r="AQ730" s="6"/>
      <c r="AR730" s="12" t="str">
        <f t="shared" si="119"/>
        <v/>
      </c>
      <c r="AS730" s="6"/>
      <c r="AT730" s="5"/>
      <c r="AU730" s="53"/>
      <c r="AV730" s="53"/>
      <c r="AW730" s="54"/>
      <c r="AX730" s="15" t="str">
        <f t="shared" si="120"/>
        <v/>
      </c>
      <c r="AY730" s="5"/>
      <c r="AZ730" s="27" t="str">
        <f>IFERROR(VLOOKUP(AY730,vlookup!A$2:I$331,2,FALSE),"")</f>
        <v/>
      </c>
      <c r="BA730" s="27" t="str">
        <f>IFERROR(VLOOKUP(AY730,vlookup!A$2:I$331,3,FALSE),"")</f>
        <v/>
      </c>
      <c r="BB730" s="5"/>
      <c r="BC730" s="27" t="str">
        <f>IFERROR(VLOOKUP(BB730,vlookup!D$2:E$331,2,FALSE),"")</f>
        <v/>
      </c>
      <c r="BD730" s="5"/>
      <c r="BE730" s="27" t="str">
        <f t="shared" si="121"/>
        <v/>
      </c>
      <c r="BF730" s="27" t="str">
        <f>IFERROR(VLOOKUP(BE730,vlookup!G$2:I$331,2,FALSE),"")</f>
        <v/>
      </c>
      <c r="BG730" s="27" t="str">
        <f>IFERROR(VLOOKUP(BE730,vlookup!G$2:I$331,3,FALSE),"")</f>
        <v/>
      </c>
      <c r="BH730" s="5"/>
      <c r="BI730" s="6"/>
      <c r="BJ730" s="6"/>
      <c r="BK730" s="6"/>
      <c r="BL730" s="6"/>
    </row>
    <row r="731" spans="1:64">
      <c r="A731" s="4"/>
      <c r="B731" s="5"/>
      <c r="C731" s="27" t="str">
        <f>IFERROR(VLOOKUP(B731,vlookup!A$2:I$331,2,FALSE),"")</f>
        <v/>
      </c>
      <c r="D731" s="27" t="str">
        <f>IFERROR(VLOOKUP(B731,vlookup!A$2:I$331,3,FALSE),"")</f>
        <v/>
      </c>
      <c r="E731" s="5"/>
      <c r="F731" s="27" t="str">
        <f>IFERROR(VLOOKUP(E731,vlookup!D$2:E$331,2,FALSE),"")</f>
        <v/>
      </c>
      <c r="G731" s="5"/>
      <c r="H731" s="27" t="str">
        <f t="shared" si="112"/>
        <v/>
      </c>
      <c r="I731" s="27" t="str">
        <f>IFERROR(VLOOKUP(H731,vlookup!G$2:I$331,2,FALSE),"")</f>
        <v/>
      </c>
      <c r="J731" s="27" t="str">
        <f>IFERROR(VLOOKUP(H731,vlookup!G$2:I$331,3,FALSE),"")</f>
        <v/>
      </c>
      <c r="K731" s="5"/>
      <c r="L731" s="6"/>
      <c r="M731" s="6"/>
      <c r="N731" s="6"/>
      <c r="O731" s="6"/>
      <c r="P731" s="6"/>
      <c r="Q731" s="14" t="str">
        <f t="shared" si="113"/>
        <v/>
      </c>
      <c r="R731" s="5"/>
      <c r="S731" s="6"/>
      <c r="T731" s="6"/>
      <c r="U731" s="5"/>
      <c r="V731" s="45">
        <f t="shared" si="114"/>
        <v>0</v>
      </c>
      <c r="W731" s="45">
        <f t="shared" si="115"/>
        <v>0</v>
      </c>
      <c r="X731" s="45" t="e">
        <f t="shared" si="116"/>
        <v>#VALUE!</v>
      </c>
      <c r="Y731" s="45">
        <f>IFERROR(VALUE(V731),VLOOKUP(V731,DayReplace[],2,0))</f>
        <v>0</v>
      </c>
      <c r="Z731" s="45">
        <f>IF(V731=0,1,
IF(OR(AND(COUNTIF(Table12[Normal and Leap Years],X731),AA731=3,Y731=30),
AND(COUNTIF(Table9[MM Year],X731),COUNTIF(Table13[Always 29-Day Months],AA731),Y731=30)),Y731
-1,Y731))</f>
        <v>1</v>
      </c>
      <c r="AA731" s="45">
        <f>IFERROR(VALUE(W731),VLOOKUP(W731,MonthReplace[],2,0))</f>
        <v>0</v>
      </c>
      <c r="AB731" s="45" t="e">
        <f>IF(COUNTIF(Table9[MM Year],X731),VLOOKUP(AA731,MonthSerial[],VLOOKUP(X731,Table9[],3,0)+2,0),DATE(X731,AA731,0)-AC731)</f>
        <v>#VALUE!</v>
      </c>
      <c r="AC731" s="45" t="e">
        <f>IF(COUNTIF(Table9[MM Year],X731),
VLOOKUP(X731,Table9[],5,0),
DATE(X731,1,0))</f>
        <v>#VALUE!</v>
      </c>
      <c r="AD731" s="46" t="e">
        <f>IF(AA731=0,DATE(YEAR(AC731+1),7,16),
IF(V731=0,IF(COUNTIF(Table9[MM Year],X731),AC731+AB731+Z731+15-DAY(AC731+AB731+Z731+15)+16,AC731+AB731+Z731-DAY(AC731+AB731+Z731)+16),
IF(COUNTIF(Table9[MM Year],X731),
IF(AC731+AB731+Z731&lt;VLOOKUP(X731,Table9[],7,0),AC731
+AB731+Z731+VLOOKUP(X731,Table9[],4,0),AC731+AB731+Z731),AC731
+AB731+Z731)))</f>
        <v>#VALUE!</v>
      </c>
      <c r="AE731" s="42"/>
      <c r="AF731" s="15" t="str">
        <f>IFERROR(IF(COUNTIF(Table9[MM Year],X731),
IF(AD731&lt;VLOOKUP(X731,Table9[],7,0),AD731
+VLOOKUP(X731,Table9[],4,0),AD731),AD731
),"")</f>
        <v/>
      </c>
      <c r="AG731" s="5"/>
      <c r="AH731" s="5"/>
      <c r="AI731" s="5"/>
      <c r="AJ731" s="6"/>
      <c r="AK731" s="6"/>
      <c r="AL731" s="12" t="str">
        <f t="shared" si="117"/>
        <v/>
      </c>
      <c r="AM731" s="5"/>
      <c r="AN731" s="27" t="str">
        <f t="shared" si="118"/>
        <v/>
      </c>
      <c r="AO731" s="5"/>
      <c r="AP731" s="5"/>
      <c r="AQ731" s="6"/>
      <c r="AR731" s="12" t="str">
        <f t="shared" si="119"/>
        <v/>
      </c>
      <c r="AS731" s="6"/>
      <c r="AT731" s="5"/>
      <c r="AU731" s="53"/>
      <c r="AV731" s="53"/>
      <c r="AW731" s="54"/>
      <c r="AX731" s="15" t="str">
        <f t="shared" si="120"/>
        <v/>
      </c>
      <c r="AY731" s="5"/>
      <c r="AZ731" s="27" t="str">
        <f>IFERROR(VLOOKUP(AY731,vlookup!A$2:I$331,2,FALSE),"")</f>
        <v/>
      </c>
      <c r="BA731" s="27" t="str">
        <f>IFERROR(VLOOKUP(AY731,vlookup!A$2:I$331,3,FALSE),"")</f>
        <v/>
      </c>
      <c r="BB731" s="5"/>
      <c r="BC731" s="27" t="str">
        <f>IFERROR(VLOOKUP(BB731,vlookup!D$2:E$331,2,FALSE),"")</f>
        <v/>
      </c>
      <c r="BD731" s="5"/>
      <c r="BE731" s="27" t="str">
        <f t="shared" si="121"/>
        <v/>
      </c>
      <c r="BF731" s="27" t="str">
        <f>IFERROR(VLOOKUP(BE731,vlookup!G$2:I$331,2,FALSE),"")</f>
        <v/>
      </c>
      <c r="BG731" s="27" t="str">
        <f>IFERROR(VLOOKUP(BE731,vlookup!G$2:I$331,3,FALSE),"")</f>
        <v/>
      </c>
      <c r="BH731" s="5"/>
      <c r="BI731" s="6"/>
      <c r="BJ731" s="6"/>
      <c r="BK731" s="6"/>
      <c r="BL731" s="6"/>
    </row>
    <row r="732" spans="1:64">
      <c r="A732" s="4"/>
      <c r="B732" s="5"/>
      <c r="C732" s="27" t="str">
        <f>IFERROR(VLOOKUP(B732,vlookup!A$2:I$331,2,FALSE),"")</f>
        <v/>
      </c>
      <c r="D732" s="27" t="str">
        <f>IFERROR(VLOOKUP(B732,vlookup!A$2:I$331,3,FALSE),"")</f>
        <v/>
      </c>
      <c r="E732" s="5"/>
      <c r="F732" s="27" t="str">
        <f>IFERROR(VLOOKUP(E732,vlookup!D$2:E$331,2,FALSE),"")</f>
        <v/>
      </c>
      <c r="G732" s="5"/>
      <c r="H732" s="27" t="str">
        <f t="shared" si="112"/>
        <v/>
      </c>
      <c r="I732" s="27" t="str">
        <f>IFERROR(VLOOKUP(H732,vlookup!G$2:I$331,2,FALSE),"")</f>
        <v/>
      </c>
      <c r="J732" s="27" t="str">
        <f>IFERROR(VLOOKUP(H732,vlookup!G$2:I$331,3,FALSE),"")</f>
        <v/>
      </c>
      <c r="K732" s="5"/>
      <c r="L732" s="6"/>
      <c r="M732" s="6"/>
      <c r="N732" s="6"/>
      <c r="O732" s="6"/>
      <c r="P732" s="6"/>
      <c r="Q732" s="14" t="str">
        <f t="shared" si="113"/>
        <v/>
      </c>
      <c r="R732" s="5"/>
      <c r="S732" s="6"/>
      <c r="T732" s="6"/>
      <c r="U732" s="5"/>
      <c r="V732" s="45">
        <f t="shared" si="114"/>
        <v>0</v>
      </c>
      <c r="W732" s="45">
        <f t="shared" si="115"/>
        <v>0</v>
      </c>
      <c r="X732" s="45" t="e">
        <f t="shared" si="116"/>
        <v>#VALUE!</v>
      </c>
      <c r="Y732" s="45">
        <f>IFERROR(VALUE(V732),VLOOKUP(V732,DayReplace[],2,0))</f>
        <v>0</v>
      </c>
      <c r="Z732" s="45">
        <f>IF(V732=0,1,
IF(OR(AND(COUNTIF(Table12[Normal and Leap Years],X732),AA732=3,Y732=30),
AND(COUNTIF(Table9[MM Year],X732),COUNTIF(Table13[Always 29-Day Months],AA732),Y732=30)),Y732
-1,Y732))</f>
        <v>1</v>
      </c>
      <c r="AA732" s="45">
        <f>IFERROR(VALUE(W732),VLOOKUP(W732,MonthReplace[],2,0))</f>
        <v>0</v>
      </c>
      <c r="AB732" s="45" t="e">
        <f>IF(COUNTIF(Table9[MM Year],X732),VLOOKUP(AA732,MonthSerial[],VLOOKUP(X732,Table9[],3,0)+2,0),DATE(X732,AA732,0)-AC732)</f>
        <v>#VALUE!</v>
      </c>
      <c r="AC732" s="45" t="e">
        <f>IF(COUNTIF(Table9[MM Year],X732),
VLOOKUP(X732,Table9[],5,0),
DATE(X732,1,0))</f>
        <v>#VALUE!</v>
      </c>
      <c r="AD732" s="46" t="e">
        <f>IF(AA732=0,DATE(YEAR(AC732+1),7,16),
IF(V732=0,IF(COUNTIF(Table9[MM Year],X732),AC732+AB732+Z732+15-DAY(AC732+AB732+Z732+15)+16,AC732+AB732+Z732-DAY(AC732+AB732+Z732)+16),
IF(COUNTIF(Table9[MM Year],X732),
IF(AC732+AB732+Z732&lt;VLOOKUP(X732,Table9[],7,0),AC732
+AB732+Z732+VLOOKUP(X732,Table9[],4,0),AC732+AB732+Z732),AC732
+AB732+Z732)))</f>
        <v>#VALUE!</v>
      </c>
      <c r="AE732" s="42"/>
      <c r="AF732" s="15" t="str">
        <f>IFERROR(IF(COUNTIF(Table9[MM Year],X732),
IF(AD732&lt;VLOOKUP(X732,Table9[],7,0),AD732
+VLOOKUP(X732,Table9[],4,0),AD732),AD732
),"")</f>
        <v/>
      </c>
      <c r="AG732" s="5"/>
      <c r="AH732" s="5"/>
      <c r="AI732" s="5"/>
      <c r="AJ732" s="6"/>
      <c r="AK732" s="6"/>
      <c r="AL732" s="12" t="str">
        <f t="shared" si="117"/>
        <v/>
      </c>
      <c r="AM732" s="5"/>
      <c r="AN732" s="27" t="str">
        <f t="shared" si="118"/>
        <v/>
      </c>
      <c r="AO732" s="5"/>
      <c r="AP732" s="5"/>
      <c r="AQ732" s="6"/>
      <c r="AR732" s="12" t="str">
        <f t="shared" si="119"/>
        <v/>
      </c>
      <c r="AS732" s="6"/>
      <c r="AT732" s="5"/>
      <c r="AU732" s="53"/>
      <c r="AV732" s="53"/>
      <c r="AW732" s="54"/>
      <c r="AX732" s="15" t="str">
        <f t="shared" si="120"/>
        <v/>
      </c>
      <c r="AY732" s="5"/>
      <c r="AZ732" s="27" t="str">
        <f>IFERROR(VLOOKUP(AY732,vlookup!A$2:I$331,2,FALSE),"")</f>
        <v/>
      </c>
      <c r="BA732" s="27" t="str">
        <f>IFERROR(VLOOKUP(AY732,vlookup!A$2:I$331,3,FALSE),"")</f>
        <v/>
      </c>
      <c r="BB732" s="5"/>
      <c r="BC732" s="27" t="str">
        <f>IFERROR(VLOOKUP(BB732,vlookup!D$2:E$331,2,FALSE),"")</f>
        <v/>
      </c>
      <c r="BD732" s="5"/>
      <c r="BE732" s="27" t="str">
        <f t="shared" si="121"/>
        <v/>
      </c>
      <c r="BF732" s="27" t="str">
        <f>IFERROR(VLOOKUP(BE732,vlookup!G$2:I$331,2,FALSE),"")</f>
        <v/>
      </c>
      <c r="BG732" s="27" t="str">
        <f>IFERROR(VLOOKUP(BE732,vlookup!G$2:I$331,3,FALSE),"")</f>
        <v/>
      </c>
      <c r="BH732" s="5"/>
      <c r="BI732" s="6"/>
      <c r="BJ732" s="6"/>
      <c r="BK732" s="6"/>
      <c r="BL732" s="6"/>
    </row>
    <row r="733" spans="1:64">
      <c r="A733" s="4"/>
      <c r="B733" s="5"/>
      <c r="C733" s="27" t="str">
        <f>IFERROR(VLOOKUP(B733,vlookup!A$2:I$331,2,FALSE),"")</f>
        <v/>
      </c>
      <c r="D733" s="27" t="str">
        <f>IFERROR(VLOOKUP(B733,vlookup!A$2:I$331,3,FALSE),"")</f>
        <v/>
      </c>
      <c r="E733" s="5"/>
      <c r="F733" s="27" t="str">
        <f>IFERROR(VLOOKUP(E733,vlookup!D$2:E$331,2,FALSE),"")</f>
        <v/>
      </c>
      <c r="G733" s="5"/>
      <c r="H733" s="27" t="str">
        <f t="shared" si="112"/>
        <v/>
      </c>
      <c r="I733" s="27" t="str">
        <f>IFERROR(VLOOKUP(H733,vlookup!G$2:I$331,2,FALSE),"")</f>
        <v/>
      </c>
      <c r="J733" s="27" t="str">
        <f>IFERROR(VLOOKUP(H733,vlookup!G$2:I$331,3,FALSE),"")</f>
        <v/>
      </c>
      <c r="K733" s="5"/>
      <c r="L733" s="6"/>
      <c r="M733" s="6"/>
      <c r="N733" s="6"/>
      <c r="O733" s="6"/>
      <c r="P733" s="6"/>
      <c r="Q733" s="14" t="str">
        <f t="shared" si="113"/>
        <v/>
      </c>
      <c r="R733" s="5"/>
      <c r="S733" s="6"/>
      <c r="T733" s="6"/>
      <c r="U733" s="5"/>
      <c r="V733" s="45">
        <f t="shared" si="114"/>
        <v>0</v>
      </c>
      <c r="W733" s="45">
        <f t="shared" si="115"/>
        <v>0</v>
      </c>
      <c r="X733" s="45" t="e">
        <f t="shared" si="116"/>
        <v>#VALUE!</v>
      </c>
      <c r="Y733" s="45">
        <f>IFERROR(VALUE(V733),VLOOKUP(V733,DayReplace[],2,0))</f>
        <v>0</v>
      </c>
      <c r="Z733" s="45">
        <f>IF(V733=0,1,
IF(OR(AND(COUNTIF(Table12[Normal and Leap Years],X733),AA733=3,Y733=30),
AND(COUNTIF(Table9[MM Year],X733),COUNTIF(Table13[Always 29-Day Months],AA733),Y733=30)),Y733
-1,Y733))</f>
        <v>1</v>
      </c>
      <c r="AA733" s="45">
        <f>IFERROR(VALUE(W733),VLOOKUP(W733,MonthReplace[],2,0))</f>
        <v>0</v>
      </c>
      <c r="AB733" s="45" t="e">
        <f>IF(COUNTIF(Table9[MM Year],X733),VLOOKUP(AA733,MonthSerial[],VLOOKUP(X733,Table9[],3,0)+2,0),DATE(X733,AA733,0)-AC733)</f>
        <v>#VALUE!</v>
      </c>
      <c r="AC733" s="45" t="e">
        <f>IF(COUNTIF(Table9[MM Year],X733),
VLOOKUP(X733,Table9[],5,0),
DATE(X733,1,0))</f>
        <v>#VALUE!</v>
      </c>
      <c r="AD733" s="46" t="e">
        <f>IF(AA733=0,DATE(YEAR(AC733+1),7,16),
IF(V733=0,IF(COUNTIF(Table9[MM Year],X733),AC733+AB733+Z733+15-DAY(AC733+AB733+Z733+15)+16,AC733+AB733+Z733-DAY(AC733+AB733+Z733)+16),
IF(COUNTIF(Table9[MM Year],X733),
IF(AC733+AB733+Z733&lt;VLOOKUP(X733,Table9[],7,0),AC733
+AB733+Z733+VLOOKUP(X733,Table9[],4,0),AC733+AB733+Z733),AC733
+AB733+Z733)))</f>
        <v>#VALUE!</v>
      </c>
      <c r="AE733" s="42"/>
      <c r="AF733" s="15" t="str">
        <f>IFERROR(IF(COUNTIF(Table9[MM Year],X733),
IF(AD733&lt;VLOOKUP(X733,Table9[],7,0),AD733
+VLOOKUP(X733,Table9[],4,0),AD733),AD733
),"")</f>
        <v/>
      </c>
      <c r="AG733" s="5"/>
      <c r="AH733" s="5"/>
      <c r="AI733" s="5"/>
      <c r="AJ733" s="6"/>
      <c r="AK733" s="6"/>
      <c r="AL733" s="12" t="str">
        <f t="shared" si="117"/>
        <v/>
      </c>
      <c r="AM733" s="5"/>
      <c r="AN733" s="27" t="str">
        <f t="shared" si="118"/>
        <v/>
      </c>
      <c r="AO733" s="5"/>
      <c r="AP733" s="5"/>
      <c r="AQ733" s="6"/>
      <c r="AR733" s="12" t="str">
        <f t="shared" si="119"/>
        <v/>
      </c>
      <c r="AS733" s="6"/>
      <c r="AT733" s="5"/>
      <c r="AU733" s="53"/>
      <c r="AV733" s="53"/>
      <c r="AW733" s="54"/>
      <c r="AX733" s="15" t="str">
        <f t="shared" si="120"/>
        <v/>
      </c>
      <c r="AY733" s="5"/>
      <c r="AZ733" s="27" t="str">
        <f>IFERROR(VLOOKUP(AY733,vlookup!A$2:I$331,2,FALSE),"")</f>
        <v/>
      </c>
      <c r="BA733" s="27" t="str">
        <f>IFERROR(VLOOKUP(AY733,vlookup!A$2:I$331,3,FALSE),"")</f>
        <v/>
      </c>
      <c r="BB733" s="5"/>
      <c r="BC733" s="27" t="str">
        <f>IFERROR(VLOOKUP(BB733,vlookup!D$2:E$331,2,FALSE),"")</f>
        <v/>
      </c>
      <c r="BD733" s="5"/>
      <c r="BE733" s="27" t="str">
        <f t="shared" si="121"/>
        <v/>
      </c>
      <c r="BF733" s="27" t="str">
        <f>IFERROR(VLOOKUP(BE733,vlookup!G$2:I$331,2,FALSE),"")</f>
        <v/>
      </c>
      <c r="BG733" s="27" t="str">
        <f>IFERROR(VLOOKUP(BE733,vlookup!G$2:I$331,3,FALSE),"")</f>
        <v/>
      </c>
      <c r="BH733" s="5"/>
      <c r="BI733" s="6"/>
      <c r="BJ733" s="6"/>
      <c r="BK733" s="6"/>
      <c r="BL733" s="6"/>
    </row>
    <row r="734" spans="1:64">
      <c r="A734" s="4"/>
      <c r="B734" s="5"/>
      <c r="C734" s="27" t="str">
        <f>IFERROR(VLOOKUP(B734,vlookup!A$2:I$331,2,FALSE),"")</f>
        <v/>
      </c>
      <c r="D734" s="27" t="str">
        <f>IFERROR(VLOOKUP(B734,vlookup!A$2:I$331,3,FALSE),"")</f>
        <v/>
      </c>
      <c r="E734" s="5"/>
      <c r="F734" s="27" t="str">
        <f>IFERROR(VLOOKUP(E734,vlookup!D$2:E$331,2,FALSE),"")</f>
        <v/>
      </c>
      <c r="G734" s="5"/>
      <c r="H734" s="27" t="str">
        <f t="shared" si="112"/>
        <v/>
      </c>
      <c r="I734" s="27" t="str">
        <f>IFERROR(VLOOKUP(H734,vlookup!G$2:I$331,2,FALSE),"")</f>
        <v/>
      </c>
      <c r="J734" s="27" t="str">
        <f>IFERROR(VLOOKUP(H734,vlookup!G$2:I$331,3,FALSE),"")</f>
        <v/>
      </c>
      <c r="K734" s="5"/>
      <c r="L734" s="6"/>
      <c r="M734" s="6"/>
      <c r="N734" s="6"/>
      <c r="O734" s="6"/>
      <c r="P734" s="6"/>
      <c r="Q734" s="14" t="str">
        <f t="shared" si="113"/>
        <v/>
      </c>
      <c r="R734" s="5"/>
      <c r="S734" s="6"/>
      <c r="T734" s="6"/>
      <c r="U734" s="5"/>
      <c r="V734" s="45">
        <f t="shared" si="114"/>
        <v>0</v>
      </c>
      <c r="W734" s="45">
        <f t="shared" si="115"/>
        <v>0</v>
      </c>
      <c r="X734" s="45" t="e">
        <f t="shared" si="116"/>
        <v>#VALUE!</v>
      </c>
      <c r="Y734" s="45">
        <f>IFERROR(VALUE(V734),VLOOKUP(V734,DayReplace[],2,0))</f>
        <v>0</v>
      </c>
      <c r="Z734" s="45">
        <f>IF(V734=0,1,
IF(OR(AND(COUNTIF(Table12[Normal and Leap Years],X734),AA734=3,Y734=30),
AND(COUNTIF(Table9[MM Year],X734),COUNTIF(Table13[Always 29-Day Months],AA734),Y734=30)),Y734
-1,Y734))</f>
        <v>1</v>
      </c>
      <c r="AA734" s="45">
        <f>IFERROR(VALUE(W734),VLOOKUP(W734,MonthReplace[],2,0))</f>
        <v>0</v>
      </c>
      <c r="AB734" s="45" t="e">
        <f>IF(COUNTIF(Table9[MM Year],X734),VLOOKUP(AA734,MonthSerial[],VLOOKUP(X734,Table9[],3,0)+2,0),DATE(X734,AA734,0)-AC734)</f>
        <v>#VALUE!</v>
      </c>
      <c r="AC734" s="45" t="e">
        <f>IF(COUNTIF(Table9[MM Year],X734),
VLOOKUP(X734,Table9[],5,0),
DATE(X734,1,0))</f>
        <v>#VALUE!</v>
      </c>
      <c r="AD734" s="46" t="e">
        <f>IF(AA734=0,DATE(YEAR(AC734+1),7,16),
IF(V734=0,IF(COUNTIF(Table9[MM Year],X734),AC734+AB734+Z734+15-DAY(AC734+AB734+Z734+15)+16,AC734+AB734+Z734-DAY(AC734+AB734+Z734)+16),
IF(COUNTIF(Table9[MM Year],X734),
IF(AC734+AB734+Z734&lt;VLOOKUP(X734,Table9[],7,0),AC734
+AB734+Z734+VLOOKUP(X734,Table9[],4,0),AC734+AB734+Z734),AC734
+AB734+Z734)))</f>
        <v>#VALUE!</v>
      </c>
      <c r="AE734" s="42"/>
      <c r="AF734" s="15" t="str">
        <f>IFERROR(IF(COUNTIF(Table9[MM Year],X734),
IF(AD734&lt;VLOOKUP(X734,Table9[],7,0),AD734
+VLOOKUP(X734,Table9[],4,0),AD734),AD734
),"")</f>
        <v/>
      </c>
      <c r="AG734" s="5"/>
      <c r="AH734" s="5"/>
      <c r="AI734" s="5"/>
      <c r="AJ734" s="6"/>
      <c r="AK734" s="6"/>
      <c r="AL734" s="12" t="str">
        <f t="shared" si="117"/>
        <v/>
      </c>
      <c r="AM734" s="5"/>
      <c r="AN734" s="27" t="str">
        <f t="shared" si="118"/>
        <v/>
      </c>
      <c r="AO734" s="5"/>
      <c r="AP734" s="5"/>
      <c r="AQ734" s="6"/>
      <c r="AR734" s="12" t="str">
        <f t="shared" si="119"/>
        <v/>
      </c>
      <c r="AS734" s="6"/>
      <c r="AT734" s="5"/>
      <c r="AU734" s="53"/>
      <c r="AV734" s="53"/>
      <c r="AW734" s="54"/>
      <c r="AX734" s="15" t="str">
        <f t="shared" si="120"/>
        <v/>
      </c>
      <c r="AY734" s="5"/>
      <c r="AZ734" s="27" t="str">
        <f>IFERROR(VLOOKUP(AY734,vlookup!A$2:I$331,2,FALSE),"")</f>
        <v/>
      </c>
      <c r="BA734" s="27" t="str">
        <f>IFERROR(VLOOKUP(AY734,vlookup!A$2:I$331,3,FALSE),"")</f>
        <v/>
      </c>
      <c r="BB734" s="5"/>
      <c r="BC734" s="27" t="str">
        <f>IFERROR(VLOOKUP(BB734,vlookup!D$2:E$331,2,FALSE),"")</f>
        <v/>
      </c>
      <c r="BD734" s="5"/>
      <c r="BE734" s="27" t="str">
        <f t="shared" si="121"/>
        <v/>
      </c>
      <c r="BF734" s="27" t="str">
        <f>IFERROR(VLOOKUP(BE734,vlookup!G$2:I$331,2,FALSE),"")</f>
        <v/>
      </c>
      <c r="BG734" s="27" t="str">
        <f>IFERROR(VLOOKUP(BE734,vlookup!G$2:I$331,3,FALSE),"")</f>
        <v/>
      </c>
      <c r="BH734" s="5"/>
      <c r="BI734" s="6"/>
      <c r="BJ734" s="6"/>
      <c r="BK734" s="6"/>
      <c r="BL734" s="6"/>
    </row>
    <row r="735" spans="1:64">
      <c r="A735" s="4"/>
      <c r="B735" s="5"/>
      <c r="C735" s="27" t="str">
        <f>IFERROR(VLOOKUP(B735,vlookup!A$2:I$331,2,FALSE),"")</f>
        <v/>
      </c>
      <c r="D735" s="27" t="str">
        <f>IFERROR(VLOOKUP(B735,vlookup!A$2:I$331,3,FALSE),"")</f>
        <v/>
      </c>
      <c r="E735" s="5"/>
      <c r="F735" s="27" t="str">
        <f>IFERROR(VLOOKUP(E735,vlookup!D$2:E$331,2,FALSE),"")</f>
        <v/>
      </c>
      <c r="G735" s="5"/>
      <c r="H735" s="27" t="str">
        <f t="shared" si="112"/>
        <v/>
      </c>
      <c r="I735" s="27" t="str">
        <f>IFERROR(VLOOKUP(H735,vlookup!G$2:I$331,2,FALSE),"")</f>
        <v/>
      </c>
      <c r="J735" s="27" t="str">
        <f>IFERROR(VLOOKUP(H735,vlookup!G$2:I$331,3,FALSE),"")</f>
        <v/>
      </c>
      <c r="K735" s="5"/>
      <c r="L735" s="6"/>
      <c r="M735" s="6"/>
      <c r="N735" s="6"/>
      <c r="O735" s="6"/>
      <c r="P735" s="6"/>
      <c r="Q735" s="14" t="str">
        <f t="shared" si="113"/>
        <v/>
      </c>
      <c r="R735" s="5"/>
      <c r="S735" s="6"/>
      <c r="T735" s="6"/>
      <c r="U735" s="5"/>
      <c r="V735" s="45">
        <f t="shared" si="114"/>
        <v>0</v>
      </c>
      <c r="W735" s="45">
        <f t="shared" si="115"/>
        <v>0</v>
      </c>
      <c r="X735" s="45" t="e">
        <f t="shared" si="116"/>
        <v>#VALUE!</v>
      </c>
      <c r="Y735" s="45">
        <f>IFERROR(VALUE(V735),VLOOKUP(V735,DayReplace[],2,0))</f>
        <v>0</v>
      </c>
      <c r="Z735" s="45">
        <f>IF(V735=0,1,
IF(OR(AND(COUNTIF(Table12[Normal and Leap Years],X735),AA735=3,Y735=30),
AND(COUNTIF(Table9[MM Year],X735),COUNTIF(Table13[Always 29-Day Months],AA735),Y735=30)),Y735
-1,Y735))</f>
        <v>1</v>
      </c>
      <c r="AA735" s="45">
        <f>IFERROR(VALUE(W735),VLOOKUP(W735,MonthReplace[],2,0))</f>
        <v>0</v>
      </c>
      <c r="AB735" s="45" t="e">
        <f>IF(COUNTIF(Table9[MM Year],X735),VLOOKUP(AA735,MonthSerial[],VLOOKUP(X735,Table9[],3,0)+2,0),DATE(X735,AA735,0)-AC735)</f>
        <v>#VALUE!</v>
      </c>
      <c r="AC735" s="45" t="e">
        <f>IF(COUNTIF(Table9[MM Year],X735),
VLOOKUP(X735,Table9[],5,0),
DATE(X735,1,0))</f>
        <v>#VALUE!</v>
      </c>
      <c r="AD735" s="46" t="e">
        <f>IF(AA735=0,DATE(YEAR(AC735+1),7,16),
IF(V735=0,IF(COUNTIF(Table9[MM Year],X735),AC735+AB735+Z735+15-DAY(AC735+AB735+Z735+15)+16,AC735+AB735+Z735-DAY(AC735+AB735+Z735)+16),
IF(COUNTIF(Table9[MM Year],X735),
IF(AC735+AB735+Z735&lt;VLOOKUP(X735,Table9[],7,0),AC735
+AB735+Z735+VLOOKUP(X735,Table9[],4,0),AC735+AB735+Z735),AC735
+AB735+Z735)))</f>
        <v>#VALUE!</v>
      </c>
      <c r="AE735" s="42"/>
      <c r="AF735" s="15" t="str">
        <f>IFERROR(IF(COUNTIF(Table9[MM Year],X735),
IF(AD735&lt;VLOOKUP(X735,Table9[],7,0),AD735
+VLOOKUP(X735,Table9[],4,0),AD735),AD735
),"")</f>
        <v/>
      </c>
      <c r="AG735" s="5"/>
      <c r="AH735" s="5"/>
      <c r="AI735" s="5"/>
      <c r="AJ735" s="6"/>
      <c r="AK735" s="6"/>
      <c r="AL735" s="12" t="str">
        <f t="shared" si="117"/>
        <v/>
      </c>
      <c r="AM735" s="5"/>
      <c r="AN735" s="27" t="str">
        <f t="shared" si="118"/>
        <v/>
      </c>
      <c r="AO735" s="5"/>
      <c r="AP735" s="5"/>
      <c r="AQ735" s="6"/>
      <c r="AR735" s="12" t="str">
        <f t="shared" si="119"/>
        <v/>
      </c>
      <c r="AS735" s="6"/>
      <c r="AT735" s="5"/>
      <c r="AU735" s="53"/>
      <c r="AV735" s="53"/>
      <c r="AW735" s="54"/>
      <c r="AX735" s="15" t="str">
        <f t="shared" si="120"/>
        <v/>
      </c>
      <c r="AY735" s="5"/>
      <c r="AZ735" s="27" t="str">
        <f>IFERROR(VLOOKUP(AY735,vlookup!A$2:I$331,2,FALSE),"")</f>
        <v/>
      </c>
      <c r="BA735" s="27" t="str">
        <f>IFERROR(VLOOKUP(AY735,vlookup!A$2:I$331,3,FALSE),"")</f>
        <v/>
      </c>
      <c r="BB735" s="5"/>
      <c r="BC735" s="27" t="str">
        <f>IFERROR(VLOOKUP(BB735,vlookup!D$2:E$331,2,FALSE),"")</f>
        <v/>
      </c>
      <c r="BD735" s="5"/>
      <c r="BE735" s="27" t="str">
        <f t="shared" si="121"/>
        <v/>
      </c>
      <c r="BF735" s="27" t="str">
        <f>IFERROR(VLOOKUP(BE735,vlookup!G$2:I$331,2,FALSE),"")</f>
        <v/>
      </c>
      <c r="BG735" s="27" t="str">
        <f>IFERROR(VLOOKUP(BE735,vlookup!G$2:I$331,3,FALSE),"")</f>
        <v/>
      </c>
      <c r="BH735" s="5"/>
      <c r="BI735" s="6"/>
      <c r="BJ735" s="6"/>
      <c r="BK735" s="6"/>
      <c r="BL735" s="6"/>
    </row>
    <row r="736" spans="1:64">
      <c r="A736" s="4"/>
      <c r="B736" s="5"/>
      <c r="C736" s="27" t="str">
        <f>IFERROR(VLOOKUP(B736,vlookup!A$2:I$331,2,FALSE),"")</f>
        <v/>
      </c>
      <c r="D736" s="27" t="str">
        <f>IFERROR(VLOOKUP(B736,vlookup!A$2:I$331,3,FALSE),"")</f>
        <v/>
      </c>
      <c r="E736" s="5"/>
      <c r="F736" s="27" t="str">
        <f>IFERROR(VLOOKUP(E736,vlookup!D$2:E$331,2,FALSE),"")</f>
        <v/>
      </c>
      <c r="G736" s="5"/>
      <c r="H736" s="27" t="str">
        <f t="shared" si="112"/>
        <v/>
      </c>
      <c r="I736" s="27" t="str">
        <f>IFERROR(VLOOKUP(H736,vlookup!G$2:I$331,2,FALSE),"")</f>
        <v/>
      </c>
      <c r="J736" s="27" t="str">
        <f>IFERROR(VLOOKUP(H736,vlookup!G$2:I$331,3,FALSE),"")</f>
        <v/>
      </c>
      <c r="K736" s="5"/>
      <c r="L736" s="6"/>
      <c r="M736" s="6"/>
      <c r="N736" s="6"/>
      <c r="O736" s="6"/>
      <c r="P736" s="6"/>
      <c r="Q736" s="14" t="str">
        <f t="shared" si="113"/>
        <v/>
      </c>
      <c r="R736" s="5"/>
      <c r="S736" s="6"/>
      <c r="T736" s="6"/>
      <c r="U736" s="5"/>
      <c r="V736" s="45">
        <f t="shared" si="114"/>
        <v>0</v>
      </c>
      <c r="W736" s="45">
        <f t="shared" si="115"/>
        <v>0</v>
      </c>
      <c r="X736" s="45" t="e">
        <f t="shared" si="116"/>
        <v>#VALUE!</v>
      </c>
      <c r="Y736" s="45">
        <f>IFERROR(VALUE(V736),VLOOKUP(V736,DayReplace[],2,0))</f>
        <v>0</v>
      </c>
      <c r="Z736" s="45">
        <f>IF(V736=0,1,
IF(OR(AND(COUNTIF(Table12[Normal and Leap Years],X736),AA736=3,Y736=30),
AND(COUNTIF(Table9[MM Year],X736),COUNTIF(Table13[Always 29-Day Months],AA736),Y736=30)),Y736
-1,Y736))</f>
        <v>1</v>
      </c>
      <c r="AA736" s="45">
        <f>IFERROR(VALUE(W736),VLOOKUP(W736,MonthReplace[],2,0))</f>
        <v>0</v>
      </c>
      <c r="AB736" s="45" t="e">
        <f>IF(COUNTIF(Table9[MM Year],X736),VLOOKUP(AA736,MonthSerial[],VLOOKUP(X736,Table9[],3,0)+2,0),DATE(X736,AA736,0)-AC736)</f>
        <v>#VALUE!</v>
      </c>
      <c r="AC736" s="45" t="e">
        <f>IF(COUNTIF(Table9[MM Year],X736),
VLOOKUP(X736,Table9[],5,0),
DATE(X736,1,0))</f>
        <v>#VALUE!</v>
      </c>
      <c r="AD736" s="46" t="e">
        <f>IF(AA736=0,DATE(YEAR(AC736+1),7,16),
IF(V736=0,IF(COUNTIF(Table9[MM Year],X736),AC736+AB736+Z736+15-DAY(AC736+AB736+Z736+15)+16,AC736+AB736+Z736-DAY(AC736+AB736+Z736)+16),
IF(COUNTIF(Table9[MM Year],X736),
IF(AC736+AB736+Z736&lt;VLOOKUP(X736,Table9[],7,0),AC736
+AB736+Z736+VLOOKUP(X736,Table9[],4,0),AC736+AB736+Z736),AC736
+AB736+Z736)))</f>
        <v>#VALUE!</v>
      </c>
      <c r="AE736" s="42"/>
      <c r="AF736" s="15" t="str">
        <f>IFERROR(IF(COUNTIF(Table9[MM Year],X736),
IF(AD736&lt;VLOOKUP(X736,Table9[],7,0),AD736
+VLOOKUP(X736,Table9[],4,0),AD736),AD736
),"")</f>
        <v/>
      </c>
      <c r="AG736" s="5"/>
      <c r="AH736" s="5"/>
      <c r="AI736" s="5"/>
      <c r="AJ736" s="6"/>
      <c r="AK736" s="6"/>
      <c r="AL736" s="12" t="str">
        <f t="shared" si="117"/>
        <v/>
      </c>
      <c r="AM736" s="5"/>
      <c r="AN736" s="27" t="str">
        <f t="shared" si="118"/>
        <v/>
      </c>
      <c r="AO736" s="5"/>
      <c r="AP736" s="5"/>
      <c r="AQ736" s="6"/>
      <c r="AR736" s="12" t="str">
        <f t="shared" si="119"/>
        <v/>
      </c>
      <c r="AS736" s="6"/>
      <c r="AT736" s="5"/>
      <c r="AU736" s="53"/>
      <c r="AV736" s="53"/>
      <c r="AW736" s="54"/>
      <c r="AX736" s="15" t="str">
        <f t="shared" si="120"/>
        <v/>
      </c>
      <c r="AY736" s="5"/>
      <c r="AZ736" s="27" t="str">
        <f>IFERROR(VLOOKUP(AY736,vlookup!A$2:I$331,2,FALSE),"")</f>
        <v/>
      </c>
      <c r="BA736" s="27" t="str">
        <f>IFERROR(VLOOKUP(AY736,vlookup!A$2:I$331,3,FALSE),"")</f>
        <v/>
      </c>
      <c r="BB736" s="5"/>
      <c r="BC736" s="27" t="str">
        <f>IFERROR(VLOOKUP(BB736,vlookup!D$2:E$331,2,FALSE),"")</f>
        <v/>
      </c>
      <c r="BD736" s="5"/>
      <c r="BE736" s="27" t="str">
        <f t="shared" si="121"/>
        <v/>
      </c>
      <c r="BF736" s="27" t="str">
        <f>IFERROR(VLOOKUP(BE736,vlookup!G$2:I$331,2,FALSE),"")</f>
        <v/>
      </c>
      <c r="BG736" s="27" t="str">
        <f>IFERROR(VLOOKUP(BE736,vlookup!G$2:I$331,3,FALSE),"")</f>
        <v/>
      </c>
      <c r="BH736" s="5"/>
      <c r="BI736" s="6"/>
      <c r="BJ736" s="6"/>
      <c r="BK736" s="6"/>
      <c r="BL736" s="6"/>
    </row>
    <row r="737" spans="1:64">
      <c r="A737" s="4"/>
      <c r="B737" s="5"/>
      <c r="C737" s="27" t="str">
        <f>IFERROR(VLOOKUP(B737,vlookup!A$2:I$331,2,FALSE),"")</f>
        <v/>
      </c>
      <c r="D737" s="27" t="str">
        <f>IFERROR(VLOOKUP(B737,vlookup!A$2:I$331,3,FALSE),"")</f>
        <v/>
      </c>
      <c r="E737" s="5"/>
      <c r="F737" s="27" t="str">
        <f>IFERROR(VLOOKUP(E737,vlookup!D$2:E$331,2,FALSE),"")</f>
        <v/>
      </c>
      <c r="G737" s="5"/>
      <c r="H737" s="27" t="str">
        <f t="shared" si="112"/>
        <v/>
      </c>
      <c r="I737" s="27" t="str">
        <f>IFERROR(VLOOKUP(H737,vlookup!G$2:I$331,2,FALSE),"")</f>
        <v/>
      </c>
      <c r="J737" s="27" t="str">
        <f>IFERROR(VLOOKUP(H737,vlookup!G$2:I$331,3,FALSE),"")</f>
        <v/>
      </c>
      <c r="K737" s="5"/>
      <c r="L737" s="6"/>
      <c r="M737" s="6"/>
      <c r="N737" s="6"/>
      <c r="O737" s="6"/>
      <c r="P737" s="6"/>
      <c r="Q737" s="14" t="str">
        <f t="shared" si="113"/>
        <v/>
      </c>
      <c r="R737" s="5"/>
      <c r="S737" s="6"/>
      <c r="T737" s="6"/>
      <c r="U737" s="5"/>
      <c r="V737" s="45">
        <f t="shared" si="114"/>
        <v>0</v>
      </c>
      <c r="W737" s="45">
        <f t="shared" si="115"/>
        <v>0</v>
      </c>
      <c r="X737" s="45" t="e">
        <f t="shared" si="116"/>
        <v>#VALUE!</v>
      </c>
      <c r="Y737" s="45">
        <f>IFERROR(VALUE(V737),VLOOKUP(V737,DayReplace[],2,0))</f>
        <v>0</v>
      </c>
      <c r="Z737" s="45">
        <f>IF(V737=0,1,
IF(OR(AND(COUNTIF(Table12[Normal and Leap Years],X737),AA737=3,Y737=30),
AND(COUNTIF(Table9[MM Year],X737),COUNTIF(Table13[Always 29-Day Months],AA737),Y737=30)),Y737
-1,Y737))</f>
        <v>1</v>
      </c>
      <c r="AA737" s="45">
        <f>IFERROR(VALUE(W737),VLOOKUP(W737,MonthReplace[],2,0))</f>
        <v>0</v>
      </c>
      <c r="AB737" s="45" t="e">
        <f>IF(COUNTIF(Table9[MM Year],X737),VLOOKUP(AA737,MonthSerial[],VLOOKUP(X737,Table9[],3,0)+2,0),DATE(X737,AA737,0)-AC737)</f>
        <v>#VALUE!</v>
      </c>
      <c r="AC737" s="45" t="e">
        <f>IF(COUNTIF(Table9[MM Year],X737),
VLOOKUP(X737,Table9[],5,0),
DATE(X737,1,0))</f>
        <v>#VALUE!</v>
      </c>
      <c r="AD737" s="46" t="e">
        <f>IF(AA737=0,DATE(YEAR(AC737+1),7,16),
IF(V737=0,IF(COUNTIF(Table9[MM Year],X737),AC737+AB737+Z737+15-DAY(AC737+AB737+Z737+15)+16,AC737+AB737+Z737-DAY(AC737+AB737+Z737)+16),
IF(COUNTIF(Table9[MM Year],X737),
IF(AC737+AB737+Z737&lt;VLOOKUP(X737,Table9[],7,0),AC737
+AB737+Z737+VLOOKUP(X737,Table9[],4,0),AC737+AB737+Z737),AC737
+AB737+Z737)))</f>
        <v>#VALUE!</v>
      </c>
      <c r="AE737" s="42"/>
      <c r="AF737" s="15" t="str">
        <f>IFERROR(IF(COUNTIF(Table9[MM Year],X737),
IF(AD737&lt;VLOOKUP(X737,Table9[],7,0),AD737
+VLOOKUP(X737,Table9[],4,0),AD737),AD737
),"")</f>
        <v/>
      </c>
      <c r="AG737" s="5"/>
      <c r="AH737" s="5"/>
      <c r="AI737" s="5"/>
      <c r="AJ737" s="6"/>
      <c r="AK737" s="6"/>
      <c r="AL737" s="12" t="str">
        <f t="shared" si="117"/>
        <v/>
      </c>
      <c r="AM737" s="5"/>
      <c r="AN737" s="27" t="str">
        <f t="shared" si="118"/>
        <v/>
      </c>
      <c r="AO737" s="5"/>
      <c r="AP737" s="5"/>
      <c r="AQ737" s="6"/>
      <c r="AR737" s="12" t="str">
        <f t="shared" si="119"/>
        <v/>
      </c>
      <c r="AS737" s="6"/>
      <c r="AT737" s="5"/>
      <c r="AU737" s="53"/>
      <c r="AV737" s="53"/>
      <c r="AW737" s="54"/>
      <c r="AX737" s="15" t="str">
        <f t="shared" si="120"/>
        <v/>
      </c>
      <c r="AY737" s="5"/>
      <c r="AZ737" s="27" t="str">
        <f>IFERROR(VLOOKUP(AY737,vlookup!A$2:I$331,2,FALSE),"")</f>
        <v/>
      </c>
      <c r="BA737" s="27" t="str">
        <f>IFERROR(VLOOKUP(AY737,vlookup!A$2:I$331,3,FALSE),"")</f>
        <v/>
      </c>
      <c r="BB737" s="5"/>
      <c r="BC737" s="27" t="str">
        <f>IFERROR(VLOOKUP(BB737,vlookup!D$2:E$331,2,FALSE),"")</f>
        <v/>
      </c>
      <c r="BD737" s="5"/>
      <c r="BE737" s="27" t="str">
        <f t="shared" si="121"/>
        <v/>
      </c>
      <c r="BF737" s="27" t="str">
        <f>IFERROR(VLOOKUP(BE737,vlookup!G$2:I$331,2,FALSE),"")</f>
        <v/>
      </c>
      <c r="BG737" s="27" t="str">
        <f>IFERROR(VLOOKUP(BE737,vlookup!G$2:I$331,3,FALSE),"")</f>
        <v/>
      </c>
      <c r="BH737" s="5"/>
      <c r="BI737" s="6"/>
      <c r="BJ737" s="6"/>
      <c r="BK737" s="6"/>
      <c r="BL737" s="6"/>
    </row>
    <row r="738" spans="1:64">
      <c r="A738" s="4"/>
      <c r="B738" s="5"/>
      <c r="C738" s="27" t="str">
        <f>IFERROR(VLOOKUP(B738,vlookup!A$2:I$331,2,FALSE),"")</f>
        <v/>
      </c>
      <c r="D738" s="27" t="str">
        <f>IFERROR(VLOOKUP(B738,vlookup!A$2:I$331,3,FALSE),"")</f>
        <v/>
      </c>
      <c r="E738" s="5"/>
      <c r="F738" s="27" t="str">
        <f>IFERROR(VLOOKUP(E738,vlookup!D$2:E$331,2,FALSE),"")</f>
        <v/>
      </c>
      <c r="G738" s="5"/>
      <c r="H738" s="27" t="str">
        <f t="shared" si="112"/>
        <v/>
      </c>
      <c r="I738" s="27" t="str">
        <f>IFERROR(VLOOKUP(H738,vlookup!G$2:I$331,2,FALSE),"")</f>
        <v/>
      </c>
      <c r="J738" s="27" t="str">
        <f>IFERROR(VLOOKUP(H738,vlookup!G$2:I$331,3,FALSE),"")</f>
        <v/>
      </c>
      <c r="K738" s="5"/>
      <c r="L738" s="6"/>
      <c r="M738" s="6"/>
      <c r="N738" s="6"/>
      <c r="O738" s="6"/>
      <c r="P738" s="6"/>
      <c r="Q738" s="14" t="str">
        <f t="shared" si="113"/>
        <v/>
      </c>
      <c r="R738" s="5"/>
      <c r="S738" s="6"/>
      <c r="T738" s="6"/>
      <c r="U738" s="5"/>
      <c r="V738" s="45">
        <f t="shared" si="114"/>
        <v>0</v>
      </c>
      <c r="W738" s="45">
        <f t="shared" si="115"/>
        <v>0</v>
      </c>
      <c r="X738" s="45" t="e">
        <f t="shared" si="116"/>
        <v>#VALUE!</v>
      </c>
      <c r="Y738" s="45">
        <f>IFERROR(VALUE(V738),VLOOKUP(V738,DayReplace[],2,0))</f>
        <v>0</v>
      </c>
      <c r="Z738" s="45">
        <f>IF(V738=0,1,
IF(OR(AND(COUNTIF(Table12[Normal and Leap Years],X738),AA738=3,Y738=30),
AND(COUNTIF(Table9[MM Year],X738),COUNTIF(Table13[Always 29-Day Months],AA738),Y738=30)),Y738
-1,Y738))</f>
        <v>1</v>
      </c>
      <c r="AA738" s="45">
        <f>IFERROR(VALUE(W738),VLOOKUP(W738,MonthReplace[],2,0))</f>
        <v>0</v>
      </c>
      <c r="AB738" s="45" t="e">
        <f>IF(COUNTIF(Table9[MM Year],X738),VLOOKUP(AA738,MonthSerial[],VLOOKUP(X738,Table9[],3,0)+2,0),DATE(X738,AA738,0)-AC738)</f>
        <v>#VALUE!</v>
      </c>
      <c r="AC738" s="45" t="e">
        <f>IF(COUNTIF(Table9[MM Year],X738),
VLOOKUP(X738,Table9[],5,0),
DATE(X738,1,0))</f>
        <v>#VALUE!</v>
      </c>
      <c r="AD738" s="46" t="e">
        <f>IF(AA738=0,DATE(YEAR(AC738+1),7,16),
IF(V738=0,IF(COUNTIF(Table9[MM Year],X738),AC738+AB738+Z738+15-DAY(AC738+AB738+Z738+15)+16,AC738+AB738+Z738-DAY(AC738+AB738+Z738)+16),
IF(COUNTIF(Table9[MM Year],X738),
IF(AC738+AB738+Z738&lt;VLOOKUP(X738,Table9[],7,0),AC738
+AB738+Z738+VLOOKUP(X738,Table9[],4,0),AC738+AB738+Z738),AC738
+AB738+Z738)))</f>
        <v>#VALUE!</v>
      </c>
      <c r="AE738" s="42"/>
      <c r="AF738" s="15" t="str">
        <f>IFERROR(IF(COUNTIF(Table9[MM Year],X738),
IF(AD738&lt;VLOOKUP(X738,Table9[],7,0),AD738
+VLOOKUP(X738,Table9[],4,0),AD738),AD738
),"")</f>
        <v/>
      </c>
      <c r="AG738" s="5"/>
      <c r="AH738" s="5"/>
      <c r="AI738" s="5"/>
      <c r="AJ738" s="6"/>
      <c r="AK738" s="6"/>
      <c r="AL738" s="12" t="str">
        <f t="shared" si="117"/>
        <v/>
      </c>
      <c r="AM738" s="5"/>
      <c r="AN738" s="27" t="str">
        <f t="shared" si="118"/>
        <v/>
      </c>
      <c r="AO738" s="5"/>
      <c r="AP738" s="5"/>
      <c r="AQ738" s="6"/>
      <c r="AR738" s="12" t="str">
        <f t="shared" si="119"/>
        <v/>
      </c>
      <c r="AS738" s="6"/>
      <c r="AT738" s="5"/>
      <c r="AU738" s="53"/>
      <c r="AV738" s="53"/>
      <c r="AW738" s="54"/>
      <c r="AX738" s="15" t="str">
        <f t="shared" si="120"/>
        <v/>
      </c>
      <c r="AY738" s="5"/>
      <c r="AZ738" s="27" t="str">
        <f>IFERROR(VLOOKUP(AY738,vlookup!A$2:I$331,2,FALSE),"")</f>
        <v/>
      </c>
      <c r="BA738" s="27" t="str">
        <f>IFERROR(VLOOKUP(AY738,vlookup!A$2:I$331,3,FALSE),"")</f>
        <v/>
      </c>
      <c r="BB738" s="5"/>
      <c r="BC738" s="27" t="str">
        <f>IFERROR(VLOOKUP(BB738,vlookup!D$2:E$331,2,FALSE),"")</f>
        <v/>
      </c>
      <c r="BD738" s="5"/>
      <c r="BE738" s="27" t="str">
        <f t="shared" si="121"/>
        <v/>
      </c>
      <c r="BF738" s="27" t="str">
        <f>IFERROR(VLOOKUP(BE738,vlookup!G$2:I$331,2,FALSE),"")</f>
        <v/>
      </c>
      <c r="BG738" s="27" t="str">
        <f>IFERROR(VLOOKUP(BE738,vlookup!G$2:I$331,3,FALSE),"")</f>
        <v/>
      </c>
      <c r="BH738" s="5"/>
      <c r="BI738" s="6"/>
      <c r="BJ738" s="6"/>
      <c r="BK738" s="6"/>
      <c r="BL738" s="6"/>
    </row>
    <row r="739" spans="1:64">
      <c r="A739" s="4"/>
      <c r="B739" s="5"/>
      <c r="C739" s="27" t="str">
        <f>IFERROR(VLOOKUP(B739,vlookup!A$2:I$331,2,FALSE),"")</f>
        <v/>
      </c>
      <c r="D739" s="27" t="str">
        <f>IFERROR(VLOOKUP(B739,vlookup!A$2:I$331,3,FALSE),"")</f>
        <v/>
      </c>
      <c r="E739" s="5"/>
      <c r="F739" s="27" t="str">
        <f>IFERROR(VLOOKUP(E739,vlookup!D$2:E$331,2,FALSE),"")</f>
        <v/>
      </c>
      <c r="G739" s="5"/>
      <c r="H739" s="27" t="str">
        <f t="shared" si="112"/>
        <v/>
      </c>
      <c r="I739" s="27" t="str">
        <f>IFERROR(VLOOKUP(H739,vlookup!G$2:I$331,2,FALSE),"")</f>
        <v/>
      </c>
      <c r="J739" s="27" t="str">
        <f>IFERROR(VLOOKUP(H739,vlookup!G$2:I$331,3,FALSE),"")</f>
        <v/>
      </c>
      <c r="K739" s="5"/>
      <c r="L739" s="6"/>
      <c r="M739" s="6"/>
      <c r="N739" s="6"/>
      <c r="O739" s="6"/>
      <c r="P739" s="6"/>
      <c r="Q739" s="14" t="str">
        <f t="shared" si="113"/>
        <v/>
      </c>
      <c r="R739" s="5"/>
      <c r="S739" s="6"/>
      <c r="T739" s="6"/>
      <c r="U739" s="5"/>
      <c r="V739" s="45">
        <f t="shared" si="114"/>
        <v>0</v>
      </c>
      <c r="W739" s="45">
        <f t="shared" si="115"/>
        <v>0</v>
      </c>
      <c r="X739" s="45" t="e">
        <f t="shared" si="116"/>
        <v>#VALUE!</v>
      </c>
      <c r="Y739" s="45">
        <f>IFERROR(VALUE(V739),VLOOKUP(V739,DayReplace[],2,0))</f>
        <v>0</v>
      </c>
      <c r="Z739" s="45">
        <f>IF(V739=0,1,
IF(OR(AND(COUNTIF(Table12[Normal and Leap Years],X739),AA739=3,Y739=30),
AND(COUNTIF(Table9[MM Year],X739),COUNTIF(Table13[Always 29-Day Months],AA739),Y739=30)),Y739
-1,Y739))</f>
        <v>1</v>
      </c>
      <c r="AA739" s="45">
        <f>IFERROR(VALUE(W739),VLOOKUP(W739,MonthReplace[],2,0))</f>
        <v>0</v>
      </c>
      <c r="AB739" s="45" t="e">
        <f>IF(COUNTIF(Table9[MM Year],X739),VLOOKUP(AA739,MonthSerial[],VLOOKUP(X739,Table9[],3,0)+2,0),DATE(X739,AA739,0)-AC739)</f>
        <v>#VALUE!</v>
      </c>
      <c r="AC739" s="45" t="e">
        <f>IF(COUNTIF(Table9[MM Year],X739),
VLOOKUP(X739,Table9[],5,0),
DATE(X739,1,0))</f>
        <v>#VALUE!</v>
      </c>
      <c r="AD739" s="46" t="e">
        <f>IF(AA739=0,DATE(YEAR(AC739+1),7,16),
IF(V739=0,IF(COUNTIF(Table9[MM Year],X739),AC739+AB739+Z739+15-DAY(AC739+AB739+Z739+15)+16,AC739+AB739+Z739-DAY(AC739+AB739+Z739)+16),
IF(COUNTIF(Table9[MM Year],X739),
IF(AC739+AB739+Z739&lt;VLOOKUP(X739,Table9[],7,0),AC739
+AB739+Z739+VLOOKUP(X739,Table9[],4,0),AC739+AB739+Z739),AC739
+AB739+Z739)))</f>
        <v>#VALUE!</v>
      </c>
      <c r="AE739" s="42"/>
      <c r="AF739" s="15" t="str">
        <f>IFERROR(IF(COUNTIF(Table9[MM Year],X739),
IF(AD739&lt;VLOOKUP(X739,Table9[],7,0),AD739
+VLOOKUP(X739,Table9[],4,0),AD739),AD739
),"")</f>
        <v/>
      </c>
      <c r="AG739" s="5"/>
      <c r="AH739" s="5"/>
      <c r="AI739" s="5"/>
      <c r="AJ739" s="6"/>
      <c r="AK739" s="6"/>
      <c r="AL739" s="12" t="str">
        <f t="shared" si="117"/>
        <v/>
      </c>
      <c r="AM739" s="5"/>
      <c r="AN739" s="27" t="str">
        <f t="shared" si="118"/>
        <v/>
      </c>
      <c r="AO739" s="5"/>
      <c r="AP739" s="5"/>
      <c r="AQ739" s="6"/>
      <c r="AR739" s="12" t="str">
        <f t="shared" si="119"/>
        <v/>
      </c>
      <c r="AS739" s="6"/>
      <c r="AT739" s="5"/>
      <c r="AU739" s="53"/>
      <c r="AV739" s="53"/>
      <c r="AW739" s="54"/>
      <c r="AX739" s="15" t="str">
        <f t="shared" si="120"/>
        <v/>
      </c>
      <c r="AY739" s="5"/>
      <c r="AZ739" s="27" t="str">
        <f>IFERROR(VLOOKUP(AY739,vlookup!A$2:I$331,2,FALSE),"")</f>
        <v/>
      </c>
      <c r="BA739" s="27" t="str">
        <f>IFERROR(VLOOKUP(AY739,vlookup!A$2:I$331,3,FALSE),"")</f>
        <v/>
      </c>
      <c r="BB739" s="5"/>
      <c r="BC739" s="27" t="str">
        <f>IFERROR(VLOOKUP(BB739,vlookup!D$2:E$331,2,FALSE),"")</f>
        <v/>
      </c>
      <c r="BD739" s="5"/>
      <c r="BE739" s="27" t="str">
        <f t="shared" si="121"/>
        <v/>
      </c>
      <c r="BF739" s="27" t="str">
        <f>IFERROR(VLOOKUP(BE739,vlookup!G$2:I$331,2,FALSE),"")</f>
        <v/>
      </c>
      <c r="BG739" s="27" t="str">
        <f>IFERROR(VLOOKUP(BE739,vlookup!G$2:I$331,3,FALSE),"")</f>
        <v/>
      </c>
      <c r="BH739" s="5"/>
      <c r="BI739" s="6"/>
      <c r="BJ739" s="6"/>
      <c r="BK739" s="6"/>
      <c r="BL739" s="6"/>
    </row>
    <row r="740" spans="1:64">
      <c r="A740" s="4"/>
      <c r="B740" s="5"/>
      <c r="C740" s="27" t="str">
        <f>IFERROR(VLOOKUP(B740,vlookup!A$2:I$331,2,FALSE),"")</f>
        <v/>
      </c>
      <c r="D740" s="27" t="str">
        <f>IFERROR(VLOOKUP(B740,vlookup!A$2:I$331,3,FALSE),"")</f>
        <v/>
      </c>
      <c r="E740" s="5"/>
      <c r="F740" s="27" t="str">
        <f>IFERROR(VLOOKUP(E740,vlookup!D$2:E$331,2,FALSE),"")</f>
        <v/>
      </c>
      <c r="G740" s="5"/>
      <c r="H740" s="27" t="str">
        <f t="shared" si="112"/>
        <v/>
      </c>
      <c r="I740" s="27" t="str">
        <f>IFERROR(VLOOKUP(H740,vlookup!G$2:I$331,2,FALSE),"")</f>
        <v/>
      </c>
      <c r="J740" s="27" t="str">
        <f>IFERROR(VLOOKUP(H740,vlookup!G$2:I$331,3,FALSE),"")</f>
        <v/>
      </c>
      <c r="K740" s="5"/>
      <c r="L740" s="6"/>
      <c r="M740" s="6"/>
      <c r="N740" s="6"/>
      <c r="O740" s="6"/>
      <c r="P740" s="6"/>
      <c r="Q740" s="14" t="str">
        <f t="shared" si="113"/>
        <v/>
      </c>
      <c r="R740" s="5"/>
      <c r="S740" s="6"/>
      <c r="T740" s="6"/>
      <c r="U740" s="5"/>
      <c r="V740" s="45">
        <f t="shared" si="114"/>
        <v>0</v>
      </c>
      <c r="W740" s="45">
        <f t="shared" si="115"/>
        <v>0</v>
      </c>
      <c r="X740" s="45" t="e">
        <f t="shared" si="116"/>
        <v>#VALUE!</v>
      </c>
      <c r="Y740" s="45">
        <f>IFERROR(VALUE(V740),VLOOKUP(V740,DayReplace[],2,0))</f>
        <v>0</v>
      </c>
      <c r="Z740" s="45">
        <f>IF(V740=0,1,
IF(OR(AND(COUNTIF(Table12[Normal and Leap Years],X740),AA740=3,Y740=30),
AND(COUNTIF(Table9[MM Year],X740),COUNTIF(Table13[Always 29-Day Months],AA740),Y740=30)),Y740
-1,Y740))</f>
        <v>1</v>
      </c>
      <c r="AA740" s="45">
        <f>IFERROR(VALUE(W740),VLOOKUP(W740,MonthReplace[],2,0))</f>
        <v>0</v>
      </c>
      <c r="AB740" s="45" t="e">
        <f>IF(COUNTIF(Table9[MM Year],X740),VLOOKUP(AA740,MonthSerial[],VLOOKUP(X740,Table9[],3,0)+2,0),DATE(X740,AA740,0)-AC740)</f>
        <v>#VALUE!</v>
      </c>
      <c r="AC740" s="45" t="e">
        <f>IF(COUNTIF(Table9[MM Year],X740),
VLOOKUP(X740,Table9[],5,0),
DATE(X740,1,0))</f>
        <v>#VALUE!</v>
      </c>
      <c r="AD740" s="46" t="e">
        <f>IF(AA740=0,DATE(YEAR(AC740+1),7,16),
IF(V740=0,IF(COUNTIF(Table9[MM Year],X740),AC740+AB740+Z740+15-DAY(AC740+AB740+Z740+15)+16,AC740+AB740+Z740-DAY(AC740+AB740+Z740)+16),
IF(COUNTIF(Table9[MM Year],X740),
IF(AC740+AB740+Z740&lt;VLOOKUP(X740,Table9[],7,0),AC740
+AB740+Z740+VLOOKUP(X740,Table9[],4,0),AC740+AB740+Z740),AC740
+AB740+Z740)))</f>
        <v>#VALUE!</v>
      </c>
      <c r="AE740" s="42"/>
      <c r="AF740" s="15" t="str">
        <f>IFERROR(IF(COUNTIF(Table9[MM Year],X740),
IF(AD740&lt;VLOOKUP(X740,Table9[],7,0),AD740
+VLOOKUP(X740,Table9[],4,0),AD740),AD740
),"")</f>
        <v/>
      </c>
      <c r="AG740" s="5"/>
      <c r="AH740" s="5"/>
      <c r="AI740" s="5"/>
      <c r="AJ740" s="6"/>
      <c r="AK740" s="6"/>
      <c r="AL740" s="12" t="str">
        <f t="shared" si="117"/>
        <v/>
      </c>
      <c r="AM740" s="5"/>
      <c r="AN740" s="27" t="str">
        <f t="shared" si="118"/>
        <v/>
      </c>
      <c r="AO740" s="5"/>
      <c r="AP740" s="5"/>
      <c r="AQ740" s="6"/>
      <c r="AR740" s="12" t="str">
        <f t="shared" si="119"/>
        <v/>
      </c>
      <c r="AS740" s="6"/>
      <c r="AT740" s="5"/>
      <c r="AU740" s="53"/>
      <c r="AV740" s="53"/>
      <c r="AW740" s="54"/>
      <c r="AX740" s="15" t="str">
        <f t="shared" si="120"/>
        <v/>
      </c>
      <c r="AY740" s="5"/>
      <c r="AZ740" s="27" t="str">
        <f>IFERROR(VLOOKUP(AY740,vlookup!A$2:I$331,2,FALSE),"")</f>
        <v/>
      </c>
      <c r="BA740" s="27" t="str">
        <f>IFERROR(VLOOKUP(AY740,vlookup!A$2:I$331,3,FALSE),"")</f>
        <v/>
      </c>
      <c r="BB740" s="5"/>
      <c r="BC740" s="27" t="str">
        <f>IFERROR(VLOOKUP(BB740,vlookup!D$2:E$331,2,FALSE),"")</f>
        <v/>
      </c>
      <c r="BD740" s="5"/>
      <c r="BE740" s="27" t="str">
        <f t="shared" si="121"/>
        <v/>
      </c>
      <c r="BF740" s="27" t="str">
        <f>IFERROR(VLOOKUP(BE740,vlookup!G$2:I$331,2,FALSE),"")</f>
        <v/>
      </c>
      <c r="BG740" s="27" t="str">
        <f>IFERROR(VLOOKUP(BE740,vlookup!G$2:I$331,3,FALSE),"")</f>
        <v/>
      </c>
      <c r="BH740" s="5"/>
      <c r="BI740" s="6"/>
      <c r="BJ740" s="6"/>
      <c r="BK740" s="6"/>
      <c r="BL740" s="6"/>
    </row>
    <row r="741" spans="1:64">
      <c r="A741" s="4"/>
      <c r="B741" s="5"/>
      <c r="C741" s="27" t="str">
        <f>IFERROR(VLOOKUP(B741,vlookup!A$2:I$331,2,FALSE),"")</f>
        <v/>
      </c>
      <c r="D741" s="27" t="str">
        <f>IFERROR(VLOOKUP(B741,vlookup!A$2:I$331,3,FALSE),"")</f>
        <v/>
      </c>
      <c r="E741" s="5"/>
      <c r="F741" s="27" t="str">
        <f>IFERROR(VLOOKUP(E741,vlookup!D$2:E$331,2,FALSE),"")</f>
        <v/>
      </c>
      <c r="G741" s="5"/>
      <c r="H741" s="27" t="str">
        <f t="shared" si="112"/>
        <v/>
      </c>
      <c r="I741" s="27" t="str">
        <f>IFERROR(VLOOKUP(H741,vlookup!G$2:I$331,2,FALSE),"")</f>
        <v/>
      </c>
      <c r="J741" s="27" t="str">
        <f>IFERROR(VLOOKUP(H741,vlookup!G$2:I$331,3,FALSE),"")</f>
        <v/>
      </c>
      <c r="K741" s="5"/>
      <c r="L741" s="6"/>
      <c r="M741" s="6"/>
      <c r="N741" s="6"/>
      <c r="O741" s="6"/>
      <c r="P741" s="6"/>
      <c r="Q741" s="14" t="str">
        <f t="shared" si="113"/>
        <v/>
      </c>
      <c r="R741" s="5"/>
      <c r="S741" s="6"/>
      <c r="T741" s="6"/>
      <c r="U741" s="5"/>
      <c r="V741" s="45">
        <f t="shared" si="114"/>
        <v>0</v>
      </c>
      <c r="W741" s="45">
        <f t="shared" si="115"/>
        <v>0</v>
      </c>
      <c r="X741" s="45" t="e">
        <f t="shared" si="116"/>
        <v>#VALUE!</v>
      </c>
      <c r="Y741" s="45">
        <f>IFERROR(VALUE(V741),VLOOKUP(V741,DayReplace[],2,0))</f>
        <v>0</v>
      </c>
      <c r="Z741" s="45">
        <f>IF(V741=0,1,
IF(OR(AND(COUNTIF(Table12[Normal and Leap Years],X741),AA741=3,Y741=30),
AND(COUNTIF(Table9[MM Year],X741),COUNTIF(Table13[Always 29-Day Months],AA741),Y741=30)),Y741
-1,Y741))</f>
        <v>1</v>
      </c>
      <c r="AA741" s="45">
        <f>IFERROR(VALUE(W741),VLOOKUP(W741,MonthReplace[],2,0))</f>
        <v>0</v>
      </c>
      <c r="AB741" s="45" t="e">
        <f>IF(COUNTIF(Table9[MM Year],X741),VLOOKUP(AA741,MonthSerial[],VLOOKUP(X741,Table9[],3,0)+2,0),DATE(X741,AA741,0)-AC741)</f>
        <v>#VALUE!</v>
      </c>
      <c r="AC741" s="45" t="e">
        <f>IF(COUNTIF(Table9[MM Year],X741),
VLOOKUP(X741,Table9[],5,0),
DATE(X741,1,0))</f>
        <v>#VALUE!</v>
      </c>
      <c r="AD741" s="46" t="e">
        <f>IF(AA741=0,DATE(YEAR(AC741+1),7,16),
IF(V741=0,IF(COUNTIF(Table9[MM Year],X741),AC741+AB741+Z741+15-DAY(AC741+AB741+Z741+15)+16,AC741+AB741+Z741-DAY(AC741+AB741+Z741)+16),
IF(COUNTIF(Table9[MM Year],X741),
IF(AC741+AB741+Z741&lt;VLOOKUP(X741,Table9[],7,0),AC741
+AB741+Z741+VLOOKUP(X741,Table9[],4,0),AC741+AB741+Z741),AC741
+AB741+Z741)))</f>
        <v>#VALUE!</v>
      </c>
      <c r="AE741" s="42"/>
      <c r="AF741" s="15" t="str">
        <f>IFERROR(IF(COUNTIF(Table9[MM Year],X741),
IF(AD741&lt;VLOOKUP(X741,Table9[],7,0),AD741
+VLOOKUP(X741,Table9[],4,0),AD741),AD741
),"")</f>
        <v/>
      </c>
      <c r="AG741" s="5"/>
      <c r="AH741" s="5"/>
      <c r="AI741" s="5"/>
      <c r="AJ741" s="6"/>
      <c r="AK741" s="6"/>
      <c r="AL741" s="12" t="str">
        <f t="shared" si="117"/>
        <v/>
      </c>
      <c r="AM741" s="5"/>
      <c r="AN741" s="27" t="str">
        <f t="shared" si="118"/>
        <v/>
      </c>
      <c r="AO741" s="5"/>
      <c r="AP741" s="5"/>
      <c r="AQ741" s="6"/>
      <c r="AR741" s="12" t="str">
        <f t="shared" si="119"/>
        <v/>
      </c>
      <c r="AS741" s="6"/>
      <c r="AT741" s="5"/>
      <c r="AU741" s="53"/>
      <c r="AV741" s="53"/>
      <c r="AW741" s="54"/>
      <c r="AX741" s="15" t="str">
        <f t="shared" si="120"/>
        <v/>
      </c>
      <c r="AY741" s="5"/>
      <c r="AZ741" s="27" t="str">
        <f>IFERROR(VLOOKUP(AY741,vlookup!A$2:I$331,2,FALSE),"")</f>
        <v/>
      </c>
      <c r="BA741" s="27" t="str">
        <f>IFERROR(VLOOKUP(AY741,vlookup!A$2:I$331,3,FALSE),"")</f>
        <v/>
      </c>
      <c r="BB741" s="5"/>
      <c r="BC741" s="27" t="str">
        <f>IFERROR(VLOOKUP(BB741,vlookup!D$2:E$331,2,FALSE),"")</f>
        <v/>
      </c>
      <c r="BD741" s="5"/>
      <c r="BE741" s="27" t="str">
        <f t="shared" si="121"/>
        <v/>
      </c>
      <c r="BF741" s="27" t="str">
        <f>IFERROR(VLOOKUP(BE741,vlookup!G$2:I$331,2,FALSE),"")</f>
        <v/>
      </c>
      <c r="BG741" s="27" t="str">
        <f>IFERROR(VLOOKUP(BE741,vlookup!G$2:I$331,3,FALSE),"")</f>
        <v/>
      </c>
      <c r="BH741" s="5"/>
      <c r="BI741" s="6"/>
      <c r="BJ741" s="6"/>
      <c r="BK741" s="6"/>
      <c r="BL741" s="6"/>
    </row>
    <row r="742" spans="1:64">
      <c r="A742" s="4"/>
      <c r="B742" s="5"/>
      <c r="C742" s="27" t="str">
        <f>IFERROR(VLOOKUP(B742,vlookup!A$2:I$331,2,FALSE),"")</f>
        <v/>
      </c>
      <c r="D742" s="27" t="str">
        <f>IFERROR(VLOOKUP(B742,vlookup!A$2:I$331,3,FALSE),"")</f>
        <v/>
      </c>
      <c r="E742" s="5"/>
      <c r="F742" s="27" t="str">
        <f>IFERROR(VLOOKUP(E742,vlookup!D$2:E$331,2,FALSE),"")</f>
        <v/>
      </c>
      <c r="G742" s="5"/>
      <c r="H742" s="27" t="str">
        <f t="shared" si="112"/>
        <v/>
      </c>
      <c r="I742" s="27" t="str">
        <f>IFERROR(VLOOKUP(H742,vlookup!G$2:I$331,2,FALSE),"")</f>
        <v/>
      </c>
      <c r="J742" s="27" t="str">
        <f>IFERROR(VLOOKUP(H742,vlookup!G$2:I$331,3,FALSE),"")</f>
        <v/>
      </c>
      <c r="K742" s="5"/>
      <c r="L742" s="6"/>
      <c r="M742" s="6"/>
      <c r="N742" s="6"/>
      <c r="O742" s="6"/>
      <c r="P742" s="6"/>
      <c r="Q742" s="14" t="str">
        <f t="shared" si="113"/>
        <v/>
      </c>
      <c r="R742" s="5"/>
      <c r="S742" s="6"/>
      <c r="T742" s="6"/>
      <c r="U742" s="5"/>
      <c r="V742" s="45">
        <f t="shared" si="114"/>
        <v>0</v>
      </c>
      <c r="W742" s="45">
        <f t="shared" si="115"/>
        <v>0</v>
      </c>
      <c r="X742" s="45" t="e">
        <f t="shared" si="116"/>
        <v>#VALUE!</v>
      </c>
      <c r="Y742" s="45">
        <f>IFERROR(VALUE(V742),VLOOKUP(V742,DayReplace[],2,0))</f>
        <v>0</v>
      </c>
      <c r="Z742" s="45">
        <f>IF(V742=0,1,
IF(OR(AND(COUNTIF(Table12[Normal and Leap Years],X742),AA742=3,Y742=30),
AND(COUNTIF(Table9[MM Year],X742),COUNTIF(Table13[Always 29-Day Months],AA742),Y742=30)),Y742
-1,Y742))</f>
        <v>1</v>
      </c>
      <c r="AA742" s="45">
        <f>IFERROR(VALUE(W742),VLOOKUP(W742,MonthReplace[],2,0))</f>
        <v>0</v>
      </c>
      <c r="AB742" s="45" t="e">
        <f>IF(COUNTIF(Table9[MM Year],X742),VLOOKUP(AA742,MonthSerial[],VLOOKUP(X742,Table9[],3,0)+2,0),DATE(X742,AA742,0)-AC742)</f>
        <v>#VALUE!</v>
      </c>
      <c r="AC742" s="45" t="e">
        <f>IF(COUNTIF(Table9[MM Year],X742),
VLOOKUP(X742,Table9[],5,0),
DATE(X742,1,0))</f>
        <v>#VALUE!</v>
      </c>
      <c r="AD742" s="46" t="e">
        <f>IF(AA742=0,DATE(YEAR(AC742+1),7,16),
IF(V742=0,IF(COUNTIF(Table9[MM Year],X742),AC742+AB742+Z742+15-DAY(AC742+AB742+Z742+15)+16,AC742+AB742+Z742-DAY(AC742+AB742+Z742)+16),
IF(COUNTIF(Table9[MM Year],X742),
IF(AC742+AB742+Z742&lt;VLOOKUP(X742,Table9[],7,0),AC742
+AB742+Z742+VLOOKUP(X742,Table9[],4,0),AC742+AB742+Z742),AC742
+AB742+Z742)))</f>
        <v>#VALUE!</v>
      </c>
      <c r="AE742" s="42"/>
      <c r="AF742" s="15" t="str">
        <f>IFERROR(IF(COUNTIF(Table9[MM Year],X742),
IF(AD742&lt;VLOOKUP(X742,Table9[],7,0),AD742
+VLOOKUP(X742,Table9[],4,0),AD742),AD742
),"")</f>
        <v/>
      </c>
      <c r="AG742" s="5"/>
      <c r="AH742" s="5"/>
      <c r="AI742" s="5"/>
      <c r="AJ742" s="6"/>
      <c r="AK742" s="6"/>
      <c r="AL742" s="12" t="str">
        <f t="shared" si="117"/>
        <v/>
      </c>
      <c r="AM742" s="5"/>
      <c r="AN742" s="27" t="str">
        <f t="shared" si="118"/>
        <v/>
      </c>
      <c r="AO742" s="5"/>
      <c r="AP742" s="5"/>
      <c r="AQ742" s="6"/>
      <c r="AR742" s="12" t="str">
        <f t="shared" si="119"/>
        <v/>
      </c>
      <c r="AS742" s="6"/>
      <c r="AT742" s="5"/>
      <c r="AU742" s="53"/>
      <c r="AV742" s="53"/>
      <c r="AW742" s="54"/>
      <c r="AX742" s="15" t="str">
        <f t="shared" si="120"/>
        <v/>
      </c>
      <c r="AY742" s="5"/>
      <c r="AZ742" s="27" t="str">
        <f>IFERROR(VLOOKUP(AY742,vlookup!A$2:I$331,2,FALSE),"")</f>
        <v/>
      </c>
      <c r="BA742" s="27" t="str">
        <f>IFERROR(VLOOKUP(AY742,vlookup!A$2:I$331,3,FALSE),"")</f>
        <v/>
      </c>
      <c r="BB742" s="5"/>
      <c r="BC742" s="27" t="str">
        <f>IFERROR(VLOOKUP(BB742,vlookup!D$2:E$331,2,FALSE),"")</f>
        <v/>
      </c>
      <c r="BD742" s="5"/>
      <c r="BE742" s="27" t="str">
        <f t="shared" si="121"/>
        <v/>
      </c>
      <c r="BF742" s="27" t="str">
        <f>IFERROR(VLOOKUP(BE742,vlookup!G$2:I$331,2,FALSE),"")</f>
        <v/>
      </c>
      <c r="BG742" s="27" t="str">
        <f>IFERROR(VLOOKUP(BE742,vlookup!G$2:I$331,3,FALSE),"")</f>
        <v/>
      </c>
      <c r="BH742" s="5"/>
      <c r="BI742" s="6"/>
      <c r="BJ742" s="6"/>
      <c r="BK742" s="6"/>
      <c r="BL742" s="6"/>
    </row>
    <row r="743" spans="1:64">
      <c r="A743" s="4"/>
      <c r="B743" s="5"/>
      <c r="C743" s="27" t="str">
        <f>IFERROR(VLOOKUP(B743,vlookup!A$2:I$331,2,FALSE),"")</f>
        <v/>
      </c>
      <c r="D743" s="27" t="str">
        <f>IFERROR(VLOOKUP(B743,vlookup!A$2:I$331,3,FALSE),"")</f>
        <v/>
      </c>
      <c r="E743" s="5"/>
      <c r="F743" s="27" t="str">
        <f>IFERROR(VLOOKUP(E743,vlookup!D$2:E$331,2,FALSE),"")</f>
        <v/>
      </c>
      <c r="G743" s="5"/>
      <c r="H743" s="27" t="str">
        <f t="shared" si="112"/>
        <v/>
      </c>
      <c r="I743" s="27" t="str">
        <f>IFERROR(VLOOKUP(H743,vlookup!G$2:I$331,2,FALSE),"")</f>
        <v/>
      </c>
      <c r="J743" s="27" t="str">
        <f>IFERROR(VLOOKUP(H743,vlookup!G$2:I$331,3,FALSE),"")</f>
        <v/>
      </c>
      <c r="K743" s="5"/>
      <c r="L743" s="6"/>
      <c r="M743" s="6"/>
      <c r="N743" s="6"/>
      <c r="O743" s="6"/>
      <c r="P743" s="6"/>
      <c r="Q743" s="14" t="str">
        <f t="shared" si="113"/>
        <v/>
      </c>
      <c r="R743" s="5"/>
      <c r="S743" s="6"/>
      <c r="T743" s="6"/>
      <c r="U743" s="5"/>
      <c r="V743" s="45">
        <f t="shared" si="114"/>
        <v>0</v>
      </c>
      <c r="W743" s="45">
        <f t="shared" si="115"/>
        <v>0</v>
      </c>
      <c r="X743" s="45" t="e">
        <f t="shared" si="116"/>
        <v>#VALUE!</v>
      </c>
      <c r="Y743" s="45">
        <f>IFERROR(VALUE(V743),VLOOKUP(V743,DayReplace[],2,0))</f>
        <v>0</v>
      </c>
      <c r="Z743" s="45">
        <f>IF(V743=0,1,
IF(OR(AND(COUNTIF(Table12[Normal and Leap Years],X743),AA743=3,Y743=30),
AND(COUNTIF(Table9[MM Year],X743),COUNTIF(Table13[Always 29-Day Months],AA743),Y743=30)),Y743
-1,Y743))</f>
        <v>1</v>
      </c>
      <c r="AA743" s="45">
        <f>IFERROR(VALUE(W743),VLOOKUP(W743,MonthReplace[],2,0))</f>
        <v>0</v>
      </c>
      <c r="AB743" s="45" t="e">
        <f>IF(COUNTIF(Table9[MM Year],X743),VLOOKUP(AA743,MonthSerial[],VLOOKUP(X743,Table9[],3,0)+2,0),DATE(X743,AA743,0)-AC743)</f>
        <v>#VALUE!</v>
      </c>
      <c r="AC743" s="45" t="e">
        <f>IF(COUNTIF(Table9[MM Year],X743),
VLOOKUP(X743,Table9[],5,0),
DATE(X743,1,0))</f>
        <v>#VALUE!</v>
      </c>
      <c r="AD743" s="46" t="e">
        <f>IF(AA743=0,DATE(YEAR(AC743+1),7,16),
IF(V743=0,IF(COUNTIF(Table9[MM Year],X743),AC743+AB743+Z743+15-DAY(AC743+AB743+Z743+15)+16,AC743+AB743+Z743-DAY(AC743+AB743+Z743)+16),
IF(COUNTIF(Table9[MM Year],X743),
IF(AC743+AB743+Z743&lt;VLOOKUP(X743,Table9[],7,0),AC743
+AB743+Z743+VLOOKUP(X743,Table9[],4,0),AC743+AB743+Z743),AC743
+AB743+Z743)))</f>
        <v>#VALUE!</v>
      </c>
      <c r="AE743" s="42"/>
      <c r="AF743" s="15" t="str">
        <f>IFERROR(IF(COUNTIF(Table9[MM Year],X743),
IF(AD743&lt;VLOOKUP(X743,Table9[],7,0),AD743
+VLOOKUP(X743,Table9[],4,0),AD743),AD743
),"")</f>
        <v/>
      </c>
      <c r="AG743" s="5"/>
      <c r="AH743" s="5"/>
      <c r="AI743" s="5"/>
      <c r="AJ743" s="6"/>
      <c r="AK743" s="6"/>
      <c r="AL743" s="12" t="str">
        <f t="shared" si="117"/>
        <v/>
      </c>
      <c r="AM743" s="5"/>
      <c r="AN743" s="27" t="str">
        <f t="shared" si="118"/>
        <v/>
      </c>
      <c r="AO743" s="5"/>
      <c r="AP743" s="5"/>
      <c r="AQ743" s="6"/>
      <c r="AR743" s="12" t="str">
        <f t="shared" si="119"/>
        <v/>
      </c>
      <c r="AS743" s="6"/>
      <c r="AT743" s="5"/>
      <c r="AU743" s="53"/>
      <c r="AV743" s="53"/>
      <c r="AW743" s="54"/>
      <c r="AX743" s="15" t="str">
        <f t="shared" si="120"/>
        <v/>
      </c>
      <c r="AY743" s="5"/>
      <c r="AZ743" s="27" t="str">
        <f>IFERROR(VLOOKUP(AY743,vlookup!A$2:I$331,2,FALSE),"")</f>
        <v/>
      </c>
      <c r="BA743" s="27" t="str">
        <f>IFERROR(VLOOKUP(AY743,vlookup!A$2:I$331,3,FALSE),"")</f>
        <v/>
      </c>
      <c r="BB743" s="5"/>
      <c r="BC743" s="27" t="str">
        <f>IFERROR(VLOOKUP(BB743,vlookup!D$2:E$331,2,FALSE),"")</f>
        <v/>
      </c>
      <c r="BD743" s="5"/>
      <c r="BE743" s="27" t="str">
        <f t="shared" si="121"/>
        <v/>
      </c>
      <c r="BF743" s="27" t="str">
        <f>IFERROR(VLOOKUP(BE743,vlookup!G$2:I$331,2,FALSE),"")</f>
        <v/>
      </c>
      <c r="BG743" s="27" t="str">
        <f>IFERROR(VLOOKUP(BE743,vlookup!G$2:I$331,3,FALSE),"")</f>
        <v/>
      </c>
      <c r="BH743" s="5"/>
      <c r="BI743" s="6"/>
      <c r="BJ743" s="6"/>
      <c r="BK743" s="6"/>
      <c r="BL743" s="6"/>
    </row>
    <row r="744" spans="1:64">
      <c r="A744" s="4"/>
      <c r="B744" s="5"/>
      <c r="C744" s="27" t="str">
        <f>IFERROR(VLOOKUP(B744,vlookup!A$2:I$331,2,FALSE),"")</f>
        <v/>
      </c>
      <c r="D744" s="27" t="str">
        <f>IFERROR(VLOOKUP(B744,vlookup!A$2:I$331,3,FALSE),"")</f>
        <v/>
      </c>
      <c r="E744" s="5"/>
      <c r="F744" s="27" t="str">
        <f>IFERROR(VLOOKUP(E744,vlookup!D$2:E$331,2,FALSE),"")</f>
        <v/>
      </c>
      <c r="G744" s="5"/>
      <c r="H744" s="27" t="str">
        <f t="shared" si="112"/>
        <v/>
      </c>
      <c r="I744" s="27" t="str">
        <f>IFERROR(VLOOKUP(H744,vlookup!G$2:I$331,2,FALSE),"")</f>
        <v/>
      </c>
      <c r="J744" s="27" t="str">
        <f>IFERROR(VLOOKUP(H744,vlookup!G$2:I$331,3,FALSE),"")</f>
        <v/>
      </c>
      <c r="K744" s="5"/>
      <c r="L744" s="6"/>
      <c r="M744" s="6"/>
      <c r="N744" s="6"/>
      <c r="O744" s="6"/>
      <c r="P744" s="6"/>
      <c r="Q744" s="14" t="str">
        <f t="shared" si="113"/>
        <v/>
      </c>
      <c r="R744" s="5"/>
      <c r="S744" s="6"/>
      <c r="T744" s="6"/>
      <c r="U744" s="5"/>
      <c r="V744" s="45">
        <f t="shared" si="114"/>
        <v>0</v>
      </c>
      <c r="W744" s="45">
        <f t="shared" si="115"/>
        <v>0</v>
      </c>
      <c r="X744" s="45" t="e">
        <f t="shared" si="116"/>
        <v>#VALUE!</v>
      </c>
      <c r="Y744" s="45">
        <f>IFERROR(VALUE(V744),VLOOKUP(V744,DayReplace[],2,0))</f>
        <v>0</v>
      </c>
      <c r="Z744" s="45">
        <f>IF(V744=0,1,
IF(OR(AND(COUNTIF(Table12[Normal and Leap Years],X744),AA744=3,Y744=30),
AND(COUNTIF(Table9[MM Year],X744),COUNTIF(Table13[Always 29-Day Months],AA744),Y744=30)),Y744
-1,Y744))</f>
        <v>1</v>
      </c>
      <c r="AA744" s="45">
        <f>IFERROR(VALUE(W744),VLOOKUP(W744,MonthReplace[],2,0))</f>
        <v>0</v>
      </c>
      <c r="AB744" s="45" t="e">
        <f>IF(COUNTIF(Table9[MM Year],X744),VLOOKUP(AA744,MonthSerial[],VLOOKUP(X744,Table9[],3,0)+2,0),DATE(X744,AA744,0)-AC744)</f>
        <v>#VALUE!</v>
      </c>
      <c r="AC744" s="45" t="e">
        <f>IF(COUNTIF(Table9[MM Year],X744),
VLOOKUP(X744,Table9[],5,0),
DATE(X744,1,0))</f>
        <v>#VALUE!</v>
      </c>
      <c r="AD744" s="46" t="e">
        <f>IF(AA744=0,DATE(YEAR(AC744+1),7,16),
IF(V744=0,IF(COUNTIF(Table9[MM Year],X744),AC744+AB744+Z744+15-DAY(AC744+AB744+Z744+15)+16,AC744+AB744+Z744-DAY(AC744+AB744+Z744)+16),
IF(COUNTIF(Table9[MM Year],X744),
IF(AC744+AB744+Z744&lt;VLOOKUP(X744,Table9[],7,0),AC744
+AB744+Z744+VLOOKUP(X744,Table9[],4,0),AC744+AB744+Z744),AC744
+AB744+Z744)))</f>
        <v>#VALUE!</v>
      </c>
      <c r="AE744" s="42"/>
      <c r="AF744" s="15" t="str">
        <f>IFERROR(IF(COUNTIF(Table9[MM Year],X744),
IF(AD744&lt;VLOOKUP(X744,Table9[],7,0),AD744
+VLOOKUP(X744,Table9[],4,0),AD744),AD744
),"")</f>
        <v/>
      </c>
      <c r="AG744" s="5"/>
      <c r="AH744" s="5"/>
      <c r="AI744" s="5"/>
      <c r="AJ744" s="6"/>
      <c r="AK744" s="6"/>
      <c r="AL744" s="12" t="str">
        <f t="shared" si="117"/>
        <v/>
      </c>
      <c r="AM744" s="5"/>
      <c r="AN744" s="27" t="str">
        <f t="shared" si="118"/>
        <v/>
      </c>
      <c r="AO744" s="5"/>
      <c r="AP744" s="5"/>
      <c r="AQ744" s="6"/>
      <c r="AR744" s="12" t="str">
        <f t="shared" si="119"/>
        <v/>
      </c>
      <c r="AS744" s="6"/>
      <c r="AT744" s="5"/>
      <c r="AU744" s="53"/>
      <c r="AV744" s="53"/>
      <c r="AW744" s="54"/>
      <c r="AX744" s="15" t="str">
        <f t="shared" si="120"/>
        <v/>
      </c>
      <c r="AY744" s="5"/>
      <c r="AZ744" s="27" t="str">
        <f>IFERROR(VLOOKUP(AY744,vlookup!A$2:I$331,2,FALSE),"")</f>
        <v/>
      </c>
      <c r="BA744" s="27" t="str">
        <f>IFERROR(VLOOKUP(AY744,vlookup!A$2:I$331,3,FALSE),"")</f>
        <v/>
      </c>
      <c r="BB744" s="5"/>
      <c r="BC744" s="27" t="str">
        <f>IFERROR(VLOOKUP(BB744,vlookup!D$2:E$331,2,FALSE),"")</f>
        <v/>
      </c>
      <c r="BD744" s="5"/>
      <c r="BE744" s="27" t="str">
        <f t="shared" si="121"/>
        <v/>
      </c>
      <c r="BF744" s="27" t="str">
        <f>IFERROR(VLOOKUP(BE744,vlookup!G$2:I$331,2,FALSE),"")</f>
        <v/>
      </c>
      <c r="BG744" s="27" t="str">
        <f>IFERROR(VLOOKUP(BE744,vlookup!G$2:I$331,3,FALSE),"")</f>
        <v/>
      </c>
      <c r="BH744" s="5"/>
      <c r="BI744" s="6"/>
      <c r="BJ744" s="6"/>
      <c r="BK744" s="6"/>
      <c r="BL744" s="6"/>
    </row>
    <row r="745" spans="1:64">
      <c r="A745" s="4"/>
      <c r="B745" s="5"/>
      <c r="C745" s="27" t="str">
        <f>IFERROR(VLOOKUP(B745,vlookup!A$2:I$331,2,FALSE),"")</f>
        <v/>
      </c>
      <c r="D745" s="27" t="str">
        <f>IFERROR(VLOOKUP(B745,vlookup!A$2:I$331,3,FALSE),"")</f>
        <v/>
      </c>
      <c r="E745" s="5"/>
      <c r="F745" s="27" t="str">
        <f>IFERROR(VLOOKUP(E745,vlookup!D$2:E$331,2,FALSE),"")</f>
        <v/>
      </c>
      <c r="G745" s="5"/>
      <c r="H745" s="27" t="str">
        <f t="shared" si="112"/>
        <v/>
      </c>
      <c r="I745" s="27" t="str">
        <f>IFERROR(VLOOKUP(H745,vlookup!G$2:I$331,2,FALSE),"")</f>
        <v/>
      </c>
      <c r="J745" s="27" t="str">
        <f>IFERROR(VLOOKUP(H745,vlookup!G$2:I$331,3,FALSE),"")</f>
        <v/>
      </c>
      <c r="K745" s="5"/>
      <c r="L745" s="6"/>
      <c r="M745" s="6"/>
      <c r="N745" s="6"/>
      <c r="O745" s="6"/>
      <c r="P745" s="6"/>
      <c r="Q745" s="14" t="str">
        <f t="shared" si="113"/>
        <v/>
      </c>
      <c r="R745" s="5"/>
      <c r="S745" s="6"/>
      <c r="T745" s="6"/>
      <c r="U745" s="5"/>
      <c r="V745" s="45">
        <f t="shared" si="114"/>
        <v>0</v>
      </c>
      <c r="W745" s="45">
        <f t="shared" si="115"/>
        <v>0</v>
      </c>
      <c r="X745" s="45" t="e">
        <f t="shared" si="116"/>
        <v>#VALUE!</v>
      </c>
      <c r="Y745" s="45">
        <f>IFERROR(VALUE(V745),VLOOKUP(V745,DayReplace[],2,0))</f>
        <v>0</v>
      </c>
      <c r="Z745" s="45">
        <f>IF(V745=0,1,
IF(OR(AND(COUNTIF(Table12[Normal and Leap Years],X745),AA745=3,Y745=30),
AND(COUNTIF(Table9[MM Year],X745),COUNTIF(Table13[Always 29-Day Months],AA745),Y745=30)),Y745
-1,Y745))</f>
        <v>1</v>
      </c>
      <c r="AA745" s="45">
        <f>IFERROR(VALUE(W745),VLOOKUP(W745,MonthReplace[],2,0))</f>
        <v>0</v>
      </c>
      <c r="AB745" s="45" t="e">
        <f>IF(COUNTIF(Table9[MM Year],X745),VLOOKUP(AA745,MonthSerial[],VLOOKUP(X745,Table9[],3,0)+2,0),DATE(X745,AA745,0)-AC745)</f>
        <v>#VALUE!</v>
      </c>
      <c r="AC745" s="45" t="e">
        <f>IF(COUNTIF(Table9[MM Year],X745),
VLOOKUP(X745,Table9[],5,0),
DATE(X745,1,0))</f>
        <v>#VALUE!</v>
      </c>
      <c r="AD745" s="46" t="e">
        <f>IF(AA745=0,DATE(YEAR(AC745+1),7,16),
IF(V745=0,IF(COUNTIF(Table9[MM Year],X745),AC745+AB745+Z745+15-DAY(AC745+AB745+Z745+15)+16,AC745+AB745+Z745-DAY(AC745+AB745+Z745)+16),
IF(COUNTIF(Table9[MM Year],X745),
IF(AC745+AB745+Z745&lt;VLOOKUP(X745,Table9[],7,0),AC745
+AB745+Z745+VLOOKUP(X745,Table9[],4,0),AC745+AB745+Z745),AC745
+AB745+Z745)))</f>
        <v>#VALUE!</v>
      </c>
      <c r="AE745" s="42"/>
      <c r="AF745" s="15" t="str">
        <f>IFERROR(IF(COUNTIF(Table9[MM Year],X745),
IF(AD745&lt;VLOOKUP(X745,Table9[],7,0),AD745
+VLOOKUP(X745,Table9[],4,0),AD745),AD745
),"")</f>
        <v/>
      </c>
      <c r="AG745" s="5"/>
      <c r="AH745" s="5"/>
      <c r="AI745" s="5"/>
      <c r="AJ745" s="6"/>
      <c r="AK745" s="6"/>
      <c r="AL745" s="12" t="str">
        <f t="shared" si="117"/>
        <v/>
      </c>
      <c r="AM745" s="5"/>
      <c r="AN745" s="27" t="str">
        <f t="shared" si="118"/>
        <v/>
      </c>
      <c r="AO745" s="5"/>
      <c r="AP745" s="5"/>
      <c r="AQ745" s="6"/>
      <c r="AR745" s="12" t="str">
        <f t="shared" si="119"/>
        <v/>
      </c>
      <c r="AS745" s="6"/>
      <c r="AT745" s="5"/>
      <c r="AU745" s="53"/>
      <c r="AV745" s="53"/>
      <c r="AW745" s="54"/>
      <c r="AX745" s="15" t="str">
        <f t="shared" si="120"/>
        <v/>
      </c>
      <c r="AY745" s="5"/>
      <c r="AZ745" s="27" t="str">
        <f>IFERROR(VLOOKUP(AY745,vlookup!A$2:I$331,2,FALSE),"")</f>
        <v/>
      </c>
      <c r="BA745" s="27" t="str">
        <f>IFERROR(VLOOKUP(AY745,vlookup!A$2:I$331,3,FALSE),"")</f>
        <v/>
      </c>
      <c r="BB745" s="5"/>
      <c r="BC745" s="27" t="str">
        <f>IFERROR(VLOOKUP(BB745,vlookup!D$2:E$331,2,FALSE),"")</f>
        <v/>
      </c>
      <c r="BD745" s="5"/>
      <c r="BE745" s="27" t="str">
        <f t="shared" si="121"/>
        <v/>
      </c>
      <c r="BF745" s="27" t="str">
        <f>IFERROR(VLOOKUP(BE745,vlookup!G$2:I$331,2,FALSE),"")</f>
        <v/>
      </c>
      <c r="BG745" s="27" t="str">
        <f>IFERROR(VLOOKUP(BE745,vlookup!G$2:I$331,3,FALSE),"")</f>
        <v/>
      </c>
      <c r="BH745" s="5"/>
      <c r="BI745" s="6"/>
      <c r="BJ745" s="6"/>
      <c r="BK745" s="6"/>
      <c r="BL745" s="6"/>
    </row>
    <row r="746" spans="1:64">
      <c r="A746" s="4"/>
      <c r="B746" s="5"/>
      <c r="C746" s="27" t="str">
        <f>IFERROR(VLOOKUP(B746,vlookup!A$2:I$331,2,FALSE),"")</f>
        <v/>
      </c>
      <c r="D746" s="27" t="str">
        <f>IFERROR(VLOOKUP(B746,vlookup!A$2:I$331,3,FALSE),"")</f>
        <v/>
      </c>
      <c r="E746" s="5"/>
      <c r="F746" s="27" t="str">
        <f>IFERROR(VLOOKUP(E746,vlookup!D$2:E$331,2,FALSE),"")</f>
        <v/>
      </c>
      <c r="G746" s="5"/>
      <c r="H746" s="27" t="str">
        <f t="shared" si="112"/>
        <v/>
      </c>
      <c r="I746" s="27" t="str">
        <f>IFERROR(VLOOKUP(H746,vlookup!G$2:I$331,2,FALSE),"")</f>
        <v/>
      </c>
      <c r="J746" s="27" t="str">
        <f>IFERROR(VLOOKUP(H746,vlookup!G$2:I$331,3,FALSE),"")</f>
        <v/>
      </c>
      <c r="K746" s="5"/>
      <c r="L746" s="6"/>
      <c r="M746" s="6"/>
      <c r="N746" s="6"/>
      <c r="O746" s="6"/>
      <c r="P746" s="6"/>
      <c r="Q746" s="14" t="str">
        <f t="shared" si="113"/>
        <v/>
      </c>
      <c r="R746" s="5"/>
      <c r="S746" s="6"/>
      <c r="T746" s="6"/>
      <c r="U746" s="5"/>
      <c r="V746" s="45">
        <f t="shared" si="114"/>
        <v>0</v>
      </c>
      <c r="W746" s="45">
        <f t="shared" si="115"/>
        <v>0</v>
      </c>
      <c r="X746" s="45" t="e">
        <f t="shared" si="116"/>
        <v>#VALUE!</v>
      </c>
      <c r="Y746" s="45">
        <f>IFERROR(VALUE(V746),VLOOKUP(V746,DayReplace[],2,0))</f>
        <v>0</v>
      </c>
      <c r="Z746" s="45">
        <f>IF(V746=0,1,
IF(OR(AND(COUNTIF(Table12[Normal and Leap Years],X746),AA746=3,Y746=30),
AND(COUNTIF(Table9[MM Year],X746),COUNTIF(Table13[Always 29-Day Months],AA746),Y746=30)),Y746
-1,Y746))</f>
        <v>1</v>
      </c>
      <c r="AA746" s="45">
        <f>IFERROR(VALUE(W746),VLOOKUP(W746,MonthReplace[],2,0))</f>
        <v>0</v>
      </c>
      <c r="AB746" s="45" t="e">
        <f>IF(COUNTIF(Table9[MM Year],X746),VLOOKUP(AA746,MonthSerial[],VLOOKUP(X746,Table9[],3,0)+2,0),DATE(X746,AA746,0)-AC746)</f>
        <v>#VALUE!</v>
      </c>
      <c r="AC746" s="45" t="e">
        <f>IF(COUNTIF(Table9[MM Year],X746),
VLOOKUP(X746,Table9[],5,0),
DATE(X746,1,0))</f>
        <v>#VALUE!</v>
      </c>
      <c r="AD746" s="46" t="e">
        <f>IF(AA746=0,DATE(YEAR(AC746+1),7,16),
IF(V746=0,IF(COUNTIF(Table9[MM Year],X746),AC746+AB746+Z746+15-DAY(AC746+AB746+Z746+15)+16,AC746+AB746+Z746-DAY(AC746+AB746+Z746)+16),
IF(COUNTIF(Table9[MM Year],X746),
IF(AC746+AB746+Z746&lt;VLOOKUP(X746,Table9[],7,0),AC746
+AB746+Z746+VLOOKUP(X746,Table9[],4,0),AC746+AB746+Z746),AC746
+AB746+Z746)))</f>
        <v>#VALUE!</v>
      </c>
      <c r="AE746" s="42"/>
      <c r="AF746" s="15" t="str">
        <f>IFERROR(IF(COUNTIF(Table9[MM Year],X746),
IF(AD746&lt;VLOOKUP(X746,Table9[],7,0),AD746
+VLOOKUP(X746,Table9[],4,0),AD746),AD746
),"")</f>
        <v/>
      </c>
      <c r="AG746" s="5"/>
      <c r="AH746" s="5"/>
      <c r="AI746" s="5"/>
      <c r="AJ746" s="6"/>
      <c r="AK746" s="6"/>
      <c r="AL746" s="12" t="str">
        <f t="shared" si="117"/>
        <v/>
      </c>
      <c r="AM746" s="5"/>
      <c r="AN746" s="27" t="str">
        <f t="shared" si="118"/>
        <v/>
      </c>
      <c r="AO746" s="5"/>
      <c r="AP746" s="5"/>
      <c r="AQ746" s="6"/>
      <c r="AR746" s="12" t="str">
        <f t="shared" si="119"/>
        <v/>
      </c>
      <c r="AS746" s="6"/>
      <c r="AT746" s="5"/>
      <c r="AU746" s="53"/>
      <c r="AV746" s="53"/>
      <c r="AW746" s="54"/>
      <c r="AX746" s="15" t="str">
        <f t="shared" si="120"/>
        <v/>
      </c>
      <c r="AY746" s="5"/>
      <c r="AZ746" s="27" t="str">
        <f>IFERROR(VLOOKUP(AY746,vlookup!A$2:I$331,2,FALSE),"")</f>
        <v/>
      </c>
      <c r="BA746" s="27" t="str">
        <f>IFERROR(VLOOKUP(AY746,vlookup!A$2:I$331,3,FALSE),"")</f>
        <v/>
      </c>
      <c r="BB746" s="5"/>
      <c r="BC746" s="27" t="str">
        <f>IFERROR(VLOOKUP(BB746,vlookup!D$2:E$331,2,FALSE),"")</f>
        <v/>
      </c>
      <c r="BD746" s="5"/>
      <c r="BE746" s="27" t="str">
        <f t="shared" si="121"/>
        <v/>
      </c>
      <c r="BF746" s="27" t="str">
        <f>IFERROR(VLOOKUP(BE746,vlookup!G$2:I$331,2,FALSE),"")</f>
        <v/>
      </c>
      <c r="BG746" s="27" t="str">
        <f>IFERROR(VLOOKUP(BE746,vlookup!G$2:I$331,3,FALSE),"")</f>
        <v/>
      </c>
      <c r="BH746" s="5"/>
      <c r="BI746" s="6"/>
      <c r="BJ746" s="6"/>
      <c r="BK746" s="6"/>
      <c r="BL746" s="6"/>
    </row>
    <row r="747" spans="1:64">
      <c r="A747" s="4"/>
      <c r="B747" s="5"/>
      <c r="C747" s="27" t="str">
        <f>IFERROR(VLOOKUP(B747,vlookup!A$2:I$331,2,FALSE),"")</f>
        <v/>
      </c>
      <c r="D747" s="27" t="str">
        <f>IFERROR(VLOOKUP(B747,vlookup!A$2:I$331,3,FALSE),"")</f>
        <v/>
      </c>
      <c r="E747" s="5"/>
      <c r="F747" s="27" t="str">
        <f>IFERROR(VLOOKUP(E747,vlookup!D$2:E$331,2,FALSE),"")</f>
        <v/>
      </c>
      <c r="G747" s="5"/>
      <c r="H747" s="27" t="str">
        <f t="shared" si="112"/>
        <v/>
      </c>
      <c r="I747" s="27" t="str">
        <f>IFERROR(VLOOKUP(H747,vlookup!G$2:I$331,2,FALSE),"")</f>
        <v/>
      </c>
      <c r="J747" s="27" t="str">
        <f>IFERROR(VLOOKUP(H747,vlookup!G$2:I$331,3,FALSE),"")</f>
        <v/>
      </c>
      <c r="K747" s="5"/>
      <c r="L747" s="6"/>
      <c r="M747" s="6"/>
      <c r="N747" s="6"/>
      <c r="O747" s="6"/>
      <c r="P747" s="6"/>
      <c r="Q747" s="14" t="str">
        <f t="shared" si="113"/>
        <v/>
      </c>
      <c r="R747" s="5"/>
      <c r="S747" s="6"/>
      <c r="T747" s="6"/>
      <c r="U747" s="5"/>
      <c r="V747" s="45">
        <f t="shared" si="114"/>
        <v>0</v>
      </c>
      <c r="W747" s="45">
        <f t="shared" si="115"/>
        <v>0</v>
      </c>
      <c r="X747" s="45" t="e">
        <f t="shared" si="116"/>
        <v>#VALUE!</v>
      </c>
      <c r="Y747" s="45">
        <f>IFERROR(VALUE(V747),VLOOKUP(V747,DayReplace[],2,0))</f>
        <v>0</v>
      </c>
      <c r="Z747" s="45">
        <f>IF(V747=0,1,
IF(OR(AND(COUNTIF(Table12[Normal and Leap Years],X747),AA747=3,Y747=30),
AND(COUNTIF(Table9[MM Year],X747),COUNTIF(Table13[Always 29-Day Months],AA747),Y747=30)),Y747
-1,Y747))</f>
        <v>1</v>
      </c>
      <c r="AA747" s="45">
        <f>IFERROR(VALUE(W747),VLOOKUP(W747,MonthReplace[],2,0))</f>
        <v>0</v>
      </c>
      <c r="AB747" s="45" t="e">
        <f>IF(COUNTIF(Table9[MM Year],X747),VLOOKUP(AA747,MonthSerial[],VLOOKUP(X747,Table9[],3,0)+2,0),DATE(X747,AA747,0)-AC747)</f>
        <v>#VALUE!</v>
      </c>
      <c r="AC747" s="45" t="e">
        <f>IF(COUNTIF(Table9[MM Year],X747),
VLOOKUP(X747,Table9[],5,0),
DATE(X747,1,0))</f>
        <v>#VALUE!</v>
      </c>
      <c r="AD747" s="46" t="e">
        <f>IF(AA747=0,DATE(YEAR(AC747+1),7,16),
IF(V747=0,IF(COUNTIF(Table9[MM Year],X747),AC747+AB747+Z747+15-DAY(AC747+AB747+Z747+15)+16,AC747+AB747+Z747-DAY(AC747+AB747+Z747)+16),
IF(COUNTIF(Table9[MM Year],X747),
IF(AC747+AB747+Z747&lt;VLOOKUP(X747,Table9[],7,0),AC747
+AB747+Z747+VLOOKUP(X747,Table9[],4,0),AC747+AB747+Z747),AC747
+AB747+Z747)))</f>
        <v>#VALUE!</v>
      </c>
      <c r="AE747" s="42"/>
      <c r="AF747" s="15" t="str">
        <f>IFERROR(IF(COUNTIF(Table9[MM Year],X747),
IF(AD747&lt;VLOOKUP(X747,Table9[],7,0),AD747
+VLOOKUP(X747,Table9[],4,0),AD747),AD747
),"")</f>
        <v/>
      </c>
      <c r="AG747" s="5"/>
      <c r="AH747" s="5"/>
      <c r="AI747" s="5"/>
      <c r="AJ747" s="6"/>
      <c r="AK747" s="6"/>
      <c r="AL747" s="12" t="str">
        <f t="shared" si="117"/>
        <v/>
      </c>
      <c r="AM747" s="5"/>
      <c r="AN747" s="27" t="str">
        <f t="shared" si="118"/>
        <v/>
      </c>
      <c r="AO747" s="5"/>
      <c r="AP747" s="5"/>
      <c r="AQ747" s="6"/>
      <c r="AR747" s="12" t="str">
        <f t="shared" si="119"/>
        <v/>
      </c>
      <c r="AS747" s="6"/>
      <c r="AT747" s="5"/>
      <c r="AU747" s="53"/>
      <c r="AV747" s="53"/>
      <c r="AW747" s="54"/>
      <c r="AX747" s="15" t="str">
        <f t="shared" si="120"/>
        <v/>
      </c>
      <c r="AY747" s="5"/>
      <c r="AZ747" s="27" t="str">
        <f>IFERROR(VLOOKUP(AY747,vlookup!A$2:I$331,2,FALSE),"")</f>
        <v/>
      </c>
      <c r="BA747" s="27" t="str">
        <f>IFERROR(VLOOKUP(AY747,vlookup!A$2:I$331,3,FALSE),"")</f>
        <v/>
      </c>
      <c r="BB747" s="5"/>
      <c r="BC747" s="27" t="str">
        <f>IFERROR(VLOOKUP(BB747,vlookup!D$2:E$331,2,FALSE),"")</f>
        <v/>
      </c>
      <c r="BD747" s="5"/>
      <c r="BE747" s="27" t="str">
        <f t="shared" si="121"/>
        <v/>
      </c>
      <c r="BF747" s="27" t="str">
        <f>IFERROR(VLOOKUP(BE747,vlookup!G$2:I$331,2,FALSE),"")</f>
        <v/>
      </c>
      <c r="BG747" s="27" t="str">
        <f>IFERROR(VLOOKUP(BE747,vlookup!G$2:I$331,3,FALSE),"")</f>
        <v/>
      </c>
      <c r="BH747" s="5"/>
      <c r="BI747" s="6"/>
      <c r="BJ747" s="6"/>
      <c r="BK747" s="6"/>
      <c r="BL747" s="6"/>
    </row>
    <row r="748" spans="1:64">
      <c r="A748" s="4"/>
      <c r="B748" s="5"/>
      <c r="C748" s="27" t="str">
        <f>IFERROR(VLOOKUP(B748,vlookup!A$2:I$331,2,FALSE),"")</f>
        <v/>
      </c>
      <c r="D748" s="27" t="str">
        <f>IFERROR(VLOOKUP(B748,vlookup!A$2:I$331,3,FALSE),"")</f>
        <v/>
      </c>
      <c r="E748" s="5"/>
      <c r="F748" s="27" t="str">
        <f>IFERROR(VLOOKUP(E748,vlookup!D$2:E$331,2,FALSE),"")</f>
        <v/>
      </c>
      <c r="G748" s="5"/>
      <c r="H748" s="27" t="str">
        <f t="shared" si="112"/>
        <v/>
      </c>
      <c r="I748" s="27" t="str">
        <f>IFERROR(VLOOKUP(H748,vlookup!G$2:I$331,2,FALSE),"")</f>
        <v/>
      </c>
      <c r="J748" s="27" t="str">
        <f>IFERROR(VLOOKUP(H748,vlookup!G$2:I$331,3,FALSE),"")</f>
        <v/>
      </c>
      <c r="K748" s="5"/>
      <c r="L748" s="6"/>
      <c r="M748" s="6"/>
      <c r="N748" s="6"/>
      <c r="O748" s="6"/>
      <c r="P748" s="6"/>
      <c r="Q748" s="14" t="str">
        <f t="shared" si="113"/>
        <v/>
      </c>
      <c r="R748" s="5"/>
      <c r="S748" s="6"/>
      <c r="T748" s="6"/>
      <c r="U748" s="5"/>
      <c r="V748" s="45">
        <f t="shared" si="114"/>
        <v>0</v>
      </c>
      <c r="W748" s="45">
        <f t="shared" si="115"/>
        <v>0</v>
      </c>
      <c r="X748" s="45" t="e">
        <f t="shared" si="116"/>
        <v>#VALUE!</v>
      </c>
      <c r="Y748" s="45">
        <f>IFERROR(VALUE(V748),VLOOKUP(V748,DayReplace[],2,0))</f>
        <v>0</v>
      </c>
      <c r="Z748" s="45">
        <f>IF(V748=0,1,
IF(OR(AND(COUNTIF(Table12[Normal and Leap Years],X748),AA748=3,Y748=30),
AND(COUNTIF(Table9[MM Year],X748),COUNTIF(Table13[Always 29-Day Months],AA748),Y748=30)),Y748
-1,Y748))</f>
        <v>1</v>
      </c>
      <c r="AA748" s="45">
        <f>IFERROR(VALUE(W748),VLOOKUP(W748,MonthReplace[],2,0))</f>
        <v>0</v>
      </c>
      <c r="AB748" s="45" t="e">
        <f>IF(COUNTIF(Table9[MM Year],X748),VLOOKUP(AA748,MonthSerial[],VLOOKUP(X748,Table9[],3,0)+2,0),DATE(X748,AA748,0)-AC748)</f>
        <v>#VALUE!</v>
      </c>
      <c r="AC748" s="45" t="e">
        <f>IF(COUNTIF(Table9[MM Year],X748),
VLOOKUP(X748,Table9[],5,0),
DATE(X748,1,0))</f>
        <v>#VALUE!</v>
      </c>
      <c r="AD748" s="46" t="e">
        <f>IF(AA748=0,DATE(YEAR(AC748+1),7,16),
IF(V748=0,IF(COUNTIF(Table9[MM Year],X748),AC748+AB748+Z748+15-DAY(AC748+AB748+Z748+15)+16,AC748+AB748+Z748-DAY(AC748+AB748+Z748)+16),
IF(COUNTIF(Table9[MM Year],X748),
IF(AC748+AB748+Z748&lt;VLOOKUP(X748,Table9[],7,0),AC748
+AB748+Z748+VLOOKUP(X748,Table9[],4,0),AC748+AB748+Z748),AC748
+AB748+Z748)))</f>
        <v>#VALUE!</v>
      </c>
      <c r="AE748" s="42"/>
      <c r="AF748" s="15" t="str">
        <f>IFERROR(IF(COUNTIF(Table9[MM Year],X748),
IF(AD748&lt;VLOOKUP(X748,Table9[],7,0),AD748
+VLOOKUP(X748,Table9[],4,0),AD748),AD748
),"")</f>
        <v/>
      </c>
      <c r="AG748" s="5"/>
      <c r="AH748" s="5"/>
      <c r="AI748" s="5"/>
      <c r="AJ748" s="6"/>
      <c r="AK748" s="6"/>
      <c r="AL748" s="12" t="str">
        <f t="shared" si="117"/>
        <v/>
      </c>
      <c r="AM748" s="5"/>
      <c r="AN748" s="27" t="str">
        <f t="shared" si="118"/>
        <v/>
      </c>
      <c r="AO748" s="5"/>
      <c r="AP748" s="5"/>
      <c r="AQ748" s="6"/>
      <c r="AR748" s="12" t="str">
        <f t="shared" si="119"/>
        <v/>
      </c>
      <c r="AS748" s="6"/>
      <c r="AT748" s="5"/>
      <c r="AU748" s="53"/>
      <c r="AV748" s="53"/>
      <c r="AW748" s="54"/>
      <c r="AX748" s="15" t="str">
        <f t="shared" si="120"/>
        <v/>
      </c>
      <c r="AY748" s="5"/>
      <c r="AZ748" s="27" t="str">
        <f>IFERROR(VLOOKUP(AY748,vlookup!A$2:I$331,2,FALSE),"")</f>
        <v/>
      </c>
      <c r="BA748" s="27" t="str">
        <f>IFERROR(VLOOKUP(AY748,vlookup!A$2:I$331,3,FALSE),"")</f>
        <v/>
      </c>
      <c r="BB748" s="5"/>
      <c r="BC748" s="27" t="str">
        <f>IFERROR(VLOOKUP(BB748,vlookup!D$2:E$331,2,FALSE),"")</f>
        <v/>
      </c>
      <c r="BD748" s="5"/>
      <c r="BE748" s="27" t="str">
        <f t="shared" si="121"/>
        <v/>
      </c>
      <c r="BF748" s="27" t="str">
        <f>IFERROR(VLOOKUP(BE748,vlookup!G$2:I$331,2,FALSE),"")</f>
        <v/>
      </c>
      <c r="BG748" s="27" t="str">
        <f>IFERROR(VLOOKUP(BE748,vlookup!G$2:I$331,3,FALSE),"")</f>
        <v/>
      </c>
      <c r="BH748" s="5"/>
      <c r="BI748" s="6"/>
      <c r="BJ748" s="6"/>
      <c r="BK748" s="6"/>
      <c r="BL748" s="6"/>
    </row>
    <row r="749" spans="1:64">
      <c r="A749" s="4"/>
      <c r="B749" s="5"/>
      <c r="C749" s="27" t="str">
        <f>IFERROR(VLOOKUP(B749,vlookup!A$2:I$331,2,FALSE),"")</f>
        <v/>
      </c>
      <c r="D749" s="27" t="str">
        <f>IFERROR(VLOOKUP(B749,vlookup!A$2:I$331,3,FALSE),"")</f>
        <v/>
      </c>
      <c r="E749" s="5"/>
      <c r="F749" s="27" t="str">
        <f>IFERROR(VLOOKUP(E749,vlookup!D$2:E$331,2,FALSE),"")</f>
        <v/>
      </c>
      <c r="G749" s="5"/>
      <c r="H749" s="27" t="str">
        <f t="shared" si="112"/>
        <v/>
      </c>
      <c r="I749" s="27" t="str">
        <f>IFERROR(VLOOKUP(H749,vlookup!G$2:I$331,2,FALSE),"")</f>
        <v/>
      </c>
      <c r="J749" s="27" t="str">
        <f>IFERROR(VLOOKUP(H749,vlookup!G$2:I$331,3,FALSE),"")</f>
        <v/>
      </c>
      <c r="K749" s="5"/>
      <c r="L749" s="6"/>
      <c r="M749" s="6"/>
      <c r="N749" s="6"/>
      <c r="O749" s="6"/>
      <c r="P749" s="6"/>
      <c r="Q749" s="14" t="str">
        <f t="shared" si="113"/>
        <v/>
      </c>
      <c r="R749" s="5"/>
      <c r="S749" s="6"/>
      <c r="T749" s="6"/>
      <c r="U749" s="5"/>
      <c r="V749" s="45">
        <f t="shared" si="114"/>
        <v>0</v>
      </c>
      <c r="W749" s="45">
        <f t="shared" si="115"/>
        <v>0</v>
      </c>
      <c r="X749" s="45" t="e">
        <f t="shared" si="116"/>
        <v>#VALUE!</v>
      </c>
      <c r="Y749" s="45">
        <f>IFERROR(VALUE(V749),VLOOKUP(V749,DayReplace[],2,0))</f>
        <v>0</v>
      </c>
      <c r="Z749" s="45">
        <f>IF(V749=0,1,
IF(OR(AND(COUNTIF(Table12[Normal and Leap Years],X749),AA749=3,Y749=30),
AND(COUNTIF(Table9[MM Year],X749),COUNTIF(Table13[Always 29-Day Months],AA749),Y749=30)),Y749
-1,Y749))</f>
        <v>1</v>
      </c>
      <c r="AA749" s="45">
        <f>IFERROR(VALUE(W749),VLOOKUP(W749,MonthReplace[],2,0))</f>
        <v>0</v>
      </c>
      <c r="AB749" s="45" t="e">
        <f>IF(COUNTIF(Table9[MM Year],X749),VLOOKUP(AA749,MonthSerial[],VLOOKUP(X749,Table9[],3,0)+2,0),DATE(X749,AA749,0)-AC749)</f>
        <v>#VALUE!</v>
      </c>
      <c r="AC749" s="45" t="e">
        <f>IF(COUNTIF(Table9[MM Year],X749),
VLOOKUP(X749,Table9[],5,0),
DATE(X749,1,0))</f>
        <v>#VALUE!</v>
      </c>
      <c r="AD749" s="46" t="e">
        <f>IF(AA749=0,DATE(YEAR(AC749+1),7,16),
IF(V749=0,IF(COUNTIF(Table9[MM Year],X749),AC749+AB749+Z749+15-DAY(AC749+AB749+Z749+15)+16,AC749+AB749+Z749-DAY(AC749+AB749+Z749)+16),
IF(COUNTIF(Table9[MM Year],X749),
IF(AC749+AB749+Z749&lt;VLOOKUP(X749,Table9[],7,0),AC749
+AB749+Z749+VLOOKUP(X749,Table9[],4,0),AC749+AB749+Z749),AC749
+AB749+Z749)))</f>
        <v>#VALUE!</v>
      </c>
      <c r="AE749" s="42"/>
      <c r="AF749" s="15" t="str">
        <f>IFERROR(IF(COUNTIF(Table9[MM Year],X749),
IF(AD749&lt;VLOOKUP(X749,Table9[],7,0),AD749
+VLOOKUP(X749,Table9[],4,0),AD749),AD749
),"")</f>
        <v/>
      </c>
      <c r="AG749" s="5"/>
      <c r="AH749" s="5"/>
      <c r="AI749" s="5"/>
      <c r="AJ749" s="6"/>
      <c r="AK749" s="6"/>
      <c r="AL749" s="12" t="str">
        <f t="shared" si="117"/>
        <v/>
      </c>
      <c r="AM749" s="5"/>
      <c r="AN749" s="27" t="str">
        <f t="shared" si="118"/>
        <v/>
      </c>
      <c r="AO749" s="5"/>
      <c r="AP749" s="5"/>
      <c r="AQ749" s="6"/>
      <c r="AR749" s="12" t="str">
        <f t="shared" si="119"/>
        <v/>
      </c>
      <c r="AS749" s="6"/>
      <c r="AT749" s="5"/>
      <c r="AU749" s="53"/>
      <c r="AV749" s="53"/>
      <c r="AW749" s="54"/>
      <c r="AX749" s="15" t="str">
        <f t="shared" si="120"/>
        <v/>
      </c>
      <c r="AY749" s="5"/>
      <c r="AZ749" s="27" t="str">
        <f>IFERROR(VLOOKUP(AY749,vlookup!A$2:I$331,2,FALSE),"")</f>
        <v/>
      </c>
      <c r="BA749" s="27" t="str">
        <f>IFERROR(VLOOKUP(AY749,vlookup!A$2:I$331,3,FALSE),"")</f>
        <v/>
      </c>
      <c r="BB749" s="5"/>
      <c r="BC749" s="27" t="str">
        <f>IFERROR(VLOOKUP(BB749,vlookup!D$2:E$331,2,FALSE),"")</f>
        <v/>
      </c>
      <c r="BD749" s="5"/>
      <c r="BE749" s="27" t="str">
        <f t="shared" si="121"/>
        <v/>
      </c>
      <c r="BF749" s="27" t="str">
        <f>IFERROR(VLOOKUP(BE749,vlookup!G$2:I$331,2,FALSE),"")</f>
        <v/>
      </c>
      <c r="BG749" s="27" t="str">
        <f>IFERROR(VLOOKUP(BE749,vlookup!G$2:I$331,3,FALSE),"")</f>
        <v/>
      </c>
      <c r="BH749" s="5"/>
      <c r="BI749" s="6"/>
      <c r="BJ749" s="6"/>
      <c r="BK749" s="6"/>
      <c r="BL749" s="6"/>
    </row>
    <row r="750" spans="1:64">
      <c r="A750" s="4"/>
      <c r="B750" s="5"/>
      <c r="C750" s="27" t="str">
        <f>IFERROR(VLOOKUP(B750,vlookup!A$2:I$331,2,FALSE),"")</f>
        <v/>
      </c>
      <c r="D750" s="27" t="str">
        <f>IFERROR(VLOOKUP(B750,vlookup!A$2:I$331,3,FALSE),"")</f>
        <v/>
      </c>
      <c r="E750" s="5"/>
      <c r="F750" s="27" t="str">
        <f>IFERROR(VLOOKUP(E750,vlookup!D$2:E$331,2,FALSE),"")</f>
        <v/>
      </c>
      <c r="G750" s="5"/>
      <c r="H750" s="27" t="str">
        <f t="shared" si="112"/>
        <v/>
      </c>
      <c r="I750" s="27" t="str">
        <f>IFERROR(VLOOKUP(H750,vlookup!G$2:I$331,2,FALSE),"")</f>
        <v/>
      </c>
      <c r="J750" s="27" t="str">
        <f>IFERROR(VLOOKUP(H750,vlookup!G$2:I$331,3,FALSE),"")</f>
        <v/>
      </c>
      <c r="K750" s="5"/>
      <c r="L750" s="6"/>
      <c r="M750" s="6"/>
      <c r="N750" s="6"/>
      <c r="O750" s="6"/>
      <c r="P750" s="6"/>
      <c r="Q750" s="14" t="str">
        <f t="shared" si="113"/>
        <v/>
      </c>
      <c r="R750" s="5"/>
      <c r="S750" s="6"/>
      <c r="T750" s="6"/>
      <c r="U750" s="5"/>
      <c r="V750" s="45">
        <f t="shared" si="114"/>
        <v>0</v>
      </c>
      <c r="W750" s="45">
        <f t="shared" si="115"/>
        <v>0</v>
      </c>
      <c r="X750" s="45" t="e">
        <f t="shared" si="116"/>
        <v>#VALUE!</v>
      </c>
      <c r="Y750" s="45">
        <f>IFERROR(VALUE(V750),VLOOKUP(V750,DayReplace[],2,0))</f>
        <v>0</v>
      </c>
      <c r="Z750" s="45">
        <f>IF(V750=0,1,
IF(OR(AND(COUNTIF(Table12[Normal and Leap Years],X750),AA750=3,Y750=30),
AND(COUNTIF(Table9[MM Year],X750),COUNTIF(Table13[Always 29-Day Months],AA750),Y750=30)),Y750
-1,Y750))</f>
        <v>1</v>
      </c>
      <c r="AA750" s="45">
        <f>IFERROR(VALUE(W750),VLOOKUP(W750,MonthReplace[],2,0))</f>
        <v>0</v>
      </c>
      <c r="AB750" s="45" t="e">
        <f>IF(COUNTIF(Table9[MM Year],X750),VLOOKUP(AA750,MonthSerial[],VLOOKUP(X750,Table9[],3,0)+2,0),DATE(X750,AA750,0)-AC750)</f>
        <v>#VALUE!</v>
      </c>
      <c r="AC750" s="45" t="e">
        <f>IF(COUNTIF(Table9[MM Year],X750),
VLOOKUP(X750,Table9[],5,0),
DATE(X750,1,0))</f>
        <v>#VALUE!</v>
      </c>
      <c r="AD750" s="46" t="e">
        <f>IF(AA750=0,DATE(YEAR(AC750+1),7,16),
IF(V750=0,IF(COUNTIF(Table9[MM Year],X750),AC750+AB750+Z750+15-DAY(AC750+AB750+Z750+15)+16,AC750+AB750+Z750-DAY(AC750+AB750+Z750)+16),
IF(COUNTIF(Table9[MM Year],X750),
IF(AC750+AB750+Z750&lt;VLOOKUP(X750,Table9[],7,0),AC750
+AB750+Z750+VLOOKUP(X750,Table9[],4,0),AC750+AB750+Z750),AC750
+AB750+Z750)))</f>
        <v>#VALUE!</v>
      </c>
      <c r="AE750" s="42"/>
      <c r="AF750" s="15" t="str">
        <f>IFERROR(IF(COUNTIF(Table9[MM Year],X750),
IF(AD750&lt;VLOOKUP(X750,Table9[],7,0),AD750
+VLOOKUP(X750,Table9[],4,0),AD750),AD750
),"")</f>
        <v/>
      </c>
      <c r="AG750" s="5"/>
      <c r="AH750" s="5"/>
      <c r="AI750" s="5"/>
      <c r="AJ750" s="6"/>
      <c r="AK750" s="6"/>
      <c r="AL750" s="12" t="str">
        <f t="shared" si="117"/>
        <v/>
      </c>
      <c r="AM750" s="5"/>
      <c r="AN750" s="27" t="str">
        <f t="shared" si="118"/>
        <v/>
      </c>
      <c r="AO750" s="5"/>
      <c r="AP750" s="5"/>
      <c r="AQ750" s="6"/>
      <c r="AR750" s="12" t="str">
        <f t="shared" si="119"/>
        <v/>
      </c>
      <c r="AS750" s="6"/>
      <c r="AT750" s="5"/>
      <c r="AU750" s="53"/>
      <c r="AV750" s="53"/>
      <c r="AW750" s="54"/>
      <c r="AX750" s="15" t="str">
        <f t="shared" si="120"/>
        <v/>
      </c>
      <c r="AY750" s="5"/>
      <c r="AZ750" s="27" t="str">
        <f>IFERROR(VLOOKUP(AY750,vlookup!A$2:I$331,2,FALSE),"")</f>
        <v/>
      </c>
      <c r="BA750" s="27" t="str">
        <f>IFERROR(VLOOKUP(AY750,vlookup!A$2:I$331,3,FALSE),"")</f>
        <v/>
      </c>
      <c r="BB750" s="5"/>
      <c r="BC750" s="27" t="str">
        <f>IFERROR(VLOOKUP(BB750,vlookup!D$2:E$331,2,FALSE),"")</f>
        <v/>
      </c>
      <c r="BD750" s="5"/>
      <c r="BE750" s="27" t="str">
        <f t="shared" si="121"/>
        <v/>
      </c>
      <c r="BF750" s="27" t="str">
        <f>IFERROR(VLOOKUP(BE750,vlookup!G$2:I$331,2,FALSE),"")</f>
        <v/>
      </c>
      <c r="BG750" s="27" t="str">
        <f>IFERROR(VLOOKUP(BE750,vlookup!G$2:I$331,3,FALSE),"")</f>
        <v/>
      </c>
      <c r="BH750" s="5"/>
      <c r="BI750" s="6"/>
      <c r="BJ750" s="6"/>
      <c r="BK750" s="6"/>
      <c r="BL750" s="6"/>
    </row>
    <row r="751" spans="1:64">
      <c r="A751" s="4"/>
      <c r="B751" s="5"/>
      <c r="C751" s="27" t="str">
        <f>IFERROR(VLOOKUP(B751,vlookup!A$2:I$331,2,FALSE),"")</f>
        <v/>
      </c>
      <c r="D751" s="27" t="str">
        <f>IFERROR(VLOOKUP(B751,vlookup!A$2:I$331,3,FALSE),"")</f>
        <v/>
      </c>
      <c r="E751" s="5"/>
      <c r="F751" s="27" t="str">
        <f>IFERROR(VLOOKUP(E751,vlookup!D$2:E$331,2,FALSE),"")</f>
        <v/>
      </c>
      <c r="G751" s="5"/>
      <c r="H751" s="27" t="str">
        <f t="shared" si="112"/>
        <v/>
      </c>
      <c r="I751" s="27" t="str">
        <f>IFERROR(VLOOKUP(H751,vlookup!G$2:I$331,2,FALSE),"")</f>
        <v/>
      </c>
      <c r="J751" s="27" t="str">
        <f>IFERROR(VLOOKUP(H751,vlookup!G$2:I$331,3,FALSE),"")</f>
        <v/>
      </c>
      <c r="K751" s="5"/>
      <c r="L751" s="6"/>
      <c r="M751" s="6"/>
      <c r="N751" s="6"/>
      <c r="O751" s="6"/>
      <c r="P751" s="6"/>
      <c r="Q751" s="14" t="str">
        <f t="shared" si="113"/>
        <v/>
      </c>
      <c r="R751" s="5"/>
      <c r="S751" s="6"/>
      <c r="T751" s="6"/>
      <c r="U751" s="5"/>
      <c r="V751" s="45">
        <f t="shared" si="114"/>
        <v>0</v>
      </c>
      <c r="W751" s="45">
        <f t="shared" si="115"/>
        <v>0</v>
      </c>
      <c r="X751" s="45" t="e">
        <f t="shared" si="116"/>
        <v>#VALUE!</v>
      </c>
      <c r="Y751" s="45">
        <f>IFERROR(VALUE(V751),VLOOKUP(V751,DayReplace[],2,0))</f>
        <v>0</v>
      </c>
      <c r="Z751" s="45">
        <f>IF(V751=0,1,
IF(OR(AND(COUNTIF(Table12[Normal and Leap Years],X751),AA751=3,Y751=30),
AND(COUNTIF(Table9[MM Year],X751),COUNTIF(Table13[Always 29-Day Months],AA751),Y751=30)),Y751
-1,Y751))</f>
        <v>1</v>
      </c>
      <c r="AA751" s="45">
        <f>IFERROR(VALUE(W751),VLOOKUP(W751,MonthReplace[],2,0))</f>
        <v>0</v>
      </c>
      <c r="AB751" s="45" t="e">
        <f>IF(COUNTIF(Table9[MM Year],X751),VLOOKUP(AA751,MonthSerial[],VLOOKUP(X751,Table9[],3,0)+2,0),DATE(X751,AA751,0)-AC751)</f>
        <v>#VALUE!</v>
      </c>
      <c r="AC751" s="45" t="e">
        <f>IF(COUNTIF(Table9[MM Year],X751),
VLOOKUP(X751,Table9[],5,0),
DATE(X751,1,0))</f>
        <v>#VALUE!</v>
      </c>
      <c r="AD751" s="46" t="e">
        <f>IF(AA751=0,DATE(YEAR(AC751+1),7,16),
IF(V751=0,IF(COUNTIF(Table9[MM Year],X751),AC751+AB751+Z751+15-DAY(AC751+AB751+Z751+15)+16,AC751+AB751+Z751-DAY(AC751+AB751+Z751)+16),
IF(COUNTIF(Table9[MM Year],X751),
IF(AC751+AB751+Z751&lt;VLOOKUP(X751,Table9[],7,0),AC751
+AB751+Z751+VLOOKUP(X751,Table9[],4,0),AC751+AB751+Z751),AC751
+AB751+Z751)))</f>
        <v>#VALUE!</v>
      </c>
      <c r="AE751" s="42"/>
      <c r="AF751" s="15" t="str">
        <f>IFERROR(IF(COUNTIF(Table9[MM Year],X751),
IF(AD751&lt;VLOOKUP(X751,Table9[],7,0),AD751
+VLOOKUP(X751,Table9[],4,0),AD751),AD751
),"")</f>
        <v/>
      </c>
      <c r="AG751" s="5"/>
      <c r="AH751" s="5"/>
      <c r="AI751" s="5"/>
      <c r="AJ751" s="6"/>
      <c r="AK751" s="6"/>
      <c r="AL751" s="12" t="str">
        <f t="shared" si="117"/>
        <v/>
      </c>
      <c r="AM751" s="5"/>
      <c r="AN751" s="27" t="str">
        <f t="shared" si="118"/>
        <v/>
      </c>
      <c r="AO751" s="5"/>
      <c r="AP751" s="5"/>
      <c r="AQ751" s="6"/>
      <c r="AR751" s="12" t="str">
        <f t="shared" si="119"/>
        <v/>
      </c>
      <c r="AS751" s="6"/>
      <c r="AT751" s="5"/>
      <c r="AU751" s="53"/>
      <c r="AV751" s="53"/>
      <c r="AW751" s="54"/>
      <c r="AX751" s="15" t="str">
        <f t="shared" si="120"/>
        <v/>
      </c>
      <c r="AY751" s="5"/>
      <c r="AZ751" s="27" t="str">
        <f>IFERROR(VLOOKUP(AY751,vlookup!A$2:I$331,2,FALSE),"")</f>
        <v/>
      </c>
      <c r="BA751" s="27" t="str">
        <f>IFERROR(VLOOKUP(AY751,vlookup!A$2:I$331,3,FALSE),"")</f>
        <v/>
      </c>
      <c r="BB751" s="5"/>
      <c r="BC751" s="27" t="str">
        <f>IFERROR(VLOOKUP(BB751,vlookup!D$2:E$331,2,FALSE),"")</f>
        <v/>
      </c>
      <c r="BD751" s="5"/>
      <c r="BE751" s="27" t="str">
        <f t="shared" si="121"/>
        <v/>
      </c>
      <c r="BF751" s="27" t="str">
        <f>IFERROR(VLOOKUP(BE751,vlookup!G$2:I$331,2,FALSE),"")</f>
        <v/>
      </c>
      <c r="BG751" s="27" t="str">
        <f>IFERROR(VLOOKUP(BE751,vlookup!G$2:I$331,3,FALSE),"")</f>
        <v/>
      </c>
      <c r="BH751" s="5"/>
      <c r="BI751" s="6"/>
      <c r="BJ751" s="6"/>
      <c r="BK751" s="6"/>
      <c r="BL751" s="6"/>
    </row>
    <row r="752" spans="1:64">
      <c r="A752" s="4"/>
      <c r="B752" s="5"/>
      <c r="C752" s="27" t="str">
        <f>IFERROR(VLOOKUP(B752,vlookup!A$2:I$331,2,FALSE),"")</f>
        <v/>
      </c>
      <c r="D752" s="27" t="str">
        <f>IFERROR(VLOOKUP(B752,vlookup!A$2:I$331,3,FALSE),"")</f>
        <v/>
      </c>
      <c r="E752" s="5"/>
      <c r="F752" s="27" t="str">
        <f>IFERROR(VLOOKUP(E752,vlookup!D$2:E$331,2,FALSE),"")</f>
        <v/>
      </c>
      <c r="G752" s="5"/>
      <c r="H752" s="27" t="str">
        <f t="shared" si="112"/>
        <v/>
      </c>
      <c r="I752" s="27" t="str">
        <f>IFERROR(VLOOKUP(H752,vlookup!G$2:I$331,2,FALSE),"")</f>
        <v/>
      </c>
      <c r="J752" s="27" t="str">
        <f>IFERROR(VLOOKUP(H752,vlookup!G$2:I$331,3,FALSE),"")</f>
        <v/>
      </c>
      <c r="K752" s="5"/>
      <c r="L752" s="6"/>
      <c r="M752" s="6"/>
      <c r="N752" s="6"/>
      <c r="O752" s="6"/>
      <c r="P752" s="6"/>
      <c r="Q752" s="14" t="str">
        <f t="shared" si="113"/>
        <v/>
      </c>
      <c r="R752" s="5"/>
      <c r="S752" s="6"/>
      <c r="T752" s="6"/>
      <c r="U752" s="5"/>
      <c r="V752" s="45">
        <f t="shared" si="114"/>
        <v>0</v>
      </c>
      <c r="W752" s="45">
        <f t="shared" si="115"/>
        <v>0</v>
      </c>
      <c r="X752" s="45" t="e">
        <f t="shared" si="116"/>
        <v>#VALUE!</v>
      </c>
      <c r="Y752" s="45">
        <f>IFERROR(VALUE(V752),VLOOKUP(V752,DayReplace[],2,0))</f>
        <v>0</v>
      </c>
      <c r="Z752" s="45">
        <f>IF(V752=0,1,
IF(OR(AND(COUNTIF(Table12[Normal and Leap Years],X752),AA752=3,Y752=30),
AND(COUNTIF(Table9[MM Year],X752),COUNTIF(Table13[Always 29-Day Months],AA752),Y752=30)),Y752
-1,Y752))</f>
        <v>1</v>
      </c>
      <c r="AA752" s="45">
        <f>IFERROR(VALUE(W752),VLOOKUP(W752,MonthReplace[],2,0))</f>
        <v>0</v>
      </c>
      <c r="AB752" s="45" t="e">
        <f>IF(COUNTIF(Table9[MM Year],X752),VLOOKUP(AA752,MonthSerial[],VLOOKUP(X752,Table9[],3,0)+2,0),DATE(X752,AA752,0)-AC752)</f>
        <v>#VALUE!</v>
      </c>
      <c r="AC752" s="45" t="e">
        <f>IF(COUNTIF(Table9[MM Year],X752),
VLOOKUP(X752,Table9[],5,0),
DATE(X752,1,0))</f>
        <v>#VALUE!</v>
      </c>
      <c r="AD752" s="46" t="e">
        <f>IF(AA752=0,DATE(YEAR(AC752+1),7,16),
IF(V752=0,IF(COUNTIF(Table9[MM Year],X752),AC752+AB752+Z752+15-DAY(AC752+AB752+Z752+15)+16,AC752+AB752+Z752-DAY(AC752+AB752+Z752)+16),
IF(COUNTIF(Table9[MM Year],X752),
IF(AC752+AB752+Z752&lt;VLOOKUP(X752,Table9[],7,0),AC752
+AB752+Z752+VLOOKUP(X752,Table9[],4,0),AC752+AB752+Z752),AC752
+AB752+Z752)))</f>
        <v>#VALUE!</v>
      </c>
      <c r="AE752" s="42"/>
      <c r="AF752" s="15" t="str">
        <f>IFERROR(IF(COUNTIF(Table9[MM Year],X752),
IF(AD752&lt;VLOOKUP(X752,Table9[],7,0),AD752
+VLOOKUP(X752,Table9[],4,0),AD752),AD752
),"")</f>
        <v/>
      </c>
      <c r="AG752" s="5"/>
      <c r="AH752" s="5"/>
      <c r="AI752" s="5"/>
      <c r="AJ752" s="6"/>
      <c r="AK752" s="6"/>
      <c r="AL752" s="12" t="str">
        <f t="shared" si="117"/>
        <v/>
      </c>
      <c r="AM752" s="5"/>
      <c r="AN752" s="27" t="str">
        <f t="shared" si="118"/>
        <v/>
      </c>
      <c r="AO752" s="5"/>
      <c r="AP752" s="5"/>
      <c r="AQ752" s="6"/>
      <c r="AR752" s="12" t="str">
        <f t="shared" si="119"/>
        <v/>
      </c>
      <c r="AS752" s="6"/>
      <c r="AT752" s="5"/>
      <c r="AU752" s="53"/>
      <c r="AV752" s="53"/>
      <c r="AW752" s="54"/>
      <c r="AX752" s="15" t="str">
        <f t="shared" si="120"/>
        <v/>
      </c>
      <c r="AY752" s="5"/>
      <c r="AZ752" s="27" t="str">
        <f>IFERROR(VLOOKUP(AY752,vlookup!A$2:I$331,2,FALSE),"")</f>
        <v/>
      </c>
      <c r="BA752" s="27" t="str">
        <f>IFERROR(VLOOKUP(AY752,vlookup!A$2:I$331,3,FALSE),"")</f>
        <v/>
      </c>
      <c r="BB752" s="5"/>
      <c r="BC752" s="27" t="str">
        <f>IFERROR(VLOOKUP(BB752,vlookup!D$2:E$331,2,FALSE),"")</f>
        <v/>
      </c>
      <c r="BD752" s="5"/>
      <c r="BE752" s="27" t="str">
        <f t="shared" si="121"/>
        <v/>
      </c>
      <c r="BF752" s="27" t="str">
        <f>IFERROR(VLOOKUP(BE752,vlookup!G$2:I$331,2,FALSE),"")</f>
        <v/>
      </c>
      <c r="BG752" s="27" t="str">
        <f>IFERROR(VLOOKUP(BE752,vlookup!G$2:I$331,3,FALSE),"")</f>
        <v/>
      </c>
      <c r="BH752" s="5"/>
      <c r="BI752" s="6"/>
      <c r="BJ752" s="6"/>
      <c r="BK752" s="6"/>
      <c r="BL752" s="6"/>
    </row>
    <row r="753" spans="1:64">
      <c r="A753" s="4"/>
      <c r="B753" s="5"/>
      <c r="C753" s="27" t="str">
        <f>IFERROR(VLOOKUP(B753,vlookup!A$2:I$331,2,FALSE),"")</f>
        <v/>
      </c>
      <c r="D753" s="27" t="str">
        <f>IFERROR(VLOOKUP(B753,vlookup!A$2:I$331,3,FALSE),"")</f>
        <v/>
      </c>
      <c r="E753" s="5"/>
      <c r="F753" s="27" t="str">
        <f>IFERROR(VLOOKUP(E753,vlookup!D$2:E$331,2,FALSE),"")</f>
        <v/>
      </c>
      <c r="G753" s="5"/>
      <c r="H753" s="27" t="str">
        <f t="shared" si="112"/>
        <v/>
      </c>
      <c r="I753" s="27" t="str">
        <f>IFERROR(VLOOKUP(H753,vlookup!G$2:I$331,2,FALSE),"")</f>
        <v/>
      </c>
      <c r="J753" s="27" t="str">
        <f>IFERROR(VLOOKUP(H753,vlookup!G$2:I$331,3,FALSE),"")</f>
        <v/>
      </c>
      <c r="K753" s="5"/>
      <c r="L753" s="6"/>
      <c r="M753" s="6"/>
      <c r="N753" s="6"/>
      <c r="O753" s="6"/>
      <c r="P753" s="6"/>
      <c r="Q753" s="14" t="str">
        <f t="shared" si="113"/>
        <v/>
      </c>
      <c r="R753" s="5"/>
      <c r="S753" s="6"/>
      <c r="T753" s="6"/>
      <c r="U753" s="5"/>
      <c r="V753" s="45">
        <f t="shared" si="114"/>
        <v>0</v>
      </c>
      <c r="W753" s="45">
        <f t="shared" si="115"/>
        <v>0</v>
      </c>
      <c r="X753" s="45" t="e">
        <f t="shared" si="116"/>
        <v>#VALUE!</v>
      </c>
      <c r="Y753" s="45">
        <f>IFERROR(VALUE(V753),VLOOKUP(V753,DayReplace[],2,0))</f>
        <v>0</v>
      </c>
      <c r="Z753" s="45">
        <f>IF(V753=0,1,
IF(OR(AND(COUNTIF(Table12[Normal and Leap Years],X753),AA753=3,Y753=30),
AND(COUNTIF(Table9[MM Year],X753),COUNTIF(Table13[Always 29-Day Months],AA753),Y753=30)),Y753
-1,Y753))</f>
        <v>1</v>
      </c>
      <c r="AA753" s="45">
        <f>IFERROR(VALUE(W753),VLOOKUP(W753,MonthReplace[],2,0))</f>
        <v>0</v>
      </c>
      <c r="AB753" s="45" t="e">
        <f>IF(COUNTIF(Table9[MM Year],X753),VLOOKUP(AA753,MonthSerial[],VLOOKUP(X753,Table9[],3,0)+2,0),DATE(X753,AA753,0)-AC753)</f>
        <v>#VALUE!</v>
      </c>
      <c r="AC753" s="45" t="e">
        <f>IF(COUNTIF(Table9[MM Year],X753),
VLOOKUP(X753,Table9[],5,0),
DATE(X753,1,0))</f>
        <v>#VALUE!</v>
      </c>
      <c r="AD753" s="46" t="e">
        <f>IF(AA753=0,DATE(YEAR(AC753+1),7,16),
IF(V753=0,IF(COUNTIF(Table9[MM Year],X753),AC753+AB753+Z753+15-DAY(AC753+AB753+Z753+15)+16,AC753+AB753+Z753-DAY(AC753+AB753+Z753)+16),
IF(COUNTIF(Table9[MM Year],X753),
IF(AC753+AB753+Z753&lt;VLOOKUP(X753,Table9[],7,0),AC753
+AB753+Z753+VLOOKUP(X753,Table9[],4,0),AC753+AB753+Z753),AC753
+AB753+Z753)))</f>
        <v>#VALUE!</v>
      </c>
      <c r="AE753" s="42"/>
      <c r="AF753" s="15" t="str">
        <f>IFERROR(IF(COUNTIF(Table9[MM Year],X753),
IF(AD753&lt;VLOOKUP(X753,Table9[],7,0),AD753
+VLOOKUP(X753,Table9[],4,0),AD753),AD753
),"")</f>
        <v/>
      </c>
      <c r="AG753" s="5"/>
      <c r="AH753" s="5"/>
      <c r="AI753" s="5"/>
      <c r="AJ753" s="6"/>
      <c r="AK753" s="6"/>
      <c r="AL753" s="12" t="str">
        <f t="shared" si="117"/>
        <v/>
      </c>
      <c r="AM753" s="5"/>
      <c r="AN753" s="27" t="str">
        <f t="shared" si="118"/>
        <v/>
      </c>
      <c r="AO753" s="5"/>
      <c r="AP753" s="5"/>
      <c r="AQ753" s="6"/>
      <c r="AR753" s="12" t="str">
        <f t="shared" si="119"/>
        <v/>
      </c>
      <c r="AS753" s="6"/>
      <c r="AT753" s="5"/>
      <c r="AU753" s="53"/>
      <c r="AV753" s="53"/>
      <c r="AW753" s="54"/>
      <c r="AX753" s="15" t="str">
        <f t="shared" si="120"/>
        <v/>
      </c>
      <c r="AY753" s="5"/>
      <c r="AZ753" s="27" t="str">
        <f>IFERROR(VLOOKUP(AY753,vlookup!A$2:I$331,2,FALSE),"")</f>
        <v/>
      </c>
      <c r="BA753" s="27" t="str">
        <f>IFERROR(VLOOKUP(AY753,vlookup!A$2:I$331,3,FALSE),"")</f>
        <v/>
      </c>
      <c r="BB753" s="5"/>
      <c r="BC753" s="27" t="str">
        <f>IFERROR(VLOOKUP(BB753,vlookup!D$2:E$331,2,FALSE),"")</f>
        <v/>
      </c>
      <c r="BD753" s="5"/>
      <c r="BE753" s="27" t="str">
        <f t="shared" si="121"/>
        <v/>
      </c>
      <c r="BF753" s="27" t="str">
        <f>IFERROR(VLOOKUP(BE753,vlookup!G$2:I$331,2,FALSE),"")</f>
        <v/>
      </c>
      <c r="BG753" s="27" t="str">
        <f>IFERROR(VLOOKUP(BE753,vlookup!G$2:I$331,3,FALSE),"")</f>
        <v/>
      </c>
      <c r="BH753" s="5"/>
      <c r="BI753" s="6"/>
      <c r="BJ753" s="6"/>
      <c r="BK753" s="6"/>
      <c r="BL753" s="6"/>
    </row>
    <row r="754" spans="1:64">
      <c r="A754" s="4"/>
      <c r="B754" s="5"/>
      <c r="C754" s="27" t="str">
        <f>IFERROR(VLOOKUP(B754,vlookup!A$2:I$331,2,FALSE),"")</f>
        <v/>
      </c>
      <c r="D754" s="27" t="str">
        <f>IFERROR(VLOOKUP(B754,vlookup!A$2:I$331,3,FALSE),"")</f>
        <v/>
      </c>
      <c r="E754" s="5"/>
      <c r="F754" s="27" t="str">
        <f>IFERROR(VLOOKUP(E754,vlookup!D$2:E$331,2,FALSE),"")</f>
        <v/>
      </c>
      <c r="G754" s="5"/>
      <c r="H754" s="27" t="str">
        <f t="shared" si="112"/>
        <v/>
      </c>
      <c r="I754" s="27" t="str">
        <f>IFERROR(VLOOKUP(H754,vlookup!G$2:I$331,2,FALSE),"")</f>
        <v/>
      </c>
      <c r="J754" s="27" t="str">
        <f>IFERROR(VLOOKUP(H754,vlookup!G$2:I$331,3,FALSE),"")</f>
        <v/>
      </c>
      <c r="K754" s="5"/>
      <c r="L754" s="6"/>
      <c r="M754" s="6"/>
      <c r="N754" s="6"/>
      <c r="O754" s="6"/>
      <c r="P754" s="6"/>
      <c r="Q754" s="14" t="str">
        <f t="shared" si="113"/>
        <v/>
      </c>
      <c r="R754" s="5"/>
      <c r="S754" s="6"/>
      <c r="T754" s="6"/>
      <c r="U754" s="5"/>
      <c r="V754" s="45">
        <f t="shared" si="114"/>
        <v>0</v>
      </c>
      <c r="W754" s="45">
        <f t="shared" si="115"/>
        <v>0</v>
      </c>
      <c r="X754" s="45" t="e">
        <f t="shared" si="116"/>
        <v>#VALUE!</v>
      </c>
      <c r="Y754" s="45">
        <f>IFERROR(VALUE(V754),VLOOKUP(V754,DayReplace[],2,0))</f>
        <v>0</v>
      </c>
      <c r="Z754" s="45">
        <f>IF(V754=0,1,
IF(OR(AND(COUNTIF(Table12[Normal and Leap Years],X754),AA754=3,Y754=30),
AND(COUNTIF(Table9[MM Year],X754),COUNTIF(Table13[Always 29-Day Months],AA754),Y754=30)),Y754
-1,Y754))</f>
        <v>1</v>
      </c>
      <c r="AA754" s="45">
        <f>IFERROR(VALUE(W754),VLOOKUP(W754,MonthReplace[],2,0))</f>
        <v>0</v>
      </c>
      <c r="AB754" s="45" t="e">
        <f>IF(COUNTIF(Table9[MM Year],X754),VLOOKUP(AA754,MonthSerial[],VLOOKUP(X754,Table9[],3,0)+2,0),DATE(X754,AA754,0)-AC754)</f>
        <v>#VALUE!</v>
      </c>
      <c r="AC754" s="45" t="e">
        <f>IF(COUNTIF(Table9[MM Year],X754),
VLOOKUP(X754,Table9[],5,0),
DATE(X754,1,0))</f>
        <v>#VALUE!</v>
      </c>
      <c r="AD754" s="46" t="e">
        <f>IF(AA754=0,DATE(YEAR(AC754+1),7,16),
IF(V754=0,IF(COUNTIF(Table9[MM Year],X754),AC754+AB754+Z754+15-DAY(AC754+AB754+Z754+15)+16,AC754+AB754+Z754-DAY(AC754+AB754+Z754)+16),
IF(COUNTIF(Table9[MM Year],X754),
IF(AC754+AB754+Z754&lt;VLOOKUP(X754,Table9[],7,0),AC754
+AB754+Z754+VLOOKUP(X754,Table9[],4,0),AC754+AB754+Z754),AC754
+AB754+Z754)))</f>
        <v>#VALUE!</v>
      </c>
      <c r="AE754" s="42"/>
      <c r="AF754" s="15" t="str">
        <f>IFERROR(IF(COUNTIF(Table9[MM Year],X754),
IF(AD754&lt;VLOOKUP(X754,Table9[],7,0),AD754
+VLOOKUP(X754,Table9[],4,0),AD754),AD754
),"")</f>
        <v/>
      </c>
      <c r="AG754" s="5"/>
      <c r="AH754" s="5"/>
      <c r="AI754" s="5"/>
      <c r="AJ754" s="6"/>
      <c r="AK754" s="6"/>
      <c r="AL754" s="12" t="str">
        <f t="shared" si="117"/>
        <v/>
      </c>
      <c r="AM754" s="5"/>
      <c r="AN754" s="27" t="str">
        <f t="shared" si="118"/>
        <v/>
      </c>
      <c r="AO754" s="5"/>
      <c r="AP754" s="5"/>
      <c r="AQ754" s="6"/>
      <c r="AR754" s="12" t="str">
        <f t="shared" si="119"/>
        <v/>
      </c>
      <c r="AS754" s="6"/>
      <c r="AT754" s="5"/>
      <c r="AU754" s="53"/>
      <c r="AV754" s="53"/>
      <c r="AW754" s="54"/>
      <c r="AX754" s="15" t="str">
        <f t="shared" si="120"/>
        <v/>
      </c>
      <c r="AY754" s="5"/>
      <c r="AZ754" s="27" t="str">
        <f>IFERROR(VLOOKUP(AY754,vlookup!A$2:I$331,2,FALSE),"")</f>
        <v/>
      </c>
      <c r="BA754" s="27" t="str">
        <f>IFERROR(VLOOKUP(AY754,vlookup!A$2:I$331,3,FALSE),"")</f>
        <v/>
      </c>
      <c r="BB754" s="5"/>
      <c r="BC754" s="27" t="str">
        <f>IFERROR(VLOOKUP(BB754,vlookup!D$2:E$331,2,FALSE),"")</f>
        <v/>
      </c>
      <c r="BD754" s="5"/>
      <c r="BE754" s="27" t="str">
        <f t="shared" si="121"/>
        <v/>
      </c>
      <c r="BF754" s="27" t="str">
        <f>IFERROR(VLOOKUP(BE754,vlookup!G$2:I$331,2,FALSE),"")</f>
        <v/>
      </c>
      <c r="BG754" s="27" t="str">
        <f>IFERROR(VLOOKUP(BE754,vlookup!G$2:I$331,3,FALSE),"")</f>
        <v/>
      </c>
      <c r="BH754" s="5"/>
      <c r="BI754" s="6"/>
      <c r="BJ754" s="6"/>
      <c r="BK754" s="6"/>
      <c r="BL754" s="6"/>
    </row>
    <row r="755" spans="1:64">
      <c r="A755" s="4"/>
      <c r="B755" s="5"/>
      <c r="C755" s="27" t="str">
        <f>IFERROR(VLOOKUP(B755,vlookup!A$2:I$331,2,FALSE),"")</f>
        <v/>
      </c>
      <c r="D755" s="27" t="str">
        <f>IFERROR(VLOOKUP(B755,vlookup!A$2:I$331,3,FALSE),"")</f>
        <v/>
      </c>
      <c r="E755" s="5"/>
      <c r="F755" s="27" t="str">
        <f>IFERROR(VLOOKUP(E755,vlookup!D$2:E$331,2,FALSE),"")</f>
        <v/>
      </c>
      <c r="G755" s="5"/>
      <c r="H755" s="27" t="str">
        <f t="shared" si="112"/>
        <v/>
      </c>
      <c r="I755" s="27" t="str">
        <f>IFERROR(VLOOKUP(H755,vlookup!G$2:I$331,2,FALSE),"")</f>
        <v/>
      </c>
      <c r="J755" s="27" t="str">
        <f>IFERROR(VLOOKUP(H755,vlookup!G$2:I$331,3,FALSE),"")</f>
        <v/>
      </c>
      <c r="K755" s="5"/>
      <c r="L755" s="6"/>
      <c r="M755" s="6"/>
      <c r="N755" s="6"/>
      <c r="O755" s="6"/>
      <c r="P755" s="6"/>
      <c r="Q755" s="14" t="str">
        <f t="shared" si="113"/>
        <v/>
      </c>
      <c r="R755" s="5"/>
      <c r="S755" s="6"/>
      <c r="T755" s="6"/>
      <c r="U755" s="5"/>
      <c r="V755" s="45">
        <f t="shared" si="114"/>
        <v>0</v>
      </c>
      <c r="W755" s="45">
        <f t="shared" si="115"/>
        <v>0</v>
      </c>
      <c r="X755" s="45" t="e">
        <f t="shared" si="116"/>
        <v>#VALUE!</v>
      </c>
      <c r="Y755" s="45">
        <f>IFERROR(VALUE(V755),VLOOKUP(V755,DayReplace[],2,0))</f>
        <v>0</v>
      </c>
      <c r="Z755" s="45">
        <f>IF(V755=0,1,
IF(OR(AND(COUNTIF(Table12[Normal and Leap Years],X755),AA755=3,Y755=30),
AND(COUNTIF(Table9[MM Year],X755),COUNTIF(Table13[Always 29-Day Months],AA755),Y755=30)),Y755
-1,Y755))</f>
        <v>1</v>
      </c>
      <c r="AA755" s="45">
        <f>IFERROR(VALUE(W755),VLOOKUP(W755,MonthReplace[],2,0))</f>
        <v>0</v>
      </c>
      <c r="AB755" s="45" t="e">
        <f>IF(COUNTIF(Table9[MM Year],X755),VLOOKUP(AA755,MonthSerial[],VLOOKUP(X755,Table9[],3,0)+2,0),DATE(X755,AA755,0)-AC755)</f>
        <v>#VALUE!</v>
      </c>
      <c r="AC755" s="45" t="e">
        <f>IF(COUNTIF(Table9[MM Year],X755),
VLOOKUP(X755,Table9[],5,0),
DATE(X755,1,0))</f>
        <v>#VALUE!</v>
      </c>
      <c r="AD755" s="46" t="e">
        <f>IF(AA755=0,DATE(YEAR(AC755+1),7,16),
IF(V755=0,IF(COUNTIF(Table9[MM Year],X755),AC755+AB755+Z755+15-DAY(AC755+AB755+Z755+15)+16,AC755+AB755+Z755-DAY(AC755+AB755+Z755)+16),
IF(COUNTIF(Table9[MM Year],X755),
IF(AC755+AB755+Z755&lt;VLOOKUP(X755,Table9[],7,0),AC755
+AB755+Z755+VLOOKUP(X755,Table9[],4,0),AC755+AB755+Z755),AC755
+AB755+Z755)))</f>
        <v>#VALUE!</v>
      </c>
      <c r="AE755" s="42"/>
      <c r="AF755" s="15" t="str">
        <f>IFERROR(IF(COUNTIF(Table9[MM Year],X755),
IF(AD755&lt;VLOOKUP(X755,Table9[],7,0),AD755
+VLOOKUP(X755,Table9[],4,0),AD755),AD755
),"")</f>
        <v/>
      </c>
      <c r="AG755" s="5"/>
      <c r="AH755" s="5"/>
      <c r="AI755" s="5"/>
      <c r="AJ755" s="6"/>
      <c r="AK755" s="6"/>
      <c r="AL755" s="12" t="str">
        <f t="shared" si="117"/>
        <v/>
      </c>
      <c r="AM755" s="5"/>
      <c r="AN755" s="27" t="str">
        <f t="shared" si="118"/>
        <v/>
      </c>
      <c r="AO755" s="5"/>
      <c r="AP755" s="5"/>
      <c r="AQ755" s="6"/>
      <c r="AR755" s="12" t="str">
        <f t="shared" si="119"/>
        <v/>
      </c>
      <c r="AS755" s="6"/>
      <c r="AT755" s="5"/>
      <c r="AU755" s="53"/>
      <c r="AV755" s="53"/>
      <c r="AW755" s="54"/>
      <c r="AX755" s="15" t="str">
        <f t="shared" si="120"/>
        <v/>
      </c>
      <c r="AY755" s="5"/>
      <c r="AZ755" s="27" t="str">
        <f>IFERROR(VLOOKUP(AY755,vlookup!A$2:I$331,2,FALSE),"")</f>
        <v/>
      </c>
      <c r="BA755" s="27" t="str">
        <f>IFERROR(VLOOKUP(AY755,vlookup!A$2:I$331,3,FALSE),"")</f>
        <v/>
      </c>
      <c r="BB755" s="5"/>
      <c r="BC755" s="27" t="str">
        <f>IFERROR(VLOOKUP(BB755,vlookup!D$2:E$331,2,FALSE),"")</f>
        <v/>
      </c>
      <c r="BD755" s="5"/>
      <c r="BE755" s="27" t="str">
        <f t="shared" si="121"/>
        <v/>
      </c>
      <c r="BF755" s="27" t="str">
        <f>IFERROR(VLOOKUP(BE755,vlookup!G$2:I$331,2,FALSE),"")</f>
        <v/>
      </c>
      <c r="BG755" s="27" t="str">
        <f>IFERROR(VLOOKUP(BE755,vlookup!G$2:I$331,3,FALSE),"")</f>
        <v/>
      </c>
      <c r="BH755" s="5"/>
      <c r="BI755" s="6"/>
      <c r="BJ755" s="6"/>
      <c r="BK755" s="6"/>
      <c r="BL755" s="6"/>
    </row>
    <row r="756" spans="1:64">
      <c r="A756" s="4"/>
      <c r="B756" s="5"/>
      <c r="C756" s="27" t="str">
        <f>IFERROR(VLOOKUP(B756,vlookup!A$2:I$331,2,FALSE),"")</f>
        <v/>
      </c>
      <c r="D756" s="27" t="str">
        <f>IFERROR(VLOOKUP(B756,vlookup!A$2:I$331,3,FALSE),"")</f>
        <v/>
      </c>
      <c r="E756" s="5"/>
      <c r="F756" s="27" t="str">
        <f>IFERROR(VLOOKUP(E756,vlookup!D$2:E$331,2,FALSE),"")</f>
        <v/>
      </c>
      <c r="G756" s="5"/>
      <c r="H756" s="27" t="str">
        <f t="shared" si="112"/>
        <v/>
      </c>
      <c r="I756" s="27" t="str">
        <f>IFERROR(VLOOKUP(H756,vlookup!G$2:I$331,2,FALSE),"")</f>
        <v/>
      </c>
      <c r="J756" s="27" t="str">
        <f>IFERROR(VLOOKUP(H756,vlookup!G$2:I$331,3,FALSE),"")</f>
        <v/>
      </c>
      <c r="K756" s="5"/>
      <c r="L756" s="6"/>
      <c r="M756" s="6"/>
      <c r="N756" s="6"/>
      <c r="O756" s="6"/>
      <c r="P756" s="6"/>
      <c r="Q756" s="14" t="str">
        <f t="shared" si="113"/>
        <v/>
      </c>
      <c r="R756" s="5"/>
      <c r="S756" s="6"/>
      <c r="T756" s="6"/>
      <c r="U756" s="5"/>
      <c r="V756" s="45">
        <f t="shared" si="114"/>
        <v>0</v>
      </c>
      <c r="W756" s="45">
        <f t="shared" si="115"/>
        <v>0</v>
      </c>
      <c r="X756" s="45" t="e">
        <f t="shared" si="116"/>
        <v>#VALUE!</v>
      </c>
      <c r="Y756" s="45">
        <f>IFERROR(VALUE(V756),VLOOKUP(V756,DayReplace[],2,0))</f>
        <v>0</v>
      </c>
      <c r="Z756" s="45">
        <f>IF(V756=0,1,
IF(OR(AND(COUNTIF(Table12[Normal and Leap Years],X756),AA756=3,Y756=30),
AND(COUNTIF(Table9[MM Year],X756),COUNTIF(Table13[Always 29-Day Months],AA756),Y756=30)),Y756
-1,Y756))</f>
        <v>1</v>
      </c>
      <c r="AA756" s="45">
        <f>IFERROR(VALUE(W756),VLOOKUP(W756,MonthReplace[],2,0))</f>
        <v>0</v>
      </c>
      <c r="AB756" s="45" t="e">
        <f>IF(COUNTIF(Table9[MM Year],X756),VLOOKUP(AA756,MonthSerial[],VLOOKUP(X756,Table9[],3,0)+2,0),DATE(X756,AA756,0)-AC756)</f>
        <v>#VALUE!</v>
      </c>
      <c r="AC756" s="45" t="e">
        <f>IF(COUNTIF(Table9[MM Year],X756),
VLOOKUP(X756,Table9[],5,0),
DATE(X756,1,0))</f>
        <v>#VALUE!</v>
      </c>
      <c r="AD756" s="46" t="e">
        <f>IF(AA756=0,DATE(YEAR(AC756+1),7,16),
IF(V756=0,IF(COUNTIF(Table9[MM Year],X756),AC756+AB756+Z756+15-DAY(AC756+AB756+Z756+15)+16,AC756+AB756+Z756-DAY(AC756+AB756+Z756)+16),
IF(COUNTIF(Table9[MM Year],X756),
IF(AC756+AB756+Z756&lt;VLOOKUP(X756,Table9[],7,0),AC756
+AB756+Z756+VLOOKUP(X756,Table9[],4,0),AC756+AB756+Z756),AC756
+AB756+Z756)))</f>
        <v>#VALUE!</v>
      </c>
      <c r="AE756" s="42"/>
      <c r="AF756" s="15" t="str">
        <f>IFERROR(IF(COUNTIF(Table9[MM Year],X756),
IF(AD756&lt;VLOOKUP(X756,Table9[],7,0),AD756
+VLOOKUP(X756,Table9[],4,0),AD756),AD756
),"")</f>
        <v/>
      </c>
      <c r="AG756" s="5"/>
      <c r="AH756" s="5"/>
      <c r="AI756" s="5"/>
      <c r="AJ756" s="6"/>
      <c r="AK756" s="6"/>
      <c r="AL756" s="12" t="str">
        <f t="shared" si="117"/>
        <v/>
      </c>
      <c r="AM756" s="5"/>
      <c r="AN756" s="27" t="str">
        <f t="shared" si="118"/>
        <v/>
      </c>
      <c r="AO756" s="5"/>
      <c r="AP756" s="5"/>
      <c r="AQ756" s="6"/>
      <c r="AR756" s="12" t="str">
        <f t="shared" si="119"/>
        <v/>
      </c>
      <c r="AS756" s="6"/>
      <c r="AT756" s="5"/>
      <c r="AU756" s="53"/>
      <c r="AV756" s="53"/>
      <c r="AW756" s="54"/>
      <c r="AX756" s="15" t="str">
        <f t="shared" si="120"/>
        <v/>
      </c>
      <c r="AY756" s="5"/>
      <c r="AZ756" s="27" t="str">
        <f>IFERROR(VLOOKUP(AY756,vlookup!A$2:I$331,2,FALSE),"")</f>
        <v/>
      </c>
      <c r="BA756" s="27" t="str">
        <f>IFERROR(VLOOKUP(AY756,vlookup!A$2:I$331,3,FALSE),"")</f>
        <v/>
      </c>
      <c r="BB756" s="5"/>
      <c r="BC756" s="27" t="str">
        <f>IFERROR(VLOOKUP(BB756,vlookup!D$2:E$331,2,FALSE),"")</f>
        <v/>
      </c>
      <c r="BD756" s="5"/>
      <c r="BE756" s="27" t="str">
        <f t="shared" si="121"/>
        <v/>
      </c>
      <c r="BF756" s="27" t="str">
        <f>IFERROR(VLOOKUP(BE756,vlookup!G$2:I$331,2,FALSE),"")</f>
        <v/>
      </c>
      <c r="BG756" s="27" t="str">
        <f>IFERROR(VLOOKUP(BE756,vlookup!G$2:I$331,3,FALSE),"")</f>
        <v/>
      </c>
      <c r="BH756" s="5"/>
      <c r="BI756" s="6"/>
      <c r="BJ756" s="6"/>
      <c r="BK756" s="6"/>
      <c r="BL756" s="6"/>
    </row>
    <row r="757" spans="1:64">
      <c r="A757" s="4"/>
      <c r="B757" s="5"/>
      <c r="C757" s="27" t="str">
        <f>IFERROR(VLOOKUP(B757,vlookup!A$2:I$331,2,FALSE),"")</f>
        <v/>
      </c>
      <c r="D757" s="27" t="str">
        <f>IFERROR(VLOOKUP(B757,vlookup!A$2:I$331,3,FALSE),"")</f>
        <v/>
      </c>
      <c r="E757" s="5"/>
      <c r="F757" s="27" t="str">
        <f>IFERROR(VLOOKUP(E757,vlookup!D$2:E$331,2,FALSE),"")</f>
        <v/>
      </c>
      <c r="G757" s="5"/>
      <c r="H757" s="27" t="str">
        <f t="shared" si="112"/>
        <v/>
      </c>
      <c r="I757" s="27" t="str">
        <f>IFERROR(VLOOKUP(H757,vlookup!G$2:I$331,2,FALSE),"")</f>
        <v/>
      </c>
      <c r="J757" s="27" t="str">
        <f>IFERROR(VLOOKUP(H757,vlookup!G$2:I$331,3,FALSE),"")</f>
        <v/>
      </c>
      <c r="K757" s="5"/>
      <c r="L757" s="6"/>
      <c r="M757" s="6"/>
      <c r="N757" s="6"/>
      <c r="O757" s="6"/>
      <c r="P757" s="6"/>
      <c r="Q757" s="14" t="str">
        <f t="shared" si="113"/>
        <v/>
      </c>
      <c r="R757" s="5"/>
      <c r="S757" s="6"/>
      <c r="T757" s="6"/>
      <c r="U757" s="5"/>
      <c r="V757" s="45">
        <f t="shared" si="114"/>
        <v>0</v>
      </c>
      <c r="W757" s="45">
        <f t="shared" si="115"/>
        <v>0</v>
      </c>
      <c r="X757" s="45" t="e">
        <f t="shared" si="116"/>
        <v>#VALUE!</v>
      </c>
      <c r="Y757" s="45">
        <f>IFERROR(VALUE(V757),VLOOKUP(V757,DayReplace[],2,0))</f>
        <v>0</v>
      </c>
      <c r="Z757" s="45">
        <f>IF(V757=0,1,
IF(OR(AND(COUNTIF(Table12[Normal and Leap Years],X757),AA757=3,Y757=30),
AND(COUNTIF(Table9[MM Year],X757),COUNTIF(Table13[Always 29-Day Months],AA757),Y757=30)),Y757
-1,Y757))</f>
        <v>1</v>
      </c>
      <c r="AA757" s="45">
        <f>IFERROR(VALUE(W757),VLOOKUP(W757,MonthReplace[],2,0))</f>
        <v>0</v>
      </c>
      <c r="AB757" s="45" t="e">
        <f>IF(COUNTIF(Table9[MM Year],X757),VLOOKUP(AA757,MonthSerial[],VLOOKUP(X757,Table9[],3,0)+2,0),DATE(X757,AA757,0)-AC757)</f>
        <v>#VALUE!</v>
      </c>
      <c r="AC757" s="45" t="e">
        <f>IF(COUNTIF(Table9[MM Year],X757),
VLOOKUP(X757,Table9[],5,0),
DATE(X757,1,0))</f>
        <v>#VALUE!</v>
      </c>
      <c r="AD757" s="46" t="e">
        <f>IF(AA757=0,DATE(YEAR(AC757+1),7,16),
IF(V757=0,IF(COUNTIF(Table9[MM Year],X757),AC757+AB757+Z757+15-DAY(AC757+AB757+Z757+15)+16,AC757+AB757+Z757-DAY(AC757+AB757+Z757)+16),
IF(COUNTIF(Table9[MM Year],X757),
IF(AC757+AB757+Z757&lt;VLOOKUP(X757,Table9[],7,0),AC757
+AB757+Z757+VLOOKUP(X757,Table9[],4,0),AC757+AB757+Z757),AC757
+AB757+Z757)))</f>
        <v>#VALUE!</v>
      </c>
      <c r="AE757" s="42"/>
      <c r="AF757" s="15" t="str">
        <f>IFERROR(IF(COUNTIF(Table9[MM Year],X757),
IF(AD757&lt;VLOOKUP(X757,Table9[],7,0),AD757
+VLOOKUP(X757,Table9[],4,0),AD757),AD757
),"")</f>
        <v/>
      </c>
      <c r="AG757" s="5"/>
      <c r="AH757" s="5"/>
      <c r="AI757" s="5"/>
      <c r="AJ757" s="6"/>
      <c r="AK757" s="6"/>
      <c r="AL757" s="12" t="str">
        <f t="shared" si="117"/>
        <v/>
      </c>
      <c r="AM757" s="5"/>
      <c r="AN757" s="27" t="str">
        <f t="shared" si="118"/>
        <v/>
      </c>
      <c r="AO757" s="5"/>
      <c r="AP757" s="5"/>
      <c r="AQ757" s="6"/>
      <c r="AR757" s="12" t="str">
        <f t="shared" si="119"/>
        <v/>
      </c>
      <c r="AS757" s="6"/>
      <c r="AT757" s="5"/>
      <c r="AU757" s="53"/>
      <c r="AV757" s="53"/>
      <c r="AW757" s="54"/>
      <c r="AX757" s="15" t="str">
        <f t="shared" si="120"/>
        <v/>
      </c>
      <c r="AY757" s="5"/>
      <c r="AZ757" s="27" t="str">
        <f>IFERROR(VLOOKUP(AY757,vlookup!A$2:I$331,2,FALSE),"")</f>
        <v/>
      </c>
      <c r="BA757" s="27" t="str">
        <f>IFERROR(VLOOKUP(AY757,vlookup!A$2:I$331,3,FALSE),"")</f>
        <v/>
      </c>
      <c r="BB757" s="5"/>
      <c r="BC757" s="27" t="str">
        <f>IFERROR(VLOOKUP(BB757,vlookup!D$2:E$331,2,FALSE),"")</f>
        <v/>
      </c>
      <c r="BD757" s="5"/>
      <c r="BE757" s="27" t="str">
        <f t="shared" si="121"/>
        <v/>
      </c>
      <c r="BF757" s="27" t="str">
        <f>IFERROR(VLOOKUP(BE757,vlookup!G$2:I$331,2,FALSE),"")</f>
        <v/>
      </c>
      <c r="BG757" s="27" t="str">
        <f>IFERROR(VLOOKUP(BE757,vlookup!G$2:I$331,3,FALSE),"")</f>
        <v/>
      </c>
      <c r="BH757" s="5"/>
      <c r="BI757" s="6"/>
      <c r="BJ757" s="6"/>
      <c r="BK757" s="6"/>
      <c r="BL757" s="6"/>
    </row>
    <row r="758" spans="1:64">
      <c r="A758" s="4"/>
      <c r="B758" s="5"/>
      <c r="C758" s="27" t="str">
        <f>IFERROR(VLOOKUP(B758,vlookup!A$2:I$331,2,FALSE),"")</f>
        <v/>
      </c>
      <c r="D758" s="27" t="str">
        <f>IFERROR(VLOOKUP(B758,vlookup!A$2:I$331,3,FALSE),"")</f>
        <v/>
      </c>
      <c r="E758" s="5"/>
      <c r="F758" s="27" t="str">
        <f>IFERROR(VLOOKUP(E758,vlookup!D$2:E$331,2,FALSE),"")</f>
        <v/>
      </c>
      <c r="G758" s="5"/>
      <c r="H758" s="27" t="str">
        <f t="shared" si="112"/>
        <v/>
      </c>
      <c r="I758" s="27" t="str">
        <f>IFERROR(VLOOKUP(H758,vlookup!G$2:I$331,2,FALSE),"")</f>
        <v/>
      </c>
      <c r="J758" s="27" t="str">
        <f>IFERROR(VLOOKUP(H758,vlookup!G$2:I$331,3,FALSE),"")</f>
        <v/>
      </c>
      <c r="K758" s="5"/>
      <c r="L758" s="6"/>
      <c r="M758" s="6"/>
      <c r="N758" s="6"/>
      <c r="O758" s="6"/>
      <c r="P758" s="6"/>
      <c r="Q758" s="14" t="str">
        <f t="shared" si="113"/>
        <v/>
      </c>
      <c r="R758" s="5"/>
      <c r="S758" s="6"/>
      <c r="T758" s="6"/>
      <c r="U758" s="5"/>
      <c r="V758" s="45">
        <f t="shared" si="114"/>
        <v>0</v>
      </c>
      <c r="W758" s="45">
        <f t="shared" si="115"/>
        <v>0</v>
      </c>
      <c r="X758" s="45" t="e">
        <f t="shared" si="116"/>
        <v>#VALUE!</v>
      </c>
      <c r="Y758" s="45">
        <f>IFERROR(VALUE(V758),VLOOKUP(V758,DayReplace[],2,0))</f>
        <v>0</v>
      </c>
      <c r="Z758" s="45">
        <f>IF(V758=0,1,
IF(OR(AND(COUNTIF(Table12[Normal and Leap Years],X758),AA758=3,Y758=30),
AND(COUNTIF(Table9[MM Year],X758),COUNTIF(Table13[Always 29-Day Months],AA758),Y758=30)),Y758
-1,Y758))</f>
        <v>1</v>
      </c>
      <c r="AA758" s="45">
        <f>IFERROR(VALUE(W758),VLOOKUP(W758,MonthReplace[],2,0))</f>
        <v>0</v>
      </c>
      <c r="AB758" s="45" t="e">
        <f>IF(COUNTIF(Table9[MM Year],X758),VLOOKUP(AA758,MonthSerial[],VLOOKUP(X758,Table9[],3,0)+2,0),DATE(X758,AA758,0)-AC758)</f>
        <v>#VALUE!</v>
      </c>
      <c r="AC758" s="45" t="e">
        <f>IF(COUNTIF(Table9[MM Year],X758),
VLOOKUP(X758,Table9[],5,0),
DATE(X758,1,0))</f>
        <v>#VALUE!</v>
      </c>
      <c r="AD758" s="46" t="e">
        <f>IF(AA758=0,DATE(YEAR(AC758+1),7,16),
IF(V758=0,IF(COUNTIF(Table9[MM Year],X758),AC758+AB758+Z758+15-DAY(AC758+AB758+Z758+15)+16,AC758+AB758+Z758-DAY(AC758+AB758+Z758)+16),
IF(COUNTIF(Table9[MM Year],X758),
IF(AC758+AB758+Z758&lt;VLOOKUP(X758,Table9[],7,0),AC758
+AB758+Z758+VLOOKUP(X758,Table9[],4,0),AC758+AB758+Z758),AC758
+AB758+Z758)))</f>
        <v>#VALUE!</v>
      </c>
      <c r="AE758" s="42"/>
      <c r="AF758" s="15" t="str">
        <f>IFERROR(IF(COUNTIF(Table9[MM Year],X758),
IF(AD758&lt;VLOOKUP(X758,Table9[],7,0),AD758
+VLOOKUP(X758,Table9[],4,0),AD758),AD758
),"")</f>
        <v/>
      </c>
      <c r="AG758" s="5"/>
      <c r="AH758" s="5"/>
      <c r="AI758" s="5"/>
      <c r="AJ758" s="6"/>
      <c r="AK758" s="6"/>
      <c r="AL758" s="12" t="str">
        <f t="shared" si="117"/>
        <v/>
      </c>
      <c r="AM758" s="5"/>
      <c r="AN758" s="27" t="str">
        <f t="shared" si="118"/>
        <v/>
      </c>
      <c r="AO758" s="5"/>
      <c r="AP758" s="5"/>
      <c r="AQ758" s="6"/>
      <c r="AR758" s="12" t="str">
        <f t="shared" si="119"/>
        <v/>
      </c>
      <c r="AS758" s="6"/>
      <c r="AT758" s="5"/>
      <c r="AU758" s="53"/>
      <c r="AV758" s="53"/>
      <c r="AW758" s="54"/>
      <c r="AX758" s="15" t="str">
        <f t="shared" si="120"/>
        <v/>
      </c>
      <c r="AY758" s="5"/>
      <c r="AZ758" s="27" t="str">
        <f>IFERROR(VLOOKUP(AY758,vlookup!A$2:I$331,2,FALSE),"")</f>
        <v/>
      </c>
      <c r="BA758" s="27" t="str">
        <f>IFERROR(VLOOKUP(AY758,vlookup!A$2:I$331,3,FALSE),"")</f>
        <v/>
      </c>
      <c r="BB758" s="5"/>
      <c r="BC758" s="27" t="str">
        <f>IFERROR(VLOOKUP(BB758,vlookup!D$2:E$331,2,FALSE),"")</f>
        <v/>
      </c>
      <c r="BD758" s="5"/>
      <c r="BE758" s="27" t="str">
        <f t="shared" si="121"/>
        <v/>
      </c>
      <c r="BF758" s="27" t="str">
        <f>IFERROR(VLOOKUP(BE758,vlookup!G$2:I$331,2,FALSE),"")</f>
        <v/>
      </c>
      <c r="BG758" s="27" t="str">
        <f>IFERROR(VLOOKUP(BE758,vlookup!G$2:I$331,3,FALSE),"")</f>
        <v/>
      </c>
      <c r="BH758" s="5"/>
      <c r="BI758" s="6"/>
      <c r="BJ758" s="6"/>
      <c r="BK758" s="6"/>
      <c r="BL758" s="6"/>
    </row>
    <row r="759" spans="1:64">
      <c r="A759" s="4"/>
      <c r="B759" s="5"/>
      <c r="C759" s="27" t="str">
        <f>IFERROR(VLOOKUP(B759,vlookup!A$2:I$331,2,FALSE),"")</f>
        <v/>
      </c>
      <c r="D759" s="27" t="str">
        <f>IFERROR(VLOOKUP(B759,vlookup!A$2:I$331,3,FALSE),"")</f>
        <v/>
      </c>
      <c r="E759" s="5"/>
      <c r="F759" s="27" t="str">
        <f>IFERROR(VLOOKUP(E759,vlookup!D$2:E$331,2,FALSE),"")</f>
        <v/>
      </c>
      <c r="G759" s="5"/>
      <c r="H759" s="27" t="str">
        <f t="shared" si="112"/>
        <v/>
      </c>
      <c r="I759" s="27" t="str">
        <f>IFERROR(VLOOKUP(H759,vlookup!G$2:I$331,2,FALSE),"")</f>
        <v/>
      </c>
      <c r="J759" s="27" t="str">
        <f>IFERROR(VLOOKUP(H759,vlookup!G$2:I$331,3,FALSE),"")</f>
        <v/>
      </c>
      <c r="K759" s="5"/>
      <c r="L759" s="6"/>
      <c r="M759" s="6"/>
      <c r="N759" s="6"/>
      <c r="O759" s="6"/>
      <c r="P759" s="6"/>
      <c r="Q759" s="14" t="str">
        <f t="shared" si="113"/>
        <v/>
      </c>
      <c r="R759" s="5"/>
      <c r="S759" s="6"/>
      <c r="T759" s="6"/>
      <c r="U759" s="5"/>
      <c r="V759" s="45">
        <f t="shared" si="114"/>
        <v>0</v>
      </c>
      <c r="W759" s="45">
        <f t="shared" si="115"/>
        <v>0</v>
      </c>
      <c r="X759" s="45" t="e">
        <f t="shared" si="116"/>
        <v>#VALUE!</v>
      </c>
      <c r="Y759" s="45">
        <f>IFERROR(VALUE(V759),VLOOKUP(V759,DayReplace[],2,0))</f>
        <v>0</v>
      </c>
      <c r="Z759" s="45">
        <f>IF(V759=0,1,
IF(OR(AND(COUNTIF(Table12[Normal and Leap Years],X759),AA759=3,Y759=30),
AND(COUNTIF(Table9[MM Year],X759),COUNTIF(Table13[Always 29-Day Months],AA759),Y759=30)),Y759
-1,Y759))</f>
        <v>1</v>
      </c>
      <c r="AA759" s="45">
        <f>IFERROR(VALUE(W759),VLOOKUP(W759,MonthReplace[],2,0))</f>
        <v>0</v>
      </c>
      <c r="AB759" s="45" t="e">
        <f>IF(COUNTIF(Table9[MM Year],X759),VLOOKUP(AA759,MonthSerial[],VLOOKUP(X759,Table9[],3,0)+2,0),DATE(X759,AA759,0)-AC759)</f>
        <v>#VALUE!</v>
      </c>
      <c r="AC759" s="45" t="e">
        <f>IF(COUNTIF(Table9[MM Year],X759),
VLOOKUP(X759,Table9[],5,0),
DATE(X759,1,0))</f>
        <v>#VALUE!</v>
      </c>
      <c r="AD759" s="46" t="e">
        <f>IF(AA759=0,DATE(YEAR(AC759+1),7,16),
IF(V759=0,IF(COUNTIF(Table9[MM Year],X759),AC759+AB759+Z759+15-DAY(AC759+AB759+Z759+15)+16,AC759+AB759+Z759-DAY(AC759+AB759+Z759)+16),
IF(COUNTIF(Table9[MM Year],X759),
IF(AC759+AB759+Z759&lt;VLOOKUP(X759,Table9[],7,0),AC759
+AB759+Z759+VLOOKUP(X759,Table9[],4,0),AC759+AB759+Z759),AC759
+AB759+Z759)))</f>
        <v>#VALUE!</v>
      </c>
      <c r="AE759" s="42"/>
      <c r="AF759" s="15" t="str">
        <f>IFERROR(IF(COUNTIF(Table9[MM Year],X759),
IF(AD759&lt;VLOOKUP(X759,Table9[],7,0),AD759
+VLOOKUP(X759,Table9[],4,0),AD759),AD759
),"")</f>
        <v/>
      </c>
      <c r="AG759" s="5"/>
      <c r="AH759" s="5"/>
      <c r="AI759" s="5"/>
      <c r="AJ759" s="6"/>
      <c r="AK759" s="6"/>
      <c r="AL759" s="12" t="str">
        <f t="shared" si="117"/>
        <v/>
      </c>
      <c r="AM759" s="5"/>
      <c r="AN759" s="27" t="str">
        <f t="shared" si="118"/>
        <v/>
      </c>
      <c r="AO759" s="5"/>
      <c r="AP759" s="5"/>
      <c r="AQ759" s="6"/>
      <c r="AR759" s="12" t="str">
        <f t="shared" si="119"/>
        <v/>
      </c>
      <c r="AS759" s="6"/>
      <c r="AT759" s="5"/>
      <c r="AU759" s="53"/>
      <c r="AV759" s="53"/>
      <c r="AW759" s="54"/>
      <c r="AX759" s="15" t="str">
        <f t="shared" si="120"/>
        <v/>
      </c>
      <c r="AY759" s="5"/>
      <c r="AZ759" s="27" t="str">
        <f>IFERROR(VLOOKUP(AY759,vlookup!A$2:I$331,2,FALSE),"")</f>
        <v/>
      </c>
      <c r="BA759" s="27" t="str">
        <f>IFERROR(VLOOKUP(AY759,vlookup!A$2:I$331,3,FALSE),"")</f>
        <v/>
      </c>
      <c r="BB759" s="5"/>
      <c r="BC759" s="27" t="str">
        <f>IFERROR(VLOOKUP(BB759,vlookup!D$2:E$331,2,FALSE),"")</f>
        <v/>
      </c>
      <c r="BD759" s="5"/>
      <c r="BE759" s="27" t="str">
        <f t="shared" si="121"/>
        <v/>
      </c>
      <c r="BF759" s="27" t="str">
        <f>IFERROR(VLOOKUP(BE759,vlookup!G$2:I$331,2,FALSE),"")</f>
        <v/>
      </c>
      <c r="BG759" s="27" t="str">
        <f>IFERROR(VLOOKUP(BE759,vlookup!G$2:I$331,3,FALSE),"")</f>
        <v/>
      </c>
      <c r="BH759" s="5"/>
      <c r="BI759" s="6"/>
      <c r="BJ759" s="6"/>
      <c r="BK759" s="6"/>
      <c r="BL759" s="6"/>
    </row>
    <row r="760" spans="1:64">
      <c r="A760" s="4"/>
      <c r="B760" s="5"/>
      <c r="C760" s="27" t="str">
        <f>IFERROR(VLOOKUP(B760,vlookup!A$2:I$331,2,FALSE),"")</f>
        <v/>
      </c>
      <c r="D760" s="27" t="str">
        <f>IFERROR(VLOOKUP(B760,vlookup!A$2:I$331,3,FALSE),"")</f>
        <v/>
      </c>
      <c r="E760" s="5"/>
      <c r="F760" s="27" t="str">
        <f>IFERROR(VLOOKUP(E760,vlookup!D$2:E$331,2,FALSE),"")</f>
        <v/>
      </c>
      <c r="G760" s="5"/>
      <c r="H760" s="27" t="str">
        <f t="shared" si="112"/>
        <v/>
      </c>
      <c r="I760" s="27" t="str">
        <f>IFERROR(VLOOKUP(H760,vlookup!G$2:I$331,2,FALSE),"")</f>
        <v/>
      </c>
      <c r="J760" s="27" t="str">
        <f>IFERROR(VLOOKUP(H760,vlookup!G$2:I$331,3,FALSE),"")</f>
        <v/>
      </c>
      <c r="K760" s="5"/>
      <c r="L760" s="6"/>
      <c r="M760" s="6"/>
      <c r="N760" s="6"/>
      <c r="O760" s="6"/>
      <c r="P760" s="6"/>
      <c r="Q760" s="14" t="str">
        <f t="shared" si="113"/>
        <v/>
      </c>
      <c r="R760" s="5"/>
      <c r="S760" s="6"/>
      <c r="T760" s="6"/>
      <c r="U760" s="5"/>
      <c r="V760" s="45">
        <f t="shared" si="114"/>
        <v>0</v>
      </c>
      <c r="W760" s="45">
        <f t="shared" si="115"/>
        <v>0</v>
      </c>
      <c r="X760" s="45" t="e">
        <f t="shared" si="116"/>
        <v>#VALUE!</v>
      </c>
      <c r="Y760" s="45">
        <f>IFERROR(VALUE(V760),VLOOKUP(V760,DayReplace[],2,0))</f>
        <v>0</v>
      </c>
      <c r="Z760" s="45">
        <f>IF(V760=0,1,
IF(OR(AND(COUNTIF(Table12[Normal and Leap Years],X760),AA760=3,Y760=30),
AND(COUNTIF(Table9[MM Year],X760),COUNTIF(Table13[Always 29-Day Months],AA760),Y760=30)),Y760
-1,Y760))</f>
        <v>1</v>
      </c>
      <c r="AA760" s="45">
        <f>IFERROR(VALUE(W760),VLOOKUP(W760,MonthReplace[],2,0))</f>
        <v>0</v>
      </c>
      <c r="AB760" s="45" t="e">
        <f>IF(COUNTIF(Table9[MM Year],X760),VLOOKUP(AA760,MonthSerial[],VLOOKUP(X760,Table9[],3,0)+2,0),DATE(X760,AA760,0)-AC760)</f>
        <v>#VALUE!</v>
      </c>
      <c r="AC760" s="45" t="e">
        <f>IF(COUNTIF(Table9[MM Year],X760),
VLOOKUP(X760,Table9[],5,0),
DATE(X760,1,0))</f>
        <v>#VALUE!</v>
      </c>
      <c r="AD760" s="46" t="e">
        <f>IF(AA760=0,DATE(YEAR(AC760+1),7,16),
IF(V760=0,IF(COUNTIF(Table9[MM Year],X760),AC760+AB760+Z760+15-DAY(AC760+AB760+Z760+15)+16,AC760+AB760+Z760-DAY(AC760+AB760+Z760)+16),
IF(COUNTIF(Table9[MM Year],X760),
IF(AC760+AB760+Z760&lt;VLOOKUP(X760,Table9[],7,0),AC760
+AB760+Z760+VLOOKUP(X760,Table9[],4,0),AC760+AB760+Z760),AC760
+AB760+Z760)))</f>
        <v>#VALUE!</v>
      </c>
      <c r="AE760" s="42"/>
      <c r="AF760" s="15" t="str">
        <f>IFERROR(IF(COUNTIF(Table9[MM Year],X760),
IF(AD760&lt;VLOOKUP(X760,Table9[],7,0),AD760
+VLOOKUP(X760,Table9[],4,0),AD760),AD760
),"")</f>
        <v/>
      </c>
      <c r="AG760" s="5"/>
      <c r="AH760" s="5"/>
      <c r="AI760" s="5"/>
      <c r="AJ760" s="6"/>
      <c r="AK760" s="6"/>
      <c r="AL760" s="12" t="str">
        <f t="shared" si="117"/>
        <v/>
      </c>
      <c r="AM760" s="5"/>
      <c r="AN760" s="27" t="str">
        <f t="shared" si="118"/>
        <v/>
      </c>
      <c r="AO760" s="5"/>
      <c r="AP760" s="5"/>
      <c r="AQ760" s="6"/>
      <c r="AR760" s="12" t="str">
        <f t="shared" si="119"/>
        <v/>
      </c>
      <c r="AS760" s="6"/>
      <c r="AT760" s="5"/>
      <c r="AU760" s="53"/>
      <c r="AV760" s="53"/>
      <c r="AW760" s="54"/>
      <c r="AX760" s="15" t="str">
        <f t="shared" si="120"/>
        <v/>
      </c>
      <c r="AY760" s="5"/>
      <c r="AZ760" s="27" t="str">
        <f>IFERROR(VLOOKUP(AY760,vlookup!A$2:I$331,2,FALSE),"")</f>
        <v/>
      </c>
      <c r="BA760" s="27" t="str">
        <f>IFERROR(VLOOKUP(AY760,vlookup!A$2:I$331,3,FALSE),"")</f>
        <v/>
      </c>
      <c r="BB760" s="5"/>
      <c r="BC760" s="27" t="str">
        <f>IFERROR(VLOOKUP(BB760,vlookup!D$2:E$331,2,FALSE),"")</f>
        <v/>
      </c>
      <c r="BD760" s="5"/>
      <c r="BE760" s="27" t="str">
        <f t="shared" si="121"/>
        <v/>
      </c>
      <c r="BF760" s="27" t="str">
        <f>IFERROR(VLOOKUP(BE760,vlookup!G$2:I$331,2,FALSE),"")</f>
        <v/>
      </c>
      <c r="BG760" s="27" t="str">
        <f>IFERROR(VLOOKUP(BE760,vlookup!G$2:I$331,3,FALSE),"")</f>
        <v/>
      </c>
      <c r="BH760" s="5"/>
      <c r="BI760" s="6"/>
      <c r="BJ760" s="6"/>
      <c r="BK760" s="6"/>
      <c r="BL760" s="6"/>
    </row>
    <row r="761" spans="1:64">
      <c r="A761" s="4"/>
      <c r="B761" s="5"/>
      <c r="C761" s="27" t="str">
        <f>IFERROR(VLOOKUP(B761,vlookup!A$2:I$331,2,FALSE),"")</f>
        <v/>
      </c>
      <c r="D761" s="27" t="str">
        <f>IFERROR(VLOOKUP(B761,vlookup!A$2:I$331,3,FALSE),"")</f>
        <v/>
      </c>
      <c r="E761" s="5"/>
      <c r="F761" s="27" t="str">
        <f>IFERROR(VLOOKUP(E761,vlookup!D$2:E$331,2,FALSE),"")</f>
        <v/>
      </c>
      <c r="G761" s="5"/>
      <c r="H761" s="27" t="str">
        <f t="shared" si="112"/>
        <v/>
      </c>
      <c r="I761" s="27" t="str">
        <f>IFERROR(VLOOKUP(H761,vlookup!G$2:I$331,2,FALSE),"")</f>
        <v/>
      </c>
      <c r="J761" s="27" t="str">
        <f>IFERROR(VLOOKUP(H761,vlookup!G$2:I$331,3,FALSE),"")</f>
        <v/>
      </c>
      <c r="K761" s="5"/>
      <c r="L761" s="6"/>
      <c r="M761" s="6"/>
      <c r="N761" s="6"/>
      <c r="O761" s="6"/>
      <c r="P761" s="6"/>
      <c r="Q761" s="14" t="str">
        <f t="shared" si="113"/>
        <v/>
      </c>
      <c r="R761" s="5"/>
      <c r="S761" s="6"/>
      <c r="T761" s="6"/>
      <c r="U761" s="5"/>
      <c r="V761" s="45">
        <f t="shared" si="114"/>
        <v>0</v>
      </c>
      <c r="W761" s="45">
        <f t="shared" si="115"/>
        <v>0</v>
      </c>
      <c r="X761" s="45" t="e">
        <f t="shared" si="116"/>
        <v>#VALUE!</v>
      </c>
      <c r="Y761" s="45">
        <f>IFERROR(VALUE(V761),VLOOKUP(V761,DayReplace[],2,0))</f>
        <v>0</v>
      </c>
      <c r="Z761" s="45">
        <f>IF(V761=0,1,
IF(OR(AND(COUNTIF(Table12[Normal and Leap Years],X761),AA761=3,Y761=30),
AND(COUNTIF(Table9[MM Year],X761),COUNTIF(Table13[Always 29-Day Months],AA761),Y761=30)),Y761
-1,Y761))</f>
        <v>1</v>
      </c>
      <c r="AA761" s="45">
        <f>IFERROR(VALUE(W761),VLOOKUP(W761,MonthReplace[],2,0))</f>
        <v>0</v>
      </c>
      <c r="AB761" s="45" t="e">
        <f>IF(COUNTIF(Table9[MM Year],X761),VLOOKUP(AA761,MonthSerial[],VLOOKUP(X761,Table9[],3,0)+2,0),DATE(X761,AA761,0)-AC761)</f>
        <v>#VALUE!</v>
      </c>
      <c r="AC761" s="45" t="e">
        <f>IF(COUNTIF(Table9[MM Year],X761),
VLOOKUP(X761,Table9[],5,0),
DATE(X761,1,0))</f>
        <v>#VALUE!</v>
      </c>
      <c r="AD761" s="46" t="e">
        <f>IF(AA761=0,DATE(YEAR(AC761+1),7,16),
IF(V761=0,IF(COUNTIF(Table9[MM Year],X761),AC761+AB761+Z761+15-DAY(AC761+AB761+Z761+15)+16,AC761+AB761+Z761-DAY(AC761+AB761+Z761)+16),
IF(COUNTIF(Table9[MM Year],X761),
IF(AC761+AB761+Z761&lt;VLOOKUP(X761,Table9[],7,0),AC761
+AB761+Z761+VLOOKUP(X761,Table9[],4,0),AC761+AB761+Z761),AC761
+AB761+Z761)))</f>
        <v>#VALUE!</v>
      </c>
      <c r="AE761" s="42"/>
      <c r="AF761" s="15" t="str">
        <f>IFERROR(IF(COUNTIF(Table9[MM Year],X761),
IF(AD761&lt;VLOOKUP(X761,Table9[],7,0),AD761
+VLOOKUP(X761,Table9[],4,0),AD761),AD761
),"")</f>
        <v/>
      </c>
      <c r="AG761" s="5"/>
      <c r="AH761" s="5"/>
      <c r="AI761" s="5"/>
      <c r="AJ761" s="6"/>
      <c r="AK761" s="6"/>
      <c r="AL761" s="12" t="str">
        <f t="shared" si="117"/>
        <v/>
      </c>
      <c r="AM761" s="5"/>
      <c r="AN761" s="27" t="str">
        <f t="shared" si="118"/>
        <v/>
      </c>
      <c r="AO761" s="5"/>
      <c r="AP761" s="5"/>
      <c r="AQ761" s="6"/>
      <c r="AR761" s="12" t="str">
        <f t="shared" si="119"/>
        <v/>
      </c>
      <c r="AS761" s="6"/>
      <c r="AT761" s="5"/>
      <c r="AU761" s="53"/>
      <c r="AV761" s="53"/>
      <c r="AW761" s="54"/>
      <c r="AX761" s="15" t="str">
        <f t="shared" si="120"/>
        <v/>
      </c>
      <c r="AY761" s="5"/>
      <c r="AZ761" s="27" t="str">
        <f>IFERROR(VLOOKUP(AY761,vlookup!A$2:I$331,2,FALSE),"")</f>
        <v/>
      </c>
      <c r="BA761" s="27" t="str">
        <f>IFERROR(VLOOKUP(AY761,vlookup!A$2:I$331,3,FALSE),"")</f>
        <v/>
      </c>
      <c r="BB761" s="5"/>
      <c r="BC761" s="27" t="str">
        <f>IFERROR(VLOOKUP(BB761,vlookup!D$2:E$331,2,FALSE),"")</f>
        <v/>
      </c>
      <c r="BD761" s="5"/>
      <c r="BE761" s="27" t="str">
        <f t="shared" si="121"/>
        <v/>
      </c>
      <c r="BF761" s="27" t="str">
        <f>IFERROR(VLOOKUP(BE761,vlookup!G$2:I$331,2,FALSE),"")</f>
        <v/>
      </c>
      <c r="BG761" s="27" t="str">
        <f>IFERROR(VLOOKUP(BE761,vlookup!G$2:I$331,3,FALSE),"")</f>
        <v/>
      </c>
      <c r="BH761" s="5"/>
      <c r="BI761" s="6"/>
      <c r="BJ761" s="6"/>
      <c r="BK761" s="6"/>
      <c r="BL761" s="6"/>
    </row>
    <row r="762" spans="1:64">
      <c r="A762" s="4"/>
      <c r="B762" s="5"/>
      <c r="C762" s="27" t="str">
        <f>IFERROR(VLOOKUP(B762,vlookup!A$2:I$331,2,FALSE),"")</f>
        <v/>
      </c>
      <c r="D762" s="27" t="str">
        <f>IFERROR(VLOOKUP(B762,vlookup!A$2:I$331,3,FALSE),"")</f>
        <v/>
      </c>
      <c r="E762" s="5"/>
      <c r="F762" s="27" t="str">
        <f>IFERROR(VLOOKUP(E762,vlookup!D$2:E$331,2,FALSE),"")</f>
        <v/>
      </c>
      <c r="G762" s="5"/>
      <c r="H762" s="27" t="str">
        <f t="shared" si="112"/>
        <v/>
      </c>
      <c r="I762" s="27" t="str">
        <f>IFERROR(VLOOKUP(H762,vlookup!G$2:I$331,2,FALSE),"")</f>
        <v/>
      </c>
      <c r="J762" s="27" t="str">
        <f>IFERROR(VLOOKUP(H762,vlookup!G$2:I$331,3,FALSE),"")</f>
        <v/>
      </c>
      <c r="K762" s="5"/>
      <c r="L762" s="6"/>
      <c r="M762" s="6"/>
      <c r="N762" s="6"/>
      <c r="O762" s="6"/>
      <c r="P762" s="6"/>
      <c r="Q762" s="14" t="str">
        <f t="shared" si="113"/>
        <v/>
      </c>
      <c r="R762" s="5"/>
      <c r="S762" s="6"/>
      <c r="T762" s="6"/>
      <c r="U762" s="5"/>
      <c r="V762" s="45">
        <f t="shared" si="114"/>
        <v>0</v>
      </c>
      <c r="W762" s="45">
        <f t="shared" si="115"/>
        <v>0</v>
      </c>
      <c r="X762" s="45" t="e">
        <f t="shared" si="116"/>
        <v>#VALUE!</v>
      </c>
      <c r="Y762" s="45">
        <f>IFERROR(VALUE(V762),VLOOKUP(V762,DayReplace[],2,0))</f>
        <v>0</v>
      </c>
      <c r="Z762" s="45">
        <f>IF(V762=0,1,
IF(OR(AND(COUNTIF(Table12[Normal and Leap Years],X762),AA762=3,Y762=30),
AND(COUNTIF(Table9[MM Year],X762),COUNTIF(Table13[Always 29-Day Months],AA762),Y762=30)),Y762
-1,Y762))</f>
        <v>1</v>
      </c>
      <c r="AA762" s="45">
        <f>IFERROR(VALUE(W762),VLOOKUP(W762,MonthReplace[],2,0))</f>
        <v>0</v>
      </c>
      <c r="AB762" s="45" t="e">
        <f>IF(COUNTIF(Table9[MM Year],X762),VLOOKUP(AA762,MonthSerial[],VLOOKUP(X762,Table9[],3,0)+2,0),DATE(X762,AA762,0)-AC762)</f>
        <v>#VALUE!</v>
      </c>
      <c r="AC762" s="45" t="e">
        <f>IF(COUNTIF(Table9[MM Year],X762),
VLOOKUP(X762,Table9[],5,0),
DATE(X762,1,0))</f>
        <v>#VALUE!</v>
      </c>
      <c r="AD762" s="46" t="e">
        <f>IF(AA762=0,DATE(YEAR(AC762+1),7,16),
IF(V762=0,IF(COUNTIF(Table9[MM Year],X762),AC762+AB762+Z762+15-DAY(AC762+AB762+Z762+15)+16,AC762+AB762+Z762-DAY(AC762+AB762+Z762)+16),
IF(COUNTIF(Table9[MM Year],X762),
IF(AC762+AB762+Z762&lt;VLOOKUP(X762,Table9[],7,0),AC762
+AB762+Z762+VLOOKUP(X762,Table9[],4,0),AC762+AB762+Z762),AC762
+AB762+Z762)))</f>
        <v>#VALUE!</v>
      </c>
      <c r="AE762" s="42"/>
      <c r="AF762" s="15" t="str">
        <f>IFERROR(IF(COUNTIF(Table9[MM Year],X762),
IF(AD762&lt;VLOOKUP(X762,Table9[],7,0),AD762
+VLOOKUP(X762,Table9[],4,0),AD762),AD762
),"")</f>
        <v/>
      </c>
      <c r="AG762" s="5"/>
      <c r="AH762" s="5"/>
      <c r="AI762" s="5"/>
      <c r="AJ762" s="6"/>
      <c r="AK762" s="6"/>
      <c r="AL762" s="12" t="str">
        <f t="shared" si="117"/>
        <v/>
      </c>
      <c r="AM762" s="5"/>
      <c r="AN762" s="27" t="str">
        <f t="shared" si="118"/>
        <v/>
      </c>
      <c r="AO762" s="5"/>
      <c r="AP762" s="5"/>
      <c r="AQ762" s="6"/>
      <c r="AR762" s="12" t="str">
        <f t="shared" si="119"/>
        <v/>
      </c>
      <c r="AS762" s="6"/>
      <c r="AT762" s="5"/>
      <c r="AU762" s="53"/>
      <c r="AV762" s="53"/>
      <c r="AW762" s="54"/>
      <c r="AX762" s="15" t="str">
        <f t="shared" si="120"/>
        <v/>
      </c>
      <c r="AY762" s="5"/>
      <c r="AZ762" s="27" t="str">
        <f>IFERROR(VLOOKUP(AY762,vlookup!A$2:I$331,2,FALSE),"")</f>
        <v/>
      </c>
      <c r="BA762" s="27" t="str">
        <f>IFERROR(VLOOKUP(AY762,vlookup!A$2:I$331,3,FALSE),"")</f>
        <v/>
      </c>
      <c r="BB762" s="5"/>
      <c r="BC762" s="27" t="str">
        <f>IFERROR(VLOOKUP(BB762,vlookup!D$2:E$331,2,FALSE),"")</f>
        <v/>
      </c>
      <c r="BD762" s="5"/>
      <c r="BE762" s="27" t="str">
        <f t="shared" si="121"/>
        <v/>
      </c>
      <c r="BF762" s="27" t="str">
        <f>IFERROR(VLOOKUP(BE762,vlookup!G$2:I$331,2,FALSE),"")</f>
        <v/>
      </c>
      <c r="BG762" s="27" t="str">
        <f>IFERROR(VLOOKUP(BE762,vlookup!G$2:I$331,3,FALSE),"")</f>
        <v/>
      </c>
      <c r="BH762" s="5"/>
      <c r="BI762" s="6"/>
      <c r="BJ762" s="6"/>
      <c r="BK762" s="6"/>
      <c r="BL762" s="6"/>
    </row>
    <row r="763" spans="1:64">
      <c r="A763" s="4"/>
      <c r="B763" s="5"/>
      <c r="C763" s="27" t="str">
        <f>IFERROR(VLOOKUP(B763,vlookup!A$2:I$331,2,FALSE),"")</f>
        <v/>
      </c>
      <c r="D763" s="27" t="str">
        <f>IFERROR(VLOOKUP(B763,vlookup!A$2:I$331,3,FALSE),"")</f>
        <v/>
      </c>
      <c r="E763" s="5"/>
      <c r="F763" s="27" t="str">
        <f>IFERROR(VLOOKUP(E763,vlookup!D$2:E$331,2,FALSE),"")</f>
        <v/>
      </c>
      <c r="G763" s="5"/>
      <c r="H763" s="27" t="str">
        <f t="shared" si="112"/>
        <v/>
      </c>
      <c r="I763" s="27" t="str">
        <f>IFERROR(VLOOKUP(H763,vlookup!G$2:I$331,2,FALSE),"")</f>
        <v/>
      </c>
      <c r="J763" s="27" t="str">
        <f>IFERROR(VLOOKUP(H763,vlookup!G$2:I$331,3,FALSE),"")</f>
        <v/>
      </c>
      <c r="K763" s="5"/>
      <c r="L763" s="6"/>
      <c r="M763" s="6"/>
      <c r="N763" s="6"/>
      <c r="O763" s="6"/>
      <c r="P763" s="6"/>
      <c r="Q763" s="14" t="str">
        <f t="shared" si="113"/>
        <v/>
      </c>
      <c r="R763" s="5"/>
      <c r="S763" s="6"/>
      <c r="T763" s="6"/>
      <c r="U763" s="5"/>
      <c r="V763" s="45">
        <f t="shared" si="114"/>
        <v>0</v>
      </c>
      <c r="W763" s="45">
        <f t="shared" si="115"/>
        <v>0</v>
      </c>
      <c r="X763" s="45" t="e">
        <f t="shared" si="116"/>
        <v>#VALUE!</v>
      </c>
      <c r="Y763" s="45">
        <f>IFERROR(VALUE(V763),VLOOKUP(V763,DayReplace[],2,0))</f>
        <v>0</v>
      </c>
      <c r="Z763" s="45">
        <f>IF(V763=0,1,
IF(OR(AND(COUNTIF(Table12[Normal and Leap Years],X763),AA763=3,Y763=30),
AND(COUNTIF(Table9[MM Year],X763),COUNTIF(Table13[Always 29-Day Months],AA763),Y763=30)),Y763
-1,Y763))</f>
        <v>1</v>
      </c>
      <c r="AA763" s="45">
        <f>IFERROR(VALUE(W763),VLOOKUP(W763,MonthReplace[],2,0))</f>
        <v>0</v>
      </c>
      <c r="AB763" s="45" t="e">
        <f>IF(COUNTIF(Table9[MM Year],X763),VLOOKUP(AA763,MonthSerial[],VLOOKUP(X763,Table9[],3,0)+2,0),DATE(X763,AA763,0)-AC763)</f>
        <v>#VALUE!</v>
      </c>
      <c r="AC763" s="45" t="e">
        <f>IF(COUNTIF(Table9[MM Year],X763),
VLOOKUP(X763,Table9[],5,0),
DATE(X763,1,0))</f>
        <v>#VALUE!</v>
      </c>
      <c r="AD763" s="46" t="e">
        <f>IF(AA763=0,DATE(YEAR(AC763+1),7,16),
IF(V763=0,IF(COUNTIF(Table9[MM Year],X763),AC763+AB763+Z763+15-DAY(AC763+AB763+Z763+15)+16,AC763+AB763+Z763-DAY(AC763+AB763+Z763)+16),
IF(COUNTIF(Table9[MM Year],X763),
IF(AC763+AB763+Z763&lt;VLOOKUP(X763,Table9[],7,0),AC763
+AB763+Z763+VLOOKUP(X763,Table9[],4,0),AC763+AB763+Z763),AC763
+AB763+Z763)))</f>
        <v>#VALUE!</v>
      </c>
      <c r="AE763" s="42"/>
      <c r="AF763" s="15" t="str">
        <f>IFERROR(IF(COUNTIF(Table9[MM Year],X763),
IF(AD763&lt;VLOOKUP(X763,Table9[],7,0),AD763
+VLOOKUP(X763,Table9[],4,0),AD763),AD763
),"")</f>
        <v/>
      </c>
      <c r="AG763" s="5"/>
      <c r="AH763" s="5"/>
      <c r="AI763" s="5"/>
      <c r="AJ763" s="6"/>
      <c r="AK763" s="6"/>
      <c r="AL763" s="12" t="str">
        <f t="shared" si="117"/>
        <v/>
      </c>
      <c r="AM763" s="5"/>
      <c r="AN763" s="27" t="str">
        <f t="shared" si="118"/>
        <v/>
      </c>
      <c r="AO763" s="5"/>
      <c r="AP763" s="5"/>
      <c r="AQ763" s="6"/>
      <c r="AR763" s="12" t="str">
        <f t="shared" si="119"/>
        <v/>
      </c>
      <c r="AS763" s="6"/>
      <c r="AT763" s="5"/>
      <c r="AU763" s="53"/>
      <c r="AV763" s="53"/>
      <c r="AW763" s="54"/>
      <c r="AX763" s="15" t="str">
        <f t="shared" si="120"/>
        <v/>
      </c>
      <c r="AY763" s="5"/>
      <c r="AZ763" s="27" t="str">
        <f>IFERROR(VLOOKUP(AY763,vlookup!A$2:I$331,2,FALSE),"")</f>
        <v/>
      </c>
      <c r="BA763" s="27" t="str">
        <f>IFERROR(VLOOKUP(AY763,vlookup!A$2:I$331,3,FALSE),"")</f>
        <v/>
      </c>
      <c r="BB763" s="5"/>
      <c r="BC763" s="27" t="str">
        <f>IFERROR(VLOOKUP(BB763,vlookup!D$2:E$331,2,FALSE),"")</f>
        <v/>
      </c>
      <c r="BD763" s="5"/>
      <c r="BE763" s="27" t="str">
        <f t="shared" si="121"/>
        <v/>
      </c>
      <c r="BF763" s="27" t="str">
        <f>IFERROR(VLOOKUP(BE763,vlookup!G$2:I$331,2,FALSE),"")</f>
        <v/>
      </c>
      <c r="BG763" s="27" t="str">
        <f>IFERROR(VLOOKUP(BE763,vlookup!G$2:I$331,3,FALSE),"")</f>
        <v/>
      </c>
      <c r="BH763" s="5"/>
      <c r="BI763" s="6"/>
      <c r="BJ763" s="6"/>
      <c r="BK763" s="6"/>
      <c r="BL763" s="6"/>
    </row>
    <row r="764" spans="1:64">
      <c r="A764" s="4"/>
      <c r="B764" s="5"/>
      <c r="C764" s="27" t="str">
        <f>IFERROR(VLOOKUP(B764,vlookup!A$2:I$331,2,FALSE),"")</f>
        <v/>
      </c>
      <c r="D764" s="27" t="str">
        <f>IFERROR(VLOOKUP(B764,vlookup!A$2:I$331,3,FALSE),"")</f>
        <v/>
      </c>
      <c r="E764" s="5"/>
      <c r="F764" s="27" t="str">
        <f>IFERROR(VLOOKUP(E764,vlookup!D$2:E$331,2,FALSE),"")</f>
        <v/>
      </c>
      <c r="G764" s="5"/>
      <c r="H764" s="27" t="str">
        <f t="shared" si="112"/>
        <v/>
      </c>
      <c r="I764" s="27" t="str">
        <f>IFERROR(VLOOKUP(H764,vlookup!G$2:I$331,2,FALSE),"")</f>
        <v/>
      </c>
      <c r="J764" s="27" t="str">
        <f>IFERROR(VLOOKUP(H764,vlookup!G$2:I$331,3,FALSE),"")</f>
        <v/>
      </c>
      <c r="K764" s="5"/>
      <c r="L764" s="6"/>
      <c r="M764" s="6"/>
      <c r="N764" s="6"/>
      <c r="O764" s="6"/>
      <c r="P764" s="6"/>
      <c r="Q764" s="14" t="str">
        <f t="shared" si="113"/>
        <v/>
      </c>
      <c r="R764" s="5"/>
      <c r="S764" s="6"/>
      <c r="T764" s="6"/>
      <c r="U764" s="5"/>
      <c r="V764" s="45">
        <f t="shared" si="114"/>
        <v>0</v>
      </c>
      <c r="W764" s="45">
        <f t="shared" si="115"/>
        <v>0</v>
      </c>
      <c r="X764" s="45" t="e">
        <f t="shared" si="116"/>
        <v>#VALUE!</v>
      </c>
      <c r="Y764" s="45">
        <f>IFERROR(VALUE(V764),VLOOKUP(V764,DayReplace[],2,0))</f>
        <v>0</v>
      </c>
      <c r="Z764" s="45">
        <f>IF(V764=0,1,
IF(OR(AND(COUNTIF(Table12[Normal and Leap Years],X764),AA764=3,Y764=30),
AND(COUNTIF(Table9[MM Year],X764),COUNTIF(Table13[Always 29-Day Months],AA764),Y764=30)),Y764
-1,Y764))</f>
        <v>1</v>
      </c>
      <c r="AA764" s="45">
        <f>IFERROR(VALUE(W764),VLOOKUP(W764,MonthReplace[],2,0))</f>
        <v>0</v>
      </c>
      <c r="AB764" s="45" t="e">
        <f>IF(COUNTIF(Table9[MM Year],X764),VLOOKUP(AA764,MonthSerial[],VLOOKUP(X764,Table9[],3,0)+2,0),DATE(X764,AA764,0)-AC764)</f>
        <v>#VALUE!</v>
      </c>
      <c r="AC764" s="45" t="e">
        <f>IF(COUNTIF(Table9[MM Year],X764),
VLOOKUP(X764,Table9[],5,0),
DATE(X764,1,0))</f>
        <v>#VALUE!</v>
      </c>
      <c r="AD764" s="46" t="e">
        <f>IF(AA764=0,DATE(YEAR(AC764+1),7,16),
IF(V764=0,IF(COUNTIF(Table9[MM Year],X764),AC764+AB764+Z764+15-DAY(AC764+AB764+Z764+15)+16,AC764+AB764+Z764-DAY(AC764+AB764+Z764)+16),
IF(COUNTIF(Table9[MM Year],X764),
IF(AC764+AB764+Z764&lt;VLOOKUP(X764,Table9[],7,0),AC764
+AB764+Z764+VLOOKUP(X764,Table9[],4,0),AC764+AB764+Z764),AC764
+AB764+Z764)))</f>
        <v>#VALUE!</v>
      </c>
      <c r="AE764" s="42"/>
      <c r="AF764" s="15" t="str">
        <f>IFERROR(IF(COUNTIF(Table9[MM Year],X764),
IF(AD764&lt;VLOOKUP(X764,Table9[],7,0),AD764
+VLOOKUP(X764,Table9[],4,0),AD764),AD764
),"")</f>
        <v/>
      </c>
      <c r="AG764" s="5"/>
      <c r="AH764" s="5"/>
      <c r="AI764" s="5"/>
      <c r="AJ764" s="6"/>
      <c r="AK764" s="6"/>
      <c r="AL764" s="12" t="str">
        <f t="shared" si="117"/>
        <v/>
      </c>
      <c r="AM764" s="5"/>
      <c r="AN764" s="27" t="str">
        <f t="shared" si="118"/>
        <v/>
      </c>
      <c r="AO764" s="5"/>
      <c r="AP764" s="5"/>
      <c r="AQ764" s="6"/>
      <c r="AR764" s="12" t="str">
        <f t="shared" si="119"/>
        <v/>
      </c>
      <c r="AS764" s="6"/>
      <c r="AT764" s="5"/>
      <c r="AU764" s="53"/>
      <c r="AV764" s="53"/>
      <c r="AW764" s="54"/>
      <c r="AX764" s="15" t="str">
        <f t="shared" si="120"/>
        <v/>
      </c>
      <c r="AY764" s="5"/>
      <c r="AZ764" s="27" t="str">
        <f>IFERROR(VLOOKUP(AY764,vlookup!A$2:I$331,2,FALSE),"")</f>
        <v/>
      </c>
      <c r="BA764" s="27" t="str">
        <f>IFERROR(VLOOKUP(AY764,vlookup!A$2:I$331,3,FALSE),"")</f>
        <v/>
      </c>
      <c r="BB764" s="5"/>
      <c r="BC764" s="27" t="str">
        <f>IFERROR(VLOOKUP(BB764,vlookup!D$2:E$331,2,FALSE),"")</f>
        <v/>
      </c>
      <c r="BD764" s="5"/>
      <c r="BE764" s="27" t="str">
        <f t="shared" si="121"/>
        <v/>
      </c>
      <c r="BF764" s="27" t="str">
        <f>IFERROR(VLOOKUP(BE764,vlookup!G$2:I$331,2,FALSE),"")</f>
        <v/>
      </c>
      <c r="BG764" s="27" t="str">
        <f>IFERROR(VLOOKUP(BE764,vlookup!G$2:I$331,3,FALSE),"")</f>
        <v/>
      </c>
      <c r="BH764" s="5"/>
      <c r="BI764" s="6"/>
      <c r="BJ764" s="6"/>
      <c r="BK764" s="6"/>
      <c r="BL764" s="6"/>
    </row>
    <row r="765" spans="1:64">
      <c r="A765" s="4"/>
      <c r="B765" s="5"/>
      <c r="C765" s="27" t="str">
        <f>IFERROR(VLOOKUP(B765,vlookup!A$2:I$331,2,FALSE),"")</f>
        <v/>
      </c>
      <c r="D765" s="27" t="str">
        <f>IFERROR(VLOOKUP(B765,vlookup!A$2:I$331,3,FALSE),"")</f>
        <v/>
      </c>
      <c r="E765" s="5"/>
      <c r="F765" s="27" t="str">
        <f>IFERROR(VLOOKUP(E765,vlookup!D$2:E$331,2,FALSE),"")</f>
        <v/>
      </c>
      <c r="G765" s="5"/>
      <c r="H765" s="27" t="str">
        <f t="shared" si="112"/>
        <v/>
      </c>
      <c r="I765" s="27" t="str">
        <f>IFERROR(VLOOKUP(H765,vlookup!G$2:I$331,2,FALSE),"")</f>
        <v/>
      </c>
      <c r="J765" s="27" t="str">
        <f>IFERROR(VLOOKUP(H765,vlookup!G$2:I$331,3,FALSE),"")</f>
        <v/>
      </c>
      <c r="K765" s="5"/>
      <c r="L765" s="6"/>
      <c r="M765" s="6"/>
      <c r="N765" s="6"/>
      <c r="O765" s="6"/>
      <c r="P765" s="6"/>
      <c r="Q765" s="14" t="str">
        <f t="shared" si="113"/>
        <v/>
      </c>
      <c r="R765" s="5"/>
      <c r="S765" s="6"/>
      <c r="T765" s="6"/>
      <c r="U765" s="5"/>
      <c r="V765" s="45">
        <f t="shared" si="114"/>
        <v>0</v>
      </c>
      <c r="W765" s="45">
        <f t="shared" si="115"/>
        <v>0</v>
      </c>
      <c r="X765" s="45" t="e">
        <f t="shared" si="116"/>
        <v>#VALUE!</v>
      </c>
      <c r="Y765" s="45">
        <f>IFERROR(VALUE(V765),VLOOKUP(V765,DayReplace[],2,0))</f>
        <v>0</v>
      </c>
      <c r="Z765" s="45">
        <f>IF(V765=0,1,
IF(OR(AND(COUNTIF(Table12[Normal and Leap Years],X765),AA765=3,Y765=30),
AND(COUNTIF(Table9[MM Year],X765),COUNTIF(Table13[Always 29-Day Months],AA765),Y765=30)),Y765
-1,Y765))</f>
        <v>1</v>
      </c>
      <c r="AA765" s="45">
        <f>IFERROR(VALUE(W765),VLOOKUP(W765,MonthReplace[],2,0))</f>
        <v>0</v>
      </c>
      <c r="AB765" s="45" t="e">
        <f>IF(COUNTIF(Table9[MM Year],X765),VLOOKUP(AA765,MonthSerial[],VLOOKUP(X765,Table9[],3,0)+2,0),DATE(X765,AA765,0)-AC765)</f>
        <v>#VALUE!</v>
      </c>
      <c r="AC765" s="45" t="e">
        <f>IF(COUNTIF(Table9[MM Year],X765),
VLOOKUP(X765,Table9[],5,0),
DATE(X765,1,0))</f>
        <v>#VALUE!</v>
      </c>
      <c r="AD765" s="46" t="e">
        <f>IF(AA765=0,DATE(YEAR(AC765+1),7,16),
IF(V765=0,IF(COUNTIF(Table9[MM Year],X765),AC765+AB765+Z765+15-DAY(AC765+AB765+Z765+15)+16,AC765+AB765+Z765-DAY(AC765+AB765+Z765)+16),
IF(COUNTIF(Table9[MM Year],X765),
IF(AC765+AB765+Z765&lt;VLOOKUP(X765,Table9[],7,0),AC765
+AB765+Z765+VLOOKUP(X765,Table9[],4,0),AC765+AB765+Z765),AC765
+AB765+Z765)))</f>
        <v>#VALUE!</v>
      </c>
      <c r="AE765" s="42"/>
      <c r="AF765" s="15" t="str">
        <f>IFERROR(IF(COUNTIF(Table9[MM Year],X765),
IF(AD765&lt;VLOOKUP(X765,Table9[],7,0),AD765
+VLOOKUP(X765,Table9[],4,0),AD765),AD765
),"")</f>
        <v/>
      </c>
      <c r="AG765" s="5"/>
      <c r="AH765" s="5"/>
      <c r="AI765" s="5"/>
      <c r="AJ765" s="6"/>
      <c r="AK765" s="6"/>
      <c r="AL765" s="12" t="str">
        <f t="shared" si="117"/>
        <v/>
      </c>
      <c r="AM765" s="5"/>
      <c r="AN765" s="27" t="str">
        <f t="shared" si="118"/>
        <v/>
      </c>
      <c r="AO765" s="5"/>
      <c r="AP765" s="5"/>
      <c r="AQ765" s="6"/>
      <c r="AR765" s="12" t="str">
        <f t="shared" si="119"/>
        <v/>
      </c>
      <c r="AS765" s="6"/>
      <c r="AT765" s="5"/>
      <c r="AU765" s="53"/>
      <c r="AV765" s="53"/>
      <c r="AW765" s="54"/>
      <c r="AX765" s="15" t="str">
        <f t="shared" si="120"/>
        <v/>
      </c>
      <c r="AY765" s="5"/>
      <c r="AZ765" s="27" t="str">
        <f>IFERROR(VLOOKUP(AY765,vlookup!A$2:I$331,2,FALSE),"")</f>
        <v/>
      </c>
      <c r="BA765" s="27" t="str">
        <f>IFERROR(VLOOKUP(AY765,vlookup!A$2:I$331,3,FALSE),"")</f>
        <v/>
      </c>
      <c r="BB765" s="5"/>
      <c r="BC765" s="27" t="str">
        <f>IFERROR(VLOOKUP(BB765,vlookup!D$2:E$331,2,FALSE),"")</f>
        <v/>
      </c>
      <c r="BD765" s="5"/>
      <c r="BE765" s="27" t="str">
        <f t="shared" si="121"/>
        <v/>
      </c>
      <c r="BF765" s="27" t="str">
        <f>IFERROR(VLOOKUP(BE765,vlookup!G$2:I$331,2,FALSE),"")</f>
        <v/>
      </c>
      <c r="BG765" s="27" t="str">
        <f>IFERROR(VLOOKUP(BE765,vlookup!G$2:I$331,3,FALSE),"")</f>
        <v/>
      </c>
      <c r="BH765" s="5"/>
      <c r="BI765" s="6"/>
      <c r="BJ765" s="6"/>
      <c r="BK765" s="6"/>
      <c r="BL765" s="6"/>
    </row>
    <row r="766" spans="1:64">
      <c r="A766" s="4"/>
      <c r="B766" s="5"/>
      <c r="C766" s="27" t="str">
        <f>IFERROR(VLOOKUP(B766,vlookup!A$2:I$331,2,FALSE),"")</f>
        <v/>
      </c>
      <c r="D766" s="27" t="str">
        <f>IFERROR(VLOOKUP(B766,vlookup!A$2:I$331,3,FALSE),"")</f>
        <v/>
      </c>
      <c r="E766" s="5"/>
      <c r="F766" s="27" t="str">
        <f>IFERROR(VLOOKUP(E766,vlookup!D$2:E$331,2,FALSE),"")</f>
        <v/>
      </c>
      <c r="G766" s="5"/>
      <c r="H766" s="27" t="str">
        <f t="shared" si="112"/>
        <v/>
      </c>
      <c r="I766" s="27" t="str">
        <f>IFERROR(VLOOKUP(H766,vlookup!G$2:I$331,2,FALSE),"")</f>
        <v/>
      </c>
      <c r="J766" s="27" t="str">
        <f>IFERROR(VLOOKUP(H766,vlookup!G$2:I$331,3,FALSE),"")</f>
        <v/>
      </c>
      <c r="K766" s="5"/>
      <c r="L766" s="6"/>
      <c r="M766" s="6"/>
      <c r="N766" s="6"/>
      <c r="O766" s="6"/>
      <c r="P766" s="6"/>
      <c r="Q766" s="14" t="str">
        <f t="shared" si="113"/>
        <v/>
      </c>
      <c r="R766" s="5"/>
      <c r="S766" s="6"/>
      <c r="T766" s="6"/>
      <c r="U766" s="5"/>
      <c r="V766" s="45">
        <f t="shared" si="114"/>
        <v>0</v>
      </c>
      <c r="W766" s="45">
        <f t="shared" si="115"/>
        <v>0</v>
      </c>
      <c r="X766" s="45" t="e">
        <f t="shared" si="116"/>
        <v>#VALUE!</v>
      </c>
      <c r="Y766" s="45">
        <f>IFERROR(VALUE(V766),VLOOKUP(V766,DayReplace[],2,0))</f>
        <v>0</v>
      </c>
      <c r="Z766" s="45">
        <f>IF(V766=0,1,
IF(OR(AND(COUNTIF(Table12[Normal and Leap Years],X766),AA766=3,Y766=30),
AND(COUNTIF(Table9[MM Year],X766),COUNTIF(Table13[Always 29-Day Months],AA766),Y766=30)),Y766
-1,Y766))</f>
        <v>1</v>
      </c>
      <c r="AA766" s="45">
        <f>IFERROR(VALUE(W766),VLOOKUP(W766,MonthReplace[],2,0))</f>
        <v>0</v>
      </c>
      <c r="AB766" s="45" t="e">
        <f>IF(COUNTIF(Table9[MM Year],X766),VLOOKUP(AA766,MonthSerial[],VLOOKUP(X766,Table9[],3,0)+2,0),DATE(X766,AA766,0)-AC766)</f>
        <v>#VALUE!</v>
      </c>
      <c r="AC766" s="45" t="e">
        <f>IF(COUNTIF(Table9[MM Year],X766),
VLOOKUP(X766,Table9[],5,0),
DATE(X766,1,0))</f>
        <v>#VALUE!</v>
      </c>
      <c r="AD766" s="46" t="e">
        <f>IF(AA766=0,DATE(YEAR(AC766+1),7,16),
IF(V766=0,IF(COUNTIF(Table9[MM Year],X766),AC766+AB766+Z766+15-DAY(AC766+AB766+Z766+15)+16,AC766+AB766+Z766-DAY(AC766+AB766+Z766)+16),
IF(COUNTIF(Table9[MM Year],X766),
IF(AC766+AB766+Z766&lt;VLOOKUP(X766,Table9[],7,0),AC766
+AB766+Z766+VLOOKUP(X766,Table9[],4,0),AC766+AB766+Z766),AC766
+AB766+Z766)))</f>
        <v>#VALUE!</v>
      </c>
      <c r="AE766" s="42"/>
      <c r="AF766" s="15" t="str">
        <f>IFERROR(IF(COUNTIF(Table9[MM Year],X766),
IF(AD766&lt;VLOOKUP(X766,Table9[],7,0),AD766
+VLOOKUP(X766,Table9[],4,0),AD766),AD766
),"")</f>
        <v/>
      </c>
      <c r="AG766" s="5"/>
      <c r="AH766" s="5"/>
      <c r="AI766" s="5"/>
      <c r="AJ766" s="6"/>
      <c r="AK766" s="6"/>
      <c r="AL766" s="12" t="str">
        <f t="shared" si="117"/>
        <v/>
      </c>
      <c r="AM766" s="5"/>
      <c r="AN766" s="27" t="str">
        <f t="shared" si="118"/>
        <v/>
      </c>
      <c r="AO766" s="5"/>
      <c r="AP766" s="5"/>
      <c r="AQ766" s="6"/>
      <c r="AR766" s="12" t="str">
        <f t="shared" si="119"/>
        <v/>
      </c>
      <c r="AS766" s="6"/>
      <c r="AT766" s="5"/>
      <c r="AU766" s="53"/>
      <c r="AV766" s="53"/>
      <c r="AW766" s="54"/>
      <c r="AX766" s="15" t="str">
        <f t="shared" si="120"/>
        <v/>
      </c>
      <c r="AY766" s="5"/>
      <c r="AZ766" s="27" t="str">
        <f>IFERROR(VLOOKUP(AY766,vlookup!A$2:I$331,2,FALSE),"")</f>
        <v/>
      </c>
      <c r="BA766" s="27" t="str">
        <f>IFERROR(VLOOKUP(AY766,vlookup!A$2:I$331,3,FALSE),"")</f>
        <v/>
      </c>
      <c r="BB766" s="5"/>
      <c r="BC766" s="27" t="str">
        <f>IFERROR(VLOOKUP(BB766,vlookup!D$2:E$331,2,FALSE),"")</f>
        <v/>
      </c>
      <c r="BD766" s="5"/>
      <c r="BE766" s="27" t="str">
        <f t="shared" si="121"/>
        <v/>
      </c>
      <c r="BF766" s="27" t="str">
        <f>IFERROR(VLOOKUP(BE766,vlookup!G$2:I$331,2,FALSE),"")</f>
        <v/>
      </c>
      <c r="BG766" s="27" t="str">
        <f>IFERROR(VLOOKUP(BE766,vlookup!G$2:I$331,3,FALSE),"")</f>
        <v/>
      </c>
      <c r="BH766" s="5"/>
      <c r="BI766" s="6"/>
      <c r="BJ766" s="6"/>
      <c r="BK766" s="6"/>
      <c r="BL766" s="6"/>
    </row>
    <row r="767" spans="1:64">
      <c r="A767" s="4"/>
      <c r="B767" s="5"/>
      <c r="C767" s="27" t="str">
        <f>IFERROR(VLOOKUP(B767,vlookup!A$2:I$331,2,FALSE),"")</f>
        <v/>
      </c>
      <c r="D767" s="27" t="str">
        <f>IFERROR(VLOOKUP(B767,vlookup!A$2:I$331,3,FALSE),"")</f>
        <v/>
      </c>
      <c r="E767" s="5"/>
      <c r="F767" s="27" t="str">
        <f>IFERROR(VLOOKUP(E767,vlookup!D$2:E$331,2,FALSE),"")</f>
        <v/>
      </c>
      <c r="G767" s="5"/>
      <c r="H767" s="27" t="str">
        <f t="shared" si="112"/>
        <v/>
      </c>
      <c r="I767" s="27" t="str">
        <f>IFERROR(VLOOKUP(H767,vlookup!G$2:I$331,2,FALSE),"")</f>
        <v/>
      </c>
      <c r="J767" s="27" t="str">
        <f>IFERROR(VLOOKUP(H767,vlookup!G$2:I$331,3,FALSE),"")</f>
        <v/>
      </c>
      <c r="K767" s="5"/>
      <c r="L767" s="6"/>
      <c r="M767" s="6"/>
      <c r="N767" s="6"/>
      <c r="O767" s="6"/>
      <c r="P767" s="6"/>
      <c r="Q767" s="14" t="str">
        <f t="shared" si="113"/>
        <v/>
      </c>
      <c r="R767" s="5"/>
      <c r="S767" s="6"/>
      <c r="T767" s="6"/>
      <c r="U767" s="5"/>
      <c r="V767" s="45">
        <f t="shared" si="114"/>
        <v>0</v>
      </c>
      <c r="W767" s="45">
        <f t="shared" si="115"/>
        <v>0</v>
      </c>
      <c r="X767" s="45" t="e">
        <f t="shared" si="116"/>
        <v>#VALUE!</v>
      </c>
      <c r="Y767" s="45">
        <f>IFERROR(VALUE(V767),VLOOKUP(V767,DayReplace[],2,0))</f>
        <v>0</v>
      </c>
      <c r="Z767" s="45">
        <f>IF(V767=0,1,
IF(OR(AND(COUNTIF(Table12[Normal and Leap Years],X767),AA767=3,Y767=30),
AND(COUNTIF(Table9[MM Year],X767),COUNTIF(Table13[Always 29-Day Months],AA767),Y767=30)),Y767
-1,Y767))</f>
        <v>1</v>
      </c>
      <c r="AA767" s="45">
        <f>IFERROR(VALUE(W767),VLOOKUP(W767,MonthReplace[],2,0))</f>
        <v>0</v>
      </c>
      <c r="AB767" s="45" t="e">
        <f>IF(COUNTIF(Table9[MM Year],X767),VLOOKUP(AA767,MonthSerial[],VLOOKUP(X767,Table9[],3,0)+2,0),DATE(X767,AA767,0)-AC767)</f>
        <v>#VALUE!</v>
      </c>
      <c r="AC767" s="45" t="e">
        <f>IF(COUNTIF(Table9[MM Year],X767),
VLOOKUP(X767,Table9[],5,0),
DATE(X767,1,0))</f>
        <v>#VALUE!</v>
      </c>
      <c r="AD767" s="46" t="e">
        <f>IF(AA767=0,DATE(YEAR(AC767+1),7,16),
IF(V767=0,IF(COUNTIF(Table9[MM Year],X767),AC767+AB767+Z767+15-DAY(AC767+AB767+Z767+15)+16,AC767+AB767+Z767-DAY(AC767+AB767+Z767)+16),
IF(COUNTIF(Table9[MM Year],X767),
IF(AC767+AB767+Z767&lt;VLOOKUP(X767,Table9[],7,0),AC767
+AB767+Z767+VLOOKUP(X767,Table9[],4,0),AC767+AB767+Z767),AC767
+AB767+Z767)))</f>
        <v>#VALUE!</v>
      </c>
      <c r="AE767" s="42"/>
      <c r="AF767" s="15" t="str">
        <f>IFERROR(IF(COUNTIF(Table9[MM Year],X767),
IF(AD767&lt;VLOOKUP(X767,Table9[],7,0),AD767
+VLOOKUP(X767,Table9[],4,0),AD767),AD767
),"")</f>
        <v/>
      </c>
      <c r="AG767" s="5"/>
      <c r="AH767" s="5"/>
      <c r="AI767" s="5"/>
      <c r="AJ767" s="6"/>
      <c r="AK767" s="6"/>
      <c r="AL767" s="12" t="str">
        <f t="shared" si="117"/>
        <v/>
      </c>
      <c r="AM767" s="5"/>
      <c r="AN767" s="27" t="str">
        <f t="shared" si="118"/>
        <v/>
      </c>
      <c r="AO767" s="5"/>
      <c r="AP767" s="5"/>
      <c r="AQ767" s="6"/>
      <c r="AR767" s="12" t="str">
        <f t="shared" si="119"/>
        <v/>
      </c>
      <c r="AS767" s="6"/>
      <c r="AT767" s="5"/>
      <c r="AU767" s="53"/>
      <c r="AV767" s="53"/>
      <c r="AW767" s="54"/>
      <c r="AX767" s="15" t="str">
        <f t="shared" si="120"/>
        <v/>
      </c>
      <c r="AY767" s="5"/>
      <c r="AZ767" s="27" t="str">
        <f>IFERROR(VLOOKUP(AY767,vlookup!A$2:I$331,2,FALSE),"")</f>
        <v/>
      </c>
      <c r="BA767" s="27" t="str">
        <f>IFERROR(VLOOKUP(AY767,vlookup!A$2:I$331,3,FALSE),"")</f>
        <v/>
      </c>
      <c r="BB767" s="5"/>
      <c r="BC767" s="27" t="str">
        <f>IFERROR(VLOOKUP(BB767,vlookup!D$2:E$331,2,FALSE),"")</f>
        <v/>
      </c>
      <c r="BD767" s="5"/>
      <c r="BE767" s="27" t="str">
        <f t="shared" si="121"/>
        <v/>
      </c>
      <c r="BF767" s="27" t="str">
        <f>IFERROR(VLOOKUP(BE767,vlookup!G$2:I$331,2,FALSE),"")</f>
        <v/>
      </c>
      <c r="BG767" s="27" t="str">
        <f>IFERROR(VLOOKUP(BE767,vlookup!G$2:I$331,3,FALSE),"")</f>
        <v/>
      </c>
      <c r="BH767" s="5"/>
      <c r="BI767" s="6"/>
      <c r="BJ767" s="6"/>
      <c r="BK767" s="6"/>
      <c r="BL767" s="6"/>
    </row>
    <row r="768" spans="1:64">
      <c r="A768" s="4"/>
      <c r="B768" s="5"/>
      <c r="C768" s="27" t="str">
        <f>IFERROR(VLOOKUP(B768,vlookup!A$2:I$331,2,FALSE),"")</f>
        <v/>
      </c>
      <c r="D768" s="27" t="str">
        <f>IFERROR(VLOOKUP(B768,vlookup!A$2:I$331,3,FALSE),"")</f>
        <v/>
      </c>
      <c r="E768" s="5"/>
      <c r="F768" s="27" t="str">
        <f>IFERROR(VLOOKUP(E768,vlookup!D$2:E$331,2,FALSE),"")</f>
        <v/>
      </c>
      <c r="G768" s="5"/>
      <c r="H768" s="27" t="str">
        <f t="shared" si="112"/>
        <v/>
      </c>
      <c r="I768" s="27" t="str">
        <f>IFERROR(VLOOKUP(H768,vlookup!G$2:I$331,2,FALSE),"")</f>
        <v/>
      </c>
      <c r="J768" s="27" t="str">
        <f>IFERROR(VLOOKUP(H768,vlookup!G$2:I$331,3,FALSE),"")</f>
        <v/>
      </c>
      <c r="K768" s="5"/>
      <c r="L768" s="6"/>
      <c r="M768" s="6"/>
      <c r="N768" s="6"/>
      <c r="O768" s="6"/>
      <c r="P768" s="6"/>
      <c r="Q768" s="14" t="str">
        <f t="shared" si="113"/>
        <v/>
      </c>
      <c r="R768" s="5"/>
      <c r="S768" s="6"/>
      <c r="T768" s="6"/>
      <c r="U768" s="5"/>
      <c r="V768" s="45">
        <f t="shared" si="114"/>
        <v>0</v>
      </c>
      <c r="W768" s="45">
        <f t="shared" si="115"/>
        <v>0</v>
      </c>
      <c r="X768" s="45" t="e">
        <f t="shared" si="116"/>
        <v>#VALUE!</v>
      </c>
      <c r="Y768" s="45">
        <f>IFERROR(VALUE(V768),VLOOKUP(V768,DayReplace[],2,0))</f>
        <v>0</v>
      </c>
      <c r="Z768" s="45">
        <f>IF(V768=0,1,
IF(OR(AND(COUNTIF(Table12[Normal and Leap Years],X768),AA768=3,Y768=30),
AND(COUNTIF(Table9[MM Year],X768),COUNTIF(Table13[Always 29-Day Months],AA768),Y768=30)),Y768
-1,Y768))</f>
        <v>1</v>
      </c>
      <c r="AA768" s="45">
        <f>IFERROR(VALUE(W768),VLOOKUP(W768,MonthReplace[],2,0))</f>
        <v>0</v>
      </c>
      <c r="AB768" s="45" t="e">
        <f>IF(COUNTIF(Table9[MM Year],X768),VLOOKUP(AA768,MonthSerial[],VLOOKUP(X768,Table9[],3,0)+2,0),DATE(X768,AA768,0)-AC768)</f>
        <v>#VALUE!</v>
      </c>
      <c r="AC768" s="45" t="e">
        <f>IF(COUNTIF(Table9[MM Year],X768),
VLOOKUP(X768,Table9[],5,0),
DATE(X768,1,0))</f>
        <v>#VALUE!</v>
      </c>
      <c r="AD768" s="46" t="e">
        <f>IF(AA768=0,DATE(YEAR(AC768+1),7,16),
IF(V768=0,IF(COUNTIF(Table9[MM Year],X768),AC768+AB768+Z768+15-DAY(AC768+AB768+Z768+15)+16,AC768+AB768+Z768-DAY(AC768+AB768+Z768)+16),
IF(COUNTIF(Table9[MM Year],X768),
IF(AC768+AB768+Z768&lt;VLOOKUP(X768,Table9[],7,0),AC768
+AB768+Z768+VLOOKUP(X768,Table9[],4,0),AC768+AB768+Z768),AC768
+AB768+Z768)))</f>
        <v>#VALUE!</v>
      </c>
      <c r="AE768" s="42"/>
      <c r="AF768" s="15" t="str">
        <f>IFERROR(IF(COUNTIF(Table9[MM Year],X768),
IF(AD768&lt;VLOOKUP(X768,Table9[],7,0),AD768
+VLOOKUP(X768,Table9[],4,0),AD768),AD768
),"")</f>
        <v/>
      </c>
      <c r="AG768" s="5"/>
      <c r="AH768" s="5"/>
      <c r="AI768" s="5"/>
      <c r="AJ768" s="6"/>
      <c r="AK768" s="6"/>
      <c r="AL768" s="12" t="str">
        <f t="shared" si="117"/>
        <v/>
      </c>
      <c r="AM768" s="5"/>
      <c r="AN768" s="27" t="str">
        <f t="shared" si="118"/>
        <v/>
      </c>
      <c r="AO768" s="5"/>
      <c r="AP768" s="5"/>
      <c r="AQ768" s="6"/>
      <c r="AR768" s="12" t="str">
        <f t="shared" si="119"/>
        <v/>
      </c>
      <c r="AS768" s="6"/>
      <c r="AT768" s="5"/>
      <c r="AU768" s="53"/>
      <c r="AV768" s="53"/>
      <c r="AW768" s="54"/>
      <c r="AX768" s="15" t="str">
        <f t="shared" si="120"/>
        <v/>
      </c>
      <c r="AY768" s="5"/>
      <c r="AZ768" s="27" t="str">
        <f>IFERROR(VLOOKUP(AY768,vlookup!A$2:I$331,2,FALSE),"")</f>
        <v/>
      </c>
      <c r="BA768" s="27" t="str">
        <f>IFERROR(VLOOKUP(AY768,vlookup!A$2:I$331,3,FALSE),"")</f>
        <v/>
      </c>
      <c r="BB768" s="5"/>
      <c r="BC768" s="27" t="str">
        <f>IFERROR(VLOOKUP(BB768,vlookup!D$2:E$331,2,FALSE),"")</f>
        <v/>
      </c>
      <c r="BD768" s="5"/>
      <c r="BE768" s="27" t="str">
        <f t="shared" si="121"/>
        <v/>
      </c>
      <c r="BF768" s="27" t="str">
        <f>IFERROR(VLOOKUP(BE768,vlookup!G$2:I$331,2,FALSE),"")</f>
        <v/>
      </c>
      <c r="BG768" s="27" t="str">
        <f>IFERROR(VLOOKUP(BE768,vlookup!G$2:I$331,3,FALSE),"")</f>
        <v/>
      </c>
      <c r="BH768" s="5"/>
      <c r="BI768" s="6"/>
      <c r="BJ768" s="6"/>
      <c r="BK768" s="6"/>
      <c r="BL768" s="6"/>
    </row>
    <row r="769" spans="1:64">
      <c r="A769" s="4"/>
      <c r="B769" s="5"/>
      <c r="C769" s="27" t="str">
        <f>IFERROR(VLOOKUP(B769,vlookup!A$2:I$331,2,FALSE),"")</f>
        <v/>
      </c>
      <c r="D769" s="27" t="str">
        <f>IFERROR(VLOOKUP(B769,vlookup!A$2:I$331,3,FALSE),"")</f>
        <v/>
      </c>
      <c r="E769" s="5"/>
      <c r="F769" s="27" t="str">
        <f>IFERROR(VLOOKUP(E769,vlookup!D$2:E$331,2,FALSE),"")</f>
        <v/>
      </c>
      <c r="G769" s="5"/>
      <c r="H769" s="27" t="str">
        <f t="shared" si="112"/>
        <v/>
      </c>
      <c r="I769" s="27" t="str">
        <f>IFERROR(VLOOKUP(H769,vlookup!G$2:I$331,2,FALSE),"")</f>
        <v/>
      </c>
      <c r="J769" s="27" t="str">
        <f>IFERROR(VLOOKUP(H769,vlookup!G$2:I$331,3,FALSE),"")</f>
        <v/>
      </c>
      <c r="K769" s="5"/>
      <c r="L769" s="6"/>
      <c r="M769" s="6"/>
      <c r="N769" s="6"/>
      <c r="O769" s="6"/>
      <c r="P769" s="6"/>
      <c r="Q769" s="14" t="str">
        <f t="shared" si="113"/>
        <v/>
      </c>
      <c r="R769" s="5"/>
      <c r="S769" s="6"/>
      <c r="T769" s="6"/>
      <c r="U769" s="5"/>
      <c r="V769" s="45">
        <f t="shared" si="114"/>
        <v>0</v>
      </c>
      <c r="W769" s="45">
        <f t="shared" si="115"/>
        <v>0</v>
      </c>
      <c r="X769" s="45" t="e">
        <f t="shared" si="116"/>
        <v>#VALUE!</v>
      </c>
      <c r="Y769" s="45">
        <f>IFERROR(VALUE(V769),VLOOKUP(V769,DayReplace[],2,0))</f>
        <v>0</v>
      </c>
      <c r="Z769" s="45">
        <f>IF(V769=0,1,
IF(OR(AND(COUNTIF(Table12[Normal and Leap Years],X769),AA769=3,Y769=30),
AND(COUNTIF(Table9[MM Year],X769),COUNTIF(Table13[Always 29-Day Months],AA769),Y769=30)),Y769
-1,Y769))</f>
        <v>1</v>
      </c>
      <c r="AA769" s="45">
        <f>IFERROR(VALUE(W769),VLOOKUP(W769,MonthReplace[],2,0))</f>
        <v>0</v>
      </c>
      <c r="AB769" s="45" t="e">
        <f>IF(COUNTIF(Table9[MM Year],X769),VLOOKUP(AA769,MonthSerial[],VLOOKUP(X769,Table9[],3,0)+2,0),DATE(X769,AA769,0)-AC769)</f>
        <v>#VALUE!</v>
      </c>
      <c r="AC769" s="45" t="e">
        <f>IF(COUNTIF(Table9[MM Year],X769),
VLOOKUP(X769,Table9[],5,0),
DATE(X769,1,0))</f>
        <v>#VALUE!</v>
      </c>
      <c r="AD769" s="46" t="e">
        <f>IF(AA769=0,DATE(YEAR(AC769+1),7,16),
IF(V769=0,IF(COUNTIF(Table9[MM Year],X769),AC769+AB769+Z769+15-DAY(AC769+AB769+Z769+15)+16,AC769+AB769+Z769-DAY(AC769+AB769+Z769)+16),
IF(COUNTIF(Table9[MM Year],X769),
IF(AC769+AB769+Z769&lt;VLOOKUP(X769,Table9[],7,0),AC769
+AB769+Z769+VLOOKUP(X769,Table9[],4,0),AC769+AB769+Z769),AC769
+AB769+Z769)))</f>
        <v>#VALUE!</v>
      </c>
      <c r="AE769" s="42"/>
      <c r="AF769" s="15" t="str">
        <f>IFERROR(IF(COUNTIF(Table9[MM Year],X769),
IF(AD769&lt;VLOOKUP(X769,Table9[],7,0),AD769
+VLOOKUP(X769,Table9[],4,0),AD769),AD769
),"")</f>
        <v/>
      </c>
      <c r="AG769" s="5"/>
      <c r="AH769" s="5"/>
      <c r="AI769" s="5"/>
      <c r="AJ769" s="6"/>
      <c r="AK769" s="6"/>
      <c r="AL769" s="12" t="str">
        <f t="shared" si="117"/>
        <v/>
      </c>
      <c r="AM769" s="5"/>
      <c r="AN769" s="27" t="str">
        <f t="shared" si="118"/>
        <v/>
      </c>
      <c r="AO769" s="5"/>
      <c r="AP769" s="5"/>
      <c r="AQ769" s="6"/>
      <c r="AR769" s="12" t="str">
        <f t="shared" si="119"/>
        <v/>
      </c>
      <c r="AS769" s="6"/>
      <c r="AT769" s="5"/>
      <c r="AU769" s="53"/>
      <c r="AV769" s="53"/>
      <c r="AW769" s="54"/>
      <c r="AX769" s="15" t="str">
        <f t="shared" si="120"/>
        <v/>
      </c>
      <c r="AY769" s="5"/>
      <c r="AZ769" s="27" t="str">
        <f>IFERROR(VLOOKUP(AY769,vlookup!A$2:I$331,2,FALSE),"")</f>
        <v/>
      </c>
      <c r="BA769" s="27" t="str">
        <f>IFERROR(VLOOKUP(AY769,vlookup!A$2:I$331,3,FALSE),"")</f>
        <v/>
      </c>
      <c r="BB769" s="5"/>
      <c r="BC769" s="27" t="str">
        <f>IFERROR(VLOOKUP(BB769,vlookup!D$2:E$331,2,FALSE),"")</f>
        <v/>
      </c>
      <c r="BD769" s="5"/>
      <c r="BE769" s="27" t="str">
        <f t="shared" si="121"/>
        <v/>
      </c>
      <c r="BF769" s="27" t="str">
        <f>IFERROR(VLOOKUP(BE769,vlookup!G$2:I$331,2,FALSE),"")</f>
        <v/>
      </c>
      <c r="BG769" s="27" t="str">
        <f>IFERROR(VLOOKUP(BE769,vlookup!G$2:I$331,3,FALSE),"")</f>
        <v/>
      </c>
      <c r="BH769" s="5"/>
      <c r="BI769" s="6"/>
      <c r="BJ769" s="6"/>
      <c r="BK769" s="6"/>
      <c r="BL769" s="6"/>
    </row>
    <row r="770" spans="1:64">
      <c r="A770" s="4"/>
      <c r="B770" s="5"/>
      <c r="C770" s="27" t="str">
        <f>IFERROR(VLOOKUP(B770,vlookup!A$2:I$331,2,FALSE),"")</f>
        <v/>
      </c>
      <c r="D770" s="27" t="str">
        <f>IFERROR(VLOOKUP(B770,vlookup!A$2:I$331,3,FALSE),"")</f>
        <v/>
      </c>
      <c r="E770" s="5"/>
      <c r="F770" s="27" t="str">
        <f>IFERROR(VLOOKUP(E770,vlookup!D$2:E$331,2,FALSE),"")</f>
        <v/>
      </c>
      <c r="G770" s="5"/>
      <c r="H770" s="27" t="str">
        <f t="shared" si="112"/>
        <v/>
      </c>
      <c r="I770" s="27" t="str">
        <f>IFERROR(VLOOKUP(H770,vlookup!G$2:I$331,2,FALSE),"")</f>
        <v/>
      </c>
      <c r="J770" s="27" t="str">
        <f>IFERROR(VLOOKUP(H770,vlookup!G$2:I$331,3,FALSE),"")</f>
        <v/>
      </c>
      <c r="K770" s="5"/>
      <c r="L770" s="6"/>
      <c r="M770" s="6"/>
      <c r="N770" s="6"/>
      <c r="O770" s="6"/>
      <c r="P770" s="6"/>
      <c r="Q770" s="14" t="str">
        <f t="shared" si="113"/>
        <v/>
      </c>
      <c r="R770" s="5"/>
      <c r="S770" s="6"/>
      <c r="T770" s="6"/>
      <c r="U770" s="5"/>
      <c r="V770" s="45">
        <f t="shared" si="114"/>
        <v>0</v>
      </c>
      <c r="W770" s="45">
        <f t="shared" si="115"/>
        <v>0</v>
      </c>
      <c r="X770" s="45" t="e">
        <f t="shared" si="116"/>
        <v>#VALUE!</v>
      </c>
      <c r="Y770" s="45">
        <f>IFERROR(VALUE(V770),VLOOKUP(V770,DayReplace[],2,0))</f>
        <v>0</v>
      </c>
      <c r="Z770" s="45">
        <f>IF(V770=0,1,
IF(OR(AND(COUNTIF(Table12[Normal and Leap Years],X770),AA770=3,Y770=30),
AND(COUNTIF(Table9[MM Year],X770),COUNTIF(Table13[Always 29-Day Months],AA770),Y770=30)),Y770
-1,Y770))</f>
        <v>1</v>
      </c>
      <c r="AA770" s="45">
        <f>IFERROR(VALUE(W770),VLOOKUP(W770,MonthReplace[],2,0))</f>
        <v>0</v>
      </c>
      <c r="AB770" s="45" t="e">
        <f>IF(COUNTIF(Table9[MM Year],X770),VLOOKUP(AA770,MonthSerial[],VLOOKUP(X770,Table9[],3,0)+2,0),DATE(X770,AA770,0)-AC770)</f>
        <v>#VALUE!</v>
      </c>
      <c r="AC770" s="45" t="e">
        <f>IF(COUNTIF(Table9[MM Year],X770),
VLOOKUP(X770,Table9[],5,0),
DATE(X770,1,0))</f>
        <v>#VALUE!</v>
      </c>
      <c r="AD770" s="46" t="e">
        <f>IF(AA770=0,DATE(YEAR(AC770+1),7,16),
IF(V770=0,IF(COUNTIF(Table9[MM Year],X770),AC770+AB770+Z770+15-DAY(AC770+AB770+Z770+15)+16,AC770+AB770+Z770-DAY(AC770+AB770+Z770)+16),
IF(COUNTIF(Table9[MM Year],X770),
IF(AC770+AB770+Z770&lt;VLOOKUP(X770,Table9[],7,0),AC770
+AB770+Z770+VLOOKUP(X770,Table9[],4,0),AC770+AB770+Z770),AC770
+AB770+Z770)))</f>
        <v>#VALUE!</v>
      </c>
      <c r="AE770" s="42"/>
      <c r="AF770" s="15" t="str">
        <f>IFERROR(IF(COUNTIF(Table9[MM Year],X770),
IF(AD770&lt;VLOOKUP(X770,Table9[],7,0),AD770
+VLOOKUP(X770,Table9[],4,0),AD770),AD770
),"")</f>
        <v/>
      </c>
      <c r="AG770" s="5"/>
      <c r="AH770" s="5"/>
      <c r="AI770" s="5"/>
      <c r="AJ770" s="6"/>
      <c r="AK770" s="6"/>
      <c r="AL770" s="12" t="str">
        <f t="shared" si="117"/>
        <v/>
      </c>
      <c r="AM770" s="5"/>
      <c r="AN770" s="27" t="str">
        <f t="shared" si="118"/>
        <v/>
      </c>
      <c r="AO770" s="5"/>
      <c r="AP770" s="5"/>
      <c r="AQ770" s="6"/>
      <c r="AR770" s="12" t="str">
        <f t="shared" si="119"/>
        <v/>
      </c>
      <c r="AS770" s="6"/>
      <c r="AT770" s="5"/>
      <c r="AU770" s="53"/>
      <c r="AV770" s="53"/>
      <c r="AW770" s="54"/>
      <c r="AX770" s="15" t="str">
        <f t="shared" si="120"/>
        <v/>
      </c>
      <c r="AY770" s="5"/>
      <c r="AZ770" s="27" t="str">
        <f>IFERROR(VLOOKUP(AY770,vlookup!A$2:I$331,2,FALSE),"")</f>
        <v/>
      </c>
      <c r="BA770" s="27" t="str">
        <f>IFERROR(VLOOKUP(AY770,vlookup!A$2:I$331,3,FALSE),"")</f>
        <v/>
      </c>
      <c r="BB770" s="5"/>
      <c r="BC770" s="27" t="str">
        <f>IFERROR(VLOOKUP(BB770,vlookup!D$2:E$331,2,FALSE),"")</f>
        <v/>
      </c>
      <c r="BD770" s="5"/>
      <c r="BE770" s="27" t="str">
        <f t="shared" si="121"/>
        <v/>
      </c>
      <c r="BF770" s="27" t="str">
        <f>IFERROR(VLOOKUP(BE770,vlookup!G$2:I$331,2,FALSE),"")</f>
        <v/>
      </c>
      <c r="BG770" s="27" t="str">
        <f>IFERROR(VLOOKUP(BE770,vlookup!G$2:I$331,3,FALSE),"")</f>
        <v/>
      </c>
      <c r="BH770" s="5"/>
      <c r="BI770" s="6"/>
      <c r="BJ770" s="6"/>
      <c r="BK770" s="6"/>
      <c r="BL770" s="6"/>
    </row>
    <row r="771" spans="1:64">
      <c r="A771" s="4"/>
      <c r="B771" s="5"/>
      <c r="C771" s="27" t="str">
        <f>IFERROR(VLOOKUP(B771,vlookup!A$2:I$331,2,FALSE),"")</f>
        <v/>
      </c>
      <c r="D771" s="27" t="str">
        <f>IFERROR(VLOOKUP(B771,vlookup!A$2:I$331,3,FALSE),"")</f>
        <v/>
      </c>
      <c r="E771" s="5"/>
      <c r="F771" s="27" t="str">
        <f>IFERROR(VLOOKUP(E771,vlookup!D$2:E$331,2,FALSE),"")</f>
        <v/>
      </c>
      <c r="G771" s="5"/>
      <c r="H771" s="27" t="str">
        <f t="shared" si="112"/>
        <v/>
      </c>
      <c r="I771" s="27" t="str">
        <f>IFERROR(VLOOKUP(H771,vlookup!G$2:I$331,2,FALSE),"")</f>
        <v/>
      </c>
      <c r="J771" s="27" t="str">
        <f>IFERROR(VLOOKUP(H771,vlookup!G$2:I$331,3,FALSE),"")</f>
        <v/>
      </c>
      <c r="K771" s="5"/>
      <c r="L771" s="6"/>
      <c r="M771" s="6"/>
      <c r="N771" s="6"/>
      <c r="O771" s="6"/>
      <c r="P771" s="6"/>
      <c r="Q771" s="14" t="str">
        <f t="shared" si="113"/>
        <v/>
      </c>
      <c r="R771" s="5"/>
      <c r="S771" s="6"/>
      <c r="T771" s="6"/>
      <c r="U771" s="5"/>
      <c r="V771" s="45">
        <f t="shared" si="114"/>
        <v>0</v>
      </c>
      <c r="W771" s="45">
        <f t="shared" si="115"/>
        <v>0</v>
      </c>
      <c r="X771" s="45" t="e">
        <f t="shared" si="116"/>
        <v>#VALUE!</v>
      </c>
      <c r="Y771" s="45">
        <f>IFERROR(VALUE(V771),VLOOKUP(V771,DayReplace[],2,0))</f>
        <v>0</v>
      </c>
      <c r="Z771" s="45">
        <f>IF(V771=0,1,
IF(OR(AND(COUNTIF(Table12[Normal and Leap Years],X771),AA771=3,Y771=30),
AND(COUNTIF(Table9[MM Year],X771),COUNTIF(Table13[Always 29-Day Months],AA771),Y771=30)),Y771
-1,Y771))</f>
        <v>1</v>
      </c>
      <c r="AA771" s="45">
        <f>IFERROR(VALUE(W771),VLOOKUP(W771,MonthReplace[],2,0))</f>
        <v>0</v>
      </c>
      <c r="AB771" s="45" t="e">
        <f>IF(COUNTIF(Table9[MM Year],X771),VLOOKUP(AA771,MonthSerial[],VLOOKUP(X771,Table9[],3,0)+2,0),DATE(X771,AA771,0)-AC771)</f>
        <v>#VALUE!</v>
      </c>
      <c r="AC771" s="45" t="e">
        <f>IF(COUNTIF(Table9[MM Year],X771),
VLOOKUP(X771,Table9[],5,0),
DATE(X771,1,0))</f>
        <v>#VALUE!</v>
      </c>
      <c r="AD771" s="46" t="e">
        <f>IF(AA771=0,DATE(YEAR(AC771+1),7,16),
IF(V771=0,IF(COUNTIF(Table9[MM Year],X771),AC771+AB771+Z771+15-DAY(AC771+AB771+Z771+15)+16,AC771+AB771+Z771-DAY(AC771+AB771+Z771)+16),
IF(COUNTIF(Table9[MM Year],X771),
IF(AC771+AB771+Z771&lt;VLOOKUP(X771,Table9[],7,0),AC771
+AB771+Z771+VLOOKUP(X771,Table9[],4,0),AC771+AB771+Z771),AC771
+AB771+Z771)))</f>
        <v>#VALUE!</v>
      </c>
      <c r="AE771" s="42"/>
      <c r="AF771" s="15" t="str">
        <f>IFERROR(IF(COUNTIF(Table9[MM Year],X771),
IF(AD771&lt;VLOOKUP(X771,Table9[],7,0),AD771
+VLOOKUP(X771,Table9[],4,0),AD771),AD771
),"")</f>
        <v/>
      </c>
      <c r="AG771" s="5"/>
      <c r="AH771" s="5"/>
      <c r="AI771" s="5"/>
      <c r="AJ771" s="6"/>
      <c r="AK771" s="6"/>
      <c r="AL771" s="12" t="str">
        <f t="shared" si="117"/>
        <v/>
      </c>
      <c r="AM771" s="5"/>
      <c r="AN771" s="27" t="str">
        <f t="shared" si="118"/>
        <v/>
      </c>
      <c r="AO771" s="5"/>
      <c r="AP771" s="5"/>
      <c r="AQ771" s="6"/>
      <c r="AR771" s="12" t="str">
        <f t="shared" si="119"/>
        <v/>
      </c>
      <c r="AS771" s="6"/>
      <c r="AT771" s="5"/>
      <c r="AU771" s="53"/>
      <c r="AV771" s="53"/>
      <c r="AW771" s="54"/>
      <c r="AX771" s="15" t="str">
        <f t="shared" si="120"/>
        <v/>
      </c>
      <c r="AY771" s="5"/>
      <c r="AZ771" s="27" t="str">
        <f>IFERROR(VLOOKUP(AY771,vlookup!A$2:I$331,2,FALSE),"")</f>
        <v/>
      </c>
      <c r="BA771" s="27" t="str">
        <f>IFERROR(VLOOKUP(AY771,vlookup!A$2:I$331,3,FALSE),"")</f>
        <v/>
      </c>
      <c r="BB771" s="5"/>
      <c r="BC771" s="27" t="str">
        <f>IFERROR(VLOOKUP(BB771,vlookup!D$2:E$331,2,FALSE),"")</f>
        <v/>
      </c>
      <c r="BD771" s="5"/>
      <c r="BE771" s="27" t="str">
        <f t="shared" si="121"/>
        <v/>
      </c>
      <c r="BF771" s="27" t="str">
        <f>IFERROR(VLOOKUP(BE771,vlookup!G$2:I$331,2,FALSE),"")</f>
        <v/>
      </c>
      <c r="BG771" s="27" t="str">
        <f>IFERROR(VLOOKUP(BE771,vlookup!G$2:I$331,3,FALSE),"")</f>
        <v/>
      </c>
      <c r="BH771" s="5"/>
      <c r="BI771" s="6"/>
      <c r="BJ771" s="6"/>
      <c r="BK771" s="6"/>
      <c r="BL771" s="6"/>
    </row>
    <row r="772" spans="1:64">
      <c r="A772" s="4"/>
      <c r="B772" s="5"/>
      <c r="C772" s="27" t="str">
        <f>IFERROR(VLOOKUP(B772,vlookup!A$2:I$331,2,FALSE),"")</f>
        <v/>
      </c>
      <c r="D772" s="27" t="str">
        <f>IFERROR(VLOOKUP(B772,vlookup!A$2:I$331,3,FALSE),"")</f>
        <v/>
      </c>
      <c r="E772" s="5"/>
      <c r="F772" s="27" t="str">
        <f>IFERROR(VLOOKUP(E772,vlookup!D$2:E$331,2,FALSE),"")</f>
        <v/>
      </c>
      <c r="G772" s="5"/>
      <c r="H772" s="27" t="str">
        <f t="shared" si="112"/>
        <v/>
      </c>
      <c r="I772" s="27" t="str">
        <f>IFERROR(VLOOKUP(H772,vlookup!G$2:I$331,2,FALSE),"")</f>
        <v/>
      </c>
      <c r="J772" s="27" t="str">
        <f>IFERROR(VLOOKUP(H772,vlookup!G$2:I$331,3,FALSE),"")</f>
        <v/>
      </c>
      <c r="K772" s="5"/>
      <c r="L772" s="6"/>
      <c r="M772" s="6"/>
      <c r="N772" s="6"/>
      <c r="O772" s="6"/>
      <c r="P772" s="6"/>
      <c r="Q772" s="14" t="str">
        <f t="shared" si="113"/>
        <v/>
      </c>
      <c r="R772" s="5"/>
      <c r="S772" s="6"/>
      <c r="T772" s="6"/>
      <c r="U772" s="5"/>
      <c r="V772" s="45">
        <f t="shared" si="114"/>
        <v>0</v>
      </c>
      <c r="W772" s="45">
        <f t="shared" si="115"/>
        <v>0</v>
      </c>
      <c r="X772" s="45" t="e">
        <f t="shared" si="116"/>
        <v>#VALUE!</v>
      </c>
      <c r="Y772" s="45">
        <f>IFERROR(VALUE(V772),VLOOKUP(V772,DayReplace[],2,0))</f>
        <v>0</v>
      </c>
      <c r="Z772" s="45">
        <f>IF(V772=0,1,
IF(OR(AND(COUNTIF(Table12[Normal and Leap Years],X772),AA772=3,Y772=30),
AND(COUNTIF(Table9[MM Year],X772),COUNTIF(Table13[Always 29-Day Months],AA772),Y772=30)),Y772
-1,Y772))</f>
        <v>1</v>
      </c>
      <c r="AA772" s="45">
        <f>IFERROR(VALUE(W772),VLOOKUP(W772,MonthReplace[],2,0))</f>
        <v>0</v>
      </c>
      <c r="AB772" s="45" t="e">
        <f>IF(COUNTIF(Table9[MM Year],X772),VLOOKUP(AA772,MonthSerial[],VLOOKUP(X772,Table9[],3,0)+2,0),DATE(X772,AA772,0)-AC772)</f>
        <v>#VALUE!</v>
      </c>
      <c r="AC772" s="45" t="e">
        <f>IF(COUNTIF(Table9[MM Year],X772),
VLOOKUP(X772,Table9[],5,0),
DATE(X772,1,0))</f>
        <v>#VALUE!</v>
      </c>
      <c r="AD772" s="46" t="e">
        <f>IF(AA772=0,DATE(YEAR(AC772+1),7,16),
IF(V772=0,IF(COUNTIF(Table9[MM Year],X772),AC772+AB772+Z772+15-DAY(AC772+AB772+Z772+15)+16,AC772+AB772+Z772-DAY(AC772+AB772+Z772)+16),
IF(COUNTIF(Table9[MM Year],X772),
IF(AC772+AB772+Z772&lt;VLOOKUP(X772,Table9[],7,0),AC772
+AB772+Z772+VLOOKUP(X772,Table9[],4,0),AC772+AB772+Z772),AC772
+AB772+Z772)))</f>
        <v>#VALUE!</v>
      </c>
      <c r="AE772" s="42"/>
      <c r="AF772" s="15" t="str">
        <f>IFERROR(IF(COUNTIF(Table9[MM Year],X772),
IF(AD772&lt;VLOOKUP(X772,Table9[],7,0),AD772
+VLOOKUP(X772,Table9[],4,0),AD772),AD772
),"")</f>
        <v/>
      </c>
      <c r="AG772" s="5"/>
      <c r="AH772" s="5"/>
      <c r="AI772" s="5"/>
      <c r="AJ772" s="6"/>
      <c r="AK772" s="6"/>
      <c r="AL772" s="12" t="str">
        <f t="shared" si="117"/>
        <v/>
      </c>
      <c r="AM772" s="5"/>
      <c r="AN772" s="27" t="str">
        <f t="shared" si="118"/>
        <v/>
      </c>
      <c r="AO772" s="5"/>
      <c r="AP772" s="5"/>
      <c r="AQ772" s="6"/>
      <c r="AR772" s="12" t="str">
        <f t="shared" si="119"/>
        <v/>
      </c>
      <c r="AS772" s="6"/>
      <c r="AT772" s="5"/>
      <c r="AU772" s="53"/>
      <c r="AV772" s="53"/>
      <c r="AW772" s="54"/>
      <c r="AX772" s="15" t="str">
        <f t="shared" si="120"/>
        <v/>
      </c>
      <c r="AY772" s="5"/>
      <c r="AZ772" s="27" t="str">
        <f>IFERROR(VLOOKUP(AY772,vlookup!A$2:I$331,2,FALSE),"")</f>
        <v/>
      </c>
      <c r="BA772" s="27" t="str">
        <f>IFERROR(VLOOKUP(AY772,vlookup!A$2:I$331,3,FALSE),"")</f>
        <v/>
      </c>
      <c r="BB772" s="5"/>
      <c r="BC772" s="27" t="str">
        <f>IFERROR(VLOOKUP(BB772,vlookup!D$2:E$331,2,FALSE),"")</f>
        <v/>
      </c>
      <c r="BD772" s="5"/>
      <c r="BE772" s="27" t="str">
        <f t="shared" si="121"/>
        <v/>
      </c>
      <c r="BF772" s="27" t="str">
        <f>IFERROR(VLOOKUP(BE772,vlookup!G$2:I$331,2,FALSE),"")</f>
        <v/>
      </c>
      <c r="BG772" s="27" t="str">
        <f>IFERROR(VLOOKUP(BE772,vlookup!G$2:I$331,3,FALSE),"")</f>
        <v/>
      </c>
      <c r="BH772" s="5"/>
      <c r="BI772" s="6"/>
      <c r="BJ772" s="6"/>
      <c r="BK772" s="6"/>
      <c r="BL772" s="6"/>
    </row>
    <row r="773" spans="1:64">
      <c r="A773" s="4"/>
      <c r="B773" s="5"/>
      <c r="C773" s="27" t="str">
        <f>IFERROR(VLOOKUP(B773,vlookup!A$2:I$331,2,FALSE),"")</f>
        <v/>
      </c>
      <c r="D773" s="27" t="str">
        <f>IFERROR(VLOOKUP(B773,vlookup!A$2:I$331,3,FALSE),"")</f>
        <v/>
      </c>
      <c r="E773" s="5"/>
      <c r="F773" s="27" t="str">
        <f>IFERROR(VLOOKUP(E773,vlookup!D$2:E$331,2,FALSE),"")</f>
        <v/>
      </c>
      <c r="G773" s="5"/>
      <c r="H773" s="27" t="str">
        <f t="shared" ref="H773:H836" si="122">IF(G773="","",CONCATENATE(E773,"_",G773))</f>
        <v/>
      </c>
      <c r="I773" s="27" t="str">
        <f>IFERROR(VLOOKUP(H773,vlookup!G$2:I$331,2,FALSE),"")</f>
        <v/>
      </c>
      <c r="J773" s="27" t="str">
        <f>IFERROR(VLOOKUP(H773,vlookup!G$2:I$331,3,FALSE),"")</f>
        <v/>
      </c>
      <c r="K773" s="5"/>
      <c r="L773" s="6"/>
      <c r="M773" s="6"/>
      <c r="N773" s="6"/>
      <c r="O773" s="6"/>
      <c r="P773" s="6"/>
      <c r="Q773" s="14" t="str">
        <f t="shared" ref="Q773:Q836" si="123">IF(P773="","",CONCATENATE("၀၂","/",D773,"/",J773,"/",P773))</f>
        <v/>
      </c>
      <c r="R773" s="5"/>
      <c r="S773" s="6"/>
      <c r="T773" s="6"/>
      <c r="U773" s="5"/>
      <c r="V773" s="45">
        <f t="shared" ref="V773:V836" si="124">IF(LEN(AE773)-LEN(SUBSTITUTE(AE773,".",""))=2,LEFT(AE773,FIND(".",AE773)-1),0)</f>
        <v>0</v>
      </c>
      <c r="W773" s="45">
        <f t="shared" ref="W773:W836" si="125">CHOOSE(LEN(AE773)-LEN(SUBSTITUTE(AE773,".",""))+1,0,
LEFT(AE773,FIND(".",AE773)-1),
MID(AE773,FIND(".",AE773)+1,FIND(".",AE773,FIND(".",AE773)+1)-FIND(".",AE773)-1))</f>
        <v>0</v>
      </c>
      <c r="X773" s="45" t="e">
        <f t="shared" ref="X773:X836" si="126">VALUE(RIGHT(AE773,4))</f>
        <v>#VALUE!</v>
      </c>
      <c r="Y773" s="45">
        <f>IFERROR(VALUE(V773),VLOOKUP(V773,DayReplace[],2,0))</f>
        <v>0</v>
      </c>
      <c r="Z773" s="45">
        <f>IF(V773=0,1,
IF(OR(AND(COUNTIF(Table12[Normal and Leap Years],X773),AA773=3,Y773=30),
AND(COUNTIF(Table9[MM Year],X773),COUNTIF(Table13[Always 29-Day Months],AA773),Y773=30)),Y773
-1,Y773))</f>
        <v>1</v>
      </c>
      <c r="AA773" s="45">
        <f>IFERROR(VALUE(W773),VLOOKUP(W773,MonthReplace[],2,0))</f>
        <v>0</v>
      </c>
      <c r="AB773" s="45" t="e">
        <f>IF(COUNTIF(Table9[MM Year],X773),VLOOKUP(AA773,MonthSerial[],VLOOKUP(X773,Table9[],3,0)+2,0),DATE(X773,AA773,0)-AC773)</f>
        <v>#VALUE!</v>
      </c>
      <c r="AC773" s="45" t="e">
        <f>IF(COUNTIF(Table9[MM Year],X773),
VLOOKUP(X773,Table9[],5,0),
DATE(X773,1,0))</f>
        <v>#VALUE!</v>
      </c>
      <c r="AD773" s="46" t="e">
        <f>IF(AA773=0,DATE(YEAR(AC773+1),7,16),
IF(V773=0,IF(COUNTIF(Table9[MM Year],X773),AC773+AB773+Z773+15-DAY(AC773+AB773+Z773+15)+16,AC773+AB773+Z773-DAY(AC773+AB773+Z773)+16),
IF(COUNTIF(Table9[MM Year],X773),
IF(AC773+AB773+Z773&lt;VLOOKUP(X773,Table9[],7,0),AC773
+AB773+Z773+VLOOKUP(X773,Table9[],4,0),AC773+AB773+Z773),AC773
+AB773+Z773)))</f>
        <v>#VALUE!</v>
      </c>
      <c r="AE773" s="42"/>
      <c r="AF773" s="15" t="str">
        <f>IFERROR(IF(COUNTIF(Table9[MM Year],X773),
IF(AD773&lt;VLOOKUP(X773,Table9[],7,0),AD773
+VLOOKUP(X773,Table9[],4,0),AD773),AD773
),"")</f>
        <v/>
      </c>
      <c r="AG773" s="5"/>
      <c r="AH773" s="5"/>
      <c r="AI773" s="5"/>
      <c r="AJ773" s="6"/>
      <c r="AK773" s="6"/>
      <c r="AL773" s="12" t="str">
        <f t="shared" ref="AL773:AL836" si="127">IF(AK773="","",CONCATENATE(AJ773,"-",AK773))</f>
        <v/>
      </c>
      <c r="AM773" s="5"/>
      <c r="AN773" s="27" t="str">
        <f t="shared" ref="AN773:AN836" si="128">IF(AM773="","",CONCATENATE("_",AM773))</f>
        <v/>
      </c>
      <c r="AO773" s="5"/>
      <c r="AP773" s="5"/>
      <c r="AQ773" s="6"/>
      <c r="AR773" s="12" t="str">
        <f t="shared" ref="AR773:AR836" si="129">IF(AQ773="","",CONCATENATE(AM773,"/",AO773,AP773,AQ773))</f>
        <v/>
      </c>
      <c r="AS773" s="6"/>
      <c r="AT773" s="5"/>
      <c r="AU773" s="53"/>
      <c r="AV773" s="53"/>
      <c r="AW773" s="54"/>
      <c r="AX773" s="15" t="str">
        <f t="shared" ref="AX773:AX836" si="130">IFERROR(DATE(AW773,AV773,AU773),"")</f>
        <v/>
      </c>
      <c r="AY773" s="5"/>
      <c r="AZ773" s="27" t="str">
        <f>IFERROR(VLOOKUP(AY773,vlookup!A$2:I$331,2,FALSE),"")</f>
        <v/>
      </c>
      <c r="BA773" s="27" t="str">
        <f>IFERROR(VLOOKUP(AY773,vlookup!A$2:I$331,3,FALSE),"")</f>
        <v/>
      </c>
      <c r="BB773" s="5"/>
      <c r="BC773" s="27" t="str">
        <f>IFERROR(VLOOKUP(BB773,vlookup!D$2:E$331,2,FALSE),"")</f>
        <v/>
      </c>
      <c r="BD773" s="5"/>
      <c r="BE773" s="27" t="str">
        <f t="shared" ref="BE773:BE836" si="131">IF(BD773="","",CONCATENATE(BB773,"_",BD773))</f>
        <v/>
      </c>
      <c r="BF773" s="27" t="str">
        <f>IFERROR(VLOOKUP(BE773,vlookup!G$2:I$331,2,FALSE),"")</f>
        <v/>
      </c>
      <c r="BG773" s="27" t="str">
        <f>IFERROR(VLOOKUP(BE773,vlookup!G$2:I$331,3,FALSE),"")</f>
        <v/>
      </c>
      <c r="BH773" s="5"/>
      <c r="BI773" s="6"/>
      <c r="BJ773" s="6"/>
      <c r="BK773" s="6"/>
      <c r="BL773" s="6"/>
    </row>
    <row r="774" spans="1:64">
      <c r="A774" s="4"/>
      <c r="B774" s="5"/>
      <c r="C774" s="27" t="str">
        <f>IFERROR(VLOOKUP(B774,vlookup!A$2:I$331,2,FALSE),"")</f>
        <v/>
      </c>
      <c r="D774" s="27" t="str">
        <f>IFERROR(VLOOKUP(B774,vlookup!A$2:I$331,3,FALSE),"")</f>
        <v/>
      </c>
      <c r="E774" s="5"/>
      <c r="F774" s="27" t="str">
        <f>IFERROR(VLOOKUP(E774,vlookup!D$2:E$331,2,FALSE),"")</f>
        <v/>
      </c>
      <c r="G774" s="5"/>
      <c r="H774" s="27" t="str">
        <f t="shared" si="122"/>
        <v/>
      </c>
      <c r="I774" s="27" t="str">
        <f>IFERROR(VLOOKUP(H774,vlookup!G$2:I$331,2,FALSE),"")</f>
        <v/>
      </c>
      <c r="J774" s="27" t="str">
        <f>IFERROR(VLOOKUP(H774,vlookup!G$2:I$331,3,FALSE),"")</f>
        <v/>
      </c>
      <c r="K774" s="5"/>
      <c r="L774" s="6"/>
      <c r="M774" s="6"/>
      <c r="N774" s="6"/>
      <c r="O774" s="6"/>
      <c r="P774" s="6"/>
      <c r="Q774" s="14" t="str">
        <f t="shared" si="123"/>
        <v/>
      </c>
      <c r="R774" s="5"/>
      <c r="S774" s="6"/>
      <c r="T774" s="6"/>
      <c r="U774" s="5"/>
      <c r="V774" s="45">
        <f t="shared" si="124"/>
        <v>0</v>
      </c>
      <c r="W774" s="45">
        <f t="shared" si="125"/>
        <v>0</v>
      </c>
      <c r="X774" s="45" t="e">
        <f t="shared" si="126"/>
        <v>#VALUE!</v>
      </c>
      <c r="Y774" s="45">
        <f>IFERROR(VALUE(V774),VLOOKUP(V774,DayReplace[],2,0))</f>
        <v>0</v>
      </c>
      <c r="Z774" s="45">
        <f>IF(V774=0,1,
IF(OR(AND(COUNTIF(Table12[Normal and Leap Years],X774),AA774=3,Y774=30),
AND(COUNTIF(Table9[MM Year],X774),COUNTIF(Table13[Always 29-Day Months],AA774),Y774=30)),Y774
-1,Y774))</f>
        <v>1</v>
      </c>
      <c r="AA774" s="45">
        <f>IFERROR(VALUE(W774),VLOOKUP(W774,MonthReplace[],2,0))</f>
        <v>0</v>
      </c>
      <c r="AB774" s="45" t="e">
        <f>IF(COUNTIF(Table9[MM Year],X774),VLOOKUP(AA774,MonthSerial[],VLOOKUP(X774,Table9[],3,0)+2,0),DATE(X774,AA774,0)-AC774)</f>
        <v>#VALUE!</v>
      </c>
      <c r="AC774" s="45" t="e">
        <f>IF(COUNTIF(Table9[MM Year],X774),
VLOOKUP(X774,Table9[],5,0),
DATE(X774,1,0))</f>
        <v>#VALUE!</v>
      </c>
      <c r="AD774" s="46" t="e">
        <f>IF(AA774=0,DATE(YEAR(AC774+1),7,16),
IF(V774=0,IF(COUNTIF(Table9[MM Year],X774),AC774+AB774+Z774+15-DAY(AC774+AB774+Z774+15)+16,AC774+AB774+Z774-DAY(AC774+AB774+Z774)+16),
IF(COUNTIF(Table9[MM Year],X774),
IF(AC774+AB774+Z774&lt;VLOOKUP(X774,Table9[],7,0),AC774
+AB774+Z774+VLOOKUP(X774,Table9[],4,0),AC774+AB774+Z774),AC774
+AB774+Z774)))</f>
        <v>#VALUE!</v>
      </c>
      <c r="AE774" s="42"/>
      <c r="AF774" s="15" t="str">
        <f>IFERROR(IF(COUNTIF(Table9[MM Year],X774),
IF(AD774&lt;VLOOKUP(X774,Table9[],7,0),AD774
+VLOOKUP(X774,Table9[],4,0),AD774),AD774
),"")</f>
        <v/>
      </c>
      <c r="AG774" s="5"/>
      <c r="AH774" s="5"/>
      <c r="AI774" s="5"/>
      <c r="AJ774" s="6"/>
      <c r="AK774" s="6"/>
      <c r="AL774" s="12" t="str">
        <f t="shared" si="127"/>
        <v/>
      </c>
      <c r="AM774" s="5"/>
      <c r="AN774" s="27" t="str">
        <f t="shared" si="128"/>
        <v/>
      </c>
      <c r="AO774" s="5"/>
      <c r="AP774" s="5"/>
      <c r="AQ774" s="6"/>
      <c r="AR774" s="12" t="str">
        <f t="shared" si="129"/>
        <v/>
      </c>
      <c r="AS774" s="6"/>
      <c r="AT774" s="5"/>
      <c r="AU774" s="53"/>
      <c r="AV774" s="53"/>
      <c r="AW774" s="54"/>
      <c r="AX774" s="15" t="str">
        <f t="shared" si="130"/>
        <v/>
      </c>
      <c r="AY774" s="5"/>
      <c r="AZ774" s="27" t="str">
        <f>IFERROR(VLOOKUP(AY774,vlookup!A$2:I$331,2,FALSE),"")</f>
        <v/>
      </c>
      <c r="BA774" s="27" t="str">
        <f>IFERROR(VLOOKUP(AY774,vlookup!A$2:I$331,3,FALSE),"")</f>
        <v/>
      </c>
      <c r="BB774" s="5"/>
      <c r="BC774" s="27" t="str">
        <f>IFERROR(VLOOKUP(BB774,vlookup!D$2:E$331,2,FALSE),"")</f>
        <v/>
      </c>
      <c r="BD774" s="5"/>
      <c r="BE774" s="27" t="str">
        <f t="shared" si="131"/>
        <v/>
      </c>
      <c r="BF774" s="27" t="str">
        <f>IFERROR(VLOOKUP(BE774,vlookup!G$2:I$331,2,FALSE),"")</f>
        <v/>
      </c>
      <c r="BG774" s="27" t="str">
        <f>IFERROR(VLOOKUP(BE774,vlookup!G$2:I$331,3,FALSE),"")</f>
        <v/>
      </c>
      <c r="BH774" s="5"/>
      <c r="BI774" s="6"/>
      <c r="BJ774" s="6"/>
      <c r="BK774" s="6"/>
      <c r="BL774" s="6"/>
    </row>
    <row r="775" spans="1:64">
      <c r="A775" s="4"/>
      <c r="B775" s="5"/>
      <c r="C775" s="27" t="str">
        <f>IFERROR(VLOOKUP(B775,vlookup!A$2:I$331,2,FALSE),"")</f>
        <v/>
      </c>
      <c r="D775" s="27" t="str">
        <f>IFERROR(VLOOKUP(B775,vlookup!A$2:I$331,3,FALSE),"")</f>
        <v/>
      </c>
      <c r="E775" s="5"/>
      <c r="F775" s="27" t="str">
        <f>IFERROR(VLOOKUP(E775,vlookup!D$2:E$331,2,FALSE),"")</f>
        <v/>
      </c>
      <c r="G775" s="5"/>
      <c r="H775" s="27" t="str">
        <f t="shared" si="122"/>
        <v/>
      </c>
      <c r="I775" s="27" t="str">
        <f>IFERROR(VLOOKUP(H775,vlookup!G$2:I$331,2,FALSE),"")</f>
        <v/>
      </c>
      <c r="J775" s="27" t="str">
        <f>IFERROR(VLOOKUP(H775,vlookup!G$2:I$331,3,FALSE),"")</f>
        <v/>
      </c>
      <c r="K775" s="5"/>
      <c r="L775" s="6"/>
      <c r="M775" s="6"/>
      <c r="N775" s="6"/>
      <c r="O775" s="6"/>
      <c r="P775" s="6"/>
      <c r="Q775" s="14" t="str">
        <f t="shared" si="123"/>
        <v/>
      </c>
      <c r="R775" s="5"/>
      <c r="S775" s="6"/>
      <c r="T775" s="6"/>
      <c r="U775" s="5"/>
      <c r="V775" s="45">
        <f t="shared" si="124"/>
        <v>0</v>
      </c>
      <c r="W775" s="45">
        <f t="shared" si="125"/>
        <v>0</v>
      </c>
      <c r="X775" s="45" t="e">
        <f t="shared" si="126"/>
        <v>#VALUE!</v>
      </c>
      <c r="Y775" s="45">
        <f>IFERROR(VALUE(V775),VLOOKUP(V775,DayReplace[],2,0))</f>
        <v>0</v>
      </c>
      <c r="Z775" s="45">
        <f>IF(V775=0,1,
IF(OR(AND(COUNTIF(Table12[Normal and Leap Years],X775),AA775=3,Y775=30),
AND(COUNTIF(Table9[MM Year],X775),COUNTIF(Table13[Always 29-Day Months],AA775),Y775=30)),Y775
-1,Y775))</f>
        <v>1</v>
      </c>
      <c r="AA775" s="45">
        <f>IFERROR(VALUE(W775),VLOOKUP(W775,MonthReplace[],2,0))</f>
        <v>0</v>
      </c>
      <c r="AB775" s="45" t="e">
        <f>IF(COUNTIF(Table9[MM Year],X775),VLOOKUP(AA775,MonthSerial[],VLOOKUP(X775,Table9[],3,0)+2,0),DATE(X775,AA775,0)-AC775)</f>
        <v>#VALUE!</v>
      </c>
      <c r="AC775" s="45" t="e">
        <f>IF(COUNTIF(Table9[MM Year],X775),
VLOOKUP(X775,Table9[],5,0),
DATE(X775,1,0))</f>
        <v>#VALUE!</v>
      </c>
      <c r="AD775" s="46" t="e">
        <f>IF(AA775=0,DATE(YEAR(AC775+1),7,16),
IF(V775=0,IF(COUNTIF(Table9[MM Year],X775),AC775+AB775+Z775+15-DAY(AC775+AB775+Z775+15)+16,AC775+AB775+Z775-DAY(AC775+AB775+Z775)+16),
IF(COUNTIF(Table9[MM Year],X775),
IF(AC775+AB775+Z775&lt;VLOOKUP(X775,Table9[],7,0),AC775
+AB775+Z775+VLOOKUP(X775,Table9[],4,0),AC775+AB775+Z775),AC775
+AB775+Z775)))</f>
        <v>#VALUE!</v>
      </c>
      <c r="AE775" s="42"/>
      <c r="AF775" s="15" t="str">
        <f>IFERROR(IF(COUNTIF(Table9[MM Year],X775),
IF(AD775&lt;VLOOKUP(X775,Table9[],7,0),AD775
+VLOOKUP(X775,Table9[],4,0),AD775),AD775
),"")</f>
        <v/>
      </c>
      <c r="AG775" s="5"/>
      <c r="AH775" s="5"/>
      <c r="AI775" s="5"/>
      <c r="AJ775" s="6"/>
      <c r="AK775" s="6"/>
      <c r="AL775" s="12" t="str">
        <f t="shared" si="127"/>
        <v/>
      </c>
      <c r="AM775" s="5"/>
      <c r="AN775" s="27" t="str">
        <f t="shared" si="128"/>
        <v/>
      </c>
      <c r="AO775" s="5"/>
      <c r="AP775" s="5"/>
      <c r="AQ775" s="6"/>
      <c r="AR775" s="12" t="str">
        <f t="shared" si="129"/>
        <v/>
      </c>
      <c r="AS775" s="6"/>
      <c r="AT775" s="5"/>
      <c r="AU775" s="53"/>
      <c r="AV775" s="53"/>
      <c r="AW775" s="54"/>
      <c r="AX775" s="15" t="str">
        <f t="shared" si="130"/>
        <v/>
      </c>
      <c r="AY775" s="5"/>
      <c r="AZ775" s="27" t="str">
        <f>IFERROR(VLOOKUP(AY775,vlookup!A$2:I$331,2,FALSE),"")</f>
        <v/>
      </c>
      <c r="BA775" s="27" t="str">
        <f>IFERROR(VLOOKUP(AY775,vlookup!A$2:I$331,3,FALSE),"")</f>
        <v/>
      </c>
      <c r="BB775" s="5"/>
      <c r="BC775" s="27" t="str">
        <f>IFERROR(VLOOKUP(BB775,vlookup!D$2:E$331,2,FALSE),"")</f>
        <v/>
      </c>
      <c r="BD775" s="5"/>
      <c r="BE775" s="27" t="str">
        <f t="shared" si="131"/>
        <v/>
      </c>
      <c r="BF775" s="27" t="str">
        <f>IFERROR(VLOOKUP(BE775,vlookup!G$2:I$331,2,FALSE),"")</f>
        <v/>
      </c>
      <c r="BG775" s="27" t="str">
        <f>IFERROR(VLOOKUP(BE775,vlookup!G$2:I$331,3,FALSE),"")</f>
        <v/>
      </c>
      <c r="BH775" s="5"/>
      <c r="BI775" s="6"/>
      <c r="BJ775" s="6"/>
      <c r="BK775" s="6"/>
      <c r="BL775" s="6"/>
    </row>
    <row r="776" spans="1:64">
      <c r="A776" s="4"/>
      <c r="B776" s="5"/>
      <c r="C776" s="27" t="str">
        <f>IFERROR(VLOOKUP(B776,vlookup!A$2:I$331,2,FALSE),"")</f>
        <v/>
      </c>
      <c r="D776" s="27" t="str">
        <f>IFERROR(VLOOKUP(B776,vlookup!A$2:I$331,3,FALSE),"")</f>
        <v/>
      </c>
      <c r="E776" s="5"/>
      <c r="F776" s="27" t="str">
        <f>IFERROR(VLOOKUP(E776,vlookup!D$2:E$331,2,FALSE),"")</f>
        <v/>
      </c>
      <c r="G776" s="5"/>
      <c r="H776" s="27" t="str">
        <f t="shared" si="122"/>
        <v/>
      </c>
      <c r="I776" s="27" t="str">
        <f>IFERROR(VLOOKUP(H776,vlookup!G$2:I$331,2,FALSE),"")</f>
        <v/>
      </c>
      <c r="J776" s="27" t="str">
        <f>IFERROR(VLOOKUP(H776,vlookup!G$2:I$331,3,FALSE),"")</f>
        <v/>
      </c>
      <c r="K776" s="5"/>
      <c r="L776" s="6"/>
      <c r="M776" s="6"/>
      <c r="N776" s="6"/>
      <c r="O776" s="6"/>
      <c r="P776" s="6"/>
      <c r="Q776" s="14" t="str">
        <f t="shared" si="123"/>
        <v/>
      </c>
      <c r="R776" s="5"/>
      <c r="S776" s="6"/>
      <c r="T776" s="6"/>
      <c r="U776" s="5"/>
      <c r="V776" s="45">
        <f t="shared" si="124"/>
        <v>0</v>
      </c>
      <c r="W776" s="45">
        <f t="shared" si="125"/>
        <v>0</v>
      </c>
      <c r="X776" s="45" t="e">
        <f t="shared" si="126"/>
        <v>#VALUE!</v>
      </c>
      <c r="Y776" s="45">
        <f>IFERROR(VALUE(V776),VLOOKUP(V776,DayReplace[],2,0))</f>
        <v>0</v>
      </c>
      <c r="Z776" s="45">
        <f>IF(V776=0,1,
IF(OR(AND(COUNTIF(Table12[Normal and Leap Years],X776),AA776=3,Y776=30),
AND(COUNTIF(Table9[MM Year],X776),COUNTIF(Table13[Always 29-Day Months],AA776),Y776=30)),Y776
-1,Y776))</f>
        <v>1</v>
      </c>
      <c r="AA776" s="45">
        <f>IFERROR(VALUE(W776),VLOOKUP(W776,MonthReplace[],2,0))</f>
        <v>0</v>
      </c>
      <c r="AB776" s="45" t="e">
        <f>IF(COUNTIF(Table9[MM Year],X776),VLOOKUP(AA776,MonthSerial[],VLOOKUP(X776,Table9[],3,0)+2,0),DATE(X776,AA776,0)-AC776)</f>
        <v>#VALUE!</v>
      </c>
      <c r="AC776" s="45" t="e">
        <f>IF(COUNTIF(Table9[MM Year],X776),
VLOOKUP(X776,Table9[],5,0),
DATE(X776,1,0))</f>
        <v>#VALUE!</v>
      </c>
      <c r="AD776" s="46" t="e">
        <f>IF(AA776=0,DATE(YEAR(AC776+1),7,16),
IF(V776=0,IF(COUNTIF(Table9[MM Year],X776),AC776+AB776+Z776+15-DAY(AC776+AB776+Z776+15)+16,AC776+AB776+Z776-DAY(AC776+AB776+Z776)+16),
IF(COUNTIF(Table9[MM Year],X776),
IF(AC776+AB776+Z776&lt;VLOOKUP(X776,Table9[],7,0),AC776
+AB776+Z776+VLOOKUP(X776,Table9[],4,0),AC776+AB776+Z776),AC776
+AB776+Z776)))</f>
        <v>#VALUE!</v>
      </c>
      <c r="AE776" s="42"/>
      <c r="AF776" s="15" t="str">
        <f>IFERROR(IF(COUNTIF(Table9[MM Year],X776),
IF(AD776&lt;VLOOKUP(X776,Table9[],7,0),AD776
+VLOOKUP(X776,Table9[],4,0),AD776),AD776
),"")</f>
        <v/>
      </c>
      <c r="AG776" s="5"/>
      <c r="AH776" s="5"/>
      <c r="AI776" s="5"/>
      <c r="AJ776" s="6"/>
      <c r="AK776" s="6"/>
      <c r="AL776" s="12" t="str">
        <f t="shared" si="127"/>
        <v/>
      </c>
      <c r="AM776" s="5"/>
      <c r="AN776" s="27" t="str">
        <f t="shared" si="128"/>
        <v/>
      </c>
      <c r="AO776" s="5"/>
      <c r="AP776" s="5"/>
      <c r="AQ776" s="6"/>
      <c r="AR776" s="12" t="str">
        <f t="shared" si="129"/>
        <v/>
      </c>
      <c r="AS776" s="6"/>
      <c r="AT776" s="5"/>
      <c r="AU776" s="53"/>
      <c r="AV776" s="53"/>
      <c r="AW776" s="54"/>
      <c r="AX776" s="15" t="str">
        <f t="shared" si="130"/>
        <v/>
      </c>
      <c r="AY776" s="5"/>
      <c r="AZ776" s="27" t="str">
        <f>IFERROR(VLOOKUP(AY776,vlookup!A$2:I$331,2,FALSE),"")</f>
        <v/>
      </c>
      <c r="BA776" s="27" t="str">
        <f>IFERROR(VLOOKUP(AY776,vlookup!A$2:I$331,3,FALSE),"")</f>
        <v/>
      </c>
      <c r="BB776" s="5"/>
      <c r="BC776" s="27" t="str">
        <f>IFERROR(VLOOKUP(BB776,vlookup!D$2:E$331,2,FALSE),"")</f>
        <v/>
      </c>
      <c r="BD776" s="5"/>
      <c r="BE776" s="27" t="str">
        <f t="shared" si="131"/>
        <v/>
      </c>
      <c r="BF776" s="27" t="str">
        <f>IFERROR(VLOOKUP(BE776,vlookup!G$2:I$331,2,FALSE),"")</f>
        <v/>
      </c>
      <c r="BG776" s="27" t="str">
        <f>IFERROR(VLOOKUP(BE776,vlookup!G$2:I$331,3,FALSE),"")</f>
        <v/>
      </c>
      <c r="BH776" s="5"/>
      <c r="BI776" s="6"/>
      <c r="BJ776" s="6"/>
      <c r="BK776" s="6"/>
      <c r="BL776" s="6"/>
    </row>
    <row r="777" spans="1:64">
      <c r="A777" s="4"/>
      <c r="B777" s="5"/>
      <c r="C777" s="27" t="str">
        <f>IFERROR(VLOOKUP(B777,vlookup!A$2:I$331,2,FALSE),"")</f>
        <v/>
      </c>
      <c r="D777" s="27" t="str">
        <f>IFERROR(VLOOKUP(B777,vlookup!A$2:I$331,3,FALSE),"")</f>
        <v/>
      </c>
      <c r="E777" s="5"/>
      <c r="F777" s="27" t="str">
        <f>IFERROR(VLOOKUP(E777,vlookup!D$2:E$331,2,FALSE),"")</f>
        <v/>
      </c>
      <c r="G777" s="5"/>
      <c r="H777" s="27" t="str">
        <f t="shared" si="122"/>
        <v/>
      </c>
      <c r="I777" s="27" t="str">
        <f>IFERROR(VLOOKUP(H777,vlookup!G$2:I$331,2,FALSE),"")</f>
        <v/>
      </c>
      <c r="J777" s="27" t="str">
        <f>IFERROR(VLOOKUP(H777,vlookup!G$2:I$331,3,FALSE),"")</f>
        <v/>
      </c>
      <c r="K777" s="5"/>
      <c r="L777" s="6"/>
      <c r="M777" s="6"/>
      <c r="N777" s="6"/>
      <c r="O777" s="6"/>
      <c r="P777" s="6"/>
      <c r="Q777" s="14" t="str">
        <f t="shared" si="123"/>
        <v/>
      </c>
      <c r="R777" s="5"/>
      <c r="S777" s="6"/>
      <c r="T777" s="6"/>
      <c r="U777" s="5"/>
      <c r="V777" s="45">
        <f t="shared" si="124"/>
        <v>0</v>
      </c>
      <c r="W777" s="45">
        <f t="shared" si="125"/>
        <v>0</v>
      </c>
      <c r="X777" s="45" t="e">
        <f t="shared" si="126"/>
        <v>#VALUE!</v>
      </c>
      <c r="Y777" s="45">
        <f>IFERROR(VALUE(V777),VLOOKUP(V777,DayReplace[],2,0))</f>
        <v>0</v>
      </c>
      <c r="Z777" s="45">
        <f>IF(V777=0,1,
IF(OR(AND(COUNTIF(Table12[Normal and Leap Years],X777),AA777=3,Y777=30),
AND(COUNTIF(Table9[MM Year],X777),COUNTIF(Table13[Always 29-Day Months],AA777),Y777=30)),Y777
-1,Y777))</f>
        <v>1</v>
      </c>
      <c r="AA777" s="45">
        <f>IFERROR(VALUE(W777),VLOOKUP(W777,MonthReplace[],2,0))</f>
        <v>0</v>
      </c>
      <c r="AB777" s="45" t="e">
        <f>IF(COUNTIF(Table9[MM Year],X777),VLOOKUP(AA777,MonthSerial[],VLOOKUP(X777,Table9[],3,0)+2,0),DATE(X777,AA777,0)-AC777)</f>
        <v>#VALUE!</v>
      </c>
      <c r="AC777" s="45" t="e">
        <f>IF(COUNTIF(Table9[MM Year],X777),
VLOOKUP(X777,Table9[],5,0),
DATE(X777,1,0))</f>
        <v>#VALUE!</v>
      </c>
      <c r="AD777" s="46" t="e">
        <f>IF(AA777=0,DATE(YEAR(AC777+1),7,16),
IF(V777=0,IF(COUNTIF(Table9[MM Year],X777),AC777+AB777+Z777+15-DAY(AC777+AB777+Z777+15)+16,AC777+AB777+Z777-DAY(AC777+AB777+Z777)+16),
IF(COUNTIF(Table9[MM Year],X777),
IF(AC777+AB777+Z777&lt;VLOOKUP(X777,Table9[],7,0),AC777
+AB777+Z777+VLOOKUP(X777,Table9[],4,0),AC777+AB777+Z777),AC777
+AB777+Z777)))</f>
        <v>#VALUE!</v>
      </c>
      <c r="AE777" s="42"/>
      <c r="AF777" s="15" t="str">
        <f>IFERROR(IF(COUNTIF(Table9[MM Year],X777),
IF(AD777&lt;VLOOKUP(X777,Table9[],7,0),AD777
+VLOOKUP(X777,Table9[],4,0),AD777),AD777
),"")</f>
        <v/>
      </c>
      <c r="AG777" s="5"/>
      <c r="AH777" s="5"/>
      <c r="AI777" s="5"/>
      <c r="AJ777" s="6"/>
      <c r="AK777" s="6"/>
      <c r="AL777" s="12" t="str">
        <f t="shared" si="127"/>
        <v/>
      </c>
      <c r="AM777" s="5"/>
      <c r="AN777" s="27" t="str">
        <f t="shared" si="128"/>
        <v/>
      </c>
      <c r="AO777" s="5"/>
      <c r="AP777" s="5"/>
      <c r="AQ777" s="6"/>
      <c r="AR777" s="12" t="str">
        <f t="shared" si="129"/>
        <v/>
      </c>
      <c r="AS777" s="6"/>
      <c r="AT777" s="5"/>
      <c r="AU777" s="53"/>
      <c r="AV777" s="53"/>
      <c r="AW777" s="54"/>
      <c r="AX777" s="15" t="str">
        <f t="shared" si="130"/>
        <v/>
      </c>
      <c r="AY777" s="5"/>
      <c r="AZ777" s="27" t="str">
        <f>IFERROR(VLOOKUP(AY777,vlookup!A$2:I$331,2,FALSE),"")</f>
        <v/>
      </c>
      <c r="BA777" s="27" t="str">
        <f>IFERROR(VLOOKUP(AY777,vlookup!A$2:I$331,3,FALSE),"")</f>
        <v/>
      </c>
      <c r="BB777" s="5"/>
      <c r="BC777" s="27" t="str">
        <f>IFERROR(VLOOKUP(BB777,vlookup!D$2:E$331,2,FALSE),"")</f>
        <v/>
      </c>
      <c r="BD777" s="5"/>
      <c r="BE777" s="27" t="str">
        <f t="shared" si="131"/>
        <v/>
      </c>
      <c r="BF777" s="27" t="str">
        <f>IFERROR(VLOOKUP(BE777,vlookup!G$2:I$331,2,FALSE),"")</f>
        <v/>
      </c>
      <c r="BG777" s="27" t="str">
        <f>IFERROR(VLOOKUP(BE777,vlookup!G$2:I$331,3,FALSE),"")</f>
        <v/>
      </c>
      <c r="BH777" s="5"/>
      <c r="BI777" s="6"/>
      <c r="BJ777" s="6"/>
      <c r="BK777" s="6"/>
      <c r="BL777" s="6"/>
    </row>
    <row r="778" spans="1:64">
      <c r="A778" s="4"/>
      <c r="B778" s="5"/>
      <c r="C778" s="27" t="str">
        <f>IFERROR(VLOOKUP(B778,vlookup!A$2:I$331,2,FALSE),"")</f>
        <v/>
      </c>
      <c r="D778" s="27" t="str">
        <f>IFERROR(VLOOKUP(B778,vlookup!A$2:I$331,3,FALSE),"")</f>
        <v/>
      </c>
      <c r="E778" s="5"/>
      <c r="F778" s="27" t="str">
        <f>IFERROR(VLOOKUP(E778,vlookup!D$2:E$331,2,FALSE),"")</f>
        <v/>
      </c>
      <c r="G778" s="5"/>
      <c r="H778" s="27" t="str">
        <f t="shared" si="122"/>
        <v/>
      </c>
      <c r="I778" s="27" t="str">
        <f>IFERROR(VLOOKUP(H778,vlookup!G$2:I$331,2,FALSE),"")</f>
        <v/>
      </c>
      <c r="J778" s="27" t="str">
        <f>IFERROR(VLOOKUP(H778,vlookup!G$2:I$331,3,FALSE),"")</f>
        <v/>
      </c>
      <c r="K778" s="5"/>
      <c r="L778" s="6"/>
      <c r="M778" s="6"/>
      <c r="N778" s="6"/>
      <c r="O778" s="6"/>
      <c r="P778" s="6"/>
      <c r="Q778" s="14" t="str">
        <f t="shared" si="123"/>
        <v/>
      </c>
      <c r="R778" s="5"/>
      <c r="S778" s="6"/>
      <c r="T778" s="6"/>
      <c r="U778" s="5"/>
      <c r="V778" s="45">
        <f t="shared" si="124"/>
        <v>0</v>
      </c>
      <c r="W778" s="45">
        <f t="shared" si="125"/>
        <v>0</v>
      </c>
      <c r="X778" s="45" t="e">
        <f t="shared" si="126"/>
        <v>#VALUE!</v>
      </c>
      <c r="Y778" s="45">
        <f>IFERROR(VALUE(V778),VLOOKUP(V778,DayReplace[],2,0))</f>
        <v>0</v>
      </c>
      <c r="Z778" s="45">
        <f>IF(V778=0,1,
IF(OR(AND(COUNTIF(Table12[Normal and Leap Years],X778),AA778=3,Y778=30),
AND(COUNTIF(Table9[MM Year],X778),COUNTIF(Table13[Always 29-Day Months],AA778),Y778=30)),Y778
-1,Y778))</f>
        <v>1</v>
      </c>
      <c r="AA778" s="45">
        <f>IFERROR(VALUE(W778),VLOOKUP(W778,MonthReplace[],2,0))</f>
        <v>0</v>
      </c>
      <c r="AB778" s="45" t="e">
        <f>IF(COUNTIF(Table9[MM Year],X778),VLOOKUP(AA778,MonthSerial[],VLOOKUP(X778,Table9[],3,0)+2,0),DATE(X778,AA778,0)-AC778)</f>
        <v>#VALUE!</v>
      </c>
      <c r="AC778" s="45" t="e">
        <f>IF(COUNTIF(Table9[MM Year],X778),
VLOOKUP(X778,Table9[],5,0),
DATE(X778,1,0))</f>
        <v>#VALUE!</v>
      </c>
      <c r="AD778" s="46" t="e">
        <f>IF(AA778=0,DATE(YEAR(AC778+1),7,16),
IF(V778=0,IF(COUNTIF(Table9[MM Year],X778),AC778+AB778+Z778+15-DAY(AC778+AB778+Z778+15)+16,AC778+AB778+Z778-DAY(AC778+AB778+Z778)+16),
IF(COUNTIF(Table9[MM Year],X778),
IF(AC778+AB778+Z778&lt;VLOOKUP(X778,Table9[],7,0),AC778
+AB778+Z778+VLOOKUP(X778,Table9[],4,0),AC778+AB778+Z778),AC778
+AB778+Z778)))</f>
        <v>#VALUE!</v>
      </c>
      <c r="AE778" s="42"/>
      <c r="AF778" s="15" t="str">
        <f>IFERROR(IF(COUNTIF(Table9[MM Year],X778),
IF(AD778&lt;VLOOKUP(X778,Table9[],7,0),AD778
+VLOOKUP(X778,Table9[],4,0),AD778),AD778
),"")</f>
        <v/>
      </c>
      <c r="AG778" s="5"/>
      <c r="AH778" s="5"/>
      <c r="AI778" s="5"/>
      <c r="AJ778" s="6"/>
      <c r="AK778" s="6"/>
      <c r="AL778" s="12" t="str">
        <f t="shared" si="127"/>
        <v/>
      </c>
      <c r="AM778" s="5"/>
      <c r="AN778" s="27" t="str">
        <f t="shared" si="128"/>
        <v/>
      </c>
      <c r="AO778" s="5"/>
      <c r="AP778" s="5"/>
      <c r="AQ778" s="6"/>
      <c r="AR778" s="12" t="str">
        <f t="shared" si="129"/>
        <v/>
      </c>
      <c r="AS778" s="6"/>
      <c r="AT778" s="5"/>
      <c r="AU778" s="53"/>
      <c r="AV778" s="53"/>
      <c r="AW778" s="54"/>
      <c r="AX778" s="15" t="str">
        <f t="shared" si="130"/>
        <v/>
      </c>
      <c r="AY778" s="5"/>
      <c r="AZ778" s="27" t="str">
        <f>IFERROR(VLOOKUP(AY778,vlookup!A$2:I$331,2,FALSE),"")</f>
        <v/>
      </c>
      <c r="BA778" s="27" t="str">
        <f>IFERROR(VLOOKUP(AY778,vlookup!A$2:I$331,3,FALSE),"")</f>
        <v/>
      </c>
      <c r="BB778" s="5"/>
      <c r="BC778" s="27" t="str">
        <f>IFERROR(VLOOKUP(BB778,vlookup!D$2:E$331,2,FALSE),"")</f>
        <v/>
      </c>
      <c r="BD778" s="5"/>
      <c r="BE778" s="27" t="str">
        <f t="shared" si="131"/>
        <v/>
      </c>
      <c r="BF778" s="27" t="str">
        <f>IFERROR(VLOOKUP(BE778,vlookup!G$2:I$331,2,FALSE),"")</f>
        <v/>
      </c>
      <c r="BG778" s="27" t="str">
        <f>IFERROR(VLOOKUP(BE778,vlookup!G$2:I$331,3,FALSE),"")</f>
        <v/>
      </c>
      <c r="BH778" s="5"/>
      <c r="BI778" s="6"/>
      <c r="BJ778" s="6"/>
      <c r="BK778" s="6"/>
      <c r="BL778" s="6"/>
    </row>
    <row r="779" spans="1:64">
      <c r="A779" s="4"/>
      <c r="B779" s="5"/>
      <c r="C779" s="27" t="str">
        <f>IFERROR(VLOOKUP(B779,vlookup!A$2:I$331,2,FALSE),"")</f>
        <v/>
      </c>
      <c r="D779" s="27" t="str">
        <f>IFERROR(VLOOKUP(B779,vlookup!A$2:I$331,3,FALSE),"")</f>
        <v/>
      </c>
      <c r="E779" s="5"/>
      <c r="F779" s="27" t="str">
        <f>IFERROR(VLOOKUP(E779,vlookup!D$2:E$331,2,FALSE),"")</f>
        <v/>
      </c>
      <c r="G779" s="5"/>
      <c r="H779" s="27" t="str">
        <f t="shared" si="122"/>
        <v/>
      </c>
      <c r="I779" s="27" t="str">
        <f>IFERROR(VLOOKUP(H779,vlookup!G$2:I$331,2,FALSE),"")</f>
        <v/>
      </c>
      <c r="J779" s="27" t="str">
        <f>IFERROR(VLOOKUP(H779,vlookup!G$2:I$331,3,FALSE),"")</f>
        <v/>
      </c>
      <c r="K779" s="5"/>
      <c r="L779" s="6"/>
      <c r="M779" s="6"/>
      <c r="N779" s="6"/>
      <c r="O779" s="6"/>
      <c r="P779" s="6"/>
      <c r="Q779" s="14" t="str">
        <f t="shared" si="123"/>
        <v/>
      </c>
      <c r="R779" s="5"/>
      <c r="S779" s="6"/>
      <c r="T779" s="6"/>
      <c r="U779" s="5"/>
      <c r="V779" s="45">
        <f t="shared" si="124"/>
        <v>0</v>
      </c>
      <c r="W779" s="45">
        <f t="shared" si="125"/>
        <v>0</v>
      </c>
      <c r="X779" s="45" t="e">
        <f t="shared" si="126"/>
        <v>#VALUE!</v>
      </c>
      <c r="Y779" s="45">
        <f>IFERROR(VALUE(V779),VLOOKUP(V779,DayReplace[],2,0))</f>
        <v>0</v>
      </c>
      <c r="Z779" s="45">
        <f>IF(V779=0,1,
IF(OR(AND(COUNTIF(Table12[Normal and Leap Years],X779),AA779=3,Y779=30),
AND(COUNTIF(Table9[MM Year],X779),COUNTIF(Table13[Always 29-Day Months],AA779),Y779=30)),Y779
-1,Y779))</f>
        <v>1</v>
      </c>
      <c r="AA779" s="45">
        <f>IFERROR(VALUE(W779),VLOOKUP(W779,MonthReplace[],2,0))</f>
        <v>0</v>
      </c>
      <c r="AB779" s="45" t="e">
        <f>IF(COUNTIF(Table9[MM Year],X779),VLOOKUP(AA779,MonthSerial[],VLOOKUP(X779,Table9[],3,0)+2,0),DATE(X779,AA779,0)-AC779)</f>
        <v>#VALUE!</v>
      </c>
      <c r="AC779" s="45" t="e">
        <f>IF(COUNTIF(Table9[MM Year],X779),
VLOOKUP(X779,Table9[],5,0),
DATE(X779,1,0))</f>
        <v>#VALUE!</v>
      </c>
      <c r="AD779" s="46" t="e">
        <f>IF(AA779=0,DATE(YEAR(AC779+1),7,16),
IF(V779=0,IF(COUNTIF(Table9[MM Year],X779),AC779+AB779+Z779+15-DAY(AC779+AB779+Z779+15)+16,AC779+AB779+Z779-DAY(AC779+AB779+Z779)+16),
IF(COUNTIF(Table9[MM Year],X779),
IF(AC779+AB779+Z779&lt;VLOOKUP(X779,Table9[],7,0),AC779
+AB779+Z779+VLOOKUP(X779,Table9[],4,0),AC779+AB779+Z779),AC779
+AB779+Z779)))</f>
        <v>#VALUE!</v>
      </c>
      <c r="AE779" s="42"/>
      <c r="AF779" s="15" t="str">
        <f>IFERROR(IF(COUNTIF(Table9[MM Year],X779),
IF(AD779&lt;VLOOKUP(X779,Table9[],7,0),AD779
+VLOOKUP(X779,Table9[],4,0),AD779),AD779
),"")</f>
        <v/>
      </c>
      <c r="AG779" s="5"/>
      <c r="AH779" s="5"/>
      <c r="AI779" s="5"/>
      <c r="AJ779" s="6"/>
      <c r="AK779" s="6"/>
      <c r="AL779" s="12" t="str">
        <f t="shared" si="127"/>
        <v/>
      </c>
      <c r="AM779" s="5"/>
      <c r="AN779" s="27" t="str">
        <f t="shared" si="128"/>
        <v/>
      </c>
      <c r="AO779" s="5"/>
      <c r="AP779" s="5"/>
      <c r="AQ779" s="6"/>
      <c r="AR779" s="12" t="str">
        <f t="shared" si="129"/>
        <v/>
      </c>
      <c r="AS779" s="6"/>
      <c r="AT779" s="5"/>
      <c r="AU779" s="53"/>
      <c r="AV779" s="53"/>
      <c r="AW779" s="54"/>
      <c r="AX779" s="15" t="str">
        <f t="shared" si="130"/>
        <v/>
      </c>
      <c r="AY779" s="5"/>
      <c r="AZ779" s="27" t="str">
        <f>IFERROR(VLOOKUP(AY779,vlookup!A$2:I$331,2,FALSE),"")</f>
        <v/>
      </c>
      <c r="BA779" s="27" t="str">
        <f>IFERROR(VLOOKUP(AY779,vlookup!A$2:I$331,3,FALSE),"")</f>
        <v/>
      </c>
      <c r="BB779" s="5"/>
      <c r="BC779" s="27" t="str">
        <f>IFERROR(VLOOKUP(BB779,vlookup!D$2:E$331,2,FALSE),"")</f>
        <v/>
      </c>
      <c r="BD779" s="5"/>
      <c r="BE779" s="27" t="str">
        <f t="shared" si="131"/>
        <v/>
      </c>
      <c r="BF779" s="27" t="str">
        <f>IFERROR(VLOOKUP(BE779,vlookup!G$2:I$331,2,FALSE),"")</f>
        <v/>
      </c>
      <c r="BG779" s="27" t="str">
        <f>IFERROR(VLOOKUP(BE779,vlookup!G$2:I$331,3,FALSE),"")</f>
        <v/>
      </c>
      <c r="BH779" s="5"/>
      <c r="BI779" s="6"/>
      <c r="BJ779" s="6"/>
      <c r="BK779" s="6"/>
      <c r="BL779" s="6"/>
    </row>
    <row r="780" spans="1:64">
      <c r="A780" s="4"/>
      <c r="B780" s="5"/>
      <c r="C780" s="27" t="str">
        <f>IFERROR(VLOOKUP(B780,vlookup!A$2:I$331,2,FALSE),"")</f>
        <v/>
      </c>
      <c r="D780" s="27" t="str">
        <f>IFERROR(VLOOKUP(B780,vlookup!A$2:I$331,3,FALSE),"")</f>
        <v/>
      </c>
      <c r="E780" s="5"/>
      <c r="F780" s="27" t="str">
        <f>IFERROR(VLOOKUP(E780,vlookup!D$2:E$331,2,FALSE),"")</f>
        <v/>
      </c>
      <c r="G780" s="5"/>
      <c r="H780" s="27" t="str">
        <f t="shared" si="122"/>
        <v/>
      </c>
      <c r="I780" s="27" t="str">
        <f>IFERROR(VLOOKUP(H780,vlookup!G$2:I$331,2,FALSE),"")</f>
        <v/>
      </c>
      <c r="J780" s="27" t="str">
        <f>IFERROR(VLOOKUP(H780,vlookup!G$2:I$331,3,FALSE),"")</f>
        <v/>
      </c>
      <c r="K780" s="5"/>
      <c r="L780" s="6"/>
      <c r="M780" s="6"/>
      <c r="N780" s="6"/>
      <c r="O780" s="6"/>
      <c r="P780" s="6"/>
      <c r="Q780" s="14" t="str">
        <f t="shared" si="123"/>
        <v/>
      </c>
      <c r="R780" s="5"/>
      <c r="S780" s="6"/>
      <c r="T780" s="6"/>
      <c r="U780" s="5"/>
      <c r="V780" s="45">
        <f t="shared" si="124"/>
        <v>0</v>
      </c>
      <c r="W780" s="45">
        <f t="shared" si="125"/>
        <v>0</v>
      </c>
      <c r="X780" s="45" t="e">
        <f t="shared" si="126"/>
        <v>#VALUE!</v>
      </c>
      <c r="Y780" s="45">
        <f>IFERROR(VALUE(V780),VLOOKUP(V780,DayReplace[],2,0))</f>
        <v>0</v>
      </c>
      <c r="Z780" s="45">
        <f>IF(V780=0,1,
IF(OR(AND(COUNTIF(Table12[Normal and Leap Years],X780),AA780=3,Y780=30),
AND(COUNTIF(Table9[MM Year],X780),COUNTIF(Table13[Always 29-Day Months],AA780),Y780=30)),Y780
-1,Y780))</f>
        <v>1</v>
      </c>
      <c r="AA780" s="45">
        <f>IFERROR(VALUE(W780),VLOOKUP(W780,MonthReplace[],2,0))</f>
        <v>0</v>
      </c>
      <c r="AB780" s="45" t="e">
        <f>IF(COUNTIF(Table9[MM Year],X780),VLOOKUP(AA780,MonthSerial[],VLOOKUP(X780,Table9[],3,0)+2,0),DATE(X780,AA780,0)-AC780)</f>
        <v>#VALUE!</v>
      </c>
      <c r="AC780" s="45" t="e">
        <f>IF(COUNTIF(Table9[MM Year],X780),
VLOOKUP(X780,Table9[],5,0),
DATE(X780,1,0))</f>
        <v>#VALUE!</v>
      </c>
      <c r="AD780" s="46" t="e">
        <f>IF(AA780=0,DATE(YEAR(AC780+1),7,16),
IF(V780=0,IF(COUNTIF(Table9[MM Year],X780),AC780+AB780+Z780+15-DAY(AC780+AB780+Z780+15)+16,AC780+AB780+Z780-DAY(AC780+AB780+Z780)+16),
IF(COUNTIF(Table9[MM Year],X780),
IF(AC780+AB780+Z780&lt;VLOOKUP(X780,Table9[],7,0),AC780
+AB780+Z780+VLOOKUP(X780,Table9[],4,0),AC780+AB780+Z780),AC780
+AB780+Z780)))</f>
        <v>#VALUE!</v>
      </c>
      <c r="AE780" s="42"/>
      <c r="AF780" s="15" t="str">
        <f>IFERROR(IF(COUNTIF(Table9[MM Year],X780),
IF(AD780&lt;VLOOKUP(X780,Table9[],7,0),AD780
+VLOOKUP(X780,Table9[],4,0),AD780),AD780
),"")</f>
        <v/>
      </c>
      <c r="AG780" s="5"/>
      <c r="AH780" s="5"/>
      <c r="AI780" s="5"/>
      <c r="AJ780" s="6"/>
      <c r="AK780" s="6"/>
      <c r="AL780" s="12" t="str">
        <f t="shared" si="127"/>
        <v/>
      </c>
      <c r="AM780" s="5"/>
      <c r="AN780" s="27" t="str">
        <f t="shared" si="128"/>
        <v/>
      </c>
      <c r="AO780" s="5"/>
      <c r="AP780" s="5"/>
      <c r="AQ780" s="6"/>
      <c r="AR780" s="12" t="str">
        <f t="shared" si="129"/>
        <v/>
      </c>
      <c r="AS780" s="6"/>
      <c r="AT780" s="5"/>
      <c r="AU780" s="53"/>
      <c r="AV780" s="53"/>
      <c r="AW780" s="54"/>
      <c r="AX780" s="15" t="str">
        <f t="shared" si="130"/>
        <v/>
      </c>
      <c r="AY780" s="5"/>
      <c r="AZ780" s="27" t="str">
        <f>IFERROR(VLOOKUP(AY780,vlookup!A$2:I$331,2,FALSE),"")</f>
        <v/>
      </c>
      <c r="BA780" s="27" t="str">
        <f>IFERROR(VLOOKUP(AY780,vlookup!A$2:I$331,3,FALSE),"")</f>
        <v/>
      </c>
      <c r="BB780" s="5"/>
      <c r="BC780" s="27" t="str">
        <f>IFERROR(VLOOKUP(BB780,vlookup!D$2:E$331,2,FALSE),"")</f>
        <v/>
      </c>
      <c r="BD780" s="5"/>
      <c r="BE780" s="27" t="str">
        <f t="shared" si="131"/>
        <v/>
      </c>
      <c r="BF780" s="27" t="str">
        <f>IFERROR(VLOOKUP(BE780,vlookup!G$2:I$331,2,FALSE),"")</f>
        <v/>
      </c>
      <c r="BG780" s="27" t="str">
        <f>IFERROR(VLOOKUP(BE780,vlookup!G$2:I$331,3,FALSE),"")</f>
        <v/>
      </c>
      <c r="BH780" s="5"/>
      <c r="BI780" s="6"/>
      <c r="BJ780" s="6"/>
      <c r="BK780" s="6"/>
      <c r="BL780" s="6"/>
    </row>
    <row r="781" spans="1:64">
      <c r="A781" s="4"/>
      <c r="B781" s="5"/>
      <c r="C781" s="27" t="str">
        <f>IFERROR(VLOOKUP(B781,vlookup!A$2:I$331,2,FALSE),"")</f>
        <v/>
      </c>
      <c r="D781" s="27" t="str">
        <f>IFERROR(VLOOKUP(B781,vlookup!A$2:I$331,3,FALSE),"")</f>
        <v/>
      </c>
      <c r="E781" s="5"/>
      <c r="F781" s="27" t="str">
        <f>IFERROR(VLOOKUP(E781,vlookup!D$2:E$331,2,FALSE),"")</f>
        <v/>
      </c>
      <c r="G781" s="5"/>
      <c r="H781" s="27" t="str">
        <f t="shared" si="122"/>
        <v/>
      </c>
      <c r="I781" s="27" t="str">
        <f>IFERROR(VLOOKUP(H781,vlookup!G$2:I$331,2,FALSE),"")</f>
        <v/>
      </c>
      <c r="J781" s="27" t="str">
        <f>IFERROR(VLOOKUP(H781,vlookup!G$2:I$331,3,FALSE),"")</f>
        <v/>
      </c>
      <c r="K781" s="5"/>
      <c r="L781" s="6"/>
      <c r="M781" s="6"/>
      <c r="N781" s="6"/>
      <c r="O781" s="6"/>
      <c r="P781" s="6"/>
      <c r="Q781" s="14" t="str">
        <f t="shared" si="123"/>
        <v/>
      </c>
      <c r="R781" s="5"/>
      <c r="S781" s="6"/>
      <c r="T781" s="6"/>
      <c r="U781" s="5"/>
      <c r="V781" s="45">
        <f t="shared" si="124"/>
        <v>0</v>
      </c>
      <c r="W781" s="45">
        <f t="shared" si="125"/>
        <v>0</v>
      </c>
      <c r="X781" s="45" t="e">
        <f t="shared" si="126"/>
        <v>#VALUE!</v>
      </c>
      <c r="Y781" s="45">
        <f>IFERROR(VALUE(V781),VLOOKUP(V781,DayReplace[],2,0))</f>
        <v>0</v>
      </c>
      <c r="Z781" s="45">
        <f>IF(V781=0,1,
IF(OR(AND(COUNTIF(Table12[Normal and Leap Years],X781),AA781=3,Y781=30),
AND(COUNTIF(Table9[MM Year],X781),COUNTIF(Table13[Always 29-Day Months],AA781),Y781=30)),Y781
-1,Y781))</f>
        <v>1</v>
      </c>
      <c r="AA781" s="45">
        <f>IFERROR(VALUE(W781),VLOOKUP(W781,MonthReplace[],2,0))</f>
        <v>0</v>
      </c>
      <c r="AB781" s="45" t="e">
        <f>IF(COUNTIF(Table9[MM Year],X781),VLOOKUP(AA781,MonthSerial[],VLOOKUP(X781,Table9[],3,0)+2,0),DATE(X781,AA781,0)-AC781)</f>
        <v>#VALUE!</v>
      </c>
      <c r="AC781" s="45" t="e">
        <f>IF(COUNTIF(Table9[MM Year],X781),
VLOOKUP(X781,Table9[],5,0),
DATE(X781,1,0))</f>
        <v>#VALUE!</v>
      </c>
      <c r="AD781" s="46" t="e">
        <f>IF(AA781=0,DATE(YEAR(AC781+1),7,16),
IF(V781=0,IF(COUNTIF(Table9[MM Year],X781),AC781+AB781+Z781+15-DAY(AC781+AB781+Z781+15)+16,AC781+AB781+Z781-DAY(AC781+AB781+Z781)+16),
IF(COUNTIF(Table9[MM Year],X781),
IF(AC781+AB781+Z781&lt;VLOOKUP(X781,Table9[],7,0),AC781
+AB781+Z781+VLOOKUP(X781,Table9[],4,0),AC781+AB781+Z781),AC781
+AB781+Z781)))</f>
        <v>#VALUE!</v>
      </c>
      <c r="AE781" s="42"/>
      <c r="AF781" s="15" t="str">
        <f>IFERROR(IF(COUNTIF(Table9[MM Year],X781),
IF(AD781&lt;VLOOKUP(X781,Table9[],7,0),AD781
+VLOOKUP(X781,Table9[],4,0),AD781),AD781
),"")</f>
        <v/>
      </c>
      <c r="AG781" s="5"/>
      <c r="AH781" s="5"/>
      <c r="AI781" s="5"/>
      <c r="AJ781" s="6"/>
      <c r="AK781" s="6"/>
      <c r="AL781" s="12" t="str">
        <f t="shared" si="127"/>
        <v/>
      </c>
      <c r="AM781" s="5"/>
      <c r="AN781" s="27" t="str">
        <f t="shared" si="128"/>
        <v/>
      </c>
      <c r="AO781" s="5"/>
      <c r="AP781" s="5"/>
      <c r="AQ781" s="6"/>
      <c r="AR781" s="12" t="str">
        <f t="shared" si="129"/>
        <v/>
      </c>
      <c r="AS781" s="6"/>
      <c r="AT781" s="5"/>
      <c r="AU781" s="53"/>
      <c r="AV781" s="53"/>
      <c r="AW781" s="54"/>
      <c r="AX781" s="15" t="str">
        <f t="shared" si="130"/>
        <v/>
      </c>
      <c r="AY781" s="5"/>
      <c r="AZ781" s="27" t="str">
        <f>IFERROR(VLOOKUP(AY781,vlookup!A$2:I$331,2,FALSE),"")</f>
        <v/>
      </c>
      <c r="BA781" s="27" t="str">
        <f>IFERROR(VLOOKUP(AY781,vlookup!A$2:I$331,3,FALSE),"")</f>
        <v/>
      </c>
      <c r="BB781" s="5"/>
      <c r="BC781" s="27" t="str">
        <f>IFERROR(VLOOKUP(BB781,vlookup!D$2:E$331,2,FALSE),"")</f>
        <v/>
      </c>
      <c r="BD781" s="5"/>
      <c r="BE781" s="27" t="str">
        <f t="shared" si="131"/>
        <v/>
      </c>
      <c r="BF781" s="27" t="str">
        <f>IFERROR(VLOOKUP(BE781,vlookup!G$2:I$331,2,FALSE),"")</f>
        <v/>
      </c>
      <c r="BG781" s="27" t="str">
        <f>IFERROR(VLOOKUP(BE781,vlookup!G$2:I$331,3,FALSE),"")</f>
        <v/>
      </c>
      <c r="BH781" s="5"/>
      <c r="BI781" s="6"/>
      <c r="BJ781" s="6"/>
      <c r="BK781" s="6"/>
      <c r="BL781" s="6"/>
    </row>
    <row r="782" spans="1:64">
      <c r="A782" s="4"/>
      <c r="B782" s="5"/>
      <c r="C782" s="27" t="str">
        <f>IFERROR(VLOOKUP(B782,vlookup!A$2:I$331,2,FALSE),"")</f>
        <v/>
      </c>
      <c r="D782" s="27" t="str">
        <f>IFERROR(VLOOKUP(B782,vlookup!A$2:I$331,3,FALSE),"")</f>
        <v/>
      </c>
      <c r="E782" s="5"/>
      <c r="F782" s="27" t="str">
        <f>IFERROR(VLOOKUP(E782,vlookup!D$2:E$331,2,FALSE),"")</f>
        <v/>
      </c>
      <c r="G782" s="5"/>
      <c r="H782" s="27" t="str">
        <f t="shared" si="122"/>
        <v/>
      </c>
      <c r="I782" s="27" t="str">
        <f>IFERROR(VLOOKUP(H782,vlookup!G$2:I$331,2,FALSE),"")</f>
        <v/>
      </c>
      <c r="J782" s="27" t="str">
        <f>IFERROR(VLOOKUP(H782,vlookup!G$2:I$331,3,FALSE),"")</f>
        <v/>
      </c>
      <c r="K782" s="5"/>
      <c r="L782" s="6"/>
      <c r="M782" s="6"/>
      <c r="N782" s="6"/>
      <c r="O782" s="6"/>
      <c r="P782" s="6"/>
      <c r="Q782" s="14" t="str">
        <f t="shared" si="123"/>
        <v/>
      </c>
      <c r="R782" s="5"/>
      <c r="S782" s="6"/>
      <c r="T782" s="6"/>
      <c r="U782" s="5"/>
      <c r="V782" s="45">
        <f t="shared" si="124"/>
        <v>0</v>
      </c>
      <c r="W782" s="45">
        <f t="shared" si="125"/>
        <v>0</v>
      </c>
      <c r="X782" s="45" t="e">
        <f t="shared" si="126"/>
        <v>#VALUE!</v>
      </c>
      <c r="Y782" s="45">
        <f>IFERROR(VALUE(V782),VLOOKUP(V782,DayReplace[],2,0))</f>
        <v>0</v>
      </c>
      <c r="Z782" s="45">
        <f>IF(V782=0,1,
IF(OR(AND(COUNTIF(Table12[Normal and Leap Years],X782),AA782=3,Y782=30),
AND(COUNTIF(Table9[MM Year],X782),COUNTIF(Table13[Always 29-Day Months],AA782),Y782=30)),Y782
-1,Y782))</f>
        <v>1</v>
      </c>
      <c r="AA782" s="45">
        <f>IFERROR(VALUE(W782),VLOOKUP(W782,MonthReplace[],2,0))</f>
        <v>0</v>
      </c>
      <c r="AB782" s="45" t="e">
        <f>IF(COUNTIF(Table9[MM Year],X782),VLOOKUP(AA782,MonthSerial[],VLOOKUP(X782,Table9[],3,0)+2,0),DATE(X782,AA782,0)-AC782)</f>
        <v>#VALUE!</v>
      </c>
      <c r="AC782" s="45" t="e">
        <f>IF(COUNTIF(Table9[MM Year],X782),
VLOOKUP(X782,Table9[],5,0),
DATE(X782,1,0))</f>
        <v>#VALUE!</v>
      </c>
      <c r="AD782" s="46" t="e">
        <f>IF(AA782=0,DATE(YEAR(AC782+1),7,16),
IF(V782=0,IF(COUNTIF(Table9[MM Year],X782),AC782+AB782+Z782+15-DAY(AC782+AB782+Z782+15)+16,AC782+AB782+Z782-DAY(AC782+AB782+Z782)+16),
IF(COUNTIF(Table9[MM Year],X782),
IF(AC782+AB782+Z782&lt;VLOOKUP(X782,Table9[],7,0),AC782
+AB782+Z782+VLOOKUP(X782,Table9[],4,0),AC782+AB782+Z782),AC782
+AB782+Z782)))</f>
        <v>#VALUE!</v>
      </c>
      <c r="AE782" s="42"/>
      <c r="AF782" s="15" t="str">
        <f>IFERROR(IF(COUNTIF(Table9[MM Year],X782),
IF(AD782&lt;VLOOKUP(X782,Table9[],7,0),AD782
+VLOOKUP(X782,Table9[],4,0),AD782),AD782
),"")</f>
        <v/>
      </c>
      <c r="AG782" s="5"/>
      <c r="AH782" s="5"/>
      <c r="AI782" s="5"/>
      <c r="AJ782" s="6"/>
      <c r="AK782" s="6"/>
      <c r="AL782" s="12" t="str">
        <f t="shared" si="127"/>
        <v/>
      </c>
      <c r="AM782" s="5"/>
      <c r="AN782" s="27" t="str">
        <f t="shared" si="128"/>
        <v/>
      </c>
      <c r="AO782" s="5"/>
      <c r="AP782" s="5"/>
      <c r="AQ782" s="6"/>
      <c r="AR782" s="12" t="str">
        <f t="shared" si="129"/>
        <v/>
      </c>
      <c r="AS782" s="6"/>
      <c r="AT782" s="5"/>
      <c r="AU782" s="53"/>
      <c r="AV782" s="53"/>
      <c r="AW782" s="54"/>
      <c r="AX782" s="15" t="str">
        <f t="shared" si="130"/>
        <v/>
      </c>
      <c r="AY782" s="5"/>
      <c r="AZ782" s="27" t="str">
        <f>IFERROR(VLOOKUP(AY782,vlookup!A$2:I$331,2,FALSE),"")</f>
        <v/>
      </c>
      <c r="BA782" s="27" t="str">
        <f>IFERROR(VLOOKUP(AY782,vlookup!A$2:I$331,3,FALSE),"")</f>
        <v/>
      </c>
      <c r="BB782" s="5"/>
      <c r="BC782" s="27" t="str">
        <f>IFERROR(VLOOKUP(BB782,vlookup!D$2:E$331,2,FALSE),"")</f>
        <v/>
      </c>
      <c r="BD782" s="5"/>
      <c r="BE782" s="27" t="str">
        <f t="shared" si="131"/>
        <v/>
      </c>
      <c r="BF782" s="27" t="str">
        <f>IFERROR(VLOOKUP(BE782,vlookup!G$2:I$331,2,FALSE),"")</f>
        <v/>
      </c>
      <c r="BG782" s="27" t="str">
        <f>IFERROR(VLOOKUP(BE782,vlookup!G$2:I$331,3,FALSE),"")</f>
        <v/>
      </c>
      <c r="BH782" s="5"/>
      <c r="BI782" s="6"/>
      <c r="BJ782" s="6"/>
      <c r="BK782" s="6"/>
      <c r="BL782" s="6"/>
    </row>
    <row r="783" spans="1:64">
      <c r="A783" s="4"/>
      <c r="B783" s="5"/>
      <c r="C783" s="27" t="str">
        <f>IFERROR(VLOOKUP(B783,vlookup!A$2:I$331,2,FALSE),"")</f>
        <v/>
      </c>
      <c r="D783" s="27" t="str">
        <f>IFERROR(VLOOKUP(B783,vlookup!A$2:I$331,3,FALSE),"")</f>
        <v/>
      </c>
      <c r="E783" s="5"/>
      <c r="F783" s="27" t="str">
        <f>IFERROR(VLOOKUP(E783,vlookup!D$2:E$331,2,FALSE),"")</f>
        <v/>
      </c>
      <c r="G783" s="5"/>
      <c r="H783" s="27" t="str">
        <f t="shared" si="122"/>
        <v/>
      </c>
      <c r="I783" s="27" t="str">
        <f>IFERROR(VLOOKUP(H783,vlookup!G$2:I$331,2,FALSE),"")</f>
        <v/>
      </c>
      <c r="J783" s="27" t="str">
        <f>IFERROR(VLOOKUP(H783,vlookup!G$2:I$331,3,FALSE),"")</f>
        <v/>
      </c>
      <c r="K783" s="5"/>
      <c r="L783" s="6"/>
      <c r="M783" s="6"/>
      <c r="N783" s="6"/>
      <c r="O783" s="6"/>
      <c r="P783" s="6"/>
      <c r="Q783" s="14" t="str">
        <f t="shared" si="123"/>
        <v/>
      </c>
      <c r="R783" s="5"/>
      <c r="S783" s="6"/>
      <c r="T783" s="6"/>
      <c r="U783" s="5"/>
      <c r="V783" s="45">
        <f t="shared" si="124"/>
        <v>0</v>
      </c>
      <c r="W783" s="45">
        <f t="shared" si="125"/>
        <v>0</v>
      </c>
      <c r="X783" s="45" t="e">
        <f t="shared" si="126"/>
        <v>#VALUE!</v>
      </c>
      <c r="Y783" s="45">
        <f>IFERROR(VALUE(V783),VLOOKUP(V783,DayReplace[],2,0))</f>
        <v>0</v>
      </c>
      <c r="Z783" s="45">
        <f>IF(V783=0,1,
IF(OR(AND(COUNTIF(Table12[Normal and Leap Years],X783),AA783=3,Y783=30),
AND(COUNTIF(Table9[MM Year],X783),COUNTIF(Table13[Always 29-Day Months],AA783),Y783=30)),Y783
-1,Y783))</f>
        <v>1</v>
      </c>
      <c r="AA783" s="45">
        <f>IFERROR(VALUE(W783),VLOOKUP(W783,MonthReplace[],2,0))</f>
        <v>0</v>
      </c>
      <c r="AB783" s="45" t="e">
        <f>IF(COUNTIF(Table9[MM Year],X783),VLOOKUP(AA783,MonthSerial[],VLOOKUP(X783,Table9[],3,0)+2,0),DATE(X783,AA783,0)-AC783)</f>
        <v>#VALUE!</v>
      </c>
      <c r="AC783" s="45" t="e">
        <f>IF(COUNTIF(Table9[MM Year],X783),
VLOOKUP(X783,Table9[],5,0),
DATE(X783,1,0))</f>
        <v>#VALUE!</v>
      </c>
      <c r="AD783" s="46" t="e">
        <f>IF(AA783=0,DATE(YEAR(AC783+1),7,16),
IF(V783=0,IF(COUNTIF(Table9[MM Year],X783),AC783+AB783+Z783+15-DAY(AC783+AB783+Z783+15)+16,AC783+AB783+Z783-DAY(AC783+AB783+Z783)+16),
IF(COUNTIF(Table9[MM Year],X783),
IF(AC783+AB783+Z783&lt;VLOOKUP(X783,Table9[],7,0),AC783
+AB783+Z783+VLOOKUP(X783,Table9[],4,0),AC783+AB783+Z783),AC783
+AB783+Z783)))</f>
        <v>#VALUE!</v>
      </c>
      <c r="AE783" s="42"/>
      <c r="AF783" s="15" t="str">
        <f>IFERROR(IF(COUNTIF(Table9[MM Year],X783),
IF(AD783&lt;VLOOKUP(X783,Table9[],7,0),AD783
+VLOOKUP(X783,Table9[],4,0),AD783),AD783
),"")</f>
        <v/>
      </c>
      <c r="AG783" s="5"/>
      <c r="AH783" s="5"/>
      <c r="AI783" s="5"/>
      <c r="AJ783" s="6"/>
      <c r="AK783" s="6"/>
      <c r="AL783" s="12" t="str">
        <f t="shared" si="127"/>
        <v/>
      </c>
      <c r="AM783" s="5"/>
      <c r="AN783" s="27" t="str">
        <f t="shared" si="128"/>
        <v/>
      </c>
      <c r="AO783" s="5"/>
      <c r="AP783" s="5"/>
      <c r="AQ783" s="6"/>
      <c r="AR783" s="12" t="str">
        <f t="shared" si="129"/>
        <v/>
      </c>
      <c r="AS783" s="6"/>
      <c r="AT783" s="5"/>
      <c r="AU783" s="53"/>
      <c r="AV783" s="53"/>
      <c r="AW783" s="54"/>
      <c r="AX783" s="15" t="str">
        <f t="shared" si="130"/>
        <v/>
      </c>
      <c r="AY783" s="5"/>
      <c r="AZ783" s="27" t="str">
        <f>IFERROR(VLOOKUP(AY783,vlookup!A$2:I$331,2,FALSE),"")</f>
        <v/>
      </c>
      <c r="BA783" s="27" t="str">
        <f>IFERROR(VLOOKUP(AY783,vlookup!A$2:I$331,3,FALSE),"")</f>
        <v/>
      </c>
      <c r="BB783" s="5"/>
      <c r="BC783" s="27" t="str">
        <f>IFERROR(VLOOKUP(BB783,vlookup!D$2:E$331,2,FALSE),"")</f>
        <v/>
      </c>
      <c r="BD783" s="5"/>
      <c r="BE783" s="27" t="str">
        <f t="shared" si="131"/>
        <v/>
      </c>
      <c r="BF783" s="27" t="str">
        <f>IFERROR(VLOOKUP(BE783,vlookup!G$2:I$331,2,FALSE),"")</f>
        <v/>
      </c>
      <c r="BG783" s="27" t="str">
        <f>IFERROR(VLOOKUP(BE783,vlookup!G$2:I$331,3,FALSE),"")</f>
        <v/>
      </c>
      <c r="BH783" s="5"/>
      <c r="BI783" s="6"/>
      <c r="BJ783" s="6"/>
      <c r="BK783" s="6"/>
      <c r="BL783" s="6"/>
    </row>
    <row r="784" spans="1:64">
      <c r="A784" s="4"/>
      <c r="B784" s="5"/>
      <c r="C784" s="27" t="str">
        <f>IFERROR(VLOOKUP(B784,vlookup!A$2:I$331,2,FALSE),"")</f>
        <v/>
      </c>
      <c r="D784" s="27" t="str">
        <f>IFERROR(VLOOKUP(B784,vlookup!A$2:I$331,3,FALSE),"")</f>
        <v/>
      </c>
      <c r="E784" s="5"/>
      <c r="F784" s="27" t="str">
        <f>IFERROR(VLOOKUP(E784,vlookup!D$2:E$331,2,FALSE),"")</f>
        <v/>
      </c>
      <c r="G784" s="5"/>
      <c r="H784" s="27" t="str">
        <f t="shared" si="122"/>
        <v/>
      </c>
      <c r="I784" s="27" t="str">
        <f>IFERROR(VLOOKUP(H784,vlookup!G$2:I$331,2,FALSE),"")</f>
        <v/>
      </c>
      <c r="J784" s="27" t="str">
        <f>IFERROR(VLOOKUP(H784,vlookup!G$2:I$331,3,FALSE),"")</f>
        <v/>
      </c>
      <c r="K784" s="5"/>
      <c r="L784" s="6"/>
      <c r="M784" s="6"/>
      <c r="N784" s="6"/>
      <c r="O784" s="6"/>
      <c r="P784" s="6"/>
      <c r="Q784" s="14" t="str">
        <f t="shared" si="123"/>
        <v/>
      </c>
      <c r="R784" s="5"/>
      <c r="S784" s="6"/>
      <c r="T784" s="6"/>
      <c r="U784" s="5"/>
      <c r="V784" s="45">
        <f t="shared" si="124"/>
        <v>0</v>
      </c>
      <c r="W784" s="45">
        <f t="shared" si="125"/>
        <v>0</v>
      </c>
      <c r="X784" s="45" t="e">
        <f t="shared" si="126"/>
        <v>#VALUE!</v>
      </c>
      <c r="Y784" s="45">
        <f>IFERROR(VALUE(V784),VLOOKUP(V784,DayReplace[],2,0))</f>
        <v>0</v>
      </c>
      <c r="Z784" s="45">
        <f>IF(V784=0,1,
IF(OR(AND(COUNTIF(Table12[Normal and Leap Years],X784),AA784=3,Y784=30),
AND(COUNTIF(Table9[MM Year],X784),COUNTIF(Table13[Always 29-Day Months],AA784),Y784=30)),Y784
-1,Y784))</f>
        <v>1</v>
      </c>
      <c r="AA784" s="45">
        <f>IFERROR(VALUE(W784),VLOOKUP(W784,MonthReplace[],2,0))</f>
        <v>0</v>
      </c>
      <c r="AB784" s="45" t="e">
        <f>IF(COUNTIF(Table9[MM Year],X784),VLOOKUP(AA784,MonthSerial[],VLOOKUP(X784,Table9[],3,0)+2,0),DATE(X784,AA784,0)-AC784)</f>
        <v>#VALUE!</v>
      </c>
      <c r="AC784" s="45" t="e">
        <f>IF(COUNTIF(Table9[MM Year],X784),
VLOOKUP(X784,Table9[],5,0),
DATE(X784,1,0))</f>
        <v>#VALUE!</v>
      </c>
      <c r="AD784" s="46" t="e">
        <f>IF(AA784=0,DATE(YEAR(AC784+1),7,16),
IF(V784=0,IF(COUNTIF(Table9[MM Year],X784),AC784+AB784+Z784+15-DAY(AC784+AB784+Z784+15)+16,AC784+AB784+Z784-DAY(AC784+AB784+Z784)+16),
IF(COUNTIF(Table9[MM Year],X784),
IF(AC784+AB784+Z784&lt;VLOOKUP(X784,Table9[],7,0),AC784
+AB784+Z784+VLOOKUP(X784,Table9[],4,0),AC784+AB784+Z784),AC784
+AB784+Z784)))</f>
        <v>#VALUE!</v>
      </c>
      <c r="AE784" s="42"/>
      <c r="AF784" s="15" t="str">
        <f>IFERROR(IF(COUNTIF(Table9[MM Year],X784),
IF(AD784&lt;VLOOKUP(X784,Table9[],7,0),AD784
+VLOOKUP(X784,Table9[],4,0),AD784),AD784
),"")</f>
        <v/>
      </c>
      <c r="AG784" s="5"/>
      <c r="AH784" s="5"/>
      <c r="AI784" s="5"/>
      <c r="AJ784" s="6"/>
      <c r="AK784" s="6"/>
      <c r="AL784" s="12" t="str">
        <f t="shared" si="127"/>
        <v/>
      </c>
      <c r="AM784" s="5"/>
      <c r="AN784" s="27" t="str">
        <f t="shared" si="128"/>
        <v/>
      </c>
      <c r="AO784" s="5"/>
      <c r="AP784" s="5"/>
      <c r="AQ784" s="6"/>
      <c r="AR784" s="12" t="str">
        <f t="shared" si="129"/>
        <v/>
      </c>
      <c r="AS784" s="6"/>
      <c r="AT784" s="5"/>
      <c r="AU784" s="53"/>
      <c r="AV784" s="53"/>
      <c r="AW784" s="54"/>
      <c r="AX784" s="15" t="str">
        <f t="shared" si="130"/>
        <v/>
      </c>
      <c r="AY784" s="5"/>
      <c r="AZ784" s="27" t="str">
        <f>IFERROR(VLOOKUP(AY784,vlookup!A$2:I$331,2,FALSE),"")</f>
        <v/>
      </c>
      <c r="BA784" s="27" t="str">
        <f>IFERROR(VLOOKUP(AY784,vlookup!A$2:I$331,3,FALSE),"")</f>
        <v/>
      </c>
      <c r="BB784" s="5"/>
      <c r="BC784" s="27" t="str">
        <f>IFERROR(VLOOKUP(BB784,vlookup!D$2:E$331,2,FALSE),"")</f>
        <v/>
      </c>
      <c r="BD784" s="5"/>
      <c r="BE784" s="27" t="str">
        <f t="shared" si="131"/>
        <v/>
      </c>
      <c r="BF784" s="27" t="str">
        <f>IFERROR(VLOOKUP(BE784,vlookup!G$2:I$331,2,FALSE),"")</f>
        <v/>
      </c>
      <c r="BG784" s="27" t="str">
        <f>IFERROR(VLOOKUP(BE784,vlookup!G$2:I$331,3,FALSE),"")</f>
        <v/>
      </c>
      <c r="BH784" s="5"/>
      <c r="BI784" s="6"/>
      <c r="BJ784" s="6"/>
      <c r="BK784" s="6"/>
      <c r="BL784" s="6"/>
    </row>
    <row r="785" spans="1:64">
      <c r="A785" s="4"/>
      <c r="B785" s="5"/>
      <c r="C785" s="27" t="str">
        <f>IFERROR(VLOOKUP(B785,vlookup!A$2:I$331,2,FALSE),"")</f>
        <v/>
      </c>
      <c r="D785" s="27" t="str">
        <f>IFERROR(VLOOKUP(B785,vlookup!A$2:I$331,3,FALSE),"")</f>
        <v/>
      </c>
      <c r="E785" s="5"/>
      <c r="F785" s="27" t="str">
        <f>IFERROR(VLOOKUP(E785,vlookup!D$2:E$331,2,FALSE),"")</f>
        <v/>
      </c>
      <c r="G785" s="5"/>
      <c r="H785" s="27" t="str">
        <f t="shared" si="122"/>
        <v/>
      </c>
      <c r="I785" s="27" t="str">
        <f>IFERROR(VLOOKUP(H785,vlookup!G$2:I$331,2,FALSE),"")</f>
        <v/>
      </c>
      <c r="J785" s="27" t="str">
        <f>IFERROR(VLOOKUP(H785,vlookup!G$2:I$331,3,FALSE),"")</f>
        <v/>
      </c>
      <c r="K785" s="5"/>
      <c r="L785" s="6"/>
      <c r="M785" s="6"/>
      <c r="N785" s="6"/>
      <c r="O785" s="6"/>
      <c r="P785" s="6"/>
      <c r="Q785" s="14" t="str">
        <f t="shared" si="123"/>
        <v/>
      </c>
      <c r="R785" s="5"/>
      <c r="S785" s="6"/>
      <c r="T785" s="6"/>
      <c r="U785" s="5"/>
      <c r="V785" s="45">
        <f t="shared" si="124"/>
        <v>0</v>
      </c>
      <c r="W785" s="45">
        <f t="shared" si="125"/>
        <v>0</v>
      </c>
      <c r="X785" s="45" t="e">
        <f t="shared" si="126"/>
        <v>#VALUE!</v>
      </c>
      <c r="Y785" s="45">
        <f>IFERROR(VALUE(V785),VLOOKUP(V785,DayReplace[],2,0))</f>
        <v>0</v>
      </c>
      <c r="Z785" s="45">
        <f>IF(V785=0,1,
IF(OR(AND(COUNTIF(Table12[Normal and Leap Years],X785),AA785=3,Y785=30),
AND(COUNTIF(Table9[MM Year],X785),COUNTIF(Table13[Always 29-Day Months],AA785),Y785=30)),Y785
-1,Y785))</f>
        <v>1</v>
      </c>
      <c r="AA785" s="45">
        <f>IFERROR(VALUE(W785),VLOOKUP(W785,MonthReplace[],2,0))</f>
        <v>0</v>
      </c>
      <c r="AB785" s="45" t="e">
        <f>IF(COUNTIF(Table9[MM Year],X785),VLOOKUP(AA785,MonthSerial[],VLOOKUP(X785,Table9[],3,0)+2,0),DATE(X785,AA785,0)-AC785)</f>
        <v>#VALUE!</v>
      </c>
      <c r="AC785" s="45" t="e">
        <f>IF(COUNTIF(Table9[MM Year],X785),
VLOOKUP(X785,Table9[],5,0),
DATE(X785,1,0))</f>
        <v>#VALUE!</v>
      </c>
      <c r="AD785" s="46" t="e">
        <f>IF(AA785=0,DATE(YEAR(AC785+1),7,16),
IF(V785=0,IF(COUNTIF(Table9[MM Year],X785),AC785+AB785+Z785+15-DAY(AC785+AB785+Z785+15)+16,AC785+AB785+Z785-DAY(AC785+AB785+Z785)+16),
IF(COUNTIF(Table9[MM Year],X785),
IF(AC785+AB785+Z785&lt;VLOOKUP(X785,Table9[],7,0),AC785
+AB785+Z785+VLOOKUP(X785,Table9[],4,0),AC785+AB785+Z785),AC785
+AB785+Z785)))</f>
        <v>#VALUE!</v>
      </c>
      <c r="AE785" s="42"/>
      <c r="AF785" s="15" t="str">
        <f>IFERROR(IF(COUNTIF(Table9[MM Year],X785),
IF(AD785&lt;VLOOKUP(X785,Table9[],7,0),AD785
+VLOOKUP(X785,Table9[],4,0),AD785),AD785
),"")</f>
        <v/>
      </c>
      <c r="AG785" s="5"/>
      <c r="AH785" s="5"/>
      <c r="AI785" s="5"/>
      <c r="AJ785" s="6"/>
      <c r="AK785" s="6"/>
      <c r="AL785" s="12" t="str">
        <f t="shared" si="127"/>
        <v/>
      </c>
      <c r="AM785" s="5"/>
      <c r="AN785" s="27" t="str">
        <f t="shared" si="128"/>
        <v/>
      </c>
      <c r="AO785" s="5"/>
      <c r="AP785" s="5"/>
      <c r="AQ785" s="6"/>
      <c r="AR785" s="12" t="str">
        <f t="shared" si="129"/>
        <v/>
      </c>
      <c r="AS785" s="6"/>
      <c r="AT785" s="5"/>
      <c r="AU785" s="53"/>
      <c r="AV785" s="53"/>
      <c r="AW785" s="54"/>
      <c r="AX785" s="15" t="str">
        <f t="shared" si="130"/>
        <v/>
      </c>
      <c r="AY785" s="5"/>
      <c r="AZ785" s="27" t="str">
        <f>IFERROR(VLOOKUP(AY785,vlookup!A$2:I$331,2,FALSE),"")</f>
        <v/>
      </c>
      <c r="BA785" s="27" t="str">
        <f>IFERROR(VLOOKUP(AY785,vlookup!A$2:I$331,3,FALSE),"")</f>
        <v/>
      </c>
      <c r="BB785" s="5"/>
      <c r="BC785" s="27" t="str">
        <f>IFERROR(VLOOKUP(BB785,vlookup!D$2:E$331,2,FALSE),"")</f>
        <v/>
      </c>
      <c r="BD785" s="5"/>
      <c r="BE785" s="27" t="str">
        <f t="shared" si="131"/>
        <v/>
      </c>
      <c r="BF785" s="27" t="str">
        <f>IFERROR(VLOOKUP(BE785,vlookup!G$2:I$331,2,FALSE),"")</f>
        <v/>
      </c>
      <c r="BG785" s="27" t="str">
        <f>IFERROR(VLOOKUP(BE785,vlookup!G$2:I$331,3,FALSE),"")</f>
        <v/>
      </c>
      <c r="BH785" s="5"/>
      <c r="BI785" s="6"/>
      <c r="BJ785" s="6"/>
      <c r="BK785" s="6"/>
      <c r="BL785" s="6"/>
    </row>
    <row r="786" spans="1:64">
      <c r="A786" s="4"/>
      <c r="B786" s="5"/>
      <c r="C786" s="27" t="str">
        <f>IFERROR(VLOOKUP(B786,vlookup!A$2:I$331,2,FALSE),"")</f>
        <v/>
      </c>
      <c r="D786" s="27" t="str">
        <f>IFERROR(VLOOKUP(B786,vlookup!A$2:I$331,3,FALSE),"")</f>
        <v/>
      </c>
      <c r="E786" s="5"/>
      <c r="F786" s="27" t="str">
        <f>IFERROR(VLOOKUP(E786,vlookup!D$2:E$331,2,FALSE),"")</f>
        <v/>
      </c>
      <c r="G786" s="5"/>
      <c r="H786" s="27" t="str">
        <f t="shared" si="122"/>
        <v/>
      </c>
      <c r="I786" s="27" t="str">
        <f>IFERROR(VLOOKUP(H786,vlookup!G$2:I$331,2,FALSE),"")</f>
        <v/>
      </c>
      <c r="J786" s="27" t="str">
        <f>IFERROR(VLOOKUP(H786,vlookup!G$2:I$331,3,FALSE),"")</f>
        <v/>
      </c>
      <c r="K786" s="5"/>
      <c r="L786" s="6"/>
      <c r="M786" s="6"/>
      <c r="N786" s="6"/>
      <c r="O786" s="6"/>
      <c r="P786" s="6"/>
      <c r="Q786" s="14" t="str">
        <f t="shared" si="123"/>
        <v/>
      </c>
      <c r="R786" s="5"/>
      <c r="S786" s="6"/>
      <c r="T786" s="6"/>
      <c r="U786" s="5"/>
      <c r="V786" s="45">
        <f t="shared" si="124"/>
        <v>0</v>
      </c>
      <c r="W786" s="45">
        <f t="shared" si="125"/>
        <v>0</v>
      </c>
      <c r="X786" s="45" t="e">
        <f t="shared" si="126"/>
        <v>#VALUE!</v>
      </c>
      <c r="Y786" s="45">
        <f>IFERROR(VALUE(V786),VLOOKUP(V786,DayReplace[],2,0))</f>
        <v>0</v>
      </c>
      <c r="Z786" s="45">
        <f>IF(V786=0,1,
IF(OR(AND(COUNTIF(Table12[Normal and Leap Years],X786),AA786=3,Y786=30),
AND(COUNTIF(Table9[MM Year],X786),COUNTIF(Table13[Always 29-Day Months],AA786),Y786=30)),Y786
-1,Y786))</f>
        <v>1</v>
      </c>
      <c r="AA786" s="45">
        <f>IFERROR(VALUE(W786),VLOOKUP(W786,MonthReplace[],2,0))</f>
        <v>0</v>
      </c>
      <c r="AB786" s="45" t="e">
        <f>IF(COUNTIF(Table9[MM Year],X786),VLOOKUP(AA786,MonthSerial[],VLOOKUP(X786,Table9[],3,0)+2,0),DATE(X786,AA786,0)-AC786)</f>
        <v>#VALUE!</v>
      </c>
      <c r="AC786" s="45" t="e">
        <f>IF(COUNTIF(Table9[MM Year],X786),
VLOOKUP(X786,Table9[],5,0),
DATE(X786,1,0))</f>
        <v>#VALUE!</v>
      </c>
      <c r="AD786" s="46" t="e">
        <f>IF(AA786=0,DATE(YEAR(AC786+1),7,16),
IF(V786=0,IF(COUNTIF(Table9[MM Year],X786),AC786+AB786+Z786+15-DAY(AC786+AB786+Z786+15)+16,AC786+AB786+Z786-DAY(AC786+AB786+Z786)+16),
IF(COUNTIF(Table9[MM Year],X786),
IF(AC786+AB786+Z786&lt;VLOOKUP(X786,Table9[],7,0),AC786
+AB786+Z786+VLOOKUP(X786,Table9[],4,0),AC786+AB786+Z786),AC786
+AB786+Z786)))</f>
        <v>#VALUE!</v>
      </c>
      <c r="AE786" s="42"/>
      <c r="AF786" s="15" t="str">
        <f>IFERROR(IF(COUNTIF(Table9[MM Year],X786),
IF(AD786&lt;VLOOKUP(X786,Table9[],7,0),AD786
+VLOOKUP(X786,Table9[],4,0),AD786),AD786
),"")</f>
        <v/>
      </c>
      <c r="AG786" s="5"/>
      <c r="AH786" s="5"/>
      <c r="AI786" s="5"/>
      <c r="AJ786" s="6"/>
      <c r="AK786" s="6"/>
      <c r="AL786" s="12" t="str">
        <f t="shared" si="127"/>
        <v/>
      </c>
      <c r="AM786" s="5"/>
      <c r="AN786" s="27" t="str">
        <f t="shared" si="128"/>
        <v/>
      </c>
      <c r="AO786" s="5"/>
      <c r="AP786" s="5"/>
      <c r="AQ786" s="6"/>
      <c r="AR786" s="12" t="str">
        <f t="shared" si="129"/>
        <v/>
      </c>
      <c r="AS786" s="6"/>
      <c r="AT786" s="5"/>
      <c r="AU786" s="53"/>
      <c r="AV786" s="53"/>
      <c r="AW786" s="54"/>
      <c r="AX786" s="15" t="str">
        <f t="shared" si="130"/>
        <v/>
      </c>
      <c r="AY786" s="5"/>
      <c r="AZ786" s="27" t="str">
        <f>IFERROR(VLOOKUP(AY786,vlookup!A$2:I$331,2,FALSE),"")</f>
        <v/>
      </c>
      <c r="BA786" s="27" t="str">
        <f>IFERROR(VLOOKUP(AY786,vlookup!A$2:I$331,3,FALSE),"")</f>
        <v/>
      </c>
      <c r="BB786" s="5"/>
      <c r="BC786" s="27" t="str">
        <f>IFERROR(VLOOKUP(BB786,vlookup!D$2:E$331,2,FALSE),"")</f>
        <v/>
      </c>
      <c r="BD786" s="5"/>
      <c r="BE786" s="27" t="str">
        <f t="shared" si="131"/>
        <v/>
      </c>
      <c r="BF786" s="27" t="str">
        <f>IFERROR(VLOOKUP(BE786,vlookup!G$2:I$331,2,FALSE),"")</f>
        <v/>
      </c>
      <c r="BG786" s="27" t="str">
        <f>IFERROR(VLOOKUP(BE786,vlookup!G$2:I$331,3,FALSE),"")</f>
        <v/>
      </c>
      <c r="BH786" s="5"/>
      <c r="BI786" s="6"/>
      <c r="BJ786" s="6"/>
      <c r="BK786" s="6"/>
      <c r="BL786" s="6"/>
    </row>
    <row r="787" spans="1:64">
      <c r="A787" s="4"/>
      <c r="B787" s="5"/>
      <c r="C787" s="27" t="str">
        <f>IFERROR(VLOOKUP(B787,vlookup!A$2:I$331,2,FALSE),"")</f>
        <v/>
      </c>
      <c r="D787" s="27" t="str">
        <f>IFERROR(VLOOKUP(B787,vlookup!A$2:I$331,3,FALSE),"")</f>
        <v/>
      </c>
      <c r="E787" s="5"/>
      <c r="F787" s="27" t="str">
        <f>IFERROR(VLOOKUP(E787,vlookup!D$2:E$331,2,FALSE),"")</f>
        <v/>
      </c>
      <c r="G787" s="5"/>
      <c r="H787" s="27" t="str">
        <f t="shared" si="122"/>
        <v/>
      </c>
      <c r="I787" s="27" t="str">
        <f>IFERROR(VLOOKUP(H787,vlookup!G$2:I$331,2,FALSE),"")</f>
        <v/>
      </c>
      <c r="J787" s="27" t="str">
        <f>IFERROR(VLOOKUP(H787,vlookup!G$2:I$331,3,FALSE),"")</f>
        <v/>
      </c>
      <c r="K787" s="5"/>
      <c r="L787" s="6"/>
      <c r="M787" s="6"/>
      <c r="N787" s="6"/>
      <c r="O787" s="6"/>
      <c r="P787" s="6"/>
      <c r="Q787" s="14" t="str">
        <f t="shared" si="123"/>
        <v/>
      </c>
      <c r="R787" s="5"/>
      <c r="S787" s="6"/>
      <c r="T787" s="6"/>
      <c r="U787" s="5"/>
      <c r="V787" s="45">
        <f t="shared" si="124"/>
        <v>0</v>
      </c>
      <c r="W787" s="45">
        <f t="shared" si="125"/>
        <v>0</v>
      </c>
      <c r="X787" s="45" t="e">
        <f t="shared" si="126"/>
        <v>#VALUE!</v>
      </c>
      <c r="Y787" s="45">
        <f>IFERROR(VALUE(V787),VLOOKUP(V787,DayReplace[],2,0))</f>
        <v>0</v>
      </c>
      <c r="Z787" s="45">
        <f>IF(V787=0,1,
IF(OR(AND(COUNTIF(Table12[Normal and Leap Years],X787),AA787=3,Y787=30),
AND(COUNTIF(Table9[MM Year],X787),COUNTIF(Table13[Always 29-Day Months],AA787),Y787=30)),Y787
-1,Y787))</f>
        <v>1</v>
      </c>
      <c r="AA787" s="45">
        <f>IFERROR(VALUE(W787),VLOOKUP(W787,MonthReplace[],2,0))</f>
        <v>0</v>
      </c>
      <c r="AB787" s="45" t="e">
        <f>IF(COUNTIF(Table9[MM Year],X787),VLOOKUP(AA787,MonthSerial[],VLOOKUP(X787,Table9[],3,0)+2,0),DATE(X787,AA787,0)-AC787)</f>
        <v>#VALUE!</v>
      </c>
      <c r="AC787" s="45" t="e">
        <f>IF(COUNTIF(Table9[MM Year],X787),
VLOOKUP(X787,Table9[],5,0),
DATE(X787,1,0))</f>
        <v>#VALUE!</v>
      </c>
      <c r="AD787" s="46" t="e">
        <f>IF(AA787=0,DATE(YEAR(AC787+1),7,16),
IF(V787=0,IF(COUNTIF(Table9[MM Year],X787),AC787+AB787+Z787+15-DAY(AC787+AB787+Z787+15)+16,AC787+AB787+Z787-DAY(AC787+AB787+Z787)+16),
IF(COUNTIF(Table9[MM Year],X787),
IF(AC787+AB787+Z787&lt;VLOOKUP(X787,Table9[],7,0),AC787
+AB787+Z787+VLOOKUP(X787,Table9[],4,0),AC787+AB787+Z787),AC787
+AB787+Z787)))</f>
        <v>#VALUE!</v>
      </c>
      <c r="AE787" s="42"/>
      <c r="AF787" s="15" t="str">
        <f>IFERROR(IF(COUNTIF(Table9[MM Year],X787),
IF(AD787&lt;VLOOKUP(X787,Table9[],7,0),AD787
+VLOOKUP(X787,Table9[],4,0),AD787),AD787
),"")</f>
        <v/>
      </c>
      <c r="AG787" s="5"/>
      <c r="AH787" s="5"/>
      <c r="AI787" s="5"/>
      <c r="AJ787" s="6"/>
      <c r="AK787" s="6"/>
      <c r="AL787" s="12" t="str">
        <f t="shared" si="127"/>
        <v/>
      </c>
      <c r="AM787" s="5"/>
      <c r="AN787" s="27" t="str">
        <f t="shared" si="128"/>
        <v/>
      </c>
      <c r="AO787" s="5"/>
      <c r="AP787" s="5"/>
      <c r="AQ787" s="6"/>
      <c r="AR787" s="12" t="str">
        <f t="shared" si="129"/>
        <v/>
      </c>
      <c r="AS787" s="6"/>
      <c r="AT787" s="5"/>
      <c r="AU787" s="53"/>
      <c r="AV787" s="53"/>
      <c r="AW787" s="54"/>
      <c r="AX787" s="15" t="str">
        <f t="shared" si="130"/>
        <v/>
      </c>
      <c r="AY787" s="5"/>
      <c r="AZ787" s="27" t="str">
        <f>IFERROR(VLOOKUP(AY787,vlookup!A$2:I$331,2,FALSE),"")</f>
        <v/>
      </c>
      <c r="BA787" s="27" t="str">
        <f>IFERROR(VLOOKUP(AY787,vlookup!A$2:I$331,3,FALSE),"")</f>
        <v/>
      </c>
      <c r="BB787" s="5"/>
      <c r="BC787" s="27" t="str">
        <f>IFERROR(VLOOKUP(BB787,vlookup!D$2:E$331,2,FALSE),"")</f>
        <v/>
      </c>
      <c r="BD787" s="5"/>
      <c r="BE787" s="27" t="str">
        <f t="shared" si="131"/>
        <v/>
      </c>
      <c r="BF787" s="27" t="str">
        <f>IFERROR(VLOOKUP(BE787,vlookup!G$2:I$331,2,FALSE),"")</f>
        <v/>
      </c>
      <c r="BG787" s="27" t="str">
        <f>IFERROR(VLOOKUP(BE787,vlookup!G$2:I$331,3,FALSE),"")</f>
        <v/>
      </c>
      <c r="BH787" s="5"/>
      <c r="BI787" s="6"/>
      <c r="BJ787" s="6"/>
      <c r="BK787" s="6"/>
      <c r="BL787" s="6"/>
    </row>
    <row r="788" spans="1:64">
      <c r="A788" s="4"/>
      <c r="B788" s="5"/>
      <c r="C788" s="27" t="str">
        <f>IFERROR(VLOOKUP(B788,vlookup!A$2:I$331,2,FALSE),"")</f>
        <v/>
      </c>
      <c r="D788" s="27" t="str">
        <f>IFERROR(VLOOKUP(B788,vlookup!A$2:I$331,3,FALSE),"")</f>
        <v/>
      </c>
      <c r="E788" s="5"/>
      <c r="F788" s="27" t="str">
        <f>IFERROR(VLOOKUP(E788,vlookup!D$2:E$331,2,FALSE),"")</f>
        <v/>
      </c>
      <c r="G788" s="5"/>
      <c r="H788" s="27" t="str">
        <f t="shared" si="122"/>
        <v/>
      </c>
      <c r="I788" s="27" t="str">
        <f>IFERROR(VLOOKUP(H788,vlookup!G$2:I$331,2,FALSE),"")</f>
        <v/>
      </c>
      <c r="J788" s="27" t="str">
        <f>IFERROR(VLOOKUP(H788,vlookup!G$2:I$331,3,FALSE),"")</f>
        <v/>
      </c>
      <c r="K788" s="5"/>
      <c r="L788" s="6"/>
      <c r="M788" s="6"/>
      <c r="N788" s="6"/>
      <c r="O788" s="6"/>
      <c r="P788" s="6"/>
      <c r="Q788" s="14" t="str">
        <f t="shared" si="123"/>
        <v/>
      </c>
      <c r="R788" s="5"/>
      <c r="S788" s="6"/>
      <c r="T788" s="6"/>
      <c r="U788" s="5"/>
      <c r="V788" s="45">
        <f t="shared" si="124"/>
        <v>0</v>
      </c>
      <c r="W788" s="45">
        <f t="shared" si="125"/>
        <v>0</v>
      </c>
      <c r="X788" s="45" t="e">
        <f t="shared" si="126"/>
        <v>#VALUE!</v>
      </c>
      <c r="Y788" s="45">
        <f>IFERROR(VALUE(V788),VLOOKUP(V788,DayReplace[],2,0))</f>
        <v>0</v>
      </c>
      <c r="Z788" s="45">
        <f>IF(V788=0,1,
IF(OR(AND(COUNTIF(Table12[Normal and Leap Years],X788),AA788=3,Y788=30),
AND(COUNTIF(Table9[MM Year],X788),COUNTIF(Table13[Always 29-Day Months],AA788),Y788=30)),Y788
-1,Y788))</f>
        <v>1</v>
      </c>
      <c r="AA788" s="45">
        <f>IFERROR(VALUE(W788),VLOOKUP(W788,MonthReplace[],2,0))</f>
        <v>0</v>
      </c>
      <c r="AB788" s="45" t="e">
        <f>IF(COUNTIF(Table9[MM Year],X788),VLOOKUP(AA788,MonthSerial[],VLOOKUP(X788,Table9[],3,0)+2,0),DATE(X788,AA788,0)-AC788)</f>
        <v>#VALUE!</v>
      </c>
      <c r="AC788" s="45" t="e">
        <f>IF(COUNTIF(Table9[MM Year],X788),
VLOOKUP(X788,Table9[],5,0),
DATE(X788,1,0))</f>
        <v>#VALUE!</v>
      </c>
      <c r="AD788" s="46" t="e">
        <f>IF(AA788=0,DATE(YEAR(AC788+1),7,16),
IF(V788=0,IF(COUNTIF(Table9[MM Year],X788),AC788+AB788+Z788+15-DAY(AC788+AB788+Z788+15)+16,AC788+AB788+Z788-DAY(AC788+AB788+Z788)+16),
IF(COUNTIF(Table9[MM Year],X788),
IF(AC788+AB788+Z788&lt;VLOOKUP(X788,Table9[],7,0),AC788
+AB788+Z788+VLOOKUP(X788,Table9[],4,0),AC788+AB788+Z788),AC788
+AB788+Z788)))</f>
        <v>#VALUE!</v>
      </c>
      <c r="AE788" s="42"/>
      <c r="AF788" s="15" t="str">
        <f>IFERROR(IF(COUNTIF(Table9[MM Year],X788),
IF(AD788&lt;VLOOKUP(X788,Table9[],7,0),AD788
+VLOOKUP(X788,Table9[],4,0),AD788),AD788
),"")</f>
        <v/>
      </c>
      <c r="AG788" s="5"/>
      <c r="AH788" s="5"/>
      <c r="AI788" s="5"/>
      <c r="AJ788" s="6"/>
      <c r="AK788" s="6"/>
      <c r="AL788" s="12" t="str">
        <f t="shared" si="127"/>
        <v/>
      </c>
      <c r="AM788" s="5"/>
      <c r="AN788" s="27" t="str">
        <f t="shared" si="128"/>
        <v/>
      </c>
      <c r="AO788" s="5"/>
      <c r="AP788" s="5"/>
      <c r="AQ788" s="6"/>
      <c r="AR788" s="12" t="str">
        <f t="shared" si="129"/>
        <v/>
      </c>
      <c r="AS788" s="6"/>
      <c r="AT788" s="5"/>
      <c r="AU788" s="53"/>
      <c r="AV788" s="53"/>
      <c r="AW788" s="54"/>
      <c r="AX788" s="15" t="str">
        <f t="shared" si="130"/>
        <v/>
      </c>
      <c r="AY788" s="5"/>
      <c r="AZ788" s="27" t="str">
        <f>IFERROR(VLOOKUP(AY788,vlookup!A$2:I$331,2,FALSE),"")</f>
        <v/>
      </c>
      <c r="BA788" s="27" t="str">
        <f>IFERROR(VLOOKUP(AY788,vlookup!A$2:I$331,3,FALSE),"")</f>
        <v/>
      </c>
      <c r="BB788" s="5"/>
      <c r="BC788" s="27" t="str">
        <f>IFERROR(VLOOKUP(BB788,vlookup!D$2:E$331,2,FALSE),"")</f>
        <v/>
      </c>
      <c r="BD788" s="5"/>
      <c r="BE788" s="27" t="str">
        <f t="shared" si="131"/>
        <v/>
      </c>
      <c r="BF788" s="27" t="str">
        <f>IFERROR(VLOOKUP(BE788,vlookup!G$2:I$331,2,FALSE),"")</f>
        <v/>
      </c>
      <c r="BG788" s="27" t="str">
        <f>IFERROR(VLOOKUP(BE788,vlookup!G$2:I$331,3,FALSE),"")</f>
        <v/>
      </c>
      <c r="BH788" s="5"/>
      <c r="BI788" s="6"/>
      <c r="BJ788" s="6"/>
      <c r="BK788" s="6"/>
      <c r="BL788" s="6"/>
    </row>
    <row r="789" spans="1:64">
      <c r="A789" s="4"/>
      <c r="B789" s="5"/>
      <c r="C789" s="27" t="str">
        <f>IFERROR(VLOOKUP(B789,vlookup!A$2:I$331,2,FALSE),"")</f>
        <v/>
      </c>
      <c r="D789" s="27" t="str">
        <f>IFERROR(VLOOKUP(B789,vlookup!A$2:I$331,3,FALSE),"")</f>
        <v/>
      </c>
      <c r="E789" s="5"/>
      <c r="F789" s="27" t="str">
        <f>IFERROR(VLOOKUP(E789,vlookup!D$2:E$331,2,FALSE),"")</f>
        <v/>
      </c>
      <c r="G789" s="5"/>
      <c r="H789" s="27" t="str">
        <f t="shared" si="122"/>
        <v/>
      </c>
      <c r="I789" s="27" t="str">
        <f>IFERROR(VLOOKUP(H789,vlookup!G$2:I$331,2,FALSE),"")</f>
        <v/>
      </c>
      <c r="J789" s="27" t="str">
        <f>IFERROR(VLOOKUP(H789,vlookup!G$2:I$331,3,FALSE),"")</f>
        <v/>
      </c>
      <c r="K789" s="5"/>
      <c r="L789" s="6"/>
      <c r="M789" s="6"/>
      <c r="N789" s="6"/>
      <c r="O789" s="6"/>
      <c r="P789" s="6"/>
      <c r="Q789" s="14" t="str">
        <f t="shared" si="123"/>
        <v/>
      </c>
      <c r="R789" s="5"/>
      <c r="S789" s="6"/>
      <c r="T789" s="6"/>
      <c r="U789" s="5"/>
      <c r="V789" s="45">
        <f t="shared" si="124"/>
        <v>0</v>
      </c>
      <c r="W789" s="45">
        <f t="shared" si="125"/>
        <v>0</v>
      </c>
      <c r="X789" s="45" t="e">
        <f t="shared" si="126"/>
        <v>#VALUE!</v>
      </c>
      <c r="Y789" s="45">
        <f>IFERROR(VALUE(V789),VLOOKUP(V789,DayReplace[],2,0))</f>
        <v>0</v>
      </c>
      <c r="Z789" s="45">
        <f>IF(V789=0,1,
IF(OR(AND(COUNTIF(Table12[Normal and Leap Years],X789),AA789=3,Y789=30),
AND(COUNTIF(Table9[MM Year],X789),COUNTIF(Table13[Always 29-Day Months],AA789),Y789=30)),Y789
-1,Y789))</f>
        <v>1</v>
      </c>
      <c r="AA789" s="45">
        <f>IFERROR(VALUE(W789),VLOOKUP(W789,MonthReplace[],2,0))</f>
        <v>0</v>
      </c>
      <c r="AB789" s="45" t="e">
        <f>IF(COUNTIF(Table9[MM Year],X789),VLOOKUP(AA789,MonthSerial[],VLOOKUP(X789,Table9[],3,0)+2,0),DATE(X789,AA789,0)-AC789)</f>
        <v>#VALUE!</v>
      </c>
      <c r="AC789" s="45" t="e">
        <f>IF(COUNTIF(Table9[MM Year],X789),
VLOOKUP(X789,Table9[],5,0),
DATE(X789,1,0))</f>
        <v>#VALUE!</v>
      </c>
      <c r="AD789" s="46" t="e">
        <f>IF(AA789=0,DATE(YEAR(AC789+1),7,16),
IF(V789=0,IF(COUNTIF(Table9[MM Year],X789),AC789+AB789+Z789+15-DAY(AC789+AB789+Z789+15)+16,AC789+AB789+Z789-DAY(AC789+AB789+Z789)+16),
IF(COUNTIF(Table9[MM Year],X789),
IF(AC789+AB789+Z789&lt;VLOOKUP(X789,Table9[],7,0),AC789
+AB789+Z789+VLOOKUP(X789,Table9[],4,0),AC789+AB789+Z789),AC789
+AB789+Z789)))</f>
        <v>#VALUE!</v>
      </c>
      <c r="AE789" s="42"/>
      <c r="AF789" s="15" t="str">
        <f>IFERROR(IF(COUNTIF(Table9[MM Year],X789),
IF(AD789&lt;VLOOKUP(X789,Table9[],7,0),AD789
+VLOOKUP(X789,Table9[],4,0),AD789),AD789
),"")</f>
        <v/>
      </c>
      <c r="AG789" s="5"/>
      <c r="AH789" s="5"/>
      <c r="AI789" s="5"/>
      <c r="AJ789" s="6"/>
      <c r="AK789" s="6"/>
      <c r="AL789" s="12" t="str">
        <f t="shared" si="127"/>
        <v/>
      </c>
      <c r="AM789" s="5"/>
      <c r="AN789" s="27" t="str">
        <f t="shared" si="128"/>
        <v/>
      </c>
      <c r="AO789" s="5"/>
      <c r="AP789" s="5"/>
      <c r="AQ789" s="6"/>
      <c r="AR789" s="12" t="str">
        <f t="shared" si="129"/>
        <v/>
      </c>
      <c r="AS789" s="6"/>
      <c r="AT789" s="5"/>
      <c r="AU789" s="53"/>
      <c r="AV789" s="53"/>
      <c r="AW789" s="54"/>
      <c r="AX789" s="15" t="str">
        <f t="shared" si="130"/>
        <v/>
      </c>
      <c r="AY789" s="5"/>
      <c r="AZ789" s="27" t="str">
        <f>IFERROR(VLOOKUP(AY789,vlookup!A$2:I$331,2,FALSE),"")</f>
        <v/>
      </c>
      <c r="BA789" s="27" t="str">
        <f>IFERROR(VLOOKUP(AY789,vlookup!A$2:I$331,3,FALSE),"")</f>
        <v/>
      </c>
      <c r="BB789" s="5"/>
      <c r="BC789" s="27" t="str">
        <f>IFERROR(VLOOKUP(BB789,vlookup!D$2:E$331,2,FALSE),"")</f>
        <v/>
      </c>
      <c r="BD789" s="5"/>
      <c r="BE789" s="27" t="str">
        <f t="shared" si="131"/>
        <v/>
      </c>
      <c r="BF789" s="27" t="str">
        <f>IFERROR(VLOOKUP(BE789,vlookup!G$2:I$331,2,FALSE),"")</f>
        <v/>
      </c>
      <c r="BG789" s="27" t="str">
        <f>IFERROR(VLOOKUP(BE789,vlookup!G$2:I$331,3,FALSE),"")</f>
        <v/>
      </c>
      <c r="BH789" s="5"/>
      <c r="BI789" s="6"/>
      <c r="BJ789" s="6"/>
      <c r="BK789" s="6"/>
      <c r="BL789" s="6"/>
    </row>
    <row r="790" spans="1:64">
      <c r="A790" s="4"/>
      <c r="B790" s="5"/>
      <c r="C790" s="27" t="str">
        <f>IFERROR(VLOOKUP(B790,vlookup!A$2:I$331,2,FALSE),"")</f>
        <v/>
      </c>
      <c r="D790" s="27" t="str">
        <f>IFERROR(VLOOKUP(B790,vlookup!A$2:I$331,3,FALSE),"")</f>
        <v/>
      </c>
      <c r="E790" s="5"/>
      <c r="F790" s="27" t="str">
        <f>IFERROR(VLOOKUP(E790,vlookup!D$2:E$331,2,FALSE),"")</f>
        <v/>
      </c>
      <c r="G790" s="5"/>
      <c r="H790" s="27" t="str">
        <f t="shared" si="122"/>
        <v/>
      </c>
      <c r="I790" s="27" t="str">
        <f>IFERROR(VLOOKUP(H790,vlookup!G$2:I$331,2,FALSE),"")</f>
        <v/>
      </c>
      <c r="J790" s="27" t="str">
        <f>IFERROR(VLOOKUP(H790,vlookup!G$2:I$331,3,FALSE),"")</f>
        <v/>
      </c>
      <c r="K790" s="5"/>
      <c r="L790" s="6"/>
      <c r="M790" s="6"/>
      <c r="N790" s="6"/>
      <c r="O790" s="6"/>
      <c r="P790" s="6"/>
      <c r="Q790" s="14" t="str">
        <f t="shared" si="123"/>
        <v/>
      </c>
      <c r="R790" s="5"/>
      <c r="S790" s="6"/>
      <c r="T790" s="6"/>
      <c r="U790" s="5"/>
      <c r="V790" s="45">
        <f t="shared" si="124"/>
        <v>0</v>
      </c>
      <c r="W790" s="45">
        <f t="shared" si="125"/>
        <v>0</v>
      </c>
      <c r="X790" s="45" t="e">
        <f t="shared" si="126"/>
        <v>#VALUE!</v>
      </c>
      <c r="Y790" s="45">
        <f>IFERROR(VALUE(V790),VLOOKUP(V790,DayReplace[],2,0))</f>
        <v>0</v>
      </c>
      <c r="Z790" s="45">
        <f>IF(V790=0,1,
IF(OR(AND(COUNTIF(Table12[Normal and Leap Years],X790),AA790=3,Y790=30),
AND(COUNTIF(Table9[MM Year],X790),COUNTIF(Table13[Always 29-Day Months],AA790),Y790=30)),Y790
-1,Y790))</f>
        <v>1</v>
      </c>
      <c r="AA790" s="45">
        <f>IFERROR(VALUE(W790),VLOOKUP(W790,MonthReplace[],2,0))</f>
        <v>0</v>
      </c>
      <c r="AB790" s="45" t="e">
        <f>IF(COUNTIF(Table9[MM Year],X790),VLOOKUP(AA790,MonthSerial[],VLOOKUP(X790,Table9[],3,0)+2,0),DATE(X790,AA790,0)-AC790)</f>
        <v>#VALUE!</v>
      </c>
      <c r="AC790" s="45" t="e">
        <f>IF(COUNTIF(Table9[MM Year],X790),
VLOOKUP(X790,Table9[],5,0),
DATE(X790,1,0))</f>
        <v>#VALUE!</v>
      </c>
      <c r="AD790" s="46" t="e">
        <f>IF(AA790=0,DATE(YEAR(AC790+1),7,16),
IF(V790=0,IF(COUNTIF(Table9[MM Year],X790),AC790+AB790+Z790+15-DAY(AC790+AB790+Z790+15)+16,AC790+AB790+Z790-DAY(AC790+AB790+Z790)+16),
IF(COUNTIF(Table9[MM Year],X790),
IF(AC790+AB790+Z790&lt;VLOOKUP(X790,Table9[],7,0),AC790
+AB790+Z790+VLOOKUP(X790,Table9[],4,0),AC790+AB790+Z790),AC790
+AB790+Z790)))</f>
        <v>#VALUE!</v>
      </c>
      <c r="AE790" s="42"/>
      <c r="AF790" s="15" t="str">
        <f>IFERROR(IF(COUNTIF(Table9[MM Year],X790),
IF(AD790&lt;VLOOKUP(X790,Table9[],7,0),AD790
+VLOOKUP(X790,Table9[],4,0),AD790),AD790
),"")</f>
        <v/>
      </c>
      <c r="AG790" s="5"/>
      <c r="AH790" s="5"/>
      <c r="AI790" s="5"/>
      <c r="AJ790" s="6"/>
      <c r="AK790" s="6"/>
      <c r="AL790" s="12" t="str">
        <f t="shared" si="127"/>
        <v/>
      </c>
      <c r="AM790" s="5"/>
      <c r="AN790" s="27" t="str">
        <f t="shared" si="128"/>
        <v/>
      </c>
      <c r="AO790" s="5"/>
      <c r="AP790" s="5"/>
      <c r="AQ790" s="6"/>
      <c r="AR790" s="12" t="str">
        <f t="shared" si="129"/>
        <v/>
      </c>
      <c r="AS790" s="6"/>
      <c r="AT790" s="5"/>
      <c r="AU790" s="53"/>
      <c r="AV790" s="53"/>
      <c r="AW790" s="54"/>
      <c r="AX790" s="15" t="str">
        <f t="shared" si="130"/>
        <v/>
      </c>
      <c r="AY790" s="5"/>
      <c r="AZ790" s="27" t="str">
        <f>IFERROR(VLOOKUP(AY790,vlookup!A$2:I$331,2,FALSE),"")</f>
        <v/>
      </c>
      <c r="BA790" s="27" t="str">
        <f>IFERROR(VLOOKUP(AY790,vlookup!A$2:I$331,3,FALSE),"")</f>
        <v/>
      </c>
      <c r="BB790" s="5"/>
      <c r="BC790" s="27" t="str">
        <f>IFERROR(VLOOKUP(BB790,vlookup!D$2:E$331,2,FALSE),"")</f>
        <v/>
      </c>
      <c r="BD790" s="5"/>
      <c r="BE790" s="27" t="str">
        <f t="shared" si="131"/>
        <v/>
      </c>
      <c r="BF790" s="27" t="str">
        <f>IFERROR(VLOOKUP(BE790,vlookup!G$2:I$331,2,FALSE),"")</f>
        <v/>
      </c>
      <c r="BG790" s="27" t="str">
        <f>IFERROR(VLOOKUP(BE790,vlookup!G$2:I$331,3,FALSE),"")</f>
        <v/>
      </c>
      <c r="BH790" s="5"/>
      <c r="BI790" s="6"/>
      <c r="BJ790" s="6"/>
      <c r="BK790" s="6"/>
      <c r="BL790" s="6"/>
    </row>
    <row r="791" spans="1:64">
      <c r="A791" s="4"/>
      <c r="B791" s="5"/>
      <c r="C791" s="27" t="str">
        <f>IFERROR(VLOOKUP(B791,vlookup!A$2:I$331,2,FALSE),"")</f>
        <v/>
      </c>
      <c r="D791" s="27" t="str">
        <f>IFERROR(VLOOKUP(B791,vlookup!A$2:I$331,3,FALSE),"")</f>
        <v/>
      </c>
      <c r="E791" s="5"/>
      <c r="F791" s="27" t="str">
        <f>IFERROR(VLOOKUP(E791,vlookup!D$2:E$331,2,FALSE),"")</f>
        <v/>
      </c>
      <c r="G791" s="5"/>
      <c r="H791" s="27" t="str">
        <f t="shared" si="122"/>
        <v/>
      </c>
      <c r="I791" s="27" t="str">
        <f>IFERROR(VLOOKUP(H791,vlookup!G$2:I$331,2,FALSE),"")</f>
        <v/>
      </c>
      <c r="J791" s="27" t="str">
        <f>IFERROR(VLOOKUP(H791,vlookup!G$2:I$331,3,FALSE),"")</f>
        <v/>
      </c>
      <c r="K791" s="5"/>
      <c r="L791" s="6"/>
      <c r="M791" s="6"/>
      <c r="N791" s="6"/>
      <c r="O791" s="6"/>
      <c r="P791" s="6"/>
      <c r="Q791" s="14" t="str">
        <f t="shared" si="123"/>
        <v/>
      </c>
      <c r="R791" s="5"/>
      <c r="S791" s="6"/>
      <c r="T791" s="6"/>
      <c r="U791" s="5"/>
      <c r="V791" s="45">
        <f t="shared" si="124"/>
        <v>0</v>
      </c>
      <c r="W791" s="45">
        <f t="shared" si="125"/>
        <v>0</v>
      </c>
      <c r="X791" s="45" t="e">
        <f t="shared" si="126"/>
        <v>#VALUE!</v>
      </c>
      <c r="Y791" s="45">
        <f>IFERROR(VALUE(V791),VLOOKUP(V791,DayReplace[],2,0))</f>
        <v>0</v>
      </c>
      <c r="Z791" s="45">
        <f>IF(V791=0,1,
IF(OR(AND(COUNTIF(Table12[Normal and Leap Years],X791),AA791=3,Y791=30),
AND(COUNTIF(Table9[MM Year],X791),COUNTIF(Table13[Always 29-Day Months],AA791),Y791=30)),Y791
-1,Y791))</f>
        <v>1</v>
      </c>
      <c r="AA791" s="45">
        <f>IFERROR(VALUE(W791),VLOOKUP(W791,MonthReplace[],2,0))</f>
        <v>0</v>
      </c>
      <c r="AB791" s="45" t="e">
        <f>IF(COUNTIF(Table9[MM Year],X791),VLOOKUP(AA791,MonthSerial[],VLOOKUP(X791,Table9[],3,0)+2,0),DATE(X791,AA791,0)-AC791)</f>
        <v>#VALUE!</v>
      </c>
      <c r="AC791" s="45" t="e">
        <f>IF(COUNTIF(Table9[MM Year],X791),
VLOOKUP(X791,Table9[],5,0),
DATE(X791,1,0))</f>
        <v>#VALUE!</v>
      </c>
      <c r="AD791" s="46" t="e">
        <f>IF(AA791=0,DATE(YEAR(AC791+1),7,16),
IF(V791=0,IF(COUNTIF(Table9[MM Year],X791),AC791+AB791+Z791+15-DAY(AC791+AB791+Z791+15)+16,AC791+AB791+Z791-DAY(AC791+AB791+Z791)+16),
IF(COUNTIF(Table9[MM Year],X791),
IF(AC791+AB791+Z791&lt;VLOOKUP(X791,Table9[],7,0),AC791
+AB791+Z791+VLOOKUP(X791,Table9[],4,0),AC791+AB791+Z791),AC791
+AB791+Z791)))</f>
        <v>#VALUE!</v>
      </c>
      <c r="AE791" s="42"/>
      <c r="AF791" s="15" t="str">
        <f>IFERROR(IF(COUNTIF(Table9[MM Year],X791),
IF(AD791&lt;VLOOKUP(X791,Table9[],7,0),AD791
+VLOOKUP(X791,Table9[],4,0),AD791),AD791
),"")</f>
        <v/>
      </c>
      <c r="AG791" s="5"/>
      <c r="AH791" s="5"/>
      <c r="AI791" s="5"/>
      <c r="AJ791" s="6"/>
      <c r="AK791" s="6"/>
      <c r="AL791" s="12" t="str">
        <f t="shared" si="127"/>
        <v/>
      </c>
      <c r="AM791" s="5"/>
      <c r="AN791" s="27" t="str">
        <f t="shared" si="128"/>
        <v/>
      </c>
      <c r="AO791" s="5"/>
      <c r="AP791" s="5"/>
      <c r="AQ791" s="6"/>
      <c r="AR791" s="12" t="str">
        <f t="shared" si="129"/>
        <v/>
      </c>
      <c r="AS791" s="6"/>
      <c r="AT791" s="5"/>
      <c r="AU791" s="53"/>
      <c r="AV791" s="53"/>
      <c r="AW791" s="54"/>
      <c r="AX791" s="15" t="str">
        <f t="shared" si="130"/>
        <v/>
      </c>
      <c r="AY791" s="5"/>
      <c r="AZ791" s="27" t="str">
        <f>IFERROR(VLOOKUP(AY791,vlookup!A$2:I$331,2,FALSE),"")</f>
        <v/>
      </c>
      <c r="BA791" s="27" t="str">
        <f>IFERROR(VLOOKUP(AY791,vlookup!A$2:I$331,3,FALSE),"")</f>
        <v/>
      </c>
      <c r="BB791" s="5"/>
      <c r="BC791" s="27" t="str">
        <f>IFERROR(VLOOKUP(BB791,vlookup!D$2:E$331,2,FALSE),"")</f>
        <v/>
      </c>
      <c r="BD791" s="5"/>
      <c r="BE791" s="27" t="str">
        <f t="shared" si="131"/>
        <v/>
      </c>
      <c r="BF791" s="27" t="str">
        <f>IFERROR(VLOOKUP(BE791,vlookup!G$2:I$331,2,FALSE),"")</f>
        <v/>
      </c>
      <c r="BG791" s="27" t="str">
        <f>IFERROR(VLOOKUP(BE791,vlookup!G$2:I$331,3,FALSE),"")</f>
        <v/>
      </c>
      <c r="BH791" s="5"/>
      <c r="BI791" s="6"/>
      <c r="BJ791" s="6"/>
      <c r="BK791" s="6"/>
      <c r="BL791" s="6"/>
    </row>
    <row r="792" spans="1:64">
      <c r="A792" s="4"/>
      <c r="B792" s="5"/>
      <c r="C792" s="27" t="str">
        <f>IFERROR(VLOOKUP(B792,vlookup!A$2:I$331,2,FALSE),"")</f>
        <v/>
      </c>
      <c r="D792" s="27" t="str">
        <f>IFERROR(VLOOKUP(B792,vlookup!A$2:I$331,3,FALSE),"")</f>
        <v/>
      </c>
      <c r="E792" s="5"/>
      <c r="F792" s="27" t="str">
        <f>IFERROR(VLOOKUP(E792,vlookup!D$2:E$331,2,FALSE),"")</f>
        <v/>
      </c>
      <c r="G792" s="5"/>
      <c r="H792" s="27" t="str">
        <f t="shared" si="122"/>
        <v/>
      </c>
      <c r="I792" s="27" t="str">
        <f>IFERROR(VLOOKUP(H792,vlookup!G$2:I$331,2,FALSE),"")</f>
        <v/>
      </c>
      <c r="J792" s="27" t="str">
        <f>IFERROR(VLOOKUP(H792,vlookup!G$2:I$331,3,FALSE),"")</f>
        <v/>
      </c>
      <c r="K792" s="5"/>
      <c r="L792" s="6"/>
      <c r="M792" s="6"/>
      <c r="N792" s="6"/>
      <c r="O792" s="6"/>
      <c r="P792" s="6"/>
      <c r="Q792" s="14" t="str">
        <f t="shared" si="123"/>
        <v/>
      </c>
      <c r="R792" s="5"/>
      <c r="S792" s="6"/>
      <c r="T792" s="6"/>
      <c r="U792" s="5"/>
      <c r="V792" s="45">
        <f t="shared" si="124"/>
        <v>0</v>
      </c>
      <c r="W792" s="45">
        <f t="shared" si="125"/>
        <v>0</v>
      </c>
      <c r="X792" s="45" t="e">
        <f t="shared" si="126"/>
        <v>#VALUE!</v>
      </c>
      <c r="Y792" s="45">
        <f>IFERROR(VALUE(V792),VLOOKUP(V792,DayReplace[],2,0))</f>
        <v>0</v>
      </c>
      <c r="Z792" s="45">
        <f>IF(V792=0,1,
IF(OR(AND(COUNTIF(Table12[Normal and Leap Years],X792),AA792=3,Y792=30),
AND(COUNTIF(Table9[MM Year],X792),COUNTIF(Table13[Always 29-Day Months],AA792),Y792=30)),Y792
-1,Y792))</f>
        <v>1</v>
      </c>
      <c r="AA792" s="45">
        <f>IFERROR(VALUE(W792),VLOOKUP(W792,MonthReplace[],2,0))</f>
        <v>0</v>
      </c>
      <c r="AB792" s="45" t="e">
        <f>IF(COUNTIF(Table9[MM Year],X792),VLOOKUP(AA792,MonthSerial[],VLOOKUP(X792,Table9[],3,0)+2,0),DATE(X792,AA792,0)-AC792)</f>
        <v>#VALUE!</v>
      </c>
      <c r="AC792" s="45" t="e">
        <f>IF(COUNTIF(Table9[MM Year],X792),
VLOOKUP(X792,Table9[],5,0),
DATE(X792,1,0))</f>
        <v>#VALUE!</v>
      </c>
      <c r="AD792" s="46" t="e">
        <f>IF(AA792=0,DATE(YEAR(AC792+1),7,16),
IF(V792=0,IF(COUNTIF(Table9[MM Year],X792),AC792+AB792+Z792+15-DAY(AC792+AB792+Z792+15)+16,AC792+AB792+Z792-DAY(AC792+AB792+Z792)+16),
IF(COUNTIF(Table9[MM Year],X792),
IF(AC792+AB792+Z792&lt;VLOOKUP(X792,Table9[],7,0),AC792
+AB792+Z792+VLOOKUP(X792,Table9[],4,0),AC792+AB792+Z792),AC792
+AB792+Z792)))</f>
        <v>#VALUE!</v>
      </c>
      <c r="AE792" s="42"/>
      <c r="AF792" s="15" t="str">
        <f>IFERROR(IF(COUNTIF(Table9[MM Year],X792),
IF(AD792&lt;VLOOKUP(X792,Table9[],7,0),AD792
+VLOOKUP(X792,Table9[],4,0),AD792),AD792
),"")</f>
        <v/>
      </c>
      <c r="AG792" s="5"/>
      <c r="AH792" s="5"/>
      <c r="AI792" s="5"/>
      <c r="AJ792" s="6"/>
      <c r="AK792" s="6"/>
      <c r="AL792" s="12" t="str">
        <f t="shared" si="127"/>
        <v/>
      </c>
      <c r="AM792" s="5"/>
      <c r="AN792" s="27" t="str">
        <f t="shared" si="128"/>
        <v/>
      </c>
      <c r="AO792" s="5"/>
      <c r="AP792" s="5"/>
      <c r="AQ792" s="6"/>
      <c r="AR792" s="12" t="str">
        <f t="shared" si="129"/>
        <v/>
      </c>
      <c r="AS792" s="6"/>
      <c r="AT792" s="5"/>
      <c r="AU792" s="53"/>
      <c r="AV792" s="53"/>
      <c r="AW792" s="54"/>
      <c r="AX792" s="15" t="str">
        <f t="shared" si="130"/>
        <v/>
      </c>
      <c r="AY792" s="5"/>
      <c r="AZ792" s="27" t="str">
        <f>IFERROR(VLOOKUP(AY792,vlookup!A$2:I$331,2,FALSE),"")</f>
        <v/>
      </c>
      <c r="BA792" s="27" t="str">
        <f>IFERROR(VLOOKUP(AY792,vlookup!A$2:I$331,3,FALSE),"")</f>
        <v/>
      </c>
      <c r="BB792" s="5"/>
      <c r="BC792" s="27" t="str">
        <f>IFERROR(VLOOKUP(BB792,vlookup!D$2:E$331,2,FALSE),"")</f>
        <v/>
      </c>
      <c r="BD792" s="5"/>
      <c r="BE792" s="27" t="str">
        <f t="shared" si="131"/>
        <v/>
      </c>
      <c r="BF792" s="27" t="str">
        <f>IFERROR(VLOOKUP(BE792,vlookup!G$2:I$331,2,FALSE),"")</f>
        <v/>
      </c>
      <c r="BG792" s="27" t="str">
        <f>IFERROR(VLOOKUP(BE792,vlookup!G$2:I$331,3,FALSE),"")</f>
        <v/>
      </c>
      <c r="BH792" s="5"/>
      <c r="BI792" s="6"/>
      <c r="BJ792" s="6"/>
      <c r="BK792" s="6"/>
      <c r="BL792" s="6"/>
    </row>
    <row r="793" spans="1:64">
      <c r="A793" s="4"/>
      <c r="B793" s="5"/>
      <c r="C793" s="27" t="str">
        <f>IFERROR(VLOOKUP(B793,vlookup!A$2:I$331,2,FALSE),"")</f>
        <v/>
      </c>
      <c r="D793" s="27" t="str">
        <f>IFERROR(VLOOKUP(B793,vlookup!A$2:I$331,3,FALSE),"")</f>
        <v/>
      </c>
      <c r="E793" s="5"/>
      <c r="F793" s="27" t="str">
        <f>IFERROR(VLOOKUP(E793,vlookup!D$2:E$331,2,FALSE),"")</f>
        <v/>
      </c>
      <c r="G793" s="5"/>
      <c r="H793" s="27" t="str">
        <f t="shared" si="122"/>
        <v/>
      </c>
      <c r="I793" s="27" t="str">
        <f>IFERROR(VLOOKUP(H793,vlookup!G$2:I$331,2,FALSE),"")</f>
        <v/>
      </c>
      <c r="J793" s="27" t="str">
        <f>IFERROR(VLOOKUP(H793,vlookup!G$2:I$331,3,FALSE),"")</f>
        <v/>
      </c>
      <c r="K793" s="5"/>
      <c r="L793" s="6"/>
      <c r="M793" s="6"/>
      <c r="N793" s="6"/>
      <c r="O793" s="6"/>
      <c r="P793" s="6"/>
      <c r="Q793" s="14" t="str">
        <f t="shared" si="123"/>
        <v/>
      </c>
      <c r="R793" s="5"/>
      <c r="S793" s="6"/>
      <c r="T793" s="6"/>
      <c r="U793" s="5"/>
      <c r="V793" s="45">
        <f t="shared" si="124"/>
        <v>0</v>
      </c>
      <c r="W793" s="45">
        <f t="shared" si="125"/>
        <v>0</v>
      </c>
      <c r="X793" s="45" t="e">
        <f t="shared" si="126"/>
        <v>#VALUE!</v>
      </c>
      <c r="Y793" s="45">
        <f>IFERROR(VALUE(V793),VLOOKUP(V793,DayReplace[],2,0))</f>
        <v>0</v>
      </c>
      <c r="Z793" s="45">
        <f>IF(V793=0,1,
IF(OR(AND(COUNTIF(Table12[Normal and Leap Years],X793),AA793=3,Y793=30),
AND(COUNTIF(Table9[MM Year],X793),COUNTIF(Table13[Always 29-Day Months],AA793),Y793=30)),Y793
-1,Y793))</f>
        <v>1</v>
      </c>
      <c r="AA793" s="45">
        <f>IFERROR(VALUE(W793),VLOOKUP(W793,MonthReplace[],2,0))</f>
        <v>0</v>
      </c>
      <c r="AB793" s="45" t="e">
        <f>IF(COUNTIF(Table9[MM Year],X793),VLOOKUP(AA793,MonthSerial[],VLOOKUP(X793,Table9[],3,0)+2,0),DATE(X793,AA793,0)-AC793)</f>
        <v>#VALUE!</v>
      </c>
      <c r="AC793" s="45" t="e">
        <f>IF(COUNTIF(Table9[MM Year],X793),
VLOOKUP(X793,Table9[],5,0),
DATE(X793,1,0))</f>
        <v>#VALUE!</v>
      </c>
      <c r="AD793" s="46" t="e">
        <f>IF(AA793=0,DATE(YEAR(AC793+1),7,16),
IF(V793=0,IF(COUNTIF(Table9[MM Year],X793),AC793+AB793+Z793+15-DAY(AC793+AB793+Z793+15)+16,AC793+AB793+Z793-DAY(AC793+AB793+Z793)+16),
IF(COUNTIF(Table9[MM Year],X793),
IF(AC793+AB793+Z793&lt;VLOOKUP(X793,Table9[],7,0),AC793
+AB793+Z793+VLOOKUP(X793,Table9[],4,0),AC793+AB793+Z793),AC793
+AB793+Z793)))</f>
        <v>#VALUE!</v>
      </c>
      <c r="AE793" s="42"/>
      <c r="AF793" s="15" t="str">
        <f>IFERROR(IF(COUNTIF(Table9[MM Year],X793),
IF(AD793&lt;VLOOKUP(X793,Table9[],7,0),AD793
+VLOOKUP(X793,Table9[],4,0),AD793),AD793
),"")</f>
        <v/>
      </c>
      <c r="AG793" s="5"/>
      <c r="AH793" s="5"/>
      <c r="AI793" s="5"/>
      <c r="AJ793" s="6"/>
      <c r="AK793" s="6"/>
      <c r="AL793" s="12" t="str">
        <f t="shared" si="127"/>
        <v/>
      </c>
      <c r="AM793" s="5"/>
      <c r="AN793" s="27" t="str">
        <f t="shared" si="128"/>
        <v/>
      </c>
      <c r="AO793" s="5"/>
      <c r="AP793" s="5"/>
      <c r="AQ793" s="6"/>
      <c r="AR793" s="12" t="str">
        <f t="shared" si="129"/>
        <v/>
      </c>
      <c r="AS793" s="6"/>
      <c r="AT793" s="5"/>
      <c r="AU793" s="53"/>
      <c r="AV793" s="53"/>
      <c r="AW793" s="54"/>
      <c r="AX793" s="15" t="str">
        <f t="shared" si="130"/>
        <v/>
      </c>
      <c r="AY793" s="5"/>
      <c r="AZ793" s="27" t="str">
        <f>IFERROR(VLOOKUP(AY793,vlookup!A$2:I$331,2,FALSE),"")</f>
        <v/>
      </c>
      <c r="BA793" s="27" t="str">
        <f>IFERROR(VLOOKUP(AY793,vlookup!A$2:I$331,3,FALSE),"")</f>
        <v/>
      </c>
      <c r="BB793" s="5"/>
      <c r="BC793" s="27" t="str">
        <f>IFERROR(VLOOKUP(BB793,vlookup!D$2:E$331,2,FALSE),"")</f>
        <v/>
      </c>
      <c r="BD793" s="5"/>
      <c r="BE793" s="27" t="str">
        <f t="shared" si="131"/>
        <v/>
      </c>
      <c r="BF793" s="27" t="str">
        <f>IFERROR(VLOOKUP(BE793,vlookup!G$2:I$331,2,FALSE),"")</f>
        <v/>
      </c>
      <c r="BG793" s="27" t="str">
        <f>IFERROR(VLOOKUP(BE793,vlookup!G$2:I$331,3,FALSE),"")</f>
        <v/>
      </c>
      <c r="BH793" s="5"/>
      <c r="BI793" s="6"/>
      <c r="BJ793" s="6"/>
      <c r="BK793" s="6"/>
      <c r="BL793" s="6"/>
    </row>
    <row r="794" spans="1:64">
      <c r="A794" s="4"/>
      <c r="B794" s="5"/>
      <c r="C794" s="27" t="str">
        <f>IFERROR(VLOOKUP(B794,vlookup!A$2:I$331,2,FALSE),"")</f>
        <v/>
      </c>
      <c r="D794" s="27" t="str">
        <f>IFERROR(VLOOKUP(B794,vlookup!A$2:I$331,3,FALSE),"")</f>
        <v/>
      </c>
      <c r="E794" s="5"/>
      <c r="F794" s="27" t="str">
        <f>IFERROR(VLOOKUP(E794,vlookup!D$2:E$331,2,FALSE),"")</f>
        <v/>
      </c>
      <c r="G794" s="5"/>
      <c r="H794" s="27" t="str">
        <f t="shared" si="122"/>
        <v/>
      </c>
      <c r="I794" s="27" t="str">
        <f>IFERROR(VLOOKUP(H794,vlookup!G$2:I$331,2,FALSE),"")</f>
        <v/>
      </c>
      <c r="J794" s="27" t="str">
        <f>IFERROR(VLOOKUP(H794,vlookup!G$2:I$331,3,FALSE),"")</f>
        <v/>
      </c>
      <c r="K794" s="5"/>
      <c r="L794" s="6"/>
      <c r="M794" s="6"/>
      <c r="N794" s="6"/>
      <c r="O794" s="6"/>
      <c r="P794" s="6"/>
      <c r="Q794" s="14" t="str">
        <f t="shared" si="123"/>
        <v/>
      </c>
      <c r="R794" s="5"/>
      <c r="S794" s="6"/>
      <c r="T794" s="6"/>
      <c r="U794" s="5"/>
      <c r="V794" s="45">
        <f t="shared" si="124"/>
        <v>0</v>
      </c>
      <c r="W794" s="45">
        <f t="shared" si="125"/>
        <v>0</v>
      </c>
      <c r="X794" s="45" t="e">
        <f t="shared" si="126"/>
        <v>#VALUE!</v>
      </c>
      <c r="Y794" s="45">
        <f>IFERROR(VALUE(V794),VLOOKUP(V794,DayReplace[],2,0))</f>
        <v>0</v>
      </c>
      <c r="Z794" s="45">
        <f>IF(V794=0,1,
IF(OR(AND(COUNTIF(Table12[Normal and Leap Years],X794),AA794=3,Y794=30),
AND(COUNTIF(Table9[MM Year],X794),COUNTIF(Table13[Always 29-Day Months],AA794),Y794=30)),Y794
-1,Y794))</f>
        <v>1</v>
      </c>
      <c r="AA794" s="45">
        <f>IFERROR(VALUE(W794),VLOOKUP(W794,MonthReplace[],2,0))</f>
        <v>0</v>
      </c>
      <c r="AB794" s="45" t="e">
        <f>IF(COUNTIF(Table9[MM Year],X794),VLOOKUP(AA794,MonthSerial[],VLOOKUP(X794,Table9[],3,0)+2,0),DATE(X794,AA794,0)-AC794)</f>
        <v>#VALUE!</v>
      </c>
      <c r="AC794" s="45" t="e">
        <f>IF(COUNTIF(Table9[MM Year],X794),
VLOOKUP(X794,Table9[],5,0),
DATE(X794,1,0))</f>
        <v>#VALUE!</v>
      </c>
      <c r="AD794" s="46" t="e">
        <f>IF(AA794=0,DATE(YEAR(AC794+1),7,16),
IF(V794=0,IF(COUNTIF(Table9[MM Year],X794),AC794+AB794+Z794+15-DAY(AC794+AB794+Z794+15)+16,AC794+AB794+Z794-DAY(AC794+AB794+Z794)+16),
IF(COUNTIF(Table9[MM Year],X794),
IF(AC794+AB794+Z794&lt;VLOOKUP(X794,Table9[],7,0),AC794
+AB794+Z794+VLOOKUP(X794,Table9[],4,0),AC794+AB794+Z794),AC794
+AB794+Z794)))</f>
        <v>#VALUE!</v>
      </c>
      <c r="AE794" s="42"/>
      <c r="AF794" s="15" t="str">
        <f>IFERROR(IF(COUNTIF(Table9[MM Year],X794),
IF(AD794&lt;VLOOKUP(X794,Table9[],7,0),AD794
+VLOOKUP(X794,Table9[],4,0),AD794),AD794
),"")</f>
        <v/>
      </c>
      <c r="AG794" s="5"/>
      <c r="AH794" s="5"/>
      <c r="AI794" s="5"/>
      <c r="AJ794" s="6"/>
      <c r="AK794" s="6"/>
      <c r="AL794" s="12" t="str">
        <f t="shared" si="127"/>
        <v/>
      </c>
      <c r="AM794" s="5"/>
      <c r="AN794" s="27" t="str">
        <f t="shared" si="128"/>
        <v/>
      </c>
      <c r="AO794" s="5"/>
      <c r="AP794" s="5"/>
      <c r="AQ794" s="6"/>
      <c r="AR794" s="12" t="str">
        <f t="shared" si="129"/>
        <v/>
      </c>
      <c r="AS794" s="6"/>
      <c r="AT794" s="5"/>
      <c r="AU794" s="53"/>
      <c r="AV794" s="53"/>
      <c r="AW794" s="54"/>
      <c r="AX794" s="15" t="str">
        <f t="shared" si="130"/>
        <v/>
      </c>
      <c r="AY794" s="5"/>
      <c r="AZ794" s="27" t="str">
        <f>IFERROR(VLOOKUP(AY794,vlookup!A$2:I$331,2,FALSE),"")</f>
        <v/>
      </c>
      <c r="BA794" s="27" t="str">
        <f>IFERROR(VLOOKUP(AY794,vlookup!A$2:I$331,3,FALSE),"")</f>
        <v/>
      </c>
      <c r="BB794" s="5"/>
      <c r="BC794" s="27" t="str">
        <f>IFERROR(VLOOKUP(BB794,vlookup!D$2:E$331,2,FALSE),"")</f>
        <v/>
      </c>
      <c r="BD794" s="5"/>
      <c r="BE794" s="27" t="str">
        <f t="shared" si="131"/>
        <v/>
      </c>
      <c r="BF794" s="27" t="str">
        <f>IFERROR(VLOOKUP(BE794,vlookup!G$2:I$331,2,FALSE),"")</f>
        <v/>
      </c>
      <c r="BG794" s="27" t="str">
        <f>IFERROR(VLOOKUP(BE794,vlookup!G$2:I$331,3,FALSE),"")</f>
        <v/>
      </c>
      <c r="BH794" s="5"/>
      <c r="BI794" s="6"/>
      <c r="BJ794" s="6"/>
      <c r="BK794" s="6"/>
      <c r="BL794" s="6"/>
    </row>
    <row r="795" spans="1:64">
      <c r="A795" s="4"/>
      <c r="B795" s="5"/>
      <c r="C795" s="27" t="str">
        <f>IFERROR(VLOOKUP(B795,vlookup!A$2:I$331,2,FALSE),"")</f>
        <v/>
      </c>
      <c r="D795" s="27" t="str">
        <f>IFERROR(VLOOKUP(B795,vlookup!A$2:I$331,3,FALSE),"")</f>
        <v/>
      </c>
      <c r="E795" s="5"/>
      <c r="F795" s="27" t="str">
        <f>IFERROR(VLOOKUP(E795,vlookup!D$2:E$331,2,FALSE),"")</f>
        <v/>
      </c>
      <c r="G795" s="5"/>
      <c r="H795" s="27" t="str">
        <f t="shared" si="122"/>
        <v/>
      </c>
      <c r="I795" s="27" t="str">
        <f>IFERROR(VLOOKUP(H795,vlookup!G$2:I$331,2,FALSE),"")</f>
        <v/>
      </c>
      <c r="J795" s="27" t="str">
        <f>IFERROR(VLOOKUP(H795,vlookup!G$2:I$331,3,FALSE),"")</f>
        <v/>
      </c>
      <c r="K795" s="5"/>
      <c r="L795" s="6"/>
      <c r="M795" s="6"/>
      <c r="N795" s="6"/>
      <c r="O795" s="6"/>
      <c r="P795" s="6"/>
      <c r="Q795" s="14" t="str">
        <f t="shared" si="123"/>
        <v/>
      </c>
      <c r="R795" s="5"/>
      <c r="S795" s="6"/>
      <c r="T795" s="6"/>
      <c r="U795" s="5"/>
      <c r="V795" s="45">
        <f t="shared" si="124"/>
        <v>0</v>
      </c>
      <c r="W795" s="45">
        <f t="shared" si="125"/>
        <v>0</v>
      </c>
      <c r="X795" s="45" t="e">
        <f t="shared" si="126"/>
        <v>#VALUE!</v>
      </c>
      <c r="Y795" s="45">
        <f>IFERROR(VALUE(V795),VLOOKUP(V795,DayReplace[],2,0))</f>
        <v>0</v>
      </c>
      <c r="Z795" s="45">
        <f>IF(V795=0,1,
IF(OR(AND(COUNTIF(Table12[Normal and Leap Years],X795),AA795=3,Y795=30),
AND(COUNTIF(Table9[MM Year],X795),COUNTIF(Table13[Always 29-Day Months],AA795),Y795=30)),Y795
-1,Y795))</f>
        <v>1</v>
      </c>
      <c r="AA795" s="45">
        <f>IFERROR(VALUE(W795),VLOOKUP(W795,MonthReplace[],2,0))</f>
        <v>0</v>
      </c>
      <c r="AB795" s="45" t="e">
        <f>IF(COUNTIF(Table9[MM Year],X795),VLOOKUP(AA795,MonthSerial[],VLOOKUP(X795,Table9[],3,0)+2,0),DATE(X795,AA795,0)-AC795)</f>
        <v>#VALUE!</v>
      </c>
      <c r="AC795" s="45" t="e">
        <f>IF(COUNTIF(Table9[MM Year],X795),
VLOOKUP(X795,Table9[],5,0),
DATE(X795,1,0))</f>
        <v>#VALUE!</v>
      </c>
      <c r="AD795" s="46" t="e">
        <f>IF(AA795=0,DATE(YEAR(AC795+1),7,16),
IF(V795=0,IF(COUNTIF(Table9[MM Year],X795),AC795+AB795+Z795+15-DAY(AC795+AB795+Z795+15)+16,AC795+AB795+Z795-DAY(AC795+AB795+Z795)+16),
IF(COUNTIF(Table9[MM Year],X795),
IF(AC795+AB795+Z795&lt;VLOOKUP(X795,Table9[],7,0),AC795
+AB795+Z795+VLOOKUP(X795,Table9[],4,0),AC795+AB795+Z795),AC795
+AB795+Z795)))</f>
        <v>#VALUE!</v>
      </c>
      <c r="AE795" s="42"/>
      <c r="AF795" s="15" t="str">
        <f>IFERROR(IF(COUNTIF(Table9[MM Year],X795),
IF(AD795&lt;VLOOKUP(X795,Table9[],7,0),AD795
+VLOOKUP(X795,Table9[],4,0),AD795),AD795
),"")</f>
        <v/>
      </c>
      <c r="AG795" s="5"/>
      <c r="AH795" s="5"/>
      <c r="AI795" s="5"/>
      <c r="AJ795" s="6"/>
      <c r="AK795" s="6"/>
      <c r="AL795" s="12" t="str">
        <f t="shared" si="127"/>
        <v/>
      </c>
      <c r="AM795" s="5"/>
      <c r="AN795" s="27" t="str">
        <f t="shared" si="128"/>
        <v/>
      </c>
      <c r="AO795" s="5"/>
      <c r="AP795" s="5"/>
      <c r="AQ795" s="6"/>
      <c r="AR795" s="12" t="str">
        <f t="shared" si="129"/>
        <v/>
      </c>
      <c r="AS795" s="6"/>
      <c r="AT795" s="5"/>
      <c r="AU795" s="53"/>
      <c r="AV795" s="53"/>
      <c r="AW795" s="54"/>
      <c r="AX795" s="15" t="str">
        <f t="shared" si="130"/>
        <v/>
      </c>
      <c r="AY795" s="5"/>
      <c r="AZ795" s="27" t="str">
        <f>IFERROR(VLOOKUP(AY795,vlookup!A$2:I$331,2,FALSE),"")</f>
        <v/>
      </c>
      <c r="BA795" s="27" t="str">
        <f>IFERROR(VLOOKUP(AY795,vlookup!A$2:I$331,3,FALSE),"")</f>
        <v/>
      </c>
      <c r="BB795" s="5"/>
      <c r="BC795" s="27" t="str">
        <f>IFERROR(VLOOKUP(BB795,vlookup!D$2:E$331,2,FALSE),"")</f>
        <v/>
      </c>
      <c r="BD795" s="5"/>
      <c r="BE795" s="27" t="str">
        <f t="shared" si="131"/>
        <v/>
      </c>
      <c r="BF795" s="27" t="str">
        <f>IFERROR(VLOOKUP(BE795,vlookup!G$2:I$331,2,FALSE),"")</f>
        <v/>
      </c>
      <c r="BG795" s="27" t="str">
        <f>IFERROR(VLOOKUP(BE795,vlookup!G$2:I$331,3,FALSE),"")</f>
        <v/>
      </c>
      <c r="BH795" s="5"/>
      <c r="BI795" s="6"/>
      <c r="BJ795" s="6"/>
      <c r="BK795" s="6"/>
      <c r="BL795" s="6"/>
    </row>
    <row r="796" spans="1:64">
      <c r="A796" s="4"/>
      <c r="B796" s="5"/>
      <c r="C796" s="27" t="str">
        <f>IFERROR(VLOOKUP(B796,vlookup!A$2:I$331,2,FALSE),"")</f>
        <v/>
      </c>
      <c r="D796" s="27" t="str">
        <f>IFERROR(VLOOKUP(B796,vlookup!A$2:I$331,3,FALSE),"")</f>
        <v/>
      </c>
      <c r="E796" s="5"/>
      <c r="F796" s="27" t="str">
        <f>IFERROR(VLOOKUP(E796,vlookup!D$2:E$331,2,FALSE),"")</f>
        <v/>
      </c>
      <c r="G796" s="5"/>
      <c r="H796" s="27" t="str">
        <f t="shared" si="122"/>
        <v/>
      </c>
      <c r="I796" s="27" t="str">
        <f>IFERROR(VLOOKUP(H796,vlookup!G$2:I$331,2,FALSE),"")</f>
        <v/>
      </c>
      <c r="J796" s="27" t="str">
        <f>IFERROR(VLOOKUP(H796,vlookup!G$2:I$331,3,FALSE),"")</f>
        <v/>
      </c>
      <c r="K796" s="5"/>
      <c r="L796" s="6"/>
      <c r="M796" s="6"/>
      <c r="N796" s="6"/>
      <c r="O796" s="6"/>
      <c r="P796" s="6"/>
      <c r="Q796" s="14" t="str">
        <f t="shared" si="123"/>
        <v/>
      </c>
      <c r="R796" s="5"/>
      <c r="S796" s="6"/>
      <c r="T796" s="6"/>
      <c r="U796" s="5"/>
      <c r="V796" s="45">
        <f t="shared" si="124"/>
        <v>0</v>
      </c>
      <c r="W796" s="45">
        <f t="shared" si="125"/>
        <v>0</v>
      </c>
      <c r="X796" s="45" t="e">
        <f t="shared" si="126"/>
        <v>#VALUE!</v>
      </c>
      <c r="Y796" s="45">
        <f>IFERROR(VALUE(V796),VLOOKUP(V796,DayReplace[],2,0))</f>
        <v>0</v>
      </c>
      <c r="Z796" s="45">
        <f>IF(V796=0,1,
IF(OR(AND(COUNTIF(Table12[Normal and Leap Years],X796),AA796=3,Y796=30),
AND(COUNTIF(Table9[MM Year],X796),COUNTIF(Table13[Always 29-Day Months],AA796),Y796=30)),Y796
-1,Y796))</f>
        <v>1</v>
      </c>
      <c r="AA796" s="45">
        <f>IFERROR(VALUE(W796),VLOOKUP(W796,MonthReplace[],2,0))</f>
        <v>0</v>
      </c>
      <c r="AB796" s="45" t="e">
        <f>IF(COUNTIF(Table9[MM Year],X796),VLOOKUP(AA796,MonthSerial[],VLOOKUP(X796,Table9[],3,0)+2,0),DATE(X796,AA796,0)-AC796)</f>
        <v>#VALUE!</v>
      </c>
      <c r="AC796" s="45" t="e">
        <f>IF(COUNTIF(Table9[MM Year],X796),
VLOOKUP(X796,Table9[],5,0),
DATE(X796,1,0))</f>
        <v>#VALUE!</v>
      </c>
      <c r="AD796" s="46" t="e">
        <f>IF(AA796=0,DATE(YEAR(AC796+1),7,16),
IF(V796=0,IF(COUNTIF(Table9[MM Year],X796),AC796+AB796+Z796+15-DAY(AC796+AB796+Z796+15)+16,AC796+AB796+Z796-DAY(AC796+AB796+Z796)+16),
IF(COUNTIF(Table9[MM Year],X796),
IF(AC796+AB796+Z796&lt;VLOOKUP(X796,Table9[],7,0),AC796
+AB796+Z796+VLOOKUP(X796,Table9[],4,0),AC796+AB796+Z796),AC796
+AB796+Z796)))</f>
        <v>#VALUE!</v>
      </c>
      <c r="AE796" s="42"/>
      <c r="AF796" s="15" t="str">
        <f>IFERROR(IF(COUNTIF(Table9[MM Year],X796),
IF(AD796&lt;VLOOKUP(X796,Table9[],7,0),AD796
+VLOOKUP(X796,Table9[],4,0),AD796),AD796
),"")</f>
        <v/>
      </c>
      <c r="AG796" s="5"/>
      <c r="AH796" s="5"/>
      <c r="AI796" s="5"/>
      <c r="AJ796" s="6"/>
      <c r="AK796" s="6"/>
      <c r="AL796" s="12" t="str">
        <f t="shared" si="127"/>
        <v/>
      </c>
      <c r="AM796" s="5"/>
      <c r="AN796" s="27" t="str">
        <f t="shared" si="128"/>
        <v/>
      </c>
      <c r="AO796" s="5"/>
      <c r="AP796" s="5"/>
      <c r="AQ796" s="6"/>
      <c r="AR796" s="12" t="str">
        <f t="shared" si="129"/>
        <v/>
      </c>
      <c r="AS796" s="6"/>
      <c r="AT796" s="5"/>
      <c r="AU796" s="53"/>
      <c r="AV796" s="53"/>
      <c r="AW796" s="54"/>
      <c r="AX796" s="15" t="str">
        <f t="shared" si="130"/>
        <v/>
      </c>
      <c r="AY796" s="5"/>
      <c r="AZ796" s="27" t="str">
        <f>IFERROR(VLOOKUP(AY796,vlookup!A$2:I$331,2,FALSE),"")</f>
        <v/>
      </c>
      <c r="BA796" s="27" t="str">
        <f>IFERROR(VLOOKUP(AY796,vlookup!A$2:I$331,3,FALSE),"")</f>
        <v/>
      </c>
      <c r="BB796" s="5"/>
      <c r="BC796" s="27" t="str">
        <f>IFERROR(VLOOKUP(BB796,vlookup!D$2:E$331,2,FALSE),"")</f>
        <v/>
      </c>
      <c r="BD796" s="5"/>
      <c r="BE796" s="27" t="str">
        <f t="shared" si="131"/>
        <v/>
      </c>
      <c r="BF796" s="27" t="str">
        <f>IFERROR(VLOOKUP(BE796,vlookup!G$2:I$331,2,FALSE),"")</f>
        <v/>
      </c>
      <c r="BG796" s="27" t="str">
        <f>IFERROR(VLOOKUP(BE796,vlookup!G$2:I$331,3,FALSE),"")</f>
        <v/>
      </c>
      <c r="BH796" s="5"/>
      <c r="BI796" s="6"/>
      <c r="BJ796" s="6"/>
      <c r="BK796" s="6"/>
      <c r="BL796" s="6"/>
    </row>
    <row r="797" spans="1:64">
      <c r="A797" s="4"/>
      <c r="B797" s="5"/>
      <c r="C797" s="27" t="str">
        <f>IFERROR(VLOOKUP(B797,vlookup!A$2:I$331,2,FALSE),"")</f>
        <v/>
      </c>
      <c r="D797" s="27" t="str">
        <f>IFERROR(VLOOKUP(B797,vlookup!A$2:I$331,3,FALSE),"")</f>
        <v/>
      </c>
      <c r="E797" s="5"/>
      <c r="F797" s="27" t="str">
        <f>IFERROR(VLOOKUP(E797,vlookup!D$2:E$331,2,FALSE),"")</f>
        <v/>
      </c>
      <c r="G797" s="5"/>
      <c r="H797" s="27" t="str">
        <f t="shared" si="122"/>
        <v/>
      </c>
      <c r="I797" s="27" t="str">
        <f>IFERROR(VLOOKUP(H797,vlookup!G$2:I$331,2,FALSE),"")</f>
        <v/>
      </c>
      <c r="J797" s="27" t="str">
        <f>IFERROR(VLOOKUP(H797,vlookup!G$2:I$331,3,FALSE),"")</f>
        <v/>
      </c>
      <c r="K797" s="5"/>
      <c r="L797" s="6"/>
      <c r="M797" s="6"/>
      <c r="N797" s="6"/>
      <c r="O797" s="6"/>
      <c r="P797" s="6"/>
      <c r="Q797" s="14" t="str">
        <f t="shared" si="123"/>
        <v/>
      </c>
      <c r="R797" s="5"/>
      <c r="S797" s="6"/>
      <c r="T797" s="6"/>
      <c r="U797" s="5"/>
      <c r="V797" s="45">
        <f t="shared" si="124"/>
        <v>0</v>
      </c>
      <c r="W797" s="45">
        <f t="shared" si="125"/>
        <v>0</v>
      </c>
      <c r="X797" s="45" t="e">
        <f t="shared" si="126"/>
        <v>#VALUE!</v>
      </c>
      <c r="Y797" s="45">
        <f>IFERROR(VALUE(V797),VLOOKUP(V797,DayReplace[],2,0))</f>
        <v>0</v>
      </c>
      <c r="Z797" s="45">
        <f>IF(V797=0,1,
IF(OR(AND(COUNTIF(Table12[Normal and Leap Years],X797),AA797=3,Y797=30),
AND(COUNTIF(Table9[MM Year],X797),COUNTIF(Table13[Always 29-Day Months],AA797),Y797=30)),Y797
-1,Y797))</f>
        <v>1</v>
      </c>
      <c r="AA797" s="45">
        <f>IFERROR(VALUE(W797),VLOOKUP(W797,MonthReplace[],2,0))</f>
        <v>0</v>
      </c>
      <c r="AB797" s="45" t="e">
        <f>IF(COUNTIF(Table9[MM Year],X797),VLOOKUP(AA797,MonthSerial[],VLOOKUP(X797,Table9[],3,0)+2,0),DATE(X797,AA797,0)-AC797)</f>
        <v>#VALUE!</v>
      </c>
      <c r="AC797" s="45" t="e">
        <f>IF(COUNTIF(Table9[MM Year],X797),
VLOOKUP(X797,Table9[],5,0),
DATE(X797,1,0))</f>
        <v>#VALUE!</v>
      </c>
      <c r="AD797" s="46" t="e">
        <f>IF(AA797=0,DATE(YEAR(AC797+1),7,16),
IF(V797=0,IF(COUNTIF(Table9[MM Year],X797),AC797+AB797+Z797+15-DAY(AC797+AB797+Z797+15)+16,AC797+AB797+Z797-DAY(AC797+AB797+Z797)+16),
IF(COUNTIF(Table9[MM Year],X797),
IF(AC797+AB797+Z797&lt;VLOOKUP(X797,Table9[],7,0),AC797
+AB797+Z797+VLOOKUP(X797,Table9[],4,0),AC797+AB797+Z797),AC797
+AB797+Z797)))</f>
        <v>#VALUE!</v>
      </c>
      <c r="AE797" s="42"/>
      <c r="AF797" s="15" t="str">
        <f>IFERROR(IF(COUNTIF(Table9[MM Year],X797),
IF(AD797&lt;VLOOKUP(X797,Table9[],7,0),AD797
+VLOOKUP(X797,Table9[],4,0),AD797),AD797
),"")</f>
        <v/>
      </c>
      <c r="AG797" s="5"/>
      <c r="AH797" s="5"/>
      <c r="AI797" s="5"/>
      <c r="AJ797" s="6"/>
      <c r="AK797" s="6"/>
      <c r="AL797" s="12" t="str">
        <f t="shared" si="127"/>
        <v/>
      </c>
      <c r="AM797" s="5"/>
      <c r="AN797" s="27" t="str">
        <f t="shared" si="128"/>
        <v/>
      </c>
      <c r="AO797" s="5"/>
      <c r="AP797" s="5"/>
      <c r="AQ797" s="6"/>
      <c r="AR797" s="12" t="str">
        <f t="shared" si="129"/>
        <v/>
      </c>
      <c r="AS797" s="6"/>
      <c r="AT797" s="5"/>
      <c r="AU797" s="53"/>
      <c r="AV797" s="53"/>
      <c r="AW797" s="54"/>
      <c r="AX797" s="15" t="str">
        <f t="shared" si="130"/>
        <v/>
      </c>
      <c r="AY797" s="5"/>
      <c r="AZ797" s="27" t="str">
        <f>IFERROR(VLOOKUP(AY797,vlookup!A$2:I$331,2,FALSE),"")</f>
        <v/>
      </c>
      <c r="BA797" s="27" t="str">
        <f>IFERROR(VLOOKUP(AY797,vlookup!A$2:I$331,3,FALSE),"")</f>
        <v/>
      </c>
      <c r="BB797" s="5"/>
      <c r="BC797" s="27" t="str">
        <f>IFERROR(VLOOKUP(BB797,vlookup!D$2:E$331,2,FALSE),"")</f>
        <v/>
      </c>
      <c r="BD797" s="5"/>
      <c r="BE797" s="27" t="str">
        <f t="shared" si="131"/>
        <v/>
      </c>
      <c r="BF797" s="27" t="str">
        <f>IFERROR(VLOOKUP(BE797,vlookup!G$2:I$331,2,FALSE),"")</f>
        <v/>
      </c>
      <c r="BG797" s="27" t="str">
        <f>IFERROR(VLOOKUP(BE797,vlookup!G$2:I$331,3,FALSE),"")</f>
        <v/>
      </c>
      <c r="BH797" s="5"/>
      <c r="BI797" s="6"/>
      <c r="BJ797" s="6"/>
      <c r="BK797" s="6"/>
      <c r="BL797" s="6"/>
    </row>
    <row r="798" spans="1:64">
      <c r="A798" s="4"/>
      <c r="B798" s="5"/>
      <c r="C798" s="27" t="str">
        <f>IFERROR(VLOOKUP(B798,vlookup!A$2:I$331,2,FALSE),"")</f>
        <v/>
      </c>
      <c r="D798" s="27" t="str">
        <f>IFERROR(VLOOKUP(B798,vlookup!A$2:I$331,3,FALSE),"")</f>
        <v/>
      </c>
      <c r="E798" s="5"/>
      <c r="F798" s="27" t="str">
        <f>IFERROR(VLOOKUP(E798,vlookup!D$2:E$331,2,FALSE),"")</f>
        <v/>
      </c>
      <c r="G798" s="5"/>
      <c r="H798" s="27" t="str">
        <f t="shared" si="122"/>
        <v/>
      </c>
      <c r="I798" s="27" t="str">
        <f>IFERROR(VLOOKUP(H798,vlookup!G$2:I$331,2,FALSE),"")</f>
        <v/>
      </c>
      <c r="J798" s="27" t="str">
        <f>IFERROR(VLOOKUP(H798,vlookup!G$2:I$331,3,FALSE),"")</f>
        <v/>
      </c>
      <c r="K798" s="5"/>
      <c r="L798" s="6"/>
      <c r="M798" s="6"/>
      <c r="N798" s="6"/>
      <c r="O798" s="6"/>
      <c r="P798" s="6"/>
      <c r="Q798" s="14" t="str">
        <f t="shared" si="123"/>
        <v/>
      </c>
      <c r="R798" s="5"/>
      <c r="S798" s="6"/>
      <c r="T798" s="6"/>
      <c r="U798" s="5"/>
      <c r="V798" s="45">
        <f t="shared" si="124"/>
        <v>0</v>
      </c>
      <c r="W798" s="45">
        <f t="shared" si="125"/>
        <v>0</v>
      </c>
      <c r="X798" s="45" t="e">
        <f t="shared" si="126"/>
        <v>#VALUE!</v>
      </c>
      <c r="Y798" s="45">
        <f>IFERROR(VALUE(V798),VLOOKUP(V798,DayReplace[],2,0))</f>
        <v>0</v>
      </c>
      <c r="Z798" s="45">
        <f>IF(V798=0,1,
IF(OR(AND(COUNTIF(Table12[Normal and Leap Years],X798),AA798=3,Y798=30),
AND(COUNTIF(Table9[MM Year],X798),COUNTIF(Table13[Always 29-Day Months],AA798),Y798=30)),Y798
-1,Y798))</f>
        <v>1</v>
      </c>
      <c r="AA798" s="45">
        <f>IFERROR(VALUE(W798),VLOOKUP(W798,MonthReplace[],2,0))</f>
        <v>0</v>
      </c>
      <c r="AB798" s="45" t="e">
        <f>IF(COUNTIF(Table9[MM Year],X798),VLOOKUP(AA798,MonthSerial[],VLOOKUP(X798,Table9[],3,0)+2,0),DATE(X798,AA798,0)-AC798)</f>
        <v>#VALUE!</v>
      </c>
      <c r="AC798" s="45" t="e">
        <f>IF(COUNTIF(Table9[MM Year],X798),
VLOOKUP(X798,Table9[],5,0),
DATE(X798,1,0))</f>
        <v>#VALUE!</v>
      </c>
      <c r="AD798" s="46" t="e">
        <f>IF(AA798=0,DATE(YEAR(AC798+1),7,16),
IF(V798=0,IF(COUNTIF(Table9[MM Year],X798),AC798+AB798+Z798+15-DAY(AC798+AB798+Z798+15)+16,AC798+AB798+Z798-DAY(AC798+AB798+Z798)+16),
IF(COUNTIF(Table9[MM Year],X798),
IF(AC798+AB798+Z798&lt;VLOOKUP(X798,Table9[],7,0),AC798
+AB798+Z798+VLOOKUP(X798,Table9[],4,0),AC798+AB798+Z798),AC798
+AB798+Z798)))</f>
        <v>#VALUE!</v>
      </c>
      <c r="AE798" s="42"/>
      <c r="AF798" s="15" t="str">
        <f>IFERROR(IF(COUNTIF(Table9[MM Year],X798),
IF(AD798&lt;VLOOKUP(X798,Table9[],7,0),AD798
+VLOOKUP(X798,Table9[],4,0),AD798),AD798
),"")</f>
        <v/>
      </c>
      <c r="AG798" s="5"/>
      <c r="AH798" s="5"/>
      <c r="AI798" s="5"/>
      <c r="AJ798" s="6"/>
      <c r="AK798" s="6"/>
      <c r="AL798" s="12" t="str">
        <f t="shared" si="127"/>
        <v/>
      </c>
      <c r="AM798" s="5"/>
      <c r="AN798" s="27" t="str">
        <f t="shared" si="128"/>
        <v/>
      </c>
      <c r="AO798" s="5"/>
      <c r="AP798" s="5"/>
      <c r="AQ798" s="6"/>
      <c r="AR798" s="12" t="str">
        <f t="shared" si="129"/>
        <v/>
      </c>
      <c r="AS798" s="6"/>
      <c r="AT798" s="5"/>
      <c r="AU798" s="53"/>
      <c r="AV798" s="53"/>
      <c r="AW798" s="54"/>
      <c r="AX798" s="15" t="str">
        <f t="shared" si="130"/>
        <v/>
      </c>
      <c r="AY798" s="5"/>
      <c r="AZ798" s="27" t="str">
        <f>IFERROR(VLOOKUP(AY798,vlookup!A$2:I$331,2,FALSE),"")</f>
        <v/>
      </c>
      <c r="BA798" s="27" t="str">
        <f>IFERROR(VLOOKUP(AY798,vlookup!A$2:I$331,3,FALSE),"")</f>
        <v/>
      </c>
      <c r="BB798" s="5"/>
      <c r="BC798" s="27" t="str">
        <f>IFERROR(VLOOKUP(BB798,vlookup!D$2:E$331,2,FALSE),"")</f>
        <v/>
      </c>
      <c r="BD798" s="5"/>
      <c r="BE798" s="27" t="str">
        <f t="shared" si="131"/>
        <v/>
      </c>
      <c r="BF798" s="27" t="str">
        <f>IFERROR(VLOOKUP(BE798,vlookup!G$2:I$331,2,FALSE),"")</f>
        <v/>
      </c>
      <c r="BG798" s="27" t="str">
        <f>IFERROR(VLOOKUP(BE798,vlookup!G$2:I$331,3,FALSE),"")</f>
        <v/>
      </c>
      <c r="BH798" s="5"/>
      <c r="BI798" s="6"/>
      <c r="BJ798" s="6"/>
      <c r="BK798" s="6"/>
      <c r="BL798" s="6"/>
    </row>
    <row r="799" spans="1:64">
      <c r="A799" s="4"/>
      <c r="B799" s="5"/>
      <c r="C799" s="27" t="str">
        <f>IFERROR(VLOOKUP(B799,vlookup!A$2:I$331,2,FALSE),"")</f>
        <v/>
      </c>
      <c r="D799" s="27" t="str">
        <f>IFERROR(VLOOKUP(B799,vlookup!A$2:I$331,3,FALSE),"")</f>
        <v/>
      </c>
      <c r="E799" s="5"/>
      <c r="F799" s="27" t="str">
        <f>IFERROR(VLOOKUP(E799,vlookup!D$2:E$331,2,FALSE),"")</f>
        <v/>
      </c>
      <c r="G799" s="5"/>
      <c r="H799" s="27" t="str">
        <f t="shared" si="122"/>
        <v/>
      </c>
      <c r="I799" s="27" t="str">
        <f>IFERROR(VLOOKUP(H799,vlookup!G$2:I$331,2,FALSE),"")</f>
        <v/>
      </c>
      <c r="J799" s="27" t="str">
        <f>IFERROR(VLOOKUP(H799,vlookup!G$2:I$331,3,FALSE),"")</f>
        <v/>
      </c>
      <c r="K799" s="5"/>
      <c r="L799" s="6"/>
      <c r="M799" s="6"/>
      <c r="N799" s="6"/>
      <c r="O799" s="6"/>
      <c r="P799" s="6"/>
      <c r="Q799" s="14" t="str">
        <f t="shared" si="123"/>
        <v/>
      </c>
      <c r="R799" s="5"/>
      <c r="S799" s="6"/>
      <c r="T799" s="6"/>
      <c r="U799" s="5"/>
      <c r="V799" s="45">
        <f t="shared" si="124"/>
        <v>0</v>
      </c>
      <c r="W799" s="45">
        <f t="shared" si="125"/>
        <v>0</v>
      </c>
      <c r="X799" s="45" t="e">
        <f t="shared" si="126"/>
        <v>#VALUE!</v>
      </c>
      <c r="Y799" s="45">
        <f>IFERROR(VALUE(V799),VLOOKUP(V799,DayReplace[],2,0))</f>
        <v>0</v>
      </c>
      <c r="Z799" s="45">
        <f>IF(V799=0,1,
IF(OR(AND(COUNTIF(Table12[Normal and Leap Years],X799),AA799=3,Y799=30),
AND(COUNTIF(Table9[MM Year],X799),COUNTIF(Table13[Always 29-Day Months],AA799),Y799=30)),Y799
-1,Y799))</f>
        <v>1</v>
      </c>
      <c r="AA799" s="45">
        <f>IFERROR(VALUE(W799),VLOOKUP(W799,MonthReplace[],2,0))</f>
        <v>0</v>
      </c>
      <c r="AB799" s="45" t="e">
        <f>IF(COUNTIF(Table9[MM Year],X799),VLOOKUP(AA799,MonthSerial[],VLOOKUP(X799,Table9[],3,0)+2,0),DATE(X799,AA799,0)-AC799)</f>
        <v>#VALUE!</v>
      </c>
      <c r="AC799" s="45" t="e">
        <f>IF(COUNTIF(Table9[MM Year],X799),
VLOOKUP(X799,Table9[],5,0),
DATE(X799,1,0))</f>
        <v>#VALUE!</v>
      </c>
      <c r="AD799" s="46" t="e">
        <f>IF(AA799=0,DATE(YEAR(AC799+1),7,16),
IF(V799=0,IF(COUNTIF(Table9[MM Year],X799),AC799+AB799+Z799+15-DAY(AC799+AB799+Z799+15)+16,AC799+AB799+Z799-DAY(AC799+AB799+Z799)+16),
IF(COUNTIF(Table9[MM Year],X799),
IF(AC799+AB799+Z799&lt;VLOOKUP(X799,Table9[],7,0),AC799
+AB799+Z799+VLOOKUP(X799,Table9[],4,0),AC799+AB799+Z799),AC799
+AB799+Z799)))</f>
        <v>#VALUE!</v>
      </c>
      <c r="AE799" s="42"/>
      <c r="AF799" s="15" t="str">
        <f>IFERROR(IF(COUNTIF(Table9[MM Year],X799),
IF(AD799&lt;VLOOKUP(X799,Table9[],7,0),AD799
+VLOOKUP(X799,Table9[],4,0),AD799),AD799
),"")</f>
        <v/>
      </c>
      <c r="AG799" s="5"/>
      <c r="AH799" s="5"/>
      <c r="AI799" s="5"/>
      <c r="AJ799" s="6"/>
      <c r="AK799" s="6"/>
      <c r="AL799" s="12" t="str">
        <f t="shared" si="127"/>
        <v/>
      </c>
      <c r="AM799" s="5"/>
      <c r="AN799" s="27" t="str">
        <f t="shared" si="128"/>
        <v/>
      </c>
      <c r="AO799" s="5"/>
      <c r="AP799" s="5"/>
      <c r="AQ799" s="6"/>
      <c r="AR799" s="12" t="str">
        <f t="shared" si="129"/>
        <v/>
      </c>
      <c r="AS799" s="6"/>
      <c r="AT799" s="5"/>
      <c r="AU799" s="53"/>
      <c r="AV799" s="53"/>
      <c r="AW799" s="54"/>
      <c r="AX799" s="15" t="str">
        <f t="shared" si="130"/>
        <v/>
      </c>
      <c r="AY799" s="5"/>
      <c r="AZ799" s="27" t="str">
        <f>IFERROR(VLOOKUP(AY799,vlookup!A$2:I$331,2,FALSE),"")</f>
        <v/>
      </c>
      <c r="BA799" s="27" t="str">
        <f>IFERROR(VLOOKUP(AY799,vlookup!A$2:I$331,3,FALSE),"")</f>
        <v/>
      </c>
      <c r="BB799" s="5"/>
      <c r="BC799" s="27" t="str">
        <f>IFERROR(VLOOKUP(BB799,vlookup!D$2:E$331,2,FALSE),"")</f>
        <v/>
      </c>
      <c r="BD799" s="5"/>
      <c r="BE799" s="27" t="str">
        <f t="shared" si="131"/>
        <v/>
      </c>
      <c r="BF799" s="27" t="str">
        <f>IFERROR(VLOOKUP(BE799,vlookup!G$2:I$331,2,FALSE),"")</f>
        <v/>
      </c>
      <c r="BG799" s="27" t="str">
        <f>IFERROR(VLOOKUP(BE799,vlookup!G$2:I$331,3,FALSE),"")</f>
        <v/>
      </c>
      <c r="BH799" s="5"/>
      <c r="BI799" s="6"/>
      <c r="BJ799" s="6"/>
      <c r="BK799" s="6"/>
      <c r="BL799" s="6"/>
    </row>
    <row r="800" spans="1:64">
      <c r="A800" s="4"/>
      <c r="B800" s="5"/>
      <c r="C800" s="27" t="str">
        <f>IFERROR(VLOOKUP(B800,vlookup!A$2:I$331,2,FALSE),"")</f>
        <v/>
      </c>
      <c r="D800" s="27" t="str">
        <f>IFERROR(VLOOKUP(B800,vlookup!A$2:I$331,3,FALSE),"")</f>
        <v/>
      </c>
      <c r="E800" s="5"/>
      <c r="F800" s="27" t="str">
        <f>IFERROR(VLOOKUP(E800,vlookup!D$2:E$331,2,FALSE),"")</f>
        <v/>
      </c>
      <c r="G800" s="5"/>
      <c r="H800" s="27" t="str">
        <f t="shared" si="122"/>
        <v/>
      </c>
      <c r="I800" s="27" t="str">
        <f>IFERROR(VLOOKUP(H800,vlookup!G$2:I$331,2,FALSE),"")</f>
        <v/>
      </c>
      <c r="J800" s="27" t="str">
        <f>IFERROR(VLOOKUP(H800,vlookup!G$2:I$331,3,FALSE),"")</f>
        <v/>
      </c>
      <c r="K800" s="5"/>
      <c r="L800" s="6"/>
      <c r="M800" s="6"/>
      <c r="N800" s="6"/>
      <c r="O800" s="6"/>
      <c r="P800" s="6"/>
      <c r="Q800" s="14" t="str">
        <f t="shared" si="123"/>
        <v/>
      </c>
      <c r="R800" s="5"/>
      <c r="S800" s="6"/>
      <c r="T800" s="6"/>
      <c r="U800" s="5"/>
      <c r="V800" s="45">
        <f t="shared" si="124"/>
        <v>0</v>
      </c>
      <c r="W800" s="45">
        <f t="shared" si="125"/>
        <v>0</v>
      </c>
      <c r="X800" s="45" t="e">
        <f t="shared" si="126"/>
        <v>#VALUE!</v>
      </c>
      <c r="Y800" s="45">
        <f>IFERROR(VALUE(V800),VLOOKUP(V800,DayReplace[],2,0))</f>
        <v>0</v>
      </c>
      <c r="Z800" s="45">
        <f>IF(V800=0,1,
IF(OR(AND(COUNTIF(Table12[Normal and Leap Years],X800),AA800=3,Y800=30),
AND(COUNTIF(Table9[MM Year],X800),COUNTIF(Table13[Always 29-Day Months],AA800),Y800=30)),Y800
-1,Y800))</f>
        <v>1</v>
      </c>
      <c r="AA800" s="45">
        <f>IFERROR(VALUE(W800),VLOOKUP(W800,MonthReplace[],2,0))</f>
        <v>0</v>
      </c>
      <c r="AB800" s="45" t="e">
        <f>IF(COUNTIF(Table9[MM Year],X800),VLOOKUP(AA800,MonthSerial[],VLOOKUP(X800,Table9[],3,0)+2,0),DATE(X800,AA800,0)-AC800)</f>
        <v>#VALUE!</v>
      </c>
      <c r="AC800" s="45" t="e">
        <f>IF(COUNTIF(Table9[MM Year],X800),
VLOOKUP(X800,Table9[],5,0),
DATE(X800,1,0))</f>
        <v>#VALUE!</v>
      </c>
      <c r="AD800" s="46" t="e">
        <f>IF(AA800=0,DATE(YEAR(AC800+1),7,16),
IF(V800=0,IF(COUNTIF(Table9[MM Year],X800),AC800+AB800+Z800+15-DAY(AC800+AB800+Z800+15)+16,AC800+AB800+Z800-DAY(AC800+AB800+Z800)+16),
IF(COUNTIF(Table9[MM Year],X800),
IF(AC800+AB800+Z800&lt;VLOOKUP(X800,Table9[],7,0),AC800
+AB800+Z800+VLOOKUP(X800,Table9[],4,0),AC800+AB800+Z800),AC800
+AB800+Z800)))</f>
        <v>#VALUE!</v>
      </c>
      <c r="AE800" s="42"/>
      <c r="AF800" s="15" t="str">
        <f>IFERROR(IF(COUNTIF(Table9[MM Year],X800),
IF(AD800&lt;VLOOKUP(X800,Table9[],7,0),AD800
+VLOOKUP(X800,Table9[],4,0),AD800),AD800
),"")</f>
        <v/>
      </c>
      <c r="AG800" s="5"/>
      <c r="AH800" s="5"/>
      <c r="AI800" s="5"/>
      <c r="AJ800" s="6"/>
      <c r="AK800" s="6"/>
      <c r="AL800" s="12" t="str">
        <f t="shared" si="127"/>
        <v/>
      </c>
      <c r="AM800" s="5"/>
      <c r="AN800" s="27" t="str">
        <f t="shared" si="128"/>
        <v/>
      </c>
      <c r="AO800" s="5"/>
      <c r="AP800" s="5"/>
      <c r="AQ800" s="6"/>
      <c r="AR800" s="12" t="str">
        <f t="shared" si="129"/>
        <v/>
      </c>
      <c r="AS800" s="6"/>
      <c r="AT800" s="5"/>
      <c r="AU800" s="53"/>
      <c r="AV800" s="53"/>
      <c r="AW800" s="54"/>
      <c r="AX800" s="15" t="str">
        <f t="shared" si="130"/>
        <v/>
      </c>
      <c r="AY800" s="5"/>
      <c r="AZ800" s="27" t="str">
        <f>IFERROR(VLOOKUP(AY800,vlookup!A$2:I$331,2,FALSE),"")</f>
        <v/>
      </c>
      <c r="BA800" s="27" t="str">
        <f>IFERROR(VLOOKUP(AY800,vlookup!A$2:I$331,3,FALSE),"")</f>
        <v/>
      </c>
      <c r="BB800" s="5"/>
      <c r="BC800" s="27" t="str">
        <f>IFERROR(VLOOKUP(BB800,vlookup!D$2:E$331,2,FALSE),"")</f>
        <v/>
      </c>
      <c r="BD800" s="5"/>
      <c r="BE800" s="27" t="str">
        <f t="shared" si="131"/>
        <v/>
      </c>
      <c r="BF800" s="27" t="str">
        <f>IFERROR(VLOOKUP(BE800,vlookup!G$2:I$331,2,FALSE),"")</f>
        <v/>
      </c>
      <c r="BG800" s="27" t="str">
        <f>IFERROR(VLOOKUP(BE800,vlookup!G$2:I$331,3,FALSE),"")</f>
        <v/>
      </c>
      <c r="BH800" s="5"/>
      <c r="BI800" s="6"/>
      <c r="BJ800" s="6"/>
      <c r="BK800" s="6"/>
      <c r="BL800" s="6"/>
    </row>
    <row r="801" spans="1:64">
      <c r="A801" s="4"/>
      <c r="B801" s="5"/>
      <c r="C801" s="27" t="str">
        <f>IFERROR(VLOOKUP(B801,vlookup!A$2:I$331,2,FALSE),"")</f>
        <v/>
      </c>
      <c r="D801" s="27" t="str">
        <f>IFERROR(VLOOKUP(B801,vlookup!A$2:I$331,3,FALSE),"")</f>
        <v/>
      </c>
      <c r="E801" s="5"/>
      <c r="F801" s="27" t="str">
        <f>IFERROR(VLOOKUP(E801,vlookup!D$2:E$331,2,FALSE),"")</f>
        <v/>
      </c>
      <c r="G801" s="5"/>
      <c r="H801" s="27" t="str">
        <f t="shared" si="122"/>
        <v/>
      </c>
      <c r="I801" s="27" t="str">
        <f>IFERROR(VLOOKUP(H801,vlookup!G$2:I$331,2,FALSE),"")</f>
        <v/>
      </c>
      <c r="J801" s="27" t="str">
        <f>IFERROR(VLOOKUP(H801,vlookup!G$2:I$331,3,FALSE),"")</f>
        <v/>
      </c>
      <c r="K801" s="5"/>
      <c r="L801" s="6"/>
      <c r="M801" s="6"/>
      <c r="N801" s="6"/>
      <c r="O801" s="6"/>
      <c r="P801" s="6"/>
      <c r="Q801" s="14" t="str">
        <f t="shared" si="123"/>
        <v/>
      </c>
      <c r="R801" s="5"/>
      <c r="S801" s="6"/>
      <c r="T801" s="6"/>
      <c r="U801" s="5"/>
      <c r="V801" s="45">
        <f t="shared" si="124"/>
        <v>0</v>
      </c>
      <c r="W801" s="45">
        <f t="shared" si="125"/>
        <v>0</v>
      </c>
      <c r="X801" s="45" t="e">
        <f t="shared" si="126"/>
        <v>#VALUE!</v>
      </c>
      <c r="Y801" s="45">
        <f>IFERROR(VALUE(V801),VLOOKUP(V801,DayReplace[],2,0))</f>
        <v>0</v>
      </c>
      <c r="Z801" s="45">
        <f>IF(V801=0,1,
IF(OR(AND(COUNTIF(Table12[Normal and Leap Years],X801),AA801=3,Y801=30),
AND(COUNTIF(Table9[MM Year],X801),COUNTIF(Table13[Always 29-Day Months],AA801),Y801=30)),Y801
-1,Y801))</f>
        <v>1</v>
      </c>
      <c r="AA801" s="45">
        <f>IFERROR(VALUE(W801),VLOOKUP(W801,MonthReplace[],2,0))</f>
        <v>0</v>
      </c>
      <c r="AB801" s="45" t="e">
        <f>IF(COUNTIF(Table9[MM Year],X801),VLOOKUP(AA801,MonthSerial[],VLOOKUP(X801,Table9[],3,0)+2,0),DATE(X801,AA801,0)-AC801)</f>
        <v>#VALUE!</v>
      </c>
      <c r="AC801" s="45" t="e">
        <f>IF(COUNTIF(Table9[MM Year],X801),
VLOOKUP(X801,Table9[],5,0),
DATE(X801,1,0))</f>
        <v>#VALUE!</v>
      </c>
      <c r="AD801" s="46" t="e">
        <f>IF(AA801=0,DATE(YEAR(AC801+1),7,16),
IF(V801=0,IF(COUNTIF(Table9[MM Year],X801),AC801+AB801+Z801+15-DAY(AC801+AB801+Z801+15)+16,AC801+AB801+Z801-DAY(AC801+AB801+Z801)+16),
IF(COUNTIF(Table9[MM Year],X801),
IF(AC801+AB801+Z801&lt;VLOOKUP(X801,Table9[],7,0),AC801
+AB801+Z801+VLOOKUP(X801,Table9[],4,0),AC801+AB801+Z801),AC801
+AB801+Z801)))</f>
        <v>#VALUE!</v>
      </c>
      <c r="AE801" s="42"/>
      <c r="AF801" s="15" t="str">
        <f>IFERROR(IF(COUNTIF(Table9[MM Year],X801),
IF(AD801&lt;VLOOKUP(X801,Table9[],7,0),AD801
+VLOOKUP(X801,Table9[],4,0),AD801),AD801
),"")</f>
        <v/>
      </c>
      <c r="AG801" s="5"/>
      <c r="AH801" s="5"/>
      <c r="AI801" s="5"/>
      <c r="AJ801" s="6"/>
      <c r="AK801" s="6"/>
      <c r="AL801" s="12" t="str">
        <f t="shared" si="127"/>
        <v/>
      </c>
      <c r="AM801" s="5"/>
      <c r="AN801" s="27" t="str">
        <f t="shared" si="128"/>
        <v/>
      </c>
      <c r="AO801" s="5"/>
      <c r="AP801" s="5"/>
      <c r="AQ801" s="6"/>
      <c r="AR801" s="12" t="str">
        <f t="shared" si="129"/>
        <v/>
      </c>
      <c r="AS801" s="6"/>
      <c r="AT801" s="5"/>
      <c r="AU801" s="53"/>
      <c r="AV801" s="53"/>
      <c r="AW801" s="54"/>
      <c r="AX801" s="15" t="str">
        <f t="shared" si="130"/>
        <v/>
      </c>
      <c r="AY801" s="5"/>
      <c r="AZ801" s="27" t="str">
        <f>IFERROR(VLOOKUP(AY801,vlookup!A$2:I$331,2,FALSE),"")</f>
        <v/>
      </c>
      <c r="BA801" s="27" t="str">
        <f>IFERROR(VLOOKUP(AY801,vlookup!A$2:I$331,3,FALSE),"")</f>
        <v/>
      </c>
      <c r="BB801" s="5"/>
      <c r="BC801" s="27" t="str">
        <f>IFERROR(VLOOKUP(BB801,vlookup!D$2:E$331,2,FALSE),"")</f>
        <v/>
      </c>
      <c r="BD801" s="5"/>
      <c r="BE801" s="27" t="str">
        <f t="shared" si="131"/>
        <v/>
      </c>
      <c r="BF801" s="27" t="str">
        <f>IFERROR(VLOOKUP(BE801,vlookup!G$2:I$331,2,FALSE),"")</f>
        <v/>
      </c>
      <c r="BG801" s="27" t="str">
        <f>IFERROR(VLOOKUP(BE801,vlookup!G$2:I$331,3,FALSE),"")</f>
        <v/>
      </c>
      <c r="BH801" s="5"/>
      <c r="BI801" s="6"/>
      <c r="BJ801" s="6"/>
      <c r="BK801" s="6"/>
      <c r="BL801" s="6"/>
    </row>
    <row r="802" spans="1:64">
      <c r="A802" s="4"/>
      <c r="B802" s="5"/>
      <c r="C802" s="27" t="str">
        <f>IFERROR(VLOOKUP(B802,vlookup!A$2:I$331,2,FALSE),"")</f>
        <v/>
      </c>
      <c r="D802" s="27" t="str">
        <f>IFERROR(VLOOKUP(B802,vlookup!A$2:I$331,3,FALSE),"")</f>
        <v/>
      </c>
      <c r="E802" s="5"/>
      <c r="F802" s="27" t="str">
        <f>IFERROR(VLOOKUP(E802,vlookup!D$2:E$331,2,FALSE),"")</f>
        <v/>
      </c>
      <c r="G802" s="5"/>
      <c r="H802" s="27" t="str">
        <f t="shared" si="122"/>
        <v/>
      </c>
      <c r="I802" s="27" t="str">
        <f>IFERROR(VLOOKUP(H802,vlookup!G$2:I$331,2,FALSE),"")</f>
        <v/>
      </c>
      <c r="J802" s="27" t="str">
        <f>IFERROR(VLOOKUP(H802,vlookup!G$2:I$331,3,FALSE),"")</f>
        <v/>
      </c>
      <c r="K802" s="5"/>
      <c r="L802" s="6"/>
      <c r="M802" s="6"/>
      <c r="N802" s="6"/>
      <c r="O802" s="6"/>
      <c r="P802" s="6"/>
      <c r="Q802" s="14" t="str">
        <f t="shared" si="123"/>
        <v/>
      </c>
      <c r="R802" s="5"/>
      <c r="S802" s="6"/>
      <c r="T802" s="6"/>
      <c r="U802" s="5"/>
      <c r="V802" s="45">
        <f t="shared" si="124"/>
        <v>0</v>
      </c>
      <c r="W802" s="45">
        <f t="shared" si="125"/>
        <v>0</v>
      </c>
      <c r="X802" s="45" t="e">
        <f t="shared" si="126"/>
        <v>#VALUE!</v>
      </c>
      <c r="Y802" s="45">
        <f>IFERROR(VALUE(V802),VLOOKUP(V802,DayReplace[],2,0))</f>
        <v>0</v>
      </c>
      <c r="Z802" s="45">
        <f>IF(V802=0,1,
IF(OR(AND(COUNTIF(Table12[Normal and Leap Years],X802),AA802=3,Y802=30),
AND(COUNTIF(Table9[MM Year],X802),COUNTIF(Table13[Always 29-Day Months],AA802),Y802=30)),Y802
-1,Y802))</f>
        <v>1</v>
      </c>
      <c r="AA802" s="45">
        <f>IFERROR(VALUE(W802),VLOOKUP(W802,MonthReplace[],2,0))</f>
        <v>0</v>
      </c>
      <c r="AB802" s="45" t="e">
        <f>IF(COUNTIF(Table9[MM Year],X802),VLOOKUP(AA802,MonthSerial[],VLOOKUP(X802,Table9[],3,0)+2,0),DATE(X802,AA802,0)-AC802)</f>
        <v>#VALUE!</v>
      </c>
      <c r="AC802" s="45" t="e">
        <f>IF(COUNTIF(Table9[MM Year],X802),
VLOOKUP(X802,Table9[],5,0),
DATE(X802,1,0))</f>
        <v>#VALUE!</v>
      </c>
      <c r="AD802" s="46" t="e">
        <f>IF(AA802=0,DATE(YEAR(AC802+1),7,16),
IF(V802=0,IF(COUNTIF(Table9[MM Year],X802),AC802+AB802+Z802+15-DAY(AC802+AB802+Z802+15)+16,AC802+AB802+Z802-DAY(AC802+AB802+Z802)+16),
IF(COUNTIF(Table9[MM Year],X802),
IF(AC802+AB802+Z802&lt;VLOOKUP(X802,Table9[],7,0),AC802
+AB802+Z802+VLOOKUP(X802,Table9[],4,0),AC802+AB802+Z802),AC802
+AB802+Z802)))</f>
        <v>#VALUE!</v>
      </c>
      <c r="AE802" s="42"/>
      <c r="AF802" s="15" t="str">
        <f>IFERROR(IF(COUNTIF(Table9[MM Year],X802),
IF(AD802&lt;VLOOKUP(X802,Table9[],7,0),AD802
+VLOOKUP(X802,Table9[],4,0),AD802),AD802
),"")</f>
        <v/>
      </c>
      <c r="AG802" s="5"/>
      <c r="AH802" s="5"/>
      <c r="AI802" s="5"/>
      <c r="AJ802" s="6"/>
      <c r="AK802" s="6"/>
      <c r="AL802" s="12" t="str">
        <f t="shared" si="127"/>
        <v/>
      </c>
      <c r="AM802" s="5"/>
      <c r="AN802" s="27" t="str">
        <f t="shared" si="128"/>
        <v/>
      </c>
      <c r="AO802" s="5"/>
      <c r="AP802" s="5"/>
      <c r="AQ802" s="6"/>
      <c r="AR802" s="12" t="str">
        <f t="shared" si="129"/>
        <v/>
      </c>
      <c r="AS802" s="6"/>
      <c r="AT802" s="5"/>
      <c r="AU802" s="53"/>
      <c r="AV802" s="53"/>
      <c r="AW802" s="54"/>
      <c r="AX802" s="15" t="str">
        <f t="shared" si="130"/>
        <v/>
      </c>
      <c r="AY802" s="5"/>
      <c r="AZ802" s="27" t="str">
        <f>IFERROR(VLOOKUP(AY802,vlookup!A$2:I$331,2,FALSE),"")</f>
        <v/>
      </c>
      <c r="BA802" s="27" t="str">
        <f>IFERROR(VLOOKUP(AY802,vlookup!A$2:I$331,3,FALSE),"")</f>
        <v/>
      </c>
      <c r="BB802" s="5"/>
      <c r="BC802" s="27" t="str">
        <f>IFERROR(VLOOKUP(BB802,vlookup!D$2:E$331,2,FALSE),"")</f>
        <v/>
      </c>
      <c r="BD802" s="5"/>
      <c r="BE802" s="27" t="str">
        <f t="shared" si="131"/>
        <v/>
      </c>
      <c r="BF802" s="27" t="str">
        <f>IFERROR(VLOOKUP(BE802,vlookup!G$2:I$331,2,FALSE),"")</f>
        <v/>
      </c>
      <c r="BG802" s="27" t="str">
        <f>IFERROR(VLOOKUP(BE802,vlookup!G$2:I$331,3,FALSE),"")</f>
        <v/>
      </c>
      <c r="BH802" s="5"/>
      <c r="BI802" s="6"/>
      <c r="BJ802" s="6"/>
      <c r="BK802" s="6"/>
      <c r="BL802" s="6"/>
    </row>
    <row r="803" spans="1:64">
      <c r="A803" s="4"/>
      <c r="B803" s="5"/>
      <c r="C803" s="27" t="str">
        <f>IFERROR(VLOOKUP(B803,vlookup!A$2:I$331,2,FALSE),"")</f>
        <v/>
      </c>
      <c r="D803" s="27" t="str">
        <f>IFERROR(VLOOKUP(B803,vlookup!A$2:I$331,3,FALSE),"")</f>
        <v/>
      </c>
      <c r="E803" s="5"/>
      <c r="F803" s="27" t="str">
        <f>IFERROR(VLOOKUP(E803,vlookup!D$2:E$331,2,FALSE),"")</f>
        <v/>
      </c>
      <c r="G803" s="5"/>
      <c r="H803" s="27" t="str">
        <f t="shared" si="122"/>
        <v/>
      </c>
      <c r="I803" s="27" t="str">
        <f>IFERROR(VLOOKUP(H803,vlookup!G$2:I$331,2,FALSE),"")</f>
        <v/>
      </c>
      <c r="J803" s="27" t="str">
        <f>IFERROR(VLOOKUP(H803,vlookup!G$2:I$331,3,FALSE),"")</f>
        <v/>
      </c>
      <c r="K803" s="5"/>
      <c r="L803" s="6"/>
      <c r="M803" s="6"/>
      <c r="N803" s="6"/>
      <c r="O803" s="6"/>
      <c r="P803" s="6"/>
      <c r="Q803" s="14" t="str">
        <f t="shared" si="123"/>
        <v/>
      </c>
      <c r="R803" s="5"/>
      <c r="S803" s="6"/>
      <c r="T803" s="6"/>
      <c r="U803" s="5"/>
      <c r="V803" s="45">
        <f t="shared" si="124"/>
        <v>0</v>
      </c>
      <c r="W803" s="45">
        <f t="shared" si="125"/>
        <v>0</v>
      </c>
      <c r="X803" s="45" t="e">
        <f t="shared" si="126"/>
        <v>#VALUE!</v>
      </c>
      <c r="Y803" s="45">
        <f>IFERROR(VALUE(V803),VLOOKUP(V803,DayReplace[],2,0))</f>
        <v>0</v>
      </c>
      <c r="Z803" s="45">
        <f>IF(V803=0,1,
IF(OR(AND(COUNTIF(Table12[Normal and Leap Years],X803),AA803=3,Y803=30),
AND(COUNTIF(Table9[MM Year],X803),COUNTIF(Table13[Always 29-Day Months],AA803),Y803=30)),Y803
-1,Y803))</f>
        <v>1</v>
      </c>
      <c r="AA803" s="45">
        <f>IFERROR(VALUE(W803),VLOOKUP(W803,MonthReplace[],2,0))</f>
        <v>0</v>
      </c>
      <c r="AB803" s="45" t="e">
        <f>IF(COUNTIF(Table9[MM Year],X803),VLOOKUP(AA803,MonthSerial[],VLOOKUP(X803,Table9[],3,0)+2,0),DATE(X803,AA803,0)-AC803)</f>
        <v>#VALUE!</v>
      </c>
      <c r="AC803" s="45" t="e">
        <f>IF(COUNTIF(Table9[MM Year],X803),
VLOOKUP(X803,Table9[],5,0),
DATE(X803,1,0))</f>
        <v>#VALUE!</v>
      </c>
      <c r="AD803" s="46" t="e">
        <f>IF(AA803=0,DATE(YEAR(AC803+1),7,16),
IF(V803=0,IF(COUNTIF(Table9[MM Year],X803),AC803+AB803+Z803+15-DAY(AC803+AB803+Z803+15)+16,AC803+AB803+Z803-DAY(AC803+AB803+Z803)+16),
IF(COUNTIF(Table9[MM Year],X803),
IF(AC803+AB803+Z803&lt;VLOOKUP(X803,Table9[],7,0),AC803
+AB803+Z803+VLOOKUP(X803,Table9[],4,0),AC803+AB803+Z803),AC803
+AB803+Z803)))</f>
        <v>#VALUE!</v>
      </c>
      <c r="AE803" s="42"/>
      <c r="AF803" s="15" t="str">
        <f>IFERROR(IF(COUNTIF(Table9[MM Year],X803),
IF(AD803&lt;VLOOKUP(X803,Table9[],7,0),AD803
+VLOOKUP(X803,Table9[],4,0),AD803),AD803
),"")</f>
        <v/>
      </c>
      <c r="AG803" s="5"/>
      <c r="AH803" s="5"/>
      <c r="AI803" s="5"/>
      <c r="AJ803" s="6"/>
      <c r="AK803" s="6"/>
      <c r="AL803" s="12" t="str">
        <f t="shared" si="127"/>
        <v/>
      </c>
      <c r="AM803" s="5"/>
      <c r="AN803" s="27" t="str">
        <f t="shared" si="128"/>
        <v/>
      </c>
      <c r="AO803" s="5"/>
      <c r="AP803" s="5"/>
      <c r="AQ803" s="6"/>
      <c r="AR803" s="12" t="str">
        <f t="shared" si="129"/>
        <v/>
      </c>
      <c r="AS803" s="6"/>
      <c r="AT803" s="5"/>
      <c r="AU803" s="53"/>
      <c r="AV803" s="53"/>
      <c r="AW803" s="54"/>
      <c r="AX803" s="15" t="str">
        <f t="shared" si="130"/>
        <v/>
      </c>
      <c r="AY803" s="5"/>
      <c r="AZ803" s="27" t="str">
        <f>IFERROR(VLOOKUP(AY803,vlookup!A$2:I$331,2,FALSE),"")</f>
        <v/>
      </c>
      <c r="BA803" s="27" t="str">
        <f>IFERROR(VLOOKUP(AY803,vlookup!A$2:I$331,3,FALSE),"")</f>
        <v/>
      </c>
      <c r="BB803" s="5"/>
      <c r="BC803" s="27" t="str">
        <f>IFERROR(VLOOKUP(BB803,vlookup!D$2:E$331,2,FALSE),"")</f>
        <v/>
      </c>
      <c r="BD803" s="5"/>
      <c r="BE803" s="27" t="str">
        <f t="shared" si="131"/>
        <v/>
      </c>
      <c r="BF803" s="27" t="str">
        <f>IFERROR(VLOOKUP(BE803,vlookup!G$2:I$331,2,FALSE),"")</f>
        <v/>
      </c>
      <c r="BG803" s="27" t="str">
        <f>IFERROR(VLOOKUP(BE803,vlookup!G$2:I$331,3,FALSE),"")</f>
        <v/>
      </c>
      <c r="BH803" s="5"/>
      <c r="BI803" s="6"/>
      <c r="BJ803" s="6"/>
      <c r="BK803" s="6"/>
      <c r="BL803" s="6"/>
    </row>
    <row r="804" spans="1:64">
      <c r="A804" s="4"/>
      <c r="B804" s="5"/>
      <c r="C804" s="27" t="str">
        <f>IFERROR(VLOOKUP(B804,vlookup!A$2:I$331,2,FALSE),"")</f>
        <v/>
      </c>
      <c r="D804" s="27" t="str">
        <f>IFERROR(VLOOKUP(B804,vlookup!A$2:I$331,3,FALSE),"")</f>
        <v/>
      </c>
      <c r="E804" s="5"/>
      <c r="F804" s="27" t="str">
        <f>IFERROR(VLOOKUP(E804,vlookup!D$2:E$331,2,FALSE),"")</f>
        <v/>
      </c>
      <c r="G804" s="5"/>
      <c r="H804" s="27" t="str">
        <f t="shared" si="122"/>
        <v/>
      </c>
      <c r="I804" s="27" t="str">
        <f>IFERROR(VLOOKUP(H804,vlookup!G$2:I$331,2,FALSE),"")</f>
        <v/>
      </c>
      <c r="J804" s="27" t="str">
        <f>IFERROR(VLOOKUP(H804,vlookup!G$2:I$331,3,FALSE),"")</f>
        <v/>
      </c>
      <c r="K804" s="5"/>
      <c r="L804" s="6"/>
      <c r="M804" s="6"/>
      <c r="N804" s="6"/>
      <c r="O804" s="6"/>
      <c r="P804" s="6"/>
      <c r="Q804" s="14" t="str">
        <f t="shared" si="123"/>
        <v/>
      </c>
      <c r="R804" s="5"/>
      <c r="S804" s="6"/>
      <c r="T804" s="6"/>
      <c r="U804" s="5"/>
      <c r="V804" s="45">
        <f t="shared" si="124"/>
        <v>0</v>
      </c>
      <c r="W804" s="45">
        <f t="shared" si="125"/>
        <v>0</v>
      </c>
      <c r="X804" s="45" t="e">
        <f t="shared" si="126"/>
        <v>#VALUE!</v>
      </c>
      <c r="Y804" s="45">
        <f>IFERROR(VALUE(V804),VLOOKUP(V804,DayReplace[],2,0))</f>
        <v>0</v>
      </c>
      <c r="Z804" s="45">
        <f>IF(V804=0,1,
IF(OR(AND(COUNTIF(Table12[Normal and Leap Years],X804),AA804=3,Y804=30),
AND(COUNTIF(Table9[MM Year],X804),COUNTIF(Table13[Always 29-Day Months],AA804),Y804=30)),Y804
-1,Y804))</f>
        <v>1</v>
      </c>
      <c r="AA804" s="45">
        <f>IFERROR(VALUE(W804),VLOOKUP(W804,MonthReplace[],2,0))</f>
        <v>0</v>
      </c>
      <c r="AB804" s="45" t="e">
        <f>IF(COUNTIF(Table9[MM Year],X804),VLOOKUP(AA804,MonthSerial[],VLOOKUP(X804,Table9[],3,0)+2,0),DATE(X804,AA804,0)-AC804)</f>
        <v>#VALUE!</v>
      </c>
      <c r="AC804" s="45" t="e">
        <f>IF(COUNTIF(Table9[MM Year],X804),
VLOOKUP(X804,Table9[],5,0),
DATE(X804,1,0))</f>
        <v>#VALUE!</v>
      </c>
      <c r="AD804" s="46" t="e">
        <f>IF(AA804=0,DATE(YEAR(AC804+1),7,16),
IF(V804=0,IF(COUNTIF(Table9[MM Year],X804),AC804+AB804+Z804+15-DAY(AC804+AB804+Z804+15)+16,AC804+AB804+Z804-DAY(AC804+AB804+Z804)+16),
IF(COUNTIF(Table9[MM Year],X804),
IF(AC804+AB804+Z804&lt;VLOOKUP(X804,Table9[],7,0),AC804
+AB804+Z804+VLOOKUP(X804,Table9[],4,0),AC804+AB804+Z804),AC804
+AB804+Z804)))</f>
        <v>#VALUE!</v>
      </c>
      <c r="AE804" s="42"/>
      <c r="AF804" s="15" t="str">
        <f>IFERROR(IF(COUNTIF(Table9[MM Year],X804),
IF(AD804&lt;VLOOKUP(X804,Table9[],7,0),AD804
+VLOOKUP(X804,Table9[],4,0),AD804),AD804
),"")</f>
        <v/>
      </c>
      <c r="AG804" s="5"/>
      <c r="AH804" s="5"/>
      <c r="AI804" s="5"/>
      <c r="AJ804" s="6"/>
      <c r="AK804" s="6"/>
      <c r="AL804" s="12" t="str">
        <f t="shared" si="127"/>
        <v/>
      </c>
      <c r="AM804" s="5"/>
      <c r="AN804" s="27" t="str">
        <f t="shared" si="128"/>
        <v/>
      </c>
      <c r="AO804" s="5"/>
      <c r="AP804" s="5"/>
      <c r="AQ804" s="6"/>
      <c r="AR804" s="12" t="str">
        <f t="shared" si="129"/>
        <v/>
      </c>
      <c r="AS804" s="6"/>
      <c r="AT804" s="5"/>
      <c r="AU804" s="53"/>
      <c r="AV804" s="53"/>
      <c r="AW804" s="54"/>
      <c r="AX804" s="15" t="str">
        <f t="shared" si="130"/>
        <v/>
      </c>
      <c r="AY804" s="5"/>
      <c r="AZ804" s="27" t="str">
        <f>IFERROR(VLOOKUP(AY804,vlookup!A$2:I$331,2,FALSE),"")</f>
        <v/>
      </c>
      <c r="BA804" s="27" t="str">
        <f>IFERROR(VLOOKUP(AY804,vlookup!A$2:I$331,3,FALSE),"")</f>
        <v/>
      </c>
      <c r="BB804" s="5"/>
      <c r="BC804" s="27" t="str">
        <f>IFERROR(VLOOKUP(BB804,vlookup!D$2:E$331,2,FALSE),"")</f>
        <v/>
      </c>
      <c r="BD804" s="5"/>
      <c r="BE804" s="27" t="str">
        <f t="shared" si="131"/>
        <v/>
      </c>
      <c r="BF804" s="27" t="str">
        <f>IFERROR(VLOOKUP(BE804,vlookup!G$2:I$331,2,FALSE),"")</f>
        <v/>
      </c>
      <c r="BG804" s="27" t="str">
        <f>IFERROR(VLOOKUP(BE804,vlookup!G$2:I$331,3,FALSE),"")</f>
        <v/>
      </c>
      <c r="BH804" s="5"/>
      <c r="BI804" s="6"/>
      <c r="BJ804" s="6"/>
      <c r="BK804" s="6"/>
      <c r="BL804" s="6"/>
    </row>
    <row r="805" spans="1:64">
      <c r="A805" s="4"/>
      <c r="B805" s="5"/>
      <c r="C805" s="27" t="str">
        <f>IFERROR(VLOOKUP(B805,vlookup!A$2:I$331,2,FALSE),"")</f>
        <v/>
      </c>
      <c r="D805" s="27" t="str">
        <f>IFERROR(VLOOKUP(B805,vlookup!A$2:I$331,3,FALSE),"")</f>
        <v/>
      </c>
      <c r="E805" s="5"/>
      <c r="F805" s="27" t="str">
        <f>IFERROR(VLOOKUP(E805,vlookup!D$2:E$331,2,FALSE),"")</f>
        <v/>
      </c>
      <c r="G805" s="5"/>
      <c r="H805" s="27" t="str">
        <f t="shared" si="122"/>
        <v/>
      </c>
      <c r="I805" s="27" t="str">
        <f>IFERROR(VLOOKUP(H805,vlookup!G$2:I$331,2,FALSE),"")</f>
        <v/>
      </c>
      <c r="J805" s="27" t="str">
        <f>IFERROR(VLOOKUP(H805,vlookup!G$2:I$331,3,FALSE),"")</f>
        <v/>
      </c>
      <c r="K805" s="5"/>
      <c r="L805" s="6"/>
      <c r="M805" s="6"/>
      <c r="N805" s="6"/>
      <c r="O805" s="6"/>
      <c r="P805" s="6"/>
      <c r="Q805" s="14" t="str">
        <f t="shared" si="123"/>
        <v/>
      </c>
      <c r="R805" s="5"/>
      <c r="S805" s="6"/>
      <c r="T805" s="6"/>
      <c r="U805" s="5"/>
      <c r="V805" s="45">
        <f t="shared" si="124"/>
        <v>0</v>
      </c>
      <c r="W805" s="45">
        <f t="shared" si="125"/>
        <v>0</v>
      </c>
      <c r="X805" s="45" t="e">
        <f t="shared" si="126"/>
        <v>#VALUE!</v>
      </c>
      <c r="Y805" s="45">
        <f>IFERROR(VALUE(V805),VLOOKUP(V805,DayReplace[],2,0))</f>
        <v>0</v>
      </c>
      <c r="Z805" s="45">
        <f>IF(V805=0,1,
IF(OR(AND(COUNTIF(Table12[Normal and Leap Years],X805),AA805=3,Y805=30),
AND(COUNTIF(Table9[MM Year],X805),COUNTIF(Table13[Always 29-Day Months],AA805),Y805=30)),Y805
-1,Y805))</f>
        <v>1</v>
      </c>
      <c r="AA805" s="45">
        <f>IFERROR(VALUE(W805),VLOOKUP(W805,MonthReplace[],2,0))</f>
        <v>0</v>
      </c>
      <c r="AB805" s="45" t="e">
        <f>IF(COUNTIF(Table9[MM Year],X805),VLOOKUP(AA805,MonthSerial[],VLOOKUP(X805,Table9[],3,0)+2,0),DATE(X805,AA805,0)-AC805)</f>
        <v>#VALUE!</v>
      </c>
      <c r="AC805" s="45" t="e">
        <f>IF(COUNTIF(Table9[MM Year],X805),
VLOOKUP(X805,Table9[],5,0),
DATE(X805,1,0))</f>
        <v>#VALUE!</v>
      </c>
      <c r="AD805" s="46" t="e">
        <f>IF(AA805=0,DATE(YEAR(AC805+1),7,16),
IF(V805=0,IF(COUNTIF(Table9[MM Year],X805),AC805+AB805+Z805+15-DAY(AC805+AB805+Z805+15)+16,AC805+AB805+Z805-DAY(AC805+AB805+Z805)+16),
IF(COUNTIF(Table9[MM Year],X805),
IF(AC805+AB805+Z805&lt;VLOOKUP(X805,Table9[],7,0),AC805
+AB805+Z805+VLOOKUP(X805,Table9[],4,0),AC805+AB805+Z805),AC805
+AB805+Z805)))</f>
        <v>#VALUE!</v>
      </c>
      <c r="AE805" s="42"/>
      <c r="AF805" s="15" t="str">
        <f>IFERROR(IF(COUNTIF(Table9[MM Year],X805),
IF(AD805&lt;VLOOKUP(X805,Table9[],7,0),AD805
+VLOOKUP(X805,Table9[],4,0),AD805),AD805
),"")</f>
        <v/>
      </c>
      <c r="AG805" s="5"/>
      <c r="AH805" s="5"/>
      <c r="AI805" s="5"/>
      <c r="AJ805" s="6"/>
      <c r="AK805" s="6"/>
      <c r="AL805" s="12" t="str">
        <f t="shared" si="127"/>
        <v/>
      </c>
      <c r="AM805" s="5"/>
      <c r="AN805" s="27" t="str">
        <f t="shared" si="128"/>
        <v/>
      </c>
      <c r="AO805" s="5"/>
      <c r="AP805" s="5"/>
      <c r="AQ805" s="6"/>
      <c r="AR805" s="12" t="str">
        <f t="shared" si="129"/>
        <v/>
      </c>
      <c r="AS805" s="6"/>
      <c r="AT805" s="5"/>
      <c r="AU805" s="53"/>
      <c r="AV805" s="53"/>
      <c r="AW805" s="54"/>
      <c r="AX805" s="15" t="str">
        <f t="shared" si="130"/>
        <v/>
      </c>
      <c r="AY805" s="5"/>
      <c r="AZ805" s="27" t="str">
        <f>IFERROR(VLOOKUP(AY805,vlookup!A$2:I$331,2,FALSE),"")</f>
        <v/>
      </c>
      <c r="BA805" s="27" t="str">
        <f>IFERROR(VLOOKUP(AY805,vlookup!A$2:I$331,3,FALSE),"")</f>
        <v/>
      </c>
      <c r="BB805" s="5"/>
      <c r="BC805" s="27" t="str">
        <f>IFERROR(VLOOKUP(BB805,vlookup!D$2:E$331,2,FALSE),"")</f>
        <v/>
      </c>
      <c r="BD805" s="5"/>
      <c r="BE805" s="27" t="str">
        <f t="shared" si="131"/>
        <v/>
      </c>
      <c r="BF805" s="27" t="str">
        <f>IFERROR(VLOOKUP(BE805,vlookup!G$2:I$331,2,FALSE),"")</f>
        <v/>
      </c>
      <c r="BG805" s="27" t="str">
        <f>IFERROR(VLOOKUP(BE805,vlookup!G$2:I$331,3,FALSE),"")</f>
        <v/>
      </c>
      <c r="BH805" s="5"/>
      <c r="BI805" s="6"/>
      <c r="BJ805" s="6"/>
      <c r="BK805" s="6"/>
      <c r="BL805" s="6"/>
    </row>
    <row r="806" spans="1:64">
      <c r="A806" s="4"/>
      <c r="B806" s="5"/>
      <c r="C806" s="27" t="str">
        <f>IFERROR(VLOOKUP(B806,vlookup!A$2:I$331,2,FALSE),"")</f>
        <v/>
      </c>
      <c r="D806" s="27" t="str">
        <f>IFERROR(VLOOKUP(B806,vlookup!A$2:I$331,3,FALSE),"")</f>
        <v/>
      </c>
      <c r="E806" s="5"/>
      <c r="F806" s="27" t="str">
        <f>IFERROR(VLOOKUP(E806,vlookup!D$2:E$331,2,FALSE),"")</f>
        <v/>
      </c>
      <c r="G806" s="5"/>
      <c r="H806" s="27" t="str">
        <f t="shared" si="122"/>
        <v/>
      </c>
      <c r="I806" s="27" t="str">
        <f>IFERROR(VLOOKUP(H806,vlookup!G$2:I$331,2,FALSE),"")</f>
        <v/>
      </c>
      <c r="J806" s="27" t="str">
        <f>IFERROR(VLOOKUP(H806,vlookup!G$2:I$331,3,FALSE),"")</f>
        <v/>
      </c>
      <c r="K806" s="5"/>
      <c r="L806" s="6"/>
      <c r="M806" s="6"/>
      <c r="N806" s="6"/>
      <c r="O806" s="6"/>
      <c r="P806" s="6"/>
      <c r="Q806" s="14" t="str">
        <f t="shared" si="123"/>
        <v/>
      </c>
      <c r="R806" s="5"/>
      <c r="S806" s="6"/>
      <c r="T806" s="6"/>
      <c r="U806" s="5"/>
      <c r="V806" s="45">
        <f t="shared" si="124"/>
        <v>0</v>
      </c>
      <c r="W806" s="45">
        <f t="shared" si="125"/>
        <v>0</v>
      </c>
      <c r="X806" s="45" t="e">
        <f t="shared" si="126"/>
        <v>#VALUE!</v>
      </c>
      <c r="Y806" s="45">
        <f>IFERROR(VALUE(V806),VLOOKUP(V806,DayReplace[],2,0))</f>
        <v>0</v>
      </c>
      <c r="Z806" s="45">
        <f>IF(V806=0,1,
IF(OR(AND(COUNTIF(Table12[Normal and Leap Years],X806),AA806=3,Y806=30),
AND(COUNTIF(Table9[MM Year],X806),COUNTIF(Table13[Always 29-Day Months],AA806),Y806=30)),Y806
-1,Y806))</f>
        <v>1</v>
      </c>
      <c r="AA806" s="45">
        <f>IFERROR(VALUE(W806),VLOOKUP(W806,MonthReplace[],2,0))</f>
        <v>0</v>
      </c>
      <c r="AB806" s="45" t="e">
        <f>IF(COUNTIF(Table9[MM Year],X806),VLOOKUP(AA806,MonthSerial[],VLOOKUP(X806,Table9[],3,0)+2,0),DATE(X806,AA806,0)-AC806)</f>
        <v>#VALUE!</v>
      </c>
      <c r="AC806" s="45" t="e">
        <f>IF(COUNTIF(Table9[MM Year],X806),
VLOOKUP(X806,Table9[],5,0),
DATE(X806,1,0))</f>
        <v>#VALUE!</v>
      </c>
      <c r="AD806" s="46" t="e">
        <f>IF(AA806=0,DATE(YEAR(AC806+1),7,16),
IF(V806=0,IF(COUNTIF(Table9[MM Year],X806),AC806+AB806+Z806+15-DAY(AC806+AB806+Z806+15)+16,AC806+AB806+Z806-DAY(AC806+AB806+Z806)+16),
IF(COUNTIF(Table9[MM Year],X806),
IF(AC806+AB806+Z806&lt;VLOOKUP(X806,Table9[],7,0),AC806
+AB806+Z806+VLOOKUP(X806,Table9[],4,0),AC806+AB806+Z806),AC806
+AB806+Z806)))</f>
        <v>#VALUE!</v>
      </c>
      <c r="AE806" s="42"/>
      <c r="AF806" s="15" t="str">
        <f>IFERROR(IF(COUNTIF(Table9[MM Year],X806),
IF(AD806&lt;VLOOKUP(X806,Table9[],7,0),AD806
+VLOOKUP(X806,Table9[],4,0),AD806),AD806
),"")</f>
        <v/>
      </c>
      <c r="AG806" s="5"/>
      <c r="AH806" s="5"/>
      <c r="AI806" s="5"/>
      <c r="AJ806" s="6"/>
      <c r="AK806" s="6"/>
      <c r="AL806" s="12" t="str">
        <f t="shared" si="127"/>
        <v/>
      </c>
      <c r="AM806" s="5"/>
      <c r="AN806" s="27" t="str">
        <f t="shared" si="128"/>
        <v/>
      </c>
      <c r="AO806" s="5"/>
      <c r="AP806" s="5"/>
      <c r="AQ806" s="6"/>
      <c r="AR806" s="12" t="str">
        <f t="shared" si="129"/>
        <v/>
      </c>
      <c r="AS806" s="6"/>
      <c r="AT806" s="5"/>
      <c r="AU806" s="53"/>
      <c r="AV806" s="53"/>
      <c r="AW806" s="54"/>
      <c r="AX806" s="15" t="str">
        <f t="shared" si="130"/>
        <v/>
      </c>
      <c r="AY806" s="5"/>
      <c r="AZ806" s="27" t="str">
        <f>IFERROR(VLOOKUP(AY806,vlookup!A$2:I$331,2,FALSE),"")</f>
        <v/>
      </c>
      <c r="BA806" s="27" t="str">
        <f>IFERROR(VLOOKUP(AY806,vlookup!A$2:I$331,3,FALSE),"")</f>
        <v/>
      </c>
      <c r="BB806" s="5"/>
      <c r="BC806" s="27" t="str">
        <f>IFERROR(VLOOKUP(BB806,vlookup!D$2:E$331,2,FALSE),"")</f>
        <v/>
      </c>
      <c r="BD806" s="5"/>
      <c r="BE806" s="27" t="str">
        <f t="shared" si="131"/>
        <v/>
      </c>
      <c r="BF806" s="27" t="str">
        <f>IFERROR(VLOOKUP(BE806,vlookup!G$2:I$331,2,FALSE),"")</f>
        <v/>
      </c>
      <c r="BG806" s="27" t="str">
        <f>IFERROR(VLOOKUP(BE806,vlookup!G$2:I$331,3,FALSE),"")</f>
        <v/>
      </c>
      <c r="BH806" s="5"/>
      <c r="BI806" s="6"/>
      <c r="BJ806" s="6"/>
      <c r="BK806" s="6"/>
      <c r="BL806" s="6"/>
    </row>
    <row r="807" spans="1:64">
      <c r="A807" s="4"/>
      <c r="B807" s="5"/>
      <c r="C807" s="27" t="str">
        <f>IFERROR(VLOOKUP(B807,vlookup!A$2:I$331,2,FALSE),"")</f>
        <v/>
      </c>
      <c r="D807" s="27" t="str">
        <f>IFERROR(VLOOKUP(B807,vlookup!A$2:I$331,3,FALSE),"")</f>
        <v/>
      </c>
      <c r="E807" s="5"/>
      <c r="F807" s="27" t="str">
        <f>IFERROR(VLOOKUP(E807,vlookup!D$2:E$331,2,FALSE),"")</f>
        <v/>
      </c>
      <c r="G807" s="5"/>
      <c r="H807" s="27" t="str">
        <f t="shared" si="122"/>
        <v/>
      </c>
      <c r="I807" s="27" t="str">
        <f>IFERROR(VLOOKUP(H807,vlookup!G$2:I$331,2,FALSE),"")</f>
        <v/>
      </c>
      <c r="J807" s="27" t="str">
        <f>IFERROR(VLOOKUP(H807,vlookup!G$2:I$331,3,FALSE),"")</f>
        <v/>
      </c>
      <c r="K807" s="5"/>
      <c r="L807" s="6"/>
      <c r="M807" s="6"/>
      <c r="N807" s="6"/>
      <c r="O807" s="6"/>
      <c r="P807" s="6"/>
      <c r="Q807" s="14" t="str">
        <f t="shared" si="123"/>
        <v/>
      </c>
      <c r="R807" s="5"/>
      <c r="S807" s="6"/>
      <c r="T807" s="6"/>
      <c r="U807" s="5"/>
      <c r="V807" s="45">
        <f t="shared" si="124"/>
        <v>0</v>
      </c>
      <c r="W807" s="45">
        <f t="shared" si="125"/>
        <v>0</v>
      </c>
      <c r="X807" s="45" t="e">
        <f t="shared" si="126"/>
        <v>#VALUE!</v>
      </c>
      <c r="Y807" s="45">
        <f>IFERROR(VALUE(V807),VLOOKUP(V807,DayReplace[],2,0))</f>
        <v>0</v>
      </c>
      <c r="Z807" s="45">
        <f>IF(V807=0,1,
IF(OR(AND(COUNTIF(Table12[Normal and Leap Years],X807),AA807=3,Y807=30),
AND(COUNTIF(Table9[MM Year],X807),COUNTIF(Table13[Always 29-Day Months],AA807),Y807=30)),Y807
-1,Y807))</f>
        <v>1</v>
      </c>
      <c r="AA807" s="45">
        <f>IFERROR(VALUE(W807),VLOOKUP(W807,MonthReplace[],2,0))</f>
        <v>0</v>
      </c>
      <c r="AB807" s="45" t="e">
        <f>IF(COUNTIF(Table9[MM Year],X807),VLOOKUP(AA807,MonthSerial[],VLOOKUP(X807,Table9[],3,0)+2,0),DATE(X807,AA807,0)-AC807)</f>
        <v>#VALUE!</v>
      </c>
      <c r="AC807" s="45" t="e">
        <f>IF(COUNTIF(Table9[MM Year],X807),
VLOOKUP(X807,Table9[],5,0),
DATE(X807,1,0))</f>
        <v>#VALUE!</v>
      </c>
      <c r="AD807" s="46" t="e">
        <f>IF(AA807=0,DATE(YEAR(AC807+1),7,16),
IF(V807=0,IF(COUNTIF(Table9[MM Year],X807),AC807+AB807+Z807+15-DAY(AC807+AB807+Z807+15)+16,AC807+AB807+Z807-DAY(AC807+AB807+Z807)+16),
IF(COUNTIF(Table9[MM Year],X807),
IF(AC807+AB807+Z807&lt;VLOOKUP(X807,Table9[],7,0),AC807
+AB807+Z807+VLOOKUP(X807,Table9[],4,0),AC807+AB807+Z807),AC807
+AB807+Z807)))</f>
        <v>#VALUE!</v>
      </c>
      <c r="AE807" s="42"/>
      <c r="AF807" s="15" t="str">
        <f>IFERROR(IF(COUNTIF(Table9[MM Year],X807),
IF(AD807&lt;VLOOKUP(X807,Table9[],7,0),AD807
+VLOOKUP(X807,Table9[],4,0),AD807),AD807
),"")</f>
        <v/>
      </c>
      <c r="AG807" s="5"/>
      <c r="AH807" s="5"/>
      <c r="AI807" s="5"/>
      <c r="AJ807" s="6"/>
      <c r="AK807" s="6"/>
      <c r="AL807" s="12" t="str">
        <f t="shared" si="127"/>
        <v/>
      </c>
      <c r="AM807" s="5"/>
      <c r="AN807" s="27" t="str">
        <f t="shared" si="128"/>
        <v/>
      </c>
      <c r="AO807" s="5"/>
      <c r="AP807" s="5"/>
      <c r="AQ807" s="6"/>
      <c r="AR807" s="12" t="str">
        <f t="shared" si="129"/>
        <v/>
      </c>
      <c r="AS807" s="6"/>
      <c r="AT807" s="5"/>
      <c r="AU807" s="53"/>
      <c r="AV807" s="53"/>
      <c r="AW807" s="54"/>
      <c r="AX807" s="15" t="str">
        <f t="shared" si="130"/>
        <v/>
      </c>
      <c r="AY807" s="5"/>
      <c r="AZ807" s="27" t="str">
        <f>IFERROR(VLOOKUP(AY807,vlookup!A$2:I$331,2,FALSE),"")</f>
        <v/>
      </c>
      <c r="BA807" s="27" t="str">
        <f>IFERROR(VLOOKUP(AY807,vlookup!A$2:I$331,3,FALSE),"")</f>
        <v/>
      </c>
      <c r="BB807" s="5"/>
      <c r="BC807" s="27" t="str">
        <f>IFERROR(VLOOKUP(BB807,vlookup!D$2:E$331,2,FALSE),"")</f>
        <v/>
      </c>
      <c r="BD807" s="5"/>
      <c r="BE807" s="27" t="str">
        <f t="shared" si="131"/>
        <v/>
      </c>
      <c r="BF807" s="27" t="str">
        <f>IFERROR(VLOOKUP(BE807,vlookup!G$2:I$331,2,FALSE),"")</f>
        <v/>
      </c>
      <c r="BG807" s="27" t="str">
        <f>IFERROR(VLOOKUP(BE807,vlookup!G$2:I$331,3,FALSE),"")</f>
        <v/>
      </c>
      <c r="BH807" s="5"/>
      <c r="BI807" s="6"/>
      <c r="BJ807" s="6"/>
      <c r="BK807" s="6"/>
      <c r="BL807" s="6"/>
    </row>
    <row r="808" spans="1:64">
      <c r="A808" s="4"/>
      <c r="B808" s="5"/>
      <c r="C808" s="27" t="str">
        <f>IFERROR(VLOOKUP(B808,vlookup!A$2:I$331,2,FALSE),"")</f>
        <v/>
      </c>
      <c r="D808" s="27" t="str">
        <f>IFERROR(VLOOKUP(B808,vlookup!A$2:I$331,3,FALSE),"")</f>
        <v/>
      </c>
      <c r="E808" s="5"/>
      <c r="F808" s="27" t="str">
        <f>IFERROR(VLOOKUP(E808,vlookup!D$2:E$331,2,FALSE),"")</f>
        <v/>
      </c>
      <c r="G808" s="5"/>
      <c r="H808" s="27" t="str">
        <f t="shared" si="122"/>
        <v/>
      </c>
      <c r="I808" s="27" t="str">
        <f>IFERROR(VLOOKUP(H808,vlookup!G$2:I$331,2,FALSE),"")</f>
        <v/>
      </c>
      <c r="J808" s="27" t="str">
        <f>IFERROR(VLOOKUP(H808,vlookup!G$2:I$331,3,FALSE),"")</f>
        <v/>
      </c>
      <c r="K808" s="5"/>
      <c r="L808" s="6"/>
      <c r="M808" s="6"/>
      <c r="N808" s="6"/>
      <c r="O808" s="6"/>
      <c r="P808" s="6"/>
      <c r="Q808" s="14" t="str">
        <f t="shared" si="123"/>
        <v/>
      </c>
      <c r="R808" s="5"/>
      <c r="S808" s="6"/>
      <c r="T808" s="6"/>
      <c r="U808" s="5"/>
      <c r="V808" s="45">
        <f t="shared" si="124"/>
        <v>0</v>
      </c>
      <c r="W808" s="45">
        <f t="shared" si="125"/>
        <v>0</v>
      </c>
      <c r="X808" s="45" t="e">
        <f t="shared" si="126"/>
        <v>#VALUE!</v>
      </c>
      <c r="Y808" s="45">
        <f>IFERROR(VALUE(V808),VLOOKUP(V808,DayReplace[],2,0))</f>
        <v>0</v>
      </c>
      <c r="Z808" s="45">
        <f>IF(V808=0,1,
IF(OR(AND(COUNTIF(Table12[Normal and Leap Years],X808),AA808=3,Y808=30),
AND(COUNTIF(Table9[MM Year],X808),COUNTIF(Table13[Always 29-Day Months],AA808),Y808=30)),Y808
-1,Y808))</f>
        <v>1</v>
      </c>
      <c r="AA808" s="45">
        <f>IFERROR(VALUE(W808),VLOOKUP(W808,MonthReplace[],2,0))</f>
        <v>0</v>
      </c>
      <c r="AB808" s="45" t="e">
        <f>IF(COUNTIF(Table9[MM Year],X808),VLOOKUP(AA808,MonthSerial[],VLOOKUP(X808,Table9[],3,0)+2,0),DATE(X808,AA808,0)-AC808)</f>
        <v>#VALUE!</v>
      </c>
      <c r="AC808" s="45" t="e">
        <f>IF(COUNTIF(Table9[MM Year],X808),
VLOOKUP(X808,Table9[],5,0),
DATE(X808,1,0))</f>
        <v>#VALUE!</v>
      </c>
      <c r="AD808" s="46" t="e">
        <f>IF(AA808=0,DATE(YEAR(AC808+1),7,16),
IF(V808=0,IF(COUNTIF(Table9[MM Year],X808),AC808+AB808+Z808+15-DAY(AC808+AB808+Z808+15)+16,AC808+AB808+Z808-DAY(AC808+AB808+Z808)+16),
IF(COUNTIF(Table9[MM Year],X808),
IF(AC808+AB808+Z808&lt;VLOOKUP(X808,Table9[],7,0),AC808
+AB808+Z808+VLOOKUP(X808,Table9[],4,0),AC808+AB808+Z808),AC808
+AB808+Z808)))</f>
        <v>#VALUE!</v>
      </c>
      <c r="AE808" s="42"/>
      <c r="AF808" s="15" t="str">
        <f>IFERROR(IF(COUNTIF(Table9[MM Year],X808),
IF(AD808&lt;VLOOKUP(X808,Table9[],7,0),AD808
+VLOOKUP(X808,Table9[],4,0),AD808),AD808
),"")</f>
        <v/>
      </c>
      <c r="AG808" s="5"/>
      <c r="AH808" s="5"/>
      <c r="AI808" s="5"/>
      <c r="AJ808" s="6"/>
      <c r="AK808" s="6"/>
      <c r="AL808" s="12" t="str">
        <f t="shared" si="127"/>
        <v/>
      </c>
      <c r="AM808" s="5"/>
      <c r="AN808" s="27" t="str">
        <f t="shared" si="128"/>
        <v/>
      </c>
      <c r="AO808" s="5"/>
      <c r="AP808" s="5"/>
      <c r="AQ808" s="6"/>
      <c r="AR808" s="12" t="str">
        <f t="shared" si="129"/>
        <v/>
      </c>
      <c r="AS808" s="6"/>
      <c r="AT808" s="5"/>
      <c r="AU808" s="53"/>
      <c r="AV808" s="53"/>
      <c r="AW808" s="54"/>
      <c r="AX808" s="15" t="str">
        <f t="shared" si="130"/>
        <v/>
      </c>
      <c r="AY808" s="5"/>
      <c r="AZ808" s="27" t="str">
        <f>IFERROR(VLOOKUP(AY808,vlookup!A$2:I$331,2,FALSE),"")</f>
        <v/>
      </c>
      <c r="BA808" s="27" t="str">
        <f>IFERROR(VLOOKUP(AY808,vlookup!A$2:I$331,3,FALSE),"")</f>
        <v/>
      </c>
      <c r="BB808" s="5"/>
      <c r="BC808" s="27" t="str">
        <f>IFERROR(VLOOKUP(BB808,vlookup!D$2:E$331,2,FALSE),"")</f>
        <v/>
      </c>
      <c r="BD808" s="5"/>
      <c r="BE808" s="27" t="str">
        <f t="shared" si="131"/>
        <v/>
      </c>
      <c r="BF808" s="27" t="str">
        <f>IFERROR(VLOOKUP(BE808,vlookup!G$2:I$331,2,FALSE),"")</f>
        <v/>
      </c>
      <c r="BG808" s="27" t="str">
        <f>IFERROR(VLOOKUP(BE808,vlookup!G$2:I$331,3,FALSE),"")</f>
        <v/>
      </c>
      <c r="BH808" s="5"/>
      <c r="BI808" s="6"/>
      <c r="BJ808" s="6"/>
      <c r="BK808" s="6"/>
      <c r="BL808" s="6"/>
    </row>
    <row r="809" spans="1:64">
      <c r="A809" s="4"/>
      <c r="B809" s="5"/>
      <c r="C809" s="27" t="str">
        <f>IFERROR(VLOOKUP(B809,vlookup!A$2:I$331,2,FALSE),"")</f>
        <v/>
      </c>
      <c r="D809" s="27" t="str">
        <f>IFERROR(VLOOKUP(B809,vlookup!A$2:I$331,3,FALSE),"")</f>
        <v/>
      </c>
      <c r="E809" s="5"/>
      <c r="F809" s="27" t="str">
        <f>IFERROR(VLOOKUP(E809,vlookup!D$2:E$331,2,FALSE),"")</f>
        <v/>
      </c>
      <c r="G809" s="5"/>
      <c r="H809" s="27" t="str">
        <f t="shared" si="122"/>
        <v/>
      </c>
      <c r="I809" s="27" t="str">
        <f>IFERROR(VLOOKUP(H809,vlookup!G$2:I$331,2,FALSE),"")</f>
        <v/>
      </c>
      <c r="J809" s="27" t="str">
        <f>IFERROR(VLOOKUP(H809,vlookup!G$2:I$331,3,FALSE),"")</f>
        <v/>
      </c>
      <c r="K809" s="5"/>
      <c r="L809" s="6"/>
      <c r="M809" s="6"/>
      <c r="N809" s="6"/>
      <c r="O809" s="6"/>
      <c r="P809" s="6"/>
      <c r="Q809" s="14" t="str">
        <f t="shared" si="123"/>
        <v/>
      </c>
      <c r="R809" s="5"/>
      <c r="S809" s="6"/>
      <c r="T809" s="6"/>
      <c r="U809" s="5"/>
      <c r="V809" s="45">
        <f t="shared" si="124"/>
        <v>0</v>
      </c>
      <c r="W809" s="45">
        <f t="shared" si="125"/>
        <v>0</v>
      </c>
      <c r="X809" s="45" t="e">
        <f t="shared" si="126"/>
        <v>#VALUE!</v>
      </c>
      <c r="Y809" s="45">
        <f>IFERROR(VALUE(V809),VLOOKUP(V809,DayReplace[],2,0))</f>
        <v>0</v>
      </c>
      <c r="Z809" s="45">
        <f>IF(V809=0,1,
IF(OR(AND(COUNTIF(Table12[Normal and Leap Years],X809),AA809=3,Y809=30),
AND(COUNTIF(Table9[MM Year],X809),COUNTIF(Table13[Always 29-Day Months],AA809),Y809=30)),Y809
-1,Y809))</f>
        <v>1</v>
      </c>
      <c r="AA809" s="45">
        <f>IFERROR(VALUE(W809),VLOOKUP(W809,MonthReplace[],2,0))</f>
        <v>0</v>
      </c>
      <c r="AB809" s="45" t="e">
        <f>IF(COUNTIF(Table9[MM Year],X809),VLOOKUP(AA809,MonthSerial[],VLOOKUP(X809,Table9[],3,0)+2,0),DATE(X809,AA809,0)-AC809)</f>
        <v>#VALUE!</v>
      </c>
      <c r="AC809" s="45" t="e">
        <f>IF(COUNTIF(Table9[MM Year],X809),
VLOOKUP(X809,Table9[],5,0),
DATE(X809,1,0))</f>
        <v>#VALUE!</v>
      </c>
      <c r="AD809" s="46" t="e">
        <f>IF(AA809=0,DATE(YEAR(AC809+1),7,16),
IF(V809=0,IF(COUNTIF(Table9[MM Year],X809),AC809+AB809+Z809+15-DAY(AC809+AB809+Z809+15)+16,AC809+AB809+Z809-DAY(AC809+AB809+Z809)+16),
IF(COUNTIF(Table9[MM Year],X809),
IF(AC809+AB809+Z809&lt;VLOOKUP(X809,Table9[],7,0),AC809
+AB809+Z809+VLOOKUP(X809,Table9[],4,0),AC809+AB809+Z809),AC809
+AB809+Z809)))</f>
        <v>#VALUE!</v>
      </c>
      <c r="AE809" s="42"/>
      <c r="AF809" s="15" t="str">
        <f>IFERROR(IF(COUNTIF(Table9[MM Year],X809),
IF(AD809&lt;VLOOKUP(X809,Table9[],7,0),AD809
+VLOOKUP(X809,Table9[],4,0),AD809),AD809
),"")</f>
        <v/>
      </c>
      <c r="AG809" s="5"/>
      <c r="AH809" s="5"/>
      <c r="AI809" s="5"/>
      <c r="AJ809" s="6"/>
      <c r="AK809" s="6"/>
      <c r="AL809" s="12" t="str">
        <f t="shared" si="127"/>
        <v/>
      </c>
      <c r="AM809" s="5"/>
      <c r="AN809" s="27" t="str">
        <f t="shared" si="128"/>
        <v/>
      </c>
      <c r="AO809" s="5"/>
      <c r="AP809" s="5"/>
      <c r="AQ809" s="6"/>
      <c r="AR809" s="12" t="str">
        <f t="shared" si="129"/>
        <v/>
      </c>
      <c r="AS809" s="6"/>
      <c r="AT809" s="5"/>
      <c r="AU809" s="53"/>
      <c r="AV809" s="53"/>
      <c r="AW809" s="54"/>
      <c r="AX809" s="15" t="str">
        <f t="shared" si="130"/>
        <v/>
      </c>
      <c r="AY809" s="5"/>
      <c r="AZ809" s="27" t="str">
        <f>IFERROR(VLOOKUP(AY809,vlookup!A$2:I$331,2,FALSE),"")</f>
        <v/>
      </c>
      <c r="BA809" s="27" t="str">
        <f>IFERROR(VLOOKUP(AY809,vlookup!A$2:I$331,3,FALSE),"")</f>
        <v/>
      </c>
      <c r="BB809" s="5"/>
      <c r="BC809" s="27" t="str">
        <f>IFERROR(VLOOKUP(BB809,vlookup!D$2:E$331,2,FALSE),"")</f>
        <v/>
      </c>
      <c r="BD809" s="5"/>
      <c r="BE809" s="27" t="str">
        <f t="shared" si="131"/>
        <v/>
      </c>
      <c r="BF809" s="27" t="str">
        <f>IFERROR(VLOOKUP(BE809,vlookup!G$2:I$331,2,FALSE),"")</f>
        <v/>
      </c>
      <c r="BG809" s="27" t="str">
        <f>IFERROR(VLOOKUP(BE809,vlookup!G$2:I$331,3,FALSE),"")</f>
        <v/>
      </c>
      <c r="BH809" s="5"/>
      <c r="BI809" s="6"/>
      <c r="BJ809" s="6"/>
      <c r="BK809" s="6"/>
      <c r="BL809" s="6"/>
    </row>
    <row r="810" spans="1:64">
      <c r="A810" s="4"/>
      <c r="B810" s="5"/>
      <c r="C810" s="27" t="str">
        <f>IFERROR(VLOOKUP(B810,vlookup!A$2:I$331,2,FALSE),"")</f>
        <v/>
      </c>
      <c r="D810" s="27" t="str">
        <f>IFERROR(VLOOKUP(B810,vlookup!A$2:I$331,3,FALSE),"")</f>
        <v/>
      </c>
      <c r="E810" s="5"/>
      <c r="F810" s="27" t="str">
        <f>IFERROR(VLOOKUP(E810,vlookup!D$2:E$331,2,FALSE),"")</f>
        <v/>
      </c>
      <c r="G810" s="5"/>
      <c r="H810" s="27" t="str">
        <f t="shared" si="122"/>
        <v/>
      </c>
      <c r="I810" s="27" t="str">
        <f>IFERROR(VLOOKUP(H810,vlookup!G$2:I$331,2,FALSE),"")</f>
        <v/>
      </c>
      <c r="J810" s="27" t="str">
        <f>IFERROR(VLOOKUP(H810,vlookup!G$2:I$331,3,FALSE),"")</f>
        <v/>
      </c>
      <c r="K810" s="5"/>
      <c r="L810" s="6"/>
      <c r="M810" s="6"/>
      <c r="N810" s="6"/>
      <c r="O810" s="6"/>
      <c r="P810" s="6"/>
      <c r="Q810" s="14" t="str">
        <f t="shared" si="123"/>
        <v/>
      </c>
      <c r="R810" s="5"/>
      <c r="S810" s="6"/>
      <c r="T810" s="6"/>
      <c r="U810" s="5"/>
      <c r="V810" s="45">
        <f t="shared" si="124"/>
        <v>0</v>
      </c>
      <c r="W810" s="45">
        <f t="shared" si="125"/>
        <v>0</v>
      </c>
      <c r="X810" s="45" t="e">
        <f t="shared" si="126"/>
        <v>#VALUE!</v>
      </c>
      <c r="Y810" s="45">
        <f>IFERROR(VALUE(V810),VLOOKUP(V810,DayReplace[],2,0))</f>
        <v>0</v>
      </c>
      <c r="Z810" s="45">
        <f>IF(V810=0,1,
IF(OR(AND(COUNTIF(Table12[Normal and Leap Years],X810),AA810=3,Y810=30),
AND(COUNTIF(Table9[MM Year],X810),COUNTIF(Table13[Always 29-Day Months],AA810),Y810=30)),Y810
-1,Y810))</f>
        <v>1</v>
      </c>
      <c r="AA810" s="45">
        <f>IFERROR(VALUE(W810),VLOOKUP(W810,MonthReplace[],2,0))</f>
        <v>0</v>
      </c>
      <c r="AB810" s="45" t="e">
        <f>IF(COUNTIF(Table9[MM Year],X810),VLOOKUP(AA810,MonthSerial[],VLOOKUP(X810,Table9[],3,0)+2,0),DATE(X810,AA810,0)-AC810)</f>
        <v>#VALUE!</v>
      </c>
      <c r="AC810" s="45" t="e">
        <f>IF(COUNTIF(Table9[MM Year],X810),
VLOOKUP(X810,Table9[],5,0),
DATE(X810,1,0))</f>
        <v>#VALUE!</v>
      </c>
      <c r="AD810" s="46" t="e">
        <f>IF(AA810=0,DATE(YEAR(AC810+1),7,16),
IF(V810=0,IF(COUNTIF(Table9[MM Year],X810),AC810+AB810+Z810+15-DAY(AC810+AB810+Z810+15)+16,AC810+AB810+Z810-DAY(AC810+AB810+Z810)+16),
IF(COUNTIF(Table9[MM Year],X810),
IF(AC810+AB810+Z810&lt;VLOOKUP(X810,Table9[],7,0),AC810
+AB810+Z810+VLOOKUP(X810,Table9[],4,0),AC810+AB810+Z810),AC810
+AB810+Z810)))</f>
        <v>#VALUE!</v>
      </c>
      <c r="AE810" s="42"/>
      <c r="AF810" s="15" t="str">
        <f>IFERROR(IF(COUNTIF(Table9[MM Year],X810),
IF(AD810&lt;VLOOKUP(X810,Table9[],7,0),AD810
+VLOOKUP(X810,Table9[],4,0),AD810),AD810
),"")</f>
        <v/>
      </c>
      <c r="AG810" s="5"/>
      <c r="AH810" s="5"/>
      <c r="AI810" s="5"/>
      <c r="AJ810" s="6"/>
      <c r="AK810" s="6"/>
      <c r="AL810" s="12" t="str">
        <f t="shared" si="127"/>
        <v/>
      </c>
      <c r="AM810" s="5"/>
      <c r="AN810" s="27" t="str">
        <f t="shared" si="128"/>
        <v/>
      </c>
      <c r="AO810" s="5"/>
      <c r="AP810" s="5"/>
      <c r="AQ810" s="6"/>
      <c r="AR810" s="12" t="str">
        <f t="shared" si="129"/>
        <v/>
      </c>
      <c r="AS810" s="6"/>
      <c r="AT810" s="5"/>
      <c r="AU810" s="53"/>
      <c r="AV810" s="53"/>
      <c r="AW810" s="54"/>
      <c r="AX810" s="15" t="str">
        <f t="shared" si="130"/>
        <v/>
      </c>
      <c r="AY810" s="5"/>
      <c r="AZ810" s="27" t="str">
        <f>IFERROR(VLOOKUP(AY810,vlookup!A$2:I$331,2,FALSE),"")</f>
        <v/>
      </c>
      <c r="BA810" s="27" t="str">
        <f>IFERROR(VLOOKUP(AY810,vlookup!A$2:I$331,3,FALSE),"")</f>
        <v/>
      </c>
      <c r="BB810" s="5"/>
      <c r="BC810" s="27" t="str">
        <f>IFERROR(VLOOKUP(BB810,vlookup!D$2:E$331,2,FALSE),"")</f>
        <v/>
      </c>
      <c r="BD810" s="5"/>
      <c r="BE810" s="27" t="str">
        <f t="shared" si="131"/>
        <v/>
      </c>
      <c r="BF810" s="27" t="str">
        <f>IFERROR(VLOOKUP(BE810,vlookup!G$2:I$331,2,FALSE),"")</f>
        <v/>
      </c>
      <c r="BG810" s="27" t="str">
        <f>IFERROR(VLOOKUP(BE810,vlookup!G$2:I$331,3,FALSE),"")</f>
        <v/>
      </c>
      <c r="BH810" s="5"/>
      <c r="BI810" s="6"/>
      <c r="BJ810" s="6"/>
      <c r="BK810" s="6"/>
      <c r="BL810" s="6"/>
    </row>
    <row r="811" spans="1:64">
      <c r="A811" s="4"/>
      <c r="B811" s="5"/>
      <c r="C811" s="27" t="str">
        <f>IFERROR(VLOOKUP(B811,vlookup!A$2:I$331,2,FALSE),"")</f>
        <v/>
      </c>
      <c r="D811" s="27" t="str">
        <f>IFERROR(VLOOKUP(B811,vlookup!A$2:I$331,3,FALSE),"")</f>
        <v/>
      </c>
      <c r="E811" s="5"/>
      <c r="F811" s="27" t="str">
        <f>IFERROR(VLOOKUP(E811,vlookup!D$2:E$331,2,FALSE),"")</f>
        <v/>
      </c>
      <c r="G811" s="5"/>
      <c r="H811" s="27" t="str">
        <f t="shared" si="122"/>
        <v/>
      </c>
      <c r="I811" s="27" t="str">
        <f>IFERROR(VLOOKUP(H811,vlookup!G$2:I$331,2,FALSE),"")</f>
        <v/>
      </c>
      <c r="J811" s="27" t="str">
        <f>IFERROR(VLOOKUP(H811,vlookup!G$2:I$331,3,FALSE),"")</f>
        <v/>
      </c>
      <c r="K811" s="5"/>
      <c r="L811" s="6"/>
      <c r="M811" s="6"/>
      <c r="N811" s="6"/>
      <c r="O811" s="6"/>
      <c r="P811" s="6"/>
      <c r="Q811" s="14" t="str">
        <f t="shared" si="123"/>
        <v/>
      </c>
      <c r="R811" s="5"/>
      <c r="S811" s="6"/>
      <c r="T811" s="6"/>
      <c r="U811" s="5"/>
      <c r="V811" s="45">
        <f t="shared" si="124"/>
        <v>0</v>
      </c>
      <c r="W811" s="45">
        <f t="shared" si="125"/>
        <v>0</v>
      </c>
      <c r="X811" s="45" t="e">
        <f t="shared" si="126"/>
        <v>#VALUE!</v>
      </c>
      <c r="Y811" s="45">
        <f>IFERROR(VALUE(V811),VLOOKUP(V811,DayReplace[],2,0))</f>
        <v>0</v>
      </c>
      <c r="Z811" s="45">
        <f>IF(V811=0,1,
IF(OR(AND(COUNTIF(Table12[Normal and Leap Years],X811),AA811=3,Y811=30),
AND(COUNTIF(Table9[MM Year],X811),COUNTIF(Table13[Always 29-Day Months],AA811),Y811=30)),Y811
-1,Y811))</f>
        <v>1</v>
      </c>
      <c r="AA811" s="45">
        <f>IFERROR(VALUE(W811),VLOOKUP(W811,MonthReplace[],2,0))</f>
        <v>0</v>
      </c>
      <c r="AB811" s="45" t="e">
        <f>IF(COUNTIF(Table9[MM Year],X811),VLOOKUP(AA811,MonthSerial[],VLOOKUP(X811,Table9[],3,0)+2,0),DATE(X811,AA811,0)-AC811)</f>
        <v>#VALUE!</v>
      </c>
      <c r="AC811" s="45" t="e">
        <f>IF(COUNTIF(Table9[MM Year],X811),
VLOOKUP(X811,Table9[],5,0),
DATE(X811,1,0))</f>
        <v>#VALUE!</v>
      </c>
      <c r="AD811" s="46" t="e">
        <f>IF(AA811=0,DATE(YEAR(AC811+1),7,16),
IF(V811=0,IF(COUNTIF(Table9[MM Year],X811),AC811+AB811+Z811+15-DAY(AC811+AB811+Z811+15)+16,AC811+AB811+Z811-DAY(AC811+AB811+Z811)+16),
IF(COUNTIF(Table9[MM Year],X811),
IF(AC811+AB811+Z811&lt;VLOOKUP(X811,Table9[],7,0),AC811
+AB811+Z811+VLOOKUP(X811,Table9[],4,0),AC811+AB811+Z811),AC811
+AB811+Z811)))</f>
        <v>#VALUE!</v>
      </c>
      <c r="AE811" s="42"/>
      <c r="AF811" s="15" t="str">
        <f>IFERROR(IF(COUNTIF(Table9[MM Year],X811),
IF(AD811&lt;VLOOKUP(X811,Table9[],7,0),AD811
+VLOOKUP(X811,Table9[],4,0),AD811),AD811
),"")</f>
        <v/>
      </c>
      <c r="AG811" s="5"/>
      <c r="AH811" s="5"/>
      <c r="AI811" s="5"/>
      <c r="AJ811" s="6"/>
      <c r="AK811" s="6"/>
      <c r="AL811" s="12" t="str">
        <f t="shared" si="127"/>
        <v/>
      </c>
      <c r="AM811" s="5"/>
      <c r="AN811" s="27" t="str">
        <f t="shared" si="128"/>
        <v/>
      </c>
      <c r="AO811" s="5"/>
      <c r="AP811" s="5"/>
      <c r="AQ811" s="6"/>
      <c r="AR811" s="12" t="str">
        <f t="shared" si="129"/>
        <v/>
      </c>
      <c r="AS811" s="6"/>
      <c r="AT811" s="5"/>
      <c r="AU811" s="53"/>
      <c r="AV811" s="53"/>
      <c r="AW811" s="54"/>
      <c r="AX811" s="15" t="str">
        <f t="shared" si="130"/>
        <v/>
      </c>
      <c r="AY811" s="5"/>
      <c r="AZ811" s="27" t="str">
        <f>IFERROR(VLOOKUP(AY811,vlookup!A$2:I$331,2,FALSE),"")</f>
        <v/>
      </c>
      <c r="BA811" s="27" t="str">
        <f>IFERROR(VLOOKUP(AY811,vlookup!A$2:I$331,3,FALSE),"")</f>
        <v/>
      </c>
      <c r="BB811" s="5"/>
      <c r="BC811" s="27" t="str">
        <f>IFERROR(VLOOKUP(BB811,vlookup!D$2:E$331,2,FALSE),"")</f>
        <v/>
      </c>
      <c r="BD811" s="5"/>
      <c r="BE811" s="27" t="str">
        <f t="shared" si="131"/>
        <v/>
      </c>
      <c r="BF811" s="27" t="str">
        <f>IFERROR(VLOOKUP(BE811,vlookup!G$2:I$331,2,FALSE),"")</f>
        <v/>
      </c>
      <c r="BG811" s="27" t="str">
        <f>IFERROR(VLOOKUP(BE811,vlookup!G$2:I$331,3,FALSE),"")</f>
        <v/>
      </c>
      <c r="BH811" s="5"/>
      <c r="BI811" s="6"/>
      <c r="BJ811" s="6"/>
      <c r="BK811" s="6"/>
      <c r="BL811" s="6"/>
    </row>
    <row r="812" spans="1:64">
      <c r="A812" s="4"/>
      <c r="B812" s="5"/>
      <c r="C812" s="27" t="str">
        <f>IFERROR(VLOOKUP(B812,vlookup!A$2:I$331,2,FALSE),"")</f>
        <v/>
      </c>
      <c r="D812" s="27" t="str">
        <f>IFERROR(VLOOKUP(B812,vlookup!A$2:I$331,3,FALSE),"")</f>
        <v/>
      </c>
      <c r="E812" s="5"/>
      <c r="F812" s="27" t="str">
        <f>IFERROR(VLOOKUP(E812,vlookup!D$2:E$331,2,FALSE),"")</f>
        <v/>
      </c>
      <c r="G812" s="5"/>
      <c r="H812" s="27" t="str">
        <f t="shared" si="122"/>
        <v/>
      </c>
      <c r="I812" s="27" t="str">
        <f>IFERROR(VLOOKUP(H812,vlookup!G$2:I$331,2,FALSE),"")</f>
        <v/>
      </c>
      <c r="J812" s="27" t="str">
        <f>IFERROR(VLOOKUP(H812,vlookup!G$2:I$331,3,FALSE),"")</f>
        <v/>
      </c>
      <c r="K812" s="5"/>
      <c r="L812" s="6"/>
      <c r="M812" s="6"/>
      <c r="N812" s="6"/>
      <c r="O812" s="6"/>
      <c r="P812" s="6"/>
      <c r="Q812" s="14" t="str">
        <f t="shared" si="123"/>
        <v/>
      </c>
      <c r="R812" s="5"/>
      <c r="S812" s="6"/>
      <c r="T812" s="6"/>
      <c r="U812" s="5"/>
      <c r="V812" s="45">
        <f t="shared" si="124"/>
        <v>0</v>
      </c>
      <c r="W812" s="45">
        <f t="shared" si="125"/>
        <v>0</v>
      </c>
      <c r="X812" s="45" t="e">
        <f t="shared" si="126"/>
        <v>#VALUE!</v>
      </c>
      <c r="Y812" s="45">
        <f>IFERROR(VALUE(V812),VLOOKUP(V812,DayReplace[],2,0))</f>
        <v>0</v>
      </c>
      <c r="Z812" s="45">
        <f>IF(V812=0,1,
IF(OR(AND(COUNTIF(Table12[Normal and Leap Years],X812),AA812=3,Y812=30),
AND(COUNTIF(Table9[MM Year],X812),COUNTIF(Table13[Always 29-Day Months],AA812),Y812=30)),Y812
-1,Y812))</f>
        <v>1</v>
      </c>
      <c r="AA812" s="45">
        <f>IFERROR(VALUE(W812),VLOOKUP(W812,MonthReplace[],2,0))</f>
        <v>0</v>
      </c>
      <c r="AB812" s="45" t="e">
        <f>IF(COUNTIF(Table9[MM Year],X812),VLOOKUP(AA812,MonthSerial[],VLOOKUP(X812,Table9[],3,0)+2,0),DATE(X812,AA812,0)-AC812)</f>
        <v>#VALUE!</v>
      </c>
      <c r="AC812" s="45" t="e">
        <f>IF(COUNTIF(Table9[MM Year],X812),
VLOOKUP(X812,Table9[],5,0),
DATE(X812,1,0))</f>
        <v>#VALUE!</v>
      </c>
      <c r="AD812" s="46" t="e">
        <f>IF(AA812=0,DATE(YEAR(AC812+1),7,16),
IF(V812=0,IF(COUNTIF(Table9[MM Year],X812),AC812+AB812+Z812+15-DAY(AC812+AB812+Z812+15)+16,AC812+AB812+Z812-DAY(AC812+AB812+Z812)+16),
IF(COUNTIF(Table9[MM Year],X812),
IF(AC812+AB812+Z812&lt;VLOOKUP(X812,Table9[],7,0),AC812
+AB812+Z812+VLOOKUP(X812,Table9[],4,0),AC812+AB812+Z812),AC812
+AB812+Z812)))</f>
        <v>#VALUE!</v>
      </c>
      <c r="AE812" s="42"/>
      <c r="AF812" s="15" t="str">
        <f>IFERROR(IF(COUNTIF(Table9[MM Year],X812),
IF(AD812&lt;VLOOKUP(X812,Table9[],7,0),AD812
+VLOOKUP(X812,Table9[],4,0),AD812),AD812
),"")</f>
        <v/>
      </c>
      <c r="AG812" s="5"/>
      <c r="AH812" s="5"/>
      <c r="AI812" s="5"/>
      <c r="AJ812" s="6"/>
      <c r="AK812" s="6"/>
      <c r="AL812" s="12" t="str">
        <f t="shared" si="127"/>
        <v/>
      </c>
      <c r="AM812" s="5"/>
      <c r="AN812" s="27" t="str">
        <f t="shared" si="128"/>
        <v/>
      </c>
      <c r="AO812" s="5"/>
      <c r="AP812" s="5"/>
      <c r="AQ812" s="6"/>
      <c r="AR812" s="12" t="str">
        <f t="shared" si="129"/>
        <v/>
      </c>
      <c r="AS812" s="6"/>
      <c r="AT812" s="5"/>
      <c r="AU812" s="53"/>
      <c r="AV812" s="53"/>
      <c r="AW812" s="54"/>
      <c r="AX812" s="15" t="str">
        <f t="shared" si="130"/>
        <v/>
      </c>
      <c r="AY812" s="5"/>
      <c r="AZ812" s="27" t="str">
        <f>IFERROR(VLOOKUP(AY812,vlookup!A$2:I$331,2,FALSE),"")</f>
        <v/>
      </c>
      <c r="BA812" s="27" t="str">
        <f>IFERROR(VLOOKUP(AY812,vlookup!A$2:I$331,3,FALSE),"")</f>
        <v/>
      </c>
      <c r="BB812" s="5"/>
      <c r="BC812" s="27" t="str">
        <f>IFERROR(VLOOKUP(BB812,vlookup!D$2:E$331,2,FALSE),"")</f>
        <v/>
      </c>
      <c r="BD812" s="5"/>
      <c r="BE812" s="27" t="str">
        <f t="shared" si="131"/>
        <v/>
      </c>
      <c r="BF812" s="27" t="str">
        <f>IFERROR(VLOOKUP(BE812,vlookup!G$2:I$331,2,FALSE),"")</f>
        <v/>
      </c>
      <c r="BG812" s="27" t="str">
        <f>IFERROR(VLOOKUP(BE812,vlookup!G$2:I$331,3,FALSE),"")</f>
        <v/>
      </c>
      <c r="BH812" s="5"/>
      <c r="BI812" s="6"/>
      <c r="BJ812" s="6"/>
      <c r="BK812" s="6"/>
      <c r="BL812" s="6"/>
    </row>
    <row r="813" spans="1:64">
      <c r="A813" s="4"/>
      <c r="B813" s="5"/>
      <c r="C813" s="27" t="str">
        <f>IFERROR(VLOOKUP(B813,vlookup!A$2:I$331,2,FALSE),"")</f>
        <v/>
      </c>
      <c r="D813" s="27" t="str">
        <f>IFERROR(VLOOKUP(B813,vlookup!A$2:I$331,3,FALSE),"")</f>
        <v/>
      </c>
      <c r="E813" s="5"/>
      <c r="F813" s="27" t="str">
        <f>IFERROR(VLOOKUP(E813,vlookup!D$2:E$331,2,FALSE),"")</f>
        <v/>
      </c>
      <c r="G813" s="5"/>
      <c r="H813" s="27" t="str">
        <f t="shared" si="122"/>
        <v/>
      </c>
      <c r="I813" s="27" t="str">
        <f>IFERROR(VLOOKUP(H813,vlookup!G$2:I$331,2,FALSE),"")</f>
        <v/>
      </c>
      <c r="J813" s="27" t="str">
        <f>IFERROR(VLOOKUP(H813,vlookup!G$2:I$331,3,FALSE),"")</f>
        <v/>
      </c>
      <c r="K813" s="5"/>
      <c r="L813" s="6"/>
      <c r="M813" s="6"/>
      <c r="N813" s="6"/>
      <c r="O813" s="6"/>
      <c r="P813" s="6"/>
      <c r="Q813" s="14" t="str">
        <f t="shared" si="123"/>
        <v/>
      </c>
      <c r="R813" s="5"/>
      <c r="S813" s="6"/>
      <c r="T813" s="6"/>
      <c r="U813" s="5"/>
      <c r="V813" s="45">
        <f t="shared" si="124"/>
        <v>0</v>
      </c>
      <c r="W813" s="45">
        <f t="shared" si="125"/>
        <v>0</v>
      </c>
      <c r="X813" s="45" t="e">
        <f t="shared" si="126"/>
        <v>#VALUE!</v>
      </c>
      <c r="Y813" s="45">
        <f>IFERROR(VALUE(V813),VLOOKUP(V813,DayReplace[],2,0))</f>
        <v>0</v>
      </c>
      <c r="Z813" s="45">
        <f>IF(V813=0,1,
IF(OR(AND(COUNTIF(Table12[Normal and Leap Years],X813),AA813=3,Y813=30),
AND(COUNTIF(Table9[MM Year],X813),COUNTIF(Table13[Always 29-Day Months],AA813),Y813=30)),Y813
-1,Y813))</f>
        <v>1</v>
      </c>
      <c r="AA813" s="45">
        <f>IFERROR(VALUE(W813),VLOOKUP(W813,MonthReplace[],2,0))</f>
        <v>0</v>
      </c>
      <c r="AB813" s="45" t="e">
        <f>IF(COUNTIF(Table9[MM Year],X813),VLOOKUP(AA813,MonthSerial[],VLOOKUP(X813,Table9[],3,0)+2,0),DATE(X813,AA813,0)-AC813)</f>
        <v>#VALUE!</v>
      </c>
      <c r="AC813" s="45" t="e">
        <f>IF(COUNTIF(Table9[MM Year],X813),
VLOOKUP(X813,Table9[],5,0),
DATE(X813,1,0))</f>
        <v>#VALUE!</v>
      </c>
      <c r="AD813" s="46" t="e">
        <f>IF(AA813=0,DATE(YEAR(AC813+1),7,16),
IF(V813=0,IF(COUNTIF(Table9[MM Year],X813),AC813+AB813+Z813+15-DAY(AC813+AB813+Z813+15)+16,AC813+AB813+Z813-DAY(AC813+AB813+Z813)+16),
IF(COUNTIF(Table9[MM Year],X813),
IF(AC813+AB813+Z813&lt;VLOOKUP(X813,Table9[],7,0),AC813
+AB813+Z813+VLOOKUP(X813,Table9[],4,0),AC813+AB813+Z813),AC813
+AB813+Z813)))</f>
        <v>#VALUE!</v>
      </c>
      <c r="AE813" s="42"/>
      <c r="AF813" s="15" t="str">
        <f>IFERROR(IF(COUNTIF(Table9[MM Year],X813),
IF(AD813&lt;VLOOKUP(X813,Table9[],7,0),AD813
+VLOOKUP(X813,Table9[],4,0),AD813),AD813
),"")</f>
        <v/>
      </c>
      <c r="AG813" s="5"/>
      <c r="AH813" s="5"/>
      <c r="AI813" s="5"/>
      <c r="AJ813" s="6"/>
      <c r="AK813" s="6"/>
      <c r="AL813" s="12" t="str">
        <f t="shared" si="127"/>
        <v/>
      </c>
      <c r="AM813" s="5"/>
      <c r="AN813" s="27" t="str">
        <f t="shared" si="128"/>
        <v/>
      </c>
      <c r="AO813" s="5"/>
      <c r="AP813" s="5"/>
      <c r="AQ813" s="6"/>
      <c r="AR813" s="12" t="str">
        <f t="shared" si="129"/>
        <v/>
      </c>
      <c r="AS813" s="6"/>
      <c r="AT813" s="5"/>
      <c r="AU813" s="53"/>
      <c r="AV813" s="53"/>
      <c r="AW813" s="54"/>
      <c r="AX813" s="15" t="str">
        <f t="shared" si="130"/>
        <v/>
      </c>
      <c r="AY813" s="5"/>
      <c r="AZ813" s="27" t="str">
        <f>IFERROR(VLOOKUP(AY813,vlookup!A$2:I$331,2,FALSE),"")</f>
        <v/>
      </c>
      <c r="BA813" s="27" t="str">
        <f>IFERROR(VLOOKUP(AY813,vlookup!A$2:I$331,3,FALSE),"")</f>
        <v/>
      </c>
      <c r="BB813" s="5"/>
      <c r="BC813" s="27" t="str">
        <f>IFERROR(VLOOKUP(BB813,vlookup!D$2:E$331,2,FALSE),"")</f>
        <v/>
      </c>
      <c r="BD813" s="5"/>
      <c r="BE813" s="27" t="str">
        <f t="shared" si="131"/>
        <v/>
      </c>
      <c r="BF813" s="27" t="str">
        <f>IFERROR(VLOOKUP(BE813,vlookup!G$2:I$331,2,FALSE),"")</f>
        <v/>
      </c>
      <c r="BG813" s="27" t="str">
        <f>IFERROR(VLOOKUP(BE813,vlookup!G$2:I$331,3,FALSE),"")</f>
        <v/>
      </c>
      <c r="BH813" s="5"/>
      <c r="BI813" s="6"/>
      <c r="BJ813" s="6"/>
      <c r="BK813" s="6"/>
      <c r="BL813" s="6"/>
    </row>
    <row r="814" spans="1:64">
      <c r="A814" s="4"/>
      <c r="B814" s="5"/>
      <c r="C814" s="27" t="str">
        <f>IFERROR(VLOOKUP(B814,vlookup!A$2:I$331,2,FALSE),"")</f>
        <v/>
      </c>
      <c r="D814" s="27" t="str">
        <f>IFERROR(VLOOKUP(B814,vlookup!A$2:I$331,3,FALSE),"")</f>
        <v/>
      </c>
      <c r="E814" s="5"/>
      <c r="F814" s="27" t="str">
        <f>IFERROR(VLOOKUP(E814,vlookup!D$2:E$331,2,FALSE),"")</f>
        <v/>
      </c>
      <c r="G814" s="5"/>
      <c r="H814" s="27" t="str">
        <f t="shared" si="122"/>
        <v/>
      </c>
      <c r="I814" s="27" t="str">
        <f>IFERROR(VLOOKUP(H814,vlookup!G$2:I$331,2,FALSE),"")</f>
        <v/>
      </c>
      <c r="J814" s="27" t="str">
        <f>IFERROR(VLOOKUP(H814,vlookup!G$2:I$331,3,FALSE),"")</f>
        <v/>
      </c>
      <c r="K814" s="5"/>
      <c r="L814" s="6"/>
      <c r="M814" s="6"/>
      <c r="N814" s="6"/>
      <c r="O814" s="6"/>
      <c r="P814" s="6"/>
      <c r="Q814" s="14" t="str">
        <f t="shared" si="123"/>
        <v/>
      </c>
      <c r="R814" s="5"/>
      <c r="S814" s="6"/>
      <c r="T814" s="6"/>
      <c r="U814" s="5"/>
      <c r="V814" s="45">
        <f t="shared" si="124"/>
        <v>0</v>
      </c>
      <c r="W814" s="45">
        <f t="shared" si="125"/>
        <v>0</v>
      </c>
      <c r="X814" s="45" t="e">
        <f t="shared" si="126"/>
        <v>#VALUE!</v>
      </c>
      <c r="Y814" s="45">
        <f>IFERROR(VALUE(V814),VLOOKUP(V814,DayReplace[],2,0))</f>
        <v>0</v>
      </c>
      <c r="Z814" s="45">
        <f>IF(V814=0,1,
IF(OR(AND(COUNTIF(Table12[Normal and Leap Years],X814),AA814=3,Y814=30),
AND(COUNTIF(Table9[MM Year],X814),COUNTIF(Table13[Always 29-Day Months],AA814),Y814=30)),Y814
-1,Y814))</f>
        <v>1</v>
      </c>
      <c r="AA814" s="45">
        <f>IFERROR(VALUE(W814),VLOOKUP(W814,MonthReplace[],2,0))</f>
        <v>0</v>
      </c>
      <c r="AB814" s="45" t="e">
        <f>IF(COUNTIF(Table9[MM Year],X814),VLOOKUP(AA814,MonthSerial[],VLOOKUP(X814,Table9[],3,0)+2,0),DATE(X814,AA814,0)-AC814)</f>
        <v>#VALUE!</v>
      </c>
      <c r="AC814" s="45" t="e">
        <f>IF(COUNTIF(Table9[MM Year],X814),
VLOOKUP(X814,Table9[],5,0),
DATE(X814,1,0))</f>
        <v>#VALUE!</v>
      </c>
      <c r="AD814" s="46" t="e">
        <f>IF(AA814=0,DATE(YEAR(AC814+1),7,16),
IF(V814=0,IF(COUNTIF(Table9[MM Year],X814),AC814+AB814+Z814+15-DAY(AC814+AB814+Z814+15)+16,AC814+AB814+Z814-DAY(AC814+AB814+Z814)+16),
IF(COUNTIF(Table9[MM Year],X814),
IF(AC814+AB814+Z814&lt;VLOOKUP(X814,Table9[],7,0),AC814
+AB814+Z814+VLOOKUP(X814,Table9[],4,0),AC814+AB814+Z814),AC814
+AB814+Z814)))</f>
        <v>#VALUE!</v>
      </c>
      <c r="AE814" s="42"/>
      <c r="AF814" s="15" t="str">
        <f>IFERROR(IF(COUNTIF(Table9[MM Year],X814),
IF(AD814&lt;VLOOKUP(X814,Table9[],7,0),AD814
+VLOOKUP(X814,Table9[],4,0),AD814),AD814
),"")</f>
        <v/>
      </c>
      <c r="AG814" s="5"/>
      <c r="AH814" s="5"/>
      <c r="AI814" s="5"/>
      <c r="AJ814" s="6"/>
      <c r="AK814" s="6"/>
      <c r="AL814" s="12" t="str">
        <f t="shared" si="127"/>
        <v/>
      </c>
      <c r="AM814" s="5"/>
      <c r="AN814" s="27" t="str">
        <f t="shared" si="128"/>
        <v/>
      </c>
      <c r="AO814" s="5"/>
      <c r="AP814" s="5"/>
      <c r="AQ814" s="6"/>
      <c r="AR814" s="12" t="str">
        <f t="shared" si="129"/>
        <v/>
      </c>
      <c r="AS814" s="6"/>
      <c r="AT814" s="5"/>
      <c r="AU814" s="53"/>
      <c r="AV814" s="53"/>
      <c r="AW814" s="54"/>
      <c r="AX814" s="15" t="str">
        <f t="shared" si="130"/>
        <v/>
      </c>
      <c r="AY814" s="5"/>
      <c r="AZ814" s="27" t="str">
        <f>IFERROR(VLOOKUP(AY814,vlookup!A$2:I$331,2,FALSE),"")</f>
        <v/>
      </c>
      <c r="BA814" s="27" t="str">
        <f>IFERROR(VLOOKUP(AY814,vlookup!A$2:I$331,3,FALSE),"")</f>
        <v/>
      </c>
      <c r="BB814" s="5"/>
      <c r="BC814" s="27" t="str">
        <f>IFERROR(VLOOKUP(BB814,vlookup!D$2:E$331,2,FALSE),"")</f>
        <v/>
      </c>
      <c r="BD814" s="5"/>
      <c r="BE814" s="27" t="str">
        <f t="shared" si="131"/>
        <v/>
      </c>
      <c r="BF814" s="27" t="str">
        <f>IFERROR(VLOOKUP(BE814,vlookup!G$2:I$331,2,FALSE),"")</f>
        <v/>
      </c>
      <c r="BG814" s="27" t="str">
        <f>IFERROR(VLOOKUP(BE814,vlookup!G$2:I$331,3,FALSE),"")</f>
        <v/>
      </c>
      <c r="BH814" s="5"/>
      <c r="BI814" s="6"/>
      <c r="BJ814" s="6"/>
      <c r="BK814" s="6"/>
      <c r="BL814" s="6"/>
    </row>
    <row r="815" spans="1:64">
      <c r="A815" s="4"/>
      <c r="B815" s="5"/>
      <c r="C815" s="27" t="str">
        <f>IFERROR(VLOOKUP(B815,vlookup!A$2:I$331,2,FALSE),"")</f>
        <v/>
      </c>
      <c r="D815" s="27" t="str">
        <f>IFERROR(VLOOKUP(B815,vlookup!A$2:I$331,3,FALSE),"")</f>
        <v/>
      </c>
      <c r="E815" s="5"/>
      <c r="F815" s="27" t="str">
        <f>IFERROR(VLOOKUP(E815,vlookup!D$2:E$331,2,FALSE),"")</f>
        <v/>
      </c>
      <c r="G815" s="5"/>
      <c r="H815" s="27" t="str">
        <f t="shared" si="122"/>
        <v/>
      </c>
      <c r="I815" s="27" t="str">
        <f>IFERROR(VLOOKUP(H815,vlookup!G$2:I$331,2,FALSE),"")</f>
        <v/>
      </c>
      <c r="J815" s="27" t="str">
        <f>IFERROR(VLOOKUP(H815,vlookup!G$2:I$331,3,FALSE),"")</f>
        <v/>
      </c>
      <c r="K815" s="5"/>
      <c r="L815" s="6"/>
      <c r="M815" s="6"/>
      <c r="N815" s="6"/>
      <c r="O815" s="6"/>
      <c r="P815" s="6"/>
      <c r="Q815" s="14" t="str">
        <f t="shared" si="123"/>
        <v/>
      </c>
      <c r="R815" s="5"/>
      <c r="S815" s="6"/>
      <c r="T815" s="6"/>
      <c r="U815" s="5"/>
      <c r="V815" s="45">
        <f t="shared" si="124"/>
        <v>0</v>
      </c>
      <c r="W815" s="45">
        <f t="shared" si="125"/>
        <v>0</v>
      </c>
      <c r="X815" s="45" t="e">
        <f t="shared" si="126"/>
        <v>#VALUE!</v>
      </c>
      <c r="Y815" s="45">
        <f>IFERROR(VALUE(V815),VLOOKUP(V815,DayReplace[],2,0))</f>
        <v>0</v>
      </c>
      <c r="Z815" s="45">
        <f>IF(V815=0,1,
IF(OR(AND(COUNTIF(Table12[Normal and Leap Years],X815),AA815=3,Y815=30),
AND(COUNTIF(Table9[MM Year],X815),COUNTIF(Table13[Always 29-Day Months],AA815),Y815=30)),Y815
-1,Y815))</f>
        <v>1</v>
      </c>
      <c r="AA815" s="45">
        <f>IFERROR(VALUE(W815),VLOOKUP(W815,MonthReplace[],2,0))</f>
        <v>0</v>
      </c>
      <c r="AB815" s="45" t="e">
        <f>IF(COUNTIF(Table9[MM Year],X815),VLOOKUP(AA815,MonthSerial[],VLOOKUP(X815,Table9[],3,0)+2,0),DATE(X815,AA815,0)-AC815)</f>
        <v>#VALUE!</v>
      </c>
      <c r="AC815" s="45" t="e">
        <f>IF(COUNTIF(Table9[MM Year],X815),
VLOOKUP(X815,Table9[],5,0),
DATE(X815,1,0))</f>
        <v>#VALUE!</v>
      </c>
      <c r="AD815" s="46" t="e">
        <f>IF(AA815=0,DATE(YEAR(AC815+1),7,16),
IF(V815=0,IF(COUNTIF(Table9[MM Year],X815),AC815+AB815+Z815+15-DAY(AC815+AB815+Z815+15)+16,AC815+AB815+Z815-DAY(AC815+AB815+Z815)+16),
IF(COUNTIF(Table9[MM Year],X815),
IF(AC815+AB815+Z815&lt;VLOOKUP(X815,Table9[],7,0),AC815
+AB815+Z815+VLOOKUP(X815,Table9[],4,0),AC815+AB815+Z815),AC815
+AB815+Z815)))</f>
        <v>#VALUE!</v>
      </c>
      <c r="AE815" s="42"/>
      <c r="AF815" s="15" t="str">
        <f>IFERROR(IF(COUNTIF(Table9[MM Year],X815),
IF(AD815&lt;VLOOKUP(X815,Table9[],7,0),AD815
+VLOOKUP(X815,Table9[],4,0),AD815),AD815
),"")</f>
        <v/>
      </c>
      <c r="AG815" s="5"/>
      <c r="AH815" s="5"/>
      <c r="AI815" s="5"/>
      <c r="AJ815" s="6"/>
      <c r="AK815" s="6"/>
      <c r="AL815" s="12" t="str">
        <f t="shared" si="127"/>
        <v/>
      </c>
      <c r="AM815" s="5"/>
      <c r="AN815" s="27" t="str">
        <f t="shared" si="128"/>
        <v/>
      </c>
      <c r="AO815" s="5"/>
      <c r="AP815" s="5"/>
      <c r="AQ815" s="6"/>
      <c r="AR815" s="12" t="str">
        <f t="shared" si="129"/>
        <v/>
      </c>
      <c r="AS815" s="6"/>
      <c r="AT815" s="5"/>
      <c r="AU815" s="53"/>
      <c r="AV815" s="53"/>
      <c r="AW815" s="54"/>
      <c r="AX815" s="15" t="str">
        <f t="shared" si="130"/>
        <v/>
      </c>
      <c r="AY815" s="5"/>
      <c r="AZ815" s="27" t="str">
        <f>IFERROR(VLOOKUP(AY815,vlookup!A$2:I$331,2,FALSE),"")</f>
        <v/>
      </c>
      <c r="BA815" s="27" t="str">
        <f>IFERROR(VLOOKUP(AY815,vlookup!A$2:I$331,3,FALSE),"")</f>
        <v/>
      </c>
      <c r="BB815" s="5"/>
      <c r="BC815" s="27" t="str">
        <f>IFERROR(VLOOKUP(BB815,vlookup!D$2:E$331,2,FALSE),"")</f>
        <v/>
      </c>
      <c r="BD815" s="5"/>
      <c r="BE815" s="27" t="str">
        <f t="shared" si="131"/>
        <v/>
      </c>
      <c r="BF815" s="27" t="str">
        <f>IFERROR(VLOOKUP(BE815,vlookup!G$2:I$331,2,FALSE),"")</f>
        <v/>
      </c>
      <c r="BG815" s="27" t="str">
        <f>IFERROR(VLOOKUP(BE815,vlookup!G$2:I$331,3,FALSE),"")</f>
        <v/>
      </c>
      <c r="BH815" s="5"/>
      <c r="BI815" s="6"/>
      <c r="BJ815" s="6"/>
      <c r="BK815" s="6"/>
      <c r="BL815" s="6"/>
    </row>
    <row r="816" spans="1:64">
      <c r="A816" s="4"/>
      <c r="B816" s="5"/>
      <c r="C816" s="27" t="str">
        <f>IFERROR(VLOOKUP(B816,vlookup!A$2:I$331,2,FALSE),"")</f>
        <v/>
      </c>
      <c r="D816" s="27" t="str">
        <f>IFERROR(VLOOKUP(B816,vlookup!A$2:I$331,3,FALSE),"")</f>
        <v/>
      </c>
      <c r="E816" s="5"/>
      <c r="F816" s="27" t="str">
        <f>IFERROR(VLOOKUP(E816,vlookup!D$2:E$331,2,FALSE),"")</f>
        <v/>
      </c>
      <c r="G816" s="5"/>
      <c r="H816" s="27" t="str">
        <f t="shared" si="122"/>
        <v/>
      </c>
      <c r="I816" s="27" t="str">
        <f>IFERROR(VLOOKUP(H816,vlookup!G$2:I$331,2,FALSE),"")</f>
        <v/>
      </c>
      <c r="J816" s="27" t="str">
        <f>IFERROR(VLOOKUP(H816,vlookup!G$2:I$331,3,FALSE),"")</f>
        <v/>
      </c>
      <c r="K816" s="5"/>
      <c r="L816" s="6"/>
      <c r="M816" s="6"/>
      <c r="N816" s="6"/>
      <c r="O816" s="6"/>
      <c r="P816" s="6"/>
      <c r="Q816" s="14" t="str">
        <f t="shared" si="123"/>
        <v/>
      </c>
      <c r="R816" s="5"/>
      <c r="S816" s="6"/>
      <c r="T816" s="6"/>
      <c r="U816" s="5"/>
      <c r="V816" s="45">
        <f t="shared" si="124"/>
        <v>0</v>
      </c>
      <c r="W816" s="45">
        <f t="shared" si="125"/>
        <v>0</v>
      </c>
      <c r="X816" s="45" t="e">
        <f t="shared" si="126"/>
        <v>#VALUE!</v>
      </c>
      <c r="Y816" s="45">
        <f>IFERROR(VALUE(V816),VLOOKUP(V816,DayReplace[],2,0))</f>
        <v>0</v>
      </c>
      <c r="Z816" s="45">
        <f>IF(V816=0,1,
IF(OR(AND(COUNTIF(Table12[Normal and Leap Years],X816),AA816=3,Y816=30),
AND(COUNTIF(Table9[MM Year],X816),COUNTIF(Table13[Always 29-Day Months],AA816),Y816=30)),Y816
-1,Y816))</f>
        <v>1</v>
      </c>
      <c r="AA816" s="45">
        <f>IFERROR(VALUE(W816),VLOOKUP(W816,MonthReplace[],2,0))</f>
        <v>0</v>
      </c>
      <c r="AB816" s="45" t="e">
        <f>IF(COUNTIF(Table9[MM Year],X816),VLOOKUP(AA816,MonthSerial[],VLOOKUP(X816,Table9[],3,0)+2,0),DATE(X816,AA816,0)-AC816)</f>
        <v>#VALUE!</v>
      </c>
      <c r="AC816" s="45" t="e">
        <f>IF(COUNTIF(Table9[MM Year],X816),
VLOOKUP(X816,Table9[],5,0),
DATE(X816,1,0))</f>
        <v>#VALUE!</v>
      </c>
      <c r="AD816" s="46" t="e">
        <f>IF(AA816=0,DATE(YEAR(AC816+1),7,16),
IF(V816=0,IF(COUNTIF(Table9[MM Year],X816),AC816+AB816+Z816+15-DAY(AC816+AB816+Z816+15)+16,AC816+AB816+Z816-DAY(AC816+AB816+Z816)+16),
IF(COUNTIF(Table9[MM Year],X816),
IF(AC816+AB816+Z816&lt;VLOOKUP(X816,Table9[],7,0),AC816
+AB816+Z816+VLOOKUP(X816,Table9[],4,0),AC816+AB816+Z816),AC816
+AB816+Z816)))</f>
        <v>#VALUE!</v>
      </c>
      <c r="AE816" s="42"/>
      <c r="AF816" s="15" t="str">
        <f>IFERROR(IF(COUNTIF(Table9[MM Year],X816),
IF(AD816&lt;VLOOKUP(X816,Table9[],7,0),AD816
+VLOOKUP(X816,Table9[],4,0),AD816),AD816
),"")</f>
        <v/>
      </c>
      <c r="AG816" s="5"/>
      <c r="AH816" s="5"/>
      <c r="AI816" s="5"/>
      <c r="AJ816" s="6"/>
      <c r="AK816" s="6"/>
      <c r="AL816" s="12" t="str">
        <f t="shared" si="127"/>
        <v/>
      </c>
      <c r="AM816" s="5"/>
      <c r="AN816" s="27" t="str">
        <f t="shared" si="128"/>
        <v/>
      </c>
      <c r="AO816" s="5"/>
      <c r="AP816" s="5"/>
      <c r="AQ816" s="6"/>
      <c r="AR816" s="12" t="str">
        <f t="shared" si="129"/>
        <v/>
      </c>
      <c r="AS816" s="6"/>
      <c r="AT816" s="5"/>
      <c r="AU816" s="53"/>
      <c r="AV816" s="53"/>
      <c r="AW816" s="54"/>
      <c r="AX816" s="15" t="str">
        <f t="shared" si="130"/>
        <v/>
      </c>
      <c r="AY816" s="5"/>
      <c r="AZ816" s="27" t="str">
        <f>IFERROR(VLOOKUP(AY816,vlookup!A$2:I$331,2,FALSE),"")</f>
        <v/>
      </c>
      <c r="BA816" s="27" t="str">
        <f>IFERROR(VLOOKUP(AY816,vlookup!A$2:I$331,3,FALSE),"")</f>
        <v/>
      </c>
      <c r="BB816" s="5"/>
      <c r="BC816" s="27" t="str">
        <f>IFERROR(VLOOKUP(BB816,vlookup!D$2:E$331,2,FALSE),"")</f>
        <v/>
      </c>
      <c r="BD816" s="5"/>
      <c r="BE816" s="27" t="str">
        <f t="shared" si="131"/>
        <v/>
      </c>
      <c r="BF816" s="27" t="str">
        <f>IFERROR(VLOOKUP(BE816,vlookup!G$2:I$331,2,FALSE),"")</f>
        <v/>
      </c>
      <c r="BG816" s="27" t="str">
        <f>IFERROR(VLOOKUP(BE816,vlookup!G$2:I$331,3,FALSE),"")</f>
        <v/>
      </c>
      <c r="BH816" s="5"/>
      <c r="BI816" s="6"/>
      <c r="BJ816" s="6"/>
      <c r="BK816" s="6"/>
      <c r="BL816" s="6"/>
    </row>
    <row r="817" spans="1:64">
      <c r="A817" s="4"/>
      <c r="B817" s="5"/>
      <c r="C817" s="27" t="str">
        <f>IFERROR(VLOOKUP(B817,vlookup!A$2:I$331,2,FALSE),"")</f>
        <v/>
      </c>
      <c r="D817" s="27" t="str">
        <f>IFERROR(VLOOKUP(B817,vlookup!A$2:I$331,3,FALSE),"")</f>
        <v/>
      </c>
      <c r="E817" s="5"/>
      <c r="F817" s="27" t="str">
        <f>IFERROR(VLOOKUP(E817,vlookup!D$2:E$331,2,FALSE),"")</f>
        <v/>
      </c>
      <c r="G817" s="5"/>
      <c r="H817" s="27" t="str">
        <f t="shared" si="122"/>
        <v/>
      </c>
      <c r="I817" s="27" t="str">
        <f>IFERROR(VLOOKUP(H817,vlookup!G$2:I$331,2,FALSE),"")</f>
        <v/>
      </c>
      <c r="J817" s="27" t="str">
        <f>IFERROR(VLOOKUP(H817,vlookup!G$2:I$331,3,FALSE),"")</f>
        <v/>
      </c>
      <c r="K817" s="5"/>
      <c r="L817" s="6"/>
      <c r="M817" s="6"/>
      <c r="N817" s="6"/>
      <c r="O817" s="6"/>
      <c r="P817" s="6"/>
      <c r="Q817" s="14" t="str">
        <f t="shared" si="123"/>
        <v/>
      </c>
      <c r="R817" s="5"/>
      <c r="S817" s="6"/>
      <c r="T817" s="6"/>
      <c r="U817" s="5"/>
      <c r="V817" s="45">
        <f t="shared" si="124"/>
        <v>0</v>
      </c>
      <c r="W817" s="45">
        <f t="shared" si="125"/>
        <v>0</v>
      </c>
      <c r="X817" s="45" t="e">
        <f t="shared" si="126"/>
        <v>#VALUE!</v>
      </c>
      <c r="Y817" s="45">
        <f>IFERROR(VALUE(V817),VLOOKUP(V817,DayReplace[],2,0))</f>
        <v>0</v>
      </c>
      <c r="Z817" s="45">
        <f>IF(V817=0,1,
IF(OR(AND(COUNTIF(Table12[Normal and Leap Years],X817),AA817=3,Y817=30),
AND(COUNTIF(Table9[MM Year],X817),COUNTIF(Table13[Always 29-Day Months],AA817),Y817=30)),Y817
-1,Y817))</f>
        <v>1</v>
      </c>
      <c r="AA817" s="45">
        <f>IFERROR(VALUE(W817),VLOOKUP(W817,MonthReplace[],2,0))</f>
        <v>0</v>
      </c>
      <c r="AB817" s="45" t="e">
        <f>IF(COUNTIF(Table9[MM Year],X817),VLOOKUP(AA817,MonthSerial[],VLOOKUP(X817,Table9[],3,0)+2,0),DATE(X817,AA817,0)-AC817)</f>
        <v>#VALUE!</v>
      </c>
      <c r="AC817" s="45" t="e">
        <f>IF(COUNTIF(Table9[MM Year],X817),
VLOOKUP(X817,Table9[],5,0),
DATE(X817,1,0))</f>
        <v>#VALUE!</v>
      </c>
      <c r="AD817" s="46" t="e">
        <f>IF(AA817=0,DATE(YEAR(AC817+1),7,16),
IF(V817=0,IF(COUNTIF(Table9[MM Year],X817),AC817+AB817+Z817+15-DAY(AC817+AB817+Z817+15)+16,AC817+AB817+Z817-DAY(AC817+AB817+Z817)+16),
IF(COUNTIF(Table9[MM Year],X817),
IF(AC817+AB817+Z817&lt;VLOOKUP(X817,Table9[],7,0),AC817
+AB817+Z817+VLOOKUP(X817,Table9[],4,0),AC817+AB817+Z817),AC817
+AB817+Z817)))</f>
        <v>#VALUE!</v>
      </c>
      <c r="AE817" s="42"/>
      <c r="AF817" s="15" t="str">
        <f>IFERROR(IF(COUNTIF(Table9[MM Year],X817),
IF(AD817&lt;VLOOKUP(X817,Table9[],7,0),AD817
+VLOOKUP(X817,Table9[],4,0),AD817),AD817
),"")</f>
        <v/>
      </c>
      <c r="AG817" s="5"/>
      <c r="AH817" s="5"/>
      <c r="AI817" s="5"/>
      <c r="AJ817" s="6"/>
      <c r="AK817" s="6"/>
      <c r="AL817" s="12" t="str">
        <f t="shared" si="127"/>
        <v/>
      </c>
      <c r="AM817" s="5"/>
      <c r="AN817" s="27" t="str">
        <f t="shared" si="128"/>
        <v/>
      </c>
      <c r="AO817" s="5"/>
      <c r="AP817" s="5"/>
      <c r="AQ817" s="6"/>
      <c r="AR817" s="12" t="str">
        <f t="shared" si="129"/>
        <v/>
      </c>
      <c r="AS817" s="6"/>
      <c r="AT817" s="5"/>
      <c r="AU817" s="53"/>
      <c r="AV817" s="53"/>
      <c r="AW817" s="54"/>
      <c r="AX817" s="15" t="str">
        <f t="shared" si="130"/>
        <v/>
      </c>
      <c r="AY817" s="5"/>
      <c r="AZ817" s="27" t="str">
        <f>IFERROR(VLOOKUP(AY817,vlookup!A$2:I$331,2,FALSE),"")</f>
        <v/>
      </c>
      <c r="BA817" s="27" t="str">
        <f>IFERROR(VLOOKUP(AY817,vlookup!A$2:I$331,3,FALSE),"")</f>
        <v/>
      </c>
      <c r="BB817" s="5"/>
      <c r="BC817" s="27" t="str">
        <f>IFERROR(VLOOKUP(BB817,vlookup!D$2:E$331,2,FALSE),"")</f>
        <v/>
      </c>
      <c r="BD817" s="5"/>
      <c r="BE817" s="27" t="str">
        <f t="shared" si="131"/>
        <v/>
      </c>
      <c r="BF817" s="27" t="str">
        <f>IFERROR(VLOOKUP(BE817,vlookup!G$2:I$331,2,FALSE),"")</f>
        <v/>
      </c>
      <c r="BG817" s="27" t="str">
        <f>IFERROR(VLOOKUP(BE817,vlookup!G$2:I$331,3,FALSE),"")</f>
        <v/>
      </c>
      <c r="BH817" s="5"/>
      <c r="BI817" s="6"/>
      <c r="BJ817" s="6"/>
      <c r="BK817" s="6"/>
      <c r="BL817" s="6"/>
    </row>
    <row r="818" spans="1:64">
      <c r="A818" s="4"/>
      <c r="B818" s="5"/>
      <c r="C818" s="27" t="str">
        <f>IFERROR(VLOOKUP(B818,vlookup!A$2:I$331,2,FALSE),"")</f>
        <v/>
      </c>
      <c r="D818" s="27" t="str">
        <f>IFERROR(VLOOKUP(B818,vlookup!A$2:I$331,3,FALSE),"")</f>
        <v/>
      </c>
      <c r="E818" s="5"/>
      <c r="F818" s="27" t="str">
        <f>IFERROR(VLOOKUP(E818,vlookup!D$2:E$331,2,FALSE),"")</f>
        <v/>
      </c>
      <c r="G818" s="5"/>
      <c r="H818" s="27" t="str">
        <f t="shared" si="122"/>
        <v/>
      </c>
      <c r="I818" s="27" t="str">
        <f>IFERROR(VLOOKUP(H818,vlookup!G$2:I$331,2,FALSE),"")</f>
        <v/>
      </c>
      <c r="J818" s="27" t="str">
        <f>IFERROR(VLOOKUP(H818,vlookup!G$2:I$331,3,FALSE),"")</f>
        <v/>
      </c>
      <c r="K818" s="5"/>
      <c r="L818" s="6"/>
      <c r="M818" s="6"/>
      <c r="N818" s="6"/>
      <c r="O818" s="6"/>
      <c r="P818" s="6"/>
      <c r="Q818" s="14" t="str">
        <f t="shared" si="123"/>
        <v/>
      </c>
      <c r="R818" s="5"/>
      <c r="S818" s="6"/>
      <c r="T818" s="6"/>
      <c r="U818" s="5"/>
      <c r="V818" s="45">
        <f t="shared" si="124"/>
        <v>0</v>
      </c>
      <c r="W818" s="45">
        <f t="shared" si="125"/>
        <v>0</v>
      </c>
      <c r="X818" s="45" t="e">
        <f t="shared" si="126"/>
        <v>#VALUE!</v>
      </c>
      <c r="Y818" s="45">
        <f>IFERROR(VALUE(V818),VLOOKUP(V818,DayReplace[],2,0))</f>
        <v>0</v>
      </c>
      <c r="Z818" s="45">
        <f>IF(V818=0,1,
IF(OR(AND(COUNTIF(Table12[Normal and Leap Years],X818),AA818=3,Y818=30),
AND(COUNTIF(Table9[MM Year],X818),COUNTIF(Table13[Always 29-Day Months],AA818),Y818=30)),Y818
-1,Y818))</f>
        <v>1</v>
      </c>
      <c r="AA818" s="45">
        <f>IFERROR(VALUE(W818),VLOOKUP(W818,MonthReplace[],2,0))</f>
        <v>0</v>
      </c>
      <c r="AB818" s="45" t="e">
        <f>IF(COUNTIF(Table9[MM Year],X818),VLOOKUP(AA818,MonthSerial[],VLOOKUP(X818,Table9[],3,0)+2,0),DATE(X818,AA818,0)-AC818)</f>
        <v>#VALUE!</v>
      </c>
      <c r="AC818" s="45" t="e">
        <f>IF(COUNTIF(Table9[MM Year],X818),
VLOOKUP(X818,Table9[],5,0),
DATE(X818,1,0))</f>
        <v>#VALUE!</v>
      </c>
      <c r="AD818" s="46" t="e">
        <f>IF(AA818=0,DATE(YEAR(AC818+1),7,16),
IF(V818=0,IF(COUNTIF(Table9[MM Year],X818),AC818+AB818+Z818+15-DAY(AC818+AB818+Z818+15)+16,AC818+AB818+Z818-DAY(AC818+AB818+Z818)+16),
IF(COUNTIF(Table9[MM Year],X818),
IF(AC818+AB818+Z818&lt;VLOOKUP(X818,Table9[],7,0),AC818
+AB818+Z818+VLOOKUP(X818,Table9[],4,0),AC818+AB818+Z818),AC818
+AB818+Z818)))</f>
        <v>#VALUE!</v>
      </c>
      <c r="AE818" s="42"/>
      <c r="AF818" s="15" t="str">
        <f>IFERROR(IF(COUNTIF(Table9[MM Year],X818),
IF(AD818&lt;VLOOKUP(X818,Table9[],7,0),AD818
+VLOOKUP(X818,Table9[],4,0),AD818),AD818
),"")</f>
        <v/>
      </c>
      <c r="AG818" s="5"/>
      <c r="AH818" s="5"/>
      <c r="AI818" s="5"/>
      <c r="AJ818" s="6"/>
      <c r="AK818" s="6"/>
      <c r="AL818" s="12" t="str">
        <f t="shared" si="127"/>
        <v/>
      </c>
      <c r="AM818" s="5"/>
      <c r="AN818" s="27" t="str">
        <f t="shared" si="128"/>
        <v/>
      </c>
      <c r="AO818" s="5"/>
      <c r="AP818" s="5"/>
      <c r="AQ818" s="6"/>
      <c r="AR818" s="12" t="str">
        <f t="shared" si="129"/>
        <v/>
      </c>
      <c r="AS818" s="6"/>
      <c r="AT818" s="5"/>
      <c r="AU818" s="53"/>
      <c r="AV818" s="53"/>
      <c r="AW818" s="54"/>
      <c r="AX818" s="15" t="str">
        <f t="shared" si="130"/>
        <v/>
      </c>
      <c r="AY818" s="5"/>
      <c r="AZ818" s="27" t="str">
        <f>IFERROR(VLOOKUP(AY818,vlookup!A$2:I$331,2,FALSE),"")</f>
        <v/>
      </c>
      <c r="BA818" s="27" t="str">
        <f>IFERROR(VLOOKUP(AY818,vlookup!A$2:I$331,3,FALSE),"")</f>
        <v/>
      </c>
      <c r="BB818" s="5"/>
      <c r="BC818" s="27" t="str">
        <f>IFERROR(VLOOKUP(BB818,vlookup!D$2:E$331,2,FALSE),"")</f>
        <v/>
      </c>
      <c r="BD818" s="5"/>
      <c r="BE818" s="27" t="str">
        <f t="shared" si="131"/>
        <v/>
      </c>
      <c r="BF818" s="27" t="str">
        <f>IFERROR(VLOOKUP(BE818,vlookup!G$2:I$331,2,FALSE),"")</f>
        <v/>
      </c>
      <c r="BG818" s="27" t="str">
        <f>IFERROR(VLOOKUP(BE818,vlookup!G$2:I$331,3,FALSE),"")</f>
        <v/>
      </c>
      <c r="BH818" s="5"/>
      <c r="BI818" s="6"/>
      <c r="BJ818" s="6"/>
      <c r="BK818" s="6"/>
      <c r="BL818" s="6"/>
    </row>
    <row r="819" spans="1:64">
      <c r="A819" s="4"/>
      <c r="B819" s="5"/>
      <c r="C819" s="27" t="str">
        <f>IFERROR(VLOOKUP(B819,vlookup!A$2:I$331,2,FALSE),"")</f>
        <v/>
      </c>
      <c r="D819" s="27" t="str">
        <f>IFERROR(VLOOKUP(B819,vlookup!A$2:I$331,3,FALSE),"")</f>
        <v/>
      </c>
      <c r="E819" s="5"/>
      <c r="F819" s="27" t="str">
        <f>IFERROR(VLOOKUP(E819,vlookup!D$2:E$331,2,FALSE),"")</f>
        <v/>
      </c>
      <c r="G819" s="5"/>
      <c r="H819" s="27" t="str">
        <f t="shared" si="122"/>
        <v/>
      </c>
      <c r="I819" s="27" t="str">
        <f>IFERROR(VLOOKUP(H819,vlookup!G$2:I$331,2,FALSE),"")</f>
        <v/>
      </c>
      <c r="J819" s="27" t="str">
        <f>IFERROR(VLOOKUP(H819,vlookup!G$2:I$331,3,FALSE),"")</f>
        <v/>
      </c>
      <c r="K819" s="5"/>
      <c r="L819" s="6"/>
      <c r="M819" s="6"/>
      <c r="N819" s="6"/>
      <c r="O819" s="6"/>
      <c r="P819" s="6"/>
      <c r="Q819" s="14" t="str">
        <f t="shared" si="123"/>
        <v/>
      </c>
      <c r="R819" s="5"/>
      <c r="S819" s="6"/>
      <c r="T819" s="6"/>
      <c r="U819" s="5"/>
      <c r="V819" s="45">
        <f t="shared" si="124"/>
        <v>0</v>
      </c>
      <c r="W819" s="45">
        <f t="shared" si="125"/>
        <v>0</v>
      </c>
      <c r="X819" s="45" t="e">
        <f t="shared" si="126"/>
        <v>#VALUE!</v>
      </c>
      <c r="Y819" s="45">
        <f>IFERROR(VALUE(V819),VLOOKUP(V819,DayReplace[],2,0))</f>
        <v>0</v>
      </c>
      <c r="Z819" s="45">
        <f>IF(V819=0,1,
IF(OR(AND(COUNTIF(Table12[Normal and Leap Years],X819),AA819=3,Y819=30),
AND(COUNTIF(Table9[MM Year],X819),COUNTIF(Table13[Always 29-Day Months],AA819),Y819=30)),Y819
-1,Y819))</f>
        <v>1</v>
      </c>
      <c r="AA819" s="45">
        <f>IFERROR(VALUE(W819),VLOOKUP(W819,MonthReplace[],2,0))</f>
        <v>0</v>
      </c>
      <c r="AB819" s="45" t="e">
        <f>IF(COUNTIF(Table9[MM Year],X819),VLOOKUP(AA819,MonthSerial[],VLOOKUP(X819,Table9[],3,0)+2,0),DATE(X819,AA819,0)-AC819)</f>
        <v>#VALUE!</v>
      </c>
      <c r="AC819" s="45" t="e">
        <f>IF(COUNTIF(Table9[MM Year],X819),
VLOOKUP(X819,Table9[],5,0),
DATE(X819,1,0))</f>
        <v>#VALUE!</v>
      </c>
      <c r="AD819" s="46" t="e">
        <f>IF(AA819=0,DATE(YEAR(AC819+1),7,16),
IF(V819=0,IF(COUNTIF(Table9[MM Year],X819),AC819+AB819+Z819+15-DAY(AC819+AB819+Z819+15)+16,AC819+AB819+Z819-DAY(AC819+AB819+Z819)+16),
IF(COUNTIF(Table9[MM Year],X819),
IF(AC819+AB819+Z819&lt;VLOOKUP(X819,Table9[],7,0),AC819
+AB819+Z819+VLOOKUP(X819,Table9[],4,0),AC819+AB819+Z819),AC819
+AB819+Z819)))</f>
        <v>#VALUE!</v>
      </c>
      <c r="AE819" s="42"/>
      <c r="AF819" s="15" t="str">
        <f>IFERROR(IF(COUNTIF(Table9[MM Year],X819),
IF(AD819&lt;VLOOKUP(X819,Table9[],7,0),AD819
+VLOOKUP(X819,Table9[],4,0),AD819),AD819
),"")</f>
        <v/>
      </c>
      <c r="AG819" s="5"/>
      <c r="AH819" s="5"/>
      <c r="AI819" s="5"/>
      <c r="AJ819" s="6"/>
      <c r="AK819" s="6"/>
      <c r="AL819" s="12" t="str">
        <f t="shared" si="127"/>
        <v/>
      </c>
      <c r="AM819" s="5"/>
      <c r="AN819" s="27" t="str">
        <f t="shared" si="128"/>
        <v/>
      </c>
      <c r="AO819" s="5"/>
      <c r="AP819" s="5"/>
      <c r="AQ819" s="6"/>
      <c r="AR819" s="12" t="str">
        <f t="shared" si="129"/>
        <v/>
      </c>
      <c r="AS819" s="6"/>
      <c r="AT819" s="5"/>
      <c r="AU819" s="53"/>
      <c r="AV819" s="53"/>
      <c r="AW819" s="54"/>
      <c r="AX819" s="15" t="str">
        <f t="shared" si="130"/>
        <v/>
      </c>
      <c r="AY819" s="5"/>
      <c r="AZ819" s="27" t="str">
        <f>IFERROR(VLOOKUP(AY819,vlookup!A$2:I$331,2,FALSE),"")</f>
        <v/>
      </c>
      <c r="BA819" s="27" t="str">
        <f>IFERROR(VLOOKUP(AY819,vlookup!A$2:I$331,3,FALSE),"")</f>
        <v/>
      </c>
      <c r="BB819" s="5"/>
      <c r="BC819" s="27" t="str">
        <f>IFERROR(VLOOKUP(BB819,vlookup!D$2:E$331,2,FALSE),"")</f>
        <v/>
      </c>
      <c r="BD819" s="5"/>
      <c r="BE819" s="27" t="str">
        <f t="shared" si="131"/>
        <v/>
      </c>
      <c r="BF819" s="27" t="str">
        <f>IFERROR(VLOOKUP(BE819,vlookup!G$2:I$331,2,FALSE),"")</f>
        <v/>
      </c>
      <c r="BG819" s="27" t="str">
        <f>IFERROR(VLOOKUP(BE819,vlookup!G$2:I$331,3,FALSE),"")</f>
        <v/>
      </c>
      <c r="BH819" s="5"/>
      <c r="BI819" s="6"/>
      <c r="BJ819" s="6"/>
      <c r="BK819" s="6"/>
      <c r="BL819" s="6"/>
    </row>
    <row r="820" spans="1:64">
      <c r="A820" s="4"/>
      <c r="B820" s="5"/>
      <c r="C820" s="27" t="str">
        <f>IFERROR(VLOOKUP(B820,vlookup!A$2:I$331,2,FALSE),"")</f>
        <v/>
      </c>
      <c r="D820" s="27" t="str">
        <f>IFERROR(VLOOKUP(B820,vlookup!A$2:I$331,3,FALSE),"")</f>
        <v/>
      </c>
      <c r="E820" s="5"/>
      <c r="F820" s="27" t="str">
        <f>IFERROR(VLOOKUP(E820,vlookup!D$2:E$331,2,FALSE),"")</f>
        <v/>
      </c>
      <c r="G820" s="5"/>
      <c r="H820" s="27" t="str">
        <f t="shared" si="122"/>
        <v/>
      </c>
      <c r="I820" s="27" t="str">
        <f>IFERROR(VLOOKUP(H820,vlookup!G$2:I$331,2,FALSE),"")</f>
        <v/>
      </c>
      <c r="J820" s="27" t="str">
        <f>IFERROR(VLOOKUP(H820,vlookup!G$2:I$331,3,FALSE),"")</f>
        <v/>
      </c>
      <c r="K820" s="5"/>
      <c r="L820" s="6"/>
      <c r="M820" s="6"/>
      <c r="N820" s="6"/>
      <c r="O820" s="6"/>
      <c r="P820" s="6"/>
      <c r="Q820" s="14" t="str">
        <f t="shared" si="123"/>
        <v/>
      </c>
      <c r="R820" s="5"/>
      <c r="S820" s="6"/>
      <c r="T820" s="6"/>
      <c r="U820" s="5"/>
      <c r="V820" s="45">
        <f t="shared" si="124"/>
        <v>0</v>
      </c>
      <c r="W820" s="45">
        <f t="shared" si="125"/>
        <v>0</v>
      </c>
      <c r="X820" s="45" t="e">
        <f t="shared" si="126"/>
        <v>#VALUE!</v>
      </c>
      <c r="Y820" s="45">
        <f>IFERROR(VALUE(V820),VLOOKUP(V820,DayReplace[],2,0))</f>
        <v>0</v>
      </c>
      <c r="Z820" s="45">
        <f>IF(V820=0,1,
IF(OR(AND(COUNTIF(Table12[Normal and Leap Years],X820),AA820=3,Y820=30),
AND(COUNTIF(Table9[MM Year],X820),COUNTIF(Table13[Always 29-Day Months],AA820),Y820=30)),Y820
-1,Y820))</f>
        <v>1</v>
      </c>
      <c r="AA820" s="45">
        <f>IFERROR(VALUE(W820),VLOOKUP(W820,MonthReplace[],2,0))</f>
        <v>0</v>
      </c>
      <c r="AB820" s="45" t="e">
        <f>IF(COUNTIF(Table9[MM Year],X820),VLOOKUP(AA820,MonthSerial[],VLOOKUP(X820,Table9[],3,0)+2,0),DATE(X820,AA820,0)-AC820)</f>
        <v>#VALUE!</v>
      </c>
      <c r="AC820" s="45" t="e">
        <f>IF(COUNTIF(Table9[MM Year],X820),
VLOOKUP(X820,Table9[],5,0),
DATE(X820,1,0))</f>
        <v>#VALUE!</v>
      </c>
      <c r="AD820" s="46" t="e">
        <f>IF(AA820=0,DATE(YEAR(AC820+1),7,16),
IF(V820=0,IF(COUNTIF(Table9[MM Year],X820),AC820+AB820+Z820+15-DAY(AC820+AB820+Z820+15)+16,AC820+AB820+Z820-DAY(AC820+AB820+Z820)+16),
IF(COUNTIF(Table9[MM Year],X820),
IF(AC820+AB820+Z820&lt;VLOOKUP(X820,Table9[],7,0),AC820
+AB820+Z820+VLOOKUP(X820,Table9[],4,0),AC820+AB820+Z820),AC820
+AB820+Z820)))</f>
        <v>#VALUE!</v>
      </c>
      <c r="AE820" s="42"/>
      <c r="AF820" s="15" t="str">
        <f>IFERROR(IF(COUNTIF(Table9[MM Year],X820),
IF(AD820&lt;VLOOKUP(X820,Table9[],7,0),AD820
+VLOOKUP(X820,Table9[],4,0),AD820),AD820
),"")</f>
        <v/>
      </c>
      <c r="AG820" s="5"/>
      <c r="AH820" s="5"/>
      <c r="AI820" s="5"/>
      <c r="AJ820" s="6"/>
      <c r="AK820" s="6"/>
      <c r="AL820" s="12" t="str">
        <f t="shared" si="127"/>
        <v/>
      </c>
      <c r="AM820" s="5"/>
      <c r="AN820" s="27" t="str">
        <f t="shared" si="128"/>
        <v/>
      </c>
      <c r="AO820" s="5"/>
      <c r="AP820" s="5"/>
      <c r="AQ820" s="6"/>
      <c r="AR820" s="12" t="str">
        <f t="shared" si="129"/>
        <v/>
      </c>
      <c r="AS820" s="6"/>
      <c r="AT820" s="5"/>
      <c r="AU820" s="53"/>
      <c r="AV820" s="53"/>
      <c r="AW820" s="54"/>
      <c r="AX820" s="15" t="str">
        <f t="shared" si="130"/>
        <v/>
      </c>
      <c r="AY820" s="5"/>
      <c r="AZ820" s="27" t="str">
        <f>IFERROR(VLOOKUP(AY820,vlookup!A$2:I$331,2,FALSE),"")</f>
        <v/>
      </c>
      <c r="BA820" s="27" t="str">
        <f>IFERROR(VLOOKUP(AY820,vlookup!A$2:I$331,3,FALSE),"")</f>
        <v/>
      </c>
      <c r="BB820" s="5"/>
      <c r="BC820" s="27" t="str">
        <f>IFERROR(VLOOKUP(BB820,vlookup!D$2:E$331,2,FALSE),"")</f>
        <v/>
      </c>
      <c r="BD820" s="5"/>
      <c r="BE820" s="27" t="str">
        <f t="shared" si="131"/>
        <v/>
      </c>
      <c r="BF820" s="27" t="str">
        <f>IFERROR(VLOOKUP(BE820,vlookup!G$2:I$331,2,FALSE),"")</f>
        <v/>
      </c>
      <c r="BG820" s="27" t="str">
        <f>IFERROR(VLOOKUP(BE820,vlookup!G$2:I$331,3,FALSE),"")</f>
        <v/>
      </c>
      <c r="BH820" s="5"/>
      <c r="BI820" s="6"/>
      <c r="BJ820" s="6"/>
      <c r="BK820" s="6"/>
      <c r="BL820" s="6"/>
    </row>
    <row r="821" spans="1:64">
      <c r="A821" s="4"/>
      <c r="B821" s="5"/>
      <c r="C821" s="27" t="str">
        <f>IFERROR(VLOOKUP(B821,vlookup!A$2:I$331,2,FALSE),"")</f>
        <v/>
      </c>
      <c r="D821" s="27" t="str">
        <f>IFERROR(VLOOKUP(B821,vlookup!A$2:I$331,3,FALSE),"")</f>
        <v/>
      </c>
      <c r="E821" s="5"/>
      <c r="F821" s="27" t="str">
        <f>IFERROR(VLOOKUP(E821,vlookup!D$2:E$331,2,FALSE),"")</f>
        <v/>
      </c>
      <c r="G821" s="5"/>
      <c r="H821" s="27" t="str">
        <f t="shared" si="122"/>
        <v/>
      </c>
      <c r="I821" s="27" t="str">
        <f>IFERROR(VLOOKUP(H821,vlookup!G$2:I$331,2,FALSE),"")</f>
        <v/>
      </c>
      <c r="J821" s="27" t="str">
        <f>IFERROR(VLOOKUP(H821,vlookup!G$2:I$331,3,FALSE),"")</f>
        <v/>
      </c>
      <c r="K821" s="5"/>
      <c r="L821" s="6"/>
      <c r="M821" s="6"/>
      <c r="N821" s="6"/>
      <c r="O821" s="6"/>
      <c r="P821" s="6"/>
      <c r="Q821" s="14" t="str">
        <f t="shared" si="123"/>
        <v/>
      </c>
      <c r="R821" s="5"/>
      <c r="S821" s="6"/>
      <c r="T821" s="6"/>
      <c r="U821" s="5"/>
      <c r="V821" s="45">
        <f t="shared" si="124"/>
        <v>0</v>
      </c>
      <c r="W821" s="45">
        <f t="shared" si="125"/>
        <v>0</v>
      </c>
      <c r="X821" s="45" t="e">
        <f t="shared" si="126"/>
        <v>#VALUE!</v>
      </c>
      <c r="Y821" s="45">
        <f>IFERROR(VALUE(V821),VLOOKUP(V821,DayReplace[],2,0))</f>
        <v>0</v>
      </c>
      <c r="Z821" s="45">
        <f>IF(V821=0,1,
IF(OR(AND(COUNTIF(Table12[Normal and Leap Years],X821),AA821=3,Y821=30),
AND(COUNTIF(Table9[MM Year],X821),COUNTIF(Table13[Always 29-Day Months],AA821),Y821=30)),Y821
-1,Y821))</f>
        <v>1</v>
      </c>
      <c r="AA821" s="45">
        <f>IFERROR(VALUE(W821),VLOOKUP(W821,MonthReplace[],2,0))</f>
        <v>0</v>
      </c>
      <c r="AB821" s="45" t="e">
        <f>IF(COUNTIF(Table9[MM Year],X821),VLOOKUP(AA821,MonthSerial[],VLOOKUP(X821,Table9[],3,0)+2,0),DATE(X821,AA821,0)-AC821)</f>
        <v>#VALUE!</v>
      </c>
      <c r="AC821" s="45" t="e">
        <f>IF(COUNTIF(Table9[MM Year],X821),
VLOOKUP(X821,Table9[],5,0),
DATE(X821,1,0))</f>
        <v>#VALUE!</v>
      </c>
      <c r="AD821" s="46" t="e">
        <f>IF(AA821=0,DATE(YEAR(AC821+1),7,16),
IF(V821=0,IF(COUNTIF(Table9[MM Year],X821),AC821+AB821+Z821+15-DAY(AC821+AB821+Z821+15)+16,AC821+AB821+Z821-DAY(AC821+AB821+Z821)+16),
IF(COUNTIF(Table9[MM Year],X821),
IF(AC821+AB821+Z821&lt;VLOOKUP(X821,Table9[],7,0),AC821
+AB821+Z821+VLOOKUP(X821,Table9[],4,0),AC821+AB821+Z821),AC821
+AB821+Z821)))</f>
        <v>#VALUE!</v>
      </c>
      <c r="AE821" s="42"/>
      <c r="AF821" s="15" t="str">
        <f>IFERROR(IF(COUNTIF(Table9[MM Year],X821),
IF(AD821&lt;VLOOKUP(X821,Table9[],7,0),AD821
+VLOOKUP(X821,Table9[],4,0),AD821),AD821
),"")</f>
        <v/>
      </c>
      <c r="AG821" s="5"/>
      <c r="AH821" s="5"/>
      <c r="AI821" s="5"/>
      <c r="AJ821" s="6"/>
      <c r="AK821" s="6"/>
      <c r="AL821" s="12" t="str">
        <f t="shared" si="127"/>
        <v/>
      </c>
      <c r="AM821" s="5"/>
      <c r="AN821" s="27" t="str">
        <f t="shared" si="128"/>
        <v/>
      </c>
      <c r="AO821" s="5"/>
      <c r="AP821" s="5"/>
      <c r="AQ821" s="6"/>
      <c r="AR821" s="12" t="str">
        <f t="shared" si="129"/>
        <v/>
      </c>
      <c r="AS821" s="6"/>
      <c r="AT821" s="5"/>
      <c r="AU821" s="53"/>
      <c r="AV821" s="53"/>
      <c r="AW821" s="54"/>
      <c r="AX821" s="15" t="str">
        <f t="shared" si="130"/>
        <v/>
      </c>
      <c r="AY821" s="5"/>
      <c r="AZ821" s="27" t="str">
        <f>IFERROR(VLOOKUP(AY821,vlookup!A$2:I$331,2,FALSE),"")</f>
        <v/>
      </c>
      <c r="BA821" s="27" t="str">
        <f>IFERROR(VLOOKUP(AY821,vlookup!A$2:I$331,3,FALSE),"")</f>
        <v/>
      </c>
      <c r="BB821" s="5"/>
      <c r="BC821" s="27" t="str">
        <f>IFERROR(VLOOKUP(BB821,vlookup!D$2:E$331,2,FALSE),"")</f>
        <v/>
      </c>
      <c r="BD821" s="5"/>
      <c r="BE821" s="27" t="str">
        <f t="shared" si="131"/>
        <v/>
      </c>
      <c r="BF821" s="27" t="str">
        <f>IFERROR(VLOOKUP(BE821,vlookup!G$2:I$331,2,FALSE),"")</f>
        <v/>
      </c>
      <c r="BG821" s="27" t="str">
        <f>IFERROR(VLOOKUP(BE821,vlookup!G$2:I$331,3,FALSE),"")</f>
        <v/>
      </c>
      <c r="BH821" s="5"/>
      <c r="BI821" s="6"/>
      <c r="BJ821" s="6"/>
      <c r="BK821" s="6"/>
      <c r="BL821" s="6"/>
    </row>
    <row r="822" spans="1:64">
      <c r="A822" s="4"/>
      <c r="B822" s="5"/>
      <c r="C822" s="27" t="str">
        <f>IFERROR(VLOOKUP(B822,vlookup!A$2:I$331,2,FALSE),"")</f>
        <v/>
      </c>
      <c r="D822" s="27" t="str">
        <f>IFERROR(VLOOKUP(B822,vlookup!A$2:I$331,3,FALSE),"")</f>
        <v/>
      </c>
      <c r="E822" s="5"/>
      <c r="F822" s="27" t="str">
        <f>IFERROR(VLOOKUP(E822,vlookup!D$2:E$331,2,FALSE),"")</f>
        <v/>
      </c>
      <c r="G822" s="5"/>
      <c r="H822" s="27" t="str">
        <f t="shared" si="122"/>
        <v/>
      </c>
      <c r="I822" s="27" t="str">
        <f>IFERROR(VLOOKUP(H822,vlookup!G$2:I$331,2,FALSE),"")</f>
        <v/>
      </c>
      <c r="J822" s="27" t="str">
        <f>IFERROR(VLOOKUP(H822,vlookup!G$2:I$331,3,FALSE),"")</f>
        <v/>
      </c>
      <c r="K822" s="5"/>
      <c r="L822" s="6"/>
      <c r="M822" s="6"/>
      <c r="N822" s="6"/>
      <c r="O822" s="6"/>
      <c r="P822" s="6"/>
      <c r="Q822" s="14" t="str">
        <f t="shared" si="123"/>
        <v/>
      </c>
      <c r="R822" s="5"/>
      <c r="S822" s="6"/>
      <c r="T822" s="6"/>
      <c r="U822" s="5"/>
      <c r="V822" s="45">
        <f t="shared" si="124"/>
        <v>0</v>
      </c>
      <c r="W822" s="45">
        <f t="shared" si="125"/>
        <v>0</v>
      </c>
      <c r="X822" s="45" t="e">
        <f t="shared" si="126"/>
        <v>#VALUE!</v>
      </c>
      <c r="Y822" s="45">
        <f>IFERROR(VALUE(V822),VLOOKUP(V822,DayReplace[],2,0))</f>
        <v>0</v>
      </c>
      <c r="Z822" s="45">
        <f>IF(V822=0,1,
IF(OR(AND(COUNTIF(Table12[Normal and Leap Years],X822),AA822=3,Y822=30),
AND(COUNTIF(Table9[MM Year],X822),COUNTIF(Table13[Always 29-Day Months],AA822),Y822=30)),Y822
-1,Y822))</f>
        <v>1</v>
      </c>
      <c r="AA822" s="45">
        <f>IFERROR(VALUE(W822),VLOOKUP(W822,MonthReplace[],2,0))</f>
        <v>0</v>
      </c>
      <c r="AB822" s="45" t="e">
        <f>IF(COUNTIF(Table9[MM Year],X822),VLOOKUP(AA822,MonthSerial[],VLOOKUP(X822,Table9[],3,0)+2,0),DATE(X822,AA822,0)-AC822)</f>
        <v>#VALUE!</v>
      </c>
      <c r="AC822" s="45" t="e">
        <f>IF(COUNTIF(Table9[MM Year],X822),
VLOOKUP(X822,Table9[],5,0),
DATE(X822,1,0))</f>
        <v>#VALUE!</v>
      </c>
      <c r="AD822" s="46" t="e">
        <f>IF(AA822=0,DATE(YEAR(AC822+1),7,16),
IF(V822=0,IF(COUNTIF(Table9[MM Year],X822),AC822+AB822+Z822+15-DAY(AC822+AB822+Z822+15)+16,AC822+AB822+Z822-DAY(AC822+AB822+Z822)+16),
IF(COUNTIF(Table9[MM Year],X822),
IF(AC822+AB822+Z822&lt;VLOOKUP(X822,Table9[],7,0),AC822
+AB822+Z822+VLOOKUP(X822,Table9[],4,0),AC822+AB822+Z822),AC822
+AB822+Z822)))</f>
        <v>#VALUE!</v>
      </c>
      <c r="AE822" s="42"/>
      <c r="AF822" s="15" t="str">
        <f>IFERROR(IF(COUNTIF(Table9[MM Year],X822),
IF(AD822&lt;VLOOKUP(X822,Table9[],7,0),AD822
+VLOOKUP(X822,Table9[],4,0),AD822),AD822
),"")</f>
        <v/>
      </c>
      <c r="AG822" s="5"/>
      <c r="AH822" s="5"/>
      <c r="AI822" s="5"/>
      <c r="AJ822" s="6"/>
      <c r="AK822" s="6"/>
      <c r="AL822" s="12" t="str">
        <f t="shared" si="127"/>
        <v/>
      </c>
      <c r="AM822" s="5"/>
      <c r="AN822" s="27" t="str">
        <f t="shared" si="128"/>
        <v/>
      </c>
      <c r="AO822" s="5"/>
      <c r="AP822" s="5"/>
      <c r="AQ822" s="6"/>
      <c r="AR822" s="12" t="str">
        <f t="shared" si="129"/>
        <v/>
      </c>
      <c r="AS822" s="6"/>
      <c r="AT822" s="5"/>
      <c r="AU822" s="53"/>
      <c r="AV822" s="53"/>
      <c r="AW822" s="54"/>
      <c r="AX822" s="15" t="str">
        <f t="shared" si="130"/>
        <v/>
      </c>
      <c r="AY822" s="5"/>
      <c r="AZ822" s="27" t="str">
        <f>IFERROR(VLOOKUP(AY822,vlookup!A$2:I$331,2,FALSE),"")</f>
        <v/>
      </c>
      <c r="BA822" s="27" t="str">
        <f>IFERROR(VLOOKUP(AY822,vlookup!A$2:I$331,3,FALSE),"")</f>
        <v/>
      </c>
      <c r="BB822" s="5"/>
      <c r="BC822" s="27" t="str">
        <f>IFERROR(VLOOKUP(BB822,vlookup!D$2:E$331,2,FALSE),"")</f>
        <v/>
      </c>
      <c r="BD822" s="5"/>
      <c r="BE822" s="27" t="str">
        <f t="shared" si="131"/>
        <v/>
      </c>
      <c r="BF822" s="27" t="str">
        <f>IFERROR(VLOOKUP(BE822,vlookup!G$2:I$331,2,FALSE),"")</f>
        <v/>
      </c>
      <c r="BG822" s="27" t="str">
        <f>IFERROR(VLOOKUP(BE822,vlookup!G$2:I$331,3,FALSE),"")</f>
        <v/>
      </c>
      <c r="BH822" s="5"/>
      <c r="BI822" s="6"/>
      <c r="BJ822" s="6"/>
      <c r="BK822" s="6"/>
      <c r="BL822" s="6"/>
    </row>
    <row r="823" spans="1:64">
      <c r="A823" s="4"/>
      <c r="B823" s="5"/>
      <c r="C823" s="27" t="str">
        <f>IFERROR(VLOOKUP(B823,vlookup!A$2:I$331,2,FALSE),"")</f>
        <v/>
      </c>
      <c r="D823" s="27" t="str">
        <f>IFERROR(VLOOKUP(B823,vlookup!A$2:I$331,3,FALSE),"")</f>
        <v/>
      </c>
      <c r="E823" s="5"/>
      <c r="F823" s="27" t="str">
        <f>IFERROR(VLOOKUP(E823,vlookup!D$2:E$331,2,FALSE),"")</f>
        <v/>
      </c>
      <c r="G823" s="5"/>
      <c r="H823" s="27" t="str">
        <f t="shared" si="122"/>
        <v/>
      </c>
      <c r="I823" s="27" t="str">
        <f>IFERROR(VLOOKUP(H823,vlookup!G$2:I$331,2,FALSE),"")</f>
        <v/>
      </c>
      <c r="J823" s="27" t="str">
        <f>IFERROR(VLOOKUP(H823,vlookup!G$2:I$331,3,FALSE),"")</f>
        <v/>
      </c>
      <c r="K823" s="5"/>
      <c r="L823" s="6"/>
      <c r="M823" s="6"/>
      <c r="N823" s="6"/>
      <c r="O823" s="6"/>
      <c r="P823" s="6"/>
      <c r="Q823" s="14" t="str">
        <f t="shared" si="123"/>
        <v/>
      </c>
      <c r="R823" s="5"/>
      <c r="S823" s="6"/>
      <c r="T823" s="6"/>
      <c r="U823" s="5"/>
      <c r="V823" s="45">
        <f t="shared" si="124"/>
        <v>0</v>
      </c>
      <c r="W823" s="45">
        <f t="shared" si="125"/>
        <v>0</v>
      </c>
      <c r="X823" s="45" t="e">
        <f t="shared" si="126"/>
        <v>#VALUE!</v>
      </c>
      <c r="Y823" s="45">
        <f>IFERROR(VALUE(V823),VLOOKUP(V823,DayReplace[],2,0))</f>
        <v>0</v>
      </c>
      <c r="Z823" s="45">
        <f>IF(V823=0,1,
IF(OR(AND(COUNTIF(Table12[Normal and Leap Years],X823),AA823=3,Y823=30),
AND(COUNTIF(Table9[MM Year],X823),COUNTIF(Table13[Always 29-Day Months],AA823),Y823=30)),Y823
-1,Y823))</f>
        <v>1</v>
      </c>
      <c r="AA823" s="45">
        <f>IFERROR(VALUE(W823),VLOOKUP(W823,MonthReplace[],2,0))</f>
        <v>0</v>
      </c>
      <c r="AB823" s="45" t="e">
        <f>IF(COUNTIF(Table9[MM Year],X823),VLOOKUP(AA823,MonthSerial[],VLOOKUP(X823,Table9[],3,0)+2,0),DATE(X823,AA823,0)-AC823)</f>
        <v>#VALUE!</v>
      </c>
      <c r="AC823" s="45" t="e">
        <f>IF(COUNTIF(Table9[MM Year],X823),
VLOOKUP(X823,Table9[],5,0),
DATE(X823,1,0))</f>
        <v>#VALUE!</v>
      </c>
      <c r="AD823" s="46" t="e">
        <f>IF(AA823=0,DATE(YEAR(AC823+1),7,16),
IF(V823=0,IF(COUNTIF(Table9[MM Year],X823),AC823+AB823+Z823+15-DAY(AC823+AB823+Z823+15)+16,AC823+AB823+Z823-DAY(AC823+AB823+Z823)+16),
IF(COUNTIF(Table9[MM Year],X823),
IF(AC823+AB823+Z823&lt;VLOOKUP(X823,Table9[],7,0),AC823
+AB823+Z823+VLOOKUP(X823,Table9[],4,0),AC823+AB823+Z823),AC823
+AB823+Z823)))</f>
        <v>#VALUE!</v>
      </c>
      <c r="AE823" s="42"/>
      <c r="AF823" s="15" t="str">
        <f>IFERROR(IF(COUNTIF(Table9[MM Year],X823),
IF(AD823&lt;VLOOKUP(X823,Table9[],7,0),AD823
+VLOOKUP(X823,Table9[],4,0),AD823),AD823
),"")</f>
        <v/>
      </c>
      <c r="AG823" s="5"/>
      <c r="AH823" s="5"/>
      <c r="AI823" s="5"/>
      <c r="AJ823" s="6"/>
      <c r="AK823" s="6"/>
      <c r="AL823" s="12" t="str">
        <f t="shared" si="127"/>
        <v/>
      </c>
      <c r="AM823" s="5"/>
      <c r="AN823" s="27" t="str">
        <f t="shared" si="128"/>
        <v/>
      </c>
      <c r="AO823" s="5"/>
      <c r="AP823" s="5"/>
      <c r="AQ823" s="6"/>
      <c r="AR823" s="12" t="str">
        <f t="shared" si="129"/>
        <v/>
      </c>
      <c r="AS823" s="6"/>
      <c r="AT823" s="5"/>
      <c r="AU823" s="53"/>
      <c r="AV823" s="53"/>
      <c r="AW823" s="54"/>
      <c r="AX823" s="15" t="str">
        <f t="shared" si="130"/>
        <v/>
      </c>
      <c r="AY823" s="5"/>
      <c r="AZ823" s="27" t="str">
        <f>IFERROR(VLOOKUP(AY823,vlookup!A$2:I$331,2,FALSE),"")</f>
        <v/>
      </c>
      <c r="BA823" s="27" t="str">
        <f>IFERROR(VLOOKUP(AY823,vlookup!A$2:I$331,3,FALSE),"")</f>
        <v/>
      </c>
      <c r="BB823" s="5"/>
      <c r="BC823" s="27" t="str">
        <f>IFERROR(VLOOKUP(BB823,vlookup!D$2:E$331,2,FALSE),"")</f>
        <v/>
      </c>
      <c r="BD823" s="5"/>
      <c r="BE823" s="27" t="str">
        <f t="shared" si="131"/>
        <v/>
      </c>
      <c r="BF823" s="27" t="str">
        <f>IFERROR(VLOOKUP(BE823,vlookup!G$2:I$331,2,FALSE),"")</f>
        <v/>
      </c>
      <c r="BG823" s="27" t="str">
        <f>IFERROR(VLOOKUP(BE823,vlookup!G$2:I$331,3,FALSE),"")</f>
        <v/>
      </c>
      <c r="BH823" s="5"/>
      <c r="BI823" s="6"/>
      <c r="BJ823" s="6"/>
      <c r="BK823" s="6"/>
      <c r="BL823" s="6"/>
    </row>
    <row r="824" spans="1:64">
      <c r="A824" s="4"/>
      <c r="B824" s="5"/>
      <c r="C824" s="27" t="str">
        <f>IFERROR(VLOOKUP(B824,vlookup!A$2:I$331,2,FALSE),"")</f>
        <v/>
      </c>
      <c r="D824" s="27" t="str">
        <f>IFERROR(VLOOKUP(B824,vlookup!A$2:I$331,3,FALSE),"")</f>
        <v/>
      </c>
      <c r="E824" s="5"/>
      <c r="F824" s="27" t="str">
        <f>IFERROR(VLOOKUP(E824,vlookup!D$2:E$331,2,FALSE),"")</f>
        <v/>
      </c>
      <c r="G824" s="5"/>
      <c r="H824" s="27" t="str">
        <f t="shared" si="122"/>
        <v/>
      </c>
      <c r="I824" s="27" t="str">
        <f>IFERROR(VLOOKUP(H824,vlookup!G$2:I$331,2,FALSE),"")</f>
        <v/>
      </c>
      <c r="J824" s="27" t="str">
        <f>IFERROR(VLOOKUP(H824,vlookup!G$2:I$331,3,FALSE),"")</f>
        <v/>
      </c>
      <c r="K824" s="5"/>
      <c r="L824" s="6"/>
      <c r="M824" s="6"/>
      <c r="N824" s="6"/>
      <c r="O824" s="6"/>
      <c r="P824" s="6"/>
      <c r="Q824" s="14" t="str">
        <f t="shared" si="123"/>
        <v/>
      </c>
      <c r="R824" s="5"/>
      <c r="S824" s="6"/>
      <c r="T824" s="6"/>
      <c r="U824" s="5"/>
      <c r="V824" s="45">
        <f t="shared" si="124"/>
        <v>0</v>
      </c>
      <c r="W824" s="45">
        <f t="shared" si="125"/>
        <v>0</v>
      </c>
      <c r="X824" s="45" t="e">
        <f t="shared" si="126"/>
        <v>#VALUE!</v>
      </c>
      <c r="Y824" s="45">
        <f>IFERROR(VALUE(V824),VLOOKUP(V824,DayReplace[],2,0))</f>
        <v>0</v>
      </c>
      <c r="Z824" s="45">
        <f>IF(V824=0,1,
IF(OR(AND(COUNTIF(Table12[Normal and Leap Years],X824),AA824=3,Y824=30),
AND(COUNTIF(Table9[MM Year],X824),COUNTIF(Table13[Always 29-Day Months],AA824),Y824=30)),Y824
-1,Y824))</f>
        <v>1</v>
      </c>
      <c r="AA824" s="45">
        <f>IFERROR(VALUE(W824),VLOOKUP(W824,MonthReplace[],2,0))</f>
        <v>0</v>
      </c>
      <c r="AB824" s="45" t="e">
        <f>IF(COUNTIF(Table9[MM Year],X824),VLOOKUP(AA824,MonthSerial[],VLOOKUP(X824,Table9[],3,0)+2,0),DATE(X824,AA824,0)-AC824)</f>
        <v>#VALUE!</v>
      </c>
      <c r="AC824" s="45" t="e">
        <f>IF(COUNTIF(Table9[MM Year],X824),
VLOOKUP(X824,Table9[],5,0),
DATE(X824,1,0))</f>
        <v>#VALUE!</v>
      </c>
      <c r="AD824" s="46" t="e">
        <f>IF(AA824=0,DATE(YEAR(AC824+1),7,16),
IF(V824=0,IF(COUNTIF(Table9[MM Year],X824),AC824+AB824+Z824+15-DAY(AC824+AB824+Z824+15)+16,AC824+AB824+Z824-DAY(AC824+AB824+Z824)+16),
IF(COUNTIF(Table9[MM Year],X824),
IF(AC824+AB824+Z824&lt;VLOOKUP(X824,Table9[],7,0),AC824
+AB824+Z824+VLOOKUP(X824,Table9[],4,0),AC824+AB824+Z824),AC824
+AB824+Z824)))</f>
        <v>#VALUE!</v>
      </c>
      <c r="AE824" s="42"/>
      <c r="AF824" s="15" t="str">
        <f>IFERROR(IF(COUNTIF(Table9[MM Year],X824),
IF(AD824&lt;VLOOKUP(X824,Table9[],7,0),AD824
+VLOOKUP(X824,Table9[],4,0),AD824),AD824
),"")</f>
        <v/>
      </c>
      <c r="AG824" s="5"/>
      <c r="AH824" s="5"/>
      <c r="AI824" s="5"/>
      <c r="AJ824" s="6"/>
      <c r="AK824" s="6"/>
      <c r="AL824" s="12" t="str">
        <f t="shared" si="127"/>
        <v/>
      </c>
      <c r="AM824" s="5"/>
      <c r="AN824" s="27" t="str">
        <f t="shared" si="128"/>
        <v/>
      </c>
      <c r="AO824" s="5"/>
      <c r="AP824" s="5"/>
      <c r="AQ824" s="6"/>
      <c r="AR824" s="12" t="str">
        <f t="shared" si="129"/>
        <v/>
      </c>
      <c r="AS824" s="6"/>
      <c r="AT824" s="5"/>
      <c r="AU824" s="53"/>
      <c r="AV824" s="53"/>
      <c r="AW824" s="54"/>
      <c r="AX824" s="15" t="str">
        <f t="shared" si="130"/>
        <v/>
      </c>
      <c r="AY824" s="5"/>
      <c r="AZ824" s="27" t="str">
        <f>IFERROR(VLOOKUP(AY824,vlookup!A$2:I$331,2,FALSE),"")</f>
        <v/>
      </c>
      <c r="BA824" s="27" t="str">
        <f>IFERROR(VLOOKUP(AY824,vlookup!A$2:I$331,3,FALSE),"")</f>
        <v/>
      </c>
      <c r="BB824" s="5"/>
      <c r="BC824" s="27" t="str">
        <f>IFERROR(VLOOKUP(BB824,vlookup!D$2:E$331,2,FALSE),"")</f>
        <v/>
      </c>
      <c r="BD824" s="5"/>
      <c r="BE824" s="27" t="str">
        <f t="shared" si="131"/>
        <v/>
      </c>
      <c r="BF824" s="27" t="str">
        <f>IFERROR(VLOOKUP(BE824,vlookup!G$2:I$331,2,FALSE),"")</f>
        <v/>
      </c>
      <c r="BG824" s="27" t="str">
        <f>IFERROR(VLOOKUP(BE824,vlookup!G$2:I$331,3,FALSE),"")</f>
        <v/>
      </c>
      <c r="BH824" s="5"/>
      <c r="BI824" s="6"/>
      <c r="BJ824" s="6"/>
      <c r="BK824" s="6"/>
      <c r="BL824" s="6"/>
    </row>
    <row r="825" spans="1:64">
      <c r="A825" s="4"/>
      <c r="B825" s="5"/>
      <c r="C825" s="27" t="str">
        <f>IFERROR(VLOOKUP(B825,vlookup!A$2:I$331,2,FALSE),"")</f>
        <v/>
      </c>
      <c r="D825" s="27" t="str">
        <f>IFERROR(VLOOKUP(B825,vlookup!A$2:I$331,3,FALSE),"")</f>
        <v/>
      </c>
      <c r="E825" s="5"/>
      <c r="F825" s="27" t="str">
        <f>IFERROR(VLOOKUP(E825,vlookup!D$2:E$331,2,FALSE),"")</f>
        <v/>
      </c>
      <c r="G825" s="5"/>
      <c r="H825" s="27" t="str">
        <f t="shared" si="122"/>
        <v/>
      </c>
      <c r="I825" s="27" t="str">
        <f>IFERROR(VLOOKUP(H825,vlookup!G$2:I$331,2,FALSE),"")</f>
        <v/>
      </c>
      <c r="J825" s="27" t="str">
        <f>IFERROR(VLOOKUP(H825,vlookup!G$2:I$331,3,FALSE),"")</f>
        <v/>
      </c>
      <c r="K825" s="5"/>
      <c r="L825" s="6"/>
      <c r="M825" s="6"/>
      <c r="N825" s="6"/>
      <c r="O825" s="6"/>
      <c r="P825" s="6"/>
      <c r="Q825" s="14" t="str">
        <f t="shared" si="123"/>
        <v/>
      </c>
      <c r="R825" s="5"/>
      <c r="S825" s="6"/>
      <c r="T825" s="6"/>
      <c r="U825" s="5"/>
      <c r="V825" s="45">
        <f t="shared" si="124"/>
        <v>0</v>
      </c>
      <c r="W825" s="45">
        <f t="shared" si="125"/>
        <v>0</v>
      </c>
      <c r="X825" s="45" t="e">
        <f t="shared" si="126"/>
        <v>#VALUE!</v>
      </c>
      <c r="Y825" s="45">
        <f>IFERROR(VALUE(V825),VLOOKUP(V825,DayReplace[],2,0))</f>
        <v>0</v>
      </c>
      <c r="Z825" s="45">
        <f>IF(V825=0,1,
IF(OR(AND(COUNTIF(Table12[Normal and Leap Years],X825),AA825=3,Y825=30),
AND(COUNTIF(Table9[MM Year],X825),COUNTIF(Table13[Always 29-Day Months],AA825),Y825=30)),Y825
-1,Y825))</f>
        <v>1</v>
      </c>
      <c r="AA825" s="45">
        <f>IFERROR(VALUE(W825),VLOOKUP(W825,MonthReplace[],2,0))</f>
        <v>0</v>
      </c>
      <c r="AB825" s="45" t="e">
        <f>IF(COUNTIF(Table9[MM Year],X825),VLOOKUP(AA825,MonthSerial[],VLOOKUP(X825,Table9[],3,0)+2,0),DATE(X825,AA825,0)-AC825)</f>
        <v>#VALUE!</v>
      </c>
      <c r="AC825" s="45" t="e">
        <f>IF(COUNTIF(Table9[MM Year],X825),
VLOOKUP(X825,Table9[],5,0),
DATE(X825,1,0))</f>
        <v>#VALUE!</v>
      </c>
      <c r="AD825" s="46" t="e">
        <f>IF(AA825=0,DATE(YEAR(AC825+1),7,16),
IF(V825=0,IF(COUNTIF(Table9[MM Year],X825),AC825+AB825+Z825+15-DAY(AC825+AB825+Z825+15)+16,AC825+AB825+Z825-DAY(AC825+AB825+Z825)+16),
IF(COUNTIF(Table9[MM Year],X825),
IF(AC825+AB825+Z825&lt;VLOOKUP(X825,Table9[],7,0),AC825
+AB825+Z825+VLOOKUP(X825,Table9[],4,0),AC825+AB825+Z825),AC825
+AB825+Z825)))</f>
        <v>#VALUE!</v>
      </c>
      <c r="AE825" s="42"/>
      <c r="AF825" s="15" t="str">
        <f>IFERROR(IF(COUNTIF(Table9[MM Year],X825),
IF(AD825&lt;VLOOKUP(X825,Table9[],7,0),AD825
+VLOOKUP(X825,Table9[],4,0),AD825),AD825
),"")</f>
        <v/>
      </c>
      <c r="AG825" s="5"/>
      <c r="AH825" s="5"/>
      <c r="AI825" s="5"/>
      <c r="AJ825" s="6"/>
      <c r="AK825" s="6"/>
      <c r="AL825" s="12" t="str">
        <f t="shared" si="127"/>
        <v/>
      </c>
      <c r="AM825" s="5"/>
      <c r="AN825" s="27" t="str">
        <f t="shared" si="128"/>
        <v/>
      </c>
      <c r="AO825" s="5"/>
      <c r="AP825" s="5"/>
      <c r="AQ825" s="6"/>
      <c r="AR825" s="12" t="str">
        <f t="shared" si="129"/>
        <v/>
      </c>
      <c r="AS825" s="6"/>
      <c r="AT825" s="5"/>
      <c r="AU825" s="53"/>
      <c r="AV825" s="53"/>
      <c r="AW825" s="54"/>
      <c r="AX825" s="15" t="str">
        <f t="shared" si="130"/>
        <v/>
      </c>
      <c r="AY825" s="5"/>
      <c r="AZ825" s="27" t="str">
        <f>IFERROR(VLOOKUP(AY825,vlookup!A$2:I$331,2,FALSE),"")</f>
        <v/>
      </c>
      <c r="BA825" s="27" t="str">
        <f>IFERROR(VLOOKUP(AY825,vlookup!A$2:I$331,3,FALSE),"")</f>
        <v/>
      </c>
      <c r="BB825" s="5"/>
      <c r="BC825" s="27" t="str">
        <f>IFERROR(VLOOKUP(BB825,vlookup!D$2:E$331,2,FALSE),"")</f>
        <v/>
      </c>
      <c r="BD825" s="5"/>
      <c r="BE825" s="27" t="str">
        <f t="shared" si="131"/>
        <v/>
      </c>
      <c r="BF825" s="27" t="str">
        <f>IFERROR(VLOOKUP(BE825,vlookup!G$2:I$331,2,FALSE),"")</f>
        <v/>
      </c>
      <c r="BG825" s="27" t="str">
        <f>IFERROR(VLOOKUP(BE825,vlookup!G$2:I$331,3,FALSE),"")</f>
        <v/>
      </c>
      <c r="BH825" s="5"/>
      <c r="BI825" s="6"/>
      <c r="BJ825" s="6"/>
      <c r="BK825" s="6"/>
      <c r="BL825" s="6"/>
    </row>
    <row r="826" spans="1:64">
      <c r="A826" s="4"/>
      <c r="B826" s="5"/>
      <c r="C826" s="27" t="str">
        <f>IFERROR(VLOOKUP(B826,vlookup!A$2:I$331,2,FALSE),"")</f>
        <v/>
      </c>
      <c r="D826" s="27" t="str">
        <f>IFERROR(VLOOKUP(B826,vlookup!A$2:I$331,3,FALSE),"")</f>
        <v/>
      </c>
      <c r="E826" s="5"/>
      <c r="F826" s="27" t="str">
        <f>IFERROR(VLOOKUP(E826,vlookup!D$2:E$331,2,FALSE),"")</f>
        <v/>
      </c>
      <c r="G826" s="5"/>
      <c r="H826" s="27" t="str">
        <f t="shared" si="122"/>
        <v/>
      </c>
      <c r="I826" s="27" t="str">
        <f>IFERROR(VLOOKUP(H826,vlookup!G$2:I$331,2,FALSE),"")</f>
        <v/>
      </c>
      <c r="J826" s="27" t="str">
        <f>IFERROR(VLOOKUP(H826,vlookup!G$2:I$331,3,FALSE),"")</f>
        <v/>
      </c>
      <c r="K826" s="5"/>
      <c r="L826" s="6"/>
      <c r="M826" s="6"/>
      <c r="N826" s="6"/>
      <c r="O826" s="6"/>
      <c r="P826" s="6"/>
      <c r="Q826" s="14" t="str">
        <f t="shared" si="123"/>
        <v/>
      </c>
      <c r="R826" s="5"/>
      <c r="S826" s="6"/>
      <c r="T826" s="6"/>
      <c r="U826" s="5"/>
      <c r="V826" s="45">
        <f t="shared" si="124"/>
        <v>0</v>
      </c>
      <c r="W826" s="45">
        <f t="shared" si="125"/>
        <v>0</v>
      </c>
      <c r="X826" s="45" t="e">
        <f t="shared" si="126"/>
        <v>#VALUE!</v>
      </c>
      <c r="Y826" s="45">
        <f>IFERROR(VALUE(V826),VLOOKUP(V826,DayReplace[],2,0))</f>
        <v>0</v>
      </c>
      <c r="Z826" s="45">
        <f>IF(V826=0,1,
IF(OR(AND(COUNTIF(Table12[Normal and Leap Years],X826),AA826=3,Y826=30),
AND(COUNTIF(Table9[MM Year],X826),COUNTIF(Table13[Always 29-Day Months],AA826),Y826=30)),Y826
-1,Y826))</f>
        <v>1</v>
      </c>
      <c r="AA826" s="45">
        <f>IFERROR(VALUE(W826),VLOOKUP(W826,MonthReplace[],2,0))</f>
        <v>0</v>
      </c>
      <c r="AB826" s="45" t="e">
        <f>IF(COUNTIF(Table9[MM Year],X826),VLOOKUP(AA826,MonthSerial[],VLOOKUP(X826,Table9[],3,0)+2,0),DATE(X826,AA826,0)-AC826)</f>
        <v>#VALUE!</v>
      </c>
      <c r="AC826" s="45" t="e">
        <f>IF(COUNTIF(Table9[MM Year],X826),
VLOOKUP(X826,Table9[],5,0),
DATE(X826,1,0))</f>
        <v>#VALUE!</v>
      </c>
      <c r="AD826" s="46" t="e">
        <f>IF(AA826=0,DATE(YEAR(AC826+1),7,16),
IF(V826=0,IF(COUNTIF(Table9[MM Year],X826),AC826+AB826+Z826+15-DAY(AC826+AB826+Z826+15)+16,AC826+AB826+Z826-DAY(AC826+AB826+Z826)+16),
IF(COUNTIF(Table9[MM Year],X826),
IF(AC826+AB826+Z826&lt;VLOOKUP(X826,Table9[],7,0),AC826
+AB826+Z826+VLOOKUP(X826,Table9[],4,0),AC826+AB826+Z826),AC826
+AB826+Z826)))</f>
        <v>#VALUE!</v>
      </c>
      <c r="AE826" s="42"/>
      <c r="AF826" s="15" t="str">
        <f>IFERROR(IF(COUNTIF(Table9[MM Year],X826),
IF(AD826&lt;VLOOKUP(X826,Table9[],7,0),AD826
+VLOOKUP(X826,Table9[],4,0),AD826),AD826
),"")</f>
        <v/>
      </c>
      <c r="AG826" s="5"/>
      <c r="AH826" s="5"/>
      <c r="AI826" s="5"/>
      <c r="AJ826" s="6"/>
      <c r="AK826" s="6"/>
      <c r="AL826" s="12" t="str">
        <f t="shared" si="127"/>
        <v/>
      </c>
      <c r="AM826" s="5"/>
      <c r="AN826" s="27" t="str">
        <f t="shared" si="128"/>
        <v/>
      </c>
      <c r="AO826" s="5"/>
      <c r="AP826" s="5"/>
      <c r="AQ826" s="6"/>
      <c r="AR826" s="12" t="str">
        <f t="shared" si="129"/>
        <v/>
      </c>
      <c r="AS826" s="6"/>
      <c r="AT826" s="5"/>
      <c r="AU826" s="53"/>
      <c r="AV826" s="53"/>
      <c r="AW826" s="54"/>
      <c r="AX826" s="15" t="str">
        <f t="shared" si="130"/>
        <v/>
      </c>
      <c r="AY826" s="5"/>
      <c r="AZ826" s="27" t="str">
        <f>IFERROR(VLOOKUP(AY826,vlookup!A$2:I$331,2,FALSE),"")</f>
        <v/>
      </c>
      <c r="BA826" s="27" t="str">
        <f>IFERROR(VLOOKUP(AY826,vlookup!A$2:I$331,3,FALSE),"")</f>
        <v/>
      </c>
      <c r="BB826" s="5"/>
      <c r="BC826" s="27" t="str">
        <f>IFERROR(VLOOKUP(BB826,vlookup!D$2:E$331,2,FALSE),"")</f>
        <v/>
      </c>
      <c r="BD826" s="5"/>
      <c r="BE826" s="27" t="str">
        <f t="shared" si="131"/>
        <v/>
      </c>
      <c r="BF826" s="27" t="str">
        <f>IFERROR(VLOOKUP(BE826,vlookup!G$2:I$331,2,FALSE),"")</f>
        <v/>
      </c>
      <c r="BG826" s="27" t="str">
        <f>IFERROR(VLOOKUP(BE826,vlookup!G$2:I$331,3,FALSE),"")</f>
        <v/>
      </c>
      <c r="BH826" s="5"/>
      <c r="BI826" s="6"/>
      <c r="BJ826" s="6"/>
      <c r="BK826" s="6"/>
      <c r="BL826" s="6"/>
    </row>
    <row r="827" spans="1:64">
      <c r="A827" s="4"/>
      <c r="B827" s="5"/>
      <c r="C827" s="27" t="str">
        <f>IFERROR(VLOOKUP(B827,vlookup!A$2:I$331,2,FALSE),"")</f>
        <v/>
      </c>
      <c r="D827" s="27" t="str">
        <f>IFERROR(VLOOKUP(B827,vlookup!A$2:I$331,3,FALSE),"")</f>
        <v/>
      </c>
      <c r="E827" s="5"/>
      <c r="F827" s="27" t="str">
        <f>IFERROR(VLOOKUP(E827,vlookup!D$2:E$331,2,FALSE),"")</f>
        <v/>
      </c>
      <c r="G827" s="5"/>
      <c r="H827" s="27" t="str">
        <f t="shared" si="122"/>
        <v/>
      </c>
      <c r="I827" s="27" t="str">
        <f>IFERROR(VLOOKUP(H827,vlookup!G$2:I$331,2,FALSE),"")</f>
        <v/>
      </c>
      <c r="J827" s="27" t="str">
        <f>IFERROR(VLOOKUP(H827,vlookup!G$2:I$331,3,FALSE),"")</f>
        <v/>
      </c>
      <c r="K827" s="5"/>
      <c r="L827" s="6"/>
      <c r="M827" s="6"/>
      <c r="N827" s="6"/>
      <c r="O827" s="6"/>
      <c r="P827" s="6"/>
      <c r="Q827" s="14" t="str">
        <f t="shared" si="123"/>
        <v/>
      </c>
      <c r="R827" s="5"/>
      <c r="S827" s="6"/>
      <c r="T827" s="6"/>
      <c r="U827" s="5"/>
      <c r="V827" s="45">
        <f t="shared" si="124"/>
        <v>0</v>
      </c>
      <c r="W827" s="45">
        <f t="shared" si="125"/>
        <v>0</v>
      </c>
      <c r="X827" s="45" t="e">
        <f t="shared" si="126"/>
        <v>#VALUE!</v>
      </c>
      <c r="Y827" s="45">
        <f>IFERROR(VALUE(V827),VLOOKUP(V827,DayReplace[],2,0))</f>
        <v>0</v>
      </c>
      <c r="Z827" s="45">
        <f>IF(V827=0,1,
IF(OR(AND(COUNTIF(Table12[Normal and Leap Years],X827),AA827=3,Y827=30),
AND(COUNTIF(Table9[MM Year],X827),COUNTIF(Table13[Always 29-Day Months],AA827),Y827=30)),Y827
-1,Y827))</f>
        <v>1</v>
      </c>
      <c r="AA827" s="45">
        <f>IFERROR(VALUE(W827),VLOOKUP(W827,MonthReplace[],2,0))</f>
        <v>0</v>
      </c>
      <c r="AB827" s="45" t="e">
        <f>IF(COUNTIF(Table9[MM Year],X827),VLOOKUP(AA827,MonthSerial[],VLOOKUP(X827,Table9[],3,0)+2,0),DATE(X827,AA827,0)-AC827)</f>
        <v>#VALUE!</v>
      </c>
      <c r="AC827" s="45" t="e">
        <f>IF(COUNTIF(Table9[MM Year],X827),
VLOOKUP(X827,Table9[],5,0),
DATE(X827,1,0))</f>
        <v>#VALUE!</v>
      </c>
      <c r="AD827" s="46" t="e">
        <f>IF(AA827=0,DATE(YEAR(AC827+1),7,16),
IF(V827=0,IF(COUNTIF(Table9[MM Year],X827),AC827+AB827+Z827+15-DAY(AC827+AB827+Z827+15)+16,AC827+AB827+Z827-DAY(AC827+AB827+Z827)+16),
IF(COUNTIF(Table9[MM Year],X827),
IF(AC827+AB827+Z827&lt;VLOOKUP(X827,Table9[],7,0),AC827
+AB827+Z827+VLOOKUP(X827,Table9[],4,0),AC827+AB827+Z827),AC827
+AB827+Z827)))</f>
        <v>#VALUE!</v>
      </c>
      <c r="AE827" s="42"/>
      <c r="AF827" s="15" t="str">
        <f>IFERROR(IF(COUNTIF(Table9[MM Year],X827),
IF(AD827&lt;VLOOKUP(X827,Table9[],7,0),AD827
+VLOOKUP(X827,Table9[],4,0),AD827),AD827
),"")</f>
        <v/>
      </c>
      <c r="AG827" s="5"/>
      <c r="AH827" s="5"/>
      <c r="AI827" s="5"/>
      <c r="AJ827" s="6"/>
      <c r="AK827" s="6"/>
      <c r="AL827" s="12" t="str">
        <f t="shared" si="127"/>
        <v/>
      </c>
      <c r="AM827" s="5"/>
      <c r="AN827" s="27" t="str">
        <f t="shared" si="128"/>
        <v/>
      </c>
      <c r="AO827" s="5"/>
      <c r="AP827" s="5"/>
      <c r="AQ827" s="6"/>
      <c r="AR827" s="12" t="str">
        <f t="shared" si="129"/>
        <v/>
      </c>
      <c r="AS827" s="6"/>
      <c r="AT827" s="5"/>
      <c r="AU827" s="53"/>
      <c r="AV827" s="53"/>
      <c r="AW827" s="54"/>
      <c r="AX827" s="15" t="str">
        <f t="shared" si="130"/>
        <v/>
      </c>
      <c r="AY827" s="5"/>
      <c r="AZ827" s="27" t="str">
        <f>IFERROR(VLOOKUP(AY827,vlookup!A$2:I$331,2,FALSE),"")</f>
        <v/>
      </c>
      <c r="BA827" s="27" t="str">
        <f>IFERROR(VLOOKUP(AY827,vlookup!A$2:I$331,3,FALSE),"")</f>
        <v/>
      </c>
      <c r="BB827" s="5"/>
      <c r="BC827" s="27" t="str">
        <f>IFERROR(VLOOKUP(BB827,vlookup!D$2:E$331,2,FALSE),"")</f>
        <v/>
      </c>
      <c r="BD827" s="5"/>
      <c r="BE827" s="27" t="str">
        <f t="shared" si="131"/>
        <v/>
      </c>
      <c r="BF827" s="27" t="str">
        <f>IFERROR(VLOOKUP(BE827,vlookup!G$2:I$331,2,FALSE),"")</f>
        <v/>
      </c>
      <c r="BG827" s="27" t="str">
        <f>IFERROR(VLOOKUP(BE827,vlookup!G$2:I$331,3,FALSE),"")</f>
        <v/>
      </c>
      <c r="BH827" s="5"/>
      <c r="BI827" s="6"/>
      <c r="BJ827" s="6"/>
      <c r="BK827" s="6"/>
      <c r="BL827" s="6"/>
    </row>
    <row r="828" spans="1:64">
      <c r="A828" s="4"/>
      <c r="B828" s="5"/>
      <c r="C828" s="27" t="str">
        <f>IFERROR(VLOOKUP(B828,vlookup!A$2:I$331,2,FALSE),"")</f>
        <v/>
      </c>
      <c r="D828" s="27" t="str">
        <f>IFERROR(VLOOKUP(B828,vlookup!A$2:I$331,3,FALSE),"")</f>
        <v/>
      </c>
      <c r="E828" s="5"/>
      <c r="F828" s="27" t="str">
        <f>IFERROR(VLOOKUP(E828,vlookup!D$2:E$331,2,FALSE),"")</f>
        <v/>
      </c>
      <c r="G828" s="5"/>
      <c r="H828" s="27" t="str">
        <f t="shared" si="122"/>
        <v/>
      </c>
      <c r="I828" s="27" t="str">
        <f>IFERROR(VLOOKUP(H828,vlookup!G$2:I$331,2,FALSE),"")</f>
        <v/>
      </c>
      <c r="J828" s="27" t="str">
        <f>IFERROR(VLOOKUP(H828,vlookup!G$2:I$331,3,FALSE),"")</f>
        <v/>
      </c>
      <c r="K828" s="5"/>
      <c r="L828" s="6"/>
      <c r="M828" s="6"/>
      <c r="N828" s="6"/>
      <c r="O828" s="6"/>
      <c r="P828" s="6"/>
      <c r="Q828" s="14" t="str">
        <f t="shared" si="123"/>
        <v/>
      </c>
      <c r="R828" s="5"/>
      <c r="S828" s="6"/>
      <c r="T828" s="6"/>
      <c r="U828" s="5"/>
      <c r="V828" s="45">
        <f t="shared" si="124"/>
        <v>0</v>
      </c>
      <c r="W828" s="45">
        <f t="shared" si="125"/>
        <v>0</v>
      </c>
      <c r="X828" s="45" t="e">
        <f t="shared" si="126"/>
        <v>#VALUE!</v>
      </c>
      <c r="Y828" s="45">
        <f>IFERROR(VALUE(V828),VLOOKUP(V828,DayReplace[],2,0))</f>
        <v>0</v>
      </c>
      <c r="Z828" s="45">
        <f>IF(V828=0,1,
IF(OR(AND(COUNTIF(Table12[Normal and Leap Years],X828),AA828=3,Y828=30),
AND(COUNTIF(Table9[MM Year],X828),COUNTIF(Table13[Always 29-Day Months],AA828),Y828=30)),Y828
-1,Y828))</f>
        <v>1</v>
      </c>
      <c r="AA828" s="45">
        <f>IFERROR(VALUE(W828),VLOOKUP(W828,MonthReplace[],2,0))</f>
        <v>0</v>
      </c>
      <c r="AB828" s="45" t="e">
        <f>IF(COUNTIF(Table9[MM Year],X828),VLOOKUP(AA828,MonthSerial[],VLOOKUP(X828,Table9[],3,0)+2,0),DATE(X828,AA828,0)-AC828)</f>
        <v>#VALUE!</v>
      </c>
      <c r="AC828" s="45" t="e">
        <f>IF(COUNTIF(Table9[MM Year],X828),
VLOOKUP(X828,Table9[],5,0),
DATE(X828,1,0))</f>
        <v>#VALUE!</v>
      </c>
      <c r="AD828" s="46" t="e">
        <f>IF(AA828=0,DATE(YEAR(AC828+1),7,16),
IF(V828=0,IF(COUNTIF(Table9[MM Year],X828),AC828+AB828+Z828+15-DAY(AC828+AB828+Z828+15)+16,AC828+AB828+Z828-DAY(AC828+AB828+Z828)+16),
IF(COUNTIF(Table9[MM Year],X828),
IF(AC828+AB828+Z828&lt;VLOOKUP(X828,Table9[],7,0),AC828
+AB828+Z828+VLOOKUP(X828,Table9[],4,0),AC828+AB828+Z828),AC828
+AB828+Z828)))</f>
        <v>#VALUE!</v>
      </c>
      <c r="AE828" s="42"/>
      <c r="AF828" s="15" t="str">
        <f>IFERROR(IF(COUNTIF(Table9[MM Year],X828),
IF(AD828&lt;VLOOKUP(X828,Table9[],7,0),AD828
+VLOOKUP(X828,Table9[],4,0),AD828),AD828
),"")</f>
        <v/>
      </c>
      <c r="AG828" s="5"/>
      <c r="AH828" s="5"/>
      <c r="AI828" s="5"/>
      <c r="AJ828" s="6"/>
      <c r="AK828" s="6"/>
      <c r="AL828" s="12" t="str">
        <f t="shared" si="127"/>
        <v/>
      </c>
      <c r="AM828" s="5"/>
      <c r="AN828" s="27" t="str">
        <f t="shared" si="128"/>
        <v/>
      </c>
      <c r="AO828" s="5"/>
      <c r="AP828" s="5"/>
      <c r="AQ828" s="6"/>
      <c r="AR828" s="12" t="str">
        <f t="shared" si="129"/>
        <v/>
      </c>
      <c r="AS828" s="6"/>
      <c r="AT828" s="5"/>
      <c r="AU828" s="53"/>
      <c r="AV828" s="53"/>
      <c r="AW828" s="54"/>
      <c r="AX828" s="15" t="str">
        <f t="shared" si="130"/>
        <v/>
      </c>
      <c r="AY828" s="5"/>
      <c r="AZ828" s="27" t="str">
        <f>IFERROR(VLOOKUP(AY828,vlookup!A$2:I$331,2,FALSE),"")</f>
        <v/>
      </c>
      <c r="BA828" s="27" t="str">
        <f>IFERROR(VLOOKUP(AY828,vlookup!A$2:I$331,3,FALSE),"")</f>
        <v/>
      </c>
      <c r="BB828" s="5"/>
      <c r="BC828" s="27" t="str">
        <f>IFERROR(VLOOKUP(BB828,vlookup!D$2:E$331,2,FALSE),"")</f>
        <v/>
      </c>
      <c r="BD828" s="5"/>
      <c r="BE828" s="27" t="str">
        <f t="shared" si="131"/>
        <v/>
      </c>
      <c r="BF828" s="27" t="str">
        <f>IFERROR(VLOOKUP(BE828,vlookup!G$2:I$331,2,FALSE),"")</f>
        <v/>
      </c>
      <c r="BG828" s="27" t="str">
        <f>IFERROR(VLOOKUP(BE828,vlookup!G$2:I$331,3,FALSE),"")</f>
        <v/>
      </c>
      <c r="BH828" s="5"/>
      <c r="BI828" s="6"/>
      <c r="BJ828" s="6"/>
      <c r="BK828" s="6"/>
      <c r="BL828" s="6"/>
    </row>
    <row r="829" spans="1:64">
      <c r="A829" s="4"/>
      <c r="B829" s="5"/>
      <c r="C829" s="27" t="str">
        <f>IFERROR(VLOOKUP(B829,vlookup!A$2:I$331,2,FALSE),"")</f>
        <v/>
      </c>
      <c r="D829" s="27" t="str">
        <f>IFERROR(VLOOKUP(B829,vlookup!A$2:I$331,3,FALSE),"")</f>
        <v/>
      </c>
      <c r="E829" s="5"/>
      <c r="F829" s="27" t="str">
        <f>IFERROR(VLOOKUP(E829,vlookup!D$2:E$331,2,FALSE),"")</f>
        <v/>
      </c>
      <c r="G829" s="5"/>
      <c r="H829" s="27" t="str">
        <f t="shared" si="122"/>
        <v/>
      </c>
      <c r="I829" s="27" t="str">
        <f>IFERROR(VLOOKUP(H829,vlookup!G$2:I$331,2,FALSE),"")</f>
        <v/>
      </c>
      <c r="J829" s="27" t="str">
        <f>IFERROR(VLOOKUP(H829,vlookup!G$2:I$331,3,FALSE),"")</f>
        <v/>
      </c>
      <c r="K829" s="5"/>
      <c r="L829" s="6"/>
      <c r="M829" s="6"/>
      <c r="N829" s="6"/>
      <c r="O829" s="6"/>
      <c r="P829" s="6"/>
      <c r="Q829" s="14" t="str">
        <f t="shared" si="123"/>
        <v/>
      </c>
      <c r="R829" s="5"/>
      <c r="S829" s="6"/>
      <c r="T829" s="6"/>
      <c r="U829" s="5"/>
      <c r="V829" s="45">
        <f t="shared" si="124"/>
        <v>0</v>
      </c>
      <c r="W829" s="45">
        <f t="shared" si="125"/>
        <v>0</v>
      </c>
      <c r="X829" s="45" t="e">
        <f t="shared" si="126"/>
        <v>#VALUE!</v>
      </c>
      <c r="Y829" s="45">
        <f>IFERROR(VALUE(V829),VLOOKUP(V829,DayReplace[],2,0))</f>
        <v>0</v>
      </c>
      <c r="Z829" s="45">
        <f>IF(V829=0,1,
IF(OR(AND(COUNTIF(Table12[Normal and Leap Years],X829),AA829=3,Y829=30),
AND(COUNTIF(Table9[MM Year],X829),COUNTIF(Table13[Always 29-Day Months],AA829),Y829=30)),Y829
-1,Y829))</f>
        <v>1</v>
      </c>
      <c r="AA829" s="45">
        <f>IFERROR(VALUE(W829),VLOOKUP(W829,MonthReplace[],2,0))</f>
        <v>0</v>
      </c>
      <c r="AB829" s="45" t="e">
        <f>IF(COUNTIF(Table9[MM Year],X829),VLOOKUP(AA829,MonthSerial[],VLOOKUP(X829,Table9[],3,0)+2,0),DATE(X829,AA829,0)-AC829)</f>
        <v>#VALUE!</v>
      </c>
      <c r="AC829" s="45" t="e">
        <f>IF(COUNTIF(Table9[MM Year],X829),
VLOOKUP(X829,Table9[],5,0),
DATE(X829,1,0))</f>
        <v>#VALUE!</v>
      </c>
      <c r="AD829" s="46" t="e">
        <f>IF(AA829=0,DATE(YEAR(AC829+1),7,16),
IF(V829=0,IF(COUNTIF(Table9[MM Year],X829),AC829+AB829+Z829+15-DAY(AC829+AB829+Z829+15)+16,AC829+AB829+Z829-DAY(AC829+AB829+Z829)+16),
IF(COUNTIF(Table9[MM Year],X829),
IF(AC829+AB829+Z829&lt;VLOOKUP(X829,Table9[],7,0),AC829
+AB829+Z829+VLOOKUP(X829,Table9[],4,0),AC829+AB829+Z829),AC829
+AB829+Z829)))</f>
        <v>#VALUE!</v>
      </c>
      <c r="AE829" s="42"/>
      <c r="AF829" s="15" t="str">
        <f>IFERROR(IF(COUNTIF(Table9[MM Year],X829),
IF(AD829&lt;VLOOKUP(X829,Table9[],7,0),AD829
+VLOOKUP(X829,Table9[],4,0),AD829),AD829
),"")</f>
        <v/>
      </c>
      <c r="AG829" s="5"/>
      <c r="AH829" s="5"/>
      <c r="AI829" s="5"/>
      <c r="AJ829" s="6"/>
      <c r="AK829" s="6"/>
      <c r="AL829" s="12" t="str">
        <f t="shared" si="127"/>
        <v/>
      </c>
      <c r="AM829" s="5"/>
      <c r="AN829" s="27" t="str">
        <f t="shared" si="128"/>
        <v/>
      </c>
      <c r="AO829" s="5"/>
      <c r="AP829" s="5"/>
      <c r="AQ829" s="6"/>
      <c r="AR829" s="12" t="str">
        <f t="shared" si="129"/>
        <v/>
      </c>
      <c r="AS829" s="6"/>
      <c r="AT829" s="5"/>
      <c r="AU829" s="53"/>
      <c r="AV829" s="53"/>
      <c r="AW829" s="54"/>
      <c r="AX829" s="15" t="str">
        <f t="shared" si="130"/>
        <v/>
      </c>
      <c r="AY829" s="5"/>
      <c r="AZ829" s="27" t="str">
        <f>IFERROR(VLOOKUP(AY829,vlookup!A$2:I$331,2,FALSE),"")</f>
        <v/>
      </c>
      <c r="BA829" s="27" t="str">
        <f>IFERROR(VLOOKUP(AY829,vlookup!A$2:I$331,3,FALSE),"")</f>
        <v/>
      </c>
      <c r="BB829" s="5"/>
      <c r="BC829" s="27" t="str">
        <f>IFERROR(VLOOKUP(BB829,vlookup!D$2:E$331,2,FALSE),"")</f>
        <v/>
      </c>
      <c r="BD829" s="5"/>
      <c r="BE829" s="27" t="str">
        <f t="shared" si="131"/>
        <v/>
      </c>
      <c r="BF829" s="27" t="str">
        <f>IFERROR(VLOOKUP(BE829,vlookup!G$2:I$331,2,FALSE),"")</f>
        <v/>
      </c>
      <c r="BG829" s="27" t="str">
        <f>IFERROR(VLOOKUP(BE829,vlookup!G$2:I$331,3,FALSE),"")</f>
        <v/>
      </c>
      <c r="BH829" s="5"/>
      <c r="BI829" s="6"/>
      <c r="BJ829" s="6"/>
      <c r="BK829" s="6"/>
      <c r="BL829" s="6"/>
    </row>
    <row r="830" spans="1:64">
      <c r="A830" s="4"/>
      <c r="B830" s="5"/>
      <c r="C830" s="27" t="str">
        <f>IFERROR(VLOOKUP(B830,vlookup!A$2:I$331,2,FALSE),"")</f>
        <v/>
      </c>
      <c r="D830" s="27" t="str">
        <f>IFERROR(VLOOKUP(B830,vlookup!A$2:I$331,3,FALSE),"")</f>
        <v/>
      </c>
      <c r="E830" s="5"/>
      <c r="F830" s="27" t="str">
        <f>IFERROR(VLOOKUP(E830,vlookup!D$2:E$331,2,FALSE),"")</f>
        <v/>
      </c>
      <c r="G830" s="5"/>
      <c r="H830" s="27" t="str">
        <f t="shared" si="122"/>
        <v/>
      </c>
      <c r="I830" s="27" t="str">
        <f>IFERROR(VLOOKUP(H830,vlookup!G$2:I$331,2,FALSE),"")</f>
        <v/>
      </c>
      <c r="J830" s="27" t="str">
        <f>IFERROR(VLOOKUP(H830,vlookup!G$2:I$331,3,FALSE),"")</f>
        <v/>
      </c>
      <c r="K830" s="5"/>
      <c r="L830" s="6"/>
      <c r="M830" s="6"/>
      <c r="N830" s="6"/>
      <c r="O830" s="6"/>
      <c r="P830" s="6"/>
      <c r="Q830" s="14" t="str">
        <f t="shared" si="123"/>
        <v/>
      </c>
      <c r="R830" s="5"/>
      <c r="S830" s="6"/>
      <c r="T830" s="6"/>
      <c r="U830" s="5"/>
      <c r="V830" s="45">
        <f t="shared" si="124"/>
        <v>0</v>
      </c>
      <c r="W830" s="45">
        <f t="shared" si="125"/>
        <v>0</v>
      </c>
      <c r="X830" s="45" t="e">
        <f t="shared" si="126"/>
        <v>#VALUE!</v>
      </c>
      <c r="Y830" s="45">
        <f>IFERROR(VALUE(V830),VLOOKUP(V830,DayReplace[],2,0))</f>
        <v>0</v>
      </c>
      <c r="Z830" s="45">
        <f>IF(V830=0,1,
IF(OR(AND(COUNTIF(Table12[Normal and Leap Years],X830),AA830=3,Y830=30),
AND(COUNTIF(Table9[MM Year],X830),COUNTIF(Table13[Always 29-Day Months],AA830),Y830=30)),Y830
-1,Y830))</f>
        <v>1</v>
      </c>
      <c r="AA830" s="45">
        <f>IFERROR(VALUE(W830),VLOOKUP(W830,MonthReplace[],2,0))</f>
        <v>0</v>
      </c>
      <c r="AB830" s="45" t="e">
        <f>IF(COUNTIF(Table9[MM Year],X830),VLOOKUP(AA830,MonthSerial[],VLOOKUP(X830,Table9[],3,0)+2,0),DATE(X830,AA830,0)-AC830)</f>
        <v>#VALUE!</v>
      </c>
      <c r="AC830" s="45" t="e">
        <f>IF(COUNTIF(Table9[MM Year],X830),
VLOOKUP(X830,Table9[],5,0),
DATE(X830,1,0))</f>
        <v>#VALUE!</v>
      </c>
      <c r="AD830" s="46" t="e">
        <f>IF(AA830=0,DATE(YEAR(AC830+1),7,16),
IF(V830=0,IF(COUNTIF(Table9[MM Year],X830),AC830+AB830+Z830+15-DAY(AC830+AB830+Z830+15)+16,AC830+AB830+Z830-DAY(AC830+AB830+Z830)+16),
IF(COUNTIF(Table9[MM Year],X830),
IF(AC830+AB830+Z830&lt;VLOOKUP(X830,Table9[],7,0),AC830
+AB830+Z830+VLOOKUP(X830,Table9[],4,0),AC830+AB830+Z830),AC830
+AB830+Z830)))</f>
        <v>#VALUE!</v>
      </c>
      <c r="AE830" s="42"/>
      <c r="AF830" s="15" t="str">
        <f>IFERROR(IF(COUNTIF(Table9[MM Year],X830),
IF(AD830&lt;VLOOKUP(X830,Table9[],7,0),AD830
+VLOOKUP(X830,Table9[],4,0),AD830),AD830
),"")</f>
        <v/>
      </c>
      <c r="AG830" s="5"/>
      <c r="AH830" s="5"/>
      <c r="AI830" s="5"/>
      <c r="AJ830" s="6"/>
      <c r="AK830" s="6"/>
      <c r="AL830" s="12" t="str">
        <f t="shared" si="127"/>
        <v/>
      </c>
      <c r="AM830" s="5"/>
      <c r="AN830" s="27" t="str">
        <f t="shared" si="128"/>
        <v/>
      </c>
      <c r="AO830" s="5"/>
      <c r="AP830" s="5"/>
      <c r="AQ830" s="6"/>
      <c r="AR830" s="12" t="str">
        <f t="shared" si="129"/>
        <v/>
      </c>
      <c r="AS830" s="6"/>
      <c r="AT830" s="5"/>
      <c r="AU830" s="53"/>
      <c r="AV830" s="53"/>
      <c r="AW830" s="54"/>
      <c r="AX830" s="15" t="str">
        <f t="shared" si="130"/>
        <v/>
      </c>
      <c r="AY830" s="5"/>
      <c r="AZ830" s="27" t="str">
        <f>IFERROR(VLOOKUP(AY830,vlookup!A$2:I$331,2,FALSE),"")</f>
        <v/>
      </c>
      <c r="BA830" s="27" t="str">
        <f>IFERROR(VLOOKUP(AY830,vlookup!A$2:I$331,3,FALSE),"")</f>
        <v/>
      </c>
      <c r="BB830" s="5"/>
      <c r="BC830" s="27" t="str">
        <f>IFERROR(VLOOKUP(BB830,vlookup!D$2:E$331,2,FALSE),"")</f>
        <v/>
      </c>
      <c r="BD830" s="5"/>
      <c r="BE830" s="27" t="str">
        <f t="shared" si="131"/>
        <v/>
      </c>
      <c r="BF830" s="27" t="str">
        <f>IFERROR(VLOOKUP(BE830,vlookup!G$2:I$331,2,FALSE),"")</f>
        <v/>
      </c>
      <c r="BG830" s="27" t="str">
        <f>IFERROR(VLOOKUP(BE830,vlookup!G$2:I$331,3,FALSE),"")</f>
        <v/>
      </c>
      <c r="BH830" s="5"/>
      <c r="BI830" s="6"/>
      <c r="BJ830" s="6"/>
      <c r="BK830" s="6"/>
      <c r="BL830" s="6"/>
    </row>
    <row r="831" spans="1:64">
      <c r="A831" s="4"/>
      <c r="B831" s="5"/>
      <c r="C831" s="27" t="str">
        <f>IFERROR(VLOOKUP(B831,vlookup!A$2:I$331,2,FALSE),"")</f>
        <v/>
      </c>
      <c r="D831" s="27" t="str">
        <f>IFERROR(VLOOKUP(B831,vlookup!A$2:I$331,3,FALSE),"")</f>
        <v/>
      </c>
      <c r="E831" s="5"/>
      <c r="F831" s="27" t="str">
        <f>IFERROR(VLOOKUP(E831,vlookup!D$2:E$331,2,FALSE),"")</f>
        <v/>
      </c>
      <c r="G831" s="5"/>
      <c r="H831" s="27" t="str">
        <f t="shared" si="122"/>
        <v/>
      </c>
      <c r="I831" s="27" t="str">
        <f>IFERROR(VLOOKUP(H831,vlookup!G$2:I$331,2,FALSE),"")</f>
        <v/>
      </c>
      <c r="J831" s="27" t="str">
        <f>IFERROR(VLOOKUP(H831,vlookup!G$2:I$331,3,FALSE),"")</f>
        <v/>
      </c>
      <c r="K831" s="5"/>
      <c r="L831" s="6"/>
      <c r="M831" s="6"/>
      <c r="N831" s="6"/>
      <c r="O831" s="6"/>
      <c r="P831" s="6"/>
      <c r="Q831" s="14" t="str">
        <f t="shared" si="123"/>
        <v/>
      </c>
      <c r="R831" s="5"/>
      <c r="S831" s="6"/>
      <c r="T831" s="6"/>
      <c r="U831" s="5"/>
      <c r="V831" s="45">
        <f t="shared" si="124"/>
        <v>0</v>
      </c>
      <c r="W831" s="45">
        <f t="shared" si="125"/>
        <v>0</v>
      </c>
      <c r="X831" s="45" t="e">
        <f t="shared" si="126"/>
        <v>#VALUE!</v>
      </c>
      <c r="Y831" s="45">
        <f>IFERROR(VALUE(V831),VLOOKUP(V831,DayReplace[],2,0))</f>
        <v>0</v>
      </c>
      <c r="Z831" s="45">
        <f>IF(V831=0,1,
IF(OR(AND(COUNTIF(Table12[Normal and Leap Years],X831),AA831=3,Y831=30),
AND(COUNTIF(Table9[MM Year],X831),COUNTIF(Table13[Always 29-Day Months],AA831),Y831=30)),Y831
-1,Y831))</f>
        <v>1</v>
      </c>
      <c r="AA831" s="45">
        <f>IFERROR(VALUE(W831),VLOOKUP(W831,MonthReplace[],2,0))</f>
        <v>0</v>
      </c>
      <c r="AB831" s="45" t="e">
        <f>IF(COUNTIF(Table9[MM Year],X831),VLOOKUP(AA831,MonthSerial[],VLOOKUP(X831,Table9[],3,0)+2,0),DATE(X831,AA831,0)-AC831)</f>
        <v>#VALUE!</v>
      </c>
      <c r="AC831" s="45" t="e">
        <f>IF(COUNTIF(Table9[MM Year],X831),
VLOOKUP(X831,Table9[],5,0),
DATE(X831,1,0))</f>
        <v>#VALUE!</v>
      </c>
      <c r="AD831" s="46" t="e">
        <f>IF(AA831=0,DATE(YEAR(AC831+1),7,16),
IF(V831=0,IF(COUNTIF(Table9[MM Year],X831),AC831+AB831+Z831+15-DAY(AC831+AB831+Z831+15)+16,AC831+AB831+Z831-DAY(AC831+AB831+Z831)+16),
IF(COUNTIF(Table9[MM Year],X831),
IF(AC831+AB831+Z831&lt;VLOOKUP(X831,Table9[],7,0),AC831
+AB831+Z831+VLOOKUP(X831,Table9[],4,0),AC831+AB831+Z831),AC831
+AB831+Z831)))</f>
        <v>#VALUE!</v>
      </c>
      <c r="AE831" s="42"/>
      <c r="AF831" s="15" t="str">
        <f>IFERROR(IF(COUNTIF(Table9[MM Year],X831),
IF(AD831&lt;VLOOKUP(X831,Table9[],7,0),AD831
+VLOOKUP(X831,Table9[],4,0),AD831),AD831
),"")</f>
        <v/>
      </c>
      <c r="AG831" s="5"/>
      <c r="AH831" s="5"/>
      <c r="AI831" s="5"/>
      <c r="AJ831" s="6"/>
      <c r="AK831" s="6"/>
      <c r="AL831" s="12" t="str">
        <f t="shared" si="127"/>
        <v/>
      </c>
      <c r="AM831" s="5"/>
      <c r="AN831" s="27" t="str">
        <f t="shared" si="128"/>
        <v/>
      </c>
      <c r="AO831" s="5"/>
      <c r="AP831" s="5"/>
      <c r="AQ831" s="6"/>
      <c r="AR831" s="12" t="str">
        <f t="shared" si="129"/>
        <v/>
      </c>
      <c r="AS831" s="6"/>
      <c r="AT831" s="5"/>
      <c r="AU831" s="53"/>
      <c r="AV831" s="53"/>
      <c r="AW831" s="54"/>
      <c r="AX831" s="15" t="str">
        <f t="shared" si="130"/>
        <v/>
      </c>
      <c r="AY831" s="5"/>
      <c r="AZ831" s="27" t="str">
        <f>IFERROR(VLOOKUP(AY831,vlookup!A$2:I$331,2,FALSE),"")</f>
        <v/>
      </c>
      <c r="BA831" s="27" t="str">
        <f>IFERROR(VLOOKUP(AY831,vlookup!A$2:I$331,3,FALSE),"")</f>
        <v/>
      </c>
      <c r="BB831" s="5"/>
      <c r="BC831" s="27" t="str">
        <f>IFERROR(VLOOKUP(BB831,vlookup!D$2:E$331,2,FALSE),"")</f>
        <v/>
      </c>
      <c r="BD831" s="5"/>
      <c r="BE831" s="27" t="str">
        <f t="shared" si="131"/>
        <v/>
      </c>
      <c r="BF831" s="27" t="str">
        <f>IFERROR(VLOOKUP(BE831,vlookup!G$2:I$331,2,FALSE),"")</f>
        <v/>
      </c>
      <c r="BG831" s="27" t="str">
        <f>IFERROR(VLOOKUP(BE831,vlookup!G$2:I$331,3,FALSE),"")</f>
        <v/>
      </c>
      <c r="BH831" s="5"/>
      <c r="BI831" s="6"/>
      <c r="BJ831" s="6"/>
      <c r="BK831" s="6"/>
      <c r="BL831" s="6"/>
    </row>
    <row r="832" spans="1:64">
      <c r="A832" s="4"/>
      <c r="B832" s="5"/>
      <c r="C832" s="27" t="str">
        <f>IFERROR(VLOOKUP(B832,vlookup!A$2:I$331,2,FALSE),"")</f>
        <v/>
      </c>
      <c r="D832" s="27" t="str">
        <f>IFERROR(VLOOKUP(B832,vlookup!A$2:I$331,3,FALSE),"")</f>
        <v/>
      </c>
      <c r="E832" s="5"/>
      <c r="F832" s="27" t="str">
        <f>IFERROR(VLOOKUP(E832,vlookup!D$2:E$331,2,FALSE),"")</f>
        <v/>
      </c>
      <c r="G832" s="5"/>
      <c r="H832" s="27" t="str">
        <f t="shared" si="122"/>
        <v/>
      </c>
      <c r="I832" s="27" t="str">
        <f>IFERROR(VLOOKUP(H832,vlookup!G$2:I$331,2,FALSE),"")</f>
        <v/>
      </c>
      <c r="J832" s="27" t="str">
        <f>IFERROR(VLOOKUP(H832,vlookup!G$2:I$331,3,FALSE),"")</f>
        <v/>
      </c>
      <c r="K832" s="5"/>
      <c r="L832" s="6"/>
      <c r="M832" s="6"/>
      <c r="N832" s="6"/>
      <c r="O832" s="6"/>
      <c r="P832" s="6"/>
      <c r="Q832" s="14" t="str">
        <f t="shared" si="123"/>
        <v/>
      </c>
      <c r="R832" s="5"/>
      <c r="S832" s="6"/>
      <c r="T832" s="6"/>
      <c r="U832" s="5"/>
      <c r="V832" s="45">
        <f t="shared" si="124"/>
        <v>0</v>
      </c>
      <c r="W832" s="45">
        <f t="shared" si="125"/>
        <v>0</v>
      </c>
      <c r="X832" s="45" t="e">
        <f t="shared" si="126"/>
        <v>#VALUE!</v>
      </c>
      <c r="Y832" s="45">
        <f>IFERROR(VALUE(V832),VLOOKUP(V832,DayReplace[],2,0))</f>
        <v>0</v>
      </c>
      <c r="Z832" s="45">
        <f>IF(V832=0,1,
IF(OR(AND(COUNTIF(Table12[Normal and Leap Years],X832),AA832=3,Y832=30),
AND(COUNTIF(Table9[MM Year],X832),COUNTIF(Table13[Always 29-Day Months],AA832),Y832=30)),Y832
-1,Y832))</f>
        <v>1</v>
      </c>
      <c r="AA832" s="45">
        <f>IFERROR(VALUE(W832),VLOOKUP(W832,MonthReplace[],2,0))</f>
        <v>0</v>
      </c>
      <c r="AB832" s="45" t="e">
        <f>IF(COUNTIF(Table9[MM Year],X832),VLOOKUP(AA832,MonthSerial[],VLOOKUP(X832,Table9[],3,0)+2,0),DATE(X832,AA832,0)-AC832)</f>
        <v>#VALUE!</v>
      </c>
      <c r="AC832" s="45" t="e">
        <f>IF(COUNTIF(Table9[MM Year],X832),
VLOOKUP(X832,Table9[],5,0),
DATE(X832,1,0))</f>
        <v>#VALUE!</v>
      </c>
      <c r="AD832" s="46" t="e">
        <f>IF(AA832=0,DATE(YEAR(AC832+1),7,16),
IF(V832=0,IF(COUNTIF(Table9[MM Year],X832),AC832+AB832+Z832+15-DAY(AC832+AB832+Z832+15)+16,AC832+AB832+Z832-DAY(AC832+AB832+Z832)+16),
IF(COUNTIF(Table9[MM Year],X832),
IF(AC832+AB832+Z832&lt;VLOOKUP(X832,Table9[],7,0),AC832
+AB832+Z832+VLOOKUP(X832,Table9[],4,0),AC832+AB832+Z832),AC832
+AB832+Z832)))</f>
        <v>#VALUE!</v>
      </c>
      <c r="AE832" s="42"/>
      <c r="AF832" s="15" t="str">
        <f>IFERROR(IF(COUNTIF(Table9[MM Year],X832),
IF(AD832&lt;VLOOKUP(X832,Table9[],7,0),AD832
+VLOOKUP(X832,Table9[],4,0),AD832),AD832
),"")</f>
        <v/>
      </c>
      <c r="AG832" s="5"/>
      <c r="AH832" s="5"/>
      <c r="AI832" s="5"/>
      <c r="AJ832" s="6"/>
      <c r="AK832" s="6"/>
      <c r="AL832" s="12" t="str">
        <f t="shared" si="127"/>
        <v/>
      </c>
      <c r="AM832" s="5"/>
      <c r="AN832" s="27" t="str">
        <f t="shared" si="128"/>
        <v/>
      </c>
      <c r="AO832" s="5"/>
      <c r="AP832" s="5"/>
      <c r="AQ832" s="6"/>
      <c r="AR832" s="12" t="str">
        <f t="shared" si="129"/>
        <v/>
      </c>
      <c r="AS832" s="6"/>
      <c r="AT832" s="5"/>
      <c r="AU832" s="53"/>
      <c r="AV832" s="53"/>
      <c r="AW832" s="54"/>
      <c r="AX832" s="15" t="str">
        <f t="shared" si="130"/>
        <v/>
      </c>
      <c r="AY832" s="5"/>
      <c r="AZ832" s="27" t="str">
        <f>IFERROR(VLOOKUP(AY832,vlookup!A$2:I$331,2,FALSE),"")</f>
        <v/>
      </c>
      <c r="BA832" s="27" t="str">
        <f>IFERROR(VLOOKUP(AY832,vlookup!A$2:I$331,3,FALSE),"")</f>
        <v/>
      </c>
      <c r="BB832" s="5"/>
      <c r="BC832" s="27" t="str">
        <f>IFERROR(VLOOKUP(BB832,vlookup!D$2:E$331,2,FALSE),"")</f>
        <v/>
      </c>
      <c r="BD832" s="5"/>
      <c r="BE832" s="27" t="str">
        <f t="shared" si="131"/>
        <v/>
      </c>
      <c r="BF832" s="27" t="str">
        <f>IFERROR(VLOOKUP(BE832,vlookup!G$2:I$331,2,FALSE),"")</f>
        <v/>
      </c>
      <c r="BG832" s="27" t="str">
        <f>IFERROR(VLOOKUP(BE832,vlookup!G$2:I$331,3,FALSE),"")</f>
        <v/>
      </c>
      <c r="BH832" s="5"/>
      <c r="BI832" s="6"/>
      <c r="BJ832" s="6"/>
      <c r="BK832" s="6"/>
      <c r="BL832" s="6"/>
    </row>
    <row r="833" spans="1:64">
      <c r="A833" s="4"/>
      <c r="B833" s="5"/>
      <c r="C833" s="27" t="str">
        <f>IFERROR(VLOOKUP(B833,vlookup!A$2:I$331,2,FALSE),"")</f>
        <v/>
      </c>
      <c r="D833" s="27" t="str">
        <f>IFERROR(VLOOKUP(B833,vlookup!A$2:I$331,3,FALSE),"")</f>
        <v/>
      </c>
      <c r="E833" s="5"/>
      <c r="F833" s="27" t="str">
        <f>IFERROR(VLOOKUP(E833,vlookup!D$2:E$331,2,FALSE),"")</f>
        <v/>
      </c>
      <c r="G833" s="5"/>
      <c r="H833" s="27" t="str">
        <f t="shared" si="122"/>
        <v/>
      </c>
      <c r="I833" s="27" t="str">
        <f>IFERROR(VLOOKUP(H833,vlookup!G$2:I$331,2,FALSE),"")</f>
        <v/>
      </c>
      <c r="J833" s="27" t="str">
        <f>IFERROR(VLOOKUP(H833,vlookup!G$2:I$331,3,FALSE),"")</f>
        <v/>
      </c>
      <c r="K833" s="5"/>
      <c r="L833" s="6"/>
      <c r="M833" s="6"/>
      <c r="N833" s="6"/>
      <c r="O833" s="6"/>
      <c r="P833" s="6"/>
      <c r="Q833" s="14" t="str">
        <f t="shared" si="123"/>
        <v/>
      </c>
      <c r="R833" s="5"/>
      <c r="S833" s="6"/>
      <c r="T833" s="6"/>
      <c r="U833" s="5"/>
      <c r="V833" s="45">
        <f t="shared" si="124"/>
        <v>0</v>
      </c>
      <c r="W833" s="45">
        <f t="shared" si="125"/>
        <v>0</v>
      </c>
      <c r="X833" s="45" t="e">
        <f t="shared" si="126"/>
        <v>#VALUE!</v>
      </c>
      <c r="Y833" s="45">
        <f>IFERROR(VALUE(V833),VLOOKUP(V833,DayReplace[],2,0))</f>
        <v>0</v>
      </c>
      <c r="Z833" s="45">
        <f>IF(V833=0,1,
IF(OR(AND(COUNTIF(Table12[Normal and Leap Years],X833),AA833=3,Y833=30),
AND(COUNTIF(Table9[MM Year],X833),COUNTIF(Table13[Always 29-Day Months],AA833),Y833=30)),Y833
-1,Y833))</f>
        <v>1</v>
      </c>
      <c r="AA833" s="45">
        <f>IFERROR(VALUE(W833),VLOOKUP(W833,MonthReplace[],2,0))</f>
        <v>0</v>
      </c>
      <c r="AB833" s="45" t="e">
        <f>IF(COUNTIF(Table9[MM Year],X833),VLOOKUP(AA833,MonthSerial[],VLOOKUP(X833,Table9[],3,0)+2,0),DATE(X833,AA833,0)-AC833)</f>
        <v>#VALUE!</v>
      </c>
      <c r="AC833" s="45" t="e">
        <f>IF(COUNTIF(Table9[MM Year],X833),
VLOOKUP(X833,Table9[],5,0),
DATE(X833,1,0))</f>
        <v>#VALUE!</v>
      </c>
      <c r="AD833" s="46" t="e">
        <f>IF(AA833=0,DATE(YEAR(AC833+1),7,16),
IF(V833=0,IF(COUNTIF(Table9[MM Year],X833),AC833+AB833+Z833+15-DAY(AC833+AB833+Z833+15)+16,AC833+AB833+Z833-DAY(AC833+AB833+Z833)+16),
IF(COUNTIF(Table9[MM Year],X833),
IF(AC833+AB833+Z833&lt;VLOOKUP(X833,Table9[],7,0),AC833
+AB833+Z833+VLOOKUP(X833,Table9[],4,0),AC833+AB833+Z833),AC833
+AB833+Z833)))</f>
        <v>#VALUE!</v>
      </c>
      <c r="AE833" s="42"/>
      <c r="AF833" s="15" t="str">
        <f>IFERROR(IF(COUNTIF(Table9[MM Year],X833),
IF(AD833&lt;VLOOKUP(X833,Table9[],7,0),AD833
+VLOOKUP(X833,Table9[],4,0),AD833),AD833
),"")</f>
        <v/>
      </c>
      <c r="AG833" s="5"/>
      <c r="AH833" s="5"/>
      <c r="AI833" s="5"/>
      <c r="AJ833" s="6"/>
      <c r="AK833" s="6"/>
      <c r="AL833" s="12" t="str">
        <f t="shared" si="127"/>
        <v/>
      </c>
      <c r="AM833" s="5"/>
      <c r="AN833" s="27" t="str">
        <f t="shared" si="128"/>
        <v/>
      </c>
      <c r="AO833" s="5"/>
      <c r="AP833" s="5"/>
      <c r="AQ833" s="6"/>
      <c r="AR833" s="12" t="str">
        <f t="shared" si="129"/>
        <v/>
      </c>
      <c r="AS833" s="6"/>
      <c r="AT833" s="5"/>
      <c r="AU833" s="53"/>
      <c r="AV833" s="53"/>
      <c r="AW833" s="54"/>
      <c r="AX833" s="15" t="str">
        <f t="shared" si="130"/>
        <v/>
      </c>
      <c r="AY833" s="5"/>
      <c r="AZ833" s="27" t="str">
        <f>IFERROR(VLOOKUP(AY833,vlookup!A$2:I$331,2,FALSE),"")</f>
        <v/>
      </c>
      <c r="BA833" s="27" t="str">
        <f>IFERROR(VLOOKUP(AY833,vlookup!A$2:I$331,3,FALSE),"")</f>
        <v/>
      </c>
      <c r="BB833" s="5"/>
      <c r="BC833" s="27" t="str">
        <f>IFERROR(VLOOKUP(BB833,vlookup!D$2:E$331,2,FALSE),"")</f>
        <v/>
      </c>
      <c r="BD833" s="5"/>
      <c r="BE833" s="27" t="str">
        <f t="shared" si="131"/>
        <v/>
      </c>
      <c r="BF833" s="27" t="str">
        <f>IFERROR(VLOOKUP(BE833,vlookup!G$2:I$331,2,FALSE),"")</f>
        <v/>
      </c>
      <c r="BG833" s="27" t="str">
        <f>IFERROR(VLOOKUP(BE833,vlookup!G$2:I$331,3,FALSE),"")</f>
        <v/>
      </c>
      <c r="BH833" s="5"/>
      <c r="BI833" s="6"/>
      <c r="BJ833" s="6"/>
      <c r="BK833" s="6"/>
      <c r="BL833" s="6"/>
    </row>
    <row r="834" spans="1:64">
      <c r="A834" s="4"/>
      <c r="B834" s="5"/>
      <c r="C834" s="27" t="str">
        <f>IFERROR(VLOOKUP(B834,vlookup!A$2:I$331,2,FALSE),"")</f>
        <v/>
      </c>
      <c r="D834" s="27" t="str">
        <f>IFERROR(VLOOKUP(B834,vlookup!A$2:I$331,3,FALSE),"")</f>
        <v/>
      </c>
      <c r="E834" s="5"/>
      <c r="F834" s="27" t="str">
        <f>IFERROR(VLOOKUP(E834,vlookup!D$2:E$331,2,FALSE),"")</f>
        <v/>
      </c>
      <c r="G834" s="5"/>
      <c r="H834" s="27" t="str">
        <f t="shared" si="122"/>
        <v/>
      </c>
      <c r="I834" s="27" t="str">
        <f>IFERROR(VLOOKUP(H834,vlookup!G$2:I$331,2,FALSE),"")</f>
        <v/>
      </c>
      <c r="J834" s="27" t="str">
        <f>IFERROR(VLOOKUP(H834,vlookup!G$2:I$331,3,FALSE),"")</f>
        <v/>
      </c>
      <c r="K834" s="5"/>
      <c r="L834" s="6"/>
      <c r="M834" s="6"/>
      <c r="N834" s="6"/>
      <c r="O834" s="6"/>
      <c r="P834" s="6"/>
      <c r="Q834" s="14" t="str">
        <f t="shared" si="123"/>
        <v/>
      </c>
      <c r="R834" s="5"/>
      <c r="S834" s="6"/>
      <c r="T834" s="6"/>
      <c r="U834" s="5"/>
      <c r="V834" s="45">
        <f t="shared" si="124"/>
        <v>0</v>
      </c>
      <c r="W834" s="45">
        <f t="shared" si="125"/>
        <v>0</v>
      </c>
      <c r="X834" s="45" t="e">
        <f t="shared" si="126"/>
        <v>#VALUE!</v>
      </c>
      <c r="Y834" s="45">
        <f>IFERROR(VALUE(V834),VLOOKUP(V834,DayReplace[],2,0))</f>
        <v>0</v>
      </c>
      <c r="Z834" s="45">
        <f>IF(V834=0,1,
IF(OR(AND(COUNTIF(Table12[Normal and Leap Years],X834),AA834=3,Y834=30),
AND(COUNTIF(Table9[MM Year],X834),COUNTIF(Table13[Always 29-Day Months],AA834),Y834=30)),Y834
-1,Y834))</f>
        <v>1</v>
      </c>
      <c r="AA834" s="45">
        <f>IFERROR(VALUE(W834),VLOOKUP(W834,MonthReplace[],2,0))</f>
        <v>0</v>
      </c>
      <c r="AB834" s="45" t="e">
        <f>IF(COUNTIF(Table9[MM Year],X834),VLOOKUP(AA834,MonthSerial[],VLOOKUP(X834,Table9[],3,0)+2,0),DATE(X834,AA834,0)-AC834)</f>
        <v>#VALUE!</v>
      </c>
      <c r="AC834" s="45" t="e">
        <f>IF(COUNTIF(Table9[MM Year],X834),
VLOOKUP(X834,Table9[],5,0),
DATE(X834,1,0))</f>
        <v>#VALUE!</v>
      </c>
      <c r="AD834" s="46" t="e">
        <f>IF(AA834=0,DATE(YEAR(AC834+1),7,16),
IF(V834=0,IF(COUNTIF(Table9[MM Year],X834),AC834+AB834+Z834+15-DAY(AC834+AB834+Z834+15)+16,AC834+AB834+Z834-DAY(AC834+AB834+Z834)+16),
IF(COUNTIF(Table9[MM Year],X834),
IF(AC834+AB834+Z834&lt;VLOOKUP(X834,Table9[],7,0),AC834
+AB834+Z834+VLOOKUP(X834,Table9[],4,0),AC834+AB834+Z834),AC834
+AB834+Z834)))</f>
        <v>#VALUE!</v>
      </c>
      <c r="AE834" s="42"/>
      <c r="AF834" s="15" t="str">
        <f>IFERROR(IF(COUNTIF(Table9[MM Year],X834),
IF(AD834&lt;VLOOKUP(X834,Table9[],7,0),AD834
+VLOOKUP(X834,Table9[],4,0),AD834),AD834
),"")</f>
        <v/>
      </c>
      <c r="AG834" s="5"/>
      <c r="AH834" s="5"/>
      <c r="AI834" s="5"/>
      <c r="AJ834" s="6"/>
      <c r="AK834" s="6"/>
      <c r="AL834" s="12" t="str">
        <f t="shared" si="127"/>
        <v/>
      </c>
      <c r="AM834" s="5"/>
      <c r="AN834" s="27" t="str">
        <f t="shared" si="128"/>
        <v/>
      </c>
      <c r="AO834" s="5"/>
      <c r="AP834" s="5"/>
      <c r="AQ834" s="6"/>
      <c r="AR834" s="12" t="str">
        <f t="shared" si="129"/>
        <v/>
      </c>
      <c r="AS834" s="6"/>
      <c r="AT834" s="5"/>
      <c r="AU834" s="53"/>
      <c r="AV834" s="53"/>
      <c r="AW834" s="54"/>
      <c r="AX834" s="15" t="str">
        <f t="shared" si="130"/>
        <v/>
      </c>
      <c r="AY834" s="5"/>
      <c r="AZ834" s="27" t="str">
        <f>IFERROR(VLOOKUP(AY834,vlookup!A$2:I$331,2,FALSE),"")</f>
        <v/>
      </c>
      <c r="BA834" s="27" t="str">
        <f>IFERROR(VLOOKUP(AY834,vlookup!A$2:I$331,3,FALSE),"")</f>
        <v/>
      </c>
      <c r="BB834" s="5"/>
      <c r="BC834" s="27" t="str">
        <f>IFERROR(VLOOKUP(BB834,vlookup!D$2:E$331,2,FALSE),"")</f>
        <v/>
      </c>
      <c r="BD834" s="5"/>
      <c r="BE834" s="27" t="str">
        <f t="shared" si="131"/>
        <v/>
      </c>
      <c r="BF834" s="27" t="str">
        <f>IFERROR(VLOOKUP(BE834,vlookup!G$2:I$331,2,FALSE),"")</f>
        <v/>
      </c>
      <c r="BG834" s="27" t="str">
        <f>IFERROR(VLOOKUP(BE834,vlookup!G$2:I$331,3,FALSE),"")</f>
        <v/>
      </c>
      <c r="BH834" s="5"/>
      <c r="BI834" s="6"/>
      <c r="BJ834" s="6"/>
      <c r="BK834" s="6"/>
      <c r="BL834" s="6"/>
    </row>
    <row r="835" spans="1:64">
      <c r="A835" s="4"/>
      <c r="B835" s="5"/>
      <c r="C835" s="27" t="str">
        <f>IFERROR(VLOOKUP(B835,vlookup!A$2:I$331,2,FALSE),"")</f>
        <v/>
      </c>
      <c r="D835" s="27" t="str">
        <f>IFERROR(VLOOKUP(B835,vlookup!A$2:I$331,3,FALSE),"")</f>
        <v/>
      </c>
      <c r="E835" s="5"/>
      <c r="F835" s="27" t="str">
        <f>IFERROR(VLOOKUP(E835,vlookup!D$2:E$331,2,FALSE),"")</f>
        <v/>
      </c>
      <c r="G835" s="5"/>
      <c r="H835" s="27" t="str">
        <f t="shared" si="122"/>
        <v/>
      </c>
      <c r="I835" s="27" t="str">
        <f>IFERROR(VLOOKUP(H835,vlookup!G$2:I$331,2,FALSE),"")</f>
        <v/>
      </c>
      <c r="J835" s="27" t="str">
        <f>IFERROR(VLOOKUP(H835,vlookup!G$2:I$331,3,FALSE),"")</f>
        <v/>
      </c>
      <c r="K835" s="5"/>
      <c r="L835" s="6"/>
      <c r="M835" s="6"/>
      <c r="N835" s="6"/>
      <c r="O835" s="6"/>
      <c r="P835" s="6"/>
      <c r="Q835" s="14" t="str">
        <f t="shared" si="123"/>
        <v/>
      </c>
      <c r="R835" s="5"/>
      <c r="S835" s="6"/>
      <c r="T835" s="6"/>
      <c r="U835" s="5"/>
      <c r="V835" s="45">
        <f t="shared" si="124"/>
        <v>0</v>
      </c>
      <c r="W835" s="45">
        <f t="shared" si="125"/>
        <v>0</v>
      </c>
      <c r="X835" s="45" t="e">
        <f t="shared" si="126"/>
        <v>#VALUE!</v>
      </c>
      <c r="Y835" s="45">
        <f>IFERROR(VALUE(V835),VLOOKUP(V835,DayReplace[],2,0))</f>
        <v>0</v>
      </c>
      <c r="Z835" s="45">
        <f>IF(V835=0,1,
IF(OR(AND(COUNTIF(Table12[Normal and Leap Years],X835),AA835=3,Y835=30),
AND(COUNTIF(Table9[MM Year],X835),COUNTIF(Table13[Always 29-Day Months],AA835),Y835=30)),Y835
-1,Y835))</f>
        <v>1</v>
      </c>
      <c r="AA835" s="45">
        <f>IFERROR(VALUE(W835),VLOOKUP(W835,MonthReplace[],2,0))</f>
        <v>0</v>
      </c>
      <c r="AB835" s="45" t="e">
        <f>IF(COUNTIF(Table9[MM Year],X835),VLOOKUP(AA835,MonthSerial[],VLOOKUP(X835,Table9[],3,0)+2,0),DATE(X835,AA835,0)-AC835)</f>
        <v>#VALUE!</v>
      </c>
      <c r="AC835" s="45" t="e">
        <f>IF(COUNTIF(Table9[MM Year],X835),
VLOOKUP(X835,Table9[],5,0),
DATE(X835,1,0))</f>
        <v>#VALUE!</v>
      </c>
      <c r="AD835" s="46" t="e">
        <f>IF(AA835=0,DATE(YEAR(AC835+1),7,16),
IF(V835=0,IF(COUNTIF(Table9[MM Year],X835),AC835+AB835+Z835+15-DAY(AC835+AB835+Z835+15)+16,AC835+AB835+Z835-DAY(AC835+AB835+Z835)+16),
IF(COUNTIF(Table9[MM Year],X835),
IF(AC835+AB835+Z835&lt;VLOOKUP(X835,Table9[],7,0),AC835
+AB835+Z835+VLOOKUP(X835,Table9[],4,0),AC835+AB835+Z835),AC835
+AB835+Z835)))</f>
        <v>#VALUE!</v>
      </c>
      <c r="AE835" s="42"/>
      <c r="AF835" s="15" t="str">
        <f>IFERROR(IF(COUNTIF(Table9[MM Year],X835),
IF(AD835&lt;VLOOKUP(X835,Table9[],7,0),AD835
+VLOOKUP(X835,Table9[],4,0),AD835),AD835
),"")</f>
        <v/>
      </c>
      <c r="AG835" s="5"/>
      <c r="AH835" s="5"/>
      <c r="AI835" s="5"/>
      <c r="AJ835" s="6"/>
      <c r="AK835" s="6"/>
      <c r="AL835" s="12" t="str">
        <f t="shared" si="127"/>
        <v/>
      </c>
      <c r="AM835" s="5"/>
      <c r="AN835" s="27" t="str">
        <f t="shared" si="128"/>
        <v/>
      </c>
      <c r="AO835" s="5"/>
      <c r="AP835" s="5"/>
      <c r="AQ835" s="6"/>
      <c r="AR835" s="12" t="str">
        <f t="shared" si="129"/>
        <v/>
      </c>
      <c r="AS835" s="6"/>
      <c r="AT835" s="5"/>
      <c r="AU835" s="53"/>
      <c r="AV835" s="53"/>
      <c r="AW835" s="54"/>
      <c r="AX835" s="15" t="str">
        <f t="shared" si="130"/>
        <v/>
      </c>
      <c r="AY835" s="5"/>
      <c r="AZ835" s="27" t="str">
        <f>IFERROR(VLOOKUP(AY835,vlookup!A$2:I$331,2,FALSE),"")</f>
        <v/>
      </c>
      <c r="BA835" s="27" t="str">
        <f>IFERROR(VLOOKUP(AY835,vlookup!A$2:I$331,3,FALSE),"")</f>
        <v/>
      </c>
      <c r="BB835" s="5"/>
      <c r="BC835" s="27" t="str">
        <f>IFERROR(VLOOKUP(BB835,vlookup!D$2:E$331,2,FALSE),"")</f>
        <v/>
      </c>
      <c r="BD835" s="5"/>
      <c r="BE835" s="27" t="str">
        <f t="shared" si="131"/>
        <v/>
      </c>
      <c r="BF835" s="27" t="str">
        <f>IFERROR(VLOOKUP(BE835,vlookup!G$2:I$331,2,FALSE),"")</f>
        <v/>
      </c>
      <c r="BG835" s="27" t="str">
        <f>IFERROR(VLOOKUP(BE835,vlookup!G$2:I$331,3,FALSE),"")</f>
        <v/>
      </c>
      <c r="BH835" s="5"/>
      <c r="BI835" s="6"/>
      <c r="BJ835" s="6"/>
      <c r="BK835" s="6"/>
      <c r="BL835" s="6"/>
    </row>
    <row r="836" spans="1:64">
      <c r="A836" s="4"/>
      <c r="B836" s="5"/>
      <c r="C836" s="27" t="str">
        <f>IFERROR(VLOOKUP(B836,vlookup!A$2:I$331,2,FALSE),"")</f>
        <v/>
      </c>
      <c r="D836" s="27" t="str">
        <f>IFERROR(VLOOKUP(B836,vlookup!A$2:I$331,3,FALSE),"")</f>
        <v/>
      </c>
      <c r="E836" s="5"/>
      <c r="F836" s="27" t="str">
        <f>IFERROR(VLOOKUP(E836,vlookup!D$2:E$331,2,FALSE),"")</f>
        <v/>
      </c>
      <c r="G836" s="5"/>
      <c r="H836" s="27" t="str">
        <f t="shared" si="122"/>
        <v/>
      </c>
      <c r="I836" s="27" t="str">
        <f>IFERROR(VLOOKUP(H836,vlookup!G$2:I$331,2,FALSE),"")</f>
        <v/>
      </c>
      <c r="J836" s="27" t="str">
        <f>IFERROR(VLOOKUP(H836,vlookup!G$2:I$331,3,FALSE),"")</f>
        <v/>
      </c>
      <c r="K836" s="5"/>
      <c r="L836" s="6"/>
      <c r="M836" s="6"/>
      <c r="N836" s="6"/>
      <c r="O836" s="6"/>
      <c r="P836" s="6"/>
      <c r="Q836" s="14" t="str">
        <f t="shared" si="123"/>
        <v/>
      </c>
      <c r="R836" s="5"/>
      <c r="S836" s="6"/>
      <c r="T836" s="6"/>
      <c r="U836" s="5"/>
      <c r="V836" s="45">
        <f t="shared" si="124"/>
        <v>0</v>
      </c>
      <c r="W836" s="45">
        <f t="shared" si="125"/>
        <v>0</v>
      </c>
      <c r="X836" s="45" t="e">
        <f t="shared" si="126"/>
        <v>#VALUE!</v>
      </c>
      <c r="Y836" s="45">
        <f>IFERROR(VALUE(V836),VLOOKUP(V836,DayReplace[],2,0))</f>
        <v>0</v>
      </c>
      <c r="Z836" s="45">
        <f>IF(V836=0,1,
IF(OR(AND(COUNTIF(Table12[Normal and Leap Years],X836),AA836=3,Y836=30),
AND(COUNTIF(Table9[MM Year],X836),COUNTIF(Table13[Always 29-Day Months],AA836),Y836=30)),Y836
-1,Y836))</f>
        <v>1</v>
      </c>
      <c r="AA836" s="45">
        <f>IFERROR(VALUE(W836),VLOOKUP(W836,MonthReplace[],2,0))</f>
        <v>0</v>
      </c>
      <c r="AB836" s="45" t="e">
        <f>IF(COUNTIF(Table9[MM Year],X836),VLOOKUP(AA836,MonthSerial[],VLOOKUP(X836,Table9[],3,0)+2,0),DATE(X836,AA836,0)-AC836)</f>
        <v>#VALUE!</v>
      </c>
      <c r="AC836" s="45" t="e">
        <f>IF(COUNTIF(Table9[MM Year],X836),
VLOOKUP(X836,Table9[],5,0),
DATE(X836,1,0))</f>
        <v>#VALUE!</v>
      </c>
      <c r="AD836" s="46" t="e">
        <f>IF(AA836=0,DATE(YEAR(AC836+1),7,16),
IF(V836=0,IF(COUNTIF(Table9[MM Year],X836),AC836+AB836+Z836+15-DAY(AC836+AB836+Z836+15)+16,AC836+AB836+Z836-DAY(AC836+AB836+Z836)+16),
IF(COUNTIF(Table9[MM Year],X836),
IF(AC836+AB836+Z836&lt;VLOOKUP(X836,Table9[],7,0),AC836
+AB836+Z836+VLOOKUP(X836,Table9[],4,0),AC836+AB836+Z836),AC836
+AB836+Z836)))</f>
        <v>#VALUE!</v>
      </c>
      <c r="AE836" s="42"/>
      <c r="AF836" s="15" t="str">
        <f>IFERROR(IF(COUNTIF(Table9[MM Year],X836),
IF(AD836&lt;VLOOKUP(X836,Table9[],7,0),AD836
+VLOOKUP(X836,Table9[],4,0),AD836),AD836
),"")</f>
        <v/>
      </c>
      <c r="AG836" s="5"/>
      <c r="AH836" s="5"/>
      <c r="AI836" s="5"/>
      <c r="AJ836" s="6"/>
      <c r="AK836" s="6"/>
      <c r="AL836" s="12" t="str">
        <f t="shared" si="127"/>
        <v/>
      </c>
      <c r="AM836" s="5"/>
      <c r="AN836" s="27" t="str">
        <f t="shared" si="128"/>
        <v/>
      </c>
      <c r="AO836" s="5"/>
      <c r="AP836" s="5"/>
      <c r="AQ836" s="6"/>
      <c r="AR836" s="12" t="str">
        <f t="shared" si="129"/>
        <v/>
      </c>
      <c r="AS836" s="6"/>
      <c r="AT836" s="5"/>
      <c r="AU836" s="53"/>
      <c r="AV836" s="53"/>
      <c r="AW836" s="54"/>
      <c r="AX836" s="15" t="str">
        <f t="shared" si="130"/>
        <v/>
      </c>
      <c r="AY836" s="5"/>
      <c r="AZ836" s="27" t="str">
        <f>IFERROR(VLOOKUP(AY836,vlookup!A$2:I$331,2,FALSE),"")</f>
        <v/>
      </c>
      <c r="BA836" s="27" t="str">
        <f>IFERROR(VLOOKUP(AY836,vlookup!A$2:I$331,3,FALSE),"")</f>
        <v/>
      </c>
      <c r="BB836" s="5"/>
      <c r="BC836" s="27" t="str">
        <f>IFERROR(VLOOKUP(BB836,vlookup!D$2:E$331,2,FALSE),"")</f>
        <v/>
      </c>
      <c r="BD836" s="5"/>
      <c r="BE836" s="27" t="str">
        <f t="shared" si="131"/>
        <v/>
      </c>
      <c r="BF836" s="27" t="str">
        <f>IFERROR(VLOOKUP(BE836,vlookup!G$2:I$331,2,FALSE),"")</f>
        <v/>
      </c>
      <c r="BG836" s="27" t="str">
        <f>IFERROR(VLOOKUP(BE836,vlookup!G$2:I$331,3,FALSE),"")</f>
        <v/>
      </c>
      <c r="BH836" s="5"/>
      <c r="BI836" s="6"/>
      <c r="BJ836" s="6"/>
      <c r="BK836" s="6"/>
      <c r="BL836" s="6"/>
    </row>
    <row r="837" spans="1:64">
      <c r="A837" s="4"/>
      <c r="B837" s="5"/>
      <c r="C837" s="27" t="str">
        <f>IFERROR(VLOOKUP(B837,vlookup!A$2:I$331,2,FALSE),"")</f>
        <v/>
      </c>
      <c r="D837" s="27" t="str">
        <f>IFERROR(VLOOKUP(B837,vlookup!A$2:I$331,3,FALSE),"")</f>
        <v/>
      </c>
      <c r="E837" s="5"/>
      <c r="F837" s="27" t="str">
        <f>IFERROR(VLOOKUP(E837,vlookup!D$2:E$331,2,FALSE),"")</f>
        <v/>
      </c>
      <c r="G837" s="5"/>
      <c r="H837" s="27" t="str">
        <f t="shared" ref="H837:H900" si="132">IF(G837="","",CONCATENATE(E837,"_",G837))</f>
        <v/>
      </c>
      <c r="I837" s="27" t="str">
        <f>IFERROR(VLOOKUP(H837,vlookup!G$2:I$331,2,FALSE),"")</f>
        <v/>
      </c>
      <c r="J837" s="27" t="str">
        <f>IFERROR(VLOOKUP(H837,vlookup!G$2:I$331,3,FALSE),"")</f>
        <v/>
      </c>
      <c r="K837" s="5"/>
      <c r="L837" s="6"/>
      <c r="M837" s="6"/>
      <c r="N837" s="6"/>
      <c r="O837" s="6"/>
      <c r="P837" s="6"/>
      <c r="Q837" s="14" t="str">
        <f t="shared" ref="Q837:Q900" si="133">IF(P837="","",CONCATENATE("၀၂","/",D837,"/",J837,"/",P837))</f>
        <v/>
      </c>
      <c r="R837" s="5"/>
      <c r="S837" s="6"/>
      <c r="T837" s="6"/>
      <c r="U837" s="5"/>
      <c r="V837" s="45">
        <f t="shared" ref="V837:V900" si="134">IF(LEN(AE837)-LEN(SUBSTITUTE(AE837,".",""))=2,LEFT(AE837,FIND(".",AE837)-1),0)</f>
        <v>0</v>
      </c>
      <c r="W837" s="45">
        <f t="shared" ref="W837:W900" si="135">CHOOSE(LEN(AE837)-LEN(SUBSTITUTE(AE837,".",""))+1,0,
LEFT(AE837,FIND(".",AE837)-1),
MID(AE837,FIND(".",AE837)+1,FIND(".",AE837,FIND(".",AE837)+1)-FIND(".",AE837)-1))</f>
        <v>0</v>
      </c>
      <c r="X837" s="45" t="e">
        <f t="shared" ref="X837:X900" si="136">VALUE(RIGHT(AE837,4))</f>
        <v>#VALUE!</v>
      </c>
      <c r="Y837" s="45">
        <f>IFERROR(VALUE(V837),VLOOKUP(V837,DayReplace[],2,0))</f>
        <v>0</v>
      </c>
      <c r="Z837" s="45">
        <f>IF(V837=0,1,
IF(OR(AND(COUNTIF(Table12[Normal and Leap Years],X837),AA837=3,Y837=30),
AND(COUNTIF(Table9[MM Year],X837),COUNTIF(Table13[Always 29-Day Months],AA837),Y837=30)),Y837
-1,Y837))</f>
        <v>1</v>
      </c>
      <c r="AA837" s="45">
        <f>IFERROR(VALUE(W837),VLOOKUP(W837,MonthReplace[],2,0))</f>
        <v>0</v>
      </c>
      <c r="AB837" s="45" t="e">
        <f>IF(COUNTIF(Table9[MM Year],X837),VLOOKUP(AA837,MonthSerial[],VLOOKUP(X837,Table9[],3,0)+2,0),DATE(X837,AA837,0)-AC837)</f>
        <v>#VALUE!</v>
      </c>
      <c r="AC837" s="45" t="e">
        <f>IF(COUNTIF(Table9[MM Year],X837),
VLOOKUP(X837,Table9[],5,0),
DATE(X837,1,0))</f>
        <v>#VALUE!</v>
      </c>
      <c r="AD837" s="46" t="e">
        <f>IF(AA837=0,DATE(YEAR(AC837+1),7,16),
IF(V837=0,IF(COUNTIF(Table9[MM Year],X837),AC837+AB837+Z837+15-DAY(AC837+AB837+Z837+15)+16,AC837+AB837+Z837-DAY(AC837+AB837+Z837)+16),
IF(COUNTIF(Table9[MM Year],X837),
IF(AC837+AB837+Z837&lt;VLOOKUP(X837,Table9[],7,0),AC837
+AB837+Z837+VLOOKUP(X837,Table9[],4,0),AC837+AB837+Z837),AC837
+AB837+Z837)))</f>
        <v>#VALUE!</v>
      </c>
      <c r="AE837" s="42"/>
      <c r="AF837" s="15" t="str">
        <f>IFERROR(IF(COUNTIF(Table9[MM Year],X837),
IF(AD837&lt;VLOOKUP(X837,Table9[],7,0),AD837
+VLOOKUP(X837,Table9[],4,0),AD837),AD837
),"")</f>
        <v/>
      </c>
      <c r="AG837" s="5"/>
      <c r="AH837" s="5"/>
      <c r="AI837" s="5"/>
      <c r="AJ837" s="6"/>
      <c r="AK837" s="6"/>
      <c r="AL837" s="12" t="str">
        <f t="shared" ref="AL837:AL900" si="137">IF(AK837="","",CONCATENATE(AJ837,"-",AK837))</f>
        <v/>
      </c>
      <c r="AM837" s="5"/>
      <c r="AN837" s="27" t="str">
        <f t="shared" ref="AN837:AN900" si="138">IF(AM837="","",CONCATENATE("_",AM837))</f>
        <v/>
      </c>
      <c r="AO837" s="5"/>
      <c r="AP837" s="5"/>
      <c r="AQ837" s="6"/>
      <c r="AR837" s="12" t="str">
        <f t="shared" ref="AR837:AR900" si="139">IF(AQ837="","",CONCATENATE(AM837,"/",AO837,AP837,AQ837))</f>
        <v/>
      </c>
      <c r="AS837" s="6"/>
      <c r="AT837" s="5"/>
      <c r="AU837" s="53"/>
      <c r="AV837" s="53"/>
      <c r="AW837" s="54"/>
      <c r="AX837" s="15" t="str">
        <f t="shared" ref="AX837:AX900" si="140">IFERROR(DATE(AW837,AV837,AU837),"")</f>
        <v/>
      </c>
      <c r="AY837" s="5"/>
      <c r="AZ837" s="27" t="str">
        <f>IFERROR(VLOOKUP(AY837,vlookup!A$2:I$331,2,FALSE),"")</f>
        <v/>
      </c>
      <c r="BA837" s="27" t="str">
        <f>IFERROR(VLOOKUP(AY837,vlookup!A$2:I$331,3,FALSE),"")</f>
        <v/>
      </c>
      <c r="BB837" s="5"/>
      <c r="BC837" s="27" t="str">
        <f>IFERROR(VLOOKUP(BB837,vlookup!D$2:E$331,2,FALSE),"")</f>
        <v/>
      </c>
      <c r="BD837" s="5"/>
      <c r="BE837" s="27" t="str">
        <f t="shared" ref="BE837:BE900" si="141">IF(BD837="","",CONCATENATE(BB837,"_",BD837))</f>
        <v/>
      </c>
      <c r="BF837" s="27" t="str">
        <f>IFERROR(VLOOKUP(BE837,vlookup!G$2:I$331,2,FALSE),"")</f>
        <v/>
      </c>
      <c r="BG837" s="27" t="str">
        <f>IFERROR(VLOOKUP(BE837,vlookup!G$2:I$331,3,FALSE),"")</f>
        <v/>
      </c>
      <c r="BH837" s="5"/>
      <c r="BI837" s="6"/>
      <c r="BJ837" s="6"/>
      <c r="BK837" s="6"/>
      <c r="BL837" s="6"/>
    </row>
    <row r="838" spans="1:64">
      <c r="A838" s="4"/>
      <c r="B838" s="5"/>
      <c r="C838" s="27" t="str">
        <f>IFERROR(VLOOKUP(B838,vlookup!A$2:I$331,2,FALSE),"")</f>
        <v/>
      </c>
      <c r="D838" s="27" t="str">
        <f>IFERROR(VLOOKUP(B838,vlookup!A$2:I$331,3,FALSE),"")</f>
        <v/>
      </c>
      <c r="E838" s="5"/>
      <c r="F838" s="27" t="str">
        <f>IFERROR(VLOOKUP(E838,vlookup!D$2:E$331,2,FALSE),"")</f>
        <v/>
      </c>
      <c r="G838" s="5"/>
      <c r="H838" s="27" t="str">
        <f t="shared" si="132"/>
        <v/>
      </c>
      <c r="I838" s="27" t="str">
        <f>IFERROR(VLOOKUP(H838,vlookup!G$2:I$331,2,FALSE),"")</f>
        <v/>
      </c>
      <c r="J838" s="27" t="str">
        <f>IFERROR(VLOOKUP(H838,vlookup!G$2:I$331,3,FALSE),"")</f>
        <v/>
      </c>
      <c r="K838" s="5"/>
      <c r="L838" s="6"/>
      <c r="M838" s="6"/>
      <c r="N838" s="6"/>
      <c r="O838" s="6"/>
      <c r="P838" s="6"/>
      <c r="Q838" s="14" t="str">
        <f t="shared" si="133"/>
        <v/>
      </c>
      <c r="R838" s="5"/>
      <c r="S838" s="6"/>
      <c r="T838" s="6"/>
      <c r="U838" s="5"/>
      <c r="V838" s="45">
        <f t="shared" si="134"/>
        <v>0</v>
      </c>
      <c r="W838" s="45">
        <f t="shared" si="135"/>
        <v>0</v>
      </c>
      <c r="X838" s="45" t="e">
        <f t="shared" si="136"/>
        <v>#VALUE!</v>
      </c>
      <c r="Y838" s="45">
        <f>IFERROR(VALUE(V838),VLOOKUP(V838,DayReplace[],2,0))</f>
        <v>0</v>
      </c>
      <c r="Z838" s="45">
        <f>IF(V838=0,1,
IF(OR(AND(COUNTIF(Table12[Normal and Leap Years],X838),AA838=3,Y838=30),
AND(COUNTIF(Table9[MM Year],X838),COUNTIF(Table13[Always 29-Day Months],AA838),Y838=30)),Y838
-1,Y838))</f>
        <v>1</v>
      </c>
      <c r="AA838" s="45">
        <f>IFERROR(VALUE(W838),VLOOKUP(W838,MonthReplace[],2,0))</f>
        <v>0</v>
      </c>
      <c r="AB838" s="45" t="e">
        <f>IF(COUNTIF(Table9[MM Year],X838),VLOOKUP(AA838,MonthSerial[],VLOOKUP(X838,Table9[],3,0)+2,0),DATE(X838,AA838,0)-AC838)</f>
        <v>#VALUE!</v>
      </c>
      <c r="AC838" s="45" t="e">
        <f>IF(COUNTIF(Table9[MM Year],X838),
VLOOKUP(X838,Table9[],5,0),
DATE(X838,1,0))</f>
        <v>#VALUE!</v>
      </c>
      <c r="AD838" s="46" t="e">
        <f>IF(AA838=0,DATE(YEAR(AC838+1),7,16),
IF(V838=0,IF(COUNTIF(Table9[MM Year],X838),AC838+AB838+Z838+15-DAY(AC838+AB838+Z838+15)+16,AC838+AB838+Z838-DAY(AC838+AB838+Z838)+16),
IF(COUNTIF(Table9[MM Year],X838),
IF(AC838+AB838+Z838&lt;VLOOKUP(X838,Table9[],7,0),AC838
+AB838+Z838+VLOOKUP(X838,Table9[],4,0),AC838+AB838+Z838),AC838
+AB838+Z838)))</f>
        <v>#VALUE!</v>
      </c>
      <c r="AE838" s="42"/>
      <c r="AF838" s="15" t="str">
        <f>IFERROR(IF(COUNTIF(Table9[MM Year],X838),
IF(AD838&lt;VLOOKUP(X838,Table9[],7,0),AD838
+VLOOKUP(X838,Table9[],4,0),AD838),AD838
),"")</f>
        <v/>
      </c>
      <c r="AG838" s="5"/>
      <c r="AH838" s="5"/>
      <c r="AI838" s="5"/>
      <c r="AJ838" s="6"/>
      <c r="AK838" s="6"/>
      <c r="AL838" s="12" t="str">
        <f t="shared" si="137"/>
        <v/>
      </c>
      <c r="AM838" s="5"/>
      <c r="AN838" s="27" t="str">
        <f t="shared" si="138"/>
        <v/>
      </c>
      <c r="AO838" s="5"/>
      <c r="AP838" s="5"/>
      <c r="AQ838" s="6"/>
      <c r="AR838" s="12" t="str">
        <f t="shared" si="139"/>
        <v/>
      </c>
      <c r="AS838" s="6"/>
      <c r="AT838" s="5"/>
      <c r="AU838" s="53"/>
      <c r="AV838" s="53"/>
      <c r="AW838" s="54"/>
      <c r="AX838" s="15" t="str">
        <f t="shared" si="140"/>
        <v/>
      </c>
      <c r="AY838" s="5"/>
      <c r="AZ838" s="27" t="str">
        <f>IFERROR(VLOOKUP(AY838,vlookup!A$2:I$331,2,FALSE),"")</f>
        <v/>
      </c>
      <c r="BA838" s="27" t="str">
        <f>IFERROR(VLOOKUP(AY838,vlookup!A$2:I$331,3,FALSE),"")</f>
        <v/>
      </c>
      <c r="BB838" s="5"/>
      <c r="BC838" s="27" t="str">
        <f>IFERROR(VLOOKUP(BB838,vlookup!D$2:E$331,2,FALSE),"")</f>
        <v/>
      </c>
      <c r="BD838" s="5"/>
      <c r="BE838" s="27" t="str">
        <f t="shared" si="141"/>
        <v/>
      </c>
      <c r="BF838" s="27" t="str">
        <f>IFERROR(VLOOKUP(BE838,vlookup!G$2:I$331,2,FALSE),"")</f>
        <v/>
      </c>
      <c r="BG838" s="27" t="str">
        <f>IFERROR(VLOOKUP(BE838,vlookup!G$2:I$331,3,FALSE),"")</f>
        <v/>
      </c>
      <c r="BH838" s="5"/>
      <c r="BI838" s="6"/>
      <c r="BJ838" s="6"/>
      <c r="BK838" s="6"/>
      <c r="BL838" s="6"/>
    </row>
    <row r="839" spans="1:64">
      <c r="A839" s="4"/>
      <c r="B839" s="5"/>
      <c r="C839" s="27" t="str">
        <f>IFERROR(VLOOKUP(B839,vlookup!A$2:I$331,2,FALSE),"")</f>
        <v/>
      </c>
      <c r="D839" s="27" t="str">
        <f>IFERROR(VLOOKUP(B839,vlookup!A$2:I$331,3,FALSE),"")</f>
        <v/>
      </c>
      <c r="E839" s="5"/>
      <c r="F839" s="27" t="str">
        <f>IFERROR(VLOOKUP(E839,vlookup!D$2:E$331,2,FALSE),"")</f>
        <v/>
      </c>
      <c r="G839" s="5"/>
      <c r="H839" s="27" t="str">
        <f t="shared" si="132"/>
        <v/>
      </c>
      <c r="I839" s="27" t="str">
        <f>IFERROR(VLOOKUP(H839,vlookup!G$2:I$331,2,FALSE),"")</f>
        <v/>
      </c>
      <c r="J839" s="27" t="str">
        <f>IFERROR(VLOOKUP(H839,vlookup!G$2:I$331,3,FALSE),"")</f>
        <v/>
      </c>
      <c r="K839" s="5"/>
      <c r="L839" s="6"/>
      <c r="M839" s="6"/>
      <c r="N839" s="6"/>
      <c r="O839" s="6"/>
      <c r="P839" s="6"/>
      <c r="Q839" s="14" t="str">
        <f t="shared" si="133"/>
        <v/>
      </c>
      <c r="R839" s="5"/>
      <c r="S839" s="6"/>
      <c r="T839" s="6"/>
      <c r="U839" s="5"/>
      <c r="V839" s="45">
        <f t="shared" si="134"/>
        <v>0</v>
      </c>
      <c r="W839" s="45">
        <f t="shared" si="135"/>
        <v>0</v>
      </c>
      <c r="X839" s="45" t="e">
        <f t="shared" si="136"/>
        <v>#VALUE!</v>
      </c>
      <c r="Y839" s="45">
        <f>IFERROR(VALUE(V839),VLOOKUP(V839,DayReplace[],2,0))</f>
        <v>0</v>
      </c>
      <c r="Z839" s="45">
        <f>IF(V839=0,1,
IF(OR(AND(COUNTIF(Table12[Normal and Leap Years],X839),AA839=3,Y839=30),
AND(COUNTIF(Table9[MM Year],X839),COUNTIF(Table13[Always 29-Day Months],AA839),Y839=30)),Y839
-1,Y839))</f>
        <v>1</v>
      </c>
      <c r="AA839" s="45">
        <f>IFERROR(VALUE(W839),VLOOKUP(W839,MonthReplace[],2,0))</f>
        <v>0</v>
      </c>
      <c r="AB839" s="45" t="e">
        <f>IF(COUNTIF(Table9[MM Year],X839),VLOOKUP(AA839,MonthSerial[],VLOOKUP(X839,Table9[],3,0)+2,0),DATE(X839,AA839,0)-AC839)</f>
        <v>#VALUE!</v>
      </c>
      <c r="AC839" s="45" t="e">
        <f>IF(COUNTIF(Table9[MM Year],X839),
VLOOKUP(X839,Table9[],5,0),
DATE(X839,1,0))</f>
        <v>#VALUE!</v>
      </c>
      <c r="AD839" s="46" t="e">
        <f>IF(AA839=0,DATE(YEAR(AC839+1),7,16),
IF(V839=0,IF(COUNTIF(Table9[MM Year],X839),AC839+AB839+Z839+15-DAY(AC839+AB839+Z839+15)+16,AC839+AB839+Z839-DAY(AC839+AB839+Z839)+16),
IF(COUNTIF(Table9[MM Year],X839),
IF(AC839+AB839+Z839&lt;VLOOKUP(X839,Table9[],7,0),AC839
+AB839+Z839+VLOOKUP(X839,Table9[],4,0),AC839+AB839+Z839),AC839
+AB839+Z839)))</f>
        <v>#VALUE!</v>
      </c>
      <c r="AE839" s="42"/>
      <c r="AF839" s="15" t="str">
        <f>IFERROR(IF(COUNTIF(Table9[MM Year],X839),
IF(AD839&lt;VLOOKUP(X839,Table9[],7,0),AD839
+VLOOKUP(X839,Table9[],4,0),AD839),AD839
),"")</f>
        <v/>
      </c>
      <c r="AG839" s="5"/>
      <c r="AH839" s="5"/>
      <c r="AI839" s="5"/>
      <c r="AJ839" s="6"/>
      <c r="AK839" s="6"/>
      <c r="AL839" s="12" t="str">
        <f t="shared" si="137"/>
        <v/>
      </c>
      <c r="AM839" s="5"/>
      <c r="AN839" s="27" t="str">
        <f t="shared" si="138"/>
        <v/>
      </c>
      <c r="AO839" s="5"/>
      <c r="AP839" s="5"/>
      <c r="AQ839" s="6"/>
      <c r="AR839" s="12" t="str">
        <f t="shared" si="139"/>
        <v/>
      </c>
      <c r="AS839" s="6"/>
      <c r="AT839" s="5"/>
      <c r="AU839" s="53"/>
      <c r="AV839" s="53"/>
      <c r="AW839" s="54"/>
      <c r="AX839" s="15" t="str">
        <f t="shared" si="140"/>
        <v/>
      </c>
      <c r="AY839" s="5"/>
      <c r="AZ839" s="27" t="str">
        <f>IFERROR(VLOOKUP(AY839,vlookup!A$2:I$331,2,FALSE),"")</f>
        <v/>
      </c>
      <c r="BA839" s="27" t="str">
        <f>IFERROR(VLOOKUP(AY839,vlookup!A$2:I$331,3,FALSE),"")</f>
        <v/>
      </c>
      <c r="BB839" s="5"/>
      <c r="BC839" s="27" t="str">
        <f>IFERROR(VLOOKUP(BB839,vlookup!D$2:E$331,2,FALSE),"")</f>
        <v/>
      </c>
      <c r="BD839" s="5"/>
      <c r="BE839" s="27" t="str">
        <f t="shared" si="141"/>
        <v/>
      </c>
      <c r="BF839" s="27" t="str">
        <f>IFERROR(VLOOKUP(BE839,vlookup!G$2:I$331,2,FALSE),"")</f>
        <v/>
      </c>
      <c r="BG839" s="27" t="str">
        <f>IFERROR(VLOOKUP(BE839,vlookup!G$2:I$331,3,FALSE),"")</f>
        <v/>
      </c>
      <c r="BH839" s="5"/>
      <c r="BI839" s="6"/>
      <c r="BJ839" s="6"/>
      <c r="BK839" s="6"/>
      <c r="BL839" s="6"/>
    </row>
    <row r="840" spans="1:64">
      <c r="A840" s="4"/>
      <c r="B840" s="5"/>
      <c r="C840" s="27" t="str">
        <f>IFERROR(VLOOKUP(B840,vlookup!A$2:I$331,2,FALSE),"")</f>
        <v/>
      </c>
      <c r="D840" s="27" t="str">
        <f>IFERROR(VLOOKUP(B840,vlookup!A$2:I$331,3,FALSE),"")</f>
        <v/>
      </c>
      <c r="E840" s="5"/>
      <c r="F840" s="27" t="str">
        <f>IFERROR(VLOOKUP(E840,vlookup!D$2:E$331,2,FALSE),"")</f>
        <v/>
      </c>
      <c r="G840" s="5"/>
      <c r="H840" s="27" t="str">
        <f t="shared" si="132"/>
        <v/>
      </c>
      <c r="I840" s="27" t="str">
        <f>IFERROR(VLOOKUP(H840,vlookup!G$2:I$331,2,FALSE),"")</f>
        <v/>
      </c>
      <c r="J840" s="27" t="str">
        <f>IFERROR(VLOOKUP(H840,vlookup!G$2:I$331,3,FALSE),"")</f>
        <v/>
      </c>
      <c r="K840" s="5"/>
      <c r="L840" s="6"/>
      <c r="M840" s="6"/>
      <c r="N840" s="6"/>
      <c r="O840" s="6"/>
      <c r="P840" s="6"/>
      <c r="Q840" s="14" t="str">
        <f t="shared" si="133"/>
        <v/>
      </c>
      <c r="R840" s="5"/>
      <c r="S840" s="6"/>
      <c r="T840" s="6"/>
      <c r="U840" s="5"/>
      <c r="V840" s="45">
        <f t="shared" si="134"/>
        <v>0</v>
      </c>
      <c r="W840" s="45">
        <f t="shared" si="135"/>
        <v>0</v>
      </c>
      <c r="X840" s="45" t="e">
        <f t="shared" si="136"/>
        <v>#VALUE!</v>
      </c>
      <c r="Y840" s="45">
        <f>IFERROR(VALUE(V840),VLOOKUP(V840,DayReplace[],2,0))</f>
        <v>0</v>
      </c>
      <c r="Z840" s="45">
        <f>IF(V840=0,1,
IF(OR(AND(COUNTIF(Table12[Normal and Leap Years],X840),AA840=3,Y840=30),
AND(COUNTIF(Table9[MM Year],X840),COUNTIF(Table13[Always 29-Day Months],AA840),Y840=30)),Y840
-1,Y840))</f>
        <v>1</v>
      </c>
      <c r="AA840" s="45">
        <f>IFERROR(VALUE(W840),VLOOKUP(W840,MonthReplace[],2,0))</f>
        <v>0</v>
      </c>
      <c r="AB840" s="45" t="e">
        <f>IF(COUNTIF(Table9[MM Year],X840),VLOOKUP(AA840,MonthSerial[],VLOOKUP(X840,Table9[],3,0)+2,0),DATE(X840,AA840,0)-AC840)</f>
        <v>#VALUE!</v>
      </c>
      <c r="AC840" s="45" t="e">
        <f>IF(COUNTIF(Table9[MM Year],X840),
VLOOKUP(X840,Table9[],5,0),
DATE(X840,1,0))</f>
        <v>#VALUE!</v>
      </c>
      <c r="AD840" s="46" t="e">
        <f>IF(AA840=0,DATE(YEAR(AC840+1),7,16),
IF(V840=0,IF(COUNTIF(Table9[MM Year],X840),AC840+AB840+Z840+15-DAY(AC840+AB840+Z840+15)+16,AC840+AB840+Z840-DAY(AC840+AB840+Z840)+16),
IF(COUNTIF(Table9[MM Year],X840),
IF(AC840+AB840+Z840&lt;VLOOKUP(X840,Table9[],7,0),AC840
+AB840+Z840+VLOOKUP(X840,Table9[],4,0),AC840+AB840+Z840),AC840
+AB840+Z840)))</f>
        <v>#VALUE!</v>
      </c>
      <c r="AE840" s="42"/>
      <c r="AF840" s="15" t="str">
        <f>IFERROR(IF(COUNTIF(Table9[MM Year],X840),
IF(AD840&lt;VLOOKUP(X840,Table9[],7,0),AD840
+VLOOKUP(X840,Table9[],4,0),AD840),AD840
),"")</f>
        <v/>
      </c>
      <c r="AG840" s="5"/>
      <c r="AH840" s="5"/>
      <c r="AI840" s="5"/>
      <c r="AJ840" s="6"/>
      <c r="AK840" s="6"/>
      <c r="AL840" s="12" t="str">
        <f t="shared" si="137"/>
        <v/>
      </c>
      <c r="AM840" s="5"/>
      <c r="AN840" s="27" t="str">
        <f t="shared" si="138"/>
        <v/>
      </c>
      <c r="AO840" s="5"/>
      <c r="AP840" s="5"/>
      <c r="AQ840" s="6"/>
      <c r="AR840" s="12" t="str">
        <f t="shared" si="139"/>
        <v/>
      </c>
      <c r="AS840" s="6"/>
      <c r="AT840" s="5"/>
      <c r="AU840" s="53"/>
      <c r="AV840" s="53"/>
      <c r="AW840" s="54"/>
      <c r="AX840" s="15" t="str">
        <f t="shared" si="140"/>
        <v/>
      </c>
      <c r="AY840" s="5"/>
      <c r="AZ840" s="27" t="str">
        <f>IFERROR(VLOOKUP(AY840,vlookup!A$2:I$331,2,FALSE),"")</f>
        <v/>
      </c>
      <c r="BA840" s="27" t="str">
        <f>IFERROR(VLOOKUP(AY840,vlookup!A$2:I$331,3,FALSE),"")</f>
        <v/>
      </c>
      <c r="BB840" s="5"/>
      <c r="BC840" s="27" t="str">
        <f>IFERROR(VLOOKUP(BB840,vlookup!D$2:E$331,2,FALSE),"")</f>
        <v/>
      </c>
      <c r="BD840" s="5"/>
      <c r="BE840" s="27" t="str">
        <f t="shared" si="141"/>
        <v/>
      </c>
      <c r="BF840" s="27" t="str">
        <f>IFERROR(VLOOKUP(BE840,vlookup!G$2:I$331,2,FALSE),"")</f>
        <v/>
      </c>
      <c r="BG840" s="27" t="str">
        <f>IFERROR(VLOOKUP(BE840,vlookup!G$2:I$331,3,FALSE),"")</f>
        <v/>
      </c>
      <c r="BH840" s="5"/>
      <c r="BI840" s="6"/>
      <c r="BJ840" s="6"/>
      <c r="BK840" s="6"/>
      <c r="BL840" s="6"/>
    </row>
    <row r="841" spans="1:64">
      <c r="A841" s="4"/>
      <c r="B841" s="5"/>
      <c r="C841" s="27" t="str">
        <f>IFERROR(VLOOKUP(B841,vlookup!A$2:I$331,2,FALSE),"")</f>
        <v/>
      </c>
      <c r="D841" s="27" t="str">
        <f>IFERROR(VLOOKUP(B841,vlookup!A$2:I$331,3,FALSE),"")</f>
        <v/>
      </c>
      <c r="E841" s="5"/>
      <c r="F841" s="27" t="str">
        <f>IFERROR(VLOOKUP(E841,vlookup!D$2:E$331,2,FALSE),"")</f>
        <v/>
      </c>
      <c r="G841" s="5"/>
      <c r="H841" s="27" t="str">
        <f t="shared" si="132"/>
        <v/>
      </c>
      <c r="I841" s="27" t="str">
        <f>IFERROR(VLOOKUP(H841,vlookup!G$2:I$331,2,FALSE),"")</f>
        <v/>
      </c>
      <c r="J841" s="27" t="str">
        <f>IFERROR(VLOOKUP(H841,vlookup!G$2:I$331,3,FALSE),"")</f>
        <v/>
      </c>
      <c r="K841" s="5"/>
      <c r="L841" s="6"/>
      <c r="M841" s="6"/>
      <c r="N841" s="6"/>
      <c r="O841" s="6"/>
      <c r="P841" s="6"/>
      <c r="Q841" s="14" t="str">
        <f t="shared" si="133"/>
        <v/>
      </c>
      <c r="R841" s="5"/>
      <c r="S841" s="6"/>
      <c r="T841" s="6"/>
      <c r="U841" s="5"/>
      <c r="V841" s="45">
        <f t="shared" si="134"/>
        <v>0</v>
      </c>
      <c r="W841" s="45">
        <f t="shared" si="135"/>
        <v>0</v>
      </c>
      <c r="X841" s="45" t="e">
        <f t="shared" si="136"/>
        <v>#VALUE!</v>
      </c>
      <c r="Y841" s="45">
        <f>IFERROR(VALUE(V841),VLOOKUP(V841,DayReplace[],2,0))</f>
        <v>0</v>
      </c>
      <c r="Z841" s="45">
        <f>IF(V841=0,1,
IF(OR(AND(COUNTIF(Table12[Normal and Leap Years],X841),AA841=3,Y841=30),
AND(COUNTIF(Table9[MM Year],X841),COUNTIF(Table13[Always 29-Day Months],AA841),Y841=30)),Y841
-1,Y841))</f>
        <v>1</v>
      </c>
      <c r="AA841" s="45">
        <f>IFERROR(VALUE(W841),VLOOKUP(W841,MonthReplace[],2,0))</f>
        <v>0</v>
      </c>
      <c r="AB841" s="45" t="e">
        <f>IF(COUNTIF(Table9[MM Year],X841),VLOOKUP(AA841,MonthSerial[],VLOOKUP(X841,Table9[],3,0)+2,0),DATE(X841,AA841,0)-AC841)</f>
        <v>#VALUE!</v>
      </c>
      <c r="AC841" s="45" t="e">
        <f>IF(COUNTIF(Table9[MM Year],X841),
VLOOKUP(X841,Table9[],5,0),
DATE(X841,1,0))</f>
        <v>#VALUE!</v>
      </c>
      <c r="AD841" s="46" t="e">
        <f>IF(AA841=0,DATE(YEAR(AC841+1),7,16),
IF(V841=0,IF(COUNTIF(Table9[MM Year],X841),AC841+AB841+Z841+15-DAY(AC841+AB841+Z841+15)+16,AC841+AB841+Z841-DAY(AC841+AB841+Z841)+16),
IF(COUNTIF(Table9[MM Year],X841),
IF(AC841+AB841+Z841&lt;VLOOKUP(X841,Table9[],7,0),AC841
+AB841+Z841+VLOOKUP(X841,Table9[],4,0),AC841+AB841+Z841),AC841
+AB841+Z841)))</f>
        <v>#VALUE!</v>
      </c>
      <c r="AE841" s="42"/>
      <c r="AF841" s="15" t="str">
        <f>IFERROR(IF(COUNTIF(Table9[MM Year],X841),
IF(AD841&lt;VLOOKUP(X841,Table9[],7,0),AD841
+VLOOKUP(X841,Table9[],4,0),AD841),AD841
),"")</f>
        <v/>
      </c>
      <c r="AG841" s="5"/>
      <c r="AH841" s="5"/>
      <c r="AI841" s="5"/>
      <c r="AJ841" s="6"/>
      <c r="AK841" s="6"/>
      <c r="AL841" s="12" t="str">
        <f t="shared" si="137"/>
        <v/>
      </c>
      <c r="AM841" s="5"/>
      <c r="AN841" s="27" t="str">
        <f t="shared" si="138"/>
        <v/>
      </c>
      <c r="AO841" s="5"/>
      <c r="AP841" s="5"/>
      <c r="AQ841" s="6"/>
      <c r="AR841" s="12" t="str">
        <f t="shared" si="139"/>
        <v/>
      </c>
      <c r="AS841" s="6"/>
      <c r="AT841" s="5"/>
      <c r="AU841" s="53"/>
      <c r="AV841" s="53"/>
      <c r="AW841" s="54"/>
      <c r="AX841" s="15" t="str">
        <f t="shared" si="140"/>
        <v/>
      </c>
      <c r="AY841" s="5"/>
      <c r="AZ841" s="27" t="str">
        <f>IFERROR(VLOOKUP(AY841,vlookup!A$2:I$331,2,FALSE),"")</f>
        <v/>
      </c>
      <c r="BA841" s="27" t="str">
        <f>IFERROR(VLOOKUP(AY841,vlookup!A$2:I$331,3,FALSE),"")</f>
        <v/>
      </c>
      <c r="BB841" s="5"/>
      <c r="BC841" s="27" t="str">
        <f>IFERROR(VLOOKUP(BB841,vlookup!D$2:E$331,2,FALSE),"")</f>
        <v/>
      </c>
      <c r="BD841" s="5"/>
      <c r="BE841" s="27" t="str">
        <f t="shared" si="141"/>
        <v/>
      </c>
      <c r="BF841" s="27" t="str">
        <f>IFERROR(VLOOKUP(BE841,vlookup!G$2:I$331,2,FALSE),"")</f>
        <v/>
      </c>
      <c r="BG841" s="27" t="str">
        <f>IFERROR(VLOOKUP(BE841,vlookup!G$2:I$331,3,FALSE),"")</f>
        <v/>
      </c>
      <c r="BH841" s="5"/>
      <c r="BI841" s="6"/>
      <c r="BJ841" s="6"/>
      <c r="BK841" s="6"/>
      <c r="BL841" s="6"/>
    </row>
    <row r="842" spans="1:64">
      <c r="A842" s="4"/>
      <c r="B842" s="5"/>
      <c r="C842" s="27" t="str">
        <f>IFERROR(VLOOKUP(B842,vlookup!A$2:I$331,2,FALSE),"")</f>
        <v/>
      </c>
      <c r="D842" s="27" t="str">
        <f>IFERROR(VLOOKUP(B842,vlookup!A$2:I$331,3,FALSE),"")</f>
        <v/>
      </c>
      <c r="E842" s="5"/>
      <c r="F842" s="27" t="str">
        <f>IFERROR(VLOOKUP(E842,vlookup!D$2:E$331,2,FALSE),"")</f>
        <v/>
      </c>
      <c r="G842" s="5"/>
      <c r="H842" s="27" t="str">
        <f t="shared" si="132"/>
        <v/>
      </c>
      <c r="I842" s="27" t="str">
        <f>IFERROR(VLOOKUP(H842,vlookup!G$2:I$331,2,FALSE),"")</f>
        <v/>
      </c>
      <c r="J842" s="27" t="str">
        <f>IFERROR(VLOOKUP(H842,vlookup!G$2:I$331,3,FALSE),"")</f>
        <v/>
      </c>
      <c r="K842" s="5"/>
      <c r="L842" s="6"/>
      <c r="M842" s="6"/>
      <c r="N842" s="6"/>
      <c r="O842" s="6"/>
      <c r="P842" s="6"/>
      <c r="Q842" s="14" t="str">
        <f t="shared" si="133"/>
        <v/>
      </c>
      <c r="R842" s="5"/>
      <c r="S842" s="6"/>
      <c r="T842" s="6"/>
      <c r="U842" s="5"/>
      <c r="V842" s="45">
        <f t="shared" si="134"/>
        <v>0</v>
      </c>
      <c r="W842" s="45">
        <f t="shared" si="135"/>
        <v>0</v>
      </c>
      <c r="X842" s="45" t="e">
        <f t="shared" si="136"/>
        <v>#VALUE!</v>
      </c>
      <c r="Y842" s="45">
        <f>IFERROR(VALUE(V842),VLOOKUP(V842,DayReplace[],2,0))</f>
        <v>0</v>
      </c>
      <c r="Z842" s="45">
        <f>IF(V842=0,1,
IF(OR(AND(COUNTIF(Table12[Normal and Leap Years],X842),AA842=3,Y842=30),
AND(COUNTIF(Table9[MM Year],X842),COUNTIF(Table13[Always 29-Day Months],AA842),Y842=30)),Y842
-1,Y842))</f>
        <v>1</v>
      </c>
      <c r="AA842" s="45">
        <f>IFERROR(VALUE(W842),VLOOKUP(W842,MonthReplace[],2,0))</f>
        <v>0</v>
      </c>
      <c r="AB842" s="45" t="e">
        <f>IF(COUNTIF(Table9[MM Year],X842),VLOOKUP(AA842,MonthSerial[],VLOOKUP(X842,Table9[],3,0)+2,0),DATE(X842,AA842,0)-AC842)</f>
        <v>#VALUE!</v>
      </c>
      <c r="AC842" s="45" t="e">
        <f>IF(COUNTIF(Table9[MM Year],X842),
VLOOKUP(X842,Table9[],5,0),
DATE(X842,1,0))</f>
        <v>#VALUE!</v>
      </c>
      <c r="AD842" s="46" t="e">
        <f>IF(AA842=0,DATE(YEAR(AC842+1),7,16),
IF(V842=0,IF(COUNTIF(Table9[MM Year],X842),AC842+AB842+Z842+15-DAY(AC842+AB842+Z842+15)+16,AC842+AB842+Z842-DAY(AC842+AB842+Z842)+16),
IF(COUNTIF(Table9[MM Year],X842),
IF(AC842+AB842+Z842&lt;VLOOKUP(X842,Table9[],7,0),AC842
+AB842+Z842+VLOOKUP(X842,Table9[],4,0),AC842+AB842+Z842),AC842
+AB842+Z842)))</f>
        <v>#VALUE!</v>
      </c>
      <c r="AE842" s="42"/>
      <c r="AF842" s="15" t="str">
        <f>IFERROR(IF(COUNTIF(Table9[MM Year],X842),
IF(AD842&lt;VLOOKUP(X842,Table9[],7,0),AD842
+VLOOKUP(X842,Table9[],4,0),AD842),AD842
),"")</f>
        <v/>
      </c>
      <c r="AG842" s="5"/>
      <c r="AH842" s="5"/>
      <c r="AI842" s="5"/>
      <c r="AJ842" s="6"/>
      <c r="AK842" s="6"/>
      <c r="AL842" s="12" t="str">
        <f t="shared" si="137"/>
        <v/>
      </c>
      <c r="AM842" s="5"/>
      <c r="AN842" s="27" t="str">
        <f t="shared" si="138"/>
        <v/>
      </c>
      <c r="AO842" s="5"/>
      <c r="AP842" s="5"/>
      <c r="AQ842" s="6"/>
      <c r="AR842" s="12" t="str">
        <f t="shared" si="139"/>
        <v/>
      </c>
      <c r="AS842" s="6"/>
      <c r="AT842" s="5"/>
      <c r="AU842" s="53"/>
      <c r="AV842" s="53"/>
      <c r="AW842" s="54"/>
      <c r="AX842" s="15" t="str">
        <f t="shared" si="140"/>
        <v/>
      </c>
      <c r="AY842" s="5"/>
      <c r="AZ842" s="27" t="str">
        <f>IFERROR(VLOOKUP(AY842,vlookup!A$2:I$331,2,FALSE),"")</f>
        <v/>
      </c>
      <c r="BA842" s="27" t="str">
        <f>IFERROR(VLOOKUP(AY842,vlookup!A$2:I$331,3,FALSE),"")</f>
        <v/>
      </c>
      <c r="BB842" s="5"/>
      <c r="BC842" s="27" t="str">
        <f>IFERROR(VLOOKUP(BB842,vlookup!D$2:E$331,2,FALSE),"")</f>
        <v/>
      </c>
      <c r="BD842" s="5"/>
      <c r="BE842" s="27" t="str">
        <f t="shared" si="141"/>
        <v/>
      </c>
      <c r="BF842" s="27" t="str">
        <f>IFERROR(VLOOKUP(BE842,vlookup!G$2:I$331,2,FALSE),"")</f>
        <v/>
      </c>
      <c r="BG842" s="27" t="str">
        <f>IFERROR(VLOOKUP(BE842,vlookup!G$2:I$331,3,FALSE),"")</f>
        <v/>
      </c>
      <c r="BH842" s="5"/>
      <c r="BI842" s="6"/>
      <c r="BJ842" s="6"/>
      <c r="BK842" s="6"/>
      <c r="BL842" s="6"/>
    </row>
    <row r="843" spans="1:64">
      <c r="A843" s="4"/>
      <c r="B843" s="5"/>
      <c r="C843" s="27" t="str">
        <f>IFERROR(VLOOKUP(B843,vlookup!A$2:I$331,2,FALSE),"")</f>
        <v/>
      </c>
      <c r="D843" s="27" t="str">
        <f>IFERROR(VLOOKUP(B843,vlookup!A$2:I$331,3,FALSE),"")</f>
        <v/>
      </c>
      <c r="E843" s="5"/>
      <c r="F843" s="27" t="str">
        <f>IFERROR(VLOOKUP(E843,vlookup!D$2:E$331,2,FALSE),"")</f>
        <v/>
      </c>
      <c r="G843" s="5"/>
      <c r="H843" s="27" t="str">
        <f t="shared" si="132"/>
        <v/>
      </c>
      <c r="I843" s="27" t="str">
        <f>IFERROR(VLOOKUP(H843,vlookup!G$2:I$331,2,FALSE),"")</f>
        <v/>
      </c>
      <c r="J843" s="27" t="str">
        <f>IFERROR(VLOOKUP(H843,vlookup!G$2:I$331,3,FALSE),"")</f>
        <v/>
      </c>
      <c r="K843" s="5"/>
      <c r="L843" s="6"/>
      <c r="M843" s="6"/>
      <c r="N843" s="6"/>
      <c r="O843" s="6"/>
      <c r="P843" s="6"/>
      <c r="Q843" s="14" t="str">
        <f t="shared" si="133"/>
        <v/>
      </c>
      <c r="R843" s="5"/>
      <c r="S843" s="6"/>
      <c r="T843" s="6"/>
      <c r="U843" s="5"/>
      <c r="V843" s="45">
        <f t="shared" si="134"/>
        <v>0</v>
      </c>
      <c r="W843" s="45">
        <f t="shared" si="135"/>
        <v>0</v>
      </c>
      <c r="X843" s="45" t="e">
        <f t="shared" si="136"/>
        <v>#VALUE!</v>
      </c>
      <c r="Y843" s="45">
        <f>IFERROR(VALUE(V843),VLOOKUP(V843,DayReplace[],2,0))</f>
        <v>0</v>
      </c>
      <c r="Z843" s="45">
        <f>IF(V843=0,1,
IF(OR(AND(COUNTIF(Table12[Normal and Leap Years],X843),AA843=3,Y843=30),
AND(COUNTIF(Table9[MM Year],X843),COUNTIF(Table13[Always 29-Day Months],AA843),Y843=30)),Y843
-1,Y843))</f>
        <v>1</v>
      </c>
      <c r="AA843" s="45">
        <f>IFERROR(VALUE(W843),VLOOKUP(W843,MonthReplace[],2,0))</f>
        <v>0</v>
      </c>
      <c r="AB843" s="45" t="e">
        <f>IF(COUNTIF(Table9[MM Year],X843),VLOOKUP(AA843,MonthSerial[],VLOOKUP(X843,Table9[],3,0)+2,0),DATE(X843,AA843,0)-AC843)</f>
        <v>#VALUE!</v>
      </c>
      <c r="AC843" s="45" t="e">
        <f>IF(COUNTIF(Table9[MM Year],X843),
VLOOKUP(X843,Table9[],5,0),
DATE(X843,1,0))</f>
        <v>#VALUE!</v>
      </c>
      <c r="AD843" s="46" t="e">
        <f>IF(AA843=0,DATE(YEAR(AC843+1),7,16),
IF(V843=0,IF(COUNTIF(Table9[MM Year],X843),AC843+AB843+Z843+15-DAY(AC843+AB843+Z843+15)+16,AC843+AB843+Z843-DAY(AC843+AB843+Z843)+16),
IF(COUNTIF(Table9[MM Year],X843),
IF(AC843+AB843+Z843&lt;VLOOKUP(X843,Table9[],7,0),AC843
+AB843+Z843+VLOOKUP(X843,Table9[],4,0),AC843+AB843+Z843),AC843
+AB843+Z843)))</f>
        <v>#VALUE!</v>
      </c>
      <c r="AE843" s="42"/>
      <c r="AF843" s="15" t="str">
        <f>IFERROR(IF(COUNTIF(Table9[MM Year],X843),
IF(AD843&lt;VLOOKUP(X843,Table9[],7,0),AD843
+VLOOKUP(X843,Table9[],4,0),AD843),AD843
),"")</f>
        <v/>
      </c>
      <c r="AG843" s="5"/>
      <c r="AH843" s="5"/>
      <c r="AI843" s="5"/>
      <c r="AJ843" s="6"/>
      <c r="AK843" s="6"/>
      <c r="AL843" s="12" t="str">
        <f t="shared" si="137"/>
        <v/>
      </c>
      <c r="AM843" s="5"/>
      <c r="AN843" s="27" t="str">
        <f t="shared" si="138"/>
        <v/>
      </c>
      <c r="AO843" s="5"/>
      <c r="AP843" s="5"/>
      <c r="AQ843" s="6"/>
      <c r="AR843" s="12" t="str">
        <f t="shared" si="139"/>
        <v/>
      </c>
      <c r="AS843" s="6"/>
      <c r="AT843" s="5"/>
      <c r="AU843" s="53"/>
      <c r="AV843" s="53"/>
      <c r="AW843" s="54"/>
      <c r="AX843" s="15" t="str">
        <f t="shared" si="140"/>
        <v/>
      </c>
      <c r="AY843" s="5"/>
      <c r="AZ843" s="27" t="str">
        <f>IFERROR(VLOOKUP(AY843,vlookup!A$2:I$331,2,FALSE),"")</f>
        <v/>
      </c>
      <c r="BA843" s="27" t="str">
        <f>IFERROR(VLOOKUP(AY843,vlookup!A$2:I$331,3,FALSE),"")</f>
        <v/>
      </c>
      <c r="BB843" s="5"/>
      <c r="BC843" s="27" t="str">
        <f>IFERROR(VLOOKUP(BB843,vlookup!D$2:E$331,2,FALSE),"")</f>
        <v/>
      </c>
      <c r="BD843" s="5"/>
      <c r="BE843" s="27" t="str">
        <f t="shared" si="141"/>
        <v/>
      </c>
      <c r="BF843" s="27" t="str">
        <f>IFERROR(VLOOKUP(BE843,vlookup!G$2:I$331,2,FALSE),"")</f>
        <v/>
      </c>
      <c r="BG843" s="27" t="str">
        <f>IFERROR(VLOOKUP(BE843,vlookup!G$2:I$331,3,FALSE),"")</f>
        <v/>
      </c>
      <c r="BH843" s="5"/>
      <c r="BI843" s="6"/>
      <c r="BJ843" s="6"/>
      <c r="BK843" s="6"/>
      <c r="BL843" s="6"/>
    </row>
    <row r="844" spans="1:64">
      <c r="A844" s="4"/>
      <c r="B844" s="5"/>
      <c r="C844" s="27" t="str">
        <f>IFERROR(VLOOKUP(B844,vlookup!A$2:I$331,2,FALSE),"")</f>
        <v/>
      </c>
      <c r="D844" s="27" t="str">
        <f>IFERROR(VLOOKUP(B844,vlookup!A$2:I$331,3,FALSE),"")</f>
        <v/>
      </c>
      <c r="E844" s="5"/>
      <c r="F844" s="27" t="str">
        <f>IFERROR(VLOOKUP(E844,vlookup!D$2:E$331,2,FALSE),"")</f>
        <v/>
      </c>
      <c r="G844" s="5"/>
      <c r="H844" s="27" t="str">
        <f t="shared" si="132"/>
        <v/>
      </c>
      <c r="I844" s="27" t="str">
        <f>IFERROR(VLOOKUP(H844,vlookup!G$2:I$331,2,FALSE),"")</f>
        <v/>
      </c>
      <c r="J844" s="27" t="str">
        <f>IFERROR(VLOOKUP(H844,vlookup!G$2:I$331,3,FALSE),"")</f>
        <v/>
      </c>
      <c r="K844" s="5"/>
      <c r="L844" s="6"/>
      <c r="M844" s="6"/>
      <c r="N844" s="6"/>
      <c r="O844" s="6"/>
      <c r="P844" s="6"/>
      <c r="Q844" s="14" t="str">
        <f t="shared" si="133"/>
        <v/>
      </c>
      <c r="R844" s="5"/>
      <c r="S844" s="6"/>
      <c r="T844" s="6"/>
      <c r="U844" s="5"/>
      <c r="V844" s="45">
        <f t="shared" si="134"/>
        <v>0</v>
      </c>
      <c r="W844" s="45">
        <f t="shared" si="135"/>
        <v>0</v>
      </c>
      <c r="X844" s="45" t="e">
        <f t="shared" si="136"/>
        <v>#VALUE!</v>
      </c>
      <c r="Y844" s="45">
        <f>IFERROR(VALUE(V844),VLOOKUP(V844,DayReplace[],2,0))</f>
        <v>0</v>
      </c>
      <c r="Z844" s="45">
        <f>IF(V844=0,1,
IF(OR(AND(COUNTIF(Table12[Normal and Leap Years],X844),AA844=3,Y844=30),
AND(COUNTIF(Table9[MM Year],X844),COUNTIF(Table13[Always 29-Day Months],AA844),Y844=30)),Y844
-1,Y844))</f>
        <v>1</v>
      </c>
      <c r="AA844" s="45">
        <f>IFERROR(VALUE(W844),VLOOKUP(W844,MonthReplace[],2,0))</f>
        <v>0</v>
      </c>
      <c r="AB844" s="45" t="e">
        <f>IF(COUNTIF(Table9[MM Year],X844),VLOOKUP(AA844,MonthSerial[],VLOOKUP(X844,Table9[],3,0)+2,0),DATE(X844,AA844,0)-AC844)</f>
        <v>#VALUE!</v>
      </c>
      <c r="AC844" s="45" t="e">
        <f>IF(COUNTIF(Table9[MM Year],X844),
VLOOKUP(X844,Table9[],5,0),
DATE(X844,1,0))</f>
        <v>#VALUE!</v>
      </c>
      <c r="AD844" s="46" t="e">
        <f>IF(AA844=0,DATE(YEAR(AC844+1),7,16),
IF(V844=0,IF(COUNTIF(Table9[MM Year],X844),AC844+AB844+Z844+15-DAY(AC844+AB844+Z844+15)+16,AC844+AB844+Z844-DAY(AC844+AB844+Z844)+16),
IF(COUNTIF(Table9[MM Year],X844),
IF(AC844+AB844+Z844&lt;VLOOKUP(X844,Table9[],7,0),AC844
+AB844+Z844+VLOOKUP(X844,Table9[],4,0),AC844+AB844+Z844),AC844
+AB844+Z844)))</f>
        <v>#VALUE!</v>
      </c>
      <c r="AE844" s="42"/>
      <c r="AF844" s="15" t="str">
        <f>IFERROR(IF(COUNTIF(Table9[MM Year],X844),
IF(AD844&lt;VLOOKUP(X844,Table9[],7,0),AD844
+VLOOKUP(X844,Table9[],4,0),AD844),AD844
),"")</f>
        <v/>
      </c>
      <c r="AG844" s="5"/>
      <c r="AH844" s="5"/>
      <c r="AI844" s="5"/>
      <c r="AJ844" s="6"/>
      <c r="AK844" s="6"/>
      <c r="AL844" s="12" t="str">
        <f t="shared" si="137"/>
        <v/>
      </c>
      <c r="AM844" s="5"/>
      <c r="AN844" s="27" t="str">
        <f t="shared" si="138"/>
        <v/>
      </c>
      <c r="AO844" s="5"/>
      <c r="AP844" s="5"/>
      <c r="AQ844" s="6"/>
      <c r="AR844" s="12" t="str">
        <f t="shared" si="139"/>
        <v/>
      </c>
      <c r="AS844" s="6"/>
      <c r="AT844" s="5"/>
      <c r="AU844" s="53"/>
      <c r="AV844" s="53"/>
      <c r="AW844" s="54"/>
      <c r="AX844" s="15" t="str">
        <f t="shared" si="140"/>
        <v/>
      </c>
      <c r="AY844" s="5"/>
      <c r="AZ844" s="27" t="str">
        <f>IFERROR(VLOOKUP(AY844,vlookup!A$2:I$331,2,FALSE),"")</f>
        <v/>
      </c>
      <c r="BA844" s="27" t="str">
        <f>IFERROR(VLOOKUP(AY844,vlookup!A$2:I$331,3,FALSE),"")</f>
        <v/>
      </c>
      <c r="BB844" s="5"/>
      <c r="BC844" s="27" t="str">
        <f>IFERROR(VLOOKUP(BB844,vlookup!D$2:E$331,2,FALSE),"")</f>
        <v/>
      </c>
      <c r="BD844" s="5"/>
      <c r="BE844" s="27" t="str">
        <f t="shared" si="141"/>
        <v/>
      </c>
      <c r="BF844" s="27" t="str">
        <f>IFERROR(VLOOKUP(BE844,vlookup!G$2:I$331,2,FALSE),"")</f>
        <v/>
      </c>
      <c r="BG844" s="27" t="str">
        <f>IFERROR(VLOOKUP(BE844,vlookup!G$2:I$331,3,FALSE),"")</f>
        <v/>
      </c>
      <c r="BH844" s="5"/>
      <c r="BI844" s="6"/>
      <c r="BJ844" s="6"/>
      <c r="BK844" s="6"/>
      <c r="BL844" s="6"/>
    </row>
    <row r="845" spans="1:64">
      <c r="A845" s="4"/>
      <c r="B845" s="5"/>
      <c r="C845" s="27" t="str">
        <f>IFERROR(VLOOKUP(B845,vlookup!A$2:I$331,2,FALSE),"")</f>
        <v/>
      </c>
      <c r="D845" s="27" t="str">
        <f>IFERROR(VLOOKUP(B845,vlookup!A$2:I$331,3,FALSE),"")</f>
        <v/>
      </c>
      <c r="E845" s="5"/>
      <c r="F845" s="27" t="str">
        <f>IFERROR(VLOOKUP(E845,vlookup!D$2:E$331,2,FALSE),"")</f>
        <v/>
      </c>
      <c r="G845" s="5"/>
      <c r="H845" s="27" t="str">
        <f t="shared" si="132"/>
        <v/>
      </c>
      <c r="I845" s="27" t="str">
        <f>IFERROR(VLOOKUP(H845,vlookup!G$2:I$331,2,FALSE),"")</f>
        <v/>
      </c>
      <c r="J845" s="27" t="str">
        <f>IFERROR(VLOOKUP(H845,vlookup!G$2:I$331,3,FALSE),"")</f>
        <v/>
      </c>
      <c r="K845" s="5"/>
      <c r="L845" s="6"/>
      <c r="M845" s="6"/>
      <c r="N845" s="6"/>
      <c r="O845" s="6"/>
      <c r="P845" s="6"/>
      <c r="Q845" s="14" t="str">
        <f t="shared" si="133"/>
        <v/>
      </c>
      <c r="R845" s="5"/>
      <c r="S845" s="6"/>
      <c r="T845" s="6"/>
      <c r="U845" s="5"/>
      <c r="V845" s="45">
        <f t="shared" si="134"/>
        <v>0</v>
      </c>
      <c r="W845" s="45">
        <f t="shared" si="135"/>
        <v>0</v>
      </c>
      <c r="X845" s="45" t="e">
        <f t="shared" si="136"/>
        <v>#VALUE!</v>
      </c>
      <c r="Y845" s="45">
        <f>IFERROR(VALUE(V845),VLOOKUP(V845,DayReplace[],2,0))</f>
        <v>0</v>
      </c>
      <c r="Z845" s="45">
        <f>IF(V845=0,1,
IF(OR(AND(COUNTIF(Table12[Normal and Leap Years],X845),AA845=3,Y845=30),
AND(COUNTIF(Table9[MM Year],X845),COUNTIF(Table13[Always 29-Day Months],AA845),Y845=30)),Y845
-1,Y845))</f>
        <v>1</v>
      </c>
      <c r="AA845" s="45">
        <f>IFERROR(VALUE(W845),VLOOKUP(W845,MonthReplace[],2,0))</f>
        <v>0</v>
      </c>
      <c r="AB845" s="45" t="e">
        <f>IF(COUNTIF(Table9[MM Year],X845),VLOOKUP(AA845,MonthSerial[],VLOOKUP(X845,Table9[],3,0)+2,0),DATE(X845,AA845,0)-AC845)</f>
        <v>#VALUE!</v>
      </c>
      <c r="AC845" s="45" t="e">
        <f>IF(COUNTIF(Table9[MM Year],X845),
VLOOKUP(X845,Table9[],5,0),
DATE(X845,1,0))</f>
        <v>#VALUE!</v>
      </c>
      <c r="AD845" s="46" t="e">
        <f>IF(AA845=0,DATE(YEAR(AC845+1),7,16),
IF(V845=0,IF(COUNTIF(Table9[MM Year],X845),AC845+AB845+Z845+15-DAY(AC845+AB845+Z845+15)+16,AC845+AB845+Z845-DAY(AC845+AB845+Z845)+16),
IF(COUNTIF(Table9[MM Year],X845),
IF(AC845+AB845+Z845&lt;VLOOKUP(X845,Table9[],7,0),AC845
+AB845+Z845+VLOOKUP(X845,Table9[],4,0),AC845+AB845+Z845),AC845
+AB845+Z845)))</f>
        <v>#VALUE!</v>
      </c>
      <c r="AE845" s="42"/>
      <c r="AF845" s="15" t="str">
        <f>IFERROR(IF(COUNTIF(Table9[MM Year],X845),
IF(AD845&lt;VLOOKUP(X845,Table9[],7,0),AD845
+VLOOKUP(X845,Table9[],4,0),AD845),AD845
),"")</f>
        <v/>
      </c>
      <c r="AG845" s="5"/>
      <c r="AH845" s="5"/>
      <c r="AI845" s="5"/>
      <c r="AJ845" s="6"/>
      <c r="AK845" s="6"/>
      <c r="AL845" s="12" t="str">
        <f t="shared" si="137"/>
        <v/>
      </c>
      <c r="AM845" s="5"/>
      <c r="AN845" s="27" t="str">
        <f t="shared" si="138"/>
        <v/>
      </c>
      <c r="AO845" s="5"/>
      <c r="AP845" s="5"/>
      <c r="AQ845" s="6"/>
      <c r="AR845" s="12" t="str">
        <f t="shared" si="139"/>
        <v/>
      </c>
      <c r="AS845" s="6"/>
      <c r="AT845" s="5"/>
      <c r="AU845" s="53"/>
      <c r="AV845" s="53"/>
      <c r="AW845" s="54"/>
      <c r="AX845" s="15" t="str">
        <f t="shared" si="140"/>
        <v/>
      </c>
      <c r="AY845" s="5"/>
      <c r="AZ845" s="27" t="str">
        <f>IFERROR(VLOOKUP(AY845,vlookup!A$2:I$331,2,FALSE),"")</f>
        <v/>
      </c>
      <c r="BA845" s="27" t="str">
        <f>IFERROR(VLOOKUP(AY845,vlookup!A$2:I$331,3,FALSE),"")</f>
        <v/>
      </c>
      <c r="BB845" s="5"/>
      <c r="BC845" s="27" t="str">
        <f>IFERROR(VLOOKUP(BB845,vlookup!D$2:E$331,2,FALSE),"")</f>
        <v/>
      </c>
      <c r="BD845" s="5"/>
      <c r="BE845" s="27" t="str">
        <f t="shared" si="141"/>
        <v/>
      </c>
      <c r="BF845" s="27" t="str">
        <f>IFERROR(VLOOKUP(BE845,vlookup!G$2:I$331,2,FALSE),"")</f>
        <v/>
      </c>
      <c r="BG845" s="27" t="str">
        <f>IFERROR(VLOOKUP(BE845,vlookup!G$2:I$331,3,FALSE),"")</f>
        <v/>
      </c>
      <c r="BH845" s="5"/>
      <c r="BI845" s="6"/>
      <c r="BJ845" s="6"/>
      <c r="BK845" s="6"/>
      <c r="BL845" s="6"/>
    </row>
    <row r="846" spans="1:64">
      <c r="A846" s="4"/>
      <c r="B846" s="5"/>
      <c r="C846" s="27" t="str">
        <f>IFERROR(VLOOKUP(B846,vlookup!A$2:I$331,2,FALSE),"")</f>
        <v/>
      </c>
      <c r="D846" s="27" t="str">
        <f>IFERROR(VLOOKUP(B846,vlookup!A$2:I$331,3,FALSE),"")</f>
        <v/>
      </c>
      <c r="E846" s="5"/>
      <c r="F846" s="27" t="str">
        <f>IFERROR(VLOOKUP(E846,vlookup!D$2:E$331,2,FALSE),"")</f>
        <v/>
      </c>
      <c r="G846" s="5"/>
      <c r="H846" s="27" t="str">
        <f t="shared" si="132"/>
        <v/>
      </c>
      <c r="I846" s="27" t="str">
        <f>IFERROR(VLOOKUP(H846,vlookup!G$2:I$331,2,FALSE),"")</f>
        <v/>
      </c>
      <c r="J846" s="27" t="str">
        <f>IFERROR(VLOOKUP(H846,vlookup!G$2:I$331,3,FALSE),"")</f>
        <v/>
      </c>
      <c r="K846" s="5"/>
      <c r="L846" s="6"/>
      <c r="M846" s="6"/>
      <c r="N846" s="6"/>
      <c r="O846" s="6"/>
      <c r="P846" s="6"/>
      <c r="Q846" s="14" t="str">
        <f t="shared" si="133"/>
        <v/>
      </c>
      <c r="R846" s="5"/>
      <c r="S846" s="6"/>
      <c r="T846" s="6"/>
      <c r="U846" s="5"/>
      <c r="V846" s="45">
        <f t="shared" si="134"/>
        <v>0</v>
      </c>
      <c r="W846" s="45">
        <f t="shared" si="135"/>
        <v>0</v>
      </c>
      <c r="X846" s="45" t="e">
        <f t="shared" si="136"/>
        <v>#VALUE!</v>
      </c>
      <c r="Y846" s="45">
        <f>IFERROR(VALUE(V846),VLOOKUP(V846,DayReplace[],2,0))</f>
        <v>0</v>
      </c>
      <c r="Z846" s="45">
        <f>IF(V846=0,1,
IF(OR(AND(COUNTIF(Table12[Normal and Leap Years],X846),AA846=3,Y846=30),
AND(COUNTIF(Table9[MM Year],X846),COUNTIF(Table13[Always 29-Day Months],AA846),Y846=30)),Y846
-1,Y846))</f>
        <v>1</v>
      </c>
      <c r="AA846" s="45">
        <f>IFERROR(VALUE(W846),VLOOKUP(W846,MonthReplace[],2,0))</f>
        <v>0</v>
      </c>
      <c r="AB846" s="45" t="e">
        <f>IF(COUNTIF(Table9[MM Year],X846),VLOOKUP(AA846,MonthSerial[],VLOOKUP(X846,Table9[],3,0)+2,0),DATE(X846,AA846,0)-AC846)</f>
        <v>#VALUE!</v>
      </c>
      <c r="AC846" s="45" t="e">
        <f>IF(COUNTIF(Table9[MM Year],X846),
VLOOKUP(X846,Table9[],5,0),
DATE(X846,1,0))</f>
        <v>#VALUE!</v>
      </c>
      <c r="AD846" s="46" t="e">
        <f>IF(AA846=0,DATE(YEAR(AC846+1),7,16),
IF(V846=0,IF(COUNTIF(Table9[MM Year],X846),AC846+AB846+Z846+15-DAY(AC846+AB846+Z846+15)+16,AC846+AB846+Z846-DAY(AC846+AB846+Z846)+16),
IF(COUNTIF(Table9[MM Year],X846),
IF(AC846+AB846+Z846&lt;VLOOKUP(X846,Table9[],7,0),AC846
+AB846+Z846+VLOOKUP(X846,Table9[],4,0),AC846+AB846+Z846),AC846
+AB846+Z846)))</f>
        <v>#VALUE!</v>
      </c>
      <c r="AE846" s="42"/>
      <c r="AF846" s="15" t="str">
        <f>IFERROR(IF(COUNTIF(Table9[MM Year],X846),
IF(AD846&lt;VLOOKUP(X846,Table9[],7,0),AD846
+VLOOKUP(X846,Table9[],4,0),AD846),AD846
),"")</f>
        <v/>
      </c>
      <c r="AG846" s="5"/>
      <c r="AH846" s="5"/>
      <c r="AI846" s="5"/>
      <c r="AJ846" s="6"/>
      <c r="AK846" s="6"/>
      <c r="AL846" s="12" t="str">
        <f t="shared" si="137"/>
        <v/>
      </c>
      <c r="AM846" s="5"/>
      <c r="AN846" s="27" t="str">
        <f t="shared" si="138"/>
        <v/>
      </c>
      <c r="AO846" s="5"/>
      <c r="AP846" s="5"/>
      <c r="AQ846" s="6"/>
      <c r="AR846" s="12" t="str">
        <f t="shared" si="139"/>
        <v/>
      </c>
      <c r="AS846" s="6"/>
      <c r="AT846" s="5"/>
      <c r="AU846" s="53"/>
      <c r="AV846" s="53"/>
      <c r="AW846" s="54"/>
      <c r="AX846" s="15" t="str">
        <f t="shared" si="140"/>
        <v/>
      </c>
      <c r="AY846" s="5"/>
      <c r="AZ846" s="27" t="str">
        <f>IFERROR(VLOOKUP(AY846,vlookup!A$2:I$331,2,FALSE),"")</f>
        <v/>
      </c>
      <c r="BA846" s="27" t="str">
        <f>IFERROR(VLOOKUP(AY846,vlookup!A$2:I$331,3,FALSE),"")</f>
        <v/>
      </c>
      <c r="BB846" s="5"/>
      <c r="BC846" s="27" t="str">
        <f>IFERROR(VLOOKUP(BB846,vlookup!D$2:E$331,2,FALSE),"")</f>
        <v/>
      </c>
      <c r="BD846" s="5"/>
      <c r="BE846" s="27" t="str">
        <f t="shared" si="141"/>
        <v/>
      </c>
      <c r="BF846" s="27" t="str">
        <f>IFERROR(VLOOKUP(BE846,vlookup!G$2:I$331,2,FALSE),"")</f>
        <v/>
      </c>
      <c r="BG846" s="27" t="str">
        <f>IFERROR(VLOOKUP(BE846,vlookup!G$2:I$331,3,FALSE),"")</f>
        <v/>
      </c>
      <c r="BH846" s="5"/>
      <c r="BI846" s="6"/>
      <c r="BJ846" s="6"/>
      <c r="BK846" s="6"/>
      <c r="BL846" s="6"/>
    </row>
    <row r="847" spans="1:64">
      <c r="A847" s="4"/>
      <c r="B847" s="5"/>
      <c r="C847" s="27" t="str">
        <f>IFERROR(VLOOKUP(B847,vlookup!A$2:I$331,2,FALSE),"")</f>
        <v/>
      </c>
      <c r="D847" s="27" t="str">
        <f>IFERROR(VLOOKUP(B847,vlookup!A$2:I$331,3,FALSE),"")</f>
        <v/>
      </c>
      <c r="E847" s="5"/>
      <c r="F847" s="27" t="str">
        <f>IFERROR(VLOOKUP(E847,vlookup!D$2:E$331,2,FALSE),"")</f>
        <v/>
      </c>
      <c r="G847" s="5"/>
      <c r="H847" s="27" t="str">
        <f t="shared" si="132"/>
        <v/>
      </c>
      <c r="I847" s="27" t="str">
        <f>IFERROR(VLOOKUP(H847,vlookup!G$2:I$331,2,FALSE),"")</f>
        <v/>
      </c>
      <c r="J847" s="27" t="str">
        <f>IFERROR(VLOOKUP(H847,vlookup!G$2:I$331,3,FALSE),"")</f>
        <v/>
      </c>
      <c r="K847" s="5"/>
      <c r="L847" s="6"/>
      <c r="M847" s="6"/>
      <c r="N847" s="6"/>
      <c r="O847" s="6"/>
      <c r="P847" s="6"/>
      <c r="Q847" s="14" t="str">
        <f t="shared" si="133"/>
        <v/>
      </c>
      <c r="R847" s="5"/>
      <c r="S847" s="6"/>
      <c r="T847" s="6"/>
      <c r="U847" s="5"/>
      <c r="V847" s="45">
        <f t="shared" si="134"/>
        <v>0</v>
      </c>
      <c r="W847" s="45">
        <f t="shared" si="135"/>
        <v>0</v>
      </c>
      <c r="X847" s="45" t="e">
        <f t="shared" si="136"/>
        <v>#VALUE!</v>
      </c>
      <c r="Y847" s="45">
        <f>IFERROR(VALUE(V847),VLOOKUP(V847,DayReplace[],2,0))</f>
        <v>0</v>
      </c>
      <c r="Z847" s="45">
        <f>IF(V847=0,1,
IF(OR(AND(COUNTIF(Table12[Normal and Leap Years],X847),AA847=3,Y847=30),
AND(COUNTIF(Table9[MM Year],X847),COUNTIF(Table13[Always 29-Day Months],AA847),Y847=30)),Y847
-1,Y847))</f>
        <v>1</v>
      </c>
      <c r="AA847" s="45">
        <f>IFERROR(VALUE(W847),VLOOKUP(W847,MonthReplace[],2,0))</f>
        <v>0</v>
      </c>
      <c r="AB847" s="45" t="e">
        <f>IF(COUNTIF(Table9[MM Year],X847),VLOOKUP(AA847,MonthSerial[],VLOOKUP(X847,Table9[],3,0)+2,0),DATE(X847,AA847,0)-AC847)</f>
        <v>#VALUE!</v>
      </c>
      <c r="AC847" s="45" t="e">
        <f>IF(COUNTIF(Table9[MM Year],X847),
VLOOKUP(X847,Table9[],5,0),
DATE(X847,1,0))</f>
        <v>#VALUE!</v>
      </c>
      <c r="AD847" s="46" t="e">
        <f>IF(AA847=0,DATE(YEAR(AC847+1),7,16),
IF(V847=0,IF(COUNTIF(Table9[MM Year],X847),AC847+AB847+Z847+15-DAY(AC847+AB847+Z847+15)+16,AC847+AB847+Z847-DAY(AC847+AB847+Z847)+16),
IF(COUNTIF(Table9[MM Year],X847),
IF(AC847+AB847+Z847&lt;VLOOKUP(X847,Table9[],7,0),AC847
+AB847+Z847+VLOOKUP(X847,Table9[],4,0),AC847+AB847+Z847),AC847
+AB847+Z847)))</f>
        <v>#VALUE!</v>
      </c>
      <c r="AE847" s="42"/>
      <c r="AF847" s="15" t="str">
        <f>IFERROR(IF(COUNTIF(Table9[MM Year],X847),
IF(AD847&lt;VLOOKUP(X847,Table9[],7,0),AD847
+VLOOKUP(X847,Table9[],4,0),AD847),AD847
),"")</f>
        <v/>
      </c>
      <c r="AG847" s="5"/>
      <c r="AH847" s="5"/>
      <c r="AI847" s="5"/>
      <c r="AJ847" s="6"/>
      <c r="AK847" s="6"/>
      <c r="AL847" s="12" t="str">
        <f t="shared" si="137"/>
        <v/>
      </c>
      <c r="AM847" s="5"/>
      <c r="AN847" s="27" t="str">
        <f t="shared" si="138"/>
        <v/>
      </c>
      <c r="AO847" s="5"/>
      <c r="AP847" s="5"/>
      <c r="AQ847" s="6"/>
      <c r="AR847" s="12" t="str">
        <f t="shared" si="139"/>
        <v/>
      </c>
      <c r="AS847" s="6"/>
      <c r="AT847" s="5"/>
      <c r="AU847" s="53"/>
      <c r="AV847" s="53"/>
      <c r="AW847" s="54"/>
      <c r="AX847" s="15" t="str">
        <f t="shared" si="140"/>
        <v/>
      </c>
      <c r="AY847" s="5"/>
      <c r="AZ847" s="27" t="str">
        <f>IFERROR(VLOOKUP(AY847,vlookup!A$2:I$331,2,FALSE),"")</f>
        <v/>
      </c>
      <c r="BA847" s="27" t="str">
        <f>IFERROR(VLOOKUP(AY847,vlookup!A$2:I$331,3,FALSE),"")</f>
        <v/>
      </c>
      <c r="BB847" s="5"/>
      <c r="BC847" s="27" t="str">
        <f>IFERROR(VLOOKUP(BB847,vlookup!D$2:E$331,2,FALSE),"")</f>
        <v/>
      </c>
      <c r="BD847" s="5"/>
      <c r="BE847" s="27" t="str">
        <f t="shared" si="141"/>
        <v/>
      </c>
      <c r="BF847" s="27" t="str">
        <f>IFERROR(VLOOKUP(BE847,vlookup!G$2:I$331,2,FALSE),"")</f>
        <v/>
      </c>
      <c r="BG847" s="27" t="str">
        <f>IFERROR(VLOOKUP(BE847,vlookup!G$2:I$331,3,FALSE),"")</f>
        <v/>
      </c>
      <c r="BH847" s="5"/>
      <c r="BI847" s="6"/>
      <c r="BJ847" s="6"/>
      <c r="BK847" s="6"/>
      <c r="BL847" s="6"/>
    </row>
    <row r="848" spans="1:64">
      <c r="A848" s="4"/>
      <c r="B848" s="5"/>
      <c r="C848" s="27" t="str">
        <f>IFERROR(VLOOKUP(B848,vlookup!A$2:I$331,2,FALSE),"")</f>
        <v/>
      </c>
      <c r="D848" s="27" t="str">
        <f>IFERROR(VLOOKUP(B848,vlookup!A$2:I$331,3,FALSE),"")</f>
        <v/>
      </c>
      <c r="E848" s="5"/>
      <c r="F848" s="27" t="str">
        <f>IFERROR(VLOOKUP(E848,vlookup!D$2:E$331,2,FALSE),"")</f>
        <v/>
      </c>
      <c r="G848" s="5"/>
      <c r="H848" s="27" t="str">
        <f t="shared" si="132"/>
        <v/>
      </c>
      <c r="I848" s="27" t="str">
        <f>IFERROR(VLOOKUP(H848,vlookup!G$2:I$331,2,FALSE),"")</f>
        <v/>
      </c>
      <c r="J848" s="27" t="str">
        <f>IFERROR(VLOOKUP(H848,vlookup!G$2:I$331,3,FALSE),"")</f>
        <v/>
      </c>
      <c r="K848" s="5"/>
      <c r="L848" s="6"/>
      <c r="M848" s="6"/>
      <c r="N848" s="6"/>
      <c r="O848" s="6"/>
      <c r="P848" s="6"/>
      <c r="Q848" s="14" t="str">
        <f t="shared" si="133"/>
        <v/>
      </c>
      <c r="R848" s="5"/>
      <c r="S848" s="6"/>
      <c r="T848" s="6"/>
      <c r="U848" s="5"/>
      <c r="V848" s="45">
        <f t="shared" si="134"/>
        <v>0</v>
      </c>
      <c r="W848" s="45">
        <f t="shared" si="135"/>
        <v>0</v>
      </c>
      <c r="X848" s="45" t="e">
        <f t="shared" si="136"/>
        <v>#VALUE!</v>
      </c>
      <c r="Y848" s="45">
        <f>IFERROR(VALUE(V848),VLOOKUP(V848,DayReplace[],2,0))</f>
        <v>0</v>
      </c>
      <c r="Z848" s="45">
        <f>IF(V848=0,1,
IF(OR(AND(COUNTIF(Table12[Normal and Leap Years],X848),AA848=3,Y848=30),
AND(COUNTIF(Table9[MM Year],X848),COUNTIF(Table13[Always 29-Day Months],AA848),Y848=30)),Y848
-1,Y848))</f>
        <v>1</v>
      </c>
      <c r="AA848" s="45">
        <f>IFERROR(VALUE(W848),VLOOKUP(W848,MonthReplace[],2,0))</f>
        <v>0</v>
      </c>
      <c r="AB848" s="45" t="e">
        <f>IF(COUNTIF(Table9[MM Year],X848),VLOOKUP(AA848,MonthSerial[],VLOOKUP(X848,Table9[],3,0)+2,0),DATE(X848,AA848,0)-AC848)</f>
        <v>#VALUE!</v>
      </c>
      <c r="AC848" s="45" t="e">
        <f>IF(COUNTIF(Table9[MM Year],X848),
VLOOKUP(X848,Table9[],5,0),
DATE(X848,1,0))</f>
        <v>#VALUE!</v>
      </c>
      <c r="AD848" s="46" t="e">
        <f>IF(AA848=0,DATE(YEAR(AC848+1),7,16),
IF(V848=0,IF(COUNTIF(Table9[MM Year],X848),AC848+AB848+Z848+15-DAY(AC848+AB848+Z848+15)+16,AC848+AB848+Z848-DAY(AC848+AB848+Z848)+16),
IF(COUNTIF(Table9[MM Year],X848),
IF(AC848+AB848+Z848&lt;VLOOKUP(X848,Table9[],7,0),AC848
+AB848+Z848+VLOOKUP(X848,Table9[],4,0),AC848+AB848+Z848),AC848
+AB848+Z848)))</f>
        <v>#VALUE!</v>
      </c>
      <c r="AE848" s="42"/>
      <c r="AF848" s="15" t="str">
        <f>IFERROR(IF(COUNTIF(Table9[MM Year],X848),
IF(AD848&lt;VLOOKUP(X848,Table9[],7,0),AD848
+VLOOKUP(X848,Table9[],4,0),AD848),AD848
),"")</f>
        <v/>
      </c>
      <c r="AG848" s="5"/>
      <c r="AH848" s="5"/>
      <c r="AI848" s="5"/>
      <c r="AJ848" s="6"/>
      <c r="AK848" s="6"/>
      <c r="AL848" s="12" t="str">
        <f t="shared" si="137"/>
        <v/>
      </c>
      <c r="AM848" s="5"/>
      <c r="AN848" s="27" t="str">
        <f t="shared" si="138"/>
        <v/>
      </c>
      <c r="AO848" s="5"/>
      <c r="AP848" s="5"/>
      <c r="AQ848" s="6"/>
      <c r="AR848" s="12" t="str">
        <f t="shared" si="139"/>
        <v/>
      </c>
      <c r="AS848" s="6"/>
      <c r="AT848" s="5"/>
      <c r="AU848" s="53"/>
      <c r="AV848" s="53"/>
      <c r="AW848" s="54"/>
      <c r="AX848" s="15" t="str">
        <f t="shared" si="140"/>
        <v/>
      </c>
      <c r="AY848" s="5"/>
      <c r="AZ848" s="27" t="str">
        <f>IFERROR(VLOOKUP(AY848,vlookup!A$2:I$331,2,FALSE),"")</f>
        <v/>
      </c>
      <c r="BA848" s="27" t="str">
        <f>IFERROR(VLOOKUP(AY848,vlookup!A$2:I$331,3,FALSE),"")</f>
        <v/>
      </c>
      <c r="BB848" s="5"/>
      <c r="BC848" s="27" t="str">
        <f>IFERROR(VLOOKUP(BB848,vlookup!D$2:E$331,2,FALSE),"")</f>
        <v/>
      </c>
      <c r="BD848" s="5"/>
      <c r="BE848" s="27" t="str">
        <f t="shared" si="141"/>
        <v/>
      </c>
      <c r="BF848" s="27" t="str">
        <f>IFERROR(VLOOKUP(BE848,vlookup!G$2:I$331,2,FALSE),"")</f>
        <v/>
      </c>
      <c r="BG848" s="27" t="str">
        <f>IFERROR(VLOOKUP(BE848,vlookup!G$2:I$331,3,FALSE),"")</f>
        <v/>
      </c>
      <c r="BH848" s="5"/>
      <c r="BI848" s="6"/>
      <c r="BJ848" s="6"/>
      <c r="BK848" s="6"/>
      <c r="BL848" s="6"/>
    </row>
    <row r="849" spans="1:64">
      <c r="A849" s="4"/>
      <c r="B849" s="5"/>
      <c r="C849" s="27" t="str">
        <f>IFERROR(VLOOKUP(B849,vlookup!A$2:I$331,2,FALSE),"")</f>
        <v/>
      </c>
      <c r="D849" s="27" t="str">
        <f>IFERROR(VLOOKUP(B849,vlookup!A$2:I$331,3,FALSE),"")</f>
        <v/>
      </c>
      <c r="E849" s="5"/>
      <c r="F849" s="27" t="str">
        <f>IFERROR(VLOOKUP(E849,vlookup!D$2:E$331,2,FALSE),"")</f>
        <v/>
      </c>
      <c r="G849" s="5"/>
      <c r="H849" s="27" t="str">
        <f t="shared" si="132"/>
        <v/>
      </c>
      <c r="I849" s="27" t="str">
        <f>IFERROR(VLOOKUP(H849,vlookup!G$2:I$331,2,FALSE),"")</f>
        <v/>
      </c>
      <c r="J849" s="27" t="str">
        <f>IFERROR(VLOOKUP(H849,vlookup!G$2:I$331,3,FALSE),"")</f>
        <v/>
      </c>
      <c r="K849" s="5"/>
      <c r="L849" s="6"/>
      <c r="M849" s="6"/>
      <c r="N849" s="6"/>
      <c r="O849" s="6"/>
      <c r="P849" s="6"/>
      <c r="Q849" s="14" t="str">
        <f t="shared" si="133"/>
        <v/>
      </c>
      <c r="R849" s="5"/>
      <c r="S849" s="6"/>
      <c r="T849" s="6"/>
      <c r="U849" s="5"/>
      <c r="V849" s="45">
        <f t="shared" si="134"/>
        <v>0</v>
      </c>
      <c r="W849" s="45">
        <f t="shared" si="135"/>
        <v>0</v>
      </c>
      <c r="X849" s="45" t="e">
        <f t="shared" si="136"/>
        <v>#VALUE!</v>
      </c>
      <c r="Y849" s="45">
        <f>IFERROR(VALUE(V849),VLOOKUP(V849,DayReplace[],2,0))</f>
        <v>0</v>
      </c>
      <c r="Z849" s="45">
        <f>IF(V849=0,1,
IF(OR(AND(COUNTIF(Table12[Normal and Leap Years],X849),AA849=3,Y849=30),
AND(COUNTIF(Table9[MM Year],X849),COUNTIF(Table13[Always 29-Day Months],AA849),Y849=30)),Y849
-1,Y849))</f>
        <v>1</v>
      </c>
      <c r="AA849" s="45">
        <f>IFERROR(VALUE(W849),VLOOKUP(W849,MonthReplace[],2,0))</f>
        <v>0</v>
      </c>
      <c r="AB849" s="45" t="e">
        <f>IF(COUNTIF(Table9[MM Year],X849),VLOOKUP(AA849,MonthSerial[],VLOOKUP(X849,Table9[],3,0)+2,0),DATE(X849,AA849,0)-AC849)</f>
        <v>#VALUE!</v>
      </c>
      <c r="AC849" s="45" t="e">
        <f>IF(COUNTIF(Table9[MM Year],X849),
VLOOKUP(X849,Table9[],5,0),
DATE(X849,1,0))</f>
        <v>#VALUE!</v>
      </c>
      <c r="AD849" s="46" t="e">
        <f>IF(AA849=0,DATE(YEAR(AC849+1),7,16),
IF(V849=0,IF(COUNTIF(Table9[MM Year],X849),AC849+AB849+Z849+15-DAY(AC849+AB849+Z849+15)+16,AC849+AB849+Z849-DAY(AC849+AB849+Z849)+16),
IF(COUNTIF(Table9[MM Year],X849),
IF(AC849+AB849+Z849&lt;VLOOKUP(X849,Table9[],7,0),AC849
+AB849+Z849+VLOOKUP(X849,Table9[],4,0),AC849+AB849+Z849),AC849
+AB849+Z849)))</f>
        <v>#VALUE!</v>
      </c>
      <c r="AE849" s="42"/>
      <c r="AF849" s="15" t="str">
        <f>IFERROR(IF(COUNTIF(Table9[MM Year],X849),
IF(AD849&lt;VLOOKUP(X849,Table9[],7,0),AD849
+VLOOKUP(X849,Table9[],4,0),AD849),AD849
),"")</f>
        <v/>
      </c>
      <c r="AG849" s="5"/>
      <c r="AH849" s="5"/>
      <c r="AI849" s="5"/>
      <c r="AJ849" s="6"/>
      <c r="AK849" s="6"/>
      <c r="AL849" s="12" t="str">
        <f t="shared" si="137"/>
        <v/>
      </c>
      <c r="AM849" s="5"/>
      <c r="AN849" s="27" t="str">
        <f t="shared" si="138"/>
        <v/>
      </c>
      <c r="AO849" s="5"/>
      <c r="AP849" s="5"/>
      <c r="AQ849" s="6"/>
      <c r="AR849" s="12" t="str">
        <f t="shared" si="139"/>
        <v/>
      </c>
      <c r="AS849" s="6"/>
      <c r="AT849" s="5"/>
      <c r="AU849" s="53"/>
      <c r="AV849" s="53"/>
      <c r="AW849" s="54"/>
      <c r="AX849" s="15" t="str">
        <f t="shared" si="140"/>
        <v/>
      </c>
      <c r="AY849" s="5"/>
      <c r="AZ849" s="27" t="str">
        <f>IFERROR(VLOOKUP(AY849,vlookup!A$2:I$331,2,FALSE),"")</f>
        <v/>
      </c>
      <c r="BA849" s="27" t="str">
        <f>IFERROR(VLOOKUP(AY849,vlookup!A$2:I$331,3,FALSE),"")</f>
        <v/>
      </c>
      <c r="BB849" s="5"/>
      <c r="BC849" s="27" t="str">
        <f>IFERROR(VLOOKUP(BB849,vlookup!D$2:E$331,2,FALSE),"")</f>
        <v/>
      </c>
      <c r="BD849" s="5"/>
      <c r="BE849" s="27" t="str">
        <f t="shared" si="141"/>
        <v/>
      </c>
      <c r="BF849" s="27" t="str">
        <f>IFERROR(VLOOKUP(BE849,vlookup!G$2:I$331,2,FALSE),"")</f>
        <v/>
      </c>
      <c r="BG849" s="27" t="str">
        <f>IFERROR(VLOOKUP(BE849,vlookup!G$2:I$331,3,FALSE),"")</f>
        <v/>
      </c>
      <c r="BH849" s="5"/>
      <c r="BI849" s="6"/>
      <c r="BJ849" s="6"/>
      <c r="BK849" s="6"/>
      <c r="BL849" s="6"/>
    </row>
    <row r="850" spans="1:64">
      <c r="A850" s="4"/>
      <c r="B850" s="5"/>
      <c r="C850" s="27" t="str">
        <f>IFERROR(VLOOKUP(B850,vlookup!A$2:I$331,2,FALSE),"")</f>
        <v/>
      </c>
      <c r="D850" s="27" t="str">
        <f>IFERROR(VLOOKUP(B850,vlookup!A$2:I$331,3,FALSE),"")</f>
        <v/>
      </c>
      <c r="E850" s="5"/>
      <c r="F850" s="27" t="str">
        <f>IFERROR(VLOOKUP(E850,vlookup!D$2:E$331,2,FALSE),"")</f>
        <v/>
      </c>
      <c r="G850" s="5"/>
      <c r="H850" s="27" t="str">
        <f t="shared" si="132"/>
        <v/>
      </c>
      <c r="I850" s="27" t="str">
        <f>IFERROR(VLOOKUP(H850,vlookup!G$2:I$331,2,FALSE),"")</f>
        <v/>
      </c>
      <c r="J850" s="27" t="str">
        <f>IFERROR(VLOOKUP(H850,vlookup!G$2:I$331,3,FALSE),"")</f>
        <v/>
      </c>
      <c r="K850" s="5"/>
      <c r="L850" s="6"/>
      <c r="M850" s="6"/>
      <c r="N850" s="6"/>
      <c r="O850" s="6"/>
      <c r="P850" s="6"/>
      <c r="Q850" s="14" t="str">
        <f t="shared" si="133"/>
        <v/>
      </c>
      <c r="R850" s="5"/>
      <c r="S850" s="6"/>
      <c r="T850" s="6"/>
      <c r="U850" s="5"/>
      <c r="V850" s="45">
        <f t="shared" si="134"/>
        <v>0</v>
      </c>
      <c r="W850" s="45">
        <f t="shared" si="135"/>
        <v>0</v>
      </c>
      <c r="X850" s="45" t="e">
        <f t="shared" si="136"/>
        <v>#VALUE!</v>
      </c>
      <c r="Y850" s="45">
        <f>IFERROR(VALUE(V850),VLOOKUP(V850,DayReplace[],2,0))</f>
        <v>0</v>
      </c>
      <c r="Z850" s="45">
        <f>IF(V850=0,1,
IF(OR(AND(COUNTIF(Table12[Normal and Leap Years],X850),AA850=3,Y850=30),
AND(COUNTIF(Table9[MM Year],X850),COUNTIF(Table13[Always 29-Day Months],AA850),Y850=30)),Y850
-1,Y850))</f>
        <v>1</v>
      </c>
      <c r="AA850" s="45">
        <f>IFERROR(VALUE(W850),VLOOKUP(W850,MonthReplace[],2,0))</f>
        <v>0</v>
      </c>
      <c r="AB850" s="45" t="e">
        <f>IF(COUNTIF(Table9[MM Year],X850),VLOOKUP(AA850,MonthSerial[],VLOOKUP(X850,Table9[],3,0)+2,0),DATE(X850,AA850,0)-AC850)</f>
        <v>#VALUE!</v>
      </c>
      <c r="AC850" s="45" t="e">
        <f>IF(COUNTIF(Table9[MM Year],X850),
VLOOKUP(X850,Table9[],5,0),
DATE(X850,1,0))</f>
        <v>#VALUE!</v>
      </c>
      <c r="AD850" s="46" t="e">
        <f>IF(AA850=0,DATE(YEAR(AC850+1),7,16),
IF(V850=0,IF(COUNTIF(Table9[MM Year],X850),AC850+AB850+Z850+15-DAY(AC850+AB850+Z850+15)+16,AC850+AB850+Z850-DAY(AC850+AB850+Z850)+16),
IF(COUNTIF(Table9[MM Year],X850),
IF(AC850+AB850+Z850&lt;VLOOKUP(X850,Table9[],7,0),AC850
+AB850+Z850+VLOOKUP(X850,Table9[],4,0),AC850+AB850+Z850),AC850
+AB850+Z850)))</f>
        <v>#VALUE!</v>
      </c>
      <c r="AE850" s="42"/>
      <c r="AF850" s="15" t="str">
        <f>IFERROR(IF(COUNTIF(Table9[MM Year],X850),
IF(AD850&lt;VLOOKUP(X850,Table9[],7,0),AD850
+VLOOKUP(X850,Table9[],4,0),AD850),AD850
),"")</f>
        <v/>
      </c>
      <c r="AG850" s="5"/>
      <c r="AH850" s="5"/>
      <c r="AI850" s="5"/>
      <c r="AJ850" s="6"/>
      <c r="AK850" s="6"/>
      <c r="AL850" s="12" t="str">
        <f t="shared" si="137"/>
        <v/>
      </c>
      <c r="AM850" s="5"/>
      <c r="AN850" s="27" t="str">
        <f t="shared" si="138"/>
        <v/>
      </c>
      <c r="AO850" s="5"/>
      <c r="AP850" s="5"/>
      <c r="AQ850" s="6"/>
      <c r="AR850" s="12" t="str">
        <f t="shared" si="139"/>
        <v/>
      </c>
      <c r="AS850" s="6"/>
      <c r="AT850" s="5"/>
      <c r="AU850" s="53"/>
      <c r="AV850" s="53"/>
      <c r="AW850" s="54"/>
      <c r="AX850" s="15" t="str">
        <f t="shared" si="140"/>
        <v/>
      </c>
      <c r="AY850" s="5"/>
      <c r="AZ850" s="27" t="str">
        <f>IFERROR(VLOOKUP(AY850,vlookup!A$2:I$331,2,FALSE),"")</f>
        <v/>
      </c>
      <c r="BA850" s="27" t="str">
        <f>IFERROR(VLOOKUP(AY850,vlookup!A$2:I$331,3,FALSE),"")</f>
        <v/>
      </c>
      <c r="BB850" s="5"/>
      <c r="BC850" s="27" t="str">
        <f>IFERROR(VLOOKUP(BB850,vlookup!D$2:E$331,2,FALSE),"")</f>
        <v/>
      </c>
      <c r="BD850" s="5"/>
      <c r="BE850" s="27" t="str">
        <f t="shared" si="141"/>
        <v/>
      </c>
      <c r="BF850" s="27" t="str">
        <f>IFERROR(VLOOKUP(BE850,vlookup!G$2:I$331,2,FALSE),"")</f>
        <v/>
      </c>
      <c r="BG850" s="27" t="str">
        <f>IFERROR(VLOOKUP(BE850,vlookup!G$2:I$331,3,FALSE),"")</f>
        <v/>
      </c>
      <c r="BH850" s="5"/>
      <c r="BI850" s="6"/>
      <c r="BJ850" s="6"/>
      <c r="BK850" s="6"/>
      <c r="BL850" s="6"/>
    </row>
    <row r="851" spans="1:64">
      <c r="A851" s="4"/>
      <c r="B851" s="5"/>
      <c r="C851" s="27" t="str">
        <f>IFERROR(VLOOKUP(B851,vlookup!A$2:I$331,2,FALSE),"")</f>
        <v/>
      </c>
      <c r="D851" s="27" t="str">
        <f>IFERROR(VLOOKUP(B851,vlookup!A$2:I$331,3,FALSE),"")</f>
        <v/>
      </c>
      <c r="E851" s="5"/>
      <c r="F851" s="27" t="str">
        <f>IFERROR(VLOOKUP(E851,vlookup!D$2:E$331,2,FALSE),"")</f>
        <v/>
      </c>
      <c r="G851" s="5"/>
      <c r="H851" s="27" t="str">
        <f t="shared" si="132"/>
        <v/>
      </c>
      <c r="I851" s="27" t="str">
        <f>IFERROR(VLOOKUP(H851,vlookup!G$2:I$331,2,FALSE),"")</f>
        <v/>
      </c>
      <c r="J851" s="27" t="str">
        <f>IFERROR(VLOOKUP(H851,vlookup!G$2:I$331,3,FALSE),"")</f>
        <v/>
      </c>
      <c r="K851" s="5"/>
      <c r="L851" s="6"/>
      <c r="M851" s="6"/>
      <c r="N851" s="6"/>
      <c r="O851" s="6"/>
      <c r="P851" s="6"/>
      <c r="Q851" s="14" t="str">
        <f t="shared" si="133"/>
        <v/>
      </c>
      <c r="R851" s="5"/>
      <c r="S851" s="6"/>
      <c r="T851" s="6"/>
      <c r="U851" s="5"/>
      <c r="V851" s="45">
        <f t="shared" si="134"/>
        <v>0</v>
      </c>
      <c r="W851" s="45">
        <f t="shared" si="135"/>
        <v>0</v>
      </c>
      <c r="X851" s="45" t="e">
        <f t="shared" si="136"/>
        <v>#VALUE!</v>
      </c>
      <c r="Y851" s="45">
        <f>IFERROR(VALUE(V851),VLOOKUP(V851,DayReplace[],2,0))</f>
        <v>0</v>
      </c>
      <c r="Z851" s="45">
        <f>IF(V851=0,1,
IF(OR(AND(COUNTIF(Table12[Normal and Leap Years],X851),AA851=3,Y851=30),
AND(COUNTIF(Table9[MM Year],X851),COUNTIF(Table13[Always 29-Day Months],AA851),Y851=30)),Y851
-1,Y851))</f>
        <v>1</v>
      </c>
      <c r="AA851" s="45">
        <f>IFERROR(VALUE(W851),VLOOKUP(W851,MonthReplace[],2,0))</f>
        <v>0</v>
      </c>
      <c r="AB851" s="45" t="e">
        <f>IF(COUNTIF(Table9[MM Year],X851),VLOOKUP(AA851,MonthSerial[],VLOOKUP(X851,Table9[],3,0)+2,0),DATE(X851,AA851,0)-AC851)</f>
        <v>#VALUE!</v>
      </c>
      <c r="AC851" s="45" t="e">
        <f>IF(COUNTIF(Table9[MM Year],X851),
VLOOKUP(X851,Table9[],5,0),
DATE(X851,1,0))</f>
        <v>#VALUE!</v>
      </c>
      <c r="AD851" s="46" t="e">
        <f>IF(AA851=0,DATE(YEAR(AC851+1),7,16),
IF(V851=0,IF(COUNTIF(Table9[MM Year],X851),AC851+AB851+Z851+15-DAY(AC851+AB851+Z851+15)+16,AC851+AB851+Z851-DAY(AC851+AB851+Z851)+16),
IF(COUNTIF(Table9[MM Year],X851),
IF(AC851+AB851+Z851&lt;VLOOKUP(X851,Table9[],7,0),AC851
+AB851+Z851+VLOOKUP(X851,Table9[],4,0),AC851+AB851+Z851),AC851
+AB851+Z851)))</f>
        <v>#VALUE!</v>
      </c>
      <c r="AE851" s="42"/>
      <c r="AF851" s="15" t="str">
        <f>IFERROR(IF(COUNTIF(Table9[MM Year],X851),
IF(AD851&lt;VLOOKUP(X851,Table9[],7,0),AD851
+VLOOKUP(X851,Table9[],4,0),AD851),AD851
),"")</f>
        <v/>
      </c>
      <c r="AG851" s="5"/>
      <c r="AH851" s="5"/>
      <c r="AI851" s="5"/>
      <c r="AJ851" s="6"/>
      <c r="AK851" s="6"/>
      <c r="AL851" s="12" t="str">
        <f t="shared" si="137"/>
        <v/>
      </c>
      <c r="AM851" s="5"/>
      <c r="AN851" s="27" t="str">
        <f t="shared" si="138"/>
        <v/>
      </c>
      <c r="AO851" s="5"/>
      <c r="AP851" s="5"/>
      <c r="AQ851" s="6"/>
      <c r="AR851" s="12" t="str">
        <f t="shared" si="139"/>
        <v/>
      </c>
      <c r="AS851" s="6"/>
      <c r="AT851" s="5"/>
      <c r="AU851" s="53"/>
      <c r="AV851" s="53"/>
      <c r="AW851" s="54"/>
      <c r="AX851" s="15" t="str">
        <f t="shared" si="140"/>
        <v/>
      </c>
      <c r="AY851" s="5"/>
      <c r="AZ851" s="27" t="str">
        <f>IFERROR(VLOOKUP(AY851,vlookup!A$2:I$331,2,FALSE),"")</f>
        <v/>
      </c>
      <c r="BA851" s="27" t="str">
        <f>IFERROR(VLOOKUP(AY851,vlookup!A$2:I$331,3,FALSE),"")</f>
        <v/>
      </c>
      <c r="BB851" s="5"/>
      <c r="BC851" s="27" t="str">
        <f>IFERROR(VLOOKUP(BB851,vlookup!D$2:E$331,2,FALSE),"")</f>
        <v/>
      </c>
      <c r="BD851" s="5"/>
      <c r="BE851" s="27" t="str">
        <f t="shared" si="141"/>
        <v/>
      </c>
      <c r="BF851" s="27" t="str">
        <f>IFERROR(VLOOKUP(BE851,vlookup!G$2:I$331,2,FALSE),"")</f>
        <v/>
      </c>
      <c r="BG851" s="27" t="str">
        <f>IFERROR(VLOOKUP(BE851,vlookup!G$2:I$331,3,FALSE),"")</f>
        <v/>
      </c>
      <c r="BH851" s="5"/>
      <c r="BI851" s="6"/>
      <c r="BJ851" s="6"/>
      <c r="BK851" s="6"/>
      <c r="BL851" s="6"/>
    </row>
    <row r="852" spans="1:64">
      <c r="A852" s="4"/>
      <c r="B852" s="5"/>
      <c r="C852" s="27" t="str">
        <f>IFERROR(VLOOKUP(B852,vlookup!A$2:I$331,2,FALSE),"")</f>
        <v/>
      </c>
      <c r="D852" s="27" t="str">
        <f>IFERROR(VLOOKUP(B852,vlookup!A$2:I$331,3,FALSE),"")</f>
        <v/>
      </c>
      <c r="E852" s="5"/>
      <c r="F852" s="27" t="str">
        <f>IFERROR(VLOOKUP(E852,vlookup!D$2:E$331,2,FALSE),"")</f>
        <v/>
      </c>
      <c r="G852" s="5"/>
      <c r="H852" s="27" t="str">
        <f t="shared" si="132"/>
        <v/>
      </c>
      <c r="I852" s="27" t="str">
        <f>IFERROR(VLOOKUP(H852,vlookup!G$2:I$331,2,FALSE),"")</f>
        <v/>
      </c>
      <c r="J852" s="27" t="str">
        <f>IFERROR(VLOOKUP(H852,vlookup!G$2:I$331,3,FALSE),"")</f>
        <v/>
      </c>
      <c r="K852" s="5"/>
      <c r="L852" s="6"/>
      <c r="M852" s="6"/>
      <c r="N852" s="6"/>
      <c r="O852" s="6"/>
      <c r="P852" s="6"/>
      <c r="Q852" s="14" t="str">
        <f t="shared" si="133"/>
        <v/>
      </c>
      <c r="R852" s="5"/>
      <c r="S852" s="6"/>
      <c r="T852" s="6"/>
      <c r="U852" s="5"/>
      <c r="V852" s="45">
        <f t="shared" si="134"/>
        <v>0</v>
      </c>
      <c r="W852" s="45">
        <f t="shared" si="135"/>
        <v>0</v>
      </c>
      <c r="X852" s="45" t="e">
        <f t="shared" si="136"/>
        <v>#VALUE!</v>
      </c>
      <c r="Y852" s="45">
        <f>IFERROR(VALUE(V852),VLOOKUP(V852,DayReplace[],2,0))</f>
        <v>0</v>
      </c>
      <c r="Z852" s="45">
        <f>IF(V852=0,1,
IF(OR(AND(COUNTIF(Table12[Normal and Leap Years],X852),AA852=3,Y852=30),
AND(COUNTIF(Table9[MM Year],X852),COUNTIF(Table13[Always 29-Day Months],AA852),Y852=30)),Y852
-1,Y852))</f>
        <v>1</v>
      </c>
      <c r="AA852" s="45">
        <f>IFERROR(VALUE(W852),VLOOKUP(W852,MonthReplace[],2,0))</f>
        <v>0</v>
      </c>
      <c r="AB852" s="45" t="e">
        <f>IF(COUNTIF(Table9[MM Year],X852),VLOOKUP(AA852,MonthSerial[],VLOOKUP(X852,Table9[],3,0)+2,0),DATE(X852,AA852,0)-AC852)</f>
        <v>#VALUE!</v>
      </c>
      <c r="AC852" s="45" t="e">
        <f>IF(COUNTIF(Table9[MM Year],X852),
VLOOKUP(X852,Table9[],5,0),
DATE(X852,1,0))</f>
        <v>#VALUE!</v>
      </c>
      <c r="AD852" s="46" t="e">
        <f>IF(AA852=0,DATE(YEAR(AC852+1),7,16),
IF(V852=0,IF(COUNTIF(Table9[MM Year],X852),AC852+AB852+Z852+15-DAY(AC852+AB852+Z852+15)+16,AC852+AB852+Z852-DAY(AC852+AB852+Z852)+16),
IF(COUNTIF(Table9[MM Year],X852),
IF(AC852+AB852+Z852&lt;VLOOKUP(X852,Table9[],7,0),AC852
+AB852+Z852+VLOOKUP(X852,Table9[],4,0),AC852+AB852+Z852),AC852
+AB852+Z852)))</f>
        <v>#VALUE!</v>
      </c>
      <c r="AE852" s="42"/>
      <c r="AF852" s="15" t="str">
        <f>IFERROR(IF(COUNTIF(Table9[MM Year],X852),
IF(AD852&lt;VLOOKUP(X852,Table9[],7,0),AD852
+VLOOKUP(X852,Table9[],4,0),AD852),AD852
),"")</f>
        <v/>
      </c>
      <c r="AG852" s="5"/>
      <c r="AH852" s="5"/>
      <c r="AI852" s="5"/>
      <c r="AJ852" s="6"/>
      <c r="AK852" s="6"/>
      <c r="AL852" s="12" t="str">
        <f t="shared" si="137"/>
        <v/>
      </c>
      <c r="AM852" s="5"/>
      <c r="AN852" s="27" t="str">
        <f t="shared" si="138"/>
        <v/>
      </c>
      <c r="AO852" s="5"/>
      <c r="AP852" s="5"/>
      <c r="AQ852" s="6"/>
      <c r="AR852" s="12" t="str">
        <f t="shared" si="139"/>
        <v/>
      </c>
      <c r="AS852" s="6"/>
      <c r="AT852" s="5"/>
      <c r="AU852" s="53"/>
      <c r="AV852" s="53"/>
      <c r="AW852" s="54"/>
      <c r="AX852" s="15" t="str">
        <f t="shared" si="140"/>
        <v/>
      </c>
      <c r="AY852" s="5"/>
      <c r="AZ852" s="27" t="str">
        <f>IFERROR(VLOOKUP(AY852,vlookup!A$2:I$331,2,FALSE),"")</f>
        <v/>
      </c>
      <c r="BA852" s="27" t="str">
        <f>IFERROR(VLOOKUP(AY852,vlookup!A$2:I$331,3,FALSE),"")</f>
        <v/>
      </c>
      <c r="BB852" s="5"/>
      <c r="BC852" s="27" t="str">
        <f>IFERROR(VLOOKUP(BB852,vlookup!D$2:E$331,2,FALSE),"")</f>
        <v/>
      </c>
      <c r="BD852" s="5"/>
      <c r="BE852" s="27" t="str">
        <f t="shared" si="141"/>
        <v/>
      </c>
      <c r="BF852" s="27" t="str">
        <f>IFERROR(VLOOKUP(BE852,vlookup!G$2:I$331,2,FALSE),"")</f>
        <v/>
      </c>
      <c r="BG852" s="27" t="str">
        <f>IFERROR(VLOOKUP(BE852,vlookup!G$2:I$331,3,FALSE),"")</f>
        <v/>
      </c>
      <c r="BH852" s="5"/>
      <c r="BI852" s="6"/>
      <c r="BJ852" s="6"/>
      <c r="BK852" s="6"/>
      <c r="BL852" s="6"/>
    </row>
    <row r="853" spans="1:64">
      <c r="A853" s="4"/>
      <c r="B853" s="5"/>
      <c r="C853" s="27" t="str">
        <f>IFERROR(VLOOKUP(B853,vlookup!A$2:I$331,2,FALSE),"")</f>
        <v/>
      </c>
      <c r="D853" s="27" t="str">
        <f>IFERROR(VLOOKUP(B853,vlookup!A$2:I$331,3,FALSE),"")</f>
        <v/>
      </c>
      <c r="E853" s="5"/>
      <c r="F853" s="27" t="str">
        <f>IFERROR(VLOOKUP(E853,vlookup!D$2:E$331,2,FALSE),"")</f>
        <v/>
      </c>
      <c r="G853" s="5"/>
      <c r="H853" s="27" t="str">
        <f t="shared" si="132"/>
        <v/>
      </c>
      <c r="I853" s="27" t="str">
        <f>IFERROR(VLOOKUP(H853,vlookup!G$2:I$331,2,FALSE),"")</f>
        <v/>
      </c>
      <c r="J853" s="27" t="str">
        <f>IFERROR(VLOOKUP(H853,vlookup!G$2:I$331,3,FALSE),"")</f>
        <v/>
      </c>
      <c r="K853" s="5"/>
      <c r="L853" s="6"/>
      <c r="M853" s="6"/>
      <c r="N853" s="6"/>
      <c r="O853" s="6"/>
      <c r="P853" s="6"/>
      <c r="Q853" s="14" t="str">
        <f t="shared" si="133"/>
        <v/>
      </c>
      <c r="R853" s="5"/>
      <c r="S853" s="6"/>
      <c r="T853" s="6"/>
      <c r="U853" s="5"/>
      <c r="V853" s="45">
        <f t="shared" si="134"/>
        <v>0</v>
      </c>
      <c r="W853" s="45">
        <f t="shared" si="135"/>
        <v>0</v>
      </c>
      <c r="X853" s="45" t="e">
        <f t="shared" si="136"/>
        <v>#VALUE!</v>
      </c>
      <c r="Y853" s="45">
        <f>IFERROR(VALUE(V853),VLOOKUP(V853,DayReplace[],2,0))</f>
        <v>0</v>
      </c>
      <c r="Z853" s="45">
        <f>IF(V853=0,1,
IF(OR(AND(COUNTIF(Table12[Normal and Leap Years],X853),AA853=3,Y853=30),
AND(COUNTIF(Table9[MM Year],X853),COUNTIF(Table13[Always 29-Day Months],AA853),Y853=30)),Y853
-1,Y853))</f>
        <v>1</v>
      </c>
      <c r="AA853" s="45">
        <f>IFERROR(VALUE(W853),VLOOKUP(W853,MonthReplace[],2,0))</f>
        <v>0</v>
      </c>
      <c r="AB853" s="45" t="e">
        <f>IF(COUNTIF(Table9[MM Year],X853),VLOOKUP(AA853,MonthSerial[],VLOOKUP(X853,Table9[],3,0)+2,0),DATE(X853,AA853,0)-AC853)</f>
        <v>#VALUE!</v>
      </c>
      <c r="AC853" s="45" t="e">
        <f>IF(COUNTIF(Table9[MM Year],X853),
VLOOKUP(X853,Table9[],5,0),
DATE(X853,1,0))</f>
        <v>#VALUE!</v>
      </c>
      <c r="AD853" s="46" t="e">
        <f>IF(AA853=0,DATE(YEAR(AC853+1),7,16),
IF(V853=0,IF(COUNTIF(Table9[MM Year],X853),AC853+AB853+Z853+15-DAY(AC853+AB853+Z853+15)+16,AC853+AB853+Z853-DAY(AC853+AB853+Z853)+16),
IF(COUNTIF(Table9[MM Year],X853),
IF(AC853+AB853+Z853&lt;VLOOKUP(X853,Table9[],7,0),AC853
+AB853+Z853+VLOOKUP(X853,Table9[],4,0),AC853+AB853+Z853),AC853
+AB853+Z853)))</f>
        <v>#VALUE!</v>
      </c>
      <c r="AE853" s="42"/>
      <c r="AF853" s="15" t="str">
        <f>IFERROR(IF(COUNTIF(Table9[MM Year],X853),
IF(AD853&lt;VLOOKUP(X853,Table9[],7,0),AD853
+VLOOKUP(X853,Table9[],4,0),AD853),AD853
),"")</f>
        <v/>
      </c>
      <c r="AG853" s="5"/>
      <c r="AH853" s="5"/>
      <c r="AI853" s="5"/>
      <c r="AJ853" s="6"/>
      <c r="AK853" s="6"/>
      <c r="AL853" s="12" t="str">
        <f t="shared" si="137"/>
        <v/>
      </c>
      <c r="AM853" s="5"/>
      <c r="AN853" s="27" t="str">
        <f t="shared" si="138"/>
        <v/>
      </c>
      <c r="AO853" s="5"/>
      <c r="AP853" s="5"/>
      <c r="AQ853" s="6"/>
      <c r="AR853" s="12" t="str">
        <f t="shared" si="139"/>
        <v/>
      </c>
      <c r="AS853" s="6"/>
      <c r="AT853" s="5"/>
      <c r="AU853" s="53"/>
      <c r="AV853" s="53"/>
      <c r="AW853" s="54"/>
      <c r="AX853" s="15" t="str">
        <f t="shared" si="140"/>
        <v/>
      </c>
      <c r="AY853" s="5"/>
      <c r="AZ853" s="27" t="str">
        <f>IFERROR(VLOOKUP(AY853,vlookup!A$2:I$331,2,FALSE),"")</f>
        <v/>
      </c>
      <c r="BA853" s="27" t="str">
        <f>IFERROR(VLOOKUP(AY853,vlookup!A$2:I$331,3,FALSE),"")</f>
        <v/>
      </c>
      <c r="BB853" s="5"/>
      <c r="BC853" s="27" t="str">
        <f>IFERROR(VLOOKUP(BB853,vlookup!D$2:E$331,2,FALSE),"")</f>
        <v/>
      </c>
      <c r="BD853" s="5"/>
      <c r="BE853" s="27" t="str">
        <f t="shared" si="141"/>
        <v/>
      </c>
      <c r="BF853" s="27" t="str">
        <f>IFERROR(VLOOKUP(BE853,vlookup!G$2:I$331,2,FALSE),"")</f>
        <v/>
      </c>
      <c r="BG853" s="27" t="str">
        <f>IFERROR(VLOOKUP(BE853,vlookup!G$2:I$331,3,FALSE),"")</f>
        <v/>
      </c>
      <c r="BH853" s="5"/>
      <c r="BI853" s="6"/>
      <c r="BJ853" s="6"/>
      <c r="BK853" s="6"/>
      <c r="BL853" s="6"/>
    </row>
    <row r="854" spans="1:64">
      <c r="A854" s="4"/>
      <c r="B854" s="5"/>
      <c r="C854" s="27" t="str">
        <f>IFERROR(VLOOKUP(B854,vlookup!A$2:I$331,2,FALSE),"")</f>
        <v/>
      </c>
      <c r="D854" s="27" t="str">
        <f>IFERROR(VLOOKUP(B854,vlookup!A$2:I$331,3,FALSE),"")</f>
        <v/>
      </c>
      <c r="E854" s="5"/>
      <c r="F854" s="27" t="str">
        <f>IFERROR(VLOOKUP(E854,vlookup!D$2:E$331,2,FALSE),"")</f>
        <v/>
      </c>
      <c r="G854" s="5"/>
      <c r="H854" s="27" t="str">
        <f t="shared" si="132"/>
        <v/>
      </c>
      <c r="I854" s="27" t="str">
        <f>IFERROR(VLOOKUP(H854,vlookup!G$2:I$331,2,FALSE),"")</f>
        <v/>
      </c>
      <c r="J854" s="27" t="str">
        <f>IFERROR(VLOOKUP(H854,vlookup!G$2:I$331,3,FALSE),"")</f>
        <v/>
      </c>
      <c r="K854" s="5"/>
      <c r="L854" s="6"/>
      <c r="M854" s="6"/>
      <c r="N854" s="6"/>
      <c r="O854" s="6"/>
      <c r="P854" s="6"/>
      <c r="Q854" s="14" t="str">
        <f t="shared" si="133"/>
        <v/>
      </c>
      <c r="R854" s="5"/>
      <c r="S854" s="6"/>
      <c r="T854" s="6"/>
      <c r="U854" s="5"/>
      <c r="V854" s="45">
        <f t="shared" si="134"/>
        <v>0</v>
      </c>
      <c r="W854" s="45">
        <f t="shared" si="135"/>
        <v>0</v>
      </c>
      <c r="X854" s="45" t="e">
        <f t="shared" si="136"/>
        <v>#VALUE!</v>
      </c>
      <c r="Y854" s="45">
        <f>IFERROR(VALUE(V854),VLOOKUP(V854,DayReplace[],2,0))</f>
        <v>0</v>
      </c>
      <c r="Z854" s="45">
        <f>IF(V854=0,1,
IF(OR(AND(COUNTIF(Table12[Normal and Leap Years],X854),AA854=3,Y854=30),
AND(COUNTIF(Table9[MM Year],X854),COUNTIF(Table13[Always 29-Day Months],AA854),Y854=30)),Y854
-1,Y854))</f>
        <v>1</v>
      </c>
      <c r="AA854" s="45">
        <f>IFERROR(VALUE(W854),VLOOKUP(W854,MonthReplace[],2,0))</f>
        <v>0</v>
      </c>
      <c r="AB854" s="45" t="e">
        <f>IF(COUNTIF(Table9[MM Year],X854),VLOOKUP(AA854,MonthSerial[],VLOOKUP(X854,Table9[],3,0)+2,0),DATE(X854,AA854,0)-AC854)</f>
        <v>#VALUE!</v>
      </c>
      <c r="AC854" s="45" t="e">
        <f>IF(COUNTIF(Table9[MM Year],X854),
VLOOKUP(X854,Table9[],5,0),
DATE(X854,1,0))</f>
        <v>#VALUE!</v>
      </c>
      <c r="AD854" s="46" t="e">
        <f>IF(AA854=0,DATE(YEAR(AC854+1),7,16),
IF(V854=0,IF(COUNTIF(Table9[MM Year],X854),AC854+AB854+Z854+15-DAY(AC854+AB854+Z854+15)+16,AC854+AB854+Z854-DAY(AC854+AB854+Z854)+16),
IF(COUNTIF(Table9[MM Year],X854),
IF(AC854+AB854+Z854&lt;VLOOKUP(X854,Table9[],7,0),AC854
+AB854+Z854+VLOOKUP(X854,Table9[],4,0),AC854+AB854+Z854),AC854
+AB854+Z854)))</f>
        <v>#VALUE!</v>
      </c>
      <c r="AE854" s="42"/>
      <c r="AF854" s="15" t="str">
        <f>IFERROR(IF(COUNTIF(Table9[MM Year],X854),
IF(AD854&lt;VLOOKUP(X854,Table9[],7,0),AD854
+VLOOKUP(X854,Table9[],4,0),AD854),AD854
),"")</f>
        <v/>
      </c>
      <c r="AG854" s="5"/>
      <c r="AH854" s="5"/>
      <c r="AI854" s="5"/>
      <c r="AJ854" s="6"/>
      <c r="AK854" s="6"/>
      <c r="AL854" s="12" t="str">
        <f t="shared" si="137"/>
        <v/>
      </c>
      <c r="AM854" s="5"/>
      <c r="AN854" s="27" t="str">
        <f t="shared" si="138"/>
        <v/>
      </c>
      <c r="AO854" s="5"/>
      <c r="AP854" s="5"/>
      <c r="AQ854" s="6"/>
      <c r="AR854" s="12" t="str">
        <f t="shared" si="139"/>
        <v/>
      </c>
      <c r="AS854" s="6"/>
      <c r="AT854" s="5"/>
      <c r="AU854" s="53"/>
      <c r="AV854" s="53"/>
      <c r="AW854" s="54"/>
      <c r="AX854" s="15" t="str">
        <f t="shared" si="140"/>
        <v/>
      </c>
      <c r="AY854" s="5"/>
      <c r="AZ854" s="27" t="str">
        <f>IFERROR(VLOOKUP(AY854,vlookup!A$2:I$331,2,FALSE),"")</f>
        <v/>
      </c>
      <c r="BA854" s="27" t="str">
        <f>IFERROR(VLOOKUP(AY854,vlookup!A$2:I$331,3,FALSE),"")</f>
        <v/>
      </c>
      <c r="BB854" s="5"/>
      <c r="BC854" s="27" t="str">
        <f>IFERROR(VLOOKUP(BB854,vlookup!D$2:E$331,2,FALSE),"")</f>
        <v/>
      </c>
      <c r="BD854" s="5"/>
      <c r="BE854" s="27" t="str">
        <f t="shared" si="141"/>
        <v/>
      </c>
      <c r="BF854" s="27" t="str">
        <f>IFERROR(VLOOKUP(BE854,vlookup!G$2:I$331,2,FALSE),"")</f>
        <v/>
      </c>
      <c r="BG854" s="27" t="str">
        <f>IFERROR(VLOOKUP(BE854,vlookup!G$2:I$331,3,FALSE),"")</f>
        <v/>
      </c>
      <c r="BH854" s="5"/>
      <c r="BI854" s="6"/>
      <c r="BJ854" s="6"/>
      <c r="BK854" s="6"/>
      <c r="BL854" s="6"/>
    </row>
    <row r="855" spans="1:64">
      <c r="A855" s="4"/>
      <c r="B855" s="5"/>
      <c r="C855" s="27" t="str">
        <f>IFERROR(VLOOKUP(B855,vlookup!A$2:I$331,2,FALSE),"")</f>
        <v/>
      </c>
      <c r="D855" s="27" t="str">
        <f>IFERROR(VLOOKUP(B855,vlookup!A$2:I$331,3,FALSE),"")</f>
        <v/>
      </c>
      <c r="E855" s="5"/>
      <c r="F855" s="27" t="str">
        <f>IFERROR(VLOOKUP(E855,vlookup!D$2:E$331,2,FALSE),"")</f>
        <v/>
      </c>
      <c r="G855" s="5"/>
      <c r="H855" s="27" t="str">
        <f t="shared" si="132"/>
        <v/>
      </c>
      <c r="I855" s="27" t="str">
        <f>IFERROR(VLOOKUP(H855,vlookup!G$2:I$331,2,FALSE),"")</f>
        <v/>
      </c>
      <c r="J855" s="27" t="str">
        <f>IFERROR(VLOOKUP(H855,vlookup!G$2:I$331,3,FALSE),"")</f>
        <v/>
      </c>
      <c r="K855" s="5"/>
      <c r="L855" s="6"/>
      <c r="M855" s="6"/>
      <c r="N855" s="6"/>
      <c r="O855" s="6"/>
      <c r="P855" s="6"/>
      <c r="Q855" s="14" t="str">
        <f t="shared" si="133"/>
        <v/>
      </c>
      <c r="R855" s="5"/>
      <c r="S855" s="6"/>
      <c r="T855" s="6"/>
      <c r="U855" s="5"/>
      <c r="V855" s="45">
        <f t="shared" si="134"/>
        <v>0</v>
      </c>
      <c r="W855" s="45">
        <f t="shared" si="135"/>
        <v>0</v>
      </c>
      <c r="X855" s="45" t="e">
        <f t="shared" si="136"/>
        <v>#VALUE!</v>
      </c>
      <c r="Y855" s="45">
        <f>IFERROR(VALUE(V855),VLOOKUP(V855,DayReplace[],2,0))</f>
        <v>0</v>
      </c>
      <c r="Z855" s="45">
        <f>IF(V855=0,1,
IF(OR(AND(COUNTIF(Table12[Normal and Leap Years],X855),AA855=3,Y855=30),
AND(COUNTIF(Table9[MM Year],X855),COUNTIF(Table13[Always 29-Day Months],AA855),Y855=30)),Y855
-1,Y855))</f>
        <v>1</v>
      </c>
      <c r="AA855" s="45">
        <f>IFERROR(VALUE(W855),VLOOKUP(W855,MonthReplace[],2,0))</f>
        <v>0</v>
      </c>
      <c r="AB855" s="45" t="e">
        <f>IF(COUNTIF(Table9[MM Year],X855),VLOOKUP(AA855,MonthSerial[],VLOOKUP(X855,Table9[],3,0)+2,0),DATE(X855,AA855,0)-AC855)</f>
        <v>#VALUE!</v>
      </c>
      <c r="AC855" s="45" t="e">
        <f>IF(COUNTIF(Table9[MM Year],X855),
VLOOKUP(X855,Table9[],5,0),
DATE(X855,1,0))</f>
        <v>#VALUE!</v>
      </c>
      <c r="AD855" s="46" t="e">
        <f>IF(AA855=0,DATE(YEAR(AC855+1),7,16),
IF(V855=0,IF(COUNTIF(Table9[MM Year],X855),AC855+AB855+Z855+15-DAY(AC855+AB855+Z855+15)+16,AC855+AB855+Z855-DAY(AC855+AB855+Z855)+16),
IF(COUNTIF(Table9[MM Year],X855),
IF(AC855+AB855+Z855&lt;VLOOKUP(X855,Table9[],7,0),AC855
+AB855+Z855+VLOOKUP(X855,Table9[],4,0),AC855+AB855+Z855),AC855
+AB855+Z855)))</f>
        <v>#VALUE!</v>
      </c>
      <c r="AE855" s="42"/>
      <c r="AF855" s="15" t="str">
        <f>IFERROR(IF(COUNTIF(Table9[MM Year],X855),
IF(AD855&lt;VLOOKUP(X855,Table9[],7,0),AD855
+VLOOKUP(X855,Table9[],4,0),AD855),AD855
),"")</f>
        <v/>
      </c>
      <c r="AG855" s="5"/>
      <c r="AH855" s="5"/>
      <c r="AI855" s="5"/>
      <c r="AJ855" s="6"/>
      <c r="AK855" s="6"/>
      <c r="AL855" s="12" t="str">
        <f t="shared" si="137"/>
        <v/>
      </c>
      <c r="AM855" s="5"/>
      <c r="AN855" s="27" t="str">
        <f t="shared" si="138"/>
        <v/>
      </c>
      <c r="AO855" s="5"/>
      <c r="AP855" s="5"/>
      <c r="AQ855" s="6"/>
      <c r="AR855" s="12" t="str">
        <f t="shared" si="139"/>
        <v/>
      </c>
      <c r="AS855" s="6"/>
      <c r="AT855" s="5"/>
      <c r="AU855" s="53"/>
      <c r="AV855" s="53"/>
      <c r="AW855" s="54"/>
      <c r="AX855" s="15" t="str">
        <f t="shared" si="140"/>
        <v/>
      </c>
      <c r="AY855" s="5"/>
      <c r="AZ855" s="27" t="str">
        <f>IFERROR(VLOOKUP(AY855,vlookup!A$2:I$331,2,FALSE),"")</f>
        <v/>
      </c>
      <c r="BA855" s="27" t="str">
        <f>IFERROR(VLOOKUP(AY855,vlookup!A$2:I$331,3,FALSE),"")</f>
        <v/>
      </c>
      <c r="BB855" s="5"/>
      <c r="BC855" s="27" t="str">
        <f>IFERROR(VLOOKUP(BB855,vlookup!D$2:E$331,2,FALSE),"")</f>
        <v/>
      </c>
      <c r="BD855" s="5"/>
      <c r="BE855" s="27" t="str">
        <f t="shared" si="141"/>
        <v/>
      </c>
      <c r="BF855" s="27" t="str">
        <f>IFERROR(VLOOKUP(BE855,vlookup!G$2:I$331,2,FALSE),"")</f>
        <v/>
      </c>
      <c r="BG855" s="27" t="str">
        <f>IFERROR(VLOOKUP(BE855,vlookup!G$2:I$331,3,FALSE),"")</f>
        <v/>
      </c>
      <c r="BH855" s="5"/>
      <c r="BI855" s="6"/>
      <c r="BJ855" s="6"/>
      <c r="BK855" s="6"/>
      <c r="BL855" s="6"/>
    </row>
    <row r="856" spans="1:64">
      <c r="A856" s="4"/>
      <c r="B856" s="5"/>
      <c r="C856" s="27" t="str">
        <f>IFERROR(VLOOKUP(B856,vlookup!A$2:I$331,2,FALSE),"")</f>
        <v/>
      </c>
      <c r="D856" s="27" t="str">
        <f>IFERROR(VLOOKUP(B856,vlookup!A$2:I$331,3,FALSE),"")</f>
        <v/>
      </c>
      <c r="E856" s="5"/>
      <c r="F856" s="27" t="str">
        <f>IFERROR(VLOOKUP(E856,vlookup!D$2:E$331,2,FALSE),"")</f>
        <v/>
      </c>
      <c r="G856" s="5"/>
      <c r="H856" s="27" t="str">
        <f t="shared" si="132"/>
        <v/>
      </c>
      <c r="I856" s="27" t="str">
        <f>IFERROR(VLOOKUP(H856,vlookup!G$2:I$331,2,FALSE),"")</f>
        <v/>
      </c>
      <c r="J856" s="27" t="str">
        <f>IFERROR(VLOOKUP(H856,vlookup!G$2:I$331,3,FALSE),"")</f>
        <v/>
      </c>
      <c r="K856" s="5"/>
      <c r="L856" s="6"/>
      <c r="M856" s="6"/>
      <c r="N856" s="6"/>
      <c r="O856" s="6"/>
      <c r="P856" s="6"/>
      <c r="Q856" s="14" t="str">
        <f t="shared" si="133"/>
        <v/>
      </c>
      <c r="R856" s="5"/>
      <c r="S856" s="6"/>
      <c r="T856" s="6"/>
      <c r="U856" s="5"/>
      <c r="V856" s="45">
        <f t="shared" si="134"/>
        <v>0</v>
      </c>
      <c r="W856" s="45">
        <f t="shared" si="135"/>
        <v>0</v>
      </c>
      <c r="X856" s="45" t="e">
        <f t="shared" si="136"/>
        <v>#VALUE!</v>
      </c>
      <c r="Y856" s="45">
        <f>IFERROR(VALUE(V856),VLOOKUP(V856,DayReplace[],2,0))</f>
        <v>0</v>
      </c>
      <c r="Z856" s="45">
        <f>IF(V856=0,1,
IF(OR(AND(COUNTIF(Table12[Normal and Leap Years],X856),AA856=3,Y856=30),
AND(COUNTIF(Table9[MM Year],X856),COUNTIF(Table13[Always 29-Day Months],AA856),Y856=30)),Y856
-1,Y856))</f>
        <v>1</v>
      </c>
      <c r="AA856" s="45">
        <f>IFERROR(VALUE(W856),VLOOKUP(W856,MonthReplace[],2,0))</f>
        <v>0</v>
      </c>
      <c r="AB856" s="45" t="e">
        <f>IF(COUNTIF(Table9[MM Year],X856),VLOOKUP(AA856,MonthSerial[],VLOOKUP(X856,Table9[],3,0)+2,0),DATE(X856,AA856,0)-AC856)</f>
        <v>#VALUE!</v>
      </c>
      <c r="AC856" s="45" t="e">
        <f>IF(COUNTIF(Table9[MM Year],X856),
VLOOKUP(X856,Table9[],5,0),
DATE(X856,1,0))</f>
        <v>#VALUE!</v>
      </c>
      <c r="AD856" s="46" t="e">
        <f>IF(AA856=0,DATE(YEAR(AC856+1),7,16),
IF(V856=0,IF(COUNTIF(Table9[MM Year],X856),AC856+AB856+Z856+15-DAY(AC856+AB856+Z856+15)+16,AC856+AB856+Z856-DAY(AC856+AB856+Z856)+16),
IF(COUNTIF(Table9[MM Year],X856),
IF(AC856+AB856+Z856&lt;VLOOKUP(X856,Table9[],7,0),AC856
+AB856+Z856+VLOOKUP(X856,Table9[],4,0),AC856+AB856+Z856),AC856
+AB856+Z856)))</f>
        <v>#VALUE!</v>
      </c>
      <c r="AE856" s="42"/>
      <c r="AF856" s="15" t="str">
        <f>IFERROR(IF(COUNTIF(Table9[MM Year],X856),
IF(AD856&lt;VLOOKUP(X856,Table9[],7,0),AD856
+VLOOKUP(X856,Table9[],4,0),AD856),AD856
),"")</f>
        <v/>
      </c>
      <c r="AG856" s="5"/>
      <c r="AH856" s="5"/>
      <c r="AI856" s="5"/>
      <c r="AJ856" s="6"/>
      <c r="AK856" s="6"/>
      <c r="AL856" s="12" t="str">
        <f t="shared" si="137"/>
        <v/>
      </c>
      <c r="AM856" s="5"/>
      <c r="AN856" s="27" t="str">
        <f t="shared" si="138"/>
        <v/>
      </c>
      <c r="AO856" s="5"/>
      <c r="AP856" s="5"/>
      <c r="AQ856" s="6"/>
      <c r="AR856" s="12" t="str">
        <f t="shared" si="139"/>
        <v/>
      </c>
      <c r="AS856" s="6"/>
      <c r="AT856" s="5"/>
      <c r="AU856" s="53"/>
      <c r="AV856" s="53"/>
      <c r="AW856" s="54"/>
      <c r="AX856" s="15" t="str">
        <f t="shared" si="140"/>
        <v/>
      </c>
      <c r="AY856" s="5"/>
      <c r="AZ856" s="27" t="str">
        <f>IFERROR(VLOOKUP(AY856,vlookup!A$2:I$331,2,FALSE),"")</f>
        <v/>
      </c>
      <c r="BA856" s="27" t="str">
        <f>IFERROR(VLOOKUP(AY856,vlookup!A$2:I$331,3,FALSE),"")</f>
        <v/>
      </c>
      <c r="BB856" s="5"/>
      <c r="BC856" s="27" t="str">
        <f>IFERROR(VLOOKUP(BB856,vlookup!D$2:E$331,2,FALSE),"")</f>
        <v/>
      </c>
      <c r="BD856" s="5"/>
      <c r="BE856" s="27" t="str">
        <f t="shared" si="141"/>
        <v/>
      </c>
      <c r="BF856" s="27" t="str">
        <f>IFERROR(VLOOKUP(BE856,vlookup!G$2:I$331,2,FALSE),"")</f>
        <v/>
      </c>
      <c r="BG856" s="27" t="str">
        <f>IFERROR(VLOOKUP(BE856,vlookup!G$2:I$331,3,FALSE),"")</f>
        <v/>
      </c>
      <c r="BH856" s="5"/>
      <c r="BI856" s="6"/>
      <c r="BJ856" s="6"/>
      <c r="BK856" s="6"/>
      <c r="BL856" s="6"/>
    </row>
    <row r="857" spans="1:64">
      <c r="A857" s="4"/>
      <c r="B857" s="5"/>
      <c r="C857" s="27" t="str">
        <f>IFERROR(VLOOKUP(B857,vlookup!A$2:I$331,2,FALSE),"")</f>
        <v/>
      </c>
      <c r="D857" s="27" t="str">
        <f>IFERROR(VLOOKUP(B857,vlookup!A$2:I$331,3,FALSE),"")</f>
        <v/>
      </c>
      <c r="E857" s="5"/>
      <c r="F857" s="27" t="str">
        <f>IFERROR(VLOOKUP(E857,vlookup!D$2:E$331,2,FALSE),"")</f>
        <v/>
      </c>
      <c r="G857" s="5"/>
      <c r="H857" s="27" t="str">
        <f t="shared" si="132"/>
        <v/>
      </c>
      <c r="I857" s="27" t="str">
        <f>IFERROR(VLOOKUP(H857,vlookup!G$2:I$331,2,FALSE),"")</f>
        <v/>
      </c>
      <c r="J857" s="27" t="str">
        <f>IFERROR(VLOOKUP(H857,vlookup!G$2:I$331,3,FALSE),"")</f>
        <v/>
      </c>
      <c r="K857" s="5"/>
      <c r="L857" s="6"/>
      <c r="M857" s="6"/>
      <c r="N857" s="6"/>
      <c r="O857" s="6"/>
      <c r="P857" s="6"/>
      <c r="Q857" s="14" t="str">
        <f t="shared" si="133"/>
        <v/>
      </c>
      <c r="R857" s="5"/>
      <c r="S857" s="6"/>
      <c r="T857" s="6"/>
      <c r="U857" s="5"/>
      <c r="V857" s="45">
        <f t="shared" si="134"/>
        <v>0</v>
      </c>
      <c r="W857" s="45">
        <f t="shared" si="135"/>
        <v>0</v>
      </c>
      <c r="X857" s="45" t="e">
        <f t="shared" si="136"/>
        <v>#VALUE!</v>
      </c>
      <c r="Y857" s="45">
        <f>IFERROR(VALUE(V857),VLOOKUP(V857,DayReplace[],2,0))</f>
        <v>0</v>
      </c>
      <c r="Z857" s="45">
        <f>IF(V857=0,1,
IF(OR(AND(COUNTIF(Table12[Normal and Leap Years],X857),AA857=3,Y857=30),
AND(COUNTIF(Table9[MM Year],X857),COUNTIF(Table13[Always 29-Day Months],AA857),Y857=30)),Y857
-1,Y857))</f>
        <v>1</v>
      </c>
      <c r="AA857" s="45">
        <f>IFERROR(VALUE(W857),VLOOKUP(W857,MonthReplace[],2,0))</f>
        <v>0</v>
      </c>
      <c r="AB857" s="45" t="e">
        <f>IF(COUNTIF(Table9[MM Year],X857),VLOOKUP(AA857,MonthSerial[],VLOOKUP(X857,Table9[],3,0)+2,0),DATE(X857,AA857,0)-AC857)</f>
        <v>#VALUE!</v>
      </c>
      <c r="AC857" s="45" t="e">
        <f>IF(COUNTIF(Table9[MM Year],X857),
VLOOKUP(X857,Table9[],5,0),
DATE(X857,1,0))</f>
        <v>#VALUE!</v>
      </c>
      <c r="AD857" s="46" t="e">
        <f>IF(AA857=0,DATE(YEAR(AC857+1),7,16),
IF(V857=0,IF(COUNTIF(Table9[MM Year],X857),AC857+AB857+Z857+15-DAY(AC857+AB857+Z857+15)+16,AC857+AB857+Z857-DAY(AC857+AB857+Z857)+16),
IF(COUNTIF(Table9[MM Year],X857),
IF(AC857+AB857+Z857&lt;VLOOKUP(X857,Table9[],7,0),AC857
+AB857+Z857+VLOOKUP(X857,Table9[],4,0),AC857+AB857+Z857),AC857
+AB857+Z857)))</f>
        <v>#VALUE!</v>
      </c>
      <c r="AE857" s="42"/>
      <c r="AF857" s="15" t="str">
        <f>IFERROR(IF(COUNTIF(Table9[MM Year],X857),
IF(AD857&lt;VLOOKUP(X857,Table9[],7,0),AD857
+VLOOKUP(X857,Table9[],4,0),AD857),AD857
),"")</f>
        <v/>
      </c>
      <c r="AG857" s="5"/>
      <c r="AH857" s="5"/>
      <c r="AI857" s="5"/>
      <c r="AJ857" s="6"/>
      <c r="AK857" s="6"/>
      <c r="AL857" s="12" t="str">
        <f t="shared" si="137"/>
        <v/>
      </c>
      <c r="AM857" s="5"/>
      <c r="AN857" s="27" t="str">
        <f t="shared" si="138"/>
        <v/>
      </c>
      <c r="AO857" s="5"/>
      <c r="AP857" s="5"/>
      <c r="AQ857" s="6"/>
      <c r="AR857" s="12" t="str">
        <f t="shared" si="139"/>
        <v/>
      </c>
      <c r="AS857" s="6"/>
      <c r="AT857" s="5"/>
      <c r="AU857" s="53"/>
      <c r="AV857" s="53"/>
      <c r="AW857" s="54"/>
      <c r="AX857" s="15" t="str">
        <f t="shared" si="140"/>
        <v/>
      </c>
      <c r="AY857" s="5"/>
      <c r="AZ857" s="27" t="str">
        <f>IFERROR(VLOOKUP(AY857,vlookup!A$2:I$331,2,FALSE),"")</f>
        <v/>
      </c>
      <c r="BA857" s="27" t="str">
        <f>IFERROR(VLOOKUP(AY857,vlookup!A$2:I$331,3,FALSE),"")</f>
        <v/>
      </c>
      <c r="BB857" s="5"/>
      <c r="BC857" s="27" t="str">
        <f>IFERROR(VLOOKUP(BB857,vlookup!D$2:E$331,2,FALSE),"")</f>
        <v/>
      </c>
      <c r="BD857" s="5"/>
      <c r="BE857" s="27" t="str">
        <f t="shared" si="141"/>
        <v/>
      </c>
      <c r="BF857" s="27" t="str">
        <f>IFERROR(VLOOKUP(BE857,vlookup!G$2:I$331,2,FALSE),"")</f>
        <v/>
      </c>
      <c r="BG857" s="27" t="str">
        <f>IFERROR(VLOOKUP(BE857,vlookup!G$2:I$331,3,FALSE),"")</f>
        <v/>
      </c>
      <c r="BH857" s="5"/>
      <c r="BI857" s="6"/>
      <c r="BJ857" s="6"/>
      <c r="BK857" s="6"/>
      <c r="BL857" s="6"/>
    </row>
    <row r="858" spans="1:64">
      <c r="A858" s="4"/>
      <c r="B858" s="5"/>
      <c r="C858" s="27" t="str">
        <f>IFERROR(VLOOKUP(B858,vlookup!A$2:I$331,2,FALSE),"")</f>
        <v/>
      </c>
      <c r="D858" s="27" t="str">
        <f>IFERROR(VLOOKUP(B858,vlookup!A$2:I$331,3,FALSE),"")</f>
        <v/>
      </c>
      <c r="E858" s="5"/>
      <c r="F858" s="27" t="str">
        <f>IFERROR(VLOOKUP(E858,vlookup!D$2:E$331,2,FALSE),"")</f>
        <v/>
      </c>
      <c r="G858" s="5"/>
      <c r="H858" s="27" t="str">
        <f t="shared" si="132"/>
        <v/>
      </c>
      <c r="I858" s="27" t="str">
        <f>IFERROR(VLOOKUP(H858,vlookup!G$2:I$331,2,FALSE),"")</f>
        <v/>
      </c>
      <c r="J858" s="27" t="str">
        <f>IFERROR(VLOOKUP(H858,vlookup!G$2:I$331,3,FALSE),"")</f>
        <v/>
      </c>
      <c r="K858" s="5"/>
      <c r="L858" s="6"/>
      <c r="M858" s="6"/>
      <c r="N858" s="6"/>
      <c r="O858" s="6"/>
      <c r="P858" s="6"/>
      <c r="Q858" s="14" t="str">
        <f t="shared" si="133"/>
        <v/>
      </c>
      <c r="R858" s="5"/>
      <c r="S858" s="6"/>
      <c r="T858" s="6"/>
      <c r="U858" s="5"/>
      <c r="V858" s="45">
        <f t="shared" si="134"/>
        <v>0</v>
      </c>
      <c r="W858" s="45">
        <f t="shared" si="135"/>
        <v>0</v>
      </c>
      <c r="X858" s="45" t="e">
        <f t="shared" si="136"/>
        <v>#VALUE!</v>
      </c>
      <c r="Y858" s="45">
        <f>IFERROR(VALUE(V858),VLOOKUP(V858,DayReplace[],2,0))</f>
        <v>0</v>
      </c>
      <c r="Z858" s="45">
        <f>IF(V858=0,1,
IF(OR(AND(COUNTIF(Table12[Normal and Leap Years],X858),AA858=3,Y858=30),
AND(COUNTIF(Table9[MM Year],X858),COUNTIF(Table13[Always 29-Day Months],AA858),Y858=30)),Y858
-1,Y858))</f>
        <v>1</v>
      </c>
      <c r="AA858" s="45">
        <f>IFERROR(VALUE(W858),VLOOKUP(W858,MonthReplace[],2,0))</f>
        <v>0</v>
      </c>
      <c r="AB858" s="45" t="e">
        <f>IF(COUNTIF(Table9[MM Year],X858),VLOOKUP(AA858,MonthSerial[],VLOOKUP(X858,Table9[],3,0)+2,0),DATE(X858,AA858,0)-AC858)</f>
        <v>#VALUE!</v>
      </c>
      <c r="AC858" s="45" t="e">
        <f>IF(COUNTIF(Table9[MM Year],X858),
VLOOKUP(X858,Table9[],5,0),
DATE(X858,1,0))</f>
        <v>#VALUE!</v>
      </c>
      <c r="AD858" s="46" t="e">
        <f>IF(AA858=0,DATE(YEAR(AC858+1),7,16),
IF(V858=0,IF(COUNTIF(Table9[MM Year],X858),AC858+AB858+Z858+15-DAY(AC858+AB858+Z858+15)+16,AC858+AB858+Z858-DAY(AC858+AB858+Z858)+16),
IF(COUNTIF(Table9[MM Year],X858),
IF(AC858+AB858+Z858&lt;VLOOKUP(X858,Table9[],7,0),AC858
+AB858+Z858+VLOOKUP(X858,Table9[],4,0),AC858+AB858+Z858),AC858
+AB858+Z858)))</f>
        <v>#VALUE!</v>
      </c>
      <c r="AE858" s="42"/>
      <c r="AF858" s="15" t="str">
        <f>IFERROR(IF(COUNTIF(Table9[MM Year],X858),
IF(AD858&lt;VLOOKUP(X858,Table9[],7,0),AD858
+VLOOKUP(X858,Table9[],4,0),AD858),AD858
),"")</f>
        <v/>
      </c>
      <c r="AG858" s="5"/>
      <c r="AH858" s="5"/>
      <c r="AI858" s="5"/>
      <c r="AJ858" s="6"/>
      <c r="AK858" s="6"/>
      <c r="AL858" s="12" t="str">
        <f t="shared" si="137"/>
        <v/>
      </c>
      <c r="AM858" s="5"/>
      <c r="AN858" s="27" t="str">
        <f t="shared" si="138"/>
        <v/>
      </c>
      <c r="AO858" s="5"/>
      <c r="AP858" s="5"/>
      <c r="AQ858" s="6"/>
      <c r="AR858" s="12" t="str">
        <f t="shared" si="139"/>
        <v/>
      </c>
      <c r="AS858" s="6"/>
      <c r="AT858" s="5"/>
      <c r="AU858" s="53"/>
      <c r="AV858" s="53"/>
      <c r="AW858" s="54"/>
      <c r="AX858" s="15" t="str">
        <f t="shared" si="140"/>
        <v/>
      </c>
      <c r="AY858" s="5"/>
      <c r="AZ858" s="27" t="str">
        <f>IFERROR(VLOOKUP(AY858,vlookup!A$2:I$331,2,FALSE),"")</f>
        <v/>
      </c>
      <c r="BA858" s="27" t="str">
        <f>IFERROR(VLOOKUP(AY858,vlookup!A$2:I$331,3,FALSE),"")</f>
        <v/>
      </c>
      <c r="BB858" s="5"/>
      <c r="BC858" s="27" t="str">
        <f>IFERROR(VLOOKUP(BB858,vlookup!D$2:E$331,2,FALSE),"")</f>
        <v/>
      </c>
      <c r="BD858" s="5"/>
      <c r="BE858" s="27" t="str">
        <f t="shared" si="141"/>
        <v/>
      </c>
      <c r="BF858" s="27" t="str">
        <f>IFERROR(VLOOKUP(BE858,vlookup!G$2:I$331,2,FALSE),"")</f>
        <v/>
      </c>
      <c r="BG858" s="27" t="str">
        <f>IFERROR(VLOOKUP(BE858,vlookup!G$2:I$331,3,FALSE),"")</f>
        <v/>
      </c>
      <c r="BH858" s="5"/>
      <c r="BI858" s="6"/>
      <c r="BJ858" s="6"/>
      <c r="BK858" s="6"/>
      <c r="BL858" s="6"/>
    </row>
    <row r="859" spans="1:64">
      <c r="A859" s="4"/>
      <c r="B859" s="5"/>
      <c r="C859" s="27" t="str">
        <f>IFERROR(VLOOKUP(B859,vlookup!A$2:I$331,2,FALSE),"")</f>
        <v/>
      </c>
      <c r="D859" s="27" t="str">
        <f>IFERROR(VLOOKUP(B859,vlookup!A$2:I$331,3,FALSE),"")</f>
        <v/>
      </c>
      <c r="E859" s="5"/>
      <c r="F859" s="27" t="str">
        <f>IFERROR(VLOOKUP(E859,vlookup!D$2:E$331,2,FALSE),"")</f>
        <v/>
      </c>
      <c r="G859" s="5"/>
      <c r="H859" s="27" t="str">
        <f t="shared" si="132"/>
        <v/>
      </c>
      <c r="I859" s="27" t="str">
        <f>IFERROR(VLOOKUP(H859,vlookup!G$2:I$331,2,FALSE),"")</f>
        <v/>
      </c>
      <c r="J859" s="27" t="str">
        <f>IFERROR(VLOOKUP(H859,vlookup!G$2:I$331,3,FALSE),"")</f>
        <v/>
      </c>
      <c r="K859" s="5"/>
      <c r="L859" s="6"/>
      <c r="M859" s="6"/>
      <c r="N859" s="6"/>
      <c r="O859" s="6"/>
      <c r="P859" s="6"/>
      <c r="Q859" s="14" t="str">
        <f t="shared" si="133"/>
        <v/>
      </c>
      <c r="R859" s="5"/>
      <c r="S859" s="6"/>
      <c r="T859" s="6"/>
      <c r="U859" s="5"/>
      <c r="V859" s="45">
        <f t="shared" si="134"/>
        <v>0</v>
      </c>
      <c r="W859" s="45">
        <f t="shared" si="135"/>
        <v>0</v>
      </c>
      <c r="X859" s="45" t="e">
        <f t="shared" si="136"/>
        <v>#VALUE!</v>
      </c>
      <c r="Y859" s="45">
        <f>IFERROR(VALUE(V859),VLOOKUP(V859,DayReplace[],2,0))</f>
        <v>0</v>
      </c>
      <c r="Z859" s="45">
        <f>IF(V859=0,1,
IF(OR(AND(COUNTIF(Table12[Normal and Leap Years],X859),AA859=3,Y859=30),
AND(COUNTIF(Table9[MM Year],X859),COUNTIF(Table13[Always 29-Day Months],AA859),Y859=30)),Y859
-1,Y859))</f>
        <v>1</v>
      </c>
      <c r="AA859" s="45">
        <f>IFERROR(VALUE(W859),VLOOKUP(W859,MonthReplace[],2,0))</f>
        <v>0</v>
      </c>
      <c r="AB859" s="45" t="e">
        <f>IF(COUNTIF(Table9[MM Year],X859),VLOOKUP(AA859,MonthSerial[],VLOOKUP(X859,Table9[],3,0)+2,0),DATE(X859,AA859,0)-AC859)</f>
        <v>#VALUE!</v>
      </c>
      <c r="AC859" s="45" t="e">
        <f>IF(COUNTIF(Table9[MM Year],X859),
VLOOKUP(X859,Table9[],5,0),
DATE(X859,1,0))</f>
        <v>#VALUE!</v>
      </c>
      <c r="AD859" s="46" t="e">
        <f>IF(AA859=0,DATE(YEAR(AC859+1),7,16),
IF(V859=0,IF(COUNTIF(Table9[MM Year],X859),AC859+AB859+Z859+15-DAY(AC859+AB859+Z859+15)+16,AC859+AB859+Z859-DAY(AC859+AB859+Z859)+16),
IF(COUNTIF(Table9[MM Year],X859),
IF(AC859+AB859+Z859&lt;VLOOKUP(X859,Table9[],7,0),AC859
+AB859+Z859+VLOOKUP(X859,Table9[],4,0),AC859+AB859+Z859),AC859
+AB859+Z859)))</f>
        <v>#VALUE!</v>
      </c>
      <c r="AE859" s="42"/>
      <c r="AF859" s="15" t="str">
        <f>IFERROR(IF(COUNTIF(Table9[MM Year],X859),
IF(AD859&lt;VLOOKUP(X859,Table9[],7,0),AD859
+VLOOKUP(X859,Table9[],4,0),AD859),AD859
),"")</f>
        <v/>
      </c>
      <c r="AG859" s="5"/>
      <c r="AH859" s="5"/>
      <c r="AI859" s="5"/>
      <c r="AJ859" s="6"/>
      <c r="AK859" s="6"/>
      <c r="AL859" s="12" t="str">
        <f t="shared" si="137"/>
        <v/>
      </c>
      <c r="AM859" s="5"/>
      <c r="AN859" s="27" t="str">
        <f t="shared" si="138"/>
        <v/>
      </c>
      <c r="AO859" s="5"/>
      <c r="AP859" s="5"/>
      <c r="AQ859" s="6"/>
      <c r="AR859" s="12" t="str">
        <f t="shared" si="139"/>
        <v/>
      </c>
      <c r="AS859" s="6"/>
      <c r="AT859" s="5"/>
      <c r="AU859" s="53"/>
      <c r="AV859" s="53"/>
      <c r="AW859" s="54"/>
      <c r="AX859" s="15" t="str">
        <f t="shared" si="140"/>
        <v/>
      </c>
      <c r="AY859" s="5"/>
      <c r="AZ859" s="27" t="str">
        <f>IFERROR(VLOOKUP(AY859,vlookup!A$2:I$331,2,FALSE),"")</f>
        <v/>
      </c>
      <c r="BA859" s="27" t="str">
        <f>IFERROR(VLOOKUP(AY859,vlookup!A$2:I$331,3,FALSE),"")</f>
        <v/>
      </c>
      <c r="BB859" s="5"/>
      <c r="BC859" s="27" t="str">
        <f>IFERROR(VLOOKUP(BB859,vlookup!D$2:E$331,2,FALSE),"")</f>
        <v/>
      </c>
      <c r="BD859" s="5"/>
      <c r="BE859" s="27" t="str">
        <f t="shared" si="141"/>
        <v/>
      </c>
      <c r="BF859" s="27" t="str">
        <f>IFERROR(VLOOKUP(BE859,vlookup!G$2:I$331,2,FALSE),"")</f>
        <v/>
      </c>
      <c r="BG859" s="27" t="str">
        <f>IFERROR(VLOOKUP(BE859,vlookup!G$2:I$331,3,FALSE),"")</f>
        <v/>
      </c>
      <c r="BH859" s="5"/>
      <c r="BI859" s="6"/>
      <c r="BJ859" s="6"/>
      <c r="BK859" s="6"/>
      <c r="BL859" s="6"/>
    </row>
    <row r="860" spans="1:64">
      <c r="A860" s="4"/>
      <c r="B860" s="5"/>
      <c r="C860" s="27" t="str">
        <f>IFERROR(VLOOKUP(B860,vlookup!A$2:I$331,2,FALSE),"")</f>
        <v/>
      </c>
      <c r="D860" s="27" t="str">
        <f>IFERROR(VLOOKUP(B860,vlookup!A$2:I$331,3,FALSE),"")</f>
        <v/>
      </c>
      <c r="E860" s="5"/>
      <c r="F860" s="27" t="str">
        <f>IFERROR(VLOOKUP(E860,vlookup!D$2:E$331,2,FALSE),"")</f>
        <v/>
      </c>
      <c r="G860" s="5"/>
      <c r="H860" s="27" t="str">
        <f t="shared" si="132"/>
        <v/>
      </c>
      <c r="I860" s="27" t="str">
        <f>IFERROR(VLOOKUP(H860,vlookup!G$2:I$331,2,FALSE),"")</f>
        <v/>
      </c>
      <c r="J860" s="27" t="str">
        <f>IFERROR(VLOOKUP(H860,vlookup!G$2:I$331,3,FALSE),"")</f>
        <v/>
      </c>
      <c r="K860" s="5"/>
      <c r="L860" s="6"/>
      <c r="M860" s="6"/>
      <c r="N860" s="6"/>
      <c r="O860" s="6"/>
      <c r="P860" s="6"/>
      <c r="Q860" s="14" t="str">
        <f t="shared" si="133"/>
        <v/>
      </c>
      <c r="R860" s="5"/>
      <c r="S860" s="6"/>
      <c r="T860" s="6"/>
      <c r="U860" s="5"/>
      <c r="V860" s="45">
        <f t="shared" si="134"/>
        <v>0</v>
      </c>
      <c r="W860" s="45">
        <f t="shared" si="135"/>
        <v>0</v>
      </c>
      <c r="X860" s="45" t="e">
        <f t="shared" si="136"/>
        <v>#VALUE!</v>
      </c>
      <c r="Y860" s="45">
        <f>IFERROR(VALUE(V860),VLOOKUP(V860,DayReplace[],2,0))</f>
        <v>0</v>
      </c>
      <c r="Z860" s="45">
        <f>IF(V860=0,1,
IF(OR(AND(COUNTIF(Table12[Normal and Leap Years],X860),AA860=3,Y860=30),
AND(COUNTIF(Table9[MM Year],X860),COUNTIF(Table13[Always 29-Day Months],AA860),Y860=30)),Y860
-1,Y860))</f>
        <v>1</v>
      </c>
      <c r="AA860" s="45">
        <f>IFERROR(VALUE(W860),VLOOKUP(W860,MonthReplace[],2,0))</f>
        <v>0</v>
      </c>
      <c r="AB860" s="45" t="e">
        <f>IF(COUNTIF(Table9[MM Year],X860),VLOOKUP(AA860,MonthSerial[],VLOOKUP(X860,Table9[],3,0)+2,0),DATE(X860,AA860,0)-AC860)</f>
        <v>#VALUE!</v>
      </c>
      <c r="AC860" s="45" t="e">
        <f>IF(COUNTIF(Table9[MM Year],X860),
VLOOKUP(X860,Table9[],5,0),
DATE(X860,1,0))</f>
        <v>#VALUE!</v>
      </c>
      <c r="AD860" s="46" t="e">
        <f>IF(AA860=0,DATE(YEAR(AC860+1),7,16),
IF(V860=0,IF(COUNTIF(Table9[MM Year],X860),AC860+AB860+Z860+15-DAY(AC860+AB860+Z860+15)+16,AC860+AB860+Z860-DAY(AC860+AB860+Z860)+16),
IF(COUNTIF(Table9[MM Year],X860),
IF(AC860+AB860+Z860&lt;VLOOKUP(X860,Table9[],7,0),AC860
+AB860+Z860+VLOOKUP(X860,Table9[],4,0),AC860+AB860+Z860),AC860
+AB860+Z860)))</f>
        <v>#VALUE!</v>
      </c>
      <c r="AE860" s="42"/>
      <c r="AF860" s="15" t="str">
        <f>IFERROR(IF(COUNTIF(Table9[MM Year],X860),
IF(AD860&lt;VLOOKUP(X860,Table9[],7,0),AD860
+VLOOKUP(X860,Table9[],4,0),AD860),AD860
),"")</f>
        <v/>
      </c>
      <c r="AG860" s="5"/>
      <c r="AH860" s="5"/>
      <c r="AI860" s="5"/>
      <c r="AJ860" s="6"/>
      <c r="AK860" s="6"/>
      <c r="AL860" s="12" t="str">
        <f t="shared" si="137"/>
        <v/>
      </c>
      <c r="AM860" s="5"/>
      <c r="AN860" s="27" t="str">
        <f t="shared" si="138"/>
        <v/>
      </c>
      <c r="AO860" s="5"/>
      <c r="AP860" s="5"/>
      <c r="AQ860" s="6"/>
      <c r="AR860" s="12" t="str">
        <f t="shared" si="139"/>
        <v/>
      </c>
      <c r="AS860" s="6"/>
      <c r="AT860" s="5"/>
      <c r="AU860" s="53"/>
      <c r="AV860" s="53"/>
      <c r="AW860" s="54"/>
      <c r="AX860" s="15" t="str">
        <f t="shared" si="140"/>
        <v/>
      </c>
      <c r="AY860" s="5"/>
      <c r="AZ860" s="27" t="str">
        <f>IFERROR(VLOOKUP(AY860,vlookup!A$2:I$331,2,FALSE),"")</f>
        <v/>
      </c>
      <c r="BA860" s="27" t="str">
        <f>IFERROR(VLOOKUP(AY860,vlookup!A$2:I$331,3,FALSE),"")</f>
        <v/>
      </c>
      <c r="BB860" s="5"/>
      <c r="BC860" s="27" t="str">
        <f>IFERROR(VLOOKUP(BB860,vlookup!D$2:E$331,2,FALSE),"")</f>
        <v/>
      </c>
      <c r="BD860" s="5"/>
      <c r="BE860" s="27" t="str">
        <f t="shared" si="141"/>
        <v/>
      </c>
      <c r="BF860" s="27" t="str">
        <f>IFERROR(VLOOKUP(BE860,vlookup!G$2:I$331,2,FALSE),"")</f>
        <v/>
      </c>
      <c r="BG860" s="27" t="str">
        <f>IFERROR(VLOOKUP(BE860,vlookup!G$2:I$331,3,FALSE),"")</f>
        <v/>
      </c>
      <c r="BH860" s="5"/>
      <c r="BI860" s="6"/>
      <c r="BJ860" s="6"/>
      <c r="BK860" s="6"/>
      <c r="BL860" s="6"/>
    </row>
    <row r="861" spans="1:64">
      <c r="A861" s="4"/>
      <c r="B861" s="5"/>
      <c r="C861" s="27" t="str">
        <f>IFERROR(VLOOKUP(B861,vlookup!A$2:I$331,2,FALSE),"")</f>
        <v/>
      </c>
      <c r="D861" s="27" t="str">
        <f>IFERROR(VLOOKUP(B861,vlookup!A$2:I$331,3,FALSE),"")</f>
        <v/>
      </c>
      <c r="E861" s="5"/>
      <c r="F861" s="27" t="str">
        <f>IFERROR(VLOOKUP(E861,vlookup!D$2:E$331,2,FALSE),"")</f>
        <v/>
      </c>
      <c r="G861" s="5"/>
      <c r="H861" s="27" t="str">
        <f t="shared" si="132"/>
        <v/>
      </c>
      <c r="I861" s="27" t="str">
        <f>IFERROR(VLOOKUP(H861,vlookup!G$2:I$331,2,FALSE),"")</f>
        <v/>
      </c>
      <c r="J861" s="27" t="str">
        <f>IFERROR(VLOOKUP(H861,vlookup!G$2:I$331,3,FALSE),"")</f>
        <v/>
      </c>
      <c r="K861" s="5"/>
      <c r="L861" s="6"/>
      <c r="M861" s="6"/>
      <c r="N861" s="6"/>
      <c r="O861" s="6"/>
      <c r="P861" s="6"/>
      <c r="Q861" s="14" t="str">
        <f t="shared" si="133"/>
        <v/>
      </c>
      <c r="R861" s="5"/>
      <c r="S861" s="6"/>
      <c r="T861" s="6"/>
      <c r="U861" s="5"/>
      <c r="V861" s="45">
        <f t="shared" si="134"/>
        <v>0</v>
      </c>
      <c r="W861" s="45">
        <f t="shared" si="135"/>
        <v>0</v>
      </c>
      <c r="X861" s="45" t="e">
        <f t="shared" si="136"/>
        <v>#VALUE!</v>
      </c>
      <c r="Y861" s="45">
        <f>IFERROR(VALUE(V861),VLOOKUP(V861,DayReplace[],2,0))</f>
        <v>0</v>
      </c>
      <c r="Z861" s="45">
        <f>IF(V861=0,1,
IF(OR(AND(COUNTIF(Table12[Normal and Leap Years],X861),AA861=3,Y861=30),
AND(COUNTIF(Table9[MM Year],X861),COUNTIF(Table13[Always 29-Day Months],AA861),Y861=30)),Y861
-1,Y861))</f>
        <v>1</v>
      </c>
      <c r="AA861" s="45">
        <f>IFERROR(VALUE(W861),VLOOKUP(W861,MonthReplace[],2,0))</f>
        <v>0</v>
      </c>
      <c r="AB861" s="45" t="e">
        <f>IF(COUNTIF(Table9[MM Year],X861),VLOOKUP(AA861,MonthSerial[],VLOOKUP(X861,Table9[],3,0)+2,0),DATE(X861,AA861,0)-AC861)</f>
        <v>#VALUE!</v>
      </c>
      <c r="AC861" s="45" t="e">
        <f>IF(COUNTIF(Table9[MM Year],X861),
VLOOKUP(X861,Table9[],5,0),
DATE(X861,1,0))</f>
        <v>#VALUE!</v>
      </c>
      <c r="AD861" s="46" t="e">
        <f>IF(AA861=0,DATE(YEAR(AC861+1),7,16),
IF(V861=0,IF(COUNTIF(Table9[MM Year],X861),AC861+AB861+Z861+15-DAY(AC861+AB861+Z861+15)+16,AC861+AB861+Z861-DAY(AC861+AB861+Z861)+16),
IF(COUNTIF(Table9[MM Year],X861),
IF(AC861+AB861+Z861&lt;VLOOKUP(X861,Table9[],7,0),AC861
+AB861+Z861+VLOOKUP(X861,Table9[],4,0),AC861+AB861+Z861),AC861
+AB861+Z861)))</f>
        <v>#VALUE!</v>
      </c>
      <c r="AE861" s="42"/>
      <c r="AF861" s="15" t="str">
        <f>IFERROR(IF(COUNTIF(Table9[MM Year],X861),
IF(AD861&lt;VLOOKUP(X861,Table9[],7,0),AD861
+VLOOKUP(X861,Table9[],4,0),AD861),AD861
),"")</f>
        <v/>
      </c>
      <c r="AG861" s="5"/>
      <c r="AH861" s="5"/>
      <c r="AI861" s="5"/>
      <c r="AJ861" s="6"/>
      <c r="AK861" s="6"/>
      <c r="AL861" s="12" t="str">
        <f t="shared" si="137"/>
        <v/>
      </c>
      <c r="AM861" s="5"/>
      <c r="AN861" s="27" t="str">
        <f t="shared" si="138"/>
        <v/>
      </c>
      <c r="AO861" s="5"/>
      <c r="AP861" s="5"/>
      <c r="AQ861" s="6"/>
      <c r="AR861" s="12" t="str">
        <f t="shared" si="139"/>
        <v/>
      </c>
      <c r="AS861" s="6"/>
      <c r="AT861" s="5"/>
      <c r="AU861" s="53"/>
      <c r="AV861" s="53"/>
      <c r="AW861" s="54"/>
      <c r="AX861" s="15" t="str">
        <f t="shared" si="140"/>
        <v/>
      </c>
      <c r="AY861" s="5"/>
      <c r="AZ861" s="27" t="str">
        <f>IFERROR(VLOOKUP(AY861,vlookup!A$2:I$331,2,FALSE),"")</f>
        <v/>
      </c>
      <c r="BA861" s="27" t="str">
        <f>IFERROR(VLOOKUP(AY861,vlookup!A$2:I$331,3,FALSE),"")</f>
        <v/>
      </c>
      <c r="BB861" s="5"/>
      <c r="BC861" s="27" t="str">
        <f>IFERROR(VLOOKUP(BB861,vlookup!D$2:E$331,2,FALSE),"")</f>
        <v/>
      </c>
      <c r="BD861" s="5"/>
      <c r="BE861" s="27" t="str">
        <f t="shared" si="141"/>
        <v/>
      </c>
      <c r="BF861" s="27" t="str">
        <f>IFERROR(VLOOKUP(BE861,vlookup!G$2:I$331,2,FALSE),"")</f>
        <v/>
      </c>
      <c r="BG861" s="27" t="str">
        <f>IFERROR(VLOOKUP(BE861,vlookup!G$2:I$331,3,FALSE),"")</f>
        <v/>
      </c>
      <c r="BH861" s="5"/>
      <c r="BI861" s="6"/>
      <c r="BJ861" s="6"/>
      <c r="BK861" s="6"/>
      <c r="BL861" s="6"/>
    </row>
    <row r="862" spans="1:64">
      <c r="A862" s="4"/>
      <c r="B862" s="5"/>
      <c r="C862" s="27" t="str">
        <f>IFERROR(VLOOKUP(B862,vlookup!A$2:I$331,2,FALSE),"")</f>
        <v/>
      </c>
      <c r="D862" s="27" t="str">
        <f>IFERROR(VLOOKUP(B862,vlookup!A$2:I$331,3,FALSE),"")</f>
        <v/>
      </c>
      <c r="E862" s="5"/>
      <c r="F862" s="27" t="str">
        <f>IFERROR(VLOOKUP(E862,vlookup!D$2:E$331,2,FALSE),"")</f>
        <v/>
      </c>
      <c r="G862" s="5"/>
      <c r="H862" s="27" t="str">
        <f t="shared" si="132"/>
        <v/>
      </c>
      <c r="I862" s="27" t="str">
        <f>IFERROR(VLOOKUP(H862,vlookup!G$2:I$331,2,FALSE),"")</f>
        <v/>
      </c>
      <c r="J862" s="27" t="str">
        <f>IFERROR(VLOOKUP(H862,vlookup!G$2:I$331,3,FALSE),"")</f>
        <v/>
      </c>
      <c r="K862" s="5"/>
      <c r="L862" s="6"/>
      <c r="M862" s="6"/>
      <c r="N862" s="6"/>
      <c r="O862" s="6"/>
      <c r="P862" s="6"/>
      <c r="Q862" s="14" t="str">
        <f t="shared" si="133"/>
        <v/>
      </c>
      <c r="R862" s="5"/>
      <c r="S862" s="6"/>
      <c r="T862" s="6"/>
      <c r="U862" s="5"/>
      <c r="V862" s="45">
        <f t="shared" si="134"/>
        <v>0</v>
      </c>
      <c r="W862" s="45">
        <f t="shared" si="135"/>
        <v>0</v>
      </c>
      <c r="X862" s="45" t="e">
        <f t="shared" si="136"/>
        <v>#VALUE!</v>
      </c>
      <c r="Y862" s="45">
        <f>IFERROR(VALUE(V862),VLOOKUP(V862,DayReplace[],2,0))</f>
        <v>0</v>
      </c>
      <c r="Z862" s="45">
        <f>IF(V862=0,1,
IF(OR(AND(COUNTIF(Table12[Normal and Leap Years],X862),AA862=3,Y862=30),
AND(COUNTIF(Table9[MM Year],X862),COUNTIF(Table13[Always 29-Day Months],AA862),Y862=30)),Y862
-1,Y862))</f>
        <v>1</v>
      </c>
      <c r="AA862" s="45">
        <f>IFERROR(VALUE(W862),VLOOKUP(W862,MonthReplace[],2,0))</f>
        <v>0</v>
      </c>
      <c r="AB862" s="45" t="e">
        <f>IF(COUNTIF(Table9[MM Year],X862),VLOOKUP(AA862,MonthSerial[],VLOOKUP(X862,Table9[],3,0)+2,0),DATE(X862,AA862,0)-AC862)</f>
        <v>#VALUE!</v>
      </c>
      <c r="AC862" s="45" t="e">
        <f>IF(COUNTIF(Table9[MM Year],X862),
VLOOKUP(X862,Table9[],5,0),
DATE(X862,1,0))</f>
        <v>#VALUE!</v>
      </c>
      <c r="AD862" s="46" t="e">
        <f>IF(AA862=0,DATE(YEAR(AC862+1),7,16),
IF(V862=0,IF(COUNTIF(Table9[MM Year],X862),AC862+AB862+Z862+15-DAY(AC862+AB862+Z862+15)+16,AC862+AB862+Z862-DAY(AC862+AB862+Z862)+16),
IF(COUNTIF(Table9[MM Year],X862),
IF(AC862+AB862+Z862&lt;VLOOKUP(X862,Table9[],7,0),AC862
+AB862+Z862+VLOOKUP(X862,Table9[],4,0),AC862+AB862+Z862),AC862
+AB862+Z862)))</f>
        <v>#VALUE!</v>
      </c>
      <c r="AE862" s="42"/>
      <c r="AF862" s="15" t="str">
        <f>IFERROR(IF(COUNTIF(Table9[MM Year],X862),
IF(AD862&lt;VLOOKUP(X862,Table9[],7,0),AD862
+VLOOKUP(X862,Table9[],4,0),AD862),AD862
),"")</f>
        <v/>
      </c>
      <c r="AG862" s="5"/>
      <c r="AH862" s="5"/>
      <c r="AI862" s="5"/>
      <c r="AJ862" s="6"/>
      <c r="AK862" s="6"/>
      <c r="AL862" s="12" t="str">
        <f t="shared" si="137"/>
        <v/>
      </c>
      <c r="AM862" s="5"/>
      <c r="AN862" s="27" t="str">
        <f t="shared" si="138"/>
        <v/>
      </c>
      <c r="AO862" s="5"/>
      <c r="AP862" s="5"/>
      <c r="AQ862" s="6"/>
      <c r="AR862" s="12" t="str">
        <f t="shared" si="139"/>
        <v/>
      </c>
      <c r="AS862" s="6"/>
      <c r="AT862" s="5"/>
      <c r="AU862" s="53"/>
      <c r="AV862" s="53"/>
      <c r="AW862" s="54"/>
      <c r="AX862" s="15" t="str">
        <f t="shared" si="140"/>
        <v/>
      </c>
      <c r="AY862" s="5"/>
      <c r="AZ862" s="27" t="str">
        <f>IFERROR(VLOOKUP(AY862,vlookup!A$2:I$331,2,FALSE),"")</f>
        <v/>
      </c>
      <c r="BA862" s="27" t="str">
        <f>IFERROR(VLOOKUP(AY862,vlookup!A$2:I$331,3,FALSE),"")</f>
        <v/>
      </c>
      <c r="BB862" s="5"/>
      <c r="BC862" s="27" t="str">
        <f>IFERROR(VLOOKUP(BB862,vlookup!D$2:E$331,2,FALSE),"")</f>
        <v/>
      </c>
      <c r="BD862" s="5"/>
      <c r="BE862" s="27" t="str">
        <f t="shared" si="141"/>
        <v/>
      </c>
      <c r="BF862" s="27" t="str">
        <f>IFERROR(VLOOKUP(BE862,vlookup!G$2:I$331,2,FALSE),"")</f>
        <v/>
      </c>
      <c r="BG862" s="27" t="str">
        <f>IFERROR(VLOOKUP(BE862,vlookup!G$2:I$331,3,FALSE),"")</f>
        <v/>
      </c>
      <c r="BH862" s="5"/>
      <c r="BI862" s="6"/>
      <c r="BJ862" s="6"/>
      <c r="BK862" s="6"/>
      <c r="BL862" s="6"/>
    </row>
    <row r="863" spans="1:64">
      <c r="A863" s="4"/>
      <c r="B863" s="5"/>
      <c r="C863" s="27" t="str">
        <f>IFERROR(VLOOKUP(B863,vlookup!A$2:I$331,2,FALSE),"")</f>
        <v/>
      </c>
      <c r="D863" s="27" t="str">
        <f>IFERROR(VLOOKUP(B863,vlookup!A$2:I$331,3,FALSE),"")</f>
        <v/>
      </c>
      <c r="E863" s="5"/>
      <c r="F863" s="27" t="str">
        <f>IFERROR(VLOOKUP(E863,vlookup!D$2:E$331,2,FALSE),"")</f>
        <v/>
      </c>
      <c r="G863" s="5"/>
      <c r="H863" s="27" t="str">
        <f t="shared" si="132"/>
        <v/>
      </c>
      <c r="I863" s="27" t="str">
        <f>IFERROR(VLOOKUP(H863,vlookup!G$2:I$331,2,FALSE),"")</f>
        <v/>
      </c>
      <c r="J863" s="27" t="str">
        <f>IFERROR(VLOOKUP(H863,vlookup!G$2:I$331,3,FALSE),"")</f>
        <v/>
      </c>
      <c r="K863" s="5"/>
      <c r="L863" s="6"/>
      <c r="M863" s="6"/>
      <c r="N863" s="6"/>
      <c r="O863" s="6"/>
      <c r="P863" s="6"/>
      <c r="Q863" s="14" t="str">
        <f t="shared" si="133"/>
        <v/>
      </c>
      <c r="R863" s="5"/>
      <c r="S863" s="6"/>
      <c r="T863" s="6"/>
      <c r="U863" s="5"/>
      <c r="V863" s="45">
        <f t="shared" si="134"/>
        <v>0</v>
      </c>
      <c r="W863" s="45">
        <f t="shared" si="135"/>
        <v>0</v>
      </c>
      <c r="X863" s="45" t="e">
        <f t="shared" si="136"/>
        <v>#VALUE!</v>
      </c>
      <c r="Y863" s="45">
        <f>IFERROR(VALUE(V863),VLOOKUP(V863,DayReplace[],2,0))</f>
        <v>0</v>
      </c>
      <c r="Z863" s="45">
        <f>IF(V863=0,1,
IF(OR(AND(COUNTIF(Table12[Normal and Leap Years],X863),AA863=3,Y863=30),
AND(COUNTIF(Table9[MM Year],X863),COUNTIF(Table13[Always 29-Day Months],AA863),Y863=30)),Y863
-1,Y863))</f>
        <v>1</v>
      </c>
      <c r="AA863" s="45">
        <f>IFERROR(VALUE(W863),VLOOKUP(W863,MonthReplace[],2,0))</f>
        <v>0</v>
      </c>
      <c r="AB863" s="45" t="e">
        <f>IF(COUNTIF(Table9[MM Year],X863),VLOOKUP(AA863,MonthSerial[],VLOOKUP(X863,Table9[],3,0)+2,0),DATE(X863,AA863,0)-AC863)</f>
        <v>#VALUE!</v>
      </c>
      <c r="AC863" s="45" t="e">
        <f>IF(COUNTIF(Table9[MM Year],X863),
VLOOKUP(X863,Table9[],5,0),
DATE(X863,1,0))</f>
        <v>#VALUE!</v>
      </c>
      <c r="AD863" s="46" t="e">
        <f>IF(AA863=0,DATE(YEAR(AC863+1),7,16),
IF(V863=0,IF(COUNTIF(Table9[MM Year],X863),AC863+AB863+Z863+15-DAY(AC863+AB863+Z863+15)+16,AC863+AB863+Z863-DAY(AC863+AB863+Z863)+16),
IF(COUNTIF(Table9[MM Year],X863),
IF(AC863+AB863+Z863&lt;VLOOKUP(X863,Table9[],7,0),AC863
+AB863+Z863+VLOOKUP(X863,Table9[],4,0),AC863+AB863+Z863),AC863
+AB863+Z863)))</f>
        <v>#VALUE!</v>
      </c>
      <c r="AE863" s="42"/>
      <c r="AF863" s="15" t="str">
        <f>IFERROR(IF(COUNTIF(Table9[MM Year],X863),
IF(AD863&lt;VLOOKUP(X863,Table9[],7,0),AD863
+VLOOKUP(X863,Table9[],4,0),AD863),AD863
),"")</f>
        <v/>
      </c>
      <c r="AG863" s="5"/>
      <c r="AH863" s="5"/>
      <c r="AI863" s="5"/>
      <c r="AJ863" s="6"/>
      <c r="AK863" s="6"/>
      <c r="AL863" s="12" t="str">
        <f t="shared" si="137"/>
        <v/>
      </c>
      <c r="AM863" s="5"/>
      <c r="AN863" s="27" t="str">
        <f t="shared" si="138"/>
        <v/>
      </c>
      <c r="AO863" s="5"/>
      <c r="AP863" s="5"/>
      <c r="AQ863" s="6"/>
      <c r="AR863" s="12" t="str">
        <f t="shared" si="139"/>
        <v/>
      </c>
      <c r="AS863" s="6"/>
      <c r="AT863" s="5"/>
      <c r="AU863" s="53"/>
      <c r="AV863" s="53"/>
      <c r="AW863" s="54"/>
      <c r="AX863" s="15" t="str">
        <f t="shared" si="140"/>
        <v/>
      </c>
      <c r="AY863" s="5"/>
      <c r="AZ863" s="27" t="str">
        <f>IFERROR(VLOOKUP(AY863,vlookup!A$2:I$331,2,FALSE),"")</f>
        <v/>
      </c>
      <c r="BA863" s="27" t="str">
        <f>IFERROR(VLOOKUP(AY863,vlookup!A$2:I$331,3,FALSE),"")</f>
        <v/>
      </c>
      <c r="BB863" s="5"/>
      <c r="BC863" s="27" t="str">
        <f>IFERROR(VLOOKUP(BB863,vlookup!D$2:E$331,2,FALSE),"")</f>
        <v/>
      </c>
      <c r="BD863" s="5"/>
      <c r="BE863" s="27" t="str">
        <f t="shared" si="141"/>
        <v/>
      </c>
      <c r="BF863" s="27" t="str">
        <f>IFERROR(VLOOKUP(BE863,vlookup!G$2:I$331,2,FALSE),"")</f>
        <v/>
      </c>
      <c r="BG863" s="27" t="str">
        <f>IFERROR(VLOOKUP(BE863,vlookup!G$2:I$331,3,FALSE),"")</f>
        <v/>
      </c>
      <c r="BH863" s="5"/>
      <c r="BI863" s="6"/>
      <c r="BJ863" s="6"/>
      <c r="BK863" s="6"/>
      <c r="BL863" s="6"/>
    </row>
    <row r="864" spans="1:64">
      <c r="A864" s="4"/>
      <c r="B864" s="5"/>
      <c r="C864" s="27" t="str">
        <f>IFERROR(VLOOKUP(B864,vlookup!A$2:I$331,2,FALSE),"")</f>
        <v/>
      </c>
      <c r="D864" s="27" t="str">
        <f>IFERROR(VLOOKUP(B864,vlookup!A$2:I$331,3,FALSE),"")</f>
        <v/>
      </c>
      <c r="E864" s="5"/>
      <c r="F864" s="27" t="str">
        <f>IFERROR(VLOOKUP(E864,vlookup!D$2:E$331,2,FALSE),"")</f>
        <v/>
      </c>
      <c r="G864" s="5"/>
      <c r="H864" s="27" t="str">
        <f t="shared" si="132"/>
        <v/>
      </c>
      <c r="I864" s="27" t="str">
        <f>IFERROR(VLOOKUP(H864,vlookup!G$2:I$331,2,FALSE),"")</f>
        <v/>
      </c>
      <c r="J864" s="27" t="str">
        <f>IFERROR(VLOOKUP(H864,vlookup!G$2:I$331,3,FALSE),"")</f>
        <v/>
      </c>
      <c r="K864" s="5"/>
      <c r="L864" s="6"/>
      <c r="M864" s="6"/>
      <c r="N864" s="6"/>
      <c r="O864" s="6"/>
      <c r="P864" s="6"/>
      <c r="Q864" s="14" t="str">
        <f t="shared" si="133"/>
        <v/>
      </c>
      <c r="R864" s="5"/>
      <c r="S864" s="6"/>
      <c r="T864" s="6"/>
      <c r="U864" s="5"/>
      <c r="V864" s="45">
        <f t="shared" si="134"/>
        <v>0</v>
      </c>
      <c r="W864" s="45">
        <f t="shared" si="135"/>
        <v>0</v>
      </c>
      <c r="X864" s="45" t="e">
        <f t="shared" si="136"/>
        <v>#VALUE!</v>
      </c>
      <c r="Y864" s="45">
        <f>IFERROR(VALUE(V864),VLOOKUP(V864,DayReplace[],2,0))</f>
        <v>0</v>
      </c>
      <c r="Z864" s="45">
        <f>IF(V864=0,1,
IF(OR(AND(COUNTIF(Table12[Normal and Leap Years],X864),AA864=3,Y864=30),
AND(COUNTIF(Table9[MM Year],X864),COUNTIF(Table13[Always 29-Day Months],AA864),Y864=30)),Y864
-1,Y864))</f>
        <v>1</v>
      </c>
      <c r="AA864" s="45">
        <f>IFERROR(VALUE(W864),VLOOKUP(W864,MonthReplace[],2,0))</f>
        <v>0</v>
      </c>
      <c r="AB864" s="45" t="e">
        <f>IF(COUNTIF(Table9[MM Year],X864),VLOOKUP(AA864,MonthSerial[],VLOOKUP(X864,Table9[],3,0)+2,0),DATE(X864,AA864,0)-AC864)</f>
        <v>#VALUE!</v>
      </c>
      <c r="AC864" s="45" t="e">
        <f>IF(COUNTIF(Table9[MM Year],X864),
VLOOKUP(X864,Table9[],5,0),
DATE(X864,1,0))</f>
        <v>#VALUE!</v>
      </c>
      <c r="AD864" s="46" t="e">
        <f>IF(AA864=0,DATE(YEAR(AC864+1),7,16),
IF(V864=0,IF(COUNTIF(Table9[MM Year],X864),AC864+AB864+Z864+15-DAY(AC864+AB864+Z864+15)+16,AC864+AB864+Z864-DAY(AC864+AB864+Z864)+16),
IF(COUNTIF(Table9[MM Year],X864),
IF(AC864+AB864+Z864&lt;VLOOKUP(X864,Table9[],7,0),AC864
+AB864+Z864+VLOOKUP(X864,Table9[],4,0),AC864+AB864+Z864),AC864
+AB864+Z864)))</f>
        <v>#VALUE!</v>
      </c>
      <c r="AE864" s="42"/>
      <c r="AF864" s="15" t="str">
        <f>IFERROR(IF(COUNTIF(Table9[MM Year],X864),
IF(AD864&lt;VLOOKUP(X864,Table9[],7,0),AD864
+VLOOKUP(X864,Table9[],4,0),AD864),AD864
),"")</f>
        <v/>
      </c>
      <c r="AG864" s="5"/>
      <c r="AH864" s="5"/>
      <c r="AI864" s="5"/>
      <c r="AJ864" s="6"/>
      <c r="AK864" s="6"/>
      <c r="AL864" s="12" t="str">
        <f t="shared" si="137"/>
        <v/>
      </c>
      <c r="AM864" s="5"/>
      <c r="AN864" s="27" t="str">
        <f t="shared" si="138"/>
        <v/>
      </c>
      <c r="AO864" s="5"/>
      <c r="AP864" s="5"/>
      <c r="AQ864" s="6"/>
      <c r="AR864" s="12" t="str">
        <f t="shared" si="139"/>
        <v/>
      </c>
      <c r="AS864" s="6"/>
      <c r="AT864" s="5"/>
      <c r="AU864" s="53"/>
      <c r="AV864" s="53"/>
      <c r="AW864" s="54"/>
      <c r="AX864" s="15" t="str">
        <f t="shared" si="140"/>
        <v/>
      </c>
      <c r="AY864" s="5"/>
      <c r="AZ864" s="27" t="str">
        <f>IFERROR(VLOOKUP(AY864,vlookup!A$2:I$331,2,FALSE),"")</f>
        <v/>
      </c>
      <c r="BA864" s="27" t="str">
        <f>IFERROR(VLOOKUP(AY864,vlookup!A$2:I$331,3,FALSE),"")</f>
        <v/>
      </c>
      <c r="BB864" s="5"/>
      <c r="BC864" s="27" t="str">
        <f>IFERROR(VLOOKUP(BB864,vlookup!D$2:E$331,2,FALSE),"")</f>
        <v/>
      </c>
      <c r="BD864" s="5"/>
      <c r="BE864" s="27" t="str">
        <f t="shared" si="141"/>
        <v/>
      </c>
      <c r="BF864" s="27" t="str">
        <f>IFERROR(VLOOKUP(BE864,vlookup!G$2:I$331,2,FALSE),"")</f>
        <v/>
      </c>
      <c r="BG864" s="27" t="str">
        <f>IFERROR(VLOOKUP(BE864,vlookup!G$2:I$331,3,FALSE),"")</f>
        <v/>
      </c>
      <c r="BH864" s="5"/>
      <c r="BI864" s="6"/>
      <c r="BJ864" s="6"/>
      <c r="BK864" s="6"/>
      <c r="BL864" s="6"/>
    </row>
    <row r="865" spans="1:64">
      <c r="A865" s="4"/>
      <c r="B865" s="5"/>
      <c r="C865" s="27" t="str">
        <f>IFERROR(VLOOKUP(B865,vlookup!A$2:I$331,2,FALSE),"")</f>
        <v/>
      </c>
      <c r="D865" s="27" t="str">
        <f>IFERROR(VLOOKUP(B865,vlookup!A$2:I$331,3,FALSE),"")</f>
        <v/>
      </c>
      <c r="E865" s="5"/>
      <c r="F865" s="27" t="str">
        <f>IFERROR(VLOOKUP(E865,vlookup!D$2:E$331,2,FALSE),"")</f>
        <v/>
      </c>
      <c r="G865" s="5"/>
      <c r="H865" s="27" t="str">
        <f t="shared" si="132"/>
        <v/>
      </c>
      <c r="I865" s="27" t="str">
        <f>IFERROR(VLOOKUP(H865,vlookup!G$2:I$331,2,FALSE),"")</f>
        <v/>
      </c>
      <c r="J865" s="27" t="str">
        <f>IFERROR(VLOOKUP(H865,vlookup!G$2:I$331,3,FALSE),"")</f>
        <v/>
      </c>
      <c r="K865" s="5"/>
      <c r="L865" s="6"/>
      <c r="M865" s="6"/>
      <c r="N865" s="6"/>
      <c r="O865" s="6"/>
      <c r="P865" s="6"/>
      <c r="Q865" s="14" t="str">
        <f t="shared" si="133"/>
        <v/>
      </c>
      <c r="R865" s="5"/>
      <c r="S865" s="6"/>
      <c r="T865" s="6"/>
      <c r="U865" s="5"/>
      <c r="V865" s="45">
        <f t="shared" si="134"/>
        <v>0</v>
      </c>
      <c r="W865" s="45">
        <f t="shared" si="135"/>
        <v>0</v>
      </c>
      <c r="X865" s="45" t="e">
        <f t="shared" si="136"/>
        <v>#VALUE!</v>
      </c>
      <c r="Y865" s="45">
        <f>IFERROR(VALUE(V865),VLOOKUP(V865,DayReplace[],2,0))</f>
        <v>0</v>
      </c>
      <c r="Z865" s="45">
        <f>IF(V865=0,1,
IF(OR(AND(COUNTIF(Table12[Normal and Leap Years],X865),AA865=3,Y865=30),
AND(COUNTIF(Table9[MM Year],X865),COUNTIF(Table13[Always 29-Day Months],AA865),Y865=30)),Y865
-1,Y865))</f>
        <v>1</v>
      </c>
      <c r="AA865" s="45">
        <f>IFERROR(VALUE(W865),VLOOKUP(W865,MonthReplace[],2,0))</f>
        <v>0</v>
      </c>
      <c r="AB865" s="45" t="e">
        <f>IF(COUNTIF(Table9[MM Year],X865),VLOOKUP(AA865,MonthSerial[],VLOOKUP(X865,Table9[],3,0)+2,0),DATE(X865,AA865,0)-AC865)</f>
        <v>#VALUE!</v>
      </c>
      <c r="AC865" s="45" t="e">
        <f>IF(COUNTIF(Table9[MM Year],X865),
VLOOKUP(X865,Table9[],5,0),
DATE(X865,1,0))</f>
        <v>#VALUE!</v>
      </c>
      <c r="AD865" s="46" t="e">
        <f>IF(AA865=0,DATE(YEAR(AC865+1),7,16),
IF(V865=0,IF(COUNTIF(Table9[MM Year],X865),AC865+AB865+Z865+15-DAY(AC865+AB865+Z865+15)+16,AC865+AB865+Z865-DAY(AC865+AB865+Z865)+16),
IF(COUNTIF(Table9[MM Year],X865),
IF(AC865+AB865+Z865&lt;VLOOKUP(X865,Table9[],7,0),AC865
+AB865+Z865+VLOOKUP(X865,Table9[],4,0),AC865+AB865+Z865),AC865
+AB865+Z865)))</f>
        <v>#VALUE!</v>
      </c>
      <c r="AE865" s="42"/>
      <c r="AF865" s="15" t="str">
        <f>IFERROR(IF(COUNTIF(Table9[MM Year],X865),
IF(AD865&lt;VLOOKUP(X865,Table9[],7,0),AD865
+VLOOKUP(X865,Table9[],4,0),AD865),AD865
),"")</f>
        <v/>
      </c>
      <c r="AG865" s="5"/>
      <c r="AH865" s="5"/>
      <c r="AI865" s="5"/>
      <c r="AJ865" s="6"/>
      <c r="AK865" s="6"/>
      <c r="AL865" s="12" t="str">
        <f t="shared" si="137"/>
        <v/>
      </c>
      <c r="AM865" s="5"/>
      <c r="AN865" s="27" t="str">
        <f t="shared" si="138"/>
        <v/>
      </c>
      <c r="AO865" s="5"/>
      <c r="AP865" s="5"/>
      <c r="AQ865" s="6"/>
      <c r="AR865" s="12" t="str">
        <f t="shared" si="139"/>
        <v/>
      </c>
      <c r="AS865" s="6"/>
      <c r="AT865" s="5"/>
      <c r="AU865" s="53"/>
      <c r="AV865" s="53"/>
      <c r="AW865" s="54"/>
      <c r="AX865" s="15" t="str">
        <f t="shared" si="140"/>
        <v/>
      </c>
      <c r="AY865" s="5"/>
      <c r="AZ865" s="27" t="str">
        <f>IFERROR(VLOOKUP(AY865,vlookup!A$2:I$331,2,FALSE),"")</f>
        <v/>
      </c>
      <c r="BA865" s="27" t="str">
        <f>IFERROR(VLOOKUP(AY865,vlookup!A$2:I$331,3,FALSE),"")</f>
        <v/>
      </c>
      <c r="BB865" s="5"/>
      <c r="BC865" s="27" t="str">
        <f>IFERROR(VLOOKUP(BB865,vlookup!D$2:E$331,2,FALSE),"")</f>
        <v/>
      </c>
      <c r="BD865" s="5"/>
      <c r="BE865" s="27" t="str">
        <f t="shared" si="141"/>
        <v/>
      </c>
      <c r="BF865" s="27" t="str">
        <f>IFERROR(VLOOKUP(BE865,vlookup!G$2:I$331,2,FALSE),"")</f>
        <v/>
      </c>
      <c r="BG865" s="27" t="str">
        <f>IFERROR(VLOOKUP(BE865,vlookup!G$2:I$331,3,FALSE),"")</f>
        <v/>
      </c>
      <c r="BH865" s="5"/>
      <c r="BI865" s="6"/>
      <c r="BJ865" s="6"/>
      <c r="BK865" s="6"/>
      <c r="BL865" s="6"/>
    </row>
    <row r="866" spans="1:64">
      <c r="A866" s="4"/>
      <c r="B866" s="5"/>
      <c r="C866" s="27" t="str">
        <f>IFERROR(VLOOKUP(B866,vlookup!A$2:I$331,2,FALSE),"")</f>
        <v/>
      </c>
      <c r="D866" s="27" t="str">
        <f>IFERROR(VLOOKUP(B866,vlookup!A$2:I$331,3,FALSE),"")</f>
        <v/>
      </c>
      <c r="E866" s="5"/>
      <c r="F866" s="27" t="str">
        <f>IFERROR(VLOOKUP(E866,vlookup!D$2:E$331,2,FALSE),"")</f>
        <v/>
      </c>
      <c r="G866" s="5"/>
      <c r="H866" s="27" t="str">
        <f t="shared" si="132"/>
        <v/>
      </c>
      <c r="I866" s="27" t="str">
        <f>IFERROR(VLOOKUP(H866,vlookup!G$2:I$331,2,FALSE),"")</f>
        <v/>
      </c>
      <c r="J866" s="27" t="str">
        <f>IFERROR(VLOOKUP(H866,vlookup!G$2:I$331,3,FALSE),"")</f>
        <v/>
      </c>
      <c r="K866" s="5"/>
      <c r="L866" s="6"/>
      <c r="M866" s="6"/>
      <c r="N866" s="6"/>
      <c r="O866" s="6"/>
      <c r="P866" s="6"/>
      <c r="Q866" s="14" t="str">
        <f t="shared" si="133"/>
        <v/>
      </c>
      <c r="R866" s="5"/>
      <c r="S866" s="6"/>
      <c r="T866" s="6"/>
      <c r="U866" s="5"/>
      <c r="V866" s="45">
        <f t="shared" si="134"/>
        <v>0</v>
      </c>
      <c r="W866" s="45">
        <f t="shared" si="135"/>
        <v>0</v>
      </c>
      <c r="X866" s="45" t="e">
        <f t="shared" si="136"/>
        <v>#VALUE!</v>
      </c>
      <c r="Y866" s="45">
        <f>IFERROR(VALUE(V866),VLOOKUP(V866,DayReplace[],2,0))</f>
        <v>0</v>
      </c>
      <c r="Z866" s="45">
        <f>IF(V866=0,1,
IF(OR(AND(COUNTIF(Table12[Normal and Leap Years],X866),AA866=3,Y866=30),
AND(COUNTIF(Table9[MM Year],X866),COUNTIF(Table13[Always 29-Day Months],AA866),Y866=30)),Y866
-1,Y866))</f>
        <v>1</v>
      </c>
      <c r="AA866" s="45">
        <f>IFERROR(VALUE(W866),VLOOKUP(W866,MonthReplace[],2,0))</f>
        <v>0</v>
      </c>
      <c r="AB866" s="45" t="e">
        <f>IF(COUNTIF(Table9[MM Year],X866),VLOOKUP(AA866,MonthSerial[],VLOOKUP(X866,Table9[],3,0)+2,0),DATE(X866,AA866,0)-AC866)</f>
        <v>#VALUE!</v>
      </c>
      <c r="AC866" s="45" t="e">
        <f>IF(COUNTIF(Table9[MM Year],X866),
VLOOKUP(X866,Table9[],5,0),
DATE(X866,1,0))</f>
        <v>#VALUE!</v>
      </c>
      <c r="AD866" s="46" t="e">
        <f>IF(AA866=0,DATE(YEAR(AC866+1),7,16),
IF(V866=0,IF(COUNTIF(Table9[MM Year],X866),AC866+AB866+Z866+15-DAY(AC866+AB866+Z866+15)+16,AC866+AB866+Z866-DAY(AC866+AB866+Z866)+16),
IF(COUNTIF(Table9[MM Year],X866),
IF(AC866+AB866+Z866&lt;VLOOKUP(X866,Table9[],7,0),AC866
+AB866+Z866+VLOOKUP(X866,Table9[],4,0),AC866+AB866+Z866),AC866
+AB866+Z866)))</f>
        <v>#VALUE!</v>
      </c>
      <c r="AE866" s="42"/>
      <c r="AF866" s="15" t="str">
        <f>IFERROR(IF(COUNTIF(Table9[MM Year],X866),
IF(AD866&lt;VLOOKUP(X866,Table9[],7,0),AD866
+VLOOKUP(X866,Table9[],4,0),AD866),AD866
),"")</f>
        <v/>
      </c>
      <c r="AG866" s="5"/>
      <c r="AH866" s="5"/>
      <c r="AI866" s="5"/>
      <c r="AJ866" s="6"/>
      <c r="AK866" s="6"/>
      <c r="AL866" s="12" t="str">
        <f t="shared" si="137"/>
        <v/>
      </c>
      <c r="AM866" s="5"/>
      <c r="AN866" s="27" t="str">
        <f t="shared" si="138"/>
        <v/>
      </c>
      <c r="AO866" s="5"/>
      <c r="AP866" s="5"/>
      <c r="AQ866" s="6"/>
      <c r="AR866" s="12" t="str">
        <f t="shared" si="139"/>
        <v/>
      </c>
      <c r="AS866" s="6"/>
      <c r="AT866" s="5"/>
      <c r="AU866" s="53"/>
      <c r="AV866" s="53"/>
      <c r="AW866" s="54"/>
      <c r="AX866" s="15" t="str">
        <f t="shared" si="140"/>
        <v/>
      </c>
      <c r="AY866" s="5"/>
      <c r="AZ866" s="27" t="str">
        <f>IFERROR(VLOOKUP(AY866,vlookup!A$2:I$331,2,FALSE),"")</f>
        <v/>
      </c>
      <c r="BA866" s="27" t="str">
        <f>IFERROR(VLOOKUP(AY866,vlookup!A$2:I$331,3,FALSE),"")</f>
        <v/>
      </c>
      <c r="BB866" s="5"/>
      <c r="BC866" s="27" t="str">
        <f>IFERROR(VLOOKUP(BB866,vlookup!D$2:E$331,2,FALSE),"")</f>
        <v/>
      </c>
      <c r="BD866" s="5"/>
      <c r="BE866" s="27" t="str">
        <f t="shared" si="141"/>
        <v/>
      </c>
      <c r="BF866" s="27" t="str">
        <f>IFERROR(VLOOKUP(BE866,vlookup!G$2:I$331,2,FALSE),"")</f>
        <v/>
      </c>
      <c r="BG866" s="27" t="str">
        <f>IFERROR(VLOOKUP(BE866,vlookup!G$2:I$331,3,FALSE),"")</f>
        <v/>
      </c>
      <c r="BH866" s="5"/>
      <c r="BI866" s="6"/>
      <c r="BJ866" s="6"/>
      <c r="BK866" s="6"/>
      <c r="BL866" s="6"/>
    </row>
    <row r="867" spans="1:64">
      <c r="A867" s="4"/>
      <c r="B867" s="5"/>
      <c r="C867" s="27" t="str">
        <f>IFERROR(VLOOKUP(B867,vlookup!A$2:I$331,2,FALSE),"")</f>
        <v/>
      </c>
      <c r="D867" s="27" t="str">
        <f>IFERROR(VLOOKUP(B867,vlookup!A$2:I$331,3,FALSE),"")</f>
        <v/>
      </c>
      <c r="E867" s="5"/>
      <c r="F867" s="27" t="str">
        <f>IFERROR(VLOOKUP(E867,vlookup!D$2:E$331,2,FALSE),"")</f>
        <v/>
      </c>
      <c r="G867" s="5"/>
      <c r="H867" s="27" t="str">
        <f t="shared" si="132"/>
        <v/>
      </c>
      <c r="I867" s="27" t="str">
        <f>IFERROR(VLOOKUP(H867,vlookup!G$2:I$331,2,FALSE),"")</f>
        <v/>
      </c>
      <c r="J867" s="27" t="str">
        <f>IFERROR(VLOOKUP(H867,vlookup!G$2:I$331,3,FALSE),"")</f>
        <v/>
      </c>
      <c r="K867" s="5"/>
      <c r="L867" s="6"/>
      <c r="M867" s="6"/>
      <c r="N867" s="6"/>
      <c r="O867" s="6"/>
      <c r="P867" s="6"/>
      <c r="Q867" s="14" t="str">
        <f t="shared" si="133"/>
        <v/>
      </c>
      <c r="R867" s="5"/>
      <c r="S867" s="6"/>
      <c r="T867" s="6"/>
      <c r="U867" s="5"/>
      <c r="V867" s="45">
        <f t="shared" si="134"/>
        <v>0</v>
      </c>
      <c r="W867" s="45">
        <f t="shared" si="135"/>
        <v>0</v>
      </c>
      <c r="X867" s="45" t="e">
        <f t="shared" si="136"/>
        <v>#VALUE!</v>
      </c>
      <c r="Y867" s="45">
        <f>IFERROR(VALUE(V867),VLOOKUP(V867,DayReplace[],2,0))</f>
        <v>0</v>
      </c>
      <c r="Z867" s="45">
        <f>IF(V867=0,1,
IF(OR(AND(COUNTIF(Table12[Normal and Leap Years],X867),AA867=3,Y867=30),
AND(COUNTIF(Table9[MM Year],X867),COUNTIF(Table13[Always 29-Day Months],AA867),Y867=30)),Y867
-1,Y867))</f>
        <v>1</v>
      </c>
      <c r="AA867" s="45">
        <f>IFERROR(VALUE(W867),VLOOKUP(W867,MonthReplace[],2,0))</f>
        <v>0</v>
      </c>
      <c r="AB867" s="45" t="e">
        <f>IF(COUNTIF(Table9[MM Year],X867),VLOOKUP(AA867,MonthSerial[],VLOOKUP(X867,Table9[],3,0)+2,0),DATE(X867,AA867,0)-AC867)</f>
        <v>#VALUE!</v>
      </c>
      <c r="AC867" s="45" t="e">
        <f>IF(COUNTIF(Table9[MM Year],X867),
VLOOKUP(X867,Table9[],5,0),
DATE(X867,1,0))</f>
        <v>#VALUE!</v>
      </c>
      <c r="AD867" s="46" t="e">
        <f>IF(AA867=0,DATE(YEAR(AC867+1),7,16),
IF(V867=0,IF(COUNTIF(Table9[MM Year],X867),AC867+AB867+Z867+15-DAY(AC867+AB867+Z867+15)+16,AC867+AB867+Z867-DAY(AC867+AB867+Z867)+16),
IF(COUNTIF(Table9[MM Year],X867),
IF(AC867+AB867+Z867&lt;VLOOKUP(X867,Table9[],7,0),AC867
+AB867+Z867+VLOOKUP(X867,Table9[],4,0),AC867+AB867+Z867),AC867
+AB867+Z867)))</f>
        <v>#VALUE!</v>
      </c>
      <c r="AE867" s="42"/>
      <c r="AF867" s="15" t="str">
        <f>IFERROR(IF(COUNTIF(Table9[MM Year],X867),
IF(AD867&lt;VLOOKUP(X867,Table9[],7,0),AD867
+VLOOKUP(X867,Table9[],4,0),AD867),AD867
),"")</f>
        <v/>
      </c>
      <c r="AG867" s="5"/>
      <c r="AH867" s="5"/>
      <c r="AI867" s="5"/>
      <c r="AJ867" s="6"/>
      <c r="AK867" s="6"/>
      <c r="AL867" s="12" t="str">
        <f t="shared" si="137"/>
        <v/>
      </c>
      <c r="AM867" s="5"/>
      <c r="AN867" s="27" t="str">
        <f t="shared" si="138"/>
        <v/>
      </c>
      <c r="AO867" s="5"/>
      <c r="AP867" s="5"/>
      <c r="AQ867" s="6"/>
      <c r="AR867" s="12" t="str">
        <f t="shared" si="139"/>
        <v/>
      </c>
      <c r="AS867" s="6"/>
      <c r="AT867" s="5"/>
      <c r="AU867" s="53"/>
      <c r="AV867" s="53"/>
      <c r="AW867" s="54"/>
      <c r="AX867" s="15" t="str">
        <f t="shared" si="140"/>
        <v/>
      </c>
      <c r="AY867" s="5"/>
      <c r="AZ867" s="27" t="str">
        <f>IFERROR(VLOOKUP(AY867,vlookup!A$2:I$331,2,FALSE),"")</f>
        <v/>
      </c>
      <c r="BA867" s="27" t="str">
        <f>IFERROR(VLOOKUP(AY867,vlookup!A$2:I$331,3,FALSE),"")</f>
        <v/>
      </c>
      <c r="BB867" s="5"/>
      <c r="BC867" s="27" t="str">
        <f>IFERROR(VLOOKUP(BB867,vlookup!D$2:E$331,2,FALSE),"")</f>
        <v/>
      </c>
      <c r="BD867" s="5"/>
      <c r="BE867" s="27" t="str">
        <f t="shared" si="141"/>
        <v/>
      </c>
      <c r="BF867" s="27" t="str">
        <f>IFERROR(VLOOKUP(BE867,vlookup!G$2:I$331,2,FALSE),"")</f>
        <v/>
      </c>
      <c r="BG867" s="27" t="str">
        <f>IFERROR(VLOOKUP(BE867,vlookup!G$2:I$331,3,FALSE),"")</f>
        <v/>
      </c>
      <c r="BH867" s="5"/>
      <c r="BI867" s="6"/>
      <c r="BJ867" s="6"/>
      <c r="BK867" s="6"/>
      <c r="BL867" s="6"/>
    </row>
    <row r="868" spans="1:64">
      <c r="A868" s="4"/>
      <c r="B868" s="5"/>
      <c r="C868" s="27" t="str">
        <f>IFERROR(VLOOKUP(B868,vlookup!A$2:I$331,2,FALSE),"")</f>
        <v/>
      </c>
      <c r="D868" s="27" t="str">
        <f>IFERROR(VLOOKUP(B868,vlookup!A$2:I$331,3,FALSE),"")</f>
        <v/>
      </c>
      <c r="E868" s="5"/>
      <c r="F868" s="27" t="str">
        <f>IFERROR(VLOOKUP(E868,vlookup!D$2:E$331,2,FALSE),"")</f>
        <v/>
      </c>
      <c r="G868" s="5"/>
      <c r="H868" s="27" t="str">
        <f t="shared" si="132"/>
        <v/>
      </c>
      <c r="I868" s="27" t="str">
        <f>IFERROR(VLOOKUP(H868,vlookup!G$2:I$331,2,FALSE),"")</f>
        <v/>
      </c>
      <c r="J868" s="27" t="str">
        <f>IFERROR(VLOOKUP(H868,vlookup!G$2:I$331,3,FALSE),"")</f>
        <v/>
      </c>
      <c r="K868" s="5"/>
      <c r="L868" s="6"/>
      <c r="M868" s="6"/>
      <c r="N868" s="6"/>
      <c r="O868" s="6"/>
      <c r="P868" s="6"/>
      <c r="Q868" s="14" t="str">
        <f t="shared" si="133"/>
        <v/>
      </c>
      <c r="R868" s="5"/>
      <c r="S868" s="6"/>
      <c r="T868" s="6"/>
      <c r="U868" s="5"/>
      <c r="V868" s="45">
        <f t="shared" si="134"/>
        <v>0</v>
      </c>
      <c r="W868" s="45">
        <f t="shared" si="135"/>
        <v>0</v>
      </c>
      <c r="X868" s="45" t="e">
        <f t="shared" si="136"/>
        <v>#VALUE!</v>
      </c>
      <c r="Y868" s="45">
        <f>IFERROR(VALUE(V868),VLOOKUP(V868,DayReplace[],2,0))</f>
        <v>0</v>
      </c>
      <c r="Z868" s="45">
        <f>IF(V868=0,1,
IF(OR(AND(COUNTIF(Table12[Normal and Leap Years],X868),AA868=3,Y868=30),
AND(COUNTIF(Table9[MM Year],X868),COUNTIF(Table13[Always 29-Day Months],AA868),Y868=30)),Y868
-1,Y868))</f>
        <v>1</v>
      </c>
      <c r="AA868" s="45">
        <f>IFERROR(VALUE(W868),VLOOKUP(W868,MonthReplace[],2,0))</f>
        <v>0</v>
      </c>
      <c r="AB868" s="45" t="e">
        <f>IF(COUNTIF(Table9[MM Year],X868),VLOOKUP(AA868,MonthSerial[],VLOOKUP(X868,Table9[],3,0)+2,0),DATE(X868,AA868,0)-AC868)</f>
        <v>#VALUE!</v>
      </c>
      <c r="AC868" s="45" t="e">
        <f>IF(COUNTIF(Table9[MM Year],X868),
VLOOKUP(X868,Table9[],5,0),
DATE(X868,1,0))</f>
        <v>#VALUE!</v>
      </c>
      <c r="AD868" s="46" t="e">
        <f>IF(AA868=0,DATE(YEAR(AC868+1),7,16),
IF(V868=0,IF(COUNTIF(Table9[MM Year],X868),AC868+AB868+Z868+15-DAY(AC868+AB868+Z868+15)+16,AC868+AB868+Z868-DAY(AC868+AB868+Z868)+16),
IF(COUNTIF(Table9[MM Year],X868),
IF(AC868+AB868+Z868&lt;VLOOKUP(X868,Table9[],7,0),AC868
+AB868+Z868+VLOOKUP(X868,Table9[],4,0),AC868+AB868+Z868),AC868
+AB868+Z868)))</f>
        <v>#VALUE!</v>
      </c>
      <c r="AE868" s="42"/>
      <c r="AF868" s="15" t="str">
        <f>IFERROR(IF(COUNTIF(Table9[MM Year],X868),
IF(AD868&lt;VLOOKUP(X868,Table9[],7,0),AD868
+VLOOKUP(X868,Table9[],4,0),AD868),AD868
),"")</f>
        <v/>
      </c>
      <c r="AG868" s="5"/>
      <c r="AH868" s="5"/>
      <c r="AI868" s="5"/>
      <c r="AJ868" s="6"/>
      <c r="AK868" s="6"/>
      <c r="AL868" s="12" t="str">
        <f t="shared" si="137"/>
        <v/>
      </c>
      <c r="AM868" s="5"/>
      <c r="AN868" s="27" t="str">
        <f t="shared" si="138"/>
        <v/>
      </c>
      <c r="AO868" s="5"/>
      <c r="AP868" s="5"/>
      <c r="AQ868" s="6"/>
      <c r="AR868" s="12" t="str">
        <f t="shared" si="139"/>
        <v/>
      </c>
      <c r="AS868" s="6"/>
      <c r="AT868" s="5"/>
      <c r="AU868" s="53"/>
      <c r="AV868" s="53"/>
      <c r="AW868" s="54"/>
      <c r="AX868" s="15" t="str">
        <f t="shared" si="140"/>
        <v/>
      </c>
      <c r="AY868" s="5"/>
      <c r="AZ868" s="27" t="str">
        <f>IFERROR(VLOOKUP(AY868,vlookup!A$2:I$331,2,FALSE),"")</f>
        <v/>
      </c>
      <c r="BA868" s="27" t="str">
        <f>IFERROR(VLOOKUP(AY868,vlookup!A$2:I$331,3,FALSE),"")</f>
        <v/>
      </c>
      <c r="BB868" s="5"/>
      <c r="BC868" s="27" t="str">
        <f>IFERROR(VLOOKUP(BB868,vlookup!D$2:E$331,2,FALSE),"")</f>
        <v/>
      </c>
      <c r="BD868" s="5"/>
      <c r="BE868" s="27" t="str">
        <f t="shared" si="141"/>
        <v/>
      </c>
      <c r="BF868" s="27" t="str">
        <f>IFERROR(VLOOKUP(BE868,vlookup!G$2:I$331,2,FALSE),"")</f>
        <v/>
      </c>
      <c r="BG868" s="27" t="str">
        <f>IFERROR(VLOOKUP(BE868,vlookup!G$2:I$331,3,FALSE),"")</f>
        <v/>
      </c>
      <c r="BH868" s="5"/>
      <c r="BI868" s="6"/>
      <c r="BJ868" s="6"/>
      <c r="BK868" s="6"/>
      <c r="BL868" s="6"/>
    </row>
    <row r="869" spans="1:64">
      <c r="A869" s="4"/>
      <c r="B869" s="5"/>
      <c r="C869" s="27" t="str">
        <f>IFERROR(VLOOKUP(B869,vlookup!A$2:I$331,2,FALSE),"")</f>
        <v/>
      </c>
      <c r="D869" s="27" t="str">
        <f>IFERROR(VLOOKUP(B869,vlookup!A$2:I$331,3,FALSE),"")</f>
        <v/>
      </c>
      <c r="E869" s="5"/>
      <c r="F869" s="27" t="str">
        <f>IFERROR(VLOOKUP(E869,vlookup!D$2:E$331,2,FALSE),"")</f>
        <v/>
      </c>
      <c r="G869" s="5"/>
      <c r="H869" s="27" t="str">
        <f t="shared" si="132"/>
        <v/>
      </c>
      <c r="I869" s="27" t="str">
        <f>IFERROR(VLOOKUP(H869,vlookup!G$2:I$331,2,FALSE),"")</f>
        <v/>
      </c>
      <c r="J869" s="27" t="str">
        <f>IFERROR(VLOOKUP(H869,vlookup!G$2:I$331,3,FALSE),"")</f>
        <v/>
      </c>
      <c r="K869" s="5"/>
      <c r="L869" s="6"/>
      <c r="M869" s="6"/>
      <c r="N869" s="6"/>
      <c r="O869" s="6"/>
      <c r="P869" s="6"/>
      <c r="Q869" s="14" t="str">
        <f t="shared" si="133"/>
        <v/>
      </c>
      <c r="R869" s="5"/>
      <c r="S869" s="6"/>
      <c r="T869" s="6"/>
      <c r="U869" s="5"/>
      <c r="V869" s="45">
        <f t="shared" si="134"/>
        <v>0</v>
      </c>
      <c r="W869" s="45">
        <f t="shared" si="135"/>
        <v>0</v>
      </c>
      <c r="X869" s="45" t="e">
        <f t="shared" si="136"/>
        <v>#VALUE!</v>
      </c>
      <c r="Y869" s="45">
        <f>IFERROR(VALUE(V869),VLOOKUP(V869,DayReplace[],2,0))</f>
        <v>0</v>
      </c>
      <c r="Z869" s="45">
        <f>IF(V869=0,1,
IF(OR(AND(COUNTIF(Table12[Normal and Leap Years],X869),AA869=3,Y869=30),
AND(COUNTIF(Table9[MM Year],X869),COUNTIF(Table13[Always 29-Day Months],AA869),Y869=30)),Y869
-1,Y869))</f>
        <v>1</v>
      </c>
      <c r="AA869" s="45">
        <f>IFERROR(VALUE(W869),VLOOKUP(W869,MonthReplace[],2,0))</f>
        <v>0</v>
      </c>
      <c r="AB869" s="45" t="e">
        <f>IF(COUNTIF(Table9[MM Year],X869),VLOOKUP(AA869,MonthSerial[],VLOOKUP(X869,Table9[],3,0)+2,0),DATE(X869,AA869,0)-AC869)</f>
        <v>#VALUE!</v>
      </c>
      <c r="AC869" s="45" t="e">
        <f>IF(COUNTIF(Table9[MM Year],X869),
VLOOKUP(X869,Table9[],5,0),
DATE(X869,1,0))</f>
        <v>#VALUE!</v>
      </c>
      <c r="AD869" s="46" t="e">
        <f>IF(AA869=0,DATE(YEAR(AC869+1),7,16),
IF(V869=0,IF(COUNTIF(Table9[MM Year],X869),AC869+AB869+Z869+15-DAY(AC869+AB869+Z869+15)+16,AC869+AB869+Z869-DAY(AC869+AB869+Z869)+16),
IF(COUNTIF(Table9[MM Year],X869),
IF(AC869+AB869+Z869&lt;VLOOKUP(X869,Table9[],7,0),AC869
+AB869+Z869+VLOOKUP(X869,Table9[],4,0),AC869+AB869+Z869),AC869
+AB869+Z869)))</f>
        <v>#VALUE!</v>
      </c>
      <c r="AE869" s="42"/>
      <c r="AF869" s="15" t="str">
        <f>IFERROR(IF(COUNTIF(Table9[MM Year],X869),
IF(AD869&lt;VLOOKUP(X869,Table9[],7,0),AD869
+VLOOKUP(X869,Table9[],4,0),AD869),AD869
),"")</f>
        <v/>
      </c>
      <c r="AG869" s="5"/>
      <c r="AH869" s="5"/>
      <c r="AI869" s="5"/>
      <c r="AJ869" s="6"/>
      <c r="AK869" s="6"/>
      <c r="AL869" s="12" t="str">
        <f t="shared" si="137"/>
        <v/>
      </c>
      <c r="AM869" s="5"/>
      <c r="AN869" s="27" t="str">
        <f t="shared" si="138"/>
        <v/>
      </c>
      <c r="AO869" s="5"/>
      <c r="AP869" s="5"/>
      <c r="AQ869" s="6"/>
      <c r="AR869" s="12" t="str">
        <f t="shared" si="139"/>
        <v/>
      </c>
      <c r="AS869" s="6"/>
      <c r="AT869" s="5"/>
      <c r="AU869" s="53"/>
      <c r="AV869" s="53"/>
      <c r="AW869" s="54"/>
      <c r="AX869" s="15" t="str">
        <f t="shared" si="140"/>
        <v/>
      </c>
      <c r="AY869" s="5"/>
      <c r="AZ869" s="27" t="str">
        <f>IFERROR(VLOOKUP(AY869,vlookup!A$2:I$331,2,FALSE),"")</f>
        <v/>
      </c>
      <c r="BA869" s="27" t="str">
        <f>IFERROR(VLOOKUP(AY869,vlookup!A$2:I$331,3,FALSE),"")</f>
        <v/>
      </c>
      <c r="BB869" s="5"/>
      <c r="BC869" s="27" t="str">
        <f>IFERROR(VLOOKUP(BB869,vlookup!D$2:E$331,2,FALSE),"")</f>
        <v/>
      </c>
      <c r="BD869" s="5"/>
      <c r="BE869" s="27" t="str">
        <f t="shared" si="141"/>
        <v/>
      </c>
      <c r="BF869" s="27" t="str">
        <f>IFERROR(VLOOKUP(BE869,vlookup!G$2:I$331,2,FALSE),"")</f>
        <v/>
      </c>
      <c r="BG869" s="27" t="str">
        <f>IFERROR(VLOOKUP(BE869,vlookup!G$2:I$331,3,FALSE),"")</f>
        <v/>
      </c>
      <c r="BH869" s="5"/>
      <c r="BI869" s="6"/>
      <c r="BJ869" s="6"/>
      <c r="BK869" s="6"/>
      <c r="BL869" s="6"/>
    </row>
    <row r="870" spans="1:64">
      <c r="A870" s="4"/>
      <c r="B870" s="5"/>
      <c r="C870" s="27" t="str">
        <f>IFERROR(VLOOKUP(B870,vlookup!A$2:I$331,2,FALSE),"")</f>
        <v/>
      </c>
      <c r="D870" s="27" t="str">
        <f>IFERROR(VLOOKUP(B870,vlookup!A$2:I$331,3,FALSE),"")</f>
        <v/>
      </c>
      <c r="E870" s="5"/>
      <c r="F870" s="27" t="str">
        <f>IFERROR(VLOOKUP(E870,vlookup!D$2:E$331,2,FALSE),"")</f>
        <v/>
      </c>
      <c r="G870" s="5"/>
      <c r="H870" s="27" t="str">
        <f t="shared" si="132"/>
        <v/>
      </c>
      <c r="I870" s="27" t="str">
        <f>IFERROR(VLOOKUP(H870,vlookup!G$2:I$331,2,FALSE),"")</f>
        <v/>
      </c>
      <c r="J870" s="27" t="str">
        <f>IFERROR(VLOOKUP(H870,vlookup!G$2:I$331,3,FALSE),"")</f>
        <v/>
      </c>
      <c r="K870" s="5"/>
      <c r="L870" s="6"/>
      <c r="M870" s="6"/>
      <c r="N870" s="6"/>
      <c r="O870" s="6"/>
      <c r="P870" s="6"/>
      <c r="Q870" s="14" t="str">
        <f t="shared" si="133"/>
        <v/>
      </c>
      <c r="R870" s="5"/>
      <c r="S870" s="6"/>
      <c r="T870" s="6"/>
      <c r="U870" s="5"/>
      <c r="V870" s="45">
        <f t="shared" si="134"/>
        <v>0</v>
      </c>
      <c r="W870" s="45">
        <f t="shared" si="135"/>
        <v>0</v>
      </c>
      <c r="X870" s="45" t="e">
        <f t="shared" si="136"/>
        <v>#VALUE!</v>
      </c>
      <c r="Y870" s="45">
        <f>IFERROR(VALUE(V870),VLOOKUP(V870,DayReplace[],2,0))</f>
        <v>0</v>
      </c>
      <c r="Z870" s="45">
        <f>IF(V870=0,1,
IF(OR(AND(COUNTIF(Table12[Normal and Leap Years],X870),AA870=3,Y870=30),
AND(COUNTIF(Table9[MM Year],X870),COUNTIF(Table13[Always 29-Day Months],AA870),Y870=30)),Y870
-1,Y870))</f>
        <v>1</v>
      </c>
      <c r="AA870" s="45">
        <f>IFERROR(VALUE(W870),VLOOKUP(W870,MonthReplace[],2,0))</f>
        <v>0</v>
      </c>
      <c r="AB870" s="45" t="e">
        <f>IF(COUNTIF(Table9[MM Year],X870),VLOOKUP(AA870,MonthSerial[],VLOOKUP(X870,Table9[],3,0)+2,0),DATE(X870,AA870,0)-AC870)</f>
        <v>#VALUE!</v>
      </c>
      <c r="AC870" s="45" t="e">
        <f>IF(COUNTIF(Table9[MM Year],X870),
VLOOKUP(X870,Table9[],5,0),
DATE(X870,1,0))</f>
        <v>#VALUE!</v>
      </c>
      <c r="AD870" s="46" t="e">
        <f>IF(AA870=0,DATE(YEAR(AC870+1),7,16),
IF(V870=0,IF(COUNTIF(Table9[MM Year],X870),AC870+AB870+Z870+15-DAY(AC870+AB870+Z870+15)+16,AC870+AB870+Z870-DAY(AC870+AB870+Z870)+16),
IF(COUNTIF(Table9[MM Year],X870),
IF(AC870+AB870+Z870&lt;VLOOKUP(X870,Table9[],7,0),AC870
+AB870+Z870+VLOOKUP(X870,Table9[],4,0),AC870+AB870+Z870),AC870
+AB870+Z870)))</f>
        <v>#VALUE!</v>
      </c>
      <c r="AE870" s="42"/>
      <c r="AF870" s="15" t="str">
        <f>IFERROR(IF(COUNTIF(Table9[MM Year],X870),
IF(AD870&lt;VLOOKUP(X870,Table9[],7,0),AD870
+VLOOKUP(X870,Table9[],4,0),AD870),AD870
),"")</f>
        <v/>
      </c>
      <c r="AG870" s="5"/>
      <c r="AH870" s="5"/>
      <c r="AI870" s="5"/>
      <c r="AJ870" s="6"/>
      <c r="AK870" s="6"/>
      <c r="AL870" s="12" t="str">
        <f t="shared" si="137"/>
        <v/>
      </c>
      <c r="AM870" s="5"/>
      <c r="AN870" s="27" t="str">
        <f t="shared" si="138"/>
        <v/>
      </c>
      <c r="AO870" s="5"/>
      <c r="AP870" s="5"/>
      <c r="AQ870" s="6"/>
      <c r="AR870" s="12" t="str">
        <f t="shared" si="139"/>
        <v/>
      </c>
      <c r="AS870" s="6"/>
      <c r="AT870" s="5"/>
      <c r="AU870" s="53"/>
      <c r="AV870" s="53"/>
      <c r="AW870" s="54"/>
      <c r="AX870" s="15" t="str">
        <f t="shared" si="140"/>
        <v/>
      </c>
      <c r="AY870" s="5"/>
      <c r="AZ870" s="27" t="str">
        <f>IFERROR(VLOOKUP(AY870,vlookup!A$2:I$331,2,FALSE),"")</f>
        <v/>
      </c>
      <c r="BA870" s="27" t="str">
        <f>IFERROR(VLOOKUP(AY870,vlookup!A$2:I$331,3,FALSE),"")</f>
        <v/>
      </c>
      <c r="BB870" s="5"/>
      <c r="BC870" s="27" t="str">
        <f>IFERROR(VLOOKUP(BB870,vlookup!D$2:E$331,2,FALSE),"")</f>
        <v/>
      </c>
      <c r="BD870" s="5"/>
      <c r="BE870" s="27" t="str">
        <f t="shared" si="141"/>
        <v/>
      </c>
      <c r="BF870" s="27" t="str">
        <f>IFERROR(VLOOKUP(BE870,vlookup!G$2:I$331,2,FALSE),"")</f>
        <v/>
      </c>
      <c r="BG870" s="27" t="str">
        <f>IFERROR(VLOOKUP(BE870,vlookup!G$2:I$331,3,FALSE),"")</f>
        <v/>
      </c>
      <c r="BH870" s="5"/>
      <c r="BI870" s="6"/>
      <c r="BJ870" s="6"/>
      <c r="BK870" s="6"/>
      <c r="BL870" s="6"/>
    </row>
    <row r="871" spans="1:64">
      <c r="A871" s="4"/>
      <c r="B871" s="5"/>
      <c r="C871" s="27" t="str">
        <f>IFERROR(VLOOKUP(B871,vlookup!A$2:I$331,2,FALSE),"")</f>
        <v/>
      </c>
      <c r="D871" s="27" t="str">
        <f>IFERROR(VLOOKUP(B871,vlookup!A$2:I$331,3,FALSE),"")</f>
        <v/>
      </c>
      <c r="E871" s="5"/>
      <c r="F871" s="27" t="str">
        <f>IFERROR(VLOOKUP(E871,vlookup!D$2:E$331,2,FALSE),"")</f>
        <v/>
      </c>
      <c r="G871" s="5"/>
      <c r="H871" s="27" t="str">
        <f t="shared" si="132"/>
        <v/>
      </c>
      <c r="I871" s="27" t="str">
        <f>IFERROR(VLOOKUP(H871,vlookup!G$2:I$331,2,FALSE),"")</f>
        <v/>
      </c>
      <c r="J871" s="27" t="str">
        <f>IFERROR(VLOOKUP(H871,vlookup!G$2:I$331,3,FALSE),"")</f>
        <v/>
      </c>
      <c r="K871" s="5"/>
      <c r="L871" s="6"/>
      <c r="M871" s="6"/>
      <c r="N871" s="6"/>
      <c r="O871" s="6"/>
      <c r="P871" s="6"/>
      <c r="Q871" s="14" t="str">
        <f t="shared" si="133"/>
        <v/>
      </c>
      <c r="R871" s="5"/>
      <c r="S871" s="6"/>
      <c r="T871" s="6"/>
      <c r="U871" s="5"/>
      <c r="V871" s="45">
        <f t="shared" si="134"/>
        <v>0</v>
      </c>
      <c r="W871" s="45">
        <f t="shared" si="135"/>
        <v>0</v>
      </c>
      <c r="X871" s="45" t="e">
        <f t="shared" si="136"/>
        <v>#VALUE!</v>
      </c>
      <c r="Y871" s="45">
        <f>IFERROR(VALUE(V871),VLOOKUP(V871,DayReplace[],2,0))</f>
        <v>0</v>
      </c>
      <c r="Z871" s="45">
        <f>IF(V871=0,1,
IF(OR(AND(COUNTIF(Table12[Normal and Leap Years],X871),AA871=3,Y871=30),
AND(COUNTIF(Table9[MM Year],X871),COUNTIF(Table13[Always 29-Day Months],AA871),Y871=30)),Y871
-1,Y871))</f>
        <v>1</v>
      </c>
      <c r="AA871" s="45">
        <f>IFERROR(VALUE(W871),VLOOKUP(W871,MonthReplace[],2,0))</f>
        <v>0</v>
      </c>
      <c r="AB871" s="45" t="e">
        <f>IF(COUNTIF(Table9[MM Year],X871),VLOOKUP(AA871,MonthSerial[],VLOOKUP(X871,Table9[],3,0)+2,0),DATE(X871,AA871,0)-AC871)</f>
        <v>#VALUE!</v>
      </c>
      <c r="AC871" s="45" t="e">
        <f>IF(COUNTIF(Table9[MM Year],X871),
VLOOKUP(X871,Table9[],5,0),
DATE(X871,1,0))</f>
        <v>#VALUE!</v>
      </c>
      <c r="AD871" s="46" t="e">
        <f>IF(AA871=0,DATE(YEAR(AC871+1),7,16),
IF(V871=0,IF(COUNTIF(Table9[MM Year],X871),AC871+AB871+Z871+15-DAY(AC871+AB871+Z871+15)+16,AC871+AB871+Z871-DAY(AC871+AB871+Z871)+16),
IF(COUNTIF(Table9[MM Year],X871),
IF(AC871+AB871+Z871&lt;VLOOKUP(X871,Table9[],7,0),AC871
+AB871+Z871+VLOOKUP(X871,Table9[],4,0),AC871+AB871+Z871),AC871
+AB871+Z871)))</f>
        <v>#VALUE!</v>
      </c>
      <c r="AE871" s="42"/>
      <c r="AF871" s="15" t="str">
        <f>IFERROR(IF(COUNTIF(Table9[MM Year],X871),
IF(AD871&lt;VLOOKUP(X871,Table9[],7,0),AD871
+VLOOKUP(X871,Table9[],4,0),AD871),AD871
),"")</f>
        <v/>
      </c>
      <c r="AG871" s="5"/>
      <c r="AH871" s="5"/>
      <c r="AI871" s="5"/>
      <c r="AJ871" s="6"/>
      <c r="AK871" s="6"/>
      <c r="AL871" s="12" t="str">
        <f t="shared" si="137"/>
        <v/>
      </c>
      <c r="AM871" s="5"/>
      <c r="AN871" s="27" t="str">
        <f t="shared" si="138"/>
        <v/>
      </c>
      <c r="AO871" s="5"/>
      <c r="AP871" s="5"/>
      <c r="AQ871" s="6"/>
      <c r="AR871" s="12" t="str">
        <f t="shared" si="139"/>
        <v/>
      </c>
      <c r="AS871" s="6"/>
      <c r="AT871" s="5"/>
      <c r="AU871" s="53"/>
      <c r="AV871" s="53"/>
      <c r="AW871" s="54"/>
      <c r="AX871" s="15" t="str">
        <f t="shared" si="140"/>
        <v/>
      </c>
      <c r="AY871" s="5"/>
      <c r="AZ871" s="27" t="str">
        <f>IFERROR(VLOOKUP(AY871,vlookup!A$2:I$331,2,FALSE),"")</f>
        <v/>
      </c>
      <c r="BA871" s="27" t="str">
        <f>IFERROR(VLOOKUP(AY871,vlookup!A$2:I$331,3,FALSE),"")</f>
        <v/>
      </c>
      <c r="BB871" s="5"/>
      <c r="BC871" s="27" t="str">
        <f>IFERROR(VLOOKUP(BB871,vlookup!D$2:E$331,2,FALSE),"")</f>
        <v/>
      </c>
      <c r="BD871" s="5"/>
      <c r="BE871" s="27" t="str">
        <f t="shared" si="141"/>
        <v/>
      </c>
      <c r="BF871" s="27" t="str">
        <f>IFERROR(VLOOKUP(BE871,vlookup!G$2:I$331,2,FALSE),"")</f>
        <v/>
      </c>
      <c r="BG871" s="27" t="str">
        <f>IFERROR(VLOOKUP(BE871,vlookup!G$2:I$331,3,FALSE),"")</f>
        <v/>
      </c>
      <c r="BH871" s="5"/>
      <c r="BI871" s="6"/>
      <c r="BJ871" s="6"/>
      <c r="BK871" s="6"/>
      <c r="BL871" s="6"/>
    </row>
    <row r="872" spans="1:64">
      <c r="A872" s="4"/>
      <c r="B872" s="5"/>
      <c r="C872" s="27" t="str">
        <f>IFERROR(VLOOKUP(B872,vlookup!A$2:I$331,2,FALSE),"")</f>
        <v/>
      </c>
      <c r="D872" s="27" t="str">
        <f>IFERROR(VLOOKUP(B872,vlookup!A$2:I$331,3,FALSE),"")</f>
        <v/>
      </c>
      <c r="E872" s="5"/>
      <c r="F872" s="27" t="str">
        <f>IFERROR(VLOOKUP(E872,vlookup!D$2:E$331,2,FALSE),"")</f>
        <v/>
      </c>
      <c r="G872" s="5"/>
      <c r="H872" s="27" t="str">
        <f t="shared" si="132"/>
        <v/>
      </c>
      <c r="I872" s="27" t="str">
        <f>IFERROR(VLOOKUP(H872,vlookup!G$2:I$331,2,FALSE),"")</f>
        <v/>
      </c>
      <c r="J872" s="27" t="str">
        <f>IFERROR(VLOOKUP(H872,vlookup!G$2:I$331,3,FALSE),"")</f>
        <v/>
      </c>
      <c r="K872" s="5"/>
      <c r="L872" s="6"/>
      <c r="M872" s="6"/>
      <c r="N872" s="6"/>
      <c r="O872" s="6"/>
      <c r="P872" s="6"/>
      <c r="Q872" s="14" t="str">
        <f t="shared" si="133"/>
        <v/>
      </c>
      <c r="R872" s="5"/>
      <c r="S872" s="6"/>
      <c r="T872" s="6"/>
      <c r="U872" s="5"/>
      <c r="V872" s="45">
        <f t="shared" si="134"/>
        <v>0</v>
      </c>
      <c r="W872" s="45">
        <f t="shared" si="135"/>
        <v>0</v>
      </c>
      <c r="X872" s="45" t="e">
        <f t="shared" si="136"/>
        <v>#VALUE!</v>
      </c>
      <c r="Y872" s="45">
        <f>IFERROR(VALUE(V872),VLOOKUP(V872,DayReplace[],2,0))</f>
        <v>0</v>
      </c>
      <c r="Z872" s="45">
        <f>IF(V872=0,1,
IF(OR(AND(COUNTIF(Table12[Normal and Leap Years],X872),AA872=3,Y872=30),
AND(COUNTIF(Table9[MM Year],X872),COUNTIF(Table13[Always 29-Day Months],AA872),Y872=30)),Y872
-1,Y872))</f>
        <v>1</v>
      </c>
      <c r="AA872" s="45">
        <f>IFERROR(VALUE(W872),VLOOKUP(W872,MonthReplace[],2,0))</f>
        <v>0</v>
      </c>
      <c r="AB872" s="45" t="e">
        <f>IF(COUNTIF(Table9[MM Year],X872),VLOOKUP(AA872,MonthSerial[],VLOOKUP(X872,Table9[],3,0)+2,0),DATE(X872,AA872,0)-AC872)</f>
        <v>#VALUE!</v>
      </c>
      <c r="AC872" s="45" t="e">
        <f>IF(COUNTIF(Table9[MM Year],X872),
VLOOKUP(X872,Table9[],5,0),
DATE(X872,1,0))</f>
        <v>#VALUE!</v>
      </c>
      <c r="AD872" s="46" t="e">
        <f>IF(AA872=0,DATE(YEAR(AC872+1),7,16),
IF(V872=0,IF(COUNTIF(Table9[MM Year],X872),AC872+AB872+Z872+15-DAY(AC872+AB872+Z872+15)+16,AC872+AB872+Z872-DAY(AC872+AB872+Z872)+16),
IF(COUNTIF(Table9[MM Year],X872),
IF(AC872+AB872+Z872&lt;VLOOKUP(X872,Table9[],7,0),AC872
+AB872+Z872+VLOOKUP(X872,Table9[],4,0),AC872+AB872+Z872),AC872
+AB872+Z872)))</f>
        <v>#VALUE!</v>
      </c>
      <c r="AE872" s="42"/>
      <c r="AF872" s="15" t="str">
        <f>IFERROR(IF(COUNTIF(Table9[MM Year],X872),
IF(AD872&lt;VLOOKUP(X872,Table9[],7,0),AD872
+VLOOKUP(X872,Table9[],4,0),AD872),AD872
),"")</f>
        <v/>
      </c>
      <c r="AG872" s="5"/>
      <c r="AH872" s="5"/>
      <c r="AI872" s="5"/>
      <c r="AJ872" s="6"/>
      <c r="AK872" s="6"/>
      <c r="AL872" s="12" t="str">
        <f t="shared" si="137"/>
        <v/>
      </c>
      <c r="AM872" s="5"/>
      <c r="AN872" s="27" t="str">
        <f t="shared" si="138"/>
        <v/>
      </c>
      <c r="AO872" s="5"/>
      <c r="AP872" s="5"/>
      <c r="AQ872" s="6"/>
      <c r="AR872" s="12" t="str">
        <f t="shared" si="139"/>
        <v/>
      </c>
      <c r="AS872" s="6"/>
      <c r="AT872" s="5"/>
      <c r="AU872" s="53"/>
      <c r="AV872" s="53"/>
      <c r="AW872" s="54"/>
      <c r="AX872" s="15" t="str">
        <f t="shared" si="140"/>
        <v/>
      </c>
      <c r="AY872" s="5"/>
      <c r="AZ872" s="27" t="str">
        <f>IFERROR(VLOOKUP(AY872,vlookup!A$2:I$331,2,FALSE),"")</f>
        <v/>
      </c>
      <c r="BA872" s="27" t="str">
        <f>IFERROR(VLOOKUP(AY872,vlookup!A$2:I$331,3,FALSE),"")</f>
        <v/>
      </c>
      <c r="BB872" s="5"/>
      <c r="BC872" s="27" t="str">
        <f>IFERROR(VLOOKUP(BB872,vlookup!D$2:E$331,2,FALSE),"")</f>
        <v/>
      </c>
      <c r="BD872" s="5"/>
      <c r="BE872" s="27" t="str">
        <f t="shared" si="141"/>
        <v/>
      </c>
      <c r="BF872" s="27" t="str">
        <f>IFERROR(VLOOKUP(BE872,vlookup!G$2:I$331,2,FALSE),"")</f>
        <v/>
      </c>
      <c r="BG872" s="27" t="str">
        <f>IFERROR(VLOOKUP(BE872,vlookup!G$2:I$331,3,FALSE),"")</f>
        <v/>
      </c>
      <c r="BH872" s="5"/>
      <c r="BI872" s="6"/>
      <c r="BJ872" s="6"/>
      <c r="BK872" s="6"/>
      <c r="BL872" s="6"/>
    </row>
    <row r="873" spans="1:64">
      <c r="A873" s="4"/>
      <c r="B873" s="5"/>
      <c r="C873" s="27" t="str">
        <f>IFERROR(VLOOKUP(B873,vlookup!A$2:I$331,2,FALSE),"")</f>
        <v/>
      </c>
      <c r="D873" s="27" t="str">
        <f>IFERROR(VLOOKUP(B873,vlookup!A$2:I$331,3,FALSE),"")</f>
        <v/>
      </c>
      <c r="E873" s="5"/>
      <c r="F873" s="27" t="str">
        <f>IFERROR(VLOOKUP(E873,vlookup!D$2:E$331,2,FALSE),"")</f>
        <v/>
      </c>
      <c r="G873" s="5"/>
      <c r="H873" s="27" t="str">
        <f t="shared" si="132"/>
        <v/>
      </c>
      <c r="I873" s="27" t="str">
        <f>IFERROR(VLOOKUP(H873,vlookup!G$2:I$331,2,FALSE),"")</f>
        <v/>
      </c>
      <c r="J873" s="27" t="str">
        <f>IFERROR(VLOOKUP(H873,vlookup!G$2:I$331,3,FALSE),"")</f>
        <v/>
      </c>
      <c r="K873" s="5"/>
      <c r="L873" s="6"/>
      <c r="M873" s="6"/>
      <c r="N873" s="6"/>
      <c r="O873" s="6"/>
      <c r="P873" s="6"/>
      <c r="Q873" s="14" t="str">
        <f t="shared" si="133"/>
        <v/>
      </c>
      <c r="R873" s="5"/>
      <c r="S873" s="6"/>
      <c r="T873" s="6"/>
      <c r="U873" s="5"/>
      <c r="V873" s="45">
        <f t="shared" si="134"/>
        <v>0</v>
      </c>
      <c r="W873" s="45">
        <f t="shared" si="135"/>
        <v>0</v>
      </c>
      <c r="X873" s="45" t="e">
        <f t="shared" si="136"/>
        <v>#VALUE!</v>
      </c>
      <c r="Y873" s="45">
        <f>IFERROR(VALUE(V873),VLOOKUP(V873,DayReplace[],2,0))</f>
        <v>0</v>
      </c>
      <c r="Z873" s="45">
        <f>IF(V873=0,1,
IF(OR(AND(COUNTIF(Table12[Normal and Leap Years],X873),AA873=3,Y873=30),
AND(COUNTIF(Table9[MM Year],X873),COUNTIF(Table13[Always 29-Day Months],AA873),Y873=30)),Y873
-1,Y873))</f>
        <v>1</v>
      </c>
      <c r="AA873" s="45">
        <f>IFERROR(VALUE(W873),VLOOKUP(W873,MonthReplace[],2,0))</f>
        <v>0</v>
      </c>
      <c r="AB873" s="45" t="e">
        <f>IF(COUNTIF(Table9[MM Year],X873),VLOOKUP(AA873,MonthSerial[],VLOOKUP(X873,Table9[],3,0)+2,0),DATE(X873,AA873,0)-AC873)</f>
        <v>#VALUE!</v>
      </c>
      <c r="AC873" s="45" t="e">
        <f>IF(COUNTIF(Table9[MM Year],X873),
VLOOKUP(X873,Table9[],5,0),
DATE(X873,1,0))</f>
        <v>#VALUE!</v>
      </c>
      <c r="AD873" s="46" t="e">
        <f>IF(AA873=0,DATE(YEAR(AC873+1),7,16),
IF(V873=0,IF(COUNTIF(Table9[MM Year],X873),AC873+AB873+Z873+15-DAY(AC873+AB873+Z873+15)+16,AC873+AB873+Z873-DAY(AC873+AB873+Z873)+16),
IF(COUNTIF(Table9[MM Year],X873),
IF(AC873+AB873+Z873&lt;VLOOKUP(X873,Table9[],7,0),AC873
+AB873+Z873+VLOOKUP(X873,Table9[],4,0),AC873+AB873+Z873),AC873
+AB873+Z873)))</f>
        <v>#VALUE!</v>
      </c>
      <c r="AE873" s="42"/>
      <c r="AF873" s="15" t="str">
        <f>IFERROR(IF(COUNTIF(Table9[MM Year],X873),
IF(AD873&lt;VLOOKUP(X873,Table9[],7,0),AD873
+VLOOKUP(X873,Table9[],4,0),AD873),AD873
),"")</f>
        <v/>
      </c>
      <c r="AG873" s="5"/>
      <c r="AH873" s="5"/>
      <c r="AI873" s="5"/>
      <c r="AJ873" s="6"/>
      <c r="AK873" s="6"/>
      <c r="AL873" s="12" t="str">
        <f t="shared" si="137"/>
        <v/>
      </c>
      <c r="AM873" s="5"/>
      <c r="AN873" s="27" t="str">
        <f t="shared" si="138"/>
        <v/>
      </c>
      <c r="AO873" s="5"/>
      <c r="AP873" s="5"/>
      <c r="AQ873" s="6"/>
      <c r="AR873" s="12" t="str">
        <f t="shared" si="139"/>
        <v/>
      </c>
      <c r="AS873" s="6"/>
      <c r="AT873" s="5"/>
      <c r="AU873" s="53"/>
      <c r="AV873" s="53"/>
      <c r="AW873" s="54"/>
      <c r="AX873" s="15" t="str">
        <f t="shared" si="140"/>
        <v/>
      </c>
      <c r="AY873" s="5"/>
      <c r="AZ873" s="27" t="str">
        <f>IFERROR(VLOOKUP(AY873,vlookup!A$2:I$331,2,FALSE),"")</f>
        <v/>
      </c>
      <c r="BA873" s="27" t="str">
        <f>IFERROR(VLOOKUP(AY873,vlookup!A$2:I$331,3,FALSE),"")</f>
        <v/>
      </c>
      <c r="BB873" s="5"/>
      <c r="BC873" s="27" t="str">
        <f>IFERROR(VLOOKUP(BB873,vlookup!D$2:E$331,2,FALSE),"")</f>
        <v/>
      </c>
      <c r="BD873" s="5"/>
      <c r="BE873" s="27" t="str">
        <f t="shared" si="141"/>
        <v/>
      </c>
      <c r="BF873" s="27" t="str">
        <f>IFERROR(VLOOKUP(BE873,vlookup!G$2:I$331,2,FALSE),"")</f>
        <v/>
      </c>
      <c r="BG873" s="27" t="str">
        <f>IFERROR(VLOOKUP(BE873,vlookup!G$2:I$331,3,FALSE),"")</f>
        <v/>
      </c>
      <c r="BH873" s="5"/>
      <c r="BI873" s="6"/>
      <c r="BJ873" s="6"/>
      <c r="BK873" s="6"/>
      <c r="BL873" s="6"/>
    </row>
    <row r="874" spans="1:64">
      <c r="A874" s="4"/>
      <c r="B874" s="5"/>
      <c r="C874" s="27" t="str">
        <f>IFERROR(VLOOKUP(B874,vlookup!A$2:I$331,2,FALSE),"")</f>
        <v/>
      </c>
      <c r="D874" s="27" t="str">
        <f>IFERROR(VLOOKUP(B874,vlookup!A$2:I$331,3,FALSE),"")</f>
        <v/>
      </c>
      <c r="E874" s="5"/>
      <c r="F874" s="27" t="str">
        <f>IFERROR(VLOOKUP(E874,vlookup!D$2:E$331,2,FALSE),"")</f>
        <v/>
      </c>
      <c r="G874" s="5"/>
      <c r="H874" s="27" t="str">
        <f t="shared" si="132"/>
        <v/>
      </c>
      <c r="I874" s="27" t="str">
        <f>IFERROR(VLOOKUP(H874,vlookup!G$2:I$331,2,FALSE),"")</f>
        <v/>
      </c>
      <c r="J874" s="27" t="str">
        <f>IFERROR(VLOOKUP(H874,vlookup!G$2:I$331,3,FALSE),"")</f>
        <v/>
      </c>
      <c r="K874" s="5"/>
      <c r="L874" s="6"/>
      <c r="M874" s="6"/>
      <c r="N874" s="6"/>
      <c r="O874" s="6"/>
      <c r="P874" s="6"/>
      <c r="Q874" s="14" t="str">
        <f t="shared" si="133"/>
        <v/>
      </c>
      <c r="R874" s="5"/>
      <c r="S874" s="6"/>
      <c r="T874" s="6"/>
      <c r="U874" s="5"/>
      <c r="V874" s="45">
        <f t="shared" si="134"/>
        <v>0</v>
      </c>
      <c r="W874" s="45">
        <f t="shared" si="135"/>
        <v>0</v>
      </c>
      <c r="X874" s="45" t="e">
        <f t="shared" si="136"/>
        <v>#VALUE!</v>
      </c>
      <c r="Y874" s="45">
        <f>IFERROR(VALUE(V874),VLOOKUP(V874,DayReplace[],2,0))</f>
        <v>0</v>
      </c>
      <c r="Z874" s="45">
        <f>IF(V874=0,1,
IF(OR(AND(COUNTIF(Table12[Normal and Leap Years],X874),AA874=3,Y874=30),
AND(COUNTIF(Table9[MM Year],X874),COUNTIF(Table13[Always 29-Day Months],AA874),Y874=30)),Y874
-1,Y874))</f>
        <v>1</v>
      </c>
      <c r="AA874" s="45">
        <f>IFERROR(VALUE(W874),VLOOKUP(W874,MonthReplace[],2,0))</f>
        <v>0</v>
      </c>
      <c r="AB874" s="45" t="e">
        <f>IF(COUNTIF(Table9[MM Year],X874),VLOOKUP(AA874,MonthSerial[],VLOOKUP(X874,Table9[],3,0)+2,0),DATE(X874,AA874,0)-AC874)</f>
        <v>#VALUE!</v>
      </c>
      <c r="AC874" s="45" t="e">
        <f>IF(COUNTIF(Table9[MM Year],X874),
VLOOKUP(X874,Table9[],5,0),
DATE(X874,1,0))</f>
        <v>#VALUE!</v>
      </c>
      <c r="AD874" s="46" t="e">
        <f>IF(AA874=0,DATE(YEAR(AC874+1),7,16),
IF(V874=0,IF(COUNTIF(Table9[MM Year],X874),AC874+AB874+Z874+15-DAY(AC874+AB874+Z874+15)+16,AC874+AB874+Z874-DAY(AC874+AB874+Z874)+16),
IF(COUNTIF(Table9[MM Year],X874),
IF(AC874+AB874+Z874&lt;VLOOKUP(X874,Table9[],7,0),AC874
+AB874+Z874+VLOOKUP(X874,Table9[],4,0),AC874+AB874+Z874),AC874
+AB874+Z874)))</f>
        <v>#VALUE!</v>
      </c>
      <c r="AE874" s="42"/>
      <c r="AF874" s="15" t="str">
        <f>IFERROR(IF(COUNTIF(Table9[MM Year],X874),
IF(AD874&lt;VLOOKUP(X874,Table9[],7,0),AD874
+VLOOKUP(X874,Table9[],4,0),AD874),AD874
),"")</f>
        <v/>
      </c>
      <c r="AG874" s="5"/>
      <c r="AH874" s="5"/>
      <c r="AI874" s="5"/>
      <c r="AJ874" s="6"/>
      <c r="AK874" s="6"/>
      <c r="AL874" s="12" t="str">
        <f t="shared" si="137"/>
        <v/>
      </c>
      <c r="AM874" s="5"/>
      <c r="AN874" s="27" t="str">
        <f t="shared" si="138"/>
        <v/>
      </c>
      <c r="AO874" s="5"/>
      <c r="AP874" s="5"/>
      <c r="AQ874" s="6"/>
      <c r="AR874" s="12" t="str">
        <f t="shared" si="139"/>
        <v/>
      </c>
      <c r="AS874" s="6"/>
      <c r="AT874" s="5"/>
      <c r="AU874" s="53"/>
      <c r="AV874" s="53"/>
      <c r="AW874" s="54"/>
      <c r="AX874" s="15" t="str">
        <f t="shared" si="140"/>
        <v/>
      </c>
      <c r="AY874" s="5"/>
      <c r="AZ874" s="27" t="str">
        <f>IFERROR(VLOOKUP(AY874,vlookup!A$2:I$331,2,FALSE),"")</f>
        <v/>
      </c>
      <c r="BA874" s="27" t="str">
        <f>IFERROR(VLOOKUP(AY874,vlookup!A$2:I$331,3,FALSE),"")</f>
        <v/>
      </c>
      <c r="BB874" s="5"/>
      <c r="BC874" s="27" t="str">
        <f>IFERROR(VLOOKUP(BB874,vlookup!D$2:E$331,2,FALSE),"")</f>
        <v/>
      </c>
      <c r="BD874" s="5"/>
      <c r="BE874" s="27" t="str">
        <f t="shared" si="141"/>
        <v/>
      </c>
      <c r="BF874" s="27" t="str">
        <f>IFERROR(VLOOKUP(BE874,vlookup!G$2:I$331,2,FALSE),"")</f>
        <v/>
      </c>
      <c r="BG874" s="27" t="str">
        <f>IFERROR(VLOOKUP(BE874,vlookup!G$2:I$331,3,FALSE),"")</f>
        <v/>
      </c>
      <c r="BH874" s="5"/>
      <c r="BI874" s="6"/>
      <c r="BJ874" s="6"/>
      <c r="BK874" s="6"/>
      <c r="BL874" s="6"/>
    </row>
    <row r="875" spans="1:64">
      <c r="A875" s="4"/>
      <c r="B875" s="5"/>
      <c r="C875" s="27" t="str">
        <f>IFERROR(VLOOKUP(B875,vlookup!A$2:I$331,2,FALSE),"")</f>
        <v/>
      </c>
      <c r="D875" s="27" t="str">
        <f>IFERROR(VLOOKUP(B875,vlookup!A$2:I$331,3,FALSE),"")</f>
        <v/>
      </c>
      <c r="E875" s="5"/>
      <c r="F875" s="27" t="str">
        <f>IFERROR(VLOOKUP(E875,vlookup!D$2:E$331,2,FALSE),"")</f>
        <v/>
      </c>
      <c r="G875" s="5"/>
      <c r="H875" s="27" t="str">
        <f t="shared" si="132"/>
        <v/>
      </c>
      <c r="I875" s="27" t="str">
        <f>IFERROR(VLOOKUP(H875,vlookup!G$2:I$331,2,FALSE),"")</f>
        <v/>
      </c>
      <c r="J875" s="27" t="str">
        <f>IFERROR(VLOOKUP(H875,vlookup!G$2:I$331,3,FALSE),"")</f>
        <v/>
      </c>
      <c r="K875" s="5"/>
      <c r="L875" s="6"/>
      <c r="M875" s="6"/>
      <c r="N875" s="6"/>
      <c r="O875" s="6"/>
      <c r="P875" s="6"/>
      <c r="Q875" s="14" t="str">
        <f t="shared" si="133"/>
        <v/>
      </c>
      <c r="R875" s="5"/>
      <c r="S875" s="6"/>
      <c r="T875" s="6"/>
      <c r="U875" s="5"/>
      <c r="V875" s="45">
        <f t="shared" si="134"/>
        <v>0</v>
      </c>
      <c r="W875" s="45">
        <f t="shared" si="135"/>
        <v>0</v>
      </c>
      <c r="X875" s="45" t="e">
        <f t="shared" si="136"/>
        <v>#VALUE!</v>
      </c>
      <c r="Y875" s="45">
        <f>IFERROR(VALUE(V875),VLOOKUP(V875,DayReplace[],2,0))</f>
        <v>0</v>
      </c>
      <c r="Z875" s="45">
        <f>IF(V875=0,1,
IF(OR(AND(COUNTIF(Table12[Normal and Leap Years],X875),AA875=3,Y875=30),
AND(COUNTIF(Table9[MM Year],X875),COUNTIF(Table13[Always 29-Day Months],AA875),Y875=30)),Y875
-1,Y875))</f>
        <v>1</v>
      </c>
      <c r="AA875" s="45">
        <f>IFERROR(VALUE(W875),VLOOKUP(W875,MonthReplace[],2,0))</f>
        <v>0</v>
      </c>
      <c r="AB875" s="45" t="e">
        <f>IF(COUNTIF(Table9[MM Year],X875),VLOOKUP(AA875,MonthSerial[],VLOOKUP(X875,Table9[],3,0)+2,0),DATE(X875,AA875,0)-AC875)</f>
        <v>#VALUE!</v>
      </c>
      <c r="AC875" s="45" t="e">
        <f>IF(COUNTIF(Table9[MM Year],X875),
VLOOKUP(X875,Table9[],5,0),
DATE(X875,1,0))</f>
        <v>#VALUE!</v>
      </c>
      <c r="AD875" s="46" t="e">
        <f>IF(AA875=0,DATE(YEAR(AC875+1),7,16),
IF(V875=0,IF(COUNTIF(Table9[MM Year],X875),AC875+AB875+Z875+15-DAY(AC875+AB875+Z875+15)+16,AC875+AB875+Z875-DAY(AC875+AB875+Z875)+16),
IF(COUNTIF(Table9[MM Year],X875),
IF(AC875+AB875+Z875&lt;VLOOKUP(X875,Table9[],7,0),AC875
+AB875+Z875+VLOOKUP(X875,Table9[],4,0),AC875+AB875+Z875),AC875
+AB875+Z875)))</f>
        <v>#VALUE!</v>
      </c>
      <c r="AE875" s="42"/>
      <c r="AF875" s="15" t="str">
        <f>IFERROR(IF(COUNTIF(Table9[MM Year],X875),
IF(AD875&lt;VLOOKUP(X875,Table9[],7,0),AD875
+VLOOKUP(X875,Table9[],4,0),AD875),AD875
),"")</f>
        <v/>
      </c>
      <c r="AG875" s="5"/>
      <c r="AH875" s="5"/>
      <c r="AI875" s="5"/>
      <c r="AJ875" s="6"/>
      <c r="AK875" s="6"/>
      <c r="AL875" s="12" t="str">
        <f t="shared" si="137"/>
        <v/>
      </c>
      <c r="AM875" s="5"/>
      <c r="AN875" s="27" t="str">
        <f t="shared" si="138"/>
        <v/>
      </c>
      <c r="AO875" s="5"/>
      <c r="AP875" s="5"/>
      <c r="AQ875" s="6"/>
      <c r="AR875" s="12" t="str">
        <f t="shared" si="139"/>
        <v/>
      </c>
      <c r="AS875" s="6"/>
      <c r="AT875" s="5"/>
      <c r="AU875" s="53"/>
      <c r="AV875" s="53"/>
      <c r="AW875" s="54"/>
      <c r="AX875" s="15" t="str">
        <f t="shared" si="140"/>
        <v/>
      </c>
      <c r="AY875" s="5"/>
      <c r="AZ875" s="27" t="str">
        <f>IFERROR(VLOOKUP(AY875,vlookup!A$2:I$331,2,FALSE),"")</f>
        <v/>
      </c>
      <c r="BA875" s="27" t="str">
        <f>IFERROR(VLOOKUP(AY875,vlookup!A$2:I$331,3,FALSE),"")</f>
        <v/>
      </c>
      <c r="BB875" s="5"/>
      <c r="BC875" s="27" t="str">
        <f>IFERROR(VLOOKUP(BB875,vlookup!D$2:E$331,2,FALSE),"")</f>
        <v/>
      </c>
      <c r="BD875" s="5"/>
      <c r="BE875" s="27" t="str">
        <f t="shared" si="141"/>
        <v/>
      </c>
      <c r="BF875" s="27" t="str">
        <f>IFERROR(VLOOKUP(BE875,vlookup!G$2:I$331,2,FALSE),"")</f>
        <v/>
      </c>
      <c r="BG875" s="27" t="str">
        <f>IFERROR(VLOOKUP(BE875,vlookup!G$2:I$331,3,FALSE),"")</f>
        <v/>
      </c>
      <c r="BH875" s="5"/>
      <c r="BI875" s="6"/>
      <c r="BJ875" s="6"/>
      <c r="BK875" s="6"/>
      <c r="BL875" s="6"/>
    </row>
    <row r="876" spans="1:64">
      <c r="A876" s="4"/>
      <c r="B876" s="5"/>
      <c r="C876" s="27" t="str">
        <f>IFERROR(VLOOKUP(B876,vlookup!A$2:I$331,2,FALSE),"")</f>
        <v/>
      </c>
      <c r="D876" s="27" t="str">
        <f>IFERROR(VLOOKUP(B876,vlookup!A$2:I$331,3,FALSE),"")</f>
        <v/>
      </c>
      <c r="E876" s="5"/>
      <c r="F876" s="27" t="str">
        <f>IFERROR(VLOOKUP(E876,vlookup!D$2:E$331,2,FALSE),"")</f>
        <v/>
      </c>
      <c r="G876" s="5"/>
      <c r="H876" s="27" t="str">
        <f t="shared" si="132"/>
        <v/>
      </c>
      <c r="I876" s="27" t="str">
        <f>IFERROR(VLOOKUP(H876,vlookup!G$2:I$331,2,FALSE),"")</f>
        <v/>
      </c>
      <c r="J876" s="27" t="str">
        <f>IFERROR(VLOOKUP(H876,vlookup!G$2:I$331,3,FALSE),"")</f>
        <v/>
      </c>
      <c r="K876" s="5"/>
      <c r="L876" s="6"/>
      <c r="M876" s="6"/>
      <c r="N876" s="6"/>
      <c r="O876" s="6"/>
      <c r="P876" s="6"/>
      <c r="Q876" s="14" t="str">
        <f t="shared" si="133"/>
        <v/>
      </c>
      <c r="R876" s="5"/>
      <c r="S876" s="6"/>
      <c r="T876" s="6"/>
      <c r="U876" s="5"/>
      <c r="V876" s="45">
        <f t="shared" si="134"/>
        <v>0</v>
      </c>
      <c r="W876" s="45">
        <f t="shared" si="135"/>
        <v>0</v>
      </c>
      <c r="X876" s="45" t="e">
        <f t="shared" si="136"/>
        <v>#VALUE!</v>
      </c>
      <c r="Y876" s="45">
        <f>IFERROR(VALUE(V876),VLOOKUP(V876,DayReplace[],2,0))</f>
        <v>0</v>
      </c>
      <c r="Z876" s="45">
        <f>IF(V876=0,1,
IF(OR(AND(COUNTIF(Table12[Normal and Leap Years],X876),AA876=3,Y876=30),
AND(COUNTIF(Table9[MM Year],X876),COUNTIF(Table13[Always 29-Day Months],AA876),Y876=30)),Y876
-1,Y876))</f>
        <v>1</v>
      </c>
      <c r="AA876" s="45">
        <f>IFERROR(VALUE(W876),VLOOKUP(W876,MonthReplace[],2,0))</f>
        <v>0</v>
      </c>
      <c r="AB876" s="45" t="e">
        <f>IF(COUNTIF(Table9[MM Year],X876),VLOOKUP(AA876,MonthSerial[],VLOOKUP(X876,Table9[],3,0)+2,0),DATE(X876,AA876,0)-AC876)</f>
        <v>#VALUE!</v>
      </c>
      <c r="AC876" s="45" t="e">
        <f>IF(COUNTIF(Table9[MM Year],X876),
VLOOKUP(X876,Table9[],5,0),
DATE(X876,1,0))</f>
        <v>#VALUE!</v>
      </c>
      <c r="AD876" s="46" t="e">
        <f>IF(AA876=0,DATE(YEAR(AC876+1),7,16),
IF(V876=0,IF(COUNTIF(Table9[MM Year],X876),AC876+AB876+Z876+15-DAY(AC876+AB876+Z876+15)+16,AC876+AB876+Z876-DAY(AC876+AB876+Z876)+16),
IF(COUNTIF(Table9[MM Year],X876),
IF(AC876+AB876+Z876&lt;VLOOKUP(X876,Table9[],7,0),AC876
+AB876+Z876+VLOOKUP(X876,Table9[],4,0),AC876+AB876+Z876),AC876
+AB876+Z876)))</f>
        <v>#VALUE!</v>
      </c>
      <c r="AE876" s="42"/>
      <c r="AF876" s="15" t="str">
        <f>IFERROR(IF(COUNTIF(Table9[MM Year],X876),
IF(AD876&lt;VLOOKUP(X876,Table9[],7,0),AD876
+VLOOKUP(X876,Table9[],4,0),AD876),AD876
),"")</f>
        <v/>
      </c>
      <c r="AG876" s="5"/>
      <c r="AH876" s="5"/>
      <c r="AI876" s="5"/>
      <c r="AJ876" s="6"/>
      <c r="AK876" s="6"/>
      <c r="AL876" s="12" t="str">
        <f t="shared" si="137"/>
        <v/>
      </c>
      <c r="AM876" s="5"/>
      <c r="AN876" s="27" t="str">
        <f t="shared" si="138"/>
        <v/>
      </c>
      <c r="AO876" s="5"/>
      <c r="AP876" s="5"/>
      <c r="AQ876" s="6"/>
      <c r="AR876" s="12" t="str">
        <f t="shared" si="139"/>
        <v/>
      </c>
      <c r="AS876" s="6"/>
      <c r="AT876" s="5"/>
      <c r="AU876" s="53"/>
      <c r="AV876" s="53"/>
      <c r="AW876" s="54"/>
      <c r="AX876" s="15" t="str">
        <f t="shared" si="140"/>
        <v/>
      </c>
      <c r="AY876" s="5"/>
      <c r="AZ876" s="27" t="str">
        <f>IFERROR(VLOOKUP(AY876,vlookup!A$2:I$331,2,FALSE),"")</f>
        <v/>
      </c>
      <c r="BA876" s="27" t="str">
        <f>IFERROR(VLOOKUP(AY876,vlookup!A$2:I$331,3,FALSE),"")</f>
        <v/>
      </c>
      <c r="BB876" s="5"/>
      <c r="BC876" s="27" t="str">
        <f>IFERROR(VLOOKUP(BB876,vlookup!D$2:E$331,2,FALSE),"")</f>
        <v/>
      </c>
      <c r="BD876" s="5"/>
      <c r="BE876" s="27" t="str">
        <f t="shared" si="141"/>
        <v/>
      </c>
      <c r="BF876" s="27" t="str">
        <f>IFERROR(VLOOKUP(BE876,vlookup!G$2:I$331,2,FALSE),"")</f>
        <v/>
      </c>
      <c r="BG876" s="27" t="str">
        <f>IFERROR(VLOOKUP(BE876,vlookup!G$2:I$331,3,FALSE),"")</f>
        <v/>
      </c>
      <c r="BH876" s="5"/>
      <c r="BI876" s="6"/>
      <c r="BJ876" s="6"/>
      <c r="BK876" s="6"/>
      <c r="BL876" s="6"/>
    </row>
    <row r="877" spans="1:64">
      <c r="A877" s="4"/>
      <c r="B877" s="5"/>
      <c r="C877" s="27" t="str">
        <f>IFERROR(VLOOKUP(B877,vlookup!A$2:I$331,2,FALSE),"")</f>
        <v/>
      </c>
      <c r="D877" s="27" t="str">
        <f>IFERROR(VLOOKUP(B877,vlookup!A$2:I$331,3,FALSE),"")</f>
        <v/>
      </c>
      <c r="E877" s="5"/>
      <c r="F877" s="27" t="str">
        <f>IFERROR(VLOOKUP(E877,vlookup!D$2:E$331,2,FALSE),"")</f>
        <v/>
      </c>
      <c r="G877" s="5"/>
      <c r="H877" s="27" t="str">
        <f t="shared" si="132"/>
        <v/>
      </c>
      <c r="I877" s="27" t="str">
        <f>IFERROR(VLOOKUP(H877,vlookup!G$2:I$331,2,FALSE),"")</f>
        <v/>
      </c>
      <c r="J877" s="27" t="str">
        <f>IFERROR(VLOOKUP(H877,vlookup!G$2:I$331,3,FALSE),"")</f>
        <v/>
      </c>
      <c r="K877" s="5"/>
      <c r="L877" s="6"/>
      <c r="M877" s="6"/>
      <c r="N877" s="6"/>
      <c r="O877" s="6"/>
      <c r="P877" s="6"/>
      <c r="Q877" s="14" t="str">
        <f t="shared" si="133"/>
        <v/>
      </c>
      <c r="R877" s="5"/>
      <c r="S877" s="6"/>
      <c r="T877" s="6"/>
      <c r="U877" s="5"/>
      <c r="V877" s="45">
        <f t="shared" si="134"/>
        <v>0</v>
      </c>
      <c r="W877" s="45">
        <f t="shared" si="135"/>
        <v>0</v>
      </c>
      <c r="X877" s="45" t="e">
        <f t="shared" si="136"/>
        <v>#VALUE!</v>
      </c>
      <c r="Y877" s="45">
        <f>IFERROR(VALUE(V877),VLOOKUP(V877,DayReplace[],2,0))</f>
        <v>0</v>
      </c>
      <c r="Z877" s="45">
        <f>IF(V877=0,1,
IF(OR(AND(COUNTIF(Table12[Normal and Leap Years],X877),AA877=3,Y877=30),
AND(COUNTIF(Table9[MM Year],X877),COUNTIF(Table13[Always 29-Day Months],AA877),Y877=30)),Y877
-1,Y877))</f>
        <v>1</v>
      </c>
      <c r="AA877" s="45">
        <f>IFERROR(VALUE(W877),VLOOKUP(W877,MonthReplace[],2,0))</f>
        <v>0</v>
      </c>
      <c r="AB877" s="45" t="e">
        <f>IF(COUNTIF(Table9[MM Year],X877),VLOOKUP(AA877,MonthSerial[],VLOOKUP(X877,Table9[],3,0)+2,0),DATE(X877,AA877,0)-AC877)</f>
        <v>#VALUE!</v>
      </c>
      <c r="AC877" s="45" t="e">
        <f>IF(COUNTIF(Table9[MM Year],X877),
VLOOKUP(X877,Table9[],5,0),
DATE(X877,1,0))</f>
        <v>#VALUE!</v>
      </c>
      <c r="AD877" s="46" t="e">
        <f>IF(AA877=0,DATE(YEAR(AC877+1),7,16),
IF(V877=0,IF(COUNTIF(Table9[MM Year],X877),AC877+AB877+Z877+15-DAY(AC877+AB877+Z877+15)+16,AC877+AB877+Z877-DAY(AC877+AB877+Z877)+16),
IF(COUNTIF(Table9[MM Year],X877),
IF(AC877+AB877+Z877&lt;VLOOKUP(X877,Table9[],7,0),AC877
+AB877+Z877+VLOOKUP(X877,Table9[],4,0),AC877+AB877+Z877),AC877
+AB877+Z877)))</f>
        <v>#VALUE!</v>
      </c>
      <c r="AE877" s="42"/>
      <c r="AF877" s="15" t="str">
        <f>IFERROR(IF(COUNTIF(Table9[MM Year],X877),
IF(AD877&lt;VLOOKUP(X877,Table9[],7,0),AD877
+VLOOKUP(X877,Table9[],4,0),AD877),AD877
),"")</f>
        <v/>
      </c>
      <c r="AG877" s="5"/>
      <c r="AH877" s="5"/>
      <c r="AI877" s="5"/>
      <c r="AJ877" s="6"/>
      <c r="AK877" s="6"/>
      <c r="AL877" s="12" t="str">
        <f t="shared" si="137"/>
        <v/>
      </c>
      <c r="AM877" s="5"/>
      <c r="AN877" s="27" t="str">
        <f t="shared" si="138"/>
        <v/>
      </c>
      <c r="AO877" s="5"/>
      <c r="AP877" s="5"/>
      <c r="AQ877" s="6"/>
      <c r="AR877" s="12" t="str">
        <f t="shared" si="139"/>
        <v/>
      </c>
      <c r="AS877" s="6"/>
      <c r="AT877" s="5"/>
      <c r="AU877" s="53"/>
      <c r="AV877" s="53"/>
      <c r="AW877" s="54"/>
      <c r="AX877" s="15" t="str">
        <f t="shared" si="140"/>
        <v/>
      </c>
      <c r="AY877" s="5"/>
      <c r="AZ877" s="27" t="str">
        <f>IFERROR(VLOOKUP(AY877,vlookup!A$2:I$331,2,FALSE),"")</f>
        <v/>
      </c>
      <c r="BA877" s="27" t="str">
        <f>IFERROR(VLOOKUP(AY877,vlookup!A$2:I$331,3,FALSE),"")</f>
        <v/>
      </c>
      <c r="BB877" s="5"/>
      <c r="BC877" s="27" t="str">
        <f>IFERROR(VLOOKUP(BB877,vlookup!D$2:E$331,2,FALSE),"")</f>
        <v/>
      </c>
      <c r="BD877" s="5"/>
      <c r="BE877" s="27" t="str">
        <f t="shared" si="141"/>
        <v/>
      </c>
      <c r="BF877" s="27" t="str">
        <f>IFERROR(VLOOKUP(BE877,vlookup!G$2:I$331,2,FALSE),"")</f>
        <v/>
      </c>
      <c r="BG877" s="27" t="str">
        <f>IFERROR(VLOOKUP(BE877,vlookup!G$2:I$331,3,FALSE),"")</f>
        <v/>
      </c>
      <c r="BH877" s="5"/>
      <c r="BI877" s="6"/>
      <c r="BJ877" s="6"/>
      <c r="BK877" s="6"/>
      <c r="BL877" s="6"/>
    </row>
    <row r="878" spans="1:64">
      <c r="A878" s="4"/>
      <c r="B878" s="5"/>
      <c r="C878" s="27" t="str">
        <f>IFERROR(VLOOKUP(B878,vlookup!A$2:I$331,2,FALSE),"")</f>
        <v/>
      </c>
      <c r="D878" s="27" t="str">
        <f>IFERROR(VLOOKUP(B878,vlookup!A$2:I$331,3,FALSE),"")</f>
        <v/>
      </c>
      <c r="E878" s="5"/>
      <c r="F878" s="27" t="str">
        <f>IFERROR(VLOOKUP(E878,vlookup!D$2:E$331,2,FALSE),"")</f>
        <v/>
      </c>
      <c r="G878" s="5"/>
      <c r="H878" s="27" t="str">
        <f t="shared" si="132"/>
        <v/>
      </c>
      <c r="I878" s="27" t="str">
        <f>IFERROR(VLOOKUP(H878,vlookup!G$2:I$331,2,FALSE),"")</f>
        <v/>
      </c>
      <c r="J878" s="27" t="str">
        <f>IFERROR(VLOOKUP(H878,vlookup!G$2:I$331,3,FALSE),"")</f>
        <v/>
      </c>
      <c r="K878" s="5"/>
      <c r="L878" s="6"/>
      <c r="M878" s="6"/>
      <c r="N878" s="6"/>
      <c r="O878" s="6"/>
      <c r="P878" s="6"/>
      <c r="Q878" s="14" t="str">
        <f t="shared" si="133"/>
        <v/>
      </c>
      <c r="R878" s="5"/>
      <c r="S878" s="6"/>
      <c r="T878" s="6"/>
      <c r="U878" s="5"/>
      <c r="V878" s="45">
        <f t="shared" si="134"/>
        <v>0</v>
      </c>
      <c r="W878" s="45">
        <f t="shared" si="135"/>
        <v>0</v>
      </c>
      <c r="X878" s="45" t="e">
        <f t="shared" si="136"/>
        <v>#VALUE!</v>
      </c>
      <c r="Y878" s="45">
        <f>IFERROR(VALUE(V878),VLOOKUP(V878,DayReplace[],2,0))</f>
        <v>0</v>
      </c>
      <c r="Z878" s="45">
        <f>IF(V878=0,1,
IF(OR(AND(COUNTIF(Table12[Normal and Leap Years],X878),AA878=3,Y878=30),
AND(COUNTIF(Table9[MM Year],X878),COUNTIF(Table13[Always 29-Day Months],AA878),Y878=30)),Y878
-1,Y878))</f>
        <v>1</v>
      </c>
      <c r="AA878" s="45">
        <f>IFERROR(VALUE(W878),VLOOKUP(W878,MonthReplace[],2,0))</f>
        <v>0</v>
      </c>
      <c r="AB878" s="45" t="e">
        <f>IF(COUNTIF(Table9[MM Year],X878),VLOOKUP(AA878,MonthSerial[],VLOOKUP(X878,Table9[],3,0)+2,0),DATE(X878,AA878,0)-AC878)</f>
        <v>#VALUE!</v>
      </c>
      <c r="AC878" s="45" t="e">
        <f>IF(COUNTIF(Table9[MM Year],X878),
VLOOKUP(X878,Table9[],5,0),
DATE(X878,1,0))</f>
        <v>#VALUE!</v>
      </c>
      <c r="AD878" s="46" t="e">
        <f>IF(AA878=0,DATE(YEAR(AC878+1),7,16),
IF(V878=0,IF(COUNTIF(Table9[MM Year],X878),AC878+AB878+Z878+15-DAY(AC878+AB878+Z878+15)+16,AC878+AB878+Z878-DAY(AC878+AB878+Z878)+16),
IF(COUNTIF(Table9[MM Year],X878),
IF(AC878+AB878+Z878&lt;VLOOKUP(X878,Table9[],7,0),AC878
+AB878+Z878+VLOOKUP(X878,Table9[],4,0),AC878+AB878+Z878),AC878
+AB878+Z878)))</f>
        <v>#VALUE!</v>
      </c>
      <c r="AE878" s="42"/>
      <c r="AF878" s="15" t="str">
        <f>IFERROR(IF(COUNTIF(Table9[MM Year],X878),
IF(AD878&lt;VLOOKUP(X878,Table9[],7,0),AD878
+VLOOKUP(X878,Table9[],4,0),AD878),AD878
),"")</f>
        <v/>
      </c>
      <c r="AG878" s="5"/>
      <c r="AH878" s="5"/>
      <c r="AI878" s="5"/>
      <c r="AJ878" s="6"/>
      <c r="AK878" s="6"/>
      <c r="AL878" s="12" t="str">
        <f t="shared" si="137"/>
        <v/>
      </c>
      <c r="AM878" s="5"/>
      <c r="AN878" s="27" t="str">
        <f t="shared" si="138"/>
        <v/>
      </c>
      <c r="AO878" s="5"/>
      <c r="AP878" s="5"/>
      <c r="AQ878" s="6"/>
      <c r="AR878" s="12" t="str">
        <f t="shared" si="139"/>
        <v/>
      </c>
      <c r="AS878" s="6"/>
      <c r="AT878" s="5"/>
      <c r="AU878" s="53"/>
      <c r="AV878" s="53"/>
      <c r="AW878" s="54"/>
      <c r="AX878" s="15" t="str">
        <f t="shared" si="140"/>
        <v/>
      </c>
      <c r="AY878" s="5"/>
      <c r="AZ878" s="27" t="str">
        <f>IFERROR(VLOOKUP(AY878,vlookup!A$2:I$331,2,FALSE),"")</f>
        <v/>
      </c>
      <c r="BA878" s="27" t="str">
        <f>IFERROR(VLOOKUP(AY878,vlookup!A$2:I$331,3,FALSE),"")</f>
        <v/>
      </c>
      <c r="BB878" s="5"/>
      <c r="BC878" s="27" t="str">
        <f>IFERROR(VLOOKUP(BB878,vlookup!D$2:E$331,2,FALSE),"")</f>
        <v/>
      </c>
      <c r="BD878" s="5"/>
      <c r="BE878" s="27" t="str">
        <f t="shared" si="141"/>
        <v/>
      </c>
      <c r="BF878" s="27" t="str">
        <f>IFERROR(VLOOKUP(BE878,vlookup!G$2:I$331,2,FALSE),"")</f>
        <v/>
      </c>
      <c r="BG878" s="27" t="str">
        <f>IFERROR(VLOOKUP(BE878,vlookup!G$2:I$331,3,FALSE),"")</f>
        <v/>
      </c>
      <c r="BH878" s="5"/>
      <c r="BI878" s="6"/>
      <c r="BJ878" s="6"/>
      <c r="BK878" s="6"/>
      <c r="BL878" s="6"/>
    </row>
    <row r="879" spans="1:64">
      <c r="A879" s="4"/>
      <c r="B879" s="5"/>
      <c r="C879" s="27" t="str">
        <f>IFERROR(VLOOKUP(B879,vlookup!A$2:I$331,2,FALSE),"")</f>
        <v/>
      </c>
      <c r="D879" s="27" t="str">
        <f>IFERROR(VLOOKUP(B879,vlookup!A$2:I$331,3,FALSE),"")</f>
        <v/>
      </c>
      <c r="E879" s="5"/>
      <c r="F879" s="27" t="str">
        <f>IFERROR(VLOOKUP(E879,vlookup!D$2:E$331,2,FALSE),"")</f>
        <v/>
      </c>
      <c r="G879" s="5"/>
      <c r="H879" s="27" t="str">
        <f t="shared" si="132"/>
        <v/>
      </c>
      <c r="I879" s="27" t="str">
        <f>IFERROR(VLOOKUP(H879,vlookup!G$2:I$331,2,FALSE),"")</f>
        <v/>
      </c>
      <c r="J879" s="27" t="str">
        <f>IFERROR(VLOOKUP(H879,vlookup!G$2:I$331,3,FALSE),"")</f>
        <v/>
      </c>
      <c r="K879" s="5"/>
      <c r="L879" s="6"/>
      <c r="M879" s="6"/>
      <c r="N879" s="6"/>
      <c r="O879" s="6"/>
      <c r="P879" s="6"/>
      <c r="Q879" s="14" t="str">
        <f t="shared" si="133"/>
        <v/>
      </c>
      <c r="R879" s="5"/>
      <c r="S879" s="6"/>
      <c r="T879" s="6"/>
      <c r="U879" s="5"/>
      <c r="V879" s="45">
        <f t="shared" si="134"/>
        <v>0</v>
      </c>
      <c r="W879" s="45">
        <f t="shared" si="135"/>
        <v>0</v>
      </c>
      <c r="X879" s="45" t="e">
        <f t="shared" si="136"/>
        <v>#VALUE!</v>
      </c>
      <c r="Y879" s="45">
        <f>IFERROR(VALUE(V879),VLOOKUP(V879,DayReplace[],2,0))</f>
        <v>0</v>
      </c>
      <c r="Z879" s="45">
        <f>IF(V879=0,1,
IF(OR(AND(COUNTIF(Table12[Normal and Leap Years],X879),AA879=3,Y879=30),
AND(COUNTIF(Table9[MM Year],X879),COUNTIF(Table13[Always 29-Day Months],AA879),Y879=30)),Y879
-1,Y879))</f>
        <v>1</v>
      </c>
      <c r="AA879" s="45">
        <f>IFERROR(VALUE(W879),VLOOKUP(W879,MonthReplace[],2,0))</f>
        <v>0</v>
      </c>
      <c r="AB879" s="45" t="e">
        <f>IF(COUNTIF(Table9[MM Year],X879),VLOOKUP(AA879,MonthSerial[],VLOOKUP(X879,Table9[],3,0)+2,0),DATE(X879,AA879,0)-AC879)</f>
        <v>#VALUE!</v>
      </c>
      <c r="AC879" s="45" t="e">
        <f>IF(COUNTIF(Table9[MM Year],X879),
VLOOKUP(X879,Table9[],5,0),
DATE(X879,1,0))</f>
        <v>#VALUE!</v>
      </c>
      <c r="AD879" s="46" t="e">
        <f>IF(AA879=0,DATE(YEAR(AC879+1),7,16),
IF(V879=0,IF(COUNTIF(Table9[MM Year],X879),AC879+AB879+Z879+15-DAY(AC879+AB879+Z879+15)+16,AC879+AB879+Z879-DAY(AC879+AB879+Z879)+16),
IF(COUNTIF(Table9[MM Year],X879),
IF(AC879+AB879+Z879&lt;VLOOKUP(X879,Table9[],7,0),AC879
+AB879+Z879+VLOOKUP(X879,Table9[],4,0),AC879+AB879+Z879),AC879
+AB879+Z879)))</f>
        <v>#VALUE!</v>
      </c>
      <c r="AE879" s="42"/>
      <c r="AF879" s="15" t="str">
        <f>IFERROR(IF(COUNTIF(Table9[MM Year],X879),
IF(AD879&lt;VLOOKUP(X879,Table9[],7,0),AD879
+VLOOKUP(X879,Table9[],4,0),AD879),AD879
),"")</f>
        <v/>
      </c>
      <c r="AG879" s="5"/>
      <c r="AH879" s="5"/>
      <c r="AI879" s="5"/>
      <c r="AJ879" s="6"/>
      <c r="AK879" s="6"/>
      <c r="AL879" s="12" t="str">
        <f t="shared" si="137"/>
        <v/>
      </c>
      <c r="AM879" s="5"/>
      <c r="AN879" s="27" t="str">
        <f t="shared" si="138"/>
        <v/>
      </c>
      <c r="AO879" s="5"/>
      <c r="AP879" s="5"/>
      <c r="AQ879" s="6"/>
      <c r="AR879" s="12" t="str">
        <f t="shared" si="139"/>
        <v/>
      </c>
      <c r="AS879" s="6"/>
      <c r="AT879" s="5"/>
      <c r="AU879" s="53"/>
      <c r="AV879" s="53"/>
      <c r="AW879" s="54"/>
      <c r="AX879" s="15" t="str">
        <f t="shared" si="140"/>
        <v/>
      </c>
      <c r="AY879" s="5"/>
      <c r="AZ879" s="27" t="str">
        <f>IFERROR(VLOOKUP(AY879,vlookup!A$2:I$331,2,FALSE),"")</f>
        <v/>
      </c>
      <c r="BA879" s="27" t="str">
        <f>IFERROR(VLOOKUP(AY879,vlookup!A$2:I$331,3,FALSE),"")</f>
        <v/>
      </c>
      <c r="BB879" s="5"/>
      <c r="BC879" s="27" t="str">
        <f>IFERROR(VLOOKUP(BB879,vlookup!D$2:E$331,2,FALSE),"")</f>
        <v/>
      </c>
      <c r="BD879" s="5"/>
      <c r="BE879" s="27" t="str">
        <f t="shared" si="141"/>
        <v/>
      </c>
      <c r="BF879" s="27" t="str">
        <f>IFERROR(VLOOKUP(BE879,vlookup!G$2:I$331,2,FALSE),"")</f>
        <v/>
      </c>
      <c r="BG879" s="27" t="str">
        <f>IFERROR(VLOOKUP(BE879,vlookup!G$2:I$331,3,FALSE),"")</f>
        <v/>
      </c>
      <c r="BH879" s="5"/>
      <c r="BI879" s="6"/>
      <c r="BJ879" s="6"/>
      <c r="BK879" s="6"/>
      <c r="BL879" s="6"/>
    </row>
    <row r="880" spans="1:64">
      <c r="A880" s="4"/>
      <c r="B880" s="5"/>
      <c r="C880" s="27" t="str">
        <f>IFERROR(VLOOKUP(B880,vlookup!A$2:I$331,2,FALSE),"")</f>
        <v/>
      </c>
      <c r="D880" s="27" t="str">
        <f>IFERROR(VLOOKUP(B880,vlookup!A$2:I$331,3,FALSE),"")</f>
        <v/>
      </c>
      <c r="E880" s="5"/>
      <c r="F880" s="27" t="str">
        <f>IFERROR(VLOOKUP(E880,vlookup!D$2:E$331,2,FALSE),"")</f>
        <v/>
      </c>
      <c r="G880" s="5"/>
      <c r="H880" s="27" t="str">
        <f t="shared" si="132"/>
        <v/>
      </c>
      <c r="I880" s="27" t="str">
        <f>IFERROR(VLOOKUP(H880,vlookup!G$2:I$331,2,FALSE),"")</f>
        <v/>
      </c>
      <c r="J880" s="27" t="str">
        <f>IFERROR(VLOOKUP(H880,vlookup!G$2:I$331,3,FALSE),"")</f>
        <v/>
      </c>
      <c r="K880" s="5"/>
      <c r="L880" s="6"/>
      <c r="M880" s="6"/>
      <c r="N880" s="6"/>
      <c r="O880" s="6"/>
      <c r="P880" s="6"/>
      <c r="Q880" s="14" t="str">
        <f t="shared" si="133"/>
        <v/>
      </c>
      <c r="R880" s="5"/>
      <c r="S880" s="6"/>
      <c r="T880" s="6"/>
      <c r="U880" s="5"/>
      <c r="V880" s="45">
        <f t="shared" si="134"/>
        <v>0</v>
      </c>
      <c r="W880" s="45">
        <f t="shared" si="135"/>
        <v>0</v>
      </c>
      <c r="X880" s="45" t="e">
        <f t="shared" si="136"/>
        <v>#VALUE!</v>
      </c>
      <c r="Y880" s="45">
        <f>IFERROR(VALUE(V880),VLOOKUP(V880,DayReplace[],2,0))</f>
        <v>0</v>
      </c>
      <c r="Z880" s="45">
        <f>IF(V880=0,1,
IF(OR(AND(COUNTIF(Table12[Normal and Leap Years],X880),AA880=3,Y880=30),
AND(COUNTIF(Table9[MM Year],X880),COUNTIF(Table13[Always 29-Day Months],AA880),Y880=30)),Y880
-1,Y880))</f>
        <v>1</v>
      </c>
      <c r="AA880" s="45">
        <f>IFERROR(VALUE(W880),VLOOKUP(W880,MonthReplace[],2,0))</f>
        <v>0</v>
      </c>
      <c r="AB880" s="45" t="e">
        <f>IF(COUNTIF(Table9[MM Year],X880),VLOOKUP(AA880,MonthSerial[],VLOOKUP(X880,Table9[],3,0)+2,0),DATE(X880,AA880,0)-AC880)</f>
        <v>#VALUE!</v>
      </c>
      <c r="AC880" s="45" t="e">
        <f>IF(COUNTIF(Table9[MM Year],X880),
VLOOKUP(X880,Table9[],5,0),
DATE(X880,1,0))</f>
        <v>#VALUE!</v>
      </c>
      <c r="AD880" s="46" t="e">
        <f>IF(AA880=0,DATE(YEAR(AC880+1),7,16),
IF(V880=0,IF(COUNTIF(Table9[MM Year],X880),AC880+AB880+Z880+15-DAY(AC880+AB880+Z880+15)+16,AC880+AB880+Z880-DAY(AC880+AB880+Z880)+16),
IF(COUNTIF(Table9[MM Year],X880),
IF(AC880+AB880+Z880&lt;VLOOKUP(X880,Table9[],7,0),AC880
+AB880+Z880+VLOOKUP(X880,Table9[],4,0),AC880+AB880+Z880),AC880
+AB880+Z880)))</f>
        <v>#VALUE!</v>
      </c>
      <c r="AE880" s="42"/>
      <c r="AF880" s="15" t="str">
        <f>IFERROR(IF(COUNTIF(Table9[MM Year],X880),
IF(AD880&lt;VLOOKUP(X880,Table9[],7,0),AD880
+VLOOKUP(X880,Table9[],4,0),AD880),AD880
),"")</f>
        <v/>
      </c>
      <c r="AG880" s="5"/>
      <c r="AH880" s="5"/>
      <c r="AI880" s="5"/>
      <c r="AJ880" s="6"/>
      <c r="AK880" s="6"/>
      <c r="AL880" s="12" t="str">
        <f t="shared" si="137"/>
        <v/>
      </c>
      <c r="AM880" s="5"/>
      <c r="AN880" s="27" t="str">
        <f t="shared" si="138"/>
        <v/>
      </c>
      <c r="AO880" s="5"/>
      <c r="AP880" s="5"/>
      <c r="AQ880" s="6"/>
      <c r="AR880" s="12" t="str">
        <f t="shared" si="139"/>
        <v/>
      </c>
      <c r="AS880" s="6"/>
      <c r="AT880" s="5"/>
      <c r="AU880" s="53"/>
      <c r="AV880" s="53"/>
      <c r="AW880" s="54"/>
      <c r="AX880" s="15" t="str">
        <f t="shared" si="140"/>
        <v/>
      </c>
      <c r="AY880" s="5"/>
      <c r="AZ880" s="27" t="str">
        <f>IFERROR(VLOOKUP(AY880,vlookup!A$2:I$331,2,FALSE),"")</f>
        <v/>
      </c>
      <c r="BA880" s="27" t="str">
        <f>IFERROR(VLOOKUP(AY880,vlookup!A$2:I$331,3,FALSE),"")</f>
        <v/>
      </c>
      <c r="BB880" s="5"/>
      <c r="BC880" s="27" t="str">
        <f>IFERROR(VLOOKUP(BB880,vlookup!D$2:E$331,2,FALSE),"")</f>
        <v/>
      </c>
      <c r="BD880" s="5"/>
      <c r="BE880" s="27" t="str">
        <f t="shared" si="141"/>
        <v/>
      </c>
      <c r="BF880" s="27" t="str">
        <f>IFERROR(VLOOKUP(BE880,vlookup!G$2:I$331,2,FALSE),"")</f>
        <v/>
      </c>
      <c r="BG880" s="27" t="str">
        <f>IFERROR(VLOOKUP(BE880,vlookup!G$2:I$331,3,FALSE),"")</f>
        <v/>
      </c>
      <c r="BH880" s="5"/>
      <c r="BI880" s="6"/>
      <c r="BJ880" s="6"/>
      <c r="BK880" s="6"/>
      <c r="BL880" s="6"/>
    </row>
    <row r="881" spans="1:64">
      <c r="A881" s="4"/>
      <c r="B881" s="5"/>
      <c r="C881" s="27" t="str">
        <f>IFERROR(VLOOKUP(B881,vlookup!A$2:I$331,2,FALSE),"")</f>
        <v/>
      </c>
      <c r="D881" s="27" t="str">
        <f>IFERROR(VLOOKUP(B881,vlookup!A$2:I$331,3,FALSE),"")</f>
        <v/>
      </c>
      <c r="E881" s="5"/>
      <c r="F881" s="27" t="str">
        <f>IFERROR(VLOOKUP(E881,vlookup!D$2:E$331,2,FALSE),"")</f>
        <v/>
      </c>
      <c r="G881" s="5"/>
      <c r="H881" s="27" t="str">
        <f t="shared" si="132"/>
        <v/>
      </c>
      <c r="I881" s="27" t="str">
        <f>IFERROR(VLOOKUP(H881,vlookup!G$2:I$331,2,FALSE),"")</f>
        <v/>
      </c>
      <c r="J881" s="27" t="str">
        <f>IFERROR(VLOOKUP(H881,vlookup!G$2:I$331,3,FALSE),"")</f>
        <v/>
      </c>
      <c r="K881" s="5"/>
      <c r="L881" s="6"/>
      <c r="M881" s="6"/>
      <c r="N881" s="6"/>
      <c r="O881" s="6"/>
      <c r="P881" s="6"/>
      <c r="Q881" s="14" t="str">
        <f t="shared" si="133"/>
        <v/>
      </c>
      <c r="R881" s="5"/>
      <c r="S881" s="6"/>
      <c r="T881" s="6"/>
      <c r="U881" s="5"/>
      <c r="V881" s="45">
        <f t="shared" si="134"/>
        <v>0</v>
      </c>
      <c r="W881" s="45">
        <f t="shared" si="135"/>
        <v>0</v>
      </c>
      <c r="X881" s="45" t="e">
        <f t="shared" si="136"/>
        <v>#VALUE!</v>
      </c>
      <c r="Y881" s="45">
        <f>IFERROR(VALUE(V881),VLOOKUP(V881,DayReplace[],2,0))</f>
        <v>0</v>
      </c>
      <c r="Z881" s="45">
        <f>IF(V881=0,1,
IF(OR(AND(COUNTIF(Table12[Normal and Leap Years],X881),AA881=3,Y881=30),
AND(COUNTIF(Table9[MM Year],X881),COUNTIF(Table13[Always 29-Day Months],AA881),Y881=30)),Y881
-1,Y881))</f>
        <v>1</v>
      </c>
      <c r="AA881" s="45">
        <f>IFERROR(VALUE(W881),VLOOKUP(W881,MonthReplace[],2,0))</f>
        <v>0</v>
      </c>
      <c r="AB881" s="45" t="e">
        <f>IF(COUNTIF(Table9[MM Year],X881),VLOOKUP(AA881,MonthSerial[],VLOOKUP(X881,Table9[],3,0)+2,0),DATE(X881,AA881,0)-AC881)</f>
        <v>#VALUE!</v>
      </c>
      <c r="AC881" s="45" t="e">
        <f>IF(COUNTIF(Table9[MM Year],X881),
VLOOKUP(X881,Table9[],5,0),
DATE(X881,1,0))</f>
        <v>#VALUE!</v>
      </c>
      <c r="AD881" s="46" t="e">
        <f>IF(AA881=0,DATE(YEAR(AC881+1),7,16),
IF(V881=0,IF(COUNTIF(Table9[MM Year],X881),AC881+AB881+Z881+15-DAY(AC881+AB881+Z881+15)+16,AC881+AB881+Z881-DAY(AC881+AB881+Z881)+16),
IF(COUNTIF(Table9[MM Year],X881),
IF(AC881+AB881+Z881&lt;VLOOKUP(X881,Table9[],7,0),AC881
+AB881+Z881+VLOOKUP(X881,Table9[],4,0),AC881+AB881+Z881),AC881
+AB881+Z881)))</f>
        <v>#VALUE!</v>
      </c>
      <c r="AE881" s="42"/>
      <c r="AF881" s="15" t="str">
        <f>IFERROR(IF(COUNTIF(Table9[MM Year],X881),
IF(AD881&lt;VLOOKUP(X881,Table9[],7,0),AD881
+VLOOKUP(X881,Table9[],4,0),AD881),AD881
),"")</f>
        <v/>
      </c>
      <c r="AG881" s="5"/>
      <c r="AH881" s="5"/>
      <c r="AI881" s="5"/>
      <c r="AJ881" s="6"/>
      <c r="AK881" s="6"/>
      <c r="AL881" s="12" t="str">
        <f t="shared" si="137"/>
        <v/>
      </c>
      <c r="AM881" s="5"/>
      <c r="AN881" s="27" t="str">
        <f t="shared" si="138"/>
        <v/>
      </c>
      <c r="AO881" s="5"/>
      <c r="AP881" s="5"/>
      <c r="AQ881" s="6"/>
      <c r="AR881" s="12" t="str">
        <f t="shared" si="139"/>
        <v/>
      </c>
      <c r="AS881" s="6"/>
      <c r="AT881" s="5"/>
      <c r="AU881" s="53"/>
      <c r="AV881" s="53"/>
      <c r="AW881" s="54"/>
      <c r="AX881" s="15" t="str">
        <f t="shared" si="140"/>
        <v/>
      </c>
      <c r="AY881" s="5"/>
      <c r="AZ881" s="27" t="str">
        <f>IFERROR(VLOOKUP(AY881,vlookup!A$2:I$331,2,FALSE),"")</f>
        <v/>
      </c>
      <c r="BA881" s="27" t="str">
        <f>IFERROR(VLOOKUP(AY881,vlookup!A$2:I$331,3,FALSE),"")</f>
        <v/>
      </c>
      <c r="BB881" s="5"/>
      <c r="BC881" s="27" t="str">
        <f>IFERROR(VLOOKUP(BB881,vlookup!D$2:E$331,2,FALSE),"")</f>
        <v/>
      </c>
      <c r="BD881" s="5"/>
      <c r="BE881" s="27" t="str">
        <f t="shared" si="141"/>
        <v/>
      </c>
      <c r="BF881" s="27" t="str">
        <f>IFERROR(VLOOKUP(BE881,vlookup!G$2:I$331,2,FALSE),"")</f>
        <v/>
      </c>
      <c r="BG881" s="27" t="str">
        <f>IFERROR(VLOOKUP(BE881,vlookup!G$2:I$331,3,FALSE),"")</f>
        <v/>
      </c>
      <c r="BH881" s="5"/>
      <c r="BI881" s="6"/>
      <c r="BJ881" s="6"/>
      <c r="BK881" s="6"/>
      <c r="BL881" s="6"/>
    </row>
    <row r="882" spans="1:64">
      <c r="A882" s="4"/>
      <c r="B882" s="5"/>
      <c r="C882" s="27" t="str">
        <f>IFERROR(VLOOKUP(B882,vlookup!A$2:I$331,2,FALSE),"")</f>
        <v/>
      </c>
      <c r="D882" s="27" t="str">
        <f>IFERROR(VLOOKUP(B882,vlookup!A$2:I$331,3,FALSE),"")</f>
        <v/>
      </c>
      <c r="E882" s="5"/>
      <c r="F882" s="27" t="str">
        <f>IFERROR(VLOOKUP(E882,vlookup!D$2:E$331,2,FALSE),"")</f>
        <v/>
      </c>
      <c r="G882" s="5"/>
      <c r="H882" s="27" t="str">
        <f t="shared" si="132"/>
        <v/>
      </c>
      <c r="I882" s="27" t="str">
        <f>IFERROR(VLOOKUP(H882,vlookup!G$2:I$331,2,FALSE),"")</f>
        <v/>
      </c>
      <c r="J882" s="27" t="str">
        <f>IFERROR(VLOOKUP(H882,vlookup!G$2:I$331,3,FALSE),"")</f>
        <v/>
      </c>
      <c r="K882" s="5"/>
      <c r="L882" s="6"/>
      <c r="M882" s="6"/>
      <c r="N882" s="6"/>
      <c r="O882" s="6"/>
      <c r="P882" s="6"/>
      <c r="Q882" s="14" t="str">
        <f t="shared" si="133"/>
        <v/>
      </c>
      <c r="R882" s="5"/>
      <c r="S882" s="6"/>
      <c r="T882" s="6"/>
      <c r="U882" s="5"/>
      <c r="V882" s="45">
        <f t="shared" si="134"/>
        <v>0</v>
      </c>
      <c r="W882" s="45">
        <f t="shared" si="135"/>
        <v>0</v>
      </c>
      <c r="X882" s="45" t="e">
        <f t="shared" si="136"/>
        <v>#VALUE!</v>
      </c>
      <c r="Y882" s="45">
        <f>IFERROR(VALUE(V882),VLOOKUP(V882,DayReplace[],2,0))</f>
        <v>0</v>
      </c>
      <c r="Z882" s="45">
        <f>IF(V882=0,1,
IF(OR(AND(COUNTIF(Table12[Normal and Leap Years],X882),AA882=3,Y882=30),
AND(COUNTIF(Table9[MM Year],X882),COUNTIF(Table13[Always 29-Day Months],AA882),Y882=30)),Y882
-1,Y882))</f>
        <v>1</v>
      </c>
      <c r="AA882" s="45">
        <f>IFERROR(VALUE(W882),VLOOKUP(W882,MonthReplace[],2,0))</f>
        <v>0</v>
      </c>
      <c r="AB882" s="45" t="e">
        <f>IF(COUNTIF(Table9[MM Year],X882),VLOOKUP(AA882,MonthSerial[],VLOOKUP(X882,Table9[],3,0)+2,0),DATE(X882,AA882,0)-AC882)</f>
        <v>#VALUE!</v>
      </c>
      <c r="AC882" s="45" t="e">
        <f>IF(COUNTIF(Table9[MM Year],X882),
VLOOKUP(X882,Table9[],5,0),
DATE(X882,1,0))</f>
        <v>#VALUE!</v>
      </c>
      <c r="AD882" s="46" t="e">
        <f>IF(AA882=0,DATE(YEAR(AC882+1),7,16),
IF(V882=0,IF(COUNTIF(Table9[MM Year],X882),AC882+AB882+Z882+15-DAY(AC882+AB882+Z882+15)+16,AC882+AB882+Z882-DAY(AC882+AB882+Z882)+16),
IF(COUNTIF(Table9[MM Year],X882),
IF(AC882+AB882+Z882&lt;VLOOKUP(X882,Table9[],7,0),AC882
+AB882+Z882+VLOOKUP(X882,Table9[],4,0),AC882+AB882+Z882),AC882
+AB882+Z882)))</f>
        <v>#VALUE!</v>
      </c>
      <c r="AE882" s="42"/>
      <c r="AF882" s="15" t="str">
        <f>IFERROR(IF(COUNTIF(Table9[MM Year],X882),
IF(AD882&lt;VLOOKUP(X882,Table9[],7,0),AD882
+VLOOKUP(X882,Table9[],4,0),AD882),AD882
),"")</f>
        <v/>
      </c>
      <c r="AG882" s="5"/>
      <c r="AH882" s="5"/>
      <c r="AI882" s="5"/>
      <c r="AJ882" s="6"/>
      <c r="AK882" s="6"/>
      <c r="AL882" s="12" t="str">
        <f t="shared" si="137"/>
        <v/>
      </c>
      <c r="AM882" s="5"/>
      <c r="AN882" s="27" t="str">
        <f t="shared" si="138"/>
        <v/>
      </c>
      <c r="AO882" s="5"/>
      <c r="AP882" s="5"/>
      <c r="AQ882" s="6"/>
      <c r="AR882" s="12" t="str">
        <f t="shared" si="139"/>
        <v/>
      </c>
      <c r="AS882" s="6"/>
      <c r="AT882" s="5"/>
      <c r="AU882" s="53"/>
      <c r="AV882" s="53"/>
      <c r="AW882" s="54"/>
      <c r="AX882" s="15" t="str">
        <f t="shared" si="140"/>
        <v/>
      </c>
      <c r="AY882" s="5"/>
      <c r="AZ882" s="27" t="str">
        <f>IFERROR(VLOOKUP(AY882,vlookup!A$2:I$331,2,FALSE),"")</f>
        <v/>
      </c>
      <c r="BA882" s="27" t="str">
        <f>IFERROR(VLOOKUP(AY882,vlookup!A$2:I$331,3,FALSE),"")</f>
        <v/>
      </c>
      <c r="BB882" s="5"/>
      <c r="BC882" s="27" t="str">
        <f>IFERROR(VLOOKUP(BB882,vlookup!D$2:E$331,2,FALSE),"")</f>
        <v/>
      </c>
      <c r="BD882" s="5"/>
      <c r="BE882" s="27" t="str">
        <f t="shared" si="141"/>
        <v/>
      </c>
      <c r="BF882" s="27" t="str">
        <f>IFERROR(VLOOKUP(BE882,vlookup!G$2:I$331,2,FALSE),"")</f>
        <v/>
      </c>
      <c r="BG882" s="27" t="str">
        <f>IFERROR(VLOOKUP(BE882,vlookup!G$2:I$331,3,FALSE),"")</f>
        <v/>
      </c>
      <c r="BH882" s="5"/>
      <c r="BI882" s="6"/>
      <c r="BJ882" s="6"/>
      <c r="BK882" s="6"/>
      <c r="BL882" s="6"/>
    </row>
    <row r="883" spans="1:64">
      <c r="A883" s="4"/>
      <c r="B883" s="5"/>
      <c r="C883" s="27" t="str">
        <f>IFERROR(VLOOKUP(B883,vlookup!A$2:I$331,2,FALSE),"")</f>
        <v/>
      </c>
      <c r="D883" s="27" t="str">
        <f>IFERROR(VLOOKUP(B883,vlookup!A$2:I$331,3,FALSE),"")</f>
        <v/>
      </c>
      <c r="E883" s="5"/>
      <c r="F883" s="27" t="str">
        <f>IFERROR(VLOOKUP(E883,vlookup!D$2:E$331,2,FALSE),"")</f>
        <v/>
      </c>
      <c r="G883" s="5"/>
      <c r="H883" s="27" t="str">
        <f t="shared" si="132"/>
        <v/>
      </c>
      <c r="I883" s="27" t="str">
        <f>IFERROR(VLOOKUP(H883,vlookup!G$2:I$331,2,FALSE),"")</f>
        <v/>
      </c>
      <c r="J883" s="27" t="str">
        <f>IFERROR(VLOOKUP(H883,vlookup!G$2:I$331,3,FALSE),"")</f>
        <v/>
      </c>
      <c r="K883" s="5"/>
      <c r="L883" s="6"/>
      <c r="M883" s="6"/>
      <c r="N883" s="6"/>
      <c r="O883" s="6"/>
      <c r="P883" s="6"/>
      <c r="Q883" s="14" t="str">
        <f t="shared" si="133"/>
        <v/>
      </c>
      <c r="R883" s="5"/>
      <c r="S883" s="6"/>
      <c r="T883" s="6"/>
      <c r="U883" s="5"/>
      <c r="V883" s="45">
        <f t="shared" si="134"/>
        <v>0</v>
      </c>
      <c r="W883" s="45">
        <f t="shared" si="135"/>
        <v>0</v>
      </c>
      <c r="X883" s="45" t="e">
        <f t="shared" si="136"/>
        <v>#VALUE!</v>
      </c>
      <c r="Y883" s="45">
        <f>IFERROR(VALUE(V883),VLOOKUP(V883,DayReplace[],2,0))</f>
        <v>0</v>
      </c>
      <c r="Z883" s="45">
        <f>IF(V883=0,1,
IF(OR(AND(COUNTIF(Table12[Normal and Leap Years],X883),AA883=3,Y883=30),
AND(COUNTIF(Table9[MM Year],X883),COUNTIF(Table13[Always 29-Day Months],AA883),Y883=30)),Y883
-1,Y883))</f>
        <v>1</v>
      </c>
      <c r="AA883" s="45">
        <f>IFERROR(VALUE(W883),VLOOKUP(W883,MonthReplace[],2,0))</f>
        <v>0</v>
      </c>
      <c r="AB883" s="45" t="e">
        <f>IF(COUNTIF(Table9[MM Year],X883),VLOOKUP(AA883,MonthSerial[],VLOOKUP(X883,Table9[],3,0)+2,0),DATE(X883,AA883,0)-AC883)</f>
        <v>#VALUE!</v>
      </c>
      <c r="AC883" s="45" t="e">
        <f>IF(COUNTIF(Table9[MM Year],X883),
VLOOKUP(X883,Table9[],5,0),
DATE(X883,1,0))</f>
        <v>#VALUE!</v>
      </c>
      <c r="AD883" s="46" t="e">
        <f>IF(AA883=0,DATE(YEAR(AC883+1),7,16),
IF(V883=0,IF(COUNTIF(Table9[MM Year],X883),AC883+AB883+Z883+15-DAY(AC883+AB883+Z883+15)+16,AC883+AB883+Z883-DAY(AC883+AB883+Z883)+16),
IF(COUNTIF(Table9[MM Year],X883),
IF(AC883+AB883+Z883&lt;VLOOKUP(X883,Table9[],7,0),AC883
+AB883+Z883+VLOOKUP(X883,Table9[],4,0),AC883+AB883+Z883),AC883
+AB883+Z883)))</f>
        <v>#VALUE!</v>
      </c>
      <c r="AE883" s="42"/>
      <c r="AF883" s="15" t="str">
        <f>IFERROR(IF(COUNTIF(Table9[MM Year],X883),
IF(AD883&lt;VLOOKUP(X883,Table9[],7,0),AD883
+VLOOKUP(X883,Table9[],4,0),AD883),AD883
),"")</f>
        <v/>
      </c>
      <c r="AG883" s="5"/>
      <c r="AH883" s="5"/>
      <c r="AI883" s="5"/>
      <c r="AJ883" s="6"/>
      <c r="AK883" s="6"/>
      <c r="AL883" s="12" t="str">
        <f t="shared" si="137"/>
        <v/>
      </c>
      <c r="AM883" s="5"/>
      <c r="AN883" s="27" t="str">
        <f t="shared" si="138"/>
        <v/>
      </c>
      <c r="AO883" s="5"/>
      <c r="AP883" s="5"/>
      <c r="AQ883" s="6"/>
      <c r="AR883" s="12" t="str">
        <f t="shared" si="139"/>
        <v/>
      </c>
      <c r="AS883" s="6"/>
      <c r="AT883" s="5"/>
      <c r="AU883" s="53"/>
      <c r="AV883" s="53"/>
      <c r="AW883" s="54"/>
      <c r="AX883" s="15" t="str">
        <f t="shared" si="140"/>
        <v/>
      </c>
      <c r="AY883" s="5"/>
      <c r="AZ883" s="27" t="str">
        <f>IFERROR(VLOOKUP(AY883,vlookup!A$2:I$331,2,FALSE),"")</f>
        <v/>
      </c>
      <c r="BA883" s="27" t="str">
        <f>IFERROR(VLOOKUP(AY883,vlookup!A$2:I$331,3,FALSE),"")</f>
        <v/>
      </c>
      <c r="BB883" s="5"/>
      <c r="BC883" s="27" t="str">
        <f>IFERROR(VLOOKUP(BB883,vlookup!D$2:E$331,2,FALSE),"")</f>
        <v/>
      </c>
      <c r="BD883" s="5"/>
      <c r="BE883" s="27" t="str">
        <f t="shared" si="141"/>
        <v/>
      </c>
      <c r="BF883" s="27" t="str">
        <f>IFERROR(VLOOKUP(BE883,vlookup!G$2:I$331,2,FALSE),"")</f>
        <v/>
      </c>
      <c r="BG883" s="27" t="str">
        <f>IFERROR(VLOOKUP(BE883,vlookup!G$2:I$331,3,FALSE),"")</f>
        <v/>
      </c>
      <c r="BH883" s="5"/>
      <c r="BI883" s="6"/>
      <c r="BJ883" s="6"/>
      <c r="BK883" s="6"/>
      <c r="BL883" s="6"/>
    </row>
    <row r="884" spans="1:64">
      <c r="A884" s="4"/>
      <c r="B884" s="5"/>
      <c r="C884" s="27" t="str">
        <f>IFERROR(VLOOKUP(B884,vlookup!A$2:I$331,2,FALSE),"")</f>
        <v/>
      </c>
      <c r="D884" s="27" t="str">
        <f>IFERROR(VLOOKUP(B884,vlookup!A$2:I$331,3,FALSE),"")</f>
        <v/>
      </c>
      <c r="E884" s="5"/>
      <c r="F884" s="27" t="str">
        <f>IFERROR(VLOOKUP(E884,vlookup!D$2:E$331,2,FALSE),"")</f>
        <v/>
      </c>
      <c r="G884" s="5"/>
      <c r="H884" s="27" t="str">
        <f t="shared" si="132"/>
        <v/>
      </c>
      <c r="I884" s="27" t="str">
        <f>IFERROR(VLOOKUP(H884,vlookup!G$2:I$331,2,FALSE),"")</f>
        <v/>
      </c>
      <c r="J884" s="27" t="str">
        <f>IFERROR(VLOOKUP(H884,vlookup!G$2:I$331,3,FALSE),"")</f>
        <v/>
      </c>
      <c r="K884" s="5"/>
      <c r="L884" s="6"/>
      <c r="M884" s="6"/>
      <c r="N884" s="6"/>
      <c r="O884" s="6"/>
      <c r="P884" s="6"/>
      <c r="Q884" s="14" t="str">
        <f t="shared" si="133"/>
        <v/>
      </c>
      <c r="R884" s="5"/>
      <c r="S884" s="6"/>
      <c r="T884" s="6"/>
      <c r="U884" s="5"/>
      <c r="V884" s="45">
        <f t="shared" si="134"/>
        <v>0</v>
      </c>
      <c r="W884" s="45">
        <f t="shared" si="135"/>
        <v>0</v>
      </c>
      <c r="X884" s="45" t="e">
        <f t="shared" si="136"/>
        <v>#VALUE!</v>
      </c>
      <c r="Y884" s="45">
        <f>IFERROR(VALUE(V884),VLOOKUP(V884,DayReplace[],2,0))</f>
        <v>0</v>
      </c>
      <c r="Z884" s="45">
        <f>IF(V884=0,1,
IF(OR(AND(COUNTIF(Table12[Normal and Leap Years],X884),AA884=3,Y884=30),
AND(COUNTIF(Table9[MM Year],X884),COUNTIF(Table13[Always 29-Day Months],AA884),Y884=30)),Y884
-1,Y884))</f>
        <v>1</v>
      </c>
      <c r="AA884" s="45">
        <f>IFERROR(VALUE(W884),VLOOKUP(W884,MonthReplace[],2,0))</f>
        <v>0</v>
      </c>
      <c r="AB884" s="45" t="e">
        <f>IF(COUNTIF(Table9[MM Year],X884),VLOOKUP(AA884,MonthSerial[],VLOOKUP(X884,Table9[],3,0)+2,0),DATE(X884,AA884,0)-AC884)</f>
        <v>#VALUE!</v>
      </c>
      <c r="AC884" s="45" t="e">
        <f>IF(COUNTIF(Table9[MM Year],X884),
VLOOKUP(X884,Table9[],5,0),
DATE(X884,1,0))</f>
        <v>#VALUE!</v>
      </c>
      <c r="AD884" s="46" t="e">
        <f>IF(AA884=0,DATE(YEAR(AC884+1),7,16),
IF(V884=0,IF(COUNTIF(Table9[MM Year],X884),AC884+AB884+Z884+15-DAY(AC884+AB884+Z884+15)+16,AC884+AB884+Z884-DAY(AC884+AB884+Z884)+16),
IF(COUNTIF(Table9[MM Year],X884),
IF(AC884+AB884+Z884&lt;VLOOKUP(X884,Table9[],7,0),AC884
+AB884+Z884+VLOOKUP(X884,Table9[],4,0),AC884+AB884+Z884),AC884
+AB884+Z884)))</f>
        <v>#VALUE!</v>
      </c>
      <c r="AE884" s="42"/>
      <c r="AF884" s="15" t="str">
        <f>IFERROR(IF(COUNTIF(Table9[MM Year],X884),
IF(AD884&lt;VLOOKUP(X884,Table9[],7,0),AD884
+VLOOKUP(X884,Table9[],4,0),AD884),AD884
),"")</f>
        <v/>
      </c>
      <c r="AG884" s="5"/>
      <c r="AH884" s="5"/>
      <c r="AI884" s="5"/>
      <c r="AJ884" s="6"/>
      <c r="AK884" s="6"/>
      <c r="AL884" s="12" t="str">
        <f t="shared" si="137"/>
        <v/>
      </c>
      <c r="AM884" s="5"/>
      <c r="AN884" s="27" t="str">
        <f t="shared" si="138"/>
        <v/>
      </c>
      <c r="AO884" s="5"/>
      <c r="AP884" s="5"/>
      <c r="AQ884" s="6"/>
      <c r="AR884" s="12" t="str">
        <f t="shared" si="139"/>
        <v/>
      </c>
      <c r="AS884" s="6"/>
      <c r="AT884" s="5"/>
      <c r="AU884" s="53"/>
      <c r="AV884" s="53"/>
      <c r="AW884" s="54"/>
      <c r="AX884" s="15" t="str">
        <f t="shared" si="140"/>
        <v/>
      </c>
      <c r="AY884" s="5"/>
      <c r="AZ884" s="27" t="str">
        <f>IFERROR(VLOOKUP(AY884,vlookup!A$2:I$331,2,FALSE),"")</f>
        <v/>
      </c>
      <c r="BA884" s="27" t="str">
        <f>IFERROR(VLOOKUP(AY884,vlookup!A$2:I$331,3,FALSE),"")</f>
        <v/>
      </c>
      <c r="BB884" s="5"/>
      <c r="BC884" s="27" t="str">
        <f>IFERROR(VLOOKUP(BB884,vlookup!D$2:E$331,2,FALSE),"")</f>
        <v/>
      </c>
      <c r="BD884" s="5"/>
      <c r="BE884" s="27" t="str">
        <f t="shared" si="141"/>
        <v/>
      </c>
      <c r="BF884" s="27" t="str">
        <f>IFERROR(VLOOKUP(BE884,vlookup!G$2:I$331,2,FALSE),"")</f>
        <v/>
      </c>
      <c r="BG884" s="27" t="str">
        <f>IFERROR(VLOOKUP(BE884,vlookup!G$2:I$331,3,FALSE),"")</f>
        <v/>
      </c>
      <c r="BH884" s="5"/>
      <c r="BI884" s="6"/>
      <c r="BJ884" s="6"/>
      <c r="BK884" s="6"/>
      <c r="BL884" s="6"/>
    </row>
    <row r="885" spans="1:64">
      <c r="A885" s="4"/>
      <c r="B885" s="5"/>
      <c r="C885" s="27" t="str">
        <f>IFERROR(VLOOKUP(B885,vlookup!A$2:I$331,2,FALSE),"")</f>
        <v/>
      </c>
      <c r="D885" s="27" t="str">
        <f>IFERROR(VLOOKUP(B885,vlookup!A$2:I$331,3,FALSE),"")</f>
        <v/>
      </c>
      <c r="E885" s="5"/>
      <c r="F885" s="27" t="str">
        <f>IFERROR(VLOOKUP(E885,vlookup!D$2:E$331,2,FALSE),"")</f>
        <v/>
      </c>
      <c r="G885" s="5"/>
      <c r="H885" s="27" t="str">
        <f t="shared" si="132"/>
        <v/>
      </c>
      <c r="I885" s="27" t="str">
        <f>IFERROR(VLOOKUP(H885,vlookup!G$2:I$331,2,FALSE),"")</f>
        <v/>
      </c>
      <c r="J885" s="27" t="str">
        <f>IFERROR(VLOOKUP(H885,vlookup!G$2:I$331,3,FALSE),"")</f>
        <v/>
      </c>
      <c r="K885" s="5"/>
      <c r="L885" s="6"/>
      <c r="M885" s="6"/>
      <c r="N885" s="6"/>
      <c r="O885" s="6"/>
      <c r="P885" s="6"/>
      <c r="Q885" s="14" t="str">
        <f t="shared" si="133"/>
        <v/>
      </c>
      <c r="R885" s="5"/>
      <c r="S885" s="6"/>
      <c r="T885" s="6"/>
      <c r="U885" s="5"/>
      <c r="V885" s="45">
        <f t="shared" si="134"/>
        <v>0</v>
      </c>
      <c r="W885" s="45">
        <f t="shared" si="135"/>
        <v>0</v>
      </c>
      <c r="X885" s="45" t="e">
        <f t="shared" si="136"/>
        <v>#VALUE!</v>
      </c>
      <c r="Y885" s="45">
        <f>IFERROR(VALUE(V885),VLOOKUP(V885,DayReplace[],2,0))</f>
        <v>0</v>
      </c>
      <c r="Z885" s="45">
        <f>IF(V885=0,1,
IF(OR(AND(COUNTIF(Table12[Normal and Leap Years],X885),AA885=3,Y885=30),
AND(COUNTIF(Table9[MM Year],X885),COUNTIF(Table13[Always 29-Day Months],AA885),Y885=30)),Y885
-1,Y885))</f>
        <v>1</v>
      </c>
      <c r="AA885" s="45">
        <f>IFERROR(VALUE(W885),VLOOKUP(W885,MonthReplace[],2,0))</f>
        <v>0</v>
      </c>
      <c r="AB885" s="45" t="e">
        <f>IF(COUNTIF(Table9[MM Year],X885),VLOOKUP(AA885,MonthSerial[],VLOOKUP(X885,Table9[],3,0)+2,0),DATE(X885,AA885,0)-AC885)</f>
        <v>#VALUE!</v>
      </c>
      <c r="AC885" s="45" t="e">
        <f>IF(COUNTIF(Table9[MM Year],X885),
VLOOKUP(X885,Table9[],5,0),
DATE(X885,1,0))</f>
        <v>#VALUE!</v>
      </c>
      <c r="AD885" s="46" t="e">
        <f>IF(AA885=0,DATE(YEAR(AC885+1),7,16),
IF(V885=0,IF(COUNTIF(Table9[MM Year],X885),AC885+AB885+Z885+15-DAY(AC885+AB885+Z885+15)+16,AC885+AB885+Z885-DAY(AC885+AB885+Z885)+16),
IF(COUNTIF(Table9[MM Year],X885),
IF(AC885+AB885+Z885&lt;VLOOKUP(X885,Table9[],7,0),AC885
+AB885+Z885+VLOOKUP(X885,Table9[],4,0),AC885+AB885+Z885),AC885
+AB885+Z885)))</f>
        <v>#VALUE!</v>
      </c>
      <c r="AE885" s="42"/>
      <c r="AF885" s="15" t="str">
        <f>IFERROR(IF(COUNTIF(Table9[MM Year],X885),
IF(AD885&lt;VLOOKUP(X885,Table9[],7,0),AD885
+VLOOKUP(X885,Table9[],4,0),AD885),AD885
),"")</f>
        <v/>
      </c>
      <c r="AG885" s="5"/>
      <c r="AH885" s="5"/>
      <c r="AI885" s="5"/>
      <c r="AJ885" s="6"/>
      <c r="AK885" s="6"/>
      <c r="AL885" s="12" t="str">
        <f t="shared" si="137"/>
        <v/>
      </c>
      <c r="AM885" s="5"/>
      <c r="AN885" s="27" t="str">
        <f t="shared" si="138"/>
        <v/>
      </c>
      <c r="AO885" s="5"/>
      <c r="AP885" s="5"/>
      <c r="AQ885" s="6"/>
      <c r="AR885" s="12" t="str">
        <f t="shared" si="139"/>
        <v/>
      </c>
      <c r="AS885" s="6"/>
      <c r="AT885" s="5"/>
      <c r="AU885" s="53"/>
      <c r="AV885" s="53"/>
      <c r="AW885" s="54"/>
      <c r="AX885" s="15" t="str">
        <f t="shared" si="140"/>
        <v/>
      </c>
      <c r="AY885" s="5"/>
      <c r="AZ885" s="27" t="str">
        <f>IFERROR(VLOOKUP(AY885,vlookup!A$2:I$331,2,FALSE),"")</f>
        <v/>
      </c>
      <c r="BA885" s="27" t="str">
        <f>IFERROR(VLOOKUP(AY885,vlookup!A$2:I$331,3,FALSE),"")</f>
        <v/>
      </c>
      <c r="BB885" s="5"/>
      <c r="BC885" s="27" t="str">
        <f>IFERROR(VLOOKUP(BB885,vlookup!D$2:E$331,2,FALSE),"")</f>
        <v/>
      </c>
      <c r="BD885" s="5"/>
      <c r="BE885" s="27" t="str">
        <f t="shared" si="141"/>
        <v/>
      </c>
      <c r="BF885" s="27" t="str">
        <f>IFERROR(VLOOKUP(BE885,vlookup!G$2:I$331,2,FALSE),"")</f>
        <v/>
      </c>
      <c r="BG885" s="27" t="str">
        <f>IFERROR(VLOOKUP(BE885,vlookup!G$2:I$331,3,FALSE),"")</f>
        <v/>
      </c>
      <c r="BH885" s="5"/>
      <c r="BI885" s="6"/>
      <c r="BJ885" s="6"/>
      <c r="BK885" s="6"/>
      <c r="BL885" s="6"/>
    </row>
    <row r="886" spans="1:64">
      <c r="A886" s="4"/>
      <c r="B886" s="5"/>
      <c r="C886" s="27" t="str">
        <f>IFERROR(VLOOKUP(B886,vlookup!A$2:I$331,2,FALSE),"")</f>
        <v/>
      </c>
      <c r="D886" s="27" t="str">
        <f>IFERROR(VLOOKUP(B886,vlookup!A$2:I$331,3,FALSE),"")</f>
        <v/>
      </c>
      <c r="E886" s="5"/>
      <c r="F886" s="27" t="str">
        <f>IFERROR(VLOOKUP(E886,vlookup!D$2:E$331,2,FALSE),"")</f>
        <v/>
      </c>
      <c r="G886" s="5"/>
      <c r="H886" s="27" t="str">
        <f t="shared" si="132"/>
        <v/>
      </c>
      <c r="I886" s="27" t="str">
        <f>IFERROR(VLOOKUP(H886,vlookup!G$2:I$331,2,FALSE),"")</f>
        <v/>
      </c>
      <c r="J886" s="27" t="str">
        <f>IFERROR(VLOOKUP(H886,vlookup!G$2:I$331,3,FALSE),"")</f>
        <v/>
      </c>
      <c r="K886" s="5"/>
      <c r="L886" s="6"/>
      <c r="M886" s="6"/>
      <c r="N886" s="6"/>
      <c r="O886" s="6"/>
      <c r="P886" s="6"/>
      <c r="Q886" s="14" t="str">
        <f t="shared" si="133"/>
        <v/>
      </c>
      <c r="R886" s="5"/>
      <c r="S886" s="6"/>
      <c r="T886" s="6"/>
      <c r="U886" s="5"/>
      <c r="V886" s="45">
        <f t="shared" si="134"/>
        <v>0</v>
      </c>
      <c r="W886" s="45">
        <f t="shared" si="135"/>
        <v>0</v>
      </c>
      <c r="X886" s="45" t="e">
        <f t="shared" si="136"/>
        <v>#VALUE!</v>
      </c>
      <c r="Y886" s="45">
        <f>IFERROR(VALUE(V886),VLOOKUP(V886,DayReplace[],2,0))</f>
        <v>0</v>
      </c>
      <c r="Z886" s="45">
        <f>IF(V886=0,1,
IF(OR(AND(COUNTIF(Table12[Normal and Leap Years],X886),AA886=3,Y886=30),
AND(COUNTIF(Table9[MM Year],X886),COUNTIF(Table13[Always 29-Day Months],AA886),Y886=30)),Y886
-1,Y886))</f>
        <v>1</v>
      </c>
      <c r="AA886" s="45">
        <f>IFERROR(VALUE(W886),VLOOKUP(W886,MonthReplace[],2,0))</f>
        <v>0</v>
      </c>
      <c r="AB886" s="45" t="e">
        <f>IF(COUNTIF(Table9[MM Year],X886),VLOOKUP(AA886,MonthSerial[],VLOOKUP(X886,Table9[],3,0)+2,0),DATE(X886,AA886,0)-AC886)</f>
        <v>#VALUE!</v>
      </c>
      <c r="AC886" s="45" t="e">
        <f>IF(COUNTIF(Table9[MM Year],X886),
VLOOKUP(X886,Table9[],5,0),
DATE(X886,1,0))</f>
        <v>#VALUE!</v>
      </c>
      <c r="AD886" s="46" t="e">
        <f>IF(AA886=0,DATE(YEAR(AC886+1),7,16),
IF(V886=0,IF(COUNTIF(Table9[MM Year],X886),AC886+AB886+Z886+15-DAY(AC886+AB886+Z886+15)+16,AC886+AB886+Z886-DAY(AC886+AB886+Z886)+16),
IF(COUNTIF(Table9[MM Year],X886),
IF(AC886+AB886+Z886&lt;VLOOKUP(X886,Table9[],7,0),AC886
+AB886+Z886+VLOOKUP(X886,Table9[],4,0),AC886+AB886+Z886),AC886
+AB886+Z886)))</f>
        <v>#VALUE!</v>
      </c>
      <c r="AE886" s="42"/>
      <c r="AF886" s="15" t="str">
        <f>IFERROR(IF(COUNTIF(Table9[MM Year],X886),
IF(AD886&lt;VLOOKUP(X886,Table9[],7,0),AD886
+VLOOKUP(X886,Table9[],4,0),AD886),AD886
),"")</f>
        <v/>
      </c>
      <c r="AG886" s="5"/>
      <c r="AH886" s="5"/>
      <c r="AI886" s="5"/>
      <c r="AJ886" s="6"/>
      <c r="AK886" s="6"/>
      <c r="AL886" s="12" t="str">
        <f t="shared" si="137"/>
        <v/>
      </c>
      <c r="AM886" s="5"/>
      <c r="AN886" s="27" t="str">
        <f t="shared" si="138"/>
        <v/>
      </c>
      <c r="AO886" s="5"/>
      <c r="AP886" s="5"/>
      <c r="AQ886" s="6"/>
      <c r="AR886" s="12" t="str">
        <f t="shared" si="139"/>
        <v/>
      </c>
      <c r="AS886" s="6"/>
      <c r="AT886" s="5"/>
      <c r="AU886" s="53"/>
      <c r="AV886" s="53"/>
      <c r="AW886" s="54"/>
      <c r="AX886" s="15" t="str">
        <f t="shared" si="140"/>
        <v/>
      </c>
      <c r="AY886" s="5"/>
      <c r="AZ886" s="27" t="str">
        <f>IFERROR(VLOOKUP(AY886,vlookup!A$2:I$331,2,FALSE),"")</f>
        <v/>
      </c>
      <c r="BA886" s="27" t="str">
        <f>IFERROR(VLOOKUP(AY886,vlookup!A$2:I$331,3,FALSE),"")</f>
        <v/>
      </c>
      <c r="BB886" s="5"/>
      <c r="BC886" s="27" t="str">
        <f>IFERROR(VLOOKUP(BB886,vlookup!D$2:E$331,2,FALSE),"")</f>
        <v/>
      </c>
      <c r="BD886" s="5"/>
      <c r="BE886" s="27" t="str">
        <f t="shared" si="141"/>
        <v/>
      </c>
      <c r="BF886" s="27" t="str">
        <f>IFERROR(VLOOKUP(BE886,vlookup!G$2:I$331,2,FALSE),"")</f>
        <v/>
      </c>
      <c r="BG886" s="27" t="str">
        <f>IFERROR(VLOOKUP(BE886,vlookup!G$2:I$331,3,FALSE),"")</f>
        <v/>
      </c>
      <c r="BH886" s="5"/>
      <c r="BI886" s="6"/>
      <c r="BJ886" s="6"/>
      <c r="BK886" s="6"/>
      <c r="BL886" s="6"/>
    </row>
    <row r="887" spans="1:64">
      <c r="A887" s="4"/>
      <c r="B887" s="5"/>
      <c r="C887" s="27" t="str">
        <f>IFERROR(VLOOKUP(B887,vlookup!A$2:I$331,2,FALSE),"")</f>
        <v/>
      </c>
      <c r="D887" s="27" t="str">
        <f>IFERROR(VLOOKUP(B887,vlookup!A$2:I$331,3,FALSE),"")</f>
        <v/>
      </c>
      <c r="E887" s="5"/>
      <c r="F887" s="27" t="str">
        <f>IFERROR(VLOOKUP(E887,vlookup!D$2:E$331,2,FALSE),"")</f>
        <v/>
      </c>
      <c r="G887" s="5"/>
      <c r="H887" s="27" t="str">
        <f t="shared" si="132"/>
        <v/>
      </c>
      <c r="I887" s="27" t="str">
        <f>IFERROR(VLOOKUP(H887,vlookup!G$2:I$331,2,FALSE),"")</f>
        <v/>
      </c>
      <c r="J887" s="27" t="str">
        <f>IFERROR(VLOOKUP(H887,vlookup!G$2:I$331,3,FALSE),"")</f>
        <v/>
      </c>
      <c r="K887" s="5"/>
      <c r="L887" s="6"/>
      <c r="M887" s="6"/>
      <c r="N887" s="6"/>
      <c r="O887" s="6"/>
      <c r="P887" s="6"/>
      <c r="Q887" s="14" t="str">
        <f t="shared" si="133"/>
        <v/>
      </c>
      <c r="R887" s="5"/>
      <c r="S887" s="6"/>
      <c r="T887" s="6"/>
      <c r="U887" s="5"/>
      <c r="V887" s="45">
        <f t="shared" si="134"/>
        <v>0</v>
      </c>
      <c r="W887" s="45">
        <f t="shared" si="135"/>
        <v>0</v>
      </c>
      <c r="X887" s="45" t="e">
        <f t="shared" si="136"/>
        <v>#VALUE!</v>
      </c>
      <c r="Y887" s="45">
        <f>IFERROR(VALUE(V887),VLOOKUP(V887,DayReplace[],2,0))</f>
        <v>0</v>
      </c>
      <c r="Z887" s="45">
        <f>IF(V887=0,1,
IF(OR(AND(COUNTIF(Table12[Normal and Leap Years],X887),AA887=3,Y887=30),
AND(COUNTIF(Table9[MM Year],X887),COUNTIF(Table13[Always 29-Day Months],AA887),Y887=30)),Y887
-1,Y887))</f>
        <v>1</v>
      </c>
      <c r="AA887" s="45">
        <f>IFERROR(VALUE(W887),VLOOKUP(W887,MonthReplace[],2,0))</f>
        <v>0</v>
      </c>
      <c r="AB887" s="45" t="e">
        <f>IF(COUNTIF(Table9[MM Year],X887),VLOOKUP(AA887,MonthSerial[],VLOOKUP(X887,Table9[],3,0)+2,0),DATE(X887,AA887,0)-AC887)</f>
        <v>#VALUE!</v>
      </c>
      <c r="AC887" s="45" t="e">
        <f>IF(COUNTIF(Table9[MM Year],X887),
VLOOKUP(X887,Table9[],5,0),
DATE(X887,1,0))</f>
        <v>#VALUE!</v>
      </c>
      <c r="AD887" s="46" t="e">
        <f>IF(AA887=0,DATE(YEAR(AC887+1),7,16),
IF(V887=0,IF(COUNTIF(Table9[MM Year],X887),AC887+AB887+Z887+15-DAY(AC887+AB887+Z887+15)+16,AC887+AB887+Z887-DAY(AC887+AB887+Z887)+16),
IF(COUNTIF(Table9[MM Year],X887),
IF(AC887+AB887+Z887&lt;VLOOKUP(X887,Table9[],7,0),AC887
+AB887+Z887+VLOOKUP(X887,Table9[],4,0),AC887+AB887+Z887),AC887
+AB887+Z887)))</f>
        <v>#VALUE!</v>
      </c>
      <c r="AE887" s="42"/>
      <c r="AF887" s="15" t="str">
        <f>IFERROR(IF(COUNTIF(Table9[MM Year],X887),
IF(AD887&lt;VLOOKUP(X887,Table9[],7,0),AD887
+VLOOKUP(X887,Table9[],4,0),AD887),AD887
),"")</f>
        <v/>
      </c>
      <c r="AG887" s="5"/>
      <c r="AH887" s="5"/>
      <c r="AI887" s="5"/>
      <c r="AJ887" s="6"/>
      <c r="AK887" s="6"/>
      <c r="AL887" s="12" t="str">
        <f t="shared" si="137"/>
        <v/>
      </c>
      <c r="AM887" s="5"/>
      <c r="AN887" s="27" t="str">
        <f t="shared" si="138"/>
        <v/>
      </c>
      <c r="AO887" s="5"/>
      <c r="AP887" s="5"/>
      <c r="AQ887" s="6"/>
      <c r="AR887" s="12" t="str">
        <f t="shared" si="139"/>
        <v/>
      </c>
      <c r="AS887" s="6"/>
      <c r="AT887" s="5"/>
      <c r="AU887" s="53"/>
      <c r="AV887" s="53"/>
      <c r="AW887" s="54"/>
      <c r="AX887" s="15" t="str">
        <f t="shared" si="140"/>
        <v/>
      </c>
      <c r="AY887" s="5"/>
      <c r="AZ887" s="27" t="str">
        <f>IFERROR(VLOOKUP(AY887,vlookup!A$2:I$331,2,FALSE),"")</f>
        <v/>
      </c>
      <c r="BA887" s="27" t="str">
        <f>IFERROR(VLOOKUP(AY887,vlookup!A$2:I$331,3,FALSE),"")</f>
        <v/>
      </c>
      <c r="BB887" s="5"/>
      <c r="BC887" s="27" t="str">
        <f>IFERROR(VLOOKUP(BB887,vlookup!D$2:E$331,2,FALSE),"")</f>
        <v/>
      </c>
      <c r="BD887" s="5"/>
      <c r="BE887" s="27" t="str">
        <f t="shared" si="141"/>
        <v/>
      </c>
      <c r="BF887" s="27" t="str">
        <f>IFERROR(VLOOKUP(BE887,vlookup!G$2:I$331,2,FALSE),"")</f>
        <v/>
      </c>
      <c r="BG887" s="27" t="str">
        <f>IFERROR(VLOOKUP(BE887,vlookup!G$2:I$331,3,FALSE),"")</f>
        <v/>
      </c>
      <c r="BH887" s="5"/>
      <c r="BI887" s="6"/>
      <c r="BJ887" s="6"/>
      <c r="BK887" s="6"/>
      <c r="BL887" s="6"/>
    </row>
    <row r="888" spans="1:64">
      <c r="A888" s="4"/>
      <c r="B888" s="5"/>
      <c r="C888" s="27" t="str">
        <f>IFERROR(VLOOKUP(B888,vlookup!A$2:I$331,2,FALSE),"")</f>
        <v/>
      </c>
      <c r="D888" s="27" t="str">
        <f>IFERROR(VLOOKUP(B888,vlookup!A$2:I$331,3,FALSE),"")</f>
        <v/>
      </c>
      <c r="E888" s="5"/>
      <c r="F888" s="27" t="str">
        <f>IFERROR(VLOOKUP(E888,vlookup!D$2:E$331,2,FALSE),"")</f>
        <v/>
      </c>
      <c r="G888" s="5"/>
      <c r="H888" s="27" t="str">
        <f t="shared" si="132"/>
        <v/>
      </c>
      <c r="I888" s="27" t="str">
        <f>IFERROR(VLOOKUP(H888,vlookup!G$2:I$331,2,FALSE),"")</f>
        <v/>
      </c>
      <c r="J888" s="27" t="str">
        <f>IFERROR(VLOOKUP(H888,vlookup!G$2:I$331,3,FALSE),"")</f>
        <v/>
      </c>
      <c r="K888" s="5"/>
      <c r="L888" s="6"/>
      <c r="M888" s="6"/>
      <c r="N888" s="6"/>
      <c r="O888" s="6"/>
      <c r="P888" s="6"/>
      <c r="Q888" s="14" t="str">
        <f t="shared" si="133"/>
        <v/>
      </c>
      <c r="R888" s="5"/>
      <c r="S888" s="6"/>
      <c r="T888" s="6"/>
      <c r="U888" s="5"/>
      <c r="V888" s="45">
        <f t="shared" si="134"/>
        <v>0</v>
      </c>
      <c r="W888" s="45">
        <f t="shared" si="135"/>
        <v>0</v>
      </c>
      <c r="X888" s="45" t="e">
        <f t="shared" si="136"/>
        <v>#VALUE!</v>
      </c>
      <c r="Y888" s="45">
        <f>IFERROR(VALUE(V888),VLOOKUP(V888,DayReplace[],2,0))</f>
        <v>0</v>
      </c>
      <c r="Z888" s="45">
        <f>IF(V888=0,1,
IF(OR(AND(COUNTIF(Table12[Normal and Leap Years],X888),AA888=3,Y888=30),
AND(COUNTIF(Table9[MM Year],X888),COUNTIF(Table13[Always 29-Day Months],AA888),Y888=30)),Y888
-1,Y888))</f>
        <v>1</v>
      </c>
      <c r="AA888" s="45">
        <f>IFERROR(VALUE(W888),VLOOKUP(W888,MonthReplace[],2,0))</f>
        <v>0</v>
      </c>
      <c r="AB888" s="45" t="e">
        <f>IF(COUNTIF(Table9[MM Year],X888),VLOOKUP(AA888,MonthSerial[],VLOOKUP(X888,Table9[],3,0)+2,0),DATE(X888,AA888,0)-AC888)</f>
        <v>#VALUE!</v>
      </c>
      <c r="AC888" s="45" t="e">
        <f>IF(COUNTIF(Table9[MM Year],X888),
VLOOKUP(X888,Table9[],5,0),
DATE(X888,1,0))</f>
        <v>#VALUE!</v>
      </c>
      <c r="AD888" s="46" t="e">
        <f>IF(AA888=0,DATE(YEAR(AC888+1),7,16),
IF(V888=0,IF(COUNTIF(Table9[MM Year],X888),AC888+AB888+Z888+15-DAY(AC888+AB888+Z888+15)+16,AC888+AB888+Z888-DAY(AC888+AB888+Z888)+16),
IF(COUNTIF(Table9[MM Year],X888),
IF(AC888+AB888+Z888&lt;VLOOKUP(X888,Table9[],7,0),AC888
+AB888+Z888+VLOOKUP(X888,Table9[],4,0),AC888+AB888+Z888),AC888
+AB888+Z888)))</f>
        <v>#VALUE!</v>
      </c>
      <c r="AE888" s="42"/>
      <c r="AF888" s="15" t="str">
        <f>IFERROR(IF(COUNTIF(Table9[MM Year],X888),
IF(AD888&lt;VLOOKUP(X888,Table9[],7,0),AD888
+VLOOKUP(X888,Table9[],4,0),AD888),AD888
),"")</f>
        <v/>
      </c>
      <c r="AG888" s="5"/>
      <c r="AH888" s="5"/>
      <c r="AI888" s="5"/>
      <c r="AJ888" s="6"/>
      <c r="AK888" s="6"/>
      <c r="AL888" s="12" t="str">
        <f t="shared" si="137"/>
        <v/>
      </c>
      <c r="AM888" s="5"/>
      <c r="AN888" s="27" t="str">
        <f t="shared" si="138"/>
        <v/>
      </c>
      <c r="AO888" s="5"/>
      <c r="AP888" s="5"/>
      <c r="AQ888" s="6"/>
      <c r="AR888" s="12" t="str">
        <f t="shared" si="139"/>
        <v/>
      </c>
      <c r="AS888" s="6"/>
      <c r="AT888" s="5"/>
      <c r="AU888" s="53"/>
      <c r="AV888" s="53"/>
      <c r="AW888" s="54"/>
      <c r="AX888" s="15" t="str">
        <f t="shared" si="140"/>
        <v/>
      </c>
      <c r="AY888" s="5"/>
      <c r="AZ888" s="27" t="str">
        <f>IFERROR(VLOOKUP(AY888,vlookup!A$2:I$331,2,FALSE),"")</f>
        <v/>
      </c>
      <c r="BA888" s="27" t="str">
        <f>IFERROR(VLOOKUP(AY888,vlookup!A$2:I$331,3,FALSE),"")</f>
        <v/>
      </c>
      <c r="BB888" s="5"/>
      <c r="BC888" s="27" t="str">
        <f>IFERROR(VLOOKUP(BB888,vlookup!D$2:E$331,2,FALSE),"")</f>
        <v/>
      </c>
      <c r="BD888" s="5"/>
      <c r="BE888" s="27" t="str">
        <f t="shared" si="141"/>
        <v/>
      </c>
      <c r="BF888" s="27" t="str">
        <f>IFERROR(VLOOKUP(BE888,vlookup!G$2:I$331,2,FALSE),"")</f>
        <v/>
      </c>
      <c r="BG888" s="27" t="str">
        <f>IFERROR(VLOOKUP(BE888,vlookup!G$2:I$331,3,FALSE),"")</f>
        <v/>
      </c>
      <c r="BH888" s="5"/>
      <c r="BI888" s="6"/>
      <c r="BJ888" s="6"/>
      <c r="BK888" s="6"/>
      <c r="BL888" s="6"/>
    </row>
    <row r="889" spans="1:64">
      <c r="A889" s="4"/>
      <c r="B889" s="5"/>
      <c r="C889" s="27" t="str">
        <f>IFERROR(VLOOKUP(B889,vlookup!A$2:I$331,2,FALSE),"")</f>
        <v/>
      </c>
      <c r="D889" s="27" t="str">
        <f>IFERROR(VLOOKUP(B889,vlookup!A$2:I$331,3,FALSE),"")</f>
        <v/>
      </c>
      <c r="E889" s="5"/>
      <c r="F889" s="27" t="str">
        <f>IFERROR(VLOOKUP(E889,vlookup!D$2:E$331,2,FALSE),"")</f>
        <v/>
      </c>
      <c r="G889" s="5"/>
      <c r="H889" s="27" t="str">
        <f t="shared" si="132"/>
        <v/>
      </c>
      <c r="I889" s="27" t="str">
        <f>IFERROR(VLOOKUP(H889,vlookup!G$2:I$331,2,FALSE),"")</f>
        <v/>
      </c>
      <c r="J889" s="27" t="str">
        <f>IFERROR(VLOOKUP(H889,vlookup!G$2:I$331,3,FALSE),"")</f>
        <v/>
      </c>
      <c r="K889" s="5"/>
      <c r="L889" s="6"/>
      <c r="M889" s="6"/>
      <c r="N889" s="6"/>
      <c r="O889" s="6"/>
      <c r="P889" s="6"/>
      <c r="Q889" s="14" t="str">
        <f t="shared" si="133"/>
        <v/>
      </c>
      <c r="R889" s="5"/>
      <c r="S889" s="6"/>
      <c r="T889" s="6"/>
      <c r="U889" s="5"/>
      <c r="V889" s="45">
        <f t="shared" si="134"/>
        <v>0</v>
      </c>
      <c r="W889" s="45">
        <f t="shared" si="135"/>
        <v>0</v>
      </c>
      <c r="X889" s="45" t="e">
        <f t="shared" si="136"/>
        <v>#VALUE!</v>
      </c>
      <c r="Y889" s="45">
        <f>IFERROR(VALUE(V889),VLOOKUP(V889,DayReplace[],2,0))</f>
        <v>0</v>
      </c>
      <c r="Z889" s="45">
        <f>IF(V889=0,1,
IF(OR(AND(COUNTIF(Table12[Normal and Leap Years],X889),AA889=3,Y889=30),
AND(COUNTIF(Table9[MM Year],X889),COUNTIF(Table13[Always 29-Day Months],AA889),Y889=30)),Y889
-1,Y889))</f>
        <v>1</v>
      </c>
      <c r="AA889" s="45">
        <f>IFERROR(VALUE(W889),VLOOKUP(W889,MonthReplace[],2,0))</f>
        <v>0</v>
      </c>
      <c r="AB889" s="45" t="e">
        <f>IF(COUNTIF(Table9[MM Year],X889),VLOOKUP(AA889,MonthSerial[],VLOOKUP(X889,Table9[],3,0)+2,0),DATE(X889,AA889,0)-AC889)</f>
        <v>#VALUE!</v>
      </c>
      <c r="AC889" s="45" t="e">
        <f>IF(COUNTIF(Table9[MM Year],X889),
VLOOKUP(X889,Table9[],5,0),
DATE(X889,1,0))</f>
        <v>#VALUE!</v>
      </c>
      <c r="AD889" s="46" t="e">
        <f>IF(AA889=0,DATE(YEAR(AC889+1),7,16),
IF(V889=0,IF(COUNTIF(Table9[MM Year],X889),AC889+AB889+Z889+15-DAY(AC889+AB889+Z889+15)+16,AC889+AB889+Z889-DAY(AC889+AB889+Z889)+16),
IF(COUNTIF(Table9[MM Year],X889),
IF(AC889+AB889+Z889&lt;VLOOKUP(X889,Table9[],7,0),AC889
+AB889+Z889+VLOOKUP(X889,Table9[],4,0),AC889+AB889+Z889),AC889
+AB889+Z889)))</f>
        <v>#VALUE!</v>
      </c>
      <c r="AE889" s="42"/>
      <c r="AF889" s="15" t="str">
        <f>IFERROR(IF(COUNTIF(Table9[MM Year],X889),
IF(AD889&lt;VLOOKUP(X889,Table9[],7,0),AD889
+VLOOKUP(X889,Table9[],4,0),AD889),AD889
),"")</f>
        <v/>
      </c>
      <c r="AG889" s="5"/>
      <c r="AH889" s="5"/>
      <c r="AI889" s="5"/>
      <c r="AJ889" s="6"/>
      <c r="AK889" s="6"/>
      <c r="AL889" s="12" t="str">
        <f t="shared" si="137"/>
        <v/>
      </c>
      <c r="AM889" s="5"/>
      <c r="AN889" s="27" t="str">
        <f t="shared" si="138"/>
        <v/>
      </c>
      <c r="AO889" s="5"/>
      <c r="AP889" s="5"/>
      <c r="AQ889" s="6"/>
      <c r="AR889" s="12" t="str">
        <f t="shared" si="139"/>
        <v/>
      </c>
      <c r="AS889" s="6"/>
      <c r="AT889" s="5"/>
      <c r="AU889" s="53"/>
      <c r="AV889" s="53"/>
      <c r="AW889" s="54"/>
      <c r="AX889" s="15" t="str">
        <f t="shared" si="140"/>
        <v/>
      </c>
      <c r="AY889" s="5"/>
      <c r="AZ889" s="27" t="str">
        <f>IFERROR(VLOOKUP(AY889,vlookup!A$2:I$331,2,FALSE),"")</f>
        <v/>
      </c>
      <c r="BA889" s="27" t="str">
        <f>IFERROR(VLOOKUP(AY889,vlookup!A$2:I$331,3,FALSE),"")</f>
        <v/>
      </c>
      <c r="BB889" s="5"/>
      <c r="BC889" s="27" t="str">
        <f>IFERROR(VLOOKUP(BB889,vlookup!D$2:E$331,2,FALSE),"")</f>
        <v/>
      </c>
      <c r="BD889" s="5"/>
      <c r="BE889" s="27" t="str">
        <f t="shared" si="141"/>
        <v/>
      </c>
      <c r="BF889" s="27" t="str">
        <f>IFERROR(VLOOKUP(BE889,vlookup!G$2:I$331,2,FALSE),"")</f>
        <v/>
      </c>
      <c r="BG889" s="27" t="str">
        <f>IFERROR(VLOOKUP(BE889,vlookup!G$2:I$331,3,FALSE),"")</f>
        <v/>
      </c>
      <c r="BH889" s="5"/>
      <c r="BI889" s="6"/>
      <c r="BJ889" s="6"/>
      <c r="BK889" s="6"/>
      <c r="BL889" s="6"/>
    </row>
    <row r="890" spans="1:64">
      <c r="A890" s="4"/>
      <c r="B890" s="5"/>
      <c r="C890" s="27" t="str">
        <f>IFERROR(VLOOKUP(B890,vlookup!A$2:I$331,2,FALSE),"")</f>
        <v/>
      </c>
      <c r="D890" s="27" t="str">
        <f>IFERROR(VLOOKUP(B890,vlookup!A$2:I$331,3,FALSE),"")</f>
        <v/>
      </c>
      <c r="E890" s="5"/>
      <c r="F890" s="27" t="str">
        <f>IFERROR(VLOOKUP(E890,vlookup!D$2:E$331,2,FALSE),"")</f>
        <v/>
      </c>
      <c r="G890" s="5"/>
      <c r="H890" s="27" t="str">
        <f t="shared" si="132"/>
        <v/>
      </c>
      <c r="I890" s="27" t="str">
        <f>IFERROR(VLOOKUP(H890,vlookup!G$2:I$331,2,FALSE),"")</f>
        <v/>
      </c>
      <c r="J890" s="27" t="str">
        <f>IFERROR(VLOOKUP(H890,vlookup!G$2:I$331,3,FALSE),"")</f>
        <v/>
      </c>
      <c r="K890" s="5"/>
      <c r="L890" s="6"/>
      <c r="M890" s="6"/>
      <c r="N890" s="6"/>
      <c r="O890" s="6"/>
      <c r="P890" s="6"/>
      <c r="Q890" s="14" t="str">
        <f t="shared" si="133"/>
        <v/>
      </c>
      <c r="R890" s="5"/>
      <c r="S890" s="6"/>
      <c r="T890" s="6"/>
      <c r="U890" s="5"/>
      <c r="V890" s="45">
        <f t="shared" si="134"/>
        <v>0</v>
      </c>
      <c r="W890" s="45">
        <f t="shared" si="135"/>
        <v>0</v>
      </c>
      <c r="X890" s="45" t="e">
        <f t="shared" si="136"/>
        <v>#VALUE!</v>
      </c>
      <c r="Y890" s="45">
        <f>IFERROR(VALUE(V890),VLOOKUP(V890,DayReplace[],2,0))</f>
        <v>0</v>
      </c>
      <c r="Z890" s="45">
        <f>IF(V890=0,1,
IF(OR(AND(COUNTIF(Table12[Normal and Leap Years],X890),AA890=3,Y890=30),
AND(COUNTIF(Table9[MM Year],X890),COUNTIF(Table13[Always 29-Day Months],AA890),Y890=30)),Y890
-1,Y890))</f>
        <v>1</v>
      </c>
      <c r="AA890" s="45">
        <f>IFERROR(VALUE(W890),VLOOKUP(W890,MonthReplace[],2,0))</f>
        <v>0</v>
      </c>
      <c r="AB890" s="45" t="e">
        <f>IF(COUNTIF(Table9[MM Year],X890),VLOOKUP(AA890,MonthSerial[],VLOOKUP(X890,Table9[],3,0)+2,0),DATE(X890,AA890,0)-AC890)</f>
        <v>#VALUE!</v>
      </c>
      <c r="AC890" s="45" t="e">
        <f>IF(COUNTIF(Table9[MM Year],X890),
VLOOKUP(X890,Table9[],5,0),
DATE(X890,1,0))</f>
        <v>#VALUE!</v>
      </c>
      <c r="AD890" s="46" t="e">
        <f>IF(AA890=0,DATE(YEAR(AC890+1),7,16),
IF(V890=0,IF(COUNTIF(Table9[MM Year],X890),AC890+AB890+Z890+15-DAY(AC890+AB890+Z890+15)+16,AC890+AB890+Z890-DAY(AC890+AB890+Z890)+16),
IF(COUNTIF(Table9[MM Year],X890),
IF(AC890+AB890+Z890&lt;VLOOKUP(X890,Table9[],7,0),AC890
+AB890+Z890+VLOOKUP(X890,Table9[],4,0),AC890+AB890+Z890),AC890
+AB890+Z890)))</f>
        <v>#VALUE!</v>
      </c>
      <c r="AE890" s="42"/>
      <c r="AF890" s="15" t="str">
        <f>IFERROR(IF(COUNTIF(Table9[MM Year],X890),
IF(AD890&lt;VLOOKUP(X890,Table9[],7,0),AD890
+VLOOKUP(X890,Table9[],4,0),AD890),AD890
),"")</f>
        <v/>
      </c>
      <c r="AG890" s="5"/>
      <c r="AH890" s="5"/>
      <c r="AI890" s="5"/>
      <c r="AJ890" s="6"/>
      <c r="AK890" s="6"/>
      <c r="AL890" s="12" t="str">
        <f t="shared" si="137"/>
        <v/>
      </c>
      <c r="AM890" s="5"/>
      <c r="AN890" s="27" t="str">
        <f t="shared" si="138"/>
        <v/>
      </c>
      <c r="AO890" s="5"/>
      <c r="AP890" s="5"/>
      <c r="AQ890" s="6"/>
      <c r="AR890" s="12" t="str">
        <f t="shared" si="139"/>
        <v/>
      </c>
      <c r="AS890" s="6"/>
      <c r="AT890" s="5"/>
      <c r="AU890" s="53"/>
      <c r="AV890" s="53"/>
      <c r="AW890" s="54"/>
      <c r="AX890" s="15" t="str">
        <f t="shared" si="140"/>
        <v/>
      </c>
      <c r="AY890" s="5"/>
      <c r="AZ890" s="27" t="str">
        <f>IFERROR(VLOOKUP(AY890,vlookup!A$2:I$331,2,FALSE),"")</f>
        <v/>
      </c>
      <c r="BA890" s="27" t="str">
        <f>IFERROR(VLOOKUP(AY890,vlookup!A$2:I$331,3,FALSE),"")</f>
        <v/>
      </c>
      <c r="BB890" s="5"/>
      <c r="BC890" s="27" t="str">
        <f>IFERROR(VLOOKUP(BB890,vlookup!D$2:E$331,2,FALSE),"")</f>
        <v/>
      </c>
      <c r="BD890" s="5"/>
      <c r="BE890" s="27" t="str">
        <f t="shared" si="141"/>
        <v/>
      </c>
      <c r="BF890" s="27" t="str">
        <f>IFERROR(VLOOKUP(BE890,vlookup!G$2:I$331,2,FALSE),"")</f>
        <v/>
      </c>
      <c r="BG890" s="27" t="str">
        <f>IFERROR(VLOOKUP(BE890,vlookup!G$2:I$331,3,FALSE),"")</f>
        <v/>
      </c>
      <c r="BH890" s="5"/>
      <c r="BI890" s="6"/>
      <c r="BJ890" s="6"/>
      <c r="BK890" s="6"/>
      <c r="BL890" s="6"/>
    </row>
    <row r="891" spans="1:64">
      <c r="A891" s="4"/>
      <c r="B891" s="5"/>
      <c r="C891" s="27" t="str">
        <f>IFERROR(VLOOKUP(B891,vlookup!A$2:I$331,2,FALSE),"")</f>
        <v/>
      </c>
      <c r="D891" s="27" t="str">
        <f>IFERROR(VLOOKUP(B891,vlookup!A$2:I$331,3,FALSE),"")</f>
        <v/>
      </c>
      <c r="E891" s="5"/>
      <c r="F891" s="27" t="str">
        <f>IFERROR(VLOOKUP(E891,vlookup!D$2:E$331,2,FALSE),"")</f>
        <v/>
      </c>
      <c r="G891" s="5"/>
      <c r="H891" s="27" t="str">
        <f t="shared" si="132"/>
        <v/>
      </c>
      <c r="I891" s="27" t="str">
        <f>IFERROR(VLOOKUP(H891,vlookup!G$2:I$331,2,FALSE),"")</f>
        <v/>
      </c>
      <c r="J891" s="27" t="str">
        <f>IFERROR(VLOOKUP(H891,vlookup!G$2:I$331,3,FALSE),"")</f>
        <v/>
      </c>
      <c r="K891" s="5"/>
      <c r="L891" s="6"/>
      <c r="M891" s="6"/>
      <c r="N891" s="6"/>
      <c r="O891" s="6"/>
      <c r="P891" s="6"/>
      <c r="Q891" s="14" t="str">
        <f t="shared" si="133"/>
        <v/>
      </c>
      <c r="R891" s="5"/>
      <c r="S891" s="6"/>
      <c r="T891" s="6"/>
      <c r="U891" s="5"/>
      <c r="V891" s="45">
        <f t="shared" si="134"/>
        <v>0</v>
      </c>
      <c r="W891" s="45">
        <f t="shared" si="135"/>
        <v>0</v>
      </c>
      <c r="X891" s="45" t="e">
        <f t="shared" si="136"/>
        <v>#VALUE!</v>
      </c>
      <c r="Y891" s="45">
        <f>IFERROR(VALUE(V891),VLOOKUP(V891,DayReplace[],2,0))</f>
        <v>0</v>
      </c>
      <c r="Z891" s="45">
        <f>IF(V891=0,1,
IF(OR(AND(COUNTIF(Table12[Normal and Leap Years],X891),AA891=3,Y891=30),
AND(COUNTIF(Table9[MM Year],X891),COUNTIF(Table13[Always 29-Day Months],AA891),Y891=30)),Y891
-1,Y891))</f>
        <v>1</v>
      </c>
      <c r="AA891" s="45">
        <f>IFERROR(VALUE(W891),VLOOKUP(W891,MonthReplace[],2,0))</f>
        <v>0</v>
      </c>
      <c r="AB891" s="45" t="e">
        <f>IF(COUNTIF(Table9[MM Year],X891),VLOOKUP(AA891,MonthSerial[],VLOOKUP(X891,Table9[],3,0)+2,0),DATE(X891,AA891,0)-AC891)</f>
        <v>#VALUE!</v>
      </c>
      <c r="AC891" s="45" t="e">
        <f>IF(COUNTIF(Table9[MM Year],X891),
VLOOKUP(X891,Table9[],5,0),
DATE(X891,1,0))</f>
        <v>#VALUE!</v>
      </c>
      <c r="AD891" s="46" t="e">
        <f>IF(AA891=0,DATE(YEAR(AC891+1),7,16),
IF(V891=0,IF(COUNTIF(Table9[MM Year],X891),AC891+AB891+Z891+15-DAY(AC891+AB891+Z891+15)+16,AC891+AB891+Z891-DAY(AC891+AB891+Z891)+16),
IF(COUNTIF(Table9[MM Year],X891),
IF(AC891+AB891+Z891&lt;VLOOKUP(X891,Table9[],7,0),AC891
+AB891+Z891+VLOOKUP(X891,Table9[],4,0),AC891+AB891+Z891),AC891
+AB891+Z891)))</f>
        <v>#VALUE!</v>
      </c>
      <c r="AE891" s="42"/>
      <c r="AF891" s="15" t="str">
        <f>IFERROR(IF(COUNTIF(Table9[MM Year],X891),
IF(AD891&lt;VLOOKUP(X891,Table9[],7,0),AD891
+VLOOKUP(X891,Table9[],4,0),AD891),AD891
),"")</f>
        <v/>
      </c>
      <c r="AG891" s="5"/>
      <c r="AH891" s="5"/>
      <c r="AI891" s="5"/>
      <c r="AJ891" s="6"/>
      <c r="AK891" s="6"/>
      <c r="AL891" s="12" t="str">
        <f t="shared" si="137"/>
        <v/>
      </c>
      <c r="AM891" s="5"/>
      <c r="AN891" s="27" t="str">
        <f t="shared" si="138"/>
        <v/>
      </c>
      <c r="AO891" s="5"/>
      <c r="AP891" s="5"/>
      <c r="AQ891" s="6"/>
      <c r="AR891" s="12" t="str">
        <f t="shared" si="139"/>
        <v/>
      </c>
      <c r="AS891" s="6"/>
      <c r="AT891" s="5"/>
      <c r="AU891" s="53"/>
      <c r="AV891" s="53"/>
      <c r="AW891" s="54"/>
      <c r="AX891" s="15" t="str">
        <f t="shared" si="140"/>
        <v/>
      </c>
      <c r="AY891" s="5"/>
      <c r="AZ891" s="27" t="str">
        <f>IFERROR(VLOOKUP(AY891,vlookup!A$2:I$331,2,FALSE),"")</f>
        <v/>
      </c>
      <c r="BA891" s="27" t="str">
        <f>IFERROR(VLOOKUP(AY891,vlookup!A$2:I$331,3,FALSE),"")</f>
        <v/>
      </c>
      <c r="BB891" s="5"/>
      <c r="BC891" s="27" t="str">
        <f>IFERROR(VLOOKUP(BB891,vlookup!D$2:E$331,2,FALSE),"")</f>
        <v/>
      </c>
      <c r="BD891" s="5"/>
      <c r="BE891" s="27" t="str">
        <f t="shared" si="141"/>
        <v/>
      </c>
      <c r="BF891" s="27" t="str">
        <f>IFERROR(VLOOKUP(BE891,vlookup!G$2:I$331,2,FALSE),"")</f>
        <v/>
      </c>
      <c r="BG891" s="27" t="str">
        <f>IFERROR(VLOOKUP(BE891,vlookup!G$2:I$331,3,FALSE),"")</f>
        <v/>
      </c>
      <c r="BH891" s="5"/>
      <c r="BI891" s="6"/>
      <c r="BJ891" s="6"/>
      <c r="BK891" s="6"/>
      <c r="BL891" s="6"/>
    </row>
    <row r="892" spans="1:64">
      <c r="A892" s="4"/>
      <c r="B892" s="5"/>
      <c r="C892" s="27" t="str">
        <f>IFERROR(VLOOKUP(B892,vlookup!A$2:I$331,2,FALSE),"")</f>
        <v/>
      </c>
      <c r="D892" s="27" t="str">
        <f>IFERROR(VLOOKUP(B892,vlookup!A$2:I$331,3,FALSE),"")</f>
        <v/>
      </c>
      <c r="E892" s="5"/>
      <c r="F892" s="27" t="str">
        <f>IFERROR(VLOOKUP(E892,vlookup!D$2:E$331,2,FALSE),"")</f>
        <v/>
      </c>
      <c r="G892" s="5"/>
      <c r="H892" s="27" t="str">
        <f t="shared" si="132"/>
        <v/>
      </c>
      <c r="I892" s="27" t="str">
        <f>IFERROR(VLOOKUP(H892,vlookup!G$2:I$331,2,FALSE),"")</f>
        <v/>
      </c>
      <c r="J892" s="27" t="str">
        <f>IFERROR(VLOOKUP(H892,vlookup!G$2:I$331,3,FALSE),"")</f>
        <v/>
      </c>
      <c r="K892" s="5"/>
      <c r="L892" s="6"/>
      <c r="M892" s="6"/>
      <c r="N892" s="6"/>
      <c r="O892" s="6"/>
      <c r="P892" s="6"/>
      <c r="Q892" s="14" t="str">
        <f t="shared" si="133"/>
        <v/>
      </c>
      <c r="R892" s="5"/>
      <c r="S892" s="6"/>
      <c r="T892" s="6"/>
      <c r="U892" s="5"/>
      <c r="V892" s="45">
        <f t="shared" si="134"/>
        <v>0</v>
      </c>
      <c r="W892" s="45">
        <f t="shared" si="135"/>
        <v>0</v>
      </c>
      <c r="X892" s="45" t="e">
        <f t="shared" si="136"/>
        <v>#VALUE!</v>
      </c>
      <c r="Y892" s="45">
        <f>IFERROR(VALUE(V892),VLOOKUP(V892,DayReplace[],2,0))</f>
        <v>0</v>
      </c>
      <c r="Z892" s="45">
        <f>IF(V892=0,1,
IF(OR(AND(COUNTIF(Table12[Normal and Leap Years],X892),AA892=3,Y892=30),
AND(COUNTIF(Table9[MM Year],X892),COUNTIF(Table13[Always 29-Day Months],AA892),Y892=30)),Y892
-1,Y892))</f>
        <v>1</v>
      </c>
      <c r="AA892" s="45">
        <f>IFERROR(VALUE(W892),VLOOKUP(W892,MonthReplace[],2,0))</f>
        <v>0</v>
      </c>
      <c r="AB892" s="45" t="e">
        <f>IF(COUNTIF(Table9[MM Year],X892),VLOOKUP(AA892,MonthSerial[],VLOOKUP(X892,Table9[],3,0)+2,0),DATE(X892,AA892,0)-AC892)</f>
        <v>#VALUE!</v>
      </c>
      <c r="AC892" s="45" t="e">
        <f>IF(COUNTIF(Table9[MM Year],X892),
VLOOKUP(X892,Table9[],5,0),
DATE(X892,1,0))</f>
        <v>#VALUE!</v>
      </c>
      <c r="AD892" s="46" t="e">
        <f>IF(AA892=0,DATE(YEAR(AC892+1),7,16),
IF(V892=0,IF(COUNTIF(Table9[MM Year],X892),AC892+AB892+Z892+15-DAY(AC892+AB892+Z892+15)+16,AC892+AB892+Z892-DAY(AC892+AB892+Z892)+16),
IF(COUNTIF(Table9[MM Year],X892),
IF(AC892+AB892+Z892&lt;VLOOKUP(X892,Table9[],7,0),AC892
+AB892+Z892+VLOOKUP(X892,Table9[],4,0),AC892+AB892+Z892),AC892
+AB892+Z892)))</f>
        <v>#VALUE!</v>
      </c>
      <c r="AE892" s="42"/>
      <c r="AF892" s="15" t="str">
        <f>IFERROR(IF(COUNTIF(Table9[MM Year],X892),
IF(AD892&lt;VLOOKUP(X892,Table9[],7,0),AD892
+VLOOKUP(X892,Table9[],4,0),AD892),AD892
),"")</f>
        <v/>
      </c>
      <c r="AG892" s="5"/>
      <c r="AH892" s="5"/>
      <c r="AI892" s="5"/>
      <c r="AJ892" s="6"/>
      <c r="AK892" s="6"/>
      <c r="AL892" s="12" t="str">
        <f t="shared" si="137"/>
        <v/>
      </c>
      <c r="AM892" s="5"/>
      <c r="AN892" s="27" t="str">
        <f t="shared" si="138"/>
        <v/>
      </c>
      <c r="AO892" s="5"/>
      <c r="AP892" s="5"/>
      <c r="AQ892" s="6"/>
      <c r="AR892" s="12" t="str">
        <f t="shared" si="139"/>
        <v/>
      </c>
      <c r="AS892" s="6"/>
      <c r="AT892" s="5"/>
      <c r="AU892" s="53"/>
      <c r="AV892" s="53"/>
      <c r="AW892" s="54"/>
      <c r="AX892" s="15" t="str">
        <f t="shared" si="140"/>
        <v/>
      </c>
      <c r="AY892" s="5"/>
      <c r="AZ892" s="27" t="str">
        <f>IFERROR(VLOOKUP(AY892,vlookup!A$2:I$331,2,FALSE),"")</f>
        <v/>
      </c>
      <c r="BA892" s="27" t="str">
        <f>IFERROR(VLOOKUP(AY892,vlookup!A$2:I$331,3,FALSE),"")</f>
        <v/>
      </c>
      <c r="BB892" s="5"/>
      <c r="BC892" s="27" t="str">
        <f>IFERROR(VLOOKUP(BB892,vlookup!D$2:E$331,2,FALSE),"")</f>
        <v/>
      </c>
      <c r="BD892" s="5"/>
      <c r="BE892" s="27" t="str">
        <f t="shared" si="141"/>
        <v/>
      </c>
      <c r="BF892" s="27" t="str">
        <f>IFERROR(VLOOKUP(BE892,vlookup!G$2:I$331,2,FALSE),"")</f>
        <v/>
      </c>
      <c r="BG892" s="27" t="str">
        <f>IFERROR(VLOOKUP(BE892,vlookup!G$2:I$331,3,FALSE),"")</f>
        <v/>
      </c>
      <c r="BH892" s="5"/>
      <c r="BI892" s="6"/>
      <c r="BJ892" s="6"/>
      <c r="BK892" s="6"/>
      <c r="BL892" s="6"/>
    </row>
    <row r="893" spans="1:64">
      <c r="A893" s="4"/>
      <c r="B893" s="5"/>
      <c r="C893" s="27" t="str">
        <f>IFERROR(VLOOKUP(B893,vlookup!A$2:I$331,2,FALSE),"")</f>
        <v/>
      </c>
      <c r="D893" s="27" t="str">
        <f>IFERROR(VLOOKUP(B893,vlookup!A$2:I$331,3,FALSE),"")</f>
        <v/>
      </c>
      <c r="E893" s="5"/>
      <c r="F893" s="27" t="str">
        <f>IFERROR(VLOOKUP(E893,vlookup!D$2:E$331,2,FALSE),"")</f>
        <v/>
      </c>
      <c r="G893" s="5"/>
      <c r="H893" s="27" t="str">
        <f t="shared" si="132"/>
        <v/>
      </c>
      <c r="I893" s="27" t="str">
        <f>IFERROR(VLOOKUP(H893,vlookup!G$2:I$331,2,FALSE),"")</f>
        <v/>
      </c>
      <c r="J893" s="27" t="str">
        <f>IFERROR(VLOOKUP(H893,vlookup!G$2:I$331,3,FALSE),"")</f>
        <v/>
      </c>
      <c r="K893" s="5"/>
      <c r="L893" s="6"/>
      <c r="M893" s="6"/>
      <c r="N893" s="6"/>
      <c r="O893" s="6"/>
      <c r="P893" s="6"/>
      <c r="Q893" s="14" t="str">
        <f t="shared" si="133"/>
        <v/>
      </c>
      <c r="R893" s="5"/>
      <c r="S893" s="6"/>
      <c r="T893" s="6"/>
      <c r="U893" s="5"/>
      <c r="V893" s="45">
        <f t="shared" si="134"/>
        <v>0</v>
      </c>
      <c r="W893" s="45">
        <f t="shared" si="135"/>
        <v>0</v>
      </c>
      <c r="X893" s="45" t="e">
        <f t="shared" si="136"/>
        <v>#VALUE!</v>
      </c>
      <c r="Y893" s="45">
        <f>IFERROR(VALUE(V893),VLOOKUP(V893,DayReplace[],2,0))</f>
        <v>0</v>
      </c>
      <c r="Z893" s="45">
        <f>IF(V893=0,1,
IF(OR(AND(COUNTIF(Table12[Normal and Leap Years],X893),AA893=3,Y893=30),
AND(COUNTIF(Table9[MM Year],X893),COUNTIF(Table13[Always 29-Day Months],AA893),Y893=30)),Y893
-1,Y893))</f>
        <v>1</v>
      </c>
      <c r="AA893" s="45">
        <f>IFERROR(VALUE(W893),VLOOKUP(W893,MonthReplace[],2,0))</f>
        <v>0</v>
      </c>
      <c r="AB893" s="45" t="e">
        <f>IF(COUNTIF(Table9[MM Year],X893),VLOOKUP(AA893,MonthSerial[],VLOOKUP(X893,Table9[],3,0)+2,0),DATE(X893,AA893,0)-AC893)</f>
        <v>#VALUE!</v>
      </c>
      <c r="AC893" s="45" t="e">
        <f>IF(COUNTIF(Table9[MM Year],X893),
VLOOKUP(X893,Table9[],5,0),
DATE(X893,1,0))</f>
        <v>#VALUE!</v>
      </c>
      <c r="AD893" s="46" t="e">
        <f>IF(AA893=0,DATE(YEAR(AC893+1),7,16),
IF(V893=0,IF(COUNTIF(Table9[MM Year],X893),AC893+AB893+Z893+15-DAY(AC893+AB893+Z893+15)+16,AC893+AB893+Z893-DAY(AC893+AB893+Z893)+16),
IF(COUNTIF(Table9[MM Year],X893),
IF(AC893+AB893+Z893&lt;VLOOKUP(X893,Table9[],7,0),AC893
+AB893+Z893+VLOOKUP(X893,Table9[],4,0),AC893+AB893+Z893),AC893
+AB893+Z893)))</f>
        <v>#VALUE!</v>
      </c>
      <c r="AE893" s="42"/>
      <c r="AF893" s="15" t="str">
        <f>IFERROR(IF(COUNTIF(Table9[MM Year],X893),
IF(AD893&lt;VLOOKUP(X893,Table9[],7,0),AD893
+VLOOKUP(X893,Table9[],4,0),AD893),AD893
),"")</f>
        <v/>
      </c>
      <c r="AG893" s="5"/>
      <c r="AH893" s="5"/>
      <c r="AI893" s="5"/>
      <c r="AJ893" s="6"/>
      <c r="AK893" s="6"/>
      <c r="AL893" s="12" t="str">
        <f t="shared" si="137"/>
        <v/>
      </c>
      <c r="AM893" s="5"/>
      <c r="AN893" s="27" t="str">
        <f t="shared" si="138"/>
        <v/>
      </c>
      <c r="AO893" s="5"/>
      <c r="AP893" s="5"/>
      <c r="AQ893" s="6"/>
      <c r="AR893" s="12" t="str">
        <f t="shared" si="139"/>
        <v/>
      </c>
      <c r="AS893" s="6"/>
      <c r="AT893" s="5"/>
      <c r="AU893" s="53"/>
      <c r="AV893" s="53"/>
      <c r="AW893" s="54"/>
      <c r="AX893" s="15" t="str">
        <f t="shared" si="140"/>
        <v/>
      </c>
      <c r="AY893" s="5"/>
      <c r="AZ893" s="27" t="str">
        <f>IFERROR(VLOOKUP(AY893,vlookup!A$2:I$331,2,FALSE),"")</f>
        <v/>
      </c>
      <c r="BA893" s="27" t="str">
        <f>IFERROR(VLOOKUP(AY893,vlookup!A$2:I$331,3,FALSE),"")</f>
        <v/>
      </c>
      <c r="BB893" s="5"/>
      <c r="BC893" s="27" t="str">
        <f>IFERROR(VLOOKUP(BB893,vlookup!D$2:E$331,2,FALSE),"")</f>
        <v/>
      </c>
      <c r="BD893" s="5"/>
      <c r="BE893" s="27" t="str">
        <f t="shared" si="141"/>
        <v/>
      </c>
      <c r="BF893" s="27" t="str">
        <f>IFERROR(VLOOKUP(BE893,vlookup!G$2:I$331,2,FALSE),"")</f>
        <v/>
      </c>
      <c r="BG893" s="27" t="str">
        <f>IFERROR(VLOOKUP(BE893,vlookup!G$2:I$331,3,FALSE),"")</f>
        <v/>
      </c>
      <c r="BH893" s="5"/>
      <c r="BI893" s="6"/>
      <c r="BJ893" s="6"/>
      <c r="BK893" s="6"/>
      <c r="BL893" s="6"/>
    </row>
    <row r="894" spans="1:64">
      <c r="A894" s="4"/>
      <c r="B894" s="5"/>
      <c r="C894" s="27" t="str">
        <f>IFERROR(VLOOKUP(B894,vlookup!A$2:I$331,2,FALSE),"")</f>
        <v/>
      </c>
      <c r="D894" s="27" t="str">
        <f>IFERROR(VLOOKUP(B894,vlookup!A$2:I$331,3,FALSE),"")</f>
        <v/>
      </c>
      <c r="E894" s="5"/>
      <c r="F894" s="27" t="str">
        <f>IFERROR(VLOOKUP(E894,vlookup!D$2:E$331,2,FALSE),"")</f>
        <v/>
      </c>
      <c r="G894" s="5"/>
      <c r="H894" s="27" t="str">
        <f t="shared" si="132"/>
        <v/>
      </c>
      <c r="I894" s="27" t="str">
        <f>IFERROR(VLOOKUP(H894,vlookup!G$2:I$331,2,FALSE),"")</f>
        <v/>
      </c>
      <c r="J894" s="27" t="str">
        <f>IFERROR(VLOOKUP(H894,vlookup!G$2:I$331,3,FALSE),"")</f>
        <v/>
      </c>
      <c r="K894" s="5"/>
      <c r="L894" s="6"/>
      <c r="M894" s="6"/>
      <c r="N894" s="6"/>
      <c r="O894" s="6"/>
      <c r="P894" s="6"/>
      <c r="Q894" s="14" t="str">
        <f t="shared" si="133"/>
        <v/>
      </c>
      <c r="R894" s="5"/>
      <c r="S894" s="6"/>
      <c r="T894" s="6"/>
      <c r="U894" s="5"/>
      <c r="V894" s="45">
        <f t="shared" si="134"/>
        <v>0</v>
      </c>
      <c r="W894" s="45">
        <f t="shared" si="135"/>
        <v>0</v>
      </c>
      <c r="X894" s="45" t="e">
        <f t="shared" si="136"/>
        <v>#VALUE!</v>
      </c>
      <c r="Y894" s="45">
        <f>IFERROR(VALUE(V894),VLOOKUP(V894,DayReplace[],2,0))</f>
        <v>0</v>
      </c>
      <c r="Z894" s="45">
        <f>IF(V894=0,1,
IF(OR(AND(COUNTIF(Table12[Normal and Leap Years],X894),AA894=3,Y894=30),
AND(COUNTIF(Table9[MM Year],X894),COUNTIF(Table13[Always 29-Day Months],AA894),Y894=30)),Y894
-1,Y894))</f>
        <v>1</v>
      </c>
      <c r="AA894" s="45">
        <f>IFERROR(VALUE(W894),VLOOKUP(W894,MonthReplace[],2,0))</f>
        <v>0</v>
      </c>
      <c r="AB894" s="45" t="e">
        <f>IF(COUNTIF(Table9[MM Year],X894),VLOOKUP(AA894,MonthSerial[],VLOOKUP(X894,Table9[],3,0)+2,0),DATE(X894,AA894,0)-AC894)</f>
        <v>#VALUE!</v>
      </c>
      <c r="AC894" s="45" t="e">
        <f>IF(COUNTIF(Table9[MM Year],X894),
VLOOKUP(X894,Table9[],5,0),
DATE(X894,1,0))</f>
        <v>#VALUE!</v>
      </c>
      <c r="AD894" s="46" t="e">
        <f>IF(AA894=0,DATE(YEAR(AC894+1),7,16),
IF(V894=0,IF(COUNTIF(Table9[MM Year],X894),AC894+AB894+Z894+15-DAY(AC894+AB894+Z894+15)+16,AC894+AB894+Z894-DAY(AC894+AB894+Z894)+16),
IF(COUNTIF(Table9[MM Year],X894),
IF(AC894+AB894+Z894&lt;VLOOKUP(X894,Table9[],7,0),AC894
+AB894+Z894+VLOOKUP(X894,Table9[],4,0),AC894+AB894+Z894),AC894
+AB894+Z894)))</f>
        <v>#VALUE!</v>
      </c>
      <c r="AE894" s="42"/>
      <c r="AF894" s="15" t="str">
        <f>IFERROR(IF(COUNTIF(Table9[MM Year],X894),
IF(AD894&lt;VLOOKUP(X894,Table9[],7,0),AD894
+VLOOKUP(X894,Table9[],4,0),AD894),AD894
),"")</f>
        <v/>
      </c>
      <c r="AG894" s="5"/>
      <c r="AH894" s="5"/>
      <c r="AI894" s="5"/>
      <c r="AJ894" s="6"/>
      <c r="AK894" s="6"/>
      <c r="AL894" s="12" t="str">
        <f t="shared" si="137"/>
        <v/>
      </c>
      <c r="AM894" s="5"/>
      <c r="AN894" s="27" t="str">
        <f t="shared" si="138"/>
        <v/>
      </c>
      <c r="AO894" s="5"/>
      <c r="AP894" s="5"/>
      <c r="AQ894" s="6"/>
      <c r="AR894" s="12" t="str">
        <f t="shared" si="139"/>
        <v/>
      </c>
      <c r="AS894" s="6"/>
      <c r="AT894" s="5"/>
      <c r="AU894" s="53"/>
      <c r="AV894" s="53"/>
      <c r="AW894" s="54"/>
      <c r="AX894" s="15" t="str">
        <f t="shared" si="140"/>
        <v/>
      </c>
      <c r="AY894" s="5"/>
      <c r="AZ894" s="27" t="str">
        <f>IFERROR(VLOOKUP(AY894,vlookup!A$2:I$331,2,FALSE),"")</f>
        <v/>
      </c>
      <c r="BA894" s="27" t="str">
        <f>IFERROR(VLOOKUP(AY894,vlookup!A$2:I$331,3,FALSE),"")</f>
        <v/>
      </c>
      <c r="BB894" s="5"/>
      <c r="BC894" s="27" t="str">
        <f>IFERROR(VLOOKUP(BB894,vlookup!D$2:E$331,2,FALSE),"")</f>
        <v/>
      </c>
      <c r="BD894" s="5"/>
      <c r="BE894" s="27" t="str">
        <f t="shared" si="141"/>
        <v/>
      </c>
      <c r="BF894" s="27" t="str">
        <f>IFERROR(VLOOKUP(BE894,vlookup!G$2:I$331,2,FALSE),"")</f>
        <v/>
      </c>
      <c r="BG894" s="27" t="str">
        <f>IFERROR(VLOOKUP(BE894,vlookup!G$2:I$331,3,FALSE),"")</f>
        <v/>
      </c>
      <c r="BH894" s="5"/>
      <c r="BI894" s="6"/>
      <c r="BJ894" s="6"/>
      <c r="BK894" s="6"/>
      <c r="BL894" s="6"/>
    </row>
    <row r="895" spans="1:64">
      <c r="A895" s="4"/>
      <c r="B895" s="5"/>
      <c r="C895" s="27" t="str">
        <f>IFERROR(VLOOKUP(B895,vlookup!A$2:I$331,2,FALSE),"")</f>
        <v/>
      </c>
      <c r="D895" s="27" t="str">
        <f>IFERROR(VLOOKUP(B895,vlookup!A$2:I$331,3,FALSE),"")</f>
        <v/>
      </c>
      <c r="E895" s="5"/>
      <c r="F895" s="27" t="str">
        <f>IFERROR(VLOOKUP(E895,vlookup!D$2:E$331,2,FALSE),"")</f>
        <v/>
      </c>
      <c r="G895" s="5"/>
      <c r="H895" s="27" t="str">
        <f t="shared" si="132"/>
        <v/>
      </c>
      <c r="I895" s="27" t="str">
        <f>IFERROR(VLOOKUP(H895,vlookup!G$2:I$331,2,FALSE),"")</f>
        <v/>
      </c>
      <c r="J895" s="27" t="str">
        <f>IFERROR(VLOOKUP(H895,vlookup!G$2:I$331,3,FALSE),"")</f>
        <v/>
      </c>
      <c r="K895" s="5"/>
      <c r="L895" s="6"/>
      <c r="M895" s="6"/>
      <c r="N895" s="6"/>
      <c r="O895" s="6"/>
      <c r="P895" s="6"/>
      <c r="Q895" s="14" t="str">
        <f t="shared" si="133"/>
        <v/>
      </c>
      <c r="R895" s="5"/>
      <c r="S895" s="6"/>
      <c r="T895" s="6"/>
      <c r="U895" s="5"/>
      <c r="V895" s="45">
        <f t="shared" si="134"/>
        <v>0</v>
      </c>
      <c r="W895" s="45">
        <f t="shared" si="135"/>
        <v>0</v>
      </c>
      <c r="X895" s="45" t="e">
        <f t="shared" si="136"/>
        <v>#VALUE!</v>
      </c>
      <c r="Y895" s="45">
        <f>IFERROR(VALUE(V895),VLOOKUP(V895,DayReplace[],2,0))</f>
        <v>0</v>
      </c>
      <c r="Z895" s="45">
        <f>IF(V895=0,1,
IF(OR(AND(COUNTIF(Table12[Normal and Leap Years],X895),AA895=3,Y895=30),
AND(COUNTIF(Table9[MM Year],X895),COUNTIF(Table13[Always 29-Day Months],AA895),Y895=30)),Y895
-1,Y895))</f>
        <v>1</v>
      </c>
      <c r="AA895" s="45">
        <f>IFERROR(VALUE(W895),VLOOKUP(W895,MonthReplace[],2,0))</f>
        <v>0</v>
      </c>
      <c r="AB895" s="45" t="e">
        <f>IF(COUNTIF(Table9[MM Year],X895),VLOOKUP(AA895,MonthSerial[],VLOOKUP(X895,Table9[],3,0)+2,0),DATE(X895,AA895,0)-AC895)</f>
        <v>#VALUE!</v>
      </c>
      <c r="AC895" s="45" t="e">
        <f>IF(COUNTIF(Table9[MM Year],X895),
VLOOKUP(X895,Table9[],5,0),
DATE(X895,1,0))</f>
        <v>#VALUE!</v>
      </c>
      <c r="AD895" s="46" t="e">
        <f>IF(AA895=0,DATE(YEAR(AC895+1),7,16),
IF(V895=0,IF(COUNTIF(Table9[MM Year],X895),AC895+AB895+Z895+15-DAY(AC895+AB895+Z895+15)+16,AC895+AB895+Z895-DAY(AC895+AB895+Z895)+16),
IF(COUNTIF(Table9[MM Year],X895),
IF(AC895+AB895+Z895&lt;VLOOKUP(X895,Table9[],7,0),AC895
+AB895+Z895+VLOOKUP(X895,Table9[],4,0),AC895+AB895+Z895),AC895
+AB895+Z895)))</f>
        <v>#VALUE!</v>
      </c>
      <c r="AE895" s="42"/>
      <c r="AF895" s="15" t="str">
        <f>IFERROR(IF(COUNTIF(Table9[MM Year],X895),
IF(AD895&lt;VLOOKUP(X895,Table9[],7,0),AD895
+VLOOKUP(X895,Table9[],4,0),AD895),AD895
),"")</f>
        <v/>
      </c>
      <c r="AG895" s="5"/>
      <c r="AH895" s="5"/>
      <c r="AI895" s="5"/>
      <c r="AJ895" s="6"/>
      <c r="AK895" s="6"/>
      <c r="AL895" s="12" t="str">
        <f t="shared" si="137"/>
        <v/>
      </c>
      <c r="AM895" s="5"/>
      <c r="AN895" s="27" t="str">
        <f t="shared" si="138"/>
        <v/>
      </c>
      <c r="AO895" s="5"/>
      <c r="AP895" s="5"/>
      <c r="AQ895" s="6"/>
      <c r="AR895" s="12" t="str">
        <f t="shared" si="139"/>
        <v/>
      </c>
      <c r="AS895" s="6"/>
      <c r="AT895" s="5"/>
      <c r="AU895" s="53"/>
      <c r="AV895" s="53"/>
      <c r="AW895" s="54"/>
      <c r="AX895" s="15" t="str">
        <f t="shared" si="140"/>
        <v/>
      </c>
      <c r="AY895" s="5"/>
      <c r="AZ895" s="27" t="str">
        <f>IFERROR(VLOOKUP(AY895,vlookup!A$2:I$331,2,FALSE),"")</f>
        <v/>
      </c>
      <c r="BA895" s="27" t="str">
        <f>IFERROR(VLOOKUP(AY895,vlookup!A$2:I$331,3,FALSE),"")</f>
        <v/>
      </c>
      <c r="BB895" s="5"/>
      <c r="BC895" s="27" t="str">
        <f>IFERROR(VLOOKUP(BB895,vlookup!D$2:E$331,2,FALSE),"")</f>
        <v/>
      </c>
      <c r="BD895" s="5"/>
      <c r="BE895" s="27" t="str">
        <f t="shared" si="141"/>
        <v/>
      </c>
      <c r="BF895" s="27" t="str">
        <f>IFERROR(VLOOKUP(BE895,vlookup!G$2:I$331,2,FALSE),"")</f>
        <v/>
      </c>
      <c r="BG895" s="27" t="str">
        <f>IFERROR(VLOOKUP(BE895,vlookup!G$2:I$331,3,FALSE),"")</f>
        <v/>
      </c>
      <c r="BH895" s="5"/>
      <c r="BI895" s="6"/>
      <c r="BJ895" s="6"/>
      <c r="BK895" s="6"/>
      <c r="BL895" s="6"/>
    </row>
    <row r="896" spans="1:64">
      <c r="A896" s="4"/>
      <c r="B896" s="5"/>
      <c r="C896" s="27" t="str">
        <f>IFERROR(VLOOKUP(B896,vlookup!A$2:I$331,2,FALSE),"")</f>
        <v/>
      </c>
      <c r="D896" s="27" t="str">
        <f>IFERROR(VLOOKUP(B896,vlookup!A$2:I$331,3,FALSE),"")</f>
        <v/>
      </c>
      <c r="E896" s="5"/>
      <c r="F896" s="27" t="str">
        <f>IFERROR(VLOOKUP(E896,vlookup!D$2:E$331,2,FALSE),"")</f>
        <v/>
      </c>
      <c r="G896" s="5"/>
      <c r="H896" s="27" t="str">
        <f t="shared" si="132"/>
        <v/>
      </c>
      <c r="I896" s="27" t="str">
        <f>IFERROR(VLOOKUP(H896,vlookup!G$2:I$331,2,FALSE),"")</f>
        <v/>
      </c>
      <c r="J896" s="27" t="str">
        <f>IFERROR(VLOOKUP(H896,vlookup!G$2:I$331,3,FALSE),"")</f>
        <v/>
      </c>
      <c r="K896" s="5"/>
      <c r="L896" s="6"/>
      <c r="M896" s="6"/>
      <c r="N896" s="6"/>
      <c r="O896" s="6"/>
      <c r="P896" s="6"/>
      <c r="Q896" s="14" t="str">
        <f t="shared" si="133"/>
        <v/>
      </c>
      <c r="R896" s="5"/>
      <c r="S896" s="6"/>
      <c r="T896" s="6"/>
      <c r="U896" s="5"/>
      <c r="V896" s="45">
        <f t="shared" si="134"/>
        <v>0</v>
      </c>
      <c r="W896" s="45">
        <f t="shared" si="135"/>
        <v>0</v>
      </c>
      <c r="X896" s="45" t="e">
        <f t="shared" si="136"/>
        <v>#VALUE!</v>
      </c>
      <c r="Y896" s="45">
        <f>IFERROR(VALUE(V896),VLOOKUP(V896,DayReplace[],2,0))</f>
        <v>0</v>
      </c>
      <c r="Z896" s="45">
        <f>IF(V896=0,1,
IF(OR(AND(COUNTIF(Table12[Normal and Leap Years],X896),AA896=3,Y896=30),
AND(COUNTIF(Table9[MM Year],X896),COUNTIF(Table13[Always 29-Day Months],AA896),Y896=30)),Y896
-1,Y896))</f>
        <v>1</v>
      </c>
      <c r="AA896" s="45">
        <f>IFERROR(VALUE(W896),VLOOKUP(W896,MonthReplace[],2,0))</f>
        <v>0</v>
      </c>
      <c r="AB896" s="45" t="e">
        <f>IF(COUNTIF(Table9[MM Year],X896),VLOOKUP(AA896,MonthSerial[],VLOOKUP(X896,Table9[],3,0)+2,0),DATE(X896,AA896,0)-AC896)</f>
        <v>#VALUE!</v>
      </c>
      <c r="AC896" s="45" t="e">
        <f>IF(COUNTIF(Table9[MM Year],X896),
VLOOKUP(X896,Table9[],5,0),
DATE(X896,1,0))</f>
        <v>#VALUE!</v>
      </c>
      <c r="AD896" s="46" t="e">
        <f>IF(AA896=0,DATE(YEAR(AC896+1),7,16),
IF(V896=0,IF(COUNTIF(Table9[MM Year],X896),AC896+AB896+Z896+15-DAY(AC896+AB896+Z896+15)+16,AC896+AB896+Z896-DAY(AC896+AB896+Z896)+16),
IF(COUNTIF(Table9[MM Year],X896),
IF(AC896+AB896+Z896&lt;VLOOKUP(X896,Table9[],7,0),AC896
+AB896+Z896+VLOOKUP(X896,Table9[],4,0),AC896+AB896+Z896),AC896
+AB896+Z896)))</f>
        <v>#VALUE!</v>
      </c>
      <c r="AE896" s="42"/>
      <c r="AF896" s="15" t="str">
        <f>IFERROR(IF(COUNTIF(Table9[MM Year],X896),
IF(AD896&lt;VLOOKUP(X896,Table9[],7,0),AD896
+VLOOKUP(X896,Table9[],4,0),AD896),AD896
),"")</f>
        <v/>
      </c>
      <c r="AG896" s="5"/>
      <c r="AH896" s="5"/>
      <c r="AI896" s="5"/>
      <c r="AJ896" s="6"/>
      <c r="AK896" s="6"/>
      <c r="AL896" s="12" t="str">
        <f t="shared" si="137"/>
        <v/>
      </c>
      <c r="AM896" s="5"/>
      <c r="AN896" s="27" t="str">
        <f t="shared" si="138"/>
        <v/>
      </c>
      <c r="AO896" s="5"/>
      <c r="AP896" s="5"/>
      <c r="AQ896" s="6"/>
      <c r="AR896" s="12" t="str">
        <f t="shared" si="139"/>
        <v/>
      </c>
      <c r="AS896" s="6"/>
      <c r="AT896" s="5"/>
      <c r="AU896" s="53"/>
      <c r="AV896" s="53"/>
      <c r="AW896" s="54"/>
      <c r="AX896" s="15" t="str">
        <f t="shared" si="140"/>
        <v/>
      </c>
      <c r="AY896" s="5"/>
      <c r="AZ896" s="27" t="str">
        <f>IFERROR(VLOOKUP(AY896,vlookup!A$2:I$331,2,FALSE),"")</f>
        <v/>
      </c>
      <c r="BA896" s="27" t="str">
        <f>IFERROR(VLOOKUP(AY896,vlookup!A$2:I$331,3,FALSE),"")</f>
        <v/>
      </c>
      <c r="BB896" s="5"/>
      <c r="BC896" s="27" t="str">
        <f>IFERROR(VLOOKUP(BB896,vlookup!D$2:E$331,2,FALSE),"")</f>
        <v/>
      </c>
      <c r="BD896" s="5"/>
      <c r="BE896" s="27" t="str">
        <f t="shared" si="141"/>
        <v/>
      </c>
      <c r="BF896" s="27" t="str">
        <f>IFERROR(VLOOKUP(BE896,vlookup!G$2:I$331,2,FALSE),"")</f>
        <v/>
      </c>
      <c r="BG896" s="27" t="str">
        <f>IFERROR(VLOOKUP(BE896,vlookup!G$2:I$331,3,FALSE),"")</f>
        <v/>
      </c>
      <c r="BH896" s="5"/>
      <c r="BI896" s="6"/>
      <c r="BJ896" s="6"/>
      <c r="BK896" s="6"/>
      <c r="BL896" s="6"/>
    </row>
    <row r="897" spans="1:64">
      <c r="A897" s="4"/>
      <c r="B897" s="5"/>
      <c r="C897" s="27" t="str">
        <f>IFERROR(VLOOKUP(B897,vlookup!A$2:I$331,2,FALSE),"")</f>
        <v/>
      </c>
      <c r="D897" s="27" t="str">
        <f>IFERROR(VLOOKUP(B897,vlookup!A$2:I$331,3,FALSE),"")</f>
        <v/>
      </c>
      <c r="E897" s="5"/>
      <c r="F897" s="27" t="str">
        <f>IFERROR(VLOOKUP(E897,vlookup!D$2:E$331,2,FALSE),"")</f>
        <v/>
      </c>
      <c r="G897" s="5"/>
      <c r="H897" s="27" t="str">
        <f t="shared" si="132"/>
        <v/>
      </c>
      <c r="I897" s="27" t="str">
        <f>IFERROR(VLOOKUP(H897,vlookup!G$2:I$331,2,FALSE),"")</f>
        <v/>
      </c>
      <c r="J897" s="27" t="str">
        <f>IFERROR(VLOOKUP(H897,vlookup!G$2:I$331,3,FALSE),"")</f>
        <v/>
      </c>
      <c r="K897" s="5"/>
      <c r="L897" s="6"/>
      <c r="M897" s="6"/>
      <c r="N897" s="6"/>
      <c r="O897" s="6"/>
      <c r="P897" s="6"/>
      <c r="Q897" s="14" t="str">
        <f t="shared" si="133"/>
        <v/>
      </c>
      <c r="R897" s="5"/>
      <c r="S897" s="6"/>
      <c r="T897" s="6"/>
      <c r="U897" s="5"/>
      <c r="V897" s="45">
        <f t="shared" si="134"/>
        <v>0</v>
      </c>
      <c r="W897" s="45">
        <f t="shared" si="135"/>
        <v>0</v>
      </c>
      <c r="X897" s="45" t="e">
        <f t="shared" si="136"/>
        <v>#VALUE!</v>
      </c>
      <c r="Y897" s="45">
        <f>IFERROR(VALUE(V897),VLOOKUP(V897,DayReplace[],2,0))</f>
        <v>0</v>
      </c>
      <c r="Z897" s="45">
        <f>IF(V897=0,1,
IF(OR(AND(COUNTIF(Table12[Normal and Leap Years],X897),AA897=3,Y897=30),
AND(COUNTIF(Table9[MM Year],X897),COUNTIF(Table13[Always 29-Day Months],AA897),Y897=30)),Y897
-1,Y897))</f>
        <v>1</v>
      </c>
      <c r="AA897" s="45">
        <f>IFERROR(VALUE(W897),VLOOKUP(W897,MonthReplace[],2,0))</f>
        <v>0</v>
      </c>
      <c r="AB897" s="45" t="e">
        <f>IF(COUNTIF(Table9[MM Year],X897),VLOOKUP(AA897,MonthSerial[],VLOOKUP(X897,Table9[],3,0)+2,0),DATE(X897,AA897,0)-AC897)</f>
        <v>#VALUE!</v>
      </c>
      <c r="AC897" s="45" t="e">
        <f>IF(COUNTIF(Table9[MM Year],X897),
VLOOKUP(X897,Table9[],5,0),
DATE(X897,1,0))</f>
        <v>#VALUE!</v>
      </c>
      <c r="AD897" s="46" t="e">
        <f>IF(AA897=0,DATE(YEAR(AC897+1),7,16),
IF(V897=0,IF(COUNTIF(Table9[MM Year],X897),AC897+AB897+Z897+15-DAY(AC897+AB897+Z897+15)+16,AC897+AB897+Z897-DAY(AC897+AB897+Z897)+16),
IF(COUNTIF(Table9[MM Year],X897),
IF(AC897+AB897+Z897&lt;VLOOKUP(X897,Table9[],7,0),AC897
+AB897+Z897+VLOOKUP(X897,Table9[],4,0),AC897+AB897+Z897),AC897
+AB897+Z897)))</f>
        <v>#VALUE!</v>
      </c>
      <c r="AE897" s="42"/>
      <c r="AF897" s="15" t="str">
        <f>IFERROR(IF(COUNTIF(Table9[MM Year],X897),
IF(AD897&lt;VLOOKUP(X897,Table9[],7,0),AD897
+VLOOKUP(X897,Table9[],4,0),AD897),AD897
),"")</f>
        <v/>
      </c>
      <c r="AG897" s="5"/>
      <c r="AH897" s="5"/>
      <c r="AI897" s="5"/>
      <c r="AJ897" s="6"/>
      <c r="AK897" s="6"/>
      <c r="AL897" s="12" t="str">
        <f t="shared" si="137"/>
        <v/>
      </c>
      <c r="AM897" s="5"/>
      <c r="AN897" s="27" t="str">
        <f t="shared" si="138"/>
        <v/>
      </c>
      <c r="AO897" s="5"/>
      <c r="AP897" s="5"/>
      <c r="AQ897" s="6"/>
      <c r="AR897" s="12" t="str">
        <f t="shared" si="139"/>
        <v/>
      </c>
      <c r="AS897" s="6"/>
      <c r="AT897" s="5"/>
      <c r="AU897" s="53"/>
      <c r="AV897" s="53"/>
      <c r="AW897" s="54"/>
      <c r="AX897" s="15" t="str">
        <f t="shared" si="140"/>
        <v/>
      </c>
      <c r="AY897" s="5"/>
      <c r="AZ897" s="27" t="str">
        <f>IFERROR(VLOOKUP(AY897,vlookup!A$2:I$331,2,FALSE),"")</f>
        <v/>
      </c>
      <c r="BA897" s="27" t="str">
        <f>IFERROR(VLOOKUP(AY897,vlookup!A$2:I$331,3,FALSE),"")</f>
        <v/>
      </c>
      <c r="BB897" s="5"/>
      <c r="BC897" s="27" t="str">
        <f>IFERROR(VLOOKUP(BB897,vlookup!D$2:E$331,2,FALSE),"")</f>
        <v/>
      </c>
      <c r="BD897" s="5"/>
      <c r="BE897" s="27" t="str">
        <f t="shared" si="141"/>
        <v/>
      </c>
      <c r="BF897" s="27" t="str">
        <f>IFERROR(VLOOKUP(BE897,vlookup!G$2:I$331,2,FALSE),"")</f>
        <v/>
      </c>
      <c r="BG897" s="27" t="str">
        <f>IFERROR(VLOOKUP(BE897,vlookup!G$2:I$331,3,FALSE),"")</f>
        <v/>
      </c>
      <c r="BH897" s="5"/>
      <c r="BI897" s="6"/>
      <c r="BJ897" s="6"/>
      <c r="BK897" s="6"/>
      <c r="BL897" s="6"/>
    </row>
    <row r="898" spans="1:64">
      <c r="A898" s="4"/>
      <c r="B898" s="5"/>
      <c r="C898" s="27" t="str">
        <f>IFERROR(VLOOKUP(B898,vlookup!A$2:I$331,2,FALSE),"")</f>
        <v/>
      </c>
      <c r="D898" s="27" t="str">
        <f>IFERROR(VLOOKUP(B898,vlookup!A$2:I$331,3,FALSE),"")</f>
        <v/>
      </c>
      <c r="E898" s="5"/>
      <c r="F898" s="27" t="str">
        <f>IFERROR(VLOOKUP(E898,vlookup!D$2:E$331,2,FALSE),"")</f>
        <v/>
      </c>
      <c r="G898" s="5"/>
      <c r="H898" s="27" t="str">
        <f t="shared" si="132"/>
        <v/>
      </c>
      <c r="I898" s="27" t="str">
        <f>IFERROR(VLOOKUP(H898,vlookup!G$2:I$331,2,FALSE),"")</f>
        <v/>
      </c>
      <c r="J898" s="27" t="str">
        <f>IFERROR(VLOOKUP(H898,vlookup!G$2:I$331,3,FALSE),"")</f>
        <v/>
      </c>
      <c r="K898" s="5"/>
      <c r="L898" s="6"/>
      <c r="M898" s="6"/>
      <c r="N898" s="6"/>
      <c r="O898" s="6"/>
      <c r="P898" s="6"/>
      <c r="Q898" s="14" t="str">
        <f t="shared" si="133"/>
        <v/>
      </c>
      <c r="R898" s="5"/>
      <c r="S898" s="6"/>
      <c r="T898" s="6"/>
      <c r="U898" s="5"/>
      <c r="V898" s="45">
        <f t="shared" si="134"/>
        <v>0</v>
      </c>
      <c r="W898" s="45">
        <f t="shared" si="135"/>
        <v>0</v>
      </c>
      <c r="X898" s="45" t="e">
        <f t="shared" si="136"/>
        <v>#VALUE!</v>
      </c>
      <c r="Y898" s="45">
        <f>IFERROR(VALUE(V898),VLOOKUP(V898,DayReplace[],2,0))</f>
        <v>0</v>
      </c>
      <c r="Z898" s="45">
        <f>IF(V898=0,1,
IF(OR(AND(COUNTIF(Table12[Normal and Leap Years],X898),AA898=3,Y898=30),
AND(COUNTIF(Table9[MM Year],X898),COUNTIF(Table13[Always 29-Day Months],AA898),Y898=30)),Y898
-1,Y898))</f>
        <v>1</v>
      </c>
      <c r="AA898" s="45">
        <f>IFERROR(VALUE(W898),VLOOKUP(W898,MonthReplace[],2,0))</f>
        <v>0</v>
      </c>
      <c r="AB898" s="45" t="e">
        <f>IF(COUNTIF(Table9[MM Year],X898),VLOOKUP(AA898,MonthSerial[],VLOOKUP(X898,Table9[],3,0)+2,0),DATE(X898,AA898,0)-AC898)</f>
        <v>#VALUE!</v>
      </c>
      <c r="AC898" s="45" t="e">
        <f>IF(COUNTIF(Table9[MM Year],X898),
VLOOKUP(X898,Table9[],5,0),
DATE(X898,1,0))</f>
        <v>#VALUE!</v>
      </c>
      <c r="AD898" s="46" t="e">
        <f>IF(AA898=0,DATE(YEAR(AC898+1),7,16),
IF(V898=0,IF(COUNTIF(Table9[MM Year],X898),AC898+AB898+Z898+15-DAY(AC898+AB898+Z898+15)+16,AC898+AB898+Z898-DAY(AC898+AB898+Z898)+16),
IF(COUNTIF(Table9[MM Year],X898),
IF(AC898+AB898+Z898&lt;VLOOKUP(X898,Table9[],7,0),AC898
+AB898+Z898+VLOOKUP(X898,Table9[],4,0),AC898+AB898+Z898),AC898
+AB898+Z898)))</f>
        <v>#VALUE!</v>
      </c>
      <c r="AE898" s="42"/>
      <c r="AF898" s="15" t="str">
        <f>IFERROR(IF(COUNTIF(Table9[MM Year],X898),
IF(AD898&lt;VLOOKUP(X898,Table9[],7,0),AD898
+VLOOKUP(X898,Table9[],4,0),AD898),AD898
),"")</f>
        <v/>
      </c>
      <c r="AG898" s="5"/>
      <c r="AH898" s="5"/>
      <c r="AI898" s="5"/>
      <c r="AJ898" s="6"/>
      <c r="AK898" s="6"/>
      <c r="AL898" s="12" t="str">
        <f t="shared" si="137"/>
        <v/>
      </c>
      <c r="AM898" s="5"/>
      <c r="AN898" s="27" t="str">
        <f t="shared" si="138"/>
        <v/>
      </c>
      <c r="AO898" s="5"/>
      <c r="AP898" s="5"/>
      <c r="AQ898" s="6"/>
      <c r="AR898" s="12" t="str">
        <f t="shared" si="139"/>
        <v/>
      </c>
      <c r="AS898" s="6"/>
      <c r="AT898" s="5"/>
      <c r="AU898" s="53"/>
      <c r="AV898" s="53"/>
      <c r="AW898" s="54"/>
      <c r="AX898" s="15" t="str">
        <f t="shared" si="140"/>
        <v/>
      </c>
      <c r="AY898" s="5"/>
      <c r="AZ898" s="27" t="str">
        <f>IFERROR(VLOOKUP(AY898,vlookup!A$2:I$331,2,FALSE),"")</f>
        <v/>
      </c>
      <c r="BA898" s="27" t="str">
        <f>IFERROR(VLOOKUP(AY898,vlookup!A$2:I$331,3,FALSE),"")</f>
        <v/>
      </c>
      <c r="BB898" s="5"/>
      <c r="BC898" s="27" t="str">
        <f>IFERROR(VLOOKUP(BB898,vlookup!D$2:E$331,2,FALSE),"")</f>
        <v/>
      </c>
      <c r="BD898" s="5"/>
      <c r="BE898" s="27" t="str">
        <f t="shared" si="141"/>
        <v/>
      </c>
      <c r="BF898" s="27" t="str">
        <f>IFERROR(VLOOKUP(BE898,vlookup!G$2:I$331,2,FALSE),"")</f>
        <v/>
      </c>
      <c r="BG898" s="27" t="str">
        <f>IFERROR(VLOOKUP(BE898,vlookup!G$2:I$331,3,FALSE),"")</f>
        <v/>
      </c>
      <c r="BH898" s="5"/>
      <c r="BI898" s="6"/>
      <c r="BJ898" s="6"/>
      <c r="BK898" s="6"/>
      <c r="BL898" s="6"/>
    </row>
    <row r="899" spans="1:64">
      <c r="A899" s="4"/>
      <c r="B899" s="5"/>
      <c r="C899" s="27" t="str">
        <f>IFERROR(VLOOKUP(B899,vlookup!A$2:I$331,2,FALSE),"")</f>
        <v/>
      </c>
      <c r="D899" s="27" t="str">
        <f>IFERROR(VLOOKUP(B899,vlookup!A$2:I$331,3,FALSE),"")</f>
        <v/>
      </c>
      <c r="E899" s="5"/>
      <c r="F899" s="27" t="str">
        <f>IFERROR(VLOOKUP(E899,vlookup!D$2:E$331,2,FALSE),"")</f>
        <v/>
      </c>
      <c r="G899" s="5"/>
      <c r="H899" s="27" t="str">
        <f t="shared" si="132"/>
        <v/>
      </c>
      <c r="I899" s="27" t="str">
        <f>IFERROR(VLOOKUP(H899,vlookup!G$2:I$331,2,FALSE),"")</f>
        <v/>
      </c>
      <c r="J899" s="27" t="str">
        <f>IFERROR(VLOOKUP(H899,vlookup!G$2:I$331,3,FALSE),"")</f>
        <v/>
      </c>
      <c r="K899" s="5"/>
      <c r="L899" s="6"/>
      <c r="M899" s="6"/>
      <c r="N899" s="6"/>
      <c r="O899" s="6"/>
      <c r="P899" s="6"/>
      <c r="Q899" s="14" t="str">
        <f t="shared" si="133"/>
        <v/>
      </c>
      <c r="R899" s="5"/>
      <c r="S899" s="6"/>
      <c r="T899" s="6"/>
      <c r="U899" s="5"/>
      <c r="V899" s="45">
        <f t="shared" si="134"/>
        <v>0</v>
      </c>
      <c r="W899" s="45">
        <f t="shared" si="135"/>
        <v>0</v>
      </c>
      <c r="X899" s="45" t="e">
        <f t="shared" si="136"/>
        <v>#VALUE!</v>
      </c>
      <c r="Y899" s="45">
        <f>IFERROR(VALUE(V899),VLOOKUP(V899,DayReplace[],2,0))</f>
        <v>0</v>
      </c>
      <c r="Z899" s="45">
        <f>IF(V899=0,1,
IF(OR(AND(COUNTIF(Table12[Normal and Leap Years],X899),AA899=3,Y899=30),
AND(COUNTIF(Table9[MM Year],X899),COUNTIF(Table13[Always 29-Day Months],AA899),Y899=30)),Y899
-1,Y899))</f>
        <v>1</v>
      </c>
      <c r="AA899" s="45">
        <f>IFERROR(VALUE(W899),VLOOKUP(W899,MonthReplace[],2,0))</f>
        <v>0</v>
      </c>
      <c r="AB899" s="45" t="e">
        <f>IF(COUNTIF(Table9[MM Year],X899),VLOOKUP(AA899,MonthSerial[],VLOOKUP(X899,Table9[],3,0)+2,0),DATE(X899,AA899,0)-AC899)</f>
        <v>#VALUE!</v>
      </c>
      <c r="AC899" s="45" t="e">
        <f>IF(COUNTIF(Table9[MM Year],X899),
VLOOKUP(X899,Table9[],5,0),
DATE(X899,1,0))</f>
        <v>#VALUE!</v>
      </c>
      <c r="AD899" s="46" t="e">
        <f>IF(AA899=0,DATE(YEAR(AC899+1),7,16),
IF(V899=0,IF(COUNTIF(Table9[MM Year],X899),AC899+AB899+Z899+15-DAY(AC899+AB899+Z899+15)+16,AC899+AB899+Z899-DAY(AC899+AB899+Z899)+16),
IF(COUNTIF(Table9[MM Year],X899),
IF(AC899+AB899+Z899&lt;VLOOKUP(X899,Table9[],7,0),AC899
+AB899+Z899+VLOOKUP(X899,Table9[],4,0),AC899+AB899+Z899),AC899
+AB899+Z899)))</f>
        <v>#VALUE!</v>
      </c>
      <c r="AE899" s="42"/>
      <c r="AF899" s="15" t="str">
        <f>IFERROR(IF(COUNTIF(Table9[MM Year],X899),
IF(AD899&lt;VLOOKUP(X899,Table9[],7,0),AD899
+VLOOKUP(X899,Table9[],4,0),AD899),AD899
),"")</f>
        <v/>
      </c>
      <c r="AG899" s="5"/>
      <c r="AH899" s="5"/>
      <c r="AI899" s="5"/>
      <c r="AJ899" s="6"/>
      <c r="AK899" s="6"/>
      <c r="AL899" s="12" t="str">
        <f t="shared" si="137"/>
        <v/>
      </c>
      <c r="AM899" s="5"/>
      <c r="AN899" s="27" t="str">
        <f t="shared" si="138"/>
        <v/>
      </c>
      <c r="AO899" s="5"/>
      <c r="AP899" s="5"/>
      <c r="AQ899" s="6"/>
      <c r="AR899" s="12" t="str">
        <f t="shared" si="139"/>
        <v/>
      </c>
      <c r="AS899" s="6"/>
      <c r="AT899" s="5"/>
      <c r="AU899" s="53"/>
      <c r="AV899" s="53"/>
      <c r="AW899" s="54"/>
      <c r="AX899" s="15" t="str">
        <f t="shared" si="140"/>
        <v/>
      </c>
      <c r="AY899" s="5"/>
      <c r="AZ899" s="27" t="str">
        <f>IFERROR(VLOOKUP(AY899,vlookup!A$2:I$331,2,FALSE),"")</f>
        <v/>
      </c>
      <c r="BA899" s="27" t="str">
        <f>IFERROR(VLOOKUP(AY899,vlookup!A$2:I$331,3,FALSE),"")</f>
        <v/>
      </c>
      <c r="BB899" s="5"/>
      <c r="BC899" s="27" t="str">
        <f>IFERROR(VLOOKUP(BB899,vlookup!D$2:E$331,2,FALSE),"")</f>
        <v/>
      </c>
      <c r="BD899" s="5"/>
      <c r="BE899" s="27" t="str">
        <f t="shared" si="141"/>
        <v/>
      </c>
      <c r="BF899" s="27" t="str">
        <f>IFERROR(VLOOKUP(BE899,vlookup!G$2:I$331,2,FALSE),"")</f>
        <v/>
      </c>
      <c r="BG899" s="27" t="str">
        <f>IFERROR(VLOOKUP(BE899,vlookup!G$2:I$331,3,FALSE),"")</f>
        <v/>
      </c>
      <c r="BH899" s="5"/>
      <c r="BI899" s="6"/>
      <c r="BJ899" s="6"/>
      <c r="BK899" s="6"/>
      <c r="BL899" s="6"/>
    </row>
    <row r="900" spans="1:64">
      <c r="A900" s="4"/>
      <c r="B900" s="5"/>
      <c r="C900" s="27" t="str">
        <f>IFERROR(VLOOKUP(B900,vlookup!A$2:I$331,2,FALSE),"")</f>
        <v/>
      </c>
      <c r="D900" s="27" t="str">
        <f>IFERROR(VLOOKUP(B900,vlookup!A$2:I$331,3,FALSE),"")</f>
        <v/>
      </c>
      <c r="E900" s="5"/>
      <c r="F900" s="27" t="str">
        <f>IFERROR(VLOOKUP(E900,vlookup!D$2:E$331,2,FALSE),"")</f>
        <v/>
      </c>
      <c r="G900" s="5"/>
      <c r="H900" s="27" t="str">
        <f t="shared" si="132"/>
        <v/>
      </c>
      <c r="I900" s="27" t="str">
        <f>IFERROR(VLOOKUP(H900,vlookup!G$2:I$331,2,FALSE),"")</f>
        <v/>
      </c>
      <c r="J900" s="27" t="str">
        <f>IFERROR(VLOOKUP(H900,vlookup!G$2:I$331,3,FALSE),"")</f>
        <v/>
      </c>
      <c r="K900" s="5"/>
      <c r="L900" s="6"/>
      <c r="M900" s="6"/>
      <c r="N900" s="6"/>
      <c r="O900" s="6"/>
      <c r="P900" s="6"/>
      <c r="Q900" s="14" t="str">
        <f t="shared" si="133"/>
        <v/>
      </c>
      <c r="R900" s="5"/>
      <c r="S900" s="6"/>
      <c r="T900" s="6"/>
      <c r="U900" s="5"/>
      <c r="V900" s="45">
        <f t="shared" si="134"/>
        <v>0</v>
      </c>
      <c r="W900" s="45">
        <f t="shared" si="135"/>
        <v>0</v>
      </c>
      <c r="X900" s="45" t="e">
        <f t="shared" si="136"/>
        <v>#VALUE!</v>
      </c>
      <c r="Y900" s="45">
        <f>IFERROR(VALUE(V900),VLOOKUP(V900,DayReplace[],2,0))</f>
        <v>0</v>
      </c>
      <c r="Z900" s="45">
        <f>IF(V900=0,1,
IF(OR(AND(COUNTIF(Table12[Normal and Leap Years],X900),AA900=3,Y900=30),
AND(COUNTIF(Table9[MM Year],X900),COUNTIF(Table13[Always 29-Day Months],AA900),Y900=30)),Y900
-1,Y900))</f>
        <v>1</v>
      </c>
      <c r="AA900" s="45">
        <f>IFERROR(VALUE(W900),VLOOKUP(W900,MonthReplace[],2,0))</f>
        <v>0</v>
      </c>
      <c r="AB900" s="45" t="e">
        <f>IF(COUNTIF(Table9[MM Year],X900),VLOOKUP(AA900,MonthSerial[],VLOOKUP(X900,Table9[],3,0)+2,0),DATE(X900,AA900,0)-AC900)</f>
        <v>#VALUE!</v>
      </c>
      <c r="AC900" s="45" t="e">
        <f>IF(COUNTIF(Table9[MM Year],X900),
VLOOKUP(X900,Table9[],5,0),
DATE(X900,1,0))</f>
        <v>#VALUE!</v>
      </c>
      <c r="AD900" s="46" t="e">
        <f>IF(AA900=0,DATE(YEAR(AC900+1),7,16),
IF(V900=0,IF(COUNTIF(Table9[MM Year],X900),AC900+AB900+Z900+15-DAY(AC900+AB900+Z900+15)+16,AC900+AB900+Z900-DAY(AC900+AB900+Z900)+16),
IF(COUNTIF(Table9[MM Year],X900),
IF(AC900+AB900+Z900&lt;VLOOKUP(X900,Table9[],7,0),AC900
+AB900+Z900+VLOOKUP(X900,Table9[],4,0),AC900+AB900+Z900),AC900
+AB900+Z900)))</f>
        <v>#VALUE!</v>
      </c>
      <c r="AE900" s="42"/>
      <c r="AF900" s="15" t="str">
        <f>IFERROR(IF(COUNTIF(Table9[MM Year],X900),
IF(AD900&lt;VLOOKUP(X900,Table9[],7,0),AD900
+VLOOKUP(X900,Table9[],4,0),AD900),AD900
),"")</f>
        <v/>
      </c>
      <c r="AG900" s="5"/>
      <c r="AH900" s="5"/>
      <c r="AI900" s="5"/>
      <c r="AJ900" s="6"/>
      <c r="AK900" s="6"/>
      <c r="AL900" s="12" t="str">
        <f t="shared" si="137"/>
        <v/>
      </c>
      <c r="AM900" s="5"/>
      <c r="AN900" s="27" t="str">
        <f t="shared" si="138"/>
        <v/>
      </c>
      <c r="AO900" s="5"/>
      <c r="AP900" s="5"/>
      <c r="AQ900" s="6"/>
      <c r="AR900" s="12" t="str">
        <f t="shared" si="139"/>
        <v/>
      </c>
      <c r="AS900" s="6"/>
      <c r="AT900" s="5"/>
      <c r="AU900" s="53"/>
      <c r="AV900" s="53"/>
      <c r="AW900" s="54"/>
      <c r="AX900" s="15" t="str">
        <f t="shared" si="140"/>
        <v/>
      </c>
      <c r="AY900" s="5"/>
      <c r="AZ900" s="27" t="str">
        <f>IFERROR(VLOOKUP(AY900,vlookup!A$2:I$331,2,FALSE),"")</f>
        <v/>
      </c>
      <c r="BA900" s="27" t="str">
        <f>IFERROR(VLOOKUP(AY900,vlookup!A$2:I$331,3,FALSE),"")</f>
        <v/>
      </c>
      <c r="BB900" s="5"/>
      <c r="BC900" s="27" t="str">
        <f>IFERROR(VLOOKUP(BB900,vlookup!D$2:E$331,2,FALSE),"")</f>
        <v/>
      </c>
      <c r="BD900" s="5"/>
      <c r="BE900" s="27" t="str">
        <f t="shared" si="141"/>
        <v/>
      </c>
      <c r="BF900" s="27" t="str">
        <f>IFERROR(VLOOKUP(BE900,vlookup!G$2:I$331,2,FALSE),"")</f>
        <v/>
      </c>
      <c r="BG900" s="27" t="str">
        <f>IFERROR(VLOOKUP(BE900,vlookup!G$2:I$331,3,FALSE),"")</f>
        <v/>
      </c>
      <c r="BH900" s="5"/>
      <c r="BI900" s="6"/>
      <c r="BJ900" s="6"/>
      <c r="BK900" s="6"/>
      <c r="BL900" s="6"/>
    </row>
    <row r="901" spans="1:64">
      <c r="A901" s="4"/>
      <c r="B901" s="5"/>
      <c r="C901" s="27" t="str">
        <f>IFERROR(VLOOKUP(B901,vlookup!A$2:I$331,2,FALSE),"")</f>
        <v/>
      </c>
      <c r="D901" s="27" t="str">
        <f>IFERROR(VLOOKUP(B901,vlookup!A$2:I$331,3,FALSE),"")</f>
        <v/>
      </c>
      <c r="E901" s="5"/>
      <c r="F901" s="27" t="str">
        <f>IFERROR(VLOOKUP(E901,vlookup!D$2:E$331,2,FALSE),"")</f>
        <v/>
      </c>
      <c r="G901" s="5"/>
      <c r="H901" s="27" t="str">
        <f t="shared" ref="H901:H964" si="142">IF(G901="","",CONCATENATE(E901,"_",G901))</f>
        <v/>
      </c>
      <c r="I901" s="27" t="str">
        <f>IFERROR(VLOOKUP(H901,vlookup!G$2:I$331,2,FALSE),"")</f>
        <v/>
      </c>
      <c r="J901" s="27" t="str">
        <f>IFERROR(VLOOKUP(H901,vlookup!G$2:I$331,3,FALSE),"")</f>
        <v/>
      </c>
      <c r="K901" s="5"/>
      <c r="L901" s="6"/>
      <c r="M901" s="6"/>
      <c r="N901" s="6"/>
      <c r="O901" s="6"/>
      <c r="P901" s="6"/>
      <c r="Q901" s="14" t="str">
        <f t="shared" ref="Q901:Q964" si="143">IF(P901="","",CONCATENATE("၀၂","/",D901,"/",J901,"/",P901))</f>
        <v/>
      </c>
      <c r="R901" s="5"/>
      <c r="S901" s="6"/>
      <c r="T901" s="6"/>
      <c r="U901" s="5"/>
      <c r="V901" s="45">
        <f t="shared" ref="V901:V964" si="144">IF(LEN(AE901)-LEN(SUBSTITUTE(AE901,".",""))=2,LEFT(AE901,FIND(".",AE901)-1),0)</f>
        <v>0</v>
      </c>
      <c r="W901" s="45">
        <f t="shared" ref="W901:W964" si="145">CHOOSE(LEN(AE901)-LEN(SUBSTITUTE(AE901,".",""))+1,0,
LEFT(AE901,FIND(".",AE901)-1),
MID(AE901,FIND(".",AE901)+1,FIND(".",AE901,FIND(".",AE901)+1)-FIND(".",AE901)-1))</f>
        <v>0</v>
      </c>
      <c r="X901" s="45" t="e">
        <f t="shared" ref="X901:X964" si="146">VALUE(RIGHT(AE901,4))</f>
        <v>#VALUE!</v>
      </c>
      <c r="Y901" s="45">
        <f>IFERROR(VALUE(V901),VLOOKUP(V901,DayReplace[],2,0))</f>
        <v>0</v>
      </c>
      <c r="Z901" s="45">
        <f>IF(V901=0,1,
IF(OR(AND(COUNTIF(Table12[Normal and Leap Years],X901),AA901=3,Y901=30),
AND(COUNTIF(Table9[MM Year],X901),COUNTIF(Table13[Always 29-Day Months],AA901),Y901=30)),Y901
-1,Y901))</f>
        <v>1</v>
      </c>
      <c r="AA901" s="45">
        <f>IFERROR(VALUE(W901),VLOOKUP(W901,MonthReplace[],2,0))</f>
        <v>0</v>
      </c>
      <c r="AB901" s="45" t="e">
        <f>IF(COUNTIF(Table9[MM Year],X901),VLOOKUP(AA901,MonthSerial[],VLOOKUP(X901,Table9[],3,0)+2,0),DATE(X901,AA901,0)-AC901)</f>
        <v>#VALUE!</v>
      </c>
      <c r="AC901" s="45" t="e">
        <f>IF(COUNTIF(Table9[MM Year],X901),
VLOOKUP(X901,Table9[],5,0),
DATE(X901,1,0))</f>
        <v>#VALUE!</v>
      </c>
      <c r="AD901" s="46" t="e">
        <f>IF(AA901=0,DATE(YEAR(AC901+1),7,16),
IF(V901=0,IF(COUNTIF(Table9[MM Year],X901),AC901+AB901+Z901+15-DAY(AC901+AB901+Z901+15)+16,AC901+AB901+Z901-DAY(AC901+AB901+Z901)+16),
IF(COUNTIF(Table9[MM Year],X901),
IF(AC901+AB901+Z901&lt;VLOOKUP(X901,Table9[],7,0),AC901
+AB901+Z901+VLOOKUP(X901,Table9[],4,0),AC901+AB901+Z901),AC901
+AB901+Z901)))</f>
        <v>#VALUE!</v>
      </c>
      <c r="AE901" s="42"/>
      <c r="AF901" s="15" t="str">
        <f>IFERROR(IF(COUNTIF(Table9[MM Year],X901),
IF(AD901&lt;VLOOKUP(X901,Table9[],7,0),AD901
+VLOOKUP(X901,Table9[],4,0),AD901),AD901
),"")</f>
        <v/>
      </c>
      <c r="AG901" s="5"/>
      <c r="AH901" s="5"/>
      <c r="AI901" s="5"/>
      <c r="AJ901" s="6"/>
      <c r="AK901" s="6"/>
      <c r="AL901" s="12" t="str">
        <f t="shared" ref="AL901:AL964" si="147">IF(AK901="","",CONCATENATE(AJ901,"-",AK901))</f>
        <v/>
      </c>
      <c r="AM901" s="5"/>
      <c r="AN901" s="27" t="str">
        <f t="shared" ref="AN901:AN964" si="148">IF(AM901="","",CONCATENATE("_",AM901))</f>
        <v/>
      </c>
      <c r="AO901" s="5"/>
      <c r="AP901" s="5"/>
      <c r="AQ901" s="6"/>
      <c r="AR901" s="12" t="str">
        <f t="shared" ref="AR901:AR964" si="149">IF(AQ901="","",CONCATENATE(AM901,"/",AO901,AP901,AQ901))</f>
        <v/>
      </c>
      <c r="AS901" s="6"/>
      <c r="AT901" s="5"/>
      <c r="AU901" s="53"/>
      <c r="AV901" s="53"/>
      <c r="AW901" s="54"/>
      <c r="AX901" s="15" t="str">
        <f t="shared" ref="AX901:AX964" si="150">IFERROR(DATE(AW901,AV901,AU901),"")</f>
        <v/>
      </c>
      <c r="AY901" s="5"/>
      <c r="AZ901" s="27" t="str">
        <f>IFERROR(VLOOKUP(AY901,vlookup!A$2:I$331,2,FALSE),"")</f>
        <v/>
      </c>
      <c r="BA901" s="27" t="str">
        <f>IFERROR(VLOOKUP(AY901,vlookup!A$2:I$331,3,FALSE),"")</f>
        <v/>
      </c>
      <c r="BB901" s="5"/>
      <c r="BC901" s="27" t="str">
        <f>IFERROR(VLOOKUP(BB901,vlookup!D$2:E$331,2,FALSE),"")</f>
        <v/>
      </c>
      <c r="BD901" s="5"/>
      <c r="BE901" s="27" t="str">
        <f t="shared" ref="BE901:BE964" si="151">IF(BD901="","",CONCATENATE(BB901,"_",BD901))</f>
        <v/>
      </c>
      <c r="BF901" s="27" t="str">
        <f>IFERROR(VLOOKUP(BE901,vlookup!G$2:I$331,2,FALSE),"")</f>
        <v/>
      </c>
      <c r="BG901" s="27" t="str">
        <f>IFERROR(VLOOKUP(BE901,vlookup!G$2:I$331,3,FALSE),"")</f>
        <v/>
      </c>
      <c r="BH901" s="5"/>
      <c r="BI901" s="6"/>
      <c r="BJ901" s="6"/>
      <c r="BK901" s="6"/>
      <c r="BL901" s="6"/>
    </row>
    <row r="902" spans="1:64">
      <c r="A902" s="4"/>
      <c r="B902" s="5"/>
      <c r="C902" s="27" t="str">
        <f>IFERROR(VLOOKUP(B902,vlookup!A$2:I$331,2,FALSE),"")</f>
        <v/>
      </c>
      <c r="D902" s="27" t="str">
        <f>IFERROR(VLOOKUP(B902,vlookup!A$2:I$331,3,FALSE),"")</f>
        <v/>
      </c>
      <c r="E902" s="5"/>
      <c r="F902" s="27" t="str">
        <f>IFERROR(VLOOKUP(E902,vlookup!D$2:E$331,2,FALSE),"")</f>
        <v/>
      </c>
      <c r="G902" s="5"/>
      <c r="H902" s="27" t="str">
        <f t="shared" si="142"/>
        <v/>
      </c>
      <c r="I902" s="27" t="str">
        <f>IFERROR(VLOOKUP(H902,vlookup!G$2:I$331,2,FALSE),"")</f>
        <v/>
      </c>
      <c r="J902" s="27" t="str">
        <f>IFERROR(VLOOKUP(H902,vlookup!G$2:I$331,3,FALSE),"")</f>
        <v/>
      </c>
      <c r="K902" s="5"/>
      <c r="L902" s="6"/>
      <c r="M902" s="6"/>
      <c r="N902" s="6"/>
      <c r="O902" s="6"/>
      <c r="P902" s="6"/>
      <c r="Q902" s="14" t="str">
        <f t="shared" si="143"/>
        <v/>
      </c>
      <c r="R902" s="5"/>
      <c r="S902" s="6"/>
      <c r="T902" s="6"/>
      <c r="U902" s="5"/>
      <c r="V902" s="45">
        <f t="shared" si="144"/>
        <v>0</v>
      </c>
      <c r="W902" s="45">
        <f t="shared" si="145"/>
        <v>0</v>
      </c>
      <c r="X902" s="45" t="e">
        <f t="shared" si="146"/>
        <v>#VALUE!</v>
      </c>
      <c r="Y902" s="45">
        <f>IFERROR(VALUE(V902),VLOOKUP(V902,DayReplace[],2,0))</f>
        <v>0</v>
      </c>
      <c r="Z902" s="45">
        <f>IF(V902=0,1,
IF(OR(AND(COUNTIF(Table12[Normal and Leap Years],X902),AA902=3,Y902=30),
AND(COUNTIF(Table9[MM Year],X902),COUNTIF(Table13[Always 29-Day Months],AA902),Y902=30)),Y902
-1,Y902))</f>
        <v>1</v>
      </c>
      <c r="AA902" s="45">
        <f>IFERROR(VALUE(W902),VLOOKUP(W902,MonthReplace[],2,0))</f>
        <v>0</v>
      </c>
      <c r="AB902" s="45" t="e">
        <f>IF(COUNTIF(Table9[MM Year],X902),VLOOKUP(AA902,MonthSerial[],VLOOKUP(X902,Table9[],3,0)+2,0),DATE(X902,AA902,0)-AC902)</f>
        <v>#VALUE!</v>
      </c>
      <c r="AC902" s="45" t="e">
        <f>IF(COUNTIF(Table9[MM Year],X902),
VLOOKUP(X902,Table9[],5,0),
DATE(X902,1,0))</f>
        <v>#VALUE!</v>
      </c>
      <c r="AD902" s="46" t="e">
        <f>IF(AA902=0,DATE(YEAR(AC902+1),7,16),
IF(V902=0,IF(COUNTIF(Table9[MM Year],X902),AC902+AB902+Z902+15-DAY(AC902+AB902+Z902+15)+16,AC902+AB902+Z902-DAY(AC902+AB902+Z902)+16),
IF(COUNTIF(Table9[MM Year],X902),
IF(AC902+AB902+Z902&lt;VLOOKUP(X902,Table9[],7,0),AC902
+AB902+Z902+VLOOKUP(X902,Table9[],4,0),AC902+AB902+Z902),AC902
+AB902+Z902)))</f>
        <v>#VALUE!</v>
      </c>
      <c r="AE902" s="42"/>
      <c r="AF902" s="15" t="str">
        <f>IFERROR(IF(COUNTIF(Table9[MM Year],X902),
IF(AD902&lt;VLOOKUP(X902,Table9[],7,0),AD902
+VLOOKUP(X902,Table9[],4,0),AD902),AD902
),"")</f>
        <v/>
      </c>
      <c r="AG902" s="5"/>
      <c r="AH902" s="5"/>
      <c r="AI902" s="5"/>
      <c r="AJ902" s="6"/>
      <c r="AK902" s="6"/>
      <c r="AL902" s="12" t="str">
        <f t="shared" si="147"/>
        <v/>
      </c>
      <c r="AM902" s="5"/>
      <c r="AN902" s="27" t="str">
        <f t="shared" si="148"/>
        <v/>
      </c>
      <c r="AO902" s="5"/>
      <c r="AP902" s="5"/>
      <c r="AQ902" s="6"/>
      <c r="AR902" s="12" t="str">
        <f t="shared" si="149"/>
        <v/>
      </c>
      <c r="AS902" s="6"/>
      <c r="AT902" s="5"/>
      <c r="AU902" s="53"/>
      <c r="AV902" s="53"/>
      <c r="AW902" s="54"/>
      <c r="AX902" s="15" t="str">
        <f t="shared" si="150"/>
        <v/>
      </c>
      <c r="AY902" s="5"/>
      <c r="AZ902" s="27" t="str">
        <f>IFERROR(VLOOKUP(AY902,vlookup!A$2:I$331,2,FALSE),"")</f>
        <v/>
      </c>
      <c r="BA902" s="27" t="str">
        <f>IFERROR(VLOOKUP(AY902,vlookup!A$2:I$331,3,FALSE),"")</f>
        <v/>
      </c>
      <c r="BB902" s="5"/>
      <c r="BC902" s="27" t="str">
        <f>IFERROR(VLOOKUP(BB902,vlookup!D$2:E$331,2,FALSE),"")</f>
        <v/>
      </c>
      <c r="BD902" s="5"/>
      <c r="BE902" s="27" t="str">
        <f t="shared" si="151"/>
        <v/>
      </c>
      <c r="BF902" s="27" t="str">
        <f>IFERROR(VLOOKUP(BE902,vlookup!G$2:I$331,2,FALSE),"")</f>
        <v/>
      </c>
      <c r="BG902" s="27" t="str">
        <f>IFERROR(VLOOKUP(BE902,vlookup!G$2:I$331,3,FALSE),"")</f>
        <v/>
      </c>
      <c r="BH902" s="5"/>
      <c r="BI902" s="6"/>
      <c r="BJ902" s="6"/>
      <c r="BK902" s="6"/>
      <c r="BL902" s="6"/>
    </row>
    <row r="903" spans="1:64">
      <c r="A903" s="4"/>
      <c r="B903" s="5"/>
      <c r="C903" s="27" t="str">
        <f>IFERROR(VLOOKUP(B903,vlookup!A$2:I$331,2,FALSE),"")</f>
        <v/>
      </c>
      <c r="D903" s="27" t="str">
        <f>IFERROR(VLOOKUP(B903,vlookup!A$2:I$331,3,FALSE),"")</f>
        <v/>
      </c>
      <c r="E903" s="5"/>
      <c r="F903" s="27" t="str">
        <f>IFERROR(VLOOKUP(E903,vlookup!D$2:E$331,2,FALSE),"")</f>
        <v/>
      </c>
      <c r="G903" s="5"/>
      <c r="H903" s="27" t="str">
        <f t="shared" si="142"/>
        <v/>
      </c>
      <c r="I903" s="27" t="str">
        <f>IFERROR(VLOOKUP(H903,vlookup!G$2:I$331,2,FALSE),"")</f>
        <v/>
      </c>
      <c r="J903" s="27" t="str">
        <f>IFERROR(VLOOKUP(H903,vlookup!G$2:I$331,3,FALSE),"")</f>
        <v/>
      </c>
      <c r="K903" s="5"/>
      <c r="L903" s="6"/>
      <c r="M903" s="6"/>
      <c r="N903" s="6"/>
      <c r="O903" s="6"/>
      <c r="P903" s="6"/>
      <c r="Q903" s="14" t="str">
        <f t="shared" si="143"/>
        <v/>
      </c>
      <c r="R903" s="5"/>
      <c r="S903" s="6"/>
      <c r="T903" s="6"/>
      <c r="U903" s="5"/>
      <c r="V903" s="45">
        <f t="shared" si="144"/>
        <v>0</v>
      </c>
      <c r="W903" s="45">
        <f t="shared" si="145"/>
        <v>0</v>
      </c>
      <c r="X903" s="45" t="e">
        <f t="shared" si="146"/>
        <v>#VALUE!</v>
      </c>
      <c r="Y903" s="45">
        <f>IFERROR(VALUE(V903),VLOOKUP(V903,DayReplace[],2,0))</f>
        <v>0</v>
      </c>
      <c r="Z903" s="45">
        <f>IF(V903=0,1,
IF(OR(AND(COUNTIF(Table12[Normal and Leap Years],X903),AA903=3,Y903=30),
AND(COUNTIF(Table9[MM Year],X903),COUNTIF(Table13[Always 29-Day Months],AA903),Y903=30)),Y903
-1,Y903))</f>
        <v>1</v>
      </c>
      <c r="AA903" s="45">
        <f>IFERROR(VALUE(W903),VLOOKUP(W903,MonthReplace[],2,0))</f>
        <v>0</v>
      </c>
      <c r="AB903" s="45" t="e">
        <f>IF(COUNTIF(Table9[MM Year],X903),VLOOKUP(AA903,MonthSerial[],VLOOKUP(X903,Table9[],3,0)+2,0),DATE(X903,AA903,0)-AC903)</f>
        <v>#VALUE!</v>
      </c>
      <c r="AC903" s="45" t="e">
        <f>IF(COUNTIF(Table9[MM Year],X903),
VLOOKUP(X903,Table9[],5,0),
DATE(X903,1,0))</f>
        <v>#VALUE!</v>
      </c>
      <c r="AD903" s="46" t="e">
        <f>IF(AA903=0,DATE(YEAR(AC903+1),7,16),
IF(V903=0,IF(COUNTIF(Table9[MM Year],X903),AC903+AB903+Z903+15-DAY(AC903+AB903+Z903+15)+16,AC903+AB903+Z903-DAY(AC903+AB903+Z903)+16),
IF(COUNTIF(Table9[MM Year],X903),
IF(AC903+AB903+Z903&lt;VLOOKUP(X903,Table9[],7,0),AC903
+AB903+Z903+VLOOKUP(X903,Table9[],4,0),AC903+AB903+Z903),AC903
+AB903+Z903)))</f>
        <v>#VALUE!</v>
      </c>
      <c r="AE903" s="42"/>
      <c r="AF903" s="15" t="str">
        <f>IFERROR(IF(COUNTIF(Table9[MM Year],X903),
IF(AD903&lt;VLOOKUP(X903,Table9[],7,0),AD903
+VLOOKUP(X903,Table9[],4,0),AD903),AD903
),"")</f>
        <v/>
      </c>
      <c r="AG903" s="5"/>
      <c r="AH903" s="5"/>
      <c r="AI903" s="5"/>
      <c r="AJ903" s="6"/>
      <c r="AK903" s="6"/>
      <c r="AL903" s="12" t="str">
        <f t="shared" si="147"/>
        <v/>
      </c>
      <c r="AM903" s="5"/>
      <c r="AN903" s="27" t="str">
        <f t="shared" si="148"/>
        <v/>
      </c>
      <c r="AO903" s="5"/>
      <c r="AP903" s="5"/>
      <c r="AQ903" s="6"/>
      <c r="AR903" s="12" t="str">
        <f t="shared" si="149"/>
        <v/>
      </c>
      <c r="AS903" s="6"/>
      <c r="AT903" s="5"/>
      <c r="AU903" s="53"/>
      <c r="AV903" s="53"/>
      <c r="AW903" s="54"/>
      <c r="AX903" s="15" t="str">
        <f t="shared" si="150"/>
        <v/>
      </c>
      <c r="AY903" s="5"/>
      <c r="AZ903" s="27" t="str">
        <f>IFERROR(VLOOKUP(AY903,vlookup!A$2:I$331,2,FALSE),"")</f>
        <v/>
      </c>
      <c r="BA903" s="27" t="str">
        <f>IFERROR(VLOOKUP(AY903,vlookup!A$2:I$331,3,FALSE),"")</f>
        <v/>
      </c>
      <c r="BB903" s="5"/>
      <c r="BC903" s="27" t="str">
        <f>IFERROR(VLOOKUP(BB903,vlookup!D$2:E$331,2,FALSE),"")</f>
        <v/>
      </c>
      <c r="BD903" s="5"/>
      <c r="BE903" s="27" t="str">
        <f t="shared" si="151"/>
        <v/>
      </c>
      <c r="BF903" s="27" t="str">
        <f>IFERROR(VLOOKUP(BE903,vlookup!G$2:I$331,2,FALSE),"")</f>
        <v/>
      </c>
      <c r="BG903" s="27" t="str">
        <f>IFERROR(VLOOKUP(BE903,vlookup!G$2:I$331,3,FALSE),"")</f>
        <v/>
      </c>
      <c r="BH903" s="5"/>
      <c r="BI903" s="6"/>
      <c r="BJ903" s="6"/>
      <c r="BK903" s="6"/>
      <c r="BL903" s="6"/>
    </row>
    <row r="904" spans="1:64">
      <c r="A904" s="4"/>
      <c r="B904" s="5"/>
      <c r="C904" s="27" t="str">
        <f>IFERROR(VLOOKUP(B904,vlookup!A$2:I$331,2,FALSE),"")</f>
        <v/>
      </c>
      <c r="D904" s="27" t="str">
        <f>IFERROR(VLOOKUP(B904,vlookup!A$2:I$331,3,FALSE),"")</f>
        <v/>
      </c>
      <c r="E904" s="5"/>
      <c r="F904" s="27" t="str">
        <f>IFERROR(VLOOKUP(E904,vlookup!D$2:E$331,2,FALSE),"")</f>
        <v/>
      </c>
      <c r="G904" s="5"/>
      <c r="H904" s="27" t="str">
        <f t="shared" si="142"/>
        <v/>
      </c>
      <c r="I904" s="27" t="str">
        <f>IFERROR(VLOOKUP(H904,vlookup!G$2:I$331,2,FALSE),"")</f>
        <v/>
      </c>
      <c r="J904" s="27" t="str">
        <f>IFERROR(VLOOKUP(H904,vlookup!G$2:I$331,3,FALSE),"")</f>
        <v/>
      </c>
      <c r="K904" s="5"/>
      <c r="L904" s="6"/>
      <c r="M904" s="6"/>
      <c r="N904" s="6"/>
      <c r="O904" s="6"/>
      <c r="P904" s="6"/>
      <c r="Q904" s="14" t="str">
        <f t="shared" si="143"/>
        <v/>
      </c>
      <c r="R904" s="5"/>
      <c r="S904" s="6"/>
      <c r="T904" s="6"/>
      <c r="U904" s="5"/>
      <c r="V904" s="45">
        <f t="shared" si="144"/>
        <v>0</v>
      </c>
      <c r="W904" s="45">
        <f t="shared" si="145"/>
        <v>0</v>
      </c>
      <c r="X904" s="45" t="e">
        <f t="shared" si="146"/>
        <v>#VALUE!</v>
      </c>
      <c r="Y904" s="45">
        <f>IFERROR(VALUE(V904),VLOOKUP(V904,DayReplace[],2,0))</f>
        <v>0</v>
      </c>
      <c r="Z904" s="45">
        <f>IF(V904=0,1,
IF(OR(AND(COUNTIF(Table12[Normal and Leap Years],X904),AA904=3,Y904=30),
AND(COUNTIF(Table9[MM Year],X904),COUNTIF(Table13[Always 29-Day Months],AA904),Y904=30)),Y904
-1,Y904))</f>
        <v>1</v>
      </c>
      <c r="AA904" s="45">
        <f>IFERROR(VALUE(W904),VLOOKUP(W904,MonthReplace[],2,0))</f>
        <v>0</v>
      </c>
      <c r="AB904" s="45" t="e">
        <f>IF(COUNTIF(Table9[MM Year],X904),VLOOKUP(AA904,MonthSerial[],VLOOKUP(X904,Table9[],3,0)+2,0),DATE(X904,AA904,0)-AC904)</f>
        <v>#VALUE!</v>
      </c>
      <c r="AC904" s="45" t="e">
        <f>IF(COUNTIF(Table9[MM Year],X904),
VLOOKUP(X904,Table9[],5,0),
DATE(X904,1,0))</f>
        <v>#VALUE!</v>
      </c>
      <c r="AD904" s="46" t="e">
        <f>IF(AA904=0,DATE(YEAR(AC904+1),7,16),
IF(V904=0,IF(COUNTIF(Table9[MM Year],X904),AC904+AB904+Z904+15-DAY(AC904+AB904+Z904+15)+16,AC904+AB904+Z904-DAY(AC904+AB904+Z904)+16),
IF(COUNTIF(Table9[MM Year],X904),
IF(AC904+AB904+Z904&lt;VLOOKUP(X904,Table9[],7,0),AC904
+AB904+Z904+VLOOKUP(X904,Table9[],4,0),AC904+AB904+Z904),AC904
+AB904+Z904)))</f>
        <v>#VALUE!</v>
      </c>
      <c r="AE904" s="42"/>
      <c r="AF904" s="15" t="str">
        <f>IFERROR(IF(COUNTIF(Table9[MM Year],X904),
IF(AD904&lt;VLOOKUP(X904,Table9[],7,0),AD904
+VLOOKUP(X904,Table9[],4,0),AD904),AD904
),"")</f>
        <v/>
      </c>
      <c r="AG904" s="5"/>
      <c r="AH904" s="5"/>
      <c r="AI904" s="5"/>
      <c r="AJ904" s="6"/>
      <c r="AK904" s="6"/>
      <c r="AL904" s="12" t="str">
        <f t="shared" si="147"/>
        <v/>
      </c>
      <c r="AM904" s="5"/>
      <c r="AN904" s="27" t="str">
        <f t="shared" si="148"/>
        <v/>
      </c>
      <c r="AO904" s="5"/>
      <c r="AP904" s="5"/>
      <c r="AQ904" s="6"/>
      <c r="AR904" s="12" t="str">
        <f t="shared" si="149"/>
        <v/>
      </c>
      <c r="AS904" s="6"/>
      <c r="AT904" s="5"/>
      <c r="AU904" s="53"/>
      <c r="AV904" s="53"/>
      <c r="AW904" s="54"/>
      <c r="AX904" s="15" t="str">
        <f t="shared" si="150"/>
        <v/>
      </c>
      <c r="AY904" s="5"/>
      <c r="AZ904" s="27" t="str">
        <f>IFERROR(VLOOKUP(AY904,vlookup!A$2:I$331,2,FALSE),"")</f>
        <v/>
      </c>
      <c r="BA904" s="27" t="str">
        <f>IFERROR(VLOOKUP(AY904,vlookup!A$2:I$331,3,FALSE),"")</f>
        <v/>
      </c>
      <c r="BB904" s="5"/>
      <c r="BC904" s="27" t="str">
        <f>IFERROR(VLOOKUP(BB904,vlookup!D$2:E$331,2,FALSE),"")</f>
        <v/>
      </c>
      <c r="BD904" s="5"/>
      <c r="BE904" s="27" t="str">
        <f t="shared" si="151"/>
        <v/>
      </c>
      <c r="BF904" s="27" t="str">
        <f>IFERROR(VLOOKUP(BE904,vlookup!G$2:I$331,2,FALSE),"")</f>
        <v/>
      </c>
      <c r="BG904" s="27" t="str">
        <f>IFERROR(VLOOKUP(BE904,vlookup!G$2:I$331,3,FALSE),"")</f>
        <v/>
      </c>
      <c r="BH904" s="5"/>
      <c r="BI904" s="6"/>
      <c r="BJ904" s="6"/>
      <c r="BK904" s="6"/>
      <c r="BL904" s="6"/>
    </row>
    <row r="905" spans="1:64">
      <c r="A905" s="4"/>
      <c r="B905" s="5"/>
      <c r="C905" s="27" t="str">
        <f>IFERROR(VLOOKUP(B905,vlookup!A$2:I$331,2,FALSE),"")</f>
        <v/>
      </c>
      <c r="D905" s="27" t="str">
        <f>IFERROR(VLOOKUP(B905,vlookup!A$2:I$331,3,FALSE),"")</f>
        <v/>
      </c>
      <c r="E905" s="5"/>
      <c r="F905" s="27" t="str">
        <f>IFERROR(VLOOKUP(E905,vlookup!D$2:E$331,2,FALSE),"")</f>
        <v/>
      </c>
      <c r="G905" s="5"/>
      <c r="H905" s="27" t="str">
        <f t="shared" si="142"/>
        <v/>
      </c>
      <c r="I905" s="27" t="str">
        <f>IFERROR(VLOOKUP(H905,vlookup!G$2:I$331,2,FALSE),"")</f>
        <v/>
      </c>
      <c r="J905" s="27" t="str">
        <f>IFERROR(VLOOKUP(H905,vlookup!G$2:I$331,3,FALSE),"")</f>
        <v/>
      </c>
      <c r="K905" s="5"/>
      <c r="L905" s="6"/>
      <c r="M905" s="6"/>
      <c r="N905" s="6"/>
      <c r="O905" s="6"/>
      <c r="P905" s="6"/>
      <c r="Q905" s="14" t="str">
        <f t="shared" si="143"/>
        <v/>
      </c>
      <c r="R905" s="5"/>
      <c r="S905" s="6"/>
      <c r="T905" s="6"/>
      <c r="U905" s="5"/>
      <c r="V905" s="45">
        <f t="shared" si="144"/>
        <v>0</v>
      </c>
      <c r="W905" s="45">
        <f t="shared" si="145"/>
        <v>0</v>
      </c>
      <c r="X905" s="45" t="e">
        <f t="shared" si="146"/>
        <v>#VALUE!</v>
      </c>
      <c r="Y905" s="45">
        <f>IFERROR(VALUE(V905),VLOOKUP(V905,DayReplace[],2,0))</f>
        <v>0</v>
      </c>
      <c r="Z905" s="45">
        <f>IF(V905=0,1,
IF(OR(AND(COUNTIF(Table12[Normal and Leap Years],X905),AA905=3,Y905=30),
AND(COUNTIF(Table9[MM Year],X905),COUNTIF(Table13[Always 29-Day Months],AA905),Y905=30)),Y905
-1,Y905))</f>
        <v>1</v>
      </c>
      <c r="AA905" s="45">
        <f>IFERROR(VALUE(W905),VLOOKUP(W905,MonthReplace[],2,0))</f>
        <v>0</v>
      </c>
      <c r="AB905" s="45" t="e">
        <f>IF(COUNTIF(Table9[MM Year],X905),VLOOKUP(AA905,MonthSerial[],VLOOKUP(X905,Table9[],3,0)+2,0),DATE(X905,AA905,0)-AC905)</f>
        <v>#VALUE!</v>
      </c>
      <c r="AC905" s="45" t="e">
        <f>IF(COUNTIF(Table9[MM Year],X905),
VLOOKUP(X905,Table9[],5,0),
DATE(X905,1,0))</f>
        <v>#VALUE!</v>
      </c>
      <c r="AD905" s="46" t="e">
        <f>IF(AA905=0,DATE(YEAR(AC905+1),7,16),
IF(V905=0,IF(COUNTIF(Table9[MM Year],X905),AC905+AB905+Z905+15-DAY(AC905+AB905+Z905+15)+16,AC905+AB905+Z905-DAY(AC905+AB905+Z905)+16),
IF(COUNTIF(Table9[MM Year],X905),
IF(AC905+AB905+Z905&lt;VLOOKUP(X905,Table9[],7,0),AC905
+AB905+Z905+VLOOKUP(X905,Table9[],4,0),AC905+AB905+Z905),AC905
+AB905+Z905)))</f>
        <v>#VALUE!</v>
      </c>
      <c r="AE905" s="42"/>
      <c r="AF905" s="15" t="str">
        <f>IFERROR(IF(COUNTIF(Table9[MM Year],X905),
IF(AD905&lt;VLOOKUP(X905,Table9[],7,0),AD905
+VLOOKUP(X905,Table9[],4,0),AD905),AD905
),"")</f>
        <v/>
      </c>
      <c r="AG905" s="5"/>
      <c r="AH905" s="5"/>
      <c r="AI905" s="5"/>
      <c r="AJ905" s="6"/>
      <c r="AK905" s="6"/>
      <c r="AL905" s="12" t="str">
        <f t="shared" si="147"/>
        <v/>
      </c>
      <c r="AM905" s="5"/>
      <c r="AN905" s="27" t="str">
        <f t="shared" si="148"/>
        <v/>
      </c>
      <c r="AO905" s="5"/>
      <c r="AP905" s="5"/>
      <c r="AQ905" s="6"/>
      <c r="AR905" s="12" t="str">
        <f t="shared" si="149"/>
        <v/>
      </c>
      <c r="AS905" s="6"/>
      <c r="AT905" s="5"/>
      <c r="AU905" s="53"/>
      <c r="AV905" s="53"/>
      <c r="AW905" s="54"/>
      <c r="AX905" s="15" t="str">
        <f t="shared" si="150"/>
        <v/>
      </c>
      <c r="AY905" s="5"/>
      <c r="AZ905" s="27" t="str">
        <f>IFERROR(VLOOKUP(AY905,vlookup!A$2:I$331,2,FALSE),"")</f>
        <v/>
      </c>
      <c r="BA905" s="27" t="str">
        <f>IFERROR(VLOOKUP(AY905,vlookup!A$2:I$331,3,FALSE),"")</f>
        <v/>
      </c>
      <c r="BB905" s="5"/>
      <c r="BC905" s="27" t="str">
        <f>IFERROR(VLOOKUP(BB905,vlookup!D$2:E$331,2,FALSE),"")</f>
        <v/>
      </c>
      <c r="BD905" s="5"/>
      <c r="BE905" s="27" t="str">
        <f t="shared" si="151"/>
        <v/>
      </c>
      <c r="BF905" s="27" t="str">
        <f>IFERROR(VLOOKUP(BE905,vlookup!G$2:I$331,2,FALSE),"")</f>
        <v/>
      </c>
      <c r="BG905" s="27" t="str">
        <f>IFERROR(VLOOKUP(BE905,vlookup!G$2:I$331,3,FALSE),"")</f>
        <v/>
      </c>
      <c r="BH905" s="5"/>
      <c r="BI905" s="6"/>
      <c r="BJ905" s="6"/>
      <c r="BK905" s="6"/>
      <c r="BL905" s="6"/>
    </row>
    <row r="906" spans="1:64">
      <c r="A906" s="4"/>
      <c r="B906" s="5"/>
      <c r="C906" s="27" t="str">
        <f>IFERROR(VLOOKUP(B906,vlookup!A$2:I$331,2,FALSE),"")</f>
        <v/>
      </c>
      <c r="D906" s="27" t="str">
        <f>IFERROR(VLOOKUP(B906,vlookup!A$2:I$331,3,FALSE),"")</f>
        <v/>
      </c>
      <c r="E906" s="5"/>
      <c r="F906" s="27" t="str">
        <f>IFERROR(VLOOKUP(E906,vlookup!D$2:E$331,2,FALSE),"")</f>
        <v/>
      </c>
      <c r="G906" s="5"/>
      <c r="H906" s="27" t="str">
        <f t="shared" si="142"/>
        <v/>
      </c>
      <c r="I906" s="27" t="str">
        <f>IFERROR(VLOOKUP(H906,vlookup!G$2:I$331,2,FALSE),"")</f>
        <v/>
      </c>
      <c r="J906" s="27" t="str">
        <f>IFERROR(VLOOKUP(H906,vlookup!G$2:I$331,3,FALSE),"")</f>
        <v/>
      </c>
      <c r="K906" s="5"/>
      <c r="L906" s="6"/>
      <c r="M906" s="6"/>
      <c r="N906" s="6"/>
      <c r="O906" s="6"/>
      <c r="P906" s="6"/>
      <c r="Q906" s="14" t="str">
        <f t="shared" si="143"/>
        <v/>
      </c>
      <c r="R906" s="5"/>
      <c r="S906" s="6"/>
      <c r="T906" s="6"/>
      <c r="U906" s="5"/>
      <c r="V906" s="45">
        <f t="shared" si="144"/>
        <v>0</v>
      </c>
      <c r="W906" s="45">
        <f t="shared" si="145"/>
        <v>0</v>
      </c>
      <c r="X906" s="45" t="e">
        <f t="shared" si="146"/>
        <v>#VALUE!</v>
      </c>
      <c r="Y906" s="45">
        <f>IFERROR(VALUE(V906),VLOOKUP(V906,DayReplace[],2,0))</f>
        <v>0</v>
      </c>
      <c r="Z906" s="45">
        <f>IF(V906=0,1,
IF(OR(AND(COUNTIF(Table12[Normal and Leap Years],X906),AA906=3,Y906=30),
AND(COUNTIF(Table9[MM Year],X906),COUNTIF(Table13[Always 29-Day Months],AA906),Y906=30)),Y906
-1,Y906))</f>
        <v>1</v>
      </c>
      <c r="AA906" s="45">
        <f>IFERROR(VALUE(W906),VLOOKUP(W906,MonthReplace[],2,0))</f>
        <v>0</v>
      </c>
      <c r="AB906" s="45" t="e">
        <f>IF(COUNTIF(Table9[MM Year],X906),VLOOKUP(AA906,MonthSerial[],VLOOKUP(X906,Table9[],3,0)+2,0),DATE(X906,AA906,0)-AC906)</f>
        <v>#VALUE!</v>
      </c>
      <c r="AC906" s="45" t="e">
        <f>IF(COUNTIF(Table9[MM Year],X906),
VLOOKUP(X906,Table9[],5,0),
DATE(X906,1,0))</f>
        <v>#VALUE!</v>
      </c>
      <c r="AD906" s="46" t="e">
        <f>IF(AA906=0,DATE(YEAR(AC906+1),7,16),
IF(V906=0,IF(COUNTIF(Table9[MM Year],X906),AC906+AB906+Z906+15-DAY(AC906+AB906+Z906+15)+16,AC906+AB906+Z906-DAY(AC906+AB906+Z906)+16),
IF(COUNTIF(Table9[MM Year],X906),
IF(AC906+AB906+Z906&lt;VLOOKUP(X906,Table9[],7,0),AC906
+AB906+Z906+VLOOKUP(X906,Table9[],4,0),AC906+AB906+Z906),AC906
+AB906+Z906)))</f>
        <v>#VALUE!</v>
      </c>
      <c r="AE906" s="42"/>
      <c r="AF906" s="15" t="str">
        <f>IFERROR(IF(COUNTIF(Table9[MM Year],X906),
IF(AD906&lt;VLOOKUP(X906,Table9[],7,0),AD906
+VLOOKUP(X906,Table9[],4,0),AD906),AD906
),"")</f>
        <v/>
      </c>
      <c r="AG906" s="5"/>
      <c r="AH906" s="5"/>
      <c r="AI906" s="5"/>
      <c r="AJ906" s="6"/>
      <c r="AK906" s="6"/>
      <c r="AL906" s="12" t="str">
        <f t="shared" si="147"/>
        <v/>
      </c>
      <c r="AM906" s="5"/>
      <c r="AN906" s="27" t="str">
        <f t="shared" si="148"/>
        <v/>
      </c>
      <c r="AO906" s="5"/>
      <c r="AP906" s="5"/>
      <c r="AQ906" s="6"/>
      <c r="AR906" s="12" t="str">
        <f t="shared" si="149"/>
        <v/>
      </c>
      <c r="AS906" s="6"/>
      <c r="AT906" s="5"/>
      <c r="AU906" s="53"/>
      <c r="AV906" s="53"/>
      <c r="AW906" s="54"/>
      <c r="AX906" s="15" t="str">
        <f t="shared" si="150"/>
        <v/>
      </c>
      <c r="AY906" s="5"/>
      <c r="AZ906" s="27" t="str">
        <f>IFERROR(VLOOKUP(AY906,vlookup!A$2:I$331,2,FALSE),"")</f>
        <v/>
      </c>
      <c r="BA906" s="27" t="str">
        <f>IFERROR(VLOOKUP(AY906,vlookup!A$2:I$331,3,FALSE),"")</f>
        <v/>
      </c>
      <c r="BB906" s="5"/>
      <c r="BC906" s="27" t="str">
        <f>IFERROR(VLOOKUP(BB906,vlookup!D$2:E$331,2,FALSE),"")</f>
        <v/>
      </c>
      <c r="BD906" s="5"/>
      <c r="BE906" s="27" t="str">
        <f t="shared" si="151"/>
        <v/>
      </c>
      <c r="BF906" s="27" t="str">
        <f>IFERROR(VLOOKUP(BE906,vlookup!G$2:I$331,2,FALSE),"")</f>
        <v/>
      </c>
      <c r="BG906" s="27" t="str">
        <f>IFERROR(VLOOKUP(BE906,vlookup!G$2:I$331,3,FALSE),"")</f>
        <v/>
      </c>
      <c r="BH906" s="5"/>
      <c r="BI906" s="6"/>
      <c r="BJ906" s="6"/>
      <c r="BK906" s="6"/>
      <c r="BL906" s="6"/>
    </row>
    <row r="907" spans="1:64">
      <c r="A907" s="4"/>
      <c r="B907" s="5"/>
      <c r="C907" s="27" t="str">
        <f>IFERROR(VLOOKUP(B907,vlookup!A$2:I$331,2,FALSE),"")</f>
        <v/>
      </c>
      <c r="D907" s="27" t="str">
        <f>IFERROR(VLOOKUP(B907,vlookup!A$2:I$331,3,FALSE),"")</f>
        <v/>
      </c>
      <c r="E907" s="5"/>
      <c r="F907" s="27" t="str">
        <f>IFERROR(VLOOKUP(E907,vlookup!D$2:E$331,2,FALSE),"")</f>
        <v/>
      </c>
      <c r="G907" s="5"/>
      <c r="H907" s="27" t="str">
        <f t="shared" si="142"/>
        <v/>
      </c>
      <c r="I907" s="27" t="str">
        <f>IFERROR(VLOOKUP(H907,vlookup!G$2:I$331,2,FALSE),"")</f>
        <v/>
      </c>
      <c r="J907" s="27" t="str">
        <f>IFERROR(VLOOKUP(H907,vlookup!G$2:I$331,3,FALSE),"")</f>
        <v/>
      </c>
      <c r="K907" s="5"/>
      <c r="L907" s="6"/>
      <c r="M907" s="6"/>
      <c r="N907" s="6"/>
      <c r="O907" s="6"/>
      <c r="P907" s="6"/>
      <c r="Q907" s="14" t="str">
        <f t="shared" si="143"/>
        <v/>
      </c>
      <c r="R907" s="5"/>
      <c r="S907" s="6"/>
      <c r="T907" s="6"/>
      <c r="U907" s="5"/>
      <c r="V907" s="45">
        <f t="shared" si="144"/>
        <v>0</v>
      </c>
      <c r="W907" s="45">
        <f t="shared" si="145"/>
        <v>0</v>
      </c>
      <c r="X907" s="45" t="e">
        <f t="shared" si="146"/>
        <v>#VALUE!</v>
      </c>
      <c r="Y907" s="45">
        <f>IFERROR(VALUE(V907),VLOOKUP(V907,DayReplace[],2,0))</f>
        <v>0</v>
      </c>
      <c r="Z907" s="45">
        <f>IF(V907=0,1,
IF(OR(AND(COUNTIF(Table12[Normal and Leap Years],X907),AA907=3,Y907=30),
AND(COUNTIF(Table9[MM Year],X907),COUNTIF(Table13[Always 29-Day Months],AA907),Y907=30)),Y907
-1,Y907))</f>
        <v>1</v>
      </c>
      <c r="AA907" s="45">
        <f>IFERROR(VALUE(W907),VLOOKUP(W907,MonthReplace[],2,0))</f>
        <v>0</v>
      </c>
      <c r="AB907" s="45" t="e">
        <f>IF(COUNTIF(Table9[MM Year],X907),VLOOKUP(AA907,MonthSerial[],VLOOKUP(X907,Table9[],3,0)+2,0),DATE(X907,AA907,0)-AC907)</f>
        <v>#VALUE!</v>
      </c>
      <c r="AC907" s="45" t="e">
        <f>IF(COUNTIF(Table9[MM Year],X907),
VLOOKUP(X907,Table9[],5,0),
DATE(X907,1,0))</f>
        <v>#VALUE!</v>
      </c>
      <c r="AD907" s="46" t="e">
        <f>IF(AA907=0,DATE(YEAR(AC907+1),7,16),
IF(V907=0,IF(COUNTIF(Table9[MM Year],X907),AC907+AB907+Z907+15-DAY(AC907+AB907+Z907+15)+16,AC907+AB907+Z907-DAY(AC907+AB907+Z907)+16),
IF(COUNTIF(Table9[MM Year],X907),
IF(AC907+AB907+Z907&lt;VLOOKUP(X907,Table9[],7,0),AC907
+AB907+Z907+VLOOKUP(X907,Table9[],4,0),AC907+AB907+Z907),AC907
+AB907+Z907)))</f>
        <v>#VALUE!</v>
      </c>
      <c r="AE907" s="42"/>
      <c r="AF907" s="15" t="str">
        <f>IFERROR(IF(COUNTIF(Table9[MM Year],X907),
IF(AD907&lt;VLOOKUP(X907,Table9[],7,0),AD907
+VLOOKUP(X907,Table9[],4,0),AD907),AD907
),"")</f>
        <v/>
      </c>
      <c r="AG907" s="5"/>
      <c r="AH907" s="5"/>
      <c r="AI907" s="5"/>
      <c r="AJ907" s="6"/>
      <c r="AK907" s="6"/>
      <c r="AL907" s="12" t="str">
        <f t="shared" si="147"/>
        <v/>
      </c>
      <c r="AM907" s="5"/>
      <c r="AN907" s="27" t="str">
        <f t="shared" si="148"/>
        <v/>
      </c>
      <c r="AO907" s="5"/>
      <c r="AP907" s="5"/>
      <c r="AQ907" s="6"/>
      <c r="AR907" s="12" t="str">
        <f t="shared" si="149"/>
        <v/>
      </c>
      <c r="AS907" s="6"/>
      <c r="AT907" s="5"/>
      <c r="AU907" s="53"/>
      <c r="AV907" s="53"/>
      <c r="AW907" s="54"/>
      <c r="AX907" s="15" t="str">
        <f t="shared" si="150"/>
        <v/>
      </c>
      <c r="AY907" s="5"/>
      <c r="AZ907" s="27" t="str">
        <f>IFERROR(VLOOKUP(AY907,vlookup!A$2:I$331,2,FALSE),"")</f>
        <v/>
      </c>
      <c r="BA907" s="27" t="str">
        <f>IFERROR(VLOOKUP(AY907,vlookup!A$2:I$331,3,FALSE),"")</f>
        <v/>
      </c>
      <c r="BB907" s="5"/>
      <c r="BC907" s="27" t="str">
        <f>IFERROR(VLOOKUP(BB907,vlookup!D$2:E$331,2,FALSE),"")</f>
        <v/>
      </c>
      <c r="BD907" s="5"/>
      <c r="BE907" s="27" t="str">
        <f t="shared" si="151"/>
        <v/>
      </c>
      <c r="BF907" s="27" t="str">
        <f>IFERROR(VLOOKUP(BE907,vlookup!G$2:I$331,2,FALSE),"")</f>
        <v/>
      </c>
      <c r="BG907" s="27" t="str">
        <f>IFERROR(VLOOKUP(BE907,vlookup!G$2:I$331,3,FALSE),"")</f>
        <v/>
      </c>
      <c r="BH907" s="5"/>
      <c r="BI907" s="6"/>
      <c r="BJ907" s="6"/>
      <c r="BK907" s="6"/>
      <c r="BL907" s="6"/>
    </row>
    <row r="908" spans="1:64">
      <c r="A908" s="4"/>
      <c r="B908" s="5"/>
      <c r="C908" s="27" t="str">
        <f>IFERROR(VLOOKUP(B908,vlookup!A$2:I$331,2,FALSE),"")</f>
        <v/>
      </c>
      <c r="D908" s="27" t="str">
        <f>IFERROR(VLOOKUP(B908,vlookup!A$2:I$331,3,FALSE),"")</f>
        <v/>
      </c>
      <c r="E908" s="5"/>
      <c r="F908" s="27" t="str">
        <f>IFERROR(VLOOKUP(E908,vlookup!D$2:E$331,2,FALSE),"")</f>
        <v/>
      </c>
      <c r="G908" s="5"/>
      <c r="H908" s="27" t="str">
        <f t="shared" si="142"/>
        <v/>
      </c>
      <c r="I908" s="27" t="str">
        <f>IFERROR(VLOOKUP(H908,vlookup!G$2:I$331,2,FALSE),"")</f>
        <v/>
      </c>
      <c r="J908" s="27" t="str">
        <f>IFERROR(VLOOKUP(H908,vlookup!G$2:I$331,3,FALSE),"")</f>
        <v/>
      </c>
      <c r="K908" s="5"/>
      <c r="L908" s="6"/>
      <c r="M908" s="6"/>
      <c r="N908" s="6"/>
      <c r="O908" s="6"/>
      <c r="P908" s="6"/>
      <c r="Q908" s="14" t="str">
        <f t="shared" si="143"/>
        <v/>
      </c>
      <c r="R908" s="5"/>
      <c r="S908" s="6"/>
      <c r="T908" s="6"/>
      <c r="U908" s="5"/>
      <c r="V908" s="45">
        <f t="shared" si="144"/>
        <v>0</v>
      </c>
      <c r="W908" s="45">
        <f t="shared" si="145"/>
        <v>0</v>
      </c>
      <c r="X908" s="45" t="e">
        <f t="shared" si="146"/>
        <v>#VALUE!</v>
      </c>
      <c r="Y908" s="45">
        <f>IFERROR(VALUE(V908),VLOOKUP(V908,DayReplace[],2,0))</f>
        <v>0</v>
      </c>
      <c r="Z908" s="45">
        <f>IF(V908=0,1,
IF(OR(AND(COUNTIF(Table12[Normal and Leap Years],X908),AA908=3,Y908=30),
AND(COUNTIF(Table9[MM Year],X908),COUNTIF(Table13[Always 29-Day Months],AA908),Y908=30)),Y908
-1,Y908))</f>
        <v>1</v>
      </c>
      <c r="AA908" s="45">
        <f>IFERROR(VALUE(W908),VLOOKUP(W908,MonthReplace[],2,0))</f>
        <v>0</v>
      </c>
      <c r="AB908" s="45" t="e">
        <f>IF(COUNTIF(Table9[MM Year],X908),VLOOKUP(AA908,MonthSerial[],VLOOKUP(X908,Table9[],3,0)+2,0),DATE(X908,AA908,0)-AC908)</f>
        <v>#VALUE!</v>
      </c>
      <c r="AC908" s="45" t="e">
        <f>IF(COUNTIF(Table9[MM Year],X908),
VLOOKUP(X908,Table9[],5,0),
DATE(X908,1,0))</f>
        <v>#VALUE!</v>
      </c>
      <c r="AD908" s="46" t="e">
        <f>IF(AA908=0,DATE(YEAR(AC908+1),7,16),
IF(V908=0,IF(COUNTIF(Table9[MM Year],X908),AC908+AB908+Z908+15-DAY(AC908+AB908+Z908+15)+16,AC908+AB908+Z908-DAY(AC908+AB908+Z908)+16),
IF(COUNTIF(Table9[MM Year],X908),
IF(AC908+AB908+Z908&lt;VLOOKUP(X908,Table9[],7,0),AC908
+AB908+Z908+VLOOKUP(X908,Table9[],4,0),AC908+AB908+Z908),AC908
+AB908+Z908)))</f>
        <v>#VALUE!</v>
      </c>
      <c r="AE908" s="42"/>
      <c r="AF908" s="15" t="str">
        <f>IFERROR(IF(COUNTIF(Table9[MM Year],X908),
IF(AD908&lt;VLOOKUP(X908,Table9[],7,0),AD908
+VLOOKUP(X908,Table9[],4,0),AD908),AD908
),"")</f>
        <v/>
      </c>
      <c r="AG908" s="5"/>
      <c r="AH908" s="5"/>
      <c r="AI908" s="5"/>
      <c r="AJ908" s="6"/>
      <c r="AK908" s="6"/>
      <c r="AL908" s="12" t="str">
        <f t="shared" si="147"/>
        <v/>
      </c>
      <c r="AM908" s="5"/>
      <c r="AN908" s="27" t="str">
        <f t="shared" si="148"/>
        <v/>
      </c>
      <c r="AO908" s="5"/>
      <c r="AP908" s="5"/>
      <c r="AQ908" s="6"/>
      <c r="AR908" s="12" t="str">
        <f t="shared" si="149"/>
        <v/>
      </c>
      <c r="AS908" s="6"/>
      <c r="AT908" s="5"/>
      <c r="AU908" s="53"/>
      <c r="AV908" s="53"/>
      <c r="AW908" s="54"/>
      <c r="AX908" s="15" t="str">
        <f t="shared" si="150"/>
        <v/>
      </c>
      <c r="AY908" s="5"/>
      <c r="AZ908" s="27" t="str">
        <f>IFERROR(VLOOKUP(AY908,vlookup!A$2:I$331,2,FALSE),"")</f>
        <v/>
      </c>
      <c r="BA908" s="27" t="str">
        <f>IFERROR(VLOOKUP(AY908,vlookup!A$2:I$331,3,FALSE),"")</f>
        <v/>
      </c>
      <c r="BB908" s="5"/>
      <c r="BC908" s="27" t="str">
        <f>IFERROR(VLOOKUP(BB908,vlookup!D$2:E$331,2,FALSE),"")</f>
        <v/>
      </c>
      <c r="BD908" s="5"/>
      <c r="BE908" s="27" t="str">
        <f t="shared" si="151"/>
        <v/>
      </c>
      <c r="BF908" s="27" t="str">
        <f>IFERROR(VLOOKUP(BE908,vlookup!G$2:I$331,2,FALSE),"")</f>
        <v/>
      </c>
      <c r="BG908" s="27" t="str">
        <f>IFERROR(VLOOKUP(BE908,vlookup!G$2:I$331,3,FALSE),"")</f>
        <v/>
      </c>
      <c r="BH908" s="5"/>
      <c r="BI908" s="6"/>
      <c r="BJ908" s="6"/>
      <c r="BK908" s="6"/>
      <c r="BL908" s="6"/>
    </row>
    <row r="909" spans="1:64">
      <c r="A909" s="4"/>
      <c r="B909" s="5"/>
      <c r="C909" s="27" t="str">
        <f>IFERROR(VLOOKUP(B909,vlookup!A$2:I$331,2,FALSE),"")</f>
        <v/>
      </c>
      <c r="D909" s="27" t="str">
        <f>IFERROR(VLOOKUP(B909,vlookup!A$2:I$331,3,FALSE),"")</f>
        <v/>
      </c>
      <c r="E909" s="5"/>
      <c r="F909" s="27" t="str">
        <f>IFERROR(VLOOKUP(E909,vlookup!D$2:E$331,2,FALSE),"")</f>
        <v/>
      </c>
      <c r="G909" s="5"/>
      <c r="H909" s="27" t="str">
        <f t="shared" si="142"/>
        <v/>
      </c>
      <c r="I909" s="27" t="str">
        <f>IFERROR(VLOOKUP(H909,vlookup!G$2:I$331,2,FALSE),"")</f>
        <v/>
      </c>
      <c r="J909" s="27" t="str">
        <f>IFERROR(VLOOKUP(H909,vlookup!G$2:I$331,3,FALSE),"")</f>
        <v/>
      </c>
      <c r="K909" s="5"/>
      <c r="L909" s="6"/>
      <c r="M909" s="6"/>
      <c r="N909" s="6"/>
      <c r="O909" s="6"/>
      <c r="P909" s="6"/>
      <c r="Q909" s="14" t="str">
        <f t="shared" si="143"/>
        <v/>
      </c>
      <c r="R909" s="5"/>
      <c r="S909" s="6"/>
      <c r="T909" s="6"/>
      <c r="U909" s="5"/>
      <c r="V909" s="45">
        <f t="shared" si="144"/>
        <v>0</v>
      </c>
      <c r="W909" s="45">
        <f t="shared" si="145"/>
        <v>0</v>
      </c>
      <c r="X909" s="45" t="e">
        <f t="shared" si="146"/>
        <v>#VALUE!</v>
      </c>
      <c r="Y909" s="45">
        <f>IFERROR(VALUE(V909),VLOOKUP(V909,DayReplace[],2,0))</f>
        <v>0</v>
      </c>
      <c r="Z909" s="45">
        <f>IF(V909=0,1,
IF(OR(AND(COUNTIF(Table12[Normal and Leap Years],X909),AA909=3,Y909=30),
AND(COUNTIF(Table9[MM Year],X909),COUNTIF(Table13[Always 29-Day Months],AA909),Y909=30)),Y909
-1,Y909))</f>
        <v>1</v>
      </c>
      <c r="AA909" s="45">
        <f>IFERROR(VALUE(W909),VLOOKUP(W909,MonthReplace[],2,0))</f>
        <v>0</v>
      </c>
      <c r="AB909" s="45" t="e">
        <f>IF(COUNTIF(Table9[MM Year],X909),VLOOKUP(AA909,MonthSerial[],VLOOKUP(X909,Table9[],3,0)+2,0),DATE(X909,AA909,0)-AC909)</f>
        <v>#VALUE!</v>
      </c>
      <c r="AC909" s="45" t="e">
        <f>IF(COUNTIF(Table9[MM Year],X909),
VLOOKUP(X909,Table9[],5,0),
DATE(X909,1,0))</f>
        <v>#VALUE!</v>
      </c>
      <c r="AD909" s="46" t="e">
        <f>IF(AA909=0,DATE(YEAR(AC909+1),7,16),
IF(V909=0,IF(COUNTIF(Table9[MM Year],X909),AC909+AB909+Z909+15-DAY(AC909+AB909+Z909+15)+16,AC909+AB909+Z909-DAY(AC909+AB909+Z909)+16),
IF(COUNTIF(Table9[MM Year],X909),
IF(AC909+AB909+Z909&lt;VLOOKUP(X909,Table9[],7,0),AC909
+AB909+Z909+VLOOKUP(X909,Table9[],4,0),AC909+AB909+Z909),AC909
+AB909+Z909)))</f>
        <v>#VALUE!</v>
      </c>
      <c r="AE909" s="42"/>
      <c r="AF909" s="15" t="str">
        <f>IFERROR(IF(COUNTIF(Table9[MM Year],X909),
IF(AD909&lt;VLOOKUP(X909,Table9[],7,0),AD909
+VLOOKUP(X909,Table9[],4,0),AD909),AD909
),"")</f>
        <v/>
      </c>
      <c r="AG909" s="5"/>
      <c r="AH909" s="5"/>
      <c r="AI909" s="5"/>
      <c r="AJ909" s="6"/>
      <c r="AK909" s="6"/>
      <c r="AL909" s="12" t="str">
        <f t="shared" si="147"/>
        <v/>
      </c>
      <c r="AM909" s="5"/>
      <c r="AN909" s="27" t="str">
        <f t="shared" si="148"/>
        <v/>
      </c>
      <c r="AO909" s="5"/>
      <c r="AP909" s="5"/>
      <c r="AQ909" s="6"/>
      <c r="AR909" s="12" t="str">
        <f t="shared" si="149"/>
        <v/>
      </c>
      <c r="AS909" s="6"/>
      <c r="AT909" s="5"/>
      <c r="AU909" s="53"/>
      <c r="AV909" s="53"/>
      <c r="AW909" s="54"/>
      <c r="AX909" s="15" t="str">
        <f t="shared" si="150"/>
        <v/>
      </c>
      <c r="AY909" s="5"/>
      <c r="AZ909" s="27" t="str">
        <f>IFERROR(VLOOKUP(AY909,vlookup!A$2:I$331,2,FALSE),"")</f>
        <v/>
      </c>
      <c r="BA909" s="27" t="str">
        <f>IFERROR(VLOOKUP(AY909,vlookup!A$2:I$331,3,FALSE),"")</f>
        <v/>
      </c>
      <c r="BB909" s="5"/>
      <c r="BC909" s="27" t="str">
        <f>IFERROR(VLOOKUP(BB909,vlookup!D$2:E$331,2,FALSE),"")</f>
        <v/>
      </c>
      <c r="BD909" s="5"/>
      <c r="BE909" s="27" t="str">
        <f t="shared" si="151"/>
        <v/>
      </c>
      <c r="BF909" s="27" t="str">
        <f>IFERROR(VLOOKUP(BE909,vlookup!G$2:I$331,2,FALSE),"")</f>
        <v/>
      </c>
      <c r="BG909" s="27" t="str">
        <f>IFERROR(VLOOKUP(BE909,vlookup!G$2:I$331,3,FALSE),"")</f>
        <v/>
      </c>
      <c r="BH909" s="5"/>
      <c r="BI909" s="6"/>
      <c r="BJ909" s="6"/>
      <c r="BK909" s="6"/>
      <c r="BL909" s="6"/>
    </row>
    <row r="910" spans="1:64">
      <c r="A910" s="4"/>
      <c r="B910" s="5"/>
      <c r="C910" s="27" t="str">
        <f>IFERROR(VLOOKUP(B910,vlookup!A$2:I$331,2,FALSE),"")</f>
        <v/>
      </c>
      <c r="D910" s="27" t="str">
        <f>IFERROR(VLOOKUP(B910,vlookup!A$2:I$331,3,FALSE),"")</f>
        <v/>
      </c>
      <c r="E910" s="5"/>
      <c r="F910" s="27" t="str">
        <f>IFERROR(VLOOKUP(E910,vlookup!D$2:E$331,2,FALSE),"")</f>
        <v/>
      </c>
      <c r="G910" s="5"/>
      <c r="H910" s="27" t="str">
        <f t="shared" si="142"/>
        <v/>
      </c>
      <c r="I910" s="27" t="str">
        <f>IFERROR(VLOOKUP(H910,vlookup!G$2:I$331,2,FALSE),"")</f>
        <v/>
      </c>
      <c r="J910" s="27" t="str">
        <f>IFERROR(VLOOKUP(H910,vlookup!G$2:I$331,3,FALSE),"")</f>
        <v/>
      </c>
      <c r="K910" s="5"/>
      <c r="L910" s="6"/>
      <c r="M910" s="6"/>
      <c r="N910" s="6"/>
      <c r="O910" s="6"/>
      <c r="P910" s="6"/>
      <c r="Q910" s="14" t="str">
        <f t="shared" si="143"/>
        <v/>
      </c>
      <c r="R910" s="5"/>
      <c r="S910" s="6"/>
      <c r="T910" s="6"/>
      <c r="U910" s="5"/>
      <c r="V910" s="45">
        <f t="shared" si="144"/>
        <v>0</v>
      </c>
      <c r="W910" s="45">
        <f t="shared" si="145"/>
        <v>0</v>
      </c>
      <c r="X910" s="45" t="e">
        <f t="shared" si="146"/>
        <v>#VALUE!</v>
      </c>
      <c r="Y910" s="45">
        <f>IFERROR(VALUE(V910),VLOOKUP(V910,DayReplace[],2,0))</f>
        <v>0</v>
      </c>
      <c r="Z910" s="45">
        <f>IF(V910=0,1,
IF(OR(AND(COUNTIF(Table12[Normal and Leap Years],X910),AA910=3,Y910=30),
AND(COUNTIF(Table9[MM Year],X910),COUNTIF(Table13[Always 29-Day Months],AA910),Y910=30)),Y910
-1,Y910))</f>
        <v>1</v>
      </c>
      <c r="AA910" s="45">
        <f>IFERROR(VALUE(W910),VLOOKUP(W910,MonthReplace[],2,0))</f>
        <v>0</v>
      </c>
      <c r="AB910" s="45" t="e">
        <f>IF(COUNTIF(Table9[MM Year],X910),VLOOKUP(AA910,MonthSerial[],VLOOKUP(X910,Table9[],3,0)+2,0),DATE(X910,AA910,0)-AC910)</f>
        <v>#VALUE!</v>
      </c>
      <c r="AC910" s="45" t="e">
        <f>IF(COUNTIF(Table9[MM Year],X910),
VLOOKUP(X910,Table9[],5,0),
DATE(X910,1,0))</f>
        <v>#VALUE!</v>
      </c>
      <c r="AD910" s="46" t="e">
        <f>IF(AA910=0,DATE(YEAR(AC910+1),7,16),
IF(V910=0,IF(COUNTIF(Table9[MM Year],X910),AC910+AB910+Z910+15-DAY(AC910+AB910+Z910+15)+16,AC910+AB910+Z910-DAY(AC910+AB910+Z910)+16),
IF(COUNTIF(Table9[MM Year],X910),
IF(AC910+AB910+Z910&lt;VLOOKUP(X910,Table9[],7,0),AC910
+AB910+Z910+VLOOKUP(X910,Table9[],4,0),AC910+AB910+Z910),AC910
+AB910+Z910)))</f>
        <v>#VALUE!</v>
      </c>
      <c r="AE910" s="42"/>
      <c r="AF910" s="15" t="str">
        <f>IFERROR(IF(COUNTIF(Table9[MM Year],X910),
IF(AD910&lt;VLOOKUP(X910,Table9[],7,0),AD910
+VLOOKUP(X910,Table9[],4,0),AD910),AD910
),"")</f>
        <v/>
      </c>
      <c r="AG910" s="5"/>
      <c r="AH910" s="5"/>
      <c r="AI910" s="5"/>
      <c r="AJ910" s="6"/>
      <c r="AK910" s="6"/>
      <c r="AL910" s="12" t="str">
        <f t="shared" si="147"/>
        <v/>
      </c>
      <c r="AM910" s="5"/>
      <c r="AN910" s="27" t="str">
        <f t="shared" si="148"/>
        <v/>
      </c>
      <c r="AO910" s="5"/>
      <c r="AP910" s="5"/>
      <c r="AQ910" s="6"/>
      <c r="AR910" s="12" t="str">
        <f t="shared" si="149"/>
        <v/>
      </c>
      <c r="AS910" s="6"/>
      <c r="AT910" s="5"/>
      <c r="AU910" s="53"/>
      <c r="AV910" s="53"/>
      <c r="AW910" s="54"/>
      <c r="AX910" s="15" t="str">
        <f t="shared" si="150"/>
        <v/>
      </c>
      <c r="AY910" s="5"/>
      <c r="AZ910" s="27" t="str">
        <f>IFERROR(VLOOKUP(AY910,vlookup!A$2:I$331,2,FALSE),"")</f>
        <v/>
      </c>
      <c r="BA910" s="27" t="str">
        <f>IFERROR(VLOOKUP(AY910,vlookup!A$2:I$331,3,FALSE),"")</f>
        <v/>
      </c>
      <c r="BB910" s="5"/>
      <c r="BC910" s="27" t="str">
        <f>IFERROR(VLOOKUP(BB910,vlookup!D$2:E$331,2,FALSE),"")</f>
        <v/>
      </c>
      <c r="BD910" s="5"/>
      <c r="BE910" s="27" t="str">
        <f t="shared" si="151"/>
        <v/>
      </c>
      <c r="BF910" s="27" t="str">
        <f>IFERROR(VLOOKUP(BE910,vlookup!G$2:I$331,2,FALSE),"")</f>
        <v/>
      </c>
      <c r="BG910" s="27" t="str">
        <f>IFERROR(VLOOKUP(BE910,vlookup!G$2:I$331,3,FALSE),"")</f>
        <v/>
      </c>
      <c r="BH910" s="5"/>
      <c r="BI910" s="6"/>
      <c r="BJ910" s="6"/>
      <c r="BK910" s="6"/>
      <c r="BL910" s="6"/>
    </row>
    <row r="911" spans="1:64">
      <c r="A911" s="4"/>
      <c r="B911" s="5"/>
      <c r="C911" s="27" t="str">
        <f>IFERROR(VLOOKUP(B911,vlookup!A$2:I$331,2,FALSE),"")</f>
        <v/>
      </c>
      <c r="D911" s="27" t="str">
        <f>IFERROR(VLOOKUP(B911,vlookup!A$2:I$331,3,FALSE),"")</f>
        <v/>
      </c>
      <c r="E911" s="5"/>
      <c r="F911" s="27" t="str">
        <f>IFERROR(VLOOKUP(E911,vlookup!D$2:E$331,2,FALSE),"")</f>
        <v/>
      </c>
      <c r="G911" s="5"/>
      <c r="H911" s="27" t="str">
        <f t="shared" si="142"/>
        <v/>
      </c>
      <c r="I911" s="27" t="str">
        <f>IFERROR(VLOOKUP(H911,vlookup!G$2:I$331,2,FALSE),"")</f>
        <v/>
      </c>
      <c r="J911" s="27" t="str">
        <f>IFERROR(VLOOKUP(H911,vlookup!G$2:I$331,3,FALSE),"")</f>
        <v/>
      </c>
      <c r="K911" s="5"/>
      <c r="L911" s="6"/>
      <c r="M911" s="6"/>
      <c r="N911" s="6"/>
      <c r="O911" s="6"/>
      <c r="P911" s="6"/>
      <c r="Q911" s="14" t="str">
        <f t="shared" si="143"/>
        <v/>
      </c>
      <c r="R911" s="5"/>
      <c r="S911" s="6"/>
      <c r="T911" s="6"/>
      <c r="U911" s="5"/>
      <c r="V911" s="45">
        <f t="shared" si="144"/>
        <v>0</v>
      </c>
      <c r="W911" s="45">
        <f t="shared" si="145"/>
        <v>0</v>
      </c>
      <c r="X911" s="45" t="e">
        <f t="shared" si="146"/>
        <v>#VALUE!</v>
      </c>
      <c r="Y911" s="45">
        <f>IFERROR(VALUE(V911),VLOOKUP(V911,DayReplace[],2,0))</f>
        <v>0</v>
      </c>
      <c r="Z911" s="45">
        <f>IF(V911=0,1,
IF(OR(AND(COUNTIF(Table12[Normal and Leap Years],X911),AA911=3,Y911=30),
AND(COUNTIF(Table9[MM Year],X911),COUNTIF(Table13[Always 29-Day Months],AA911),Y911=30)),Y911
-1,Y911))</f>
        <v>1</v>
      </c>
      <c r="AA911" s="45">
        <f>IFERROR(VALUE(W911),VLOOKUP(W911,MonthReplace[],2,0))</f>
        <v>0</v>
      </c>
      <c r="AB911" s="45" t="e">
        <f>IF(COUNTIF(Table9[MM Year],X911),VLOOKUP(AA911,MonthSerial[],VLOOKUP(X911,Table9[],3,0)+2,0),DATE(X911,AA911,0)-AC911)</f>
        <v>#VALUE!</v>
      </c>
      <c r="AC911" s="45" t="e">
        <f>IF(COUNTIF(Table9[MM Year],X911),
VLOOKUP(X911,Table9[],5,0),
DATE(X911,1,0))</f>
        <v>#VALUE!</v>
      </c>
      <c r="AD911" s="46" t="e">
        <f>IF(AA911=0,DATE(YEAR(AC911+1),7,16),
IF(V911=0,IF(COUNTIF(Table9[MM Year],X911),AC911+AB911+Z911+15-DAY(AC911+AB911+Z911+15)+16,AC911+AB911+Z911-DAY(AC911+AB911+Z911)+16),
IF(COUNTIF(Table9[MM Year],X911),
IF(AC911+AB911+Z911&lt;VLOOKUP(X911,Table9[],7,0),AC911
+AB911+Z911+VLOOKUP(X911,Table9[],4,0),AC911+AB911+Z911),AC911
+AB911+Z911)))</f>
        <v>#VALUE!</v>
      </c>
      <c r="AE911" s="42"/>
      <c r="AF911" s="15" t="str">
        <f>IFERROR(IF(COUNTIF(Table9[MM Year],X911),
IF(AD911&lt;VLOOKUP(X911,Table9[],7,0),AD911
+VLOOKUP(X911,Table9[],4,0),AD911),AD911
),"")</f>
        <v/>
      </c>
      <c r="AG911" s="5"/>
      <c r="AH911" s="5"/>
      <c r="AI911" s="5"/>
      <c r="AJ911" s="6"/>
      <c r="AK911" s="6"/>
      <c r="AL911" s="12" t="str">
        <f t="shared" si="147"/>
        <v/>
      </c>
      <c r="AM911" s="5"/>
      <c r="AN911" s="27" t="str">
        <f t="shared" si="148"/>
        <v/>
      </c>
      <c r="AO911" s="5"/>
      <c r="AP911" s="5"/>
      <c r="AQ911" s="6"/>
      <c r="AR911" s="12" t="str">
        <f t="shared" si="149"/>
        <v/>
      </c>
      <c r="AS911" s="6"/>
      <c r="AT911" s="5"/>
      <c r="AU911" s="53"/>
      <c r="AV911" s="53"/>
      <c r="AW911" s="54"/>
      <c r="AX911" s="15" t="str">
        <f t="shared" si="150"/>
        <v/>
      </c>
      <c r="AY911" s="5"/>
      <c r="AZ911" s="27" t="str">
        <f>IFERROR(VLOOKUP(AY911,vlookup!A$2:I$331,2,FALSE),"")</f>
        <v/>
      </c>
      <c r="BA911" s="27" t="str">
        <f>IFERROR(VLOOKUP(AY911,vlookup!A$2:I$331,3,FALSE),"")</f>
        <v/>
      </c>
      <c r="BB911" s="5"/>
      <c r="BC911" s="27" t="str">
        <f>IFERROR(VLOOKUP(BB911,vlookup!D$2:E$331,2,FALSE),"")</f>
        <v/>
      </c>
      <c r="BD911" s="5"/>
      <c r="BE911" s="27" t="str">
        <f t="shared" si="151"/>
        <v/>
      </c>
      <c r="BF911" s="27" t="str">
        <f>IFERROR(VLOOKUP(BE911,vlookup!G$2:I$331,2,FALSE),"")</f>
        <v/>
      </c>
      <c r="BG911" s="27" t="str">
        <f>IFERROR(VLOOKUP(BE911,vlookup!G$2:I$331,3,FALSE),"")</f>
        <v/>
      </c>
      <c r="BH911" s="5"/>
      <c r="BI911" s="6"/>
      <c r="BJ911" s="6"/>
      <c r="BK911" s="6"/>
      <c r="BL911" s="6"/>
    </row>
    <row r="912" spans="1:64">
      <c r="A912" s="4"/>
      <c r="B912" s="5"/>
      <c r="C912" s="27" t="str">
        <f>IFERROR(VLOOKUP(B912,vlookup!A$2:I$331,2,FALSE),"")</f>
        <v/>
      </c>
      <c r="D912" s="27" t="str">
        <f>IFERROR(VLOOKUP(B912,vlookup!A$2:I$331,3,FALSE),"")</f>
        <v/>
      </c>
      <c r="E912" s="5"/>
      <c r="F912" s="27" t="str">
        <f>IFERROR(VLOOKUP(E912,vlookup!D$2:E$331,2,FALSE),"")</f>
        <v/>
      </c>
      <c r="G912" s="5"/>
      <c r="H912" s="27" t="str">
        <f t="shared" si="142"/>
        <v/>
      </c>
      <c r="I912" s="27" t="str">
        <f>IFERROR(VLOOKUP(H912,vlookup!G$2:I$331,2,FALSE),"")</f>
        <v/>
      </c>
      <c r="J912" s="27" t="str">
        <f>IFERROR(VLOOKUP(H912,vlookup!G$2:I$331,3,FALSE),"")</f>
        <v/>
      </c>
      <c r="K912" s="5"/>
      <c r="L912" s="6"/>
      <c r="M912" s="6"/>
      <c r="N912" s="6"/>
      <c r="O912" s="6"/>
      <c r="P912" s="6"/>
      <c r="Q912" s="14" t="str">
        <f t="shared" si="143"/>
        <v/>
      </c>
      <c r="R912" s="5"/>
      <c r="S912" s="6"/>
      <c r="T912" s="6"/>
      <c r="U912" s="5"/>
      <c r="V912" s="45">
        <f t="shared" si="144"/>
        <v>0</v>
      </c>
      <c r="W912" s="45">
        <f t="shared" si="145"/>
        <v>0</v>
      </c>
      <c r="X912" s="45" t="e">
        <f t="shared" si="146"/>
        <v>#VALUE!</v>
      </c>
      <c r="Y912" s="45">
        <f>IFERROR(VALUE(V912),VLOOKUP(V912,DayReplace[],2,0))</f>
        <v>0</v>
      </c>
      <c r="Z912" s="45">
        <f>IF(V912=0,1,
IF(OR(AND(COUNTIF(Table12[Normal and Leap Years],X912),AA912=3,Y912=30),
AND(COUNTIF(Table9[MM Year],X912),COUNTIF(Table13[Always 29-Day Months],AA912),Y912=30)),Y912
-1,Y912))</f>
        <v>1</v>
      </c>
      <c r="AA912" s="45">
        <f>IFERROR(VALUE(W912),VLOOKUP(W912,MonthReplace[],2,0))</f>
        <v>0</v>
      </c>
      <c r="AB912" s="45" t="e">
        <f>IF(COUNTIF(Table9[MM Year],X912),VLOOKUP(AA912,MonthSerial[],VLOOKUP(X912,Table9[],3,0)+2,0),DATE(X912,AA912,0)-AC912)</f>
        <v>#VALUE!</v>
      </c>
      <c r="AC912" s="45" t="e">
        <f>IF(COUNTIF(Table9[MM Year],X912),
VLOOKUP(X912,Table9[],5,0),
DATE(X912,1,0))</f>
        <v>#VALUE!</v>
      </c>
      <c r="AD912" s="46" t="e">
        <f>IF(AA912=0,DATE(YEAR(AC912+1),7,16),
IF(V912=0,IF(COUNTIF(Table9[MM Year],X912),AC912+AB912+Z912+15-DAY(AC912+AB912+Z912+15)+16,AC912+AB912+Z912-DAY(AC912+AB912+Z912)+16),
IF(COUNTIF(Table9[MM Year],X912),
IF(AC912+AB912+Z912&lt;VLOOKUP(X912,Table9[],7,0),AC912
+AB912+Z912+VLOOKUP(X912,Table9[],4,0),AC912+AB912+Z912),AC912
+AB912+Z912)))</f>
        <v>#VALUE!</v>
      </c>
      <c r="AE912" s="42"/>
      <c r="AF912" s="15" t="str">
        <f>IFERROR(IF(COUNTIF(Table9[MM Year],X912),
IF(AD912&lt;VLOOKUP(X912,Table9[],7,0),AD912
+VLOOKUP(X912,Table9[],4,0),AD912),AD912
),"")</f>
        <v/>
      </c>
      <c r="AG912" s="5"/>
      <c r="AH912" s="5"/>
      <c r="AI912" s="5"/>
      <c r="AJ912" s="6"/>
      <c r="AK912" s="6"/>
      <c r="AL912" s="12" t="str">
        <f t="shared" si="147"/>
        <v/>
      </c>
      <c r="AM912" s="5"/>
      <c r="AN912" s="27" t="str">
        <f t="shared" si="148"/>
        <v/>
      </c>
      <c r="AO912" s="5"/>
      <c r="AP912" s="5"/>
      <c r="AQ912" s="6"/>
      <c r="AR912" s="12" t="str">
        <f t="shared" si="149"/>
        <v/>
      </c>
      <c r="AS912" s="6"/>
      <c r="AT912" s="5"/>
      <c r="AU912" s="53"/>
      <c r="AV912" s="53"/>
      <c r="AW912" s="54"/>
      <c r="AX912" s="15" t="str">
        <f t="shared" si="150"/>
        <v/>
      </c>
      <c r="AY912" s="5"/>
      <c r="AZ912" s="27" t="str">
        <f>IFERROR(VLOOKUP(AY912,vlookup!A$2:I$331,2,FALSE),"")</f>
        <v/>
      </c>
      <c r="BA912" s="27" t="str">
        <f>IFERROR(VLOOKUP(AY912,vlookup!A$2:I$331,3,FALSE),"")</f>
        <v/>
      </c>
      <c r="BB912" s="5"/>
      <c r="BC912" s="27" t="str">
        <f>IFERROR(VLOOKUP(BB912,vlookup!D$2:E$331,2,FALSE),"")</f>
        <v/>
      </c>
      <c r="BD912" s="5"/>
      <c r="BE912" s="27" t="str">
        <f t="shared" si="151"/>
        <v/>
      </c>
      <c r="BF912" s="27" t="str">
        <f>IFERROR(VLOOKUP(BE912,vlookup!G$2:I$331,2,FALSE),"")</f>
        <v/>
      </c>
      <c r="BG912" s="27" t="str">
        <f>IFERROR(VLOOKUP(BE912,vlookup!G$2:I$331,3,FALSE),"")</f>
        <v/>
      </c>
      <c r="BH912" s="5"/>
      <c r="BI912" s="6"/>
      <c r="BJ912" s="6"/>
      <c r="BK912" s="6"/>
      <c r="BL912" s="6"/>
    </row>
    <row r="913" spans="1:64">
      <c r="A913" s="4"/>
      <c r="B913" s="5"/>
      <c r="C913" s="27" t="str">
        <f>IFERROR(VLOOKUP(B913,vlookup!A$2:I$331,2,FALSE),"")</f>
        <v/>
      </c>
      <c r="D913" s="27" t="str">
        <f>IFERROR(VLOOKUP(B913,vlookup!A$2:I$331,3,FALSE),"")</f>
        <v/>
      </c>
      <c r="E913" s="5"/>
      <c r="F913" s="27" t="str">
        <f>IFERROR(VLOOKUP(E913,vlookup!D$2:E$331,2,FALSE),"")</f>
        <v/>
      </c>
      <c r="G913" s="5"/>
      <c r="H913" s="27" t="str">
        <f t="shared" si="142"/>
        <v/>
      </c>
      <c r="I913" s="27" t="str">
        <f>IFERROR(VLOOKUP(H913,vlookup!G$2:I$331,2,FALSE),"")</f>
        <v/>
      </c>
      <c r="J913" s="27" t="str">
        <f>IFERROR(VLOOKUP(H913,vlookup!G$2:I$331,3,FALSE),"")</f>
        <v/>
      </c>
      <c r="K913" s="5"/>
      <c r="L913" s="6"/>
      <c r="M913" s="6"/>
      <c r="N913" s="6"/>
      <c r="O913" s="6"/>
      <c r="P913" s="6"/>
      <c r="Q913" s="14" t="str">
        <f t="shared" si="143"/>
        <v/>
      </c>
      <c r="R913" s="5"/>
      <c r="S913" s="6"/>
      <c r="T913" s="6"/>
      <c r="U913" s="5"/>
      <c r="V913" s="45">
        <f t="shared" si="144"/>
        <v>0</v>
      </c>
      <c r="W913" s="45">
        <f t="shared" si="145"/>
        <v>0</v>
      </c>
      <c r="X913" s="45" t="e">
        <f t="shared" si="146"/>
        <v>#VALUE!</v>
      </c>
      <c r="Y913" s="45">
        <f>IFERROR(VALUE(V913),VLOOKUP(V913,DayReplace[],2,0))</f>
        <v>0</v>
      </c>
      <c r="Z913" s="45">
        <f>IF(V913=0,1,
IF(OR(AND(COUNTIF(Table12[Normal and Leap Years],X913),AA913=3,Y913=30),
AND(COUNTIF(Table9[MM Year],X913),COUNTIF(Table13[Always 29-Day Months],AA913),Y913=30)),Y913
-1,Y913))</f>
        <v>1</v>
      </c>
      <c r="AA913" s="45">
        <f>IFERROR(VALUE(W913),VLOOKUP(W913,MonthReplace[],2,0))</f>
        <v>0</v>
      </c>
      <c r="AB913" s="45" t="e">
        <f>IF(COUNTIF(Table9[MM Year],X913),VLOOKUP(AA913,MonthSerial[],VLOOKUP(X913,Table9[],3,0)+2,0),DATE(X913,AA913,0)-AC913)</f>
        <v>#VALUE!</v>
      </c>
      <c r="AC913" s="45" t="e">
        <f>IF(COUNTIF(Table9[MM Year],X913),
VLOOKUP(X913,Table9[],5,0),
DATE(X913,1,0))</f>
        <v>#VALUE!</v>
      </c>
      <c r="AD913" s="46" t="e">
        <f>IF(AA913=0,DATE(YEAR(AC913+1),7,16),
IF(V913=0,IF(COUNTIF(Table9[MM Year],X913),AC913+AB913+Z913+15-DAY(AC913+AB913+Z913+15)+16,AC913+AB913+Z913-DAY(AC913+AB913+Z913)+16),
IF(COUNTIF(Table9[MM Year],X913),
IF(AC913+AB913+Z913&lt;VLOOKUP(X913,Table9[],7,0),AC913
+AB913+Z913+VLOOKUP(X913,Table9[],4,0),AC913+AB913+Z913),AC913
+AB913+Z913)))</f>
        <v>#VALUE!</v>
      </c>
      <c r="AE913" s="42"/>
      <c r="AF913" s="15" t="str">
        <f>IFERROR(IF(COUNTIF(Table9[MM Year],X913),
IF(AD913&lt;VLOOKUP(X913,Table9[],7,0),AD913
+VLOOKUP(X913,Table9[],4,0),AD913),AD913
),"")</f>
        <v/>
      </c>
      <c r="AG913" s="5"/>
      <c r="AH913" s="5"/>
      <c r="AI913" s="5"/>
      <c r="AJ913" s="6"/>
      <c r="AK913" s="6"/>
      <c r="AL913" s="12" t="str">
        <f t="shared" si="147"/>
        <v/>
      </c>
      <c r="AM913" s="5"/>
      <c r="AN913" s="27" t="str">
        <f t="shared" si="148"/>
        <v/>
      </c>
      <c r="AO913" s="5"/>
      <c r="AP913" s="5"/>
      <c r="AQ913" s="6"/>
      <c r="AR913" s="12" t="str">
        <f t="shared" si="149"/>
        <v/>
      </c>
      <c r="AS913" s="6"/>
      <c r="AT913" s="5"/>
      <c r="AU913" s="53"/>
      <c r="AV913" s="53"/>
      <c r="AW913" s="54"/>
      <c r="AX913" s="15" t="str">
        <f t="shared" si="150"/>
        <v/>
      </c>
      <c r="AY913" s="5"/>
      <c r="AZ913" s="27" t="str">
        <f>IFERROR(VLOOKUP(AY913,vlookup!A$2:I$331,2,FALSE),"")</f>
        <v/>
      </c>
      <c r="BA913" s="27" t="str">
        <f>IFERROR(VLOOKUP(AY913,vlookup!A$2:I$331,3,FALSE),"")</f>
        <v/>
      </c>
      <c r="BB913" s="5"/>
      <c r="BC913" s="27" t="str">
        <f>IFERROR(VLOOKUP(BB913,vlookup!D$2:E$331,2,FALSE),"")</f>
        <v/>
      </c>
      <c r="BD913" s="5"/>
      <c r="BE913" s="27" t="str">
        <f t="shared" si="151"/>
        <v/>
      </c>
      <c r="BF913" s="27" t="str">
        <f>IFERROR(VLOOKUP(BE913,vlookup!G$2:I$331,2,FALSE),"")</f>
        <v/>
      </c>
      <c r="BG913" s="27" t="str">
        <f>IFERROR(VLOOKUP(BE913,vlookup!G$2:I$331,3,FALSE),"")</f>
        <v/>
      </c>
      <c r="BH913" s="5"/>
      <c r="BI913" s="6"/>
      <c r="BJ913" s="6"/>
      <c r="BK913" s="6"/>
      <c r="BL913" s="6"/>
    </row>
    <row r="914" spans="1:64">
      <c r="A914" s="4"/>
      <c r="B914" s="5"/>
      <c r="C914" s="27" t="str">
        <f>IFERROR(VLOOKUP(B914,vlookup!A$2:I$331,2,FALSE),"")</f>
        <v/>
      </c>
      <c r="D914" s="27" t="str">
        <f>IFERROR(VLOOKUP(B914,vlookup!A$2:I$331,3,FALSE),"")</f>
        <v/>
      </c>
      <c r="E914" s="5"/>
      <c r="F914" s="27" t="str">
        <f>IFERROR(VLOOKUP(E914,vlookup!D$2:E$331,2,FALSE),"")</f>
        <v/>
      </c>
      <c r="G914" s="5"/>
      <c r="H914" s="27" t="str">
        <f t="shared" si="142"/>
        <v/>
      </c>
      <c r="I914" s="27" t="str">
        <f>IFERROR(VLOOKUP(H914,vlookup!G$2:I$331,2,FALSE),"")</f>
        <v/>
      </c>
      <c r="J914" s="27" t="str">
        <f>IFERROR(VLOOKUP(H914,vlookup!G$2:I$331,3,FALSE),"")</f>
        <v/>
      </c>
      <c r="K914" s="5"/>
      <c r="L914" s="6"/>
      <c r="M914" s="6"/>
      <c r="N914" s="6"/>
      <c r="O914" s="6"/>
      <c r="P914" s="6"/>
      <c r="Q914" s="14" t="str">
        <f t="shared" si="143"/>
        <v/>
      </c>
      <c r="R914" s="5"/>
      <c r="S914" s="6"/>
      <c r="T914" s="6"/>
      <c r="U914" s="5"/>
      <c r="V914" s="45">
        <f t="shared" si="144"/>
        <v>0</v>
      </c>
      <c r="W914" s="45">
        <f t="shared" si="145"/>
        <v>0</v>
      </c>
      <c r="X914" s="45" t="e">
        <f t="shared" si="146"/>
        <v>#VALUE!</v>
      </c>
      <c r="Y914" s="45">
        <f>IFERROR(VALUE(V914),VLOOKUP(V914,DayReplace[],2,0))</f>
        <v>0</v>
      </c>
      <c r="Z914" s="45">
        <f>IF(V914=0,1,
IF(OR(AND(COUNTIF(Table12[Normal and Leap Years],X914),AA914=3,Y914=30),
AND(COUNTIF(Table9[MM Year],X914),COUNTIF(Table13[Always 29-Day Months],AA914),Y914=30)),Y914
-1,Y914))</f>
        <v>1</v>
      </c>
      <c r="AA914" s="45">
        <f>IFERROR(VALUE(W914),VLOOKUP(W914,MonthReplace[],2,0))</f>
        <v>0</v>
      </c>
      <c r="AB914" s="45" t="e">
        <f>IF(COUNTIF(Table9[MM Year],X914),VLOOKUP(AA914,MonthSerial[],VLOOKUP(X914,Table9[],3,0)+2,0),DATE(X914,AA914,0)-AC914)</f>
        <v>#VALUE!</v>
      </c>
      <c r="AC914" s="45" t="e">
        <f>IF(COUNTIF(Table9[MM Year],X914),
VLOOKUP(X914,Table9[],5,0),
DATE(X914,1,0))</f>
        <v>#VALUE!</v>
      </c>
      <c r="AD914" s="46" t="e">
        <f>IF(AA914=0,DATE(YEAR(AC914+1),7,16),
IF(V914=0,IF(COUNTIF(Table9[MM Year],X914),AC914+AB914+Z914+15-DAY(AC914+AB914+Z914+15)+16,AC914+AB914+Z914-DAY(AC914+AB914+Z914)+16),
IF(COUNTIF(Table9[MM Year],X914),
IF(AC914+AB914+Z914&lt;VLOOKUP(X914,Table9[],7,0),AC914
+AB914+Z914+VLOOKUP(X914,Table9[],4,0),AC914+AB914+Z914),AC914
+AB914+Z914)))</f>
        <v>#VALUE!</v>
      </c>
      <c r="AE914" s="42"/>
      <c r="AF914" s="15" t="str">
        <f>IFERROR(IF(COUNTIF(Table9[MM Year],X914),
IF(AD914&lt;VLOOKUP(X914,Table9[],7,0),AD914
+VLOOKUP(X914,Table9[],4,0),AD914),AD914
),"")</f>
        <v/>
      </c>
      <c r="AG914" s="5"/>
      <c r="AH914" s="5"/>
      <c r="AI914" s="5"/>
      <c r="AJ914" s="6"/>
      <c r="AK914" s="6"/>
      <c r="AL914" s="12" t="str">
        <f t="shared" si="147"/>
        <v/>
      </c>
      <c r="AM914" s="5"/>
      <c r="AN914" s="27" t="str">
        <f t="shared" si="148"/>
        <v/>
      </c>
      <c r="AO914" s="5"/>
      <c r="AP914" s="5"/>
      <c r="AQ914" s="6"/>
      <c r="AR914" s="12" t="str">
        <f t="shared" si="149"/>
        <v/>
      </c>
      <c r="AS914" s="6"/>
      <c r="AT914" s="5"/>
      <c r="AU914" s="53"/>
      <c r="AV914" s="53"/>
      <c r="AW914" s="54"/>
      <c r="AX914" s="15" t="str">
        <f t="shared" si="150"/>
        <v/>
      </c>
      <c r="AY914" s="5"/>
      <c r="AZ914" s="27" t="str">
        <f>IFERROR(VLOOKUP(AY914,vlookup!A$2:I$331,2,FALSE),"")</f>
        <v/>
      </c>
      <c r="BA914" s="27" t="str">
        <f>IFERROR(VLOOKUP(AY914,vlookup!A$2:I$331,3,FALSE),"")</f>
        <v/>
      </c>
      <c r="BB914" s="5"/>
      <c r="BC914" s="27" t="str">
        <f>IFERROR(VLOOKUP(BB914,vlookup!D$2:E$331,2,FALSE),"")</f>
        <v/>
      </c>
      <c r="BD914" s="5"/>
      <c r="BE914" s="27" t="str">
        <f t="shared" si="151"/>
        <v/>
      </c>
      <c r="BF914" s="27" t="str">
        <f>IFERROR(VLOOKUP(BE914,vlookup!G$2:I$331,2,FALSE),"")</f>
        <v/>
      </c>
      <c r="BG914" s="27" t="str">
        <f>IFERROR(VLOOKUP(BE914,vlookup!G$2:I$331,3,FALSE),"")</f>
        <v/>
      </c>
      <c r="BH914" s="5"/>
      <c r="BI914" s="6"/>
      <c r="BJ914" s="6"/>
      <c r="BK914" s="6"/>
      <c r="BL914" s="6"/>
    </row>
    <row r="915" spans="1:64">
      <c r="A915" s="4"/>
      <c r="B915" s="5"/>
      <c r="C915" s="27" t="str">
        <f>IFERROR(VLOOKUP(B915,vlookup!A$2:I$331,2,FALSE),"")</f>
        <v/>
      </c>
      <c r="D915" s="27" t="str">
        <f>IFERROR(VLOOKUP(B915,vlookup!A$2:I$331,3,FALSE),"")</f>
        <v/>
      </c>
      <c r="E915" s="5"/>
      <c r="F915" s="27" t="str">
        <f>IFERROR(VLOOKUP(E915,vlookup!D$2:E$331,2,FALSE),"")</f>
        <v/>
      </c>
      <c r="G915" s="5"/>
      <c r="H915" s="27" t="str">
        <f t="shared" si="142"/>
        <v/>
      </c>
      <c r="I915" s="27" t="str">
        <f>IFERROR(VLOOKUP(H915,vlookup!G$2:I$331,2,FALSE),"")</f>
        <v/>
      </c>
      <c r="J915" s="27" t="str">
        <f>IFERROR(VLOOKUP(H915,vlookup!G$2:I$331,3,FALSE),"")</f>
        <v/>
      </c>
      <c r="K915" s="5"/>
      <c r="L915" s="6"/>
      <c r="M915" s="6"/>
      <c r="N915" s="6"/>
      <c r="O915" s="6"/>
      <c r="P915" s="6"/>
      <c r="Q915" s="14" t="str">
        <f t="shared" si="143"/>
        <v/>
      </c>
      <c r="R915" s="5"/>
      <c r="S915" s="6"/>
      <c r="T915" s="6"/>
      <c r="U915" s="5"/>
      <c r="V915" s="45">
        <f t="shared" si="144"/>
        <v>0</v>
      </c>
      <c r="W915" s="45">
        <f t="shared" si="145"/>
        <v>0</v>
      </c>
      <c r="X915" s="45" t="e">
        <f t="shared" si="146"/>
        <v>#VALUE!</v>
      </c>
      <c r="Y915" s="45">
        <f>IFERROR(VALUE(V915),VLOOKUP(V915,DayReplace[],2,0))</f>
        <v>0</v>
      </c>
      <c r="Z915" s="45">
        <f>IF(V915=0,1,
IF(OR(AND(COUNTIF(Table12[Normal and Leap Years],X915),AA915=3,Y915=30),
AND(COUNTIF(Table9[MM Year],X915),COUNTIF(Table13[Always 29-Day Months],AA915),Y915=30)),Y915
-1,Y915))</f>
        <v>1</v>
      </c>
      <c r="AA915" s="45">
        <f>IFERROR(VALUE(W915),VLOOKUP(W915,MonthReplace[],2,0))</f>
        <v>0</v>
      </c>
      <c r="AB915" s="45" t="e">
        <f>IF(COUNTIF(Table9[MM Year],X915),VLOOKUP(AA915,MonthSerial[],VLOOKUP(X915,Table9[],3,0)+2,0),DATE(X915,AA915,0)-AC915)</f>
        <v>#VALUE!</v>
      </c>
      <c r="AC915" s="45" t="e">
        <f>IF(COUNTIF(Table9[MM Year],X915),
VLOOKUP(X915,Table9[],5,0),
DATE(X915,1,0))</f>
        <v>#VALUE!</v>
      </c>
      <c r="AD915" s="46" t="e">
        <f>IF(AA915=0,DATE(YEAR(AC915+1),7,16),
IF(V915=0,IF(COUNTIF(Table9[MM Year],X915),AC915+AB915+Z915+15-DAY(AC915+AB915+Z915+15)+16,AC915+AB915+Z915-DAY(AC915+AB915+Z915)+16),
IF(COUNTIF(Table9[MM Year],X915),
IF(AC915+AB915+Z915&lt;VLOOKUP(X915,Table9[],7,0),AC915
+AB915+Z915+VLOOKUP(X915,Table9[],4,0),AC915+AB915+Z915),AC915
+AB915+Z915)))</f>
        <v>#VALUE!</v>
      </c>
      <c r="AE915" s="42"/>
      <c r="AF915" s="15" t="str">
        <f>IFERROR(IF(COUNTIF(Table9[MM Year],X915),
IF(AD915&lt;VLOOKUP(X915,Table9[],7,0),AD915
+VLOOKUP(X915,Table9[],4,0),AD915),AD915
),"")</f>
        <v/>
      </c>
      <c r="AG915" s="5"/>
      <c r="AH915" s="5"/>
      <c r="AI915" s="5"/>
      <c r="AJ915" s="6"/>
      <c r="AK915" s="6"/>
      <c r="AL915" s="12" t="str">
        <f t="shared" si="147"/>
        <v/>
      </c>
      <c r="AM915" s="5"/>
      <c r="AN915" s="27" t="str">
        <f t="shared" si="148"/>
        <v/>
      </c>
      <c r="AO915" s="5"/>
      <c r="AP915" s="5"/>
      <c r="AQ915" s="6"/>
      <c r="AR915" s="12" t="str">
        <f t="shared" si="149"/>
        <v/>
      </c>
      <c r="AS915" s="6"/>
      <c r="AT915" s="5"/>
      <c r="AU915" s="53"/>
      <c r="AV915" s="53"/>
      <c r="AW915" s="54"/>
      <c r="AX915" s="15" t="str">
        <f t="shared" si="150"/>
        <v/>
      </c>
      <c r="AY915" s="5"/>
      <c r="AZ915" s="27" t="str">
        <f>IFERROR(VLOOKUP(AY915,vlookup!A$2:I$331,2,FALSE),"")</f>
        <v/>
      </c>
      <c r="BA915" s="27" t="str">
        <f>IFERROR(VLOOKUP(AY915,vlookup!A$2:I$331,3,FALSE),"")</f>
        <v/>
      </c>
      <c r="BB915" s="5"/>
      <c r="BC915" s="27" t="str">
        <f>IFERROR(VLOOKUP(BB915,vlookup!D$2:E$331,2,FALSE),"")</f>
        <v/>
      </c>
      <c r="BD915" s="5"/>
      <c r="BE915" s="27" t="str">
        <f t="shared" si="151"/>
        <v/>
      </c>
      <c r="BF915" s="27" t="str">
        <f>IFERROR(VLOOKUP(BE915,vlookup!G$2:I$331,2,FALSE),"")</f>
        <v/>
      </c>
      <c r="BG915" s="27" t="str">
        <f>IFERROR(VLOOKUP(BE915,vlookup!G$2:I$331,3,FALSE),"")</f>
        <v/>
      </c>
      <c r="BH915" s="5"/>
      <c r="BI915" s="6"/>
      <c r="BJ915" s="6"/>
      <c r="BK915" s="6"/>
      <c r="BL915" s="6"/>
    </row>
    <row r="916" spans="1:64">
      <c r="A916" s="4"/>
      <c r="B916" s="5"/>
      <c r="C916" s="27" t="str">
        <f>IFERROR(VLOOKUP(B916,vlookup!A$2:I$331,2,FALSE),"")</f>
        <v/>
      </c>
      <c r="D916" s="27" t="str">
        <f>IFERROR(VLOOKUP(B916,vlookup!A$2:I$331,3,FALSE),"")</f>
        <v/>
      </c>
      <c r="E916" s="5"/>
      <c r="F916" s="27" t="str">
        <f>IFERROR(VLOOKUP(E916,vlookup!D$2:E$331,2,FALSE),"")</f>
        <v/>
      </c>
      <c r="G916" s="5"/>
      <c r="H916" s="27" t="str">
        <f t="shared" si="142"/>
        <v/>
      </c>
      <c r="I916" s="27" t="str">
        <f>IFERROR(VLOOKUP(H916,vlookup!G$2:I$331,2,FALSE),"")</f>
        <v/>
      </c>
      <c r="J916" s="27" t="str">
        <f>IFERROR(VLOOKUP(H916,vlookup!G$2:I$331,3,FALSE),"")</f>
        <v/>
      </c>
      <c r="K916" s="5"/>
      <c r="L916" s="6"/>
      <c r="M916" s="6"/>
      <c r="N916" s="6"/>
      <c r="O916" s="6"/>
      <c r="P916" s="6"/>
      <c r="Q916" s="14" t="str">
        <f t="shared" si="143"/>
        <v/>
      </c>
      <c r="R916" s="5"/>
      <c r="S916" s="6"/>
      <c r="T916" s="6"/>
      <c r="U916" s="5"/>
      <c r="V916" s="45">
        <f t="shared" si="144"/>
        <v>0</v>
      </c>
      <c r="W916" s="45">
        <f t="shared" si="145"/>
        <v>0</v>
      </c>
      <c r="X916" s="45" t="e">
        <f t="shared" si="146"/>
        <v>#VALUE!</v>
      </c>
      <c r="Y916" s="45">
        <f>IFERROR(VALUE(V916),VLOOKUP(V916,DayReplace[],2,0))</f>
        <v>0</v>
      </c>
      <c r="Z916" s="45">
        <f>IF(V916=0,1,
IF(OR(AND(COUNTIF(Table12[Normal and Leap Years],X916),AA916=3,Y916=30),
AND(COUNTIF(Table9[MM Year],X916),COUNTIF(Table13[Always 29-Day Months],AA916),Y916=30)),Y916
-1,Y916))</f>
        <v>1</v>
      </c>
      <c r="AA916" s="45">
        <f>IFERROR(VALUE(W916),VLOOKUP(W916,MonthReplace[],2,0))</f>
        <v>0</v>
      </c>
      <c r="AB916" s="45" t="e">
        <f>IF(COUNTIF(Table9[MM Year],X916),VLOOKUP(AA916,MonthSerial[],VLOOKUP(X916,Table9[],3,0)+2,0),DATE(X916,AA916,0)-AC916)</f>
        <v>#VALUE!</v>
      </c>
      <c r="AC916" s="45" t="e">
        <f>IF(COUNTIF(Table9[MM Year],X916),
VLOOKUP(X916,Table9[],5,0),
DATE(X916,1,0))</f>
        <v>#VALUE!</v>
      </c>
      <c r="AD916" s="46" t="e">
        <f>IF(AA916=0,DATE(YEAR(AC916+1),7,16),
IF(V916=0,IF(COUNTIF(Table9[MM Year],X916),AC916+AB916+Z916+15-DAY(AC916+AB916+Z916+15)+16,AC916+AB916+Z916-DAY(AC916+AB916+Z916)+16),
IF(COUNTIF(Table9[MM Year],X916),
IF(AC916+AB916+Z916&lt;VLOOKUP(X916,Table9[],7,0),AC916
+AB916+Z916+VLOOKUP(X916,Table9[],4,0),AC916+AB916+Z916),AC916
+AB916+Z916)))</f>
        <v>#VALUE!</v>
      </c>
      <c r="AE916" s="42"/>
      <c r="AF916" s="15" t="str">
        <f>IFERROR(IF(COUNTIF(Table9[MM Year],X916),
IF(AD916&lt;VLOOKUP(X916,Table9[],7,0),AD916
+VLOOKUP(X916,Table9[],4,0),AD916),AD916
),"")</f>
        <v/>
      </c>
      <c r="AG916" s="5"/>
      <c r="AH916" s="5"/>
      <c r="AI916" s="5"/>
      <c r="AJ916" s="6"/>
      <c r="AK916" s="6"/>
      <c r="AL916" s="12" t="str">
        <f t="shared" si="147"/>
        <v/>
      </c>
      <c r="AM916" s="5"/>
      <c r="AN916" s="27" t="str">
        <f t="shared" si="148"/>
        <v/>
      </c>
      <c r="AO916" s="5"/>
      <c r="AP916" s="5"/>
      <c r="AQ916" s="6"/>
      <c r="AR916" s="12" t="str">
        <f t="shared" si="149"/>
        <v/>
      </c>
      <c r="AS916" s="6"/>
      <c r="AT916" s="5"/>
      <c r="AU916" s="53"/>
      <c r="AV916" s="53"/>
      <c r="AW916" s="54"/>
      <c r="AX916" s="15" t="str">
        <f t="shared" si="150"/>
        <v/>
      </c>
      <c r="AY916" s="5"/>
      <c r="AZ916" s="27" t="str">
        <f>IFERROR(VLOOKUP(AY916,vlookup!A$2:I$331,2,FALSE),"")</f>
        <v/>
      </c>
      <c r="BA916" s="27" t="str">
        <f>IFERROR(VLOOKUP(AY916,vlookup!A$2:I$331,3,FALSE),"")</f>
        <v/>
      </c>
      <c r="BB916" s="5"/>
      <c r="BC916" s="27" t="str">
        <f>IFERROR(VLOOKUP(BB916,vlookup!D$2:E$331,2,FALSE),"")</f>
        <v/>
      </c>
      <c r="BD916" s="5"/>
      <c r="BE916" s="27" t="str">
        <f t="shared" si="151"/>
        <v/>
      </c>
      <c r="BF916" s="27" t="str">
        <f>IFERROR(VLOOKUP(BE916,vlookup!G$2:I$331,2,FALSE),"")</f>
        <v/>
      </c>
      <c r="BG916" s="27" t="str">
        <f>IFERROR(VLOOKUP(BE916,vlookup!G$2:I$331,3,FALSE),"")</f>
        <v/>
      </c>
      <c r="BH916" s="5"/>
      <c r="BI916" s="6"/>
      <c r="BJ916" s="6"/>
      <c r="BK916" s="6"/>
      <c r="BL916" s="6"/>
    </row>
    <row r="917" spans="1:64">
      <c r="A917" s="4"/>
      <c r="B917" s="5"/>
      <c r="C917" s="27" t="str">
        <f>IFERROR(VLOOKUP(B917,vlookup!A$2:I$331,2,FALSE),"")</f>
        <v/>
      </c>
      <c r="D917" s="27" t="str">
        <f>IFERROR(VLOOKUP(B917,vlookup!A$2:I$331,3,FALSE),"")</f>
        <v/>
      </c>
      <c r="E917" s="5"/>
      <c r="F917" s="27" t="str">
        <f>IFERROR(VLOOKUP(E917,vlookup!D$2:E$331,2,FALSE),"")</f>
        <v/>
      </c>
      <c r="G917" s="5"/>
      <c r="H917" s="27" t="str">
        <f t="shared" si="142"/>
        <v/>
      </c>
      <c r="I917" s="27" t="str">
        <f>IFERROR(VLOOKUP(H917,vlookup!G$2:I$331,2,FALSE),"")</f>
        <v/>
      </c>
      <c r="J917" s="27" t="str">
        <f>IFERROR(VLOOKUP(H917,vlookup!G$2:I$331,3,FALSE),"")</f>
        <v/>
      </c>
      <c r="K917" s="5"/>
      <c r="L917" s="6"/>
      <c r="M917" s="6"/>
      <c r="N917" s="6"/>
      <c r="O917" s="6"/>
      <c r="P917" s="6"/>
      <c r="Q917" s="14" t="str">
        <f t="shared" si="143"/>
        <v/>
      </c>
      <c r="R917" s="5"/>
      <c r="S917" s="6"/>
      <c r="T917" s="6"/>
      <c r="U917" s="5"/>
      <c r="V917" s="45">
        <f t="shared" si="144"/>
        <v>0</v>
      </c>
      <c r="W917" s="45">
        <f t="shared" si="145"/>
        <v>0</v>
      </c>
      <c r="X917" s="45" t="e">
        <f t="shared" si="146"/>
        <v>#VALUE!</v>
      </c>
      <c r="Y917" s="45">
        <f>IFERROR(VALUE(V917),VLOOKUP(V917,DayReplace[],2,0))</f>
        <v>0</v>
      </c>
      <c r="Z917" s="45">
        <f>IF(V917=0,1,
IF(OR(AND(COUNTIF(Table12[Normal and Leap Years],X917),AA917=3,Y917=30),
AND(COUNTIF(Table9[MM Year],X917),COUNTIF(Table13[Always 29-Day Months],AA917),Y917=30)),Y917
-1,Y917))</f>
        <v>1</v>
      </c>
      <c r="AA917" s="45">
        <f>IFERROR(VALUE(W917),VLOOKUP(W917,MonthReplace[],2,0))</f>
        <v>0</v>
      </c>
      <c r="AB917" s="45" t="e">
        <f>IF(COUNTIF(Table9[MM Year],X917),VLOOKUP(AA917,MonthSerial[],VLOOKUP(X917,Table9[],3,0)+2,0),DATE(X917,AA917,0)-AC917)</f>
        <v>#VALUE!</v>
      </c>
      <c r="AC917" s="45" t="e">
        <f>IF(COUNTIF(Table9[MM Year],X917),
VLOOKUP(X917,Table9[],5,0),
DATE(X917,1,0))</f>
        <v>#VALUE!</v>
      </c>
      <c r="AD917" s="46" t="e">
        <f>IF(AA917=0,DATE(YEAR(AC917+1),7,16),
IF(V917=0,IF(COUNTIF(Table9[MM Year],X917),AC917+AB917+Z917+15-DAY(AC917+AB917+Z917+15)+16,AC917+AB917+Z917-DAY(AC917+AB917+Z917)+16),
IF(COUNTIF(Table9[MM Year],X917),
IF(AC917+AB917+Z917&lt;VLOOKUP(X917,Table9[],7,0),AC917
+AB917+Z917+VLOOKUP(X917,Table9[],4,0),AC917+AB917+Z917),AC917
+AB917+Z917)))</f>
        <v>#VALUE!</v>
      </c>
      <c r="AE917" s="42"/>
      <c r="AF917" s="15" t="str">
        <f>IFERROR(IF(COUNTIF(Table9[MM Year],X917),
IF(AD917&lt;VLOOKUP(X917,Table9[],7,0),AD917
+VLOOKUP(X917,Table9[],4,0),AD917),AD917
),"")</f>
        <v/>
      </c>
      <c r="AG917" s="5"/>
      <c r="AH917" s="5"/>
      <c r="AI917" s="5"/>
      <c r="AJ917" s="6"/>
      <c r="AK917" s="6"/>
      <c r="AL917" s="12" t="str">
        <f t="shared" si="147"/>
        <v/>
      </c>
      <c r="AM917" s="5"/>
      <c r="AN917" s="27" t="str">
        <f t="shared" si="148"/>
        <v/>
      </c>
      <c r="AO917" s="5"/>
      <c r="AP917" s="5"/>
      <c r="AQ917" s="6"/>
      <c r="AR917" s="12" t="str">
        <f t="shared" si="149"/>
        <v/>
      </c>
      <c r="AS917" s="6"/>
      <c r="AT917" s="5"/>
      <c r="AU917" s="53"/>
      <c r="AV917" s="53"/>
      <c r="AW917" s="54"/>
      <c r="AX917" s="15" t="str">
        <f t="shared" si="150"/>
        <v/>
      </c>
      <c r="AY917" s="5"/>
      <c r="AZ917" s="27" t="str">
        <f>IFERROR(VLOOKUP(AY917,vlookup!A$2:I$331,2,FALSE),"")</f>
        <v/>
      </c>
      <c r="BA917" s="27" t="str">
        <f>IFERROR(VLOOKUP(AY917,vlookup!A$2:I$331,3,FALSE),"")</f>
        <v/>
      </c>
      <c r="BB917" s="5"/>
      <c r="BC917" s="27" t="str">
        <f>IFERROR(VLOOKUP(BB917,vlookup!D$2:E$331,2,FALSE),"")</f>
        <v/>
      </c>
      <c r="BD917" s="5"/>
      <c r="BE917" s="27" t="str">
        <f t="shared" si="151"/>
        <v/>
      </c>
      <c r="BF917" s="27" t="str">
        <f>IFERROR(VLOOKUP(BE917,vlookup!G$2:I$331,2,FALSE),"")</f>
        <v/>
      </c>
      <c r="BG917" s="27" t="str">
        <f>IFERROR(VLOOKUP(BE917,vlookup!G$2:I$331,3,FALSE),"")</f>
        <v/>
      </c>
      <c r="BH917" s="5"/>
      <c r="BI917" s="6"/>
      <c r="BJ917" s="6"/>
      <c r="BK917" s="6"/>
      <c r="BL917" s="6"/>
    </row>
    <row r="918" spans="1:64">
      <c r="A918" s="4"/>
      <c r="B918" s="5"/>
      <c r="C918" s="27" t="str">
        <f>IFERROR(VLOOKUP(B918,vlookup!A$2:I$331,2,FALSE),"")</f>
        <v/>
      </c>
      <c r="D918" s="27" t="str">
        <f>IFERROR(VLOOKUP(B918,vlookup!A$2:I$331,3,FALSE),"")</f>
        <v/>
      </c>
      <c r="E918" s="5"/>
      <c r="F918" s="27" t="str">
        <f>IFERROR(VLOOKUP(E918,vlookup!D$2:E$331,2,FALSE),"")</f>
        <v/>
      </c>
      <c r="G918" s="5"/>
      <c r="H918" s="27" t="str">
        <f t="shared" si="142"/>
        <v/>
      </c>
      <c r="I918" s="27" t="str">
        <f>IFERROR(VLOOKUP(H918,vlookup!G$2:I$331,2,FALSE),"")</f>
        <v/>
      </c>
      <c r="J918" s="27" t="str">
        <f>IFERROR(VLOOKUP(H918,vlookup!G$2:I$331,3,FALSE),"")</f>
        <v/>
      </c>
      <c r="K918" s="5"/>
      <c r="L918" s="6"/>
      <c r="M918" s="6"/>
      <c r="N918" s="6"/>
      <c r="O918" s="6"/>
      <c r="P918" s="6"/>
      <c r="Q918" s="14" t="str">
        <f t="shared" si="143"/>
        <v/>
      </c>
      <c r="R918" s="5"/>
      <c r="S918" s="6"/>
      <c r="T918" s="6"/>
      <c r="U918" s="5"/>
      <c r="V918" s="45">
        <f t="shared" si="144"/>
        <v>0</v>
      </c>
      <c r="W918" s="45">
        <f t="shared" si="145"/>
        <v>0</v>
      </c>
      <c r="X918" s="45" t="e">
        <f t="shared" si="146"/>
        <v>#VALUE!</v>
      </c>
      <c r="Y918" s="45">
        <f>IFERROR(VALUE(V918),VLOOKUP(V918,DayReplace[],2,0))</f>
        <v>0</v>
      </c>
      <c r="Z918" s="45">
        <f>IF(V918=0,1,
IF(OR(AND(COUNTIF(Table12[Normal and Leap Years],X918),AA918=3,Y918=30),
AND(COUNTIF(Table9[MM Year],X918),COUNTIF(Table13[Always 29-Day Months],AA918),Y918=30)),Y918
-1,Y918))</f>
        <v>1</v>
      </c>
      <c r="AA918" s="45">
        <f>IFERROR(VALUE(W918),VLOOKUP(W918,MonthReplace[],2,0))</f>
        <v>0</v>
      </c>
      <c r="AB918" s="45" t="e">
        <f>IF(COUNTIF(Table9[MM Year],X918),VLOOKUP(AA918,MonthSerial[],VLOOKUP(X918,Table9[],3,0)+2,0),DATE(X918,AA918,0)-AC918)</f>
        <v>#VALUE!</v>
      </c>
      <c r="AC918" s="45" t="e">
        <f>IF(COUNTIF(Table9[MM Year],X918),
VLOOKUP(X918,Table9[],5,0),
DATE(X918,1,0))</f>
        <v>#VALUE!</v>
      </c>
      <c r="AD918" s="46" t="e">
        <f>IF(AA918=0,DATE(YEAR(AC918+1),7,16),
IF(V918=0,IF(COUNTIF(Table9[MM Year],X918),AC918+AB918+Z918+15-DAY(AC918+AB918+Z918+15)+16,AC918+AB918+Z918-DAY(AC918+AB918+Z918)+16),
IF(COUNTIF(Table9[MM Year],X918),
IF(AC918+AB918+Z918&lt;VLOOKUP(X918,Table9[],7,0),AC918
+AB918+Z918+VLOOKUP(X918,Table9[],4,0),AC918+AB918+Z918),AC918
+AB918+Z918)))</f>
        <v>#VALUE!</v>
      </c>
      <c r="AE918" s="42"/>
      <c r="AF918" s="15" t="str">
        <f>IFERROR(IF(COUNTIF(Table9[MM Year],X918),
IF(AD918&lt;VLOOKUP(X918,Table9[],7,0),AD918
+VLOOKUP(X918,Table9[],4,0),AD918),AD918
),"")</f>
        <v/>
      </c>
      <c r="AG918" s="5"/>
      <c r="AH918" s="5"/>
      <c r="AI918" s="5"/>
      <c r="AJ918" s="6"/>
      <c r="AK918" s="6"/>
      <c r="AL918" s="12" t="str">
        <f t="shared" si="147"/>
        <v/>
      </c>
      <c r="AM918" s="5"/>
      <c r="AN918" s="27" t="str">
        <f t="shared" si="148"/>
        <v/>
      </c>
      <c r="AO918" s="5"/>
      <c r="AP918" s="5"/>
      <c r="AQ918" s="6"/>
      <c r="AR918" s="12" t="str">
        <f t="shared" si="149"/>
        <v/>
      </c>
      <c r="AS918" s="6"/>
      <c r="AT918" s="5"/>
      <c r="AU918" s="53"/>
      <c r="AV918" s="53"/>
      <c r="AW918" s="54"/>
      <c r="AX918" s="15" t="str">
        <f t="shared" si="150"/>
        <v/>
      </c>
      <c r="AY918" s="5"/>
      <c r="AZ918" s="27" t="str">
        <f>IFERROR(VLOOKUP(AY918,vlookup!A$2:I$331,2,FALSE),"")</f>
        <v/>
      </c>
      <c r="BA918" s="27" t="str">
        <f>IFERROR(VLOOKUP(AY918,vlookup!A$2:I$331,3,FALSE),"")</f>
        <v/>
      </c>
      <c r="BB918" s="5"/>
      <c r="BC918" s="27" t="str">
        <f>IFERROR(VLOOKUP(BB918,vlookup!D$2:E$331,2,FALSE),"")</f>
        <v/>
      </c>
      <c r="BD918" s="5"/>
      <c r="BE918" s="27" t="str">
        <f t="shared" si="151"/>
        <v/>
      </c>
      <c r="BF918" s="27" t="str">
        <f>IFERROR(VLOOKUP(BE918,vlookup!G$2:I$331,2,FALSE),"")</f>
        <v/>
      </c>
      <c r="BG918" s="27" t="str">
        <f>IFERROR(VLOOKUP(BE918,vlookup!G$2:I$331,3,FALSE),"")</f>
        <v/>
      </c>
      <c r="BH918" s="5"/>
      <c r="BI918" s="6"/>
      <c r="BJ918" s="6"/>
      <c r="BK918" s="6"/>
      <c r="BL918" s="6"/>
    </row>
    <row r="919" spans="1:64">
      <c r="A919" s="4"/>
      <c r="B919" s="5"/>
      <c r="C919" s="27" t="str">
        <f>IFERROR(VLOOKUP(B919,vlookup!A$2:I$331,2,FALSE),"")</f>
        <v/>
      </c>
      <c r="D919" s="27" t="str">
        <f>IFERROR(VLOOKUP(B919,vlookup!A$2:I$331,3,FALSE),"")</f>
        <v/>
      </c>
      <c r="E919" s="5"/>
      <c r="F919" s="27" t="str">
        <f>IFERROR(VLOOKUP(E919,vlookup!D$2:E$331,2,FALSE),"")</f>
        <v/>
      </c>
      <c r="G919" s="5"/>
      <c r="H919" s="27" t="str">
        <f t="shared" si="142"/>
        <v/>
      </c>
      <c r="I919" s="27" t="str">
        <f>IFERROR(VLOOKUP(H919,vlookup!G$2:I$331,2,FALSE),"")</f>
        <v/>
      </c>
      <c r="J919" s="27" t="str">
        <f>IFERROR(VLOOKUP(H919,vlookup!G$2:I$331,3,FALSE),"")</f>
        <v/>
      </c>
      <c r="K919" s="5"/>
      <c r="L919" s="6"/>
      <c r="M919" s="6"/>
      <c r="N919" s="6"/>
      <c r="O919" s="6"/>
      <c r="P919" s="6"/>
      <c r="Q919" s="14" t="str">
        <f t="shared" si="143"/>
        <v/>
      </c>
      <c r="R919" s="5"/>
      <c r="S919" s="6"/>
      <c r="T919" s="6"/>
      <c r="U919" s="5"/>
      <c r="V919" s="45">
        <f t="shared" si="144"/>
        <v>0</v>
      </c>
      <c r="W919" s="45">
        <f t="shared" si="145"/>
        <v>0</v>
      </c>
      <c r="X919" s="45" t="e">
        <f t="shared" si="146"/>
        <v>#VALUE!</v>
      </c>
      <c r="Y919" s="45">
        <f>IFERROR(VALUE(V919),VLOOKUP(V919,DayReplace[],2,0))</f>
        <v>0</v>
      </c>
      <c r="Z919" s="45">
        <f>IF(V919=0,1,
IF(OR(AND(COUNTIF(Table12[Normal and Leap Years],X919),AA919=3,Y919=30),
AND(COUNTIF(Table9[MM Year],X919),COUNTIF(Table13[Always 29-Day Months],AA919),Y919=30)),Y919
-1,Y919))</f>
        <v>1</v>
      </c>
      <c r="AA919" s="45">
        <f>IFERROR(VALUE(W919),VLOOKUP(W919,MonthReplace[],2,0))</f>
        <v>0</v>
      </c>
      <c r="AB919" s="45" t="e">
        <f>IF(COUNTIF(Table9[MM Year],X919),VLOOKUP(AA919,MonthSerial[],VLOOKUP(X919,Table9[],3,0)+2,0),DATE(X919,AA919,0)-AC919)</f>
        <v>#VALUE!</v>
      </c>
      <c r="AC919" s="45" t="e">
        <f>IF(COUNTIF(Table9[MM Year],X919),
VLOOKUP(X919,Table9[],5,0),
DATE(X919,1,0))</f>
        <v>#VALUE!</v>
      </c>
      <c r="AD919" s="46" t="e">
        <f>IF(AA919=0,DATE(YEAR(AC919+1),7,16),
IF(V919=0,IF(COUNTIF(Table9[MM Year],X919),AC919+AB919+Z919+15-DAY(AC919+AB919+Z919+15)+16,AC919+AB919+Z919-DAY(AC919+AB919+Z919)+16),
IF(COUNTIF(Table9[MM Year],X919),
IF(AC919+AB919+Z919&lt;VLOOKUP(X919,Table9[],7,0),AC919
+AB919+Z919+VLOOKUP(X919,Table9[],4,0),AC919+AB919+Z919),AC919
+AB919+Z919)))</f>
        <v>#VALUE!</v>
      </c>
      <c r="AE919" s="42"/>
      <c r="AF919" s="15" t="str">
        <f>IFERROR(IF(COUNTIF(Table9[MM Year],X919),
IF(AD919&lt;VLOOKUP(X919,Table9[],7,0),AD919
+VLOOKUP(X919,Table9[],4,0),AD919),AD919
),"")</f>
        <v/>
      </c>
      <c r="AG919" s="5"/>
      <c r="AH919" s="5"/>
      <c r="AI919" s="5"/>
      <c r="AJ919" s="6"/>
      <c r="AK919" s="6"/>
      <c r="AL919" s="12" t="str">
        <f t="shared" si="147"/>
        <v/>
      </c>
      <c r="AM919" s="5"/>
      <c r="AN919" s="27" t="str">
        <f t="shared" si="148"/>
        <v/>
      </c>
      <c r="AO919" s="5"/>
      <c r="AP919" s="5"/>
      <c r="AQ919" s="6"/>
      <c r="AR919" s="12" t="str">
        <f t="shared" si="149"/>
        <v/>
      </c>
      <c r="AS919" s="6"/>
      <c r="AT919" s="5"/>
      <c r="AU919" s="53"/>
      <c r="AV919" s="53"/>
      <c r="AW919" s="54"/>
      <c r="AX919" s="15" t="str">
        <f t="shared" si="150"/>
        <v/>
      </c>
      <c r="AY919" s="5"/>
      <c r="AZ919" s="27" t="str">
        <f>IFERROR(VLOOKUP(AY919,vlookup!A$2:I$331,2,FALSE),"")</f>
        <v/>
      </c>
      <c r="BA919" s="27" t="str">
        <f>IFERROR(VLOOKUP(AY919,vlookup!A$2:I$331,3,FALSE),"")</f>
        <v/>
      </c>
      <c r="BB919" s="5"/>
      <c r="BC919" s="27" t="str">
        <f>IFERROR(VLOOKUP(BB919,vlookup!D$2:E$331,2,FALSE),"")</f>
        <v/>
      </c>
      <c r="BD919" s="5"/>
      <c r="BE919" s="27" t="str">
        <f t="shared" si="151"/>
        <v/>
      </c>
      <c r="BF919" s="27" t="str">
        <f>IFERROR(VLOOKUP(BE919,vlookup!G$2:I$331,2,FALSE),"")</f>
        <v/>
      </c>
      <c r="BG919" s="27" t="str">
        <f>IFERROR(VLOOKUP(BE919,vlookup!G$2:I$331,3,FALSE),"")</f>
        <v/>
      </c>
      <c r="BH919" s="5"/>
      <c r="BI919" s="6"/>
      <c r="BJ919" s="6"/>
      <c r="BK919" s="6"/>
      <c r="BL919" s="6"/>
    </row>
    <row r="920" spans="1:64">
      <c r="A920" s="4"/>
      <c r="B920" s="5"/>
      <c r="C920" s="27" t="str">
        <f>IFERROR(VLOOKUP(B920,vlookup!A$2:I$331,2,FALSE),"")</f>
        <v/>
      </c>
      <c r="D920" s="27" t="str">
        <f>IFERROR(VLOOKUP(B920,vlookup!A$2:I$331,3,FALSE),"")</f>
        <v/>
      </c>
      <c r="E920" s="5"/>
      <c r="F920" s="27" t="str">
        <f>IFERROR(VLOOKUP(E920,vlookup!D$2:E$331,2,FALSE),"")</f>
        <v/>
      </c>
      <c r="G920" s="5"/>
      <c r="H920" s="27" t="str">
        <f t="shared" si="142"/>
        <v/>
      </c>
      <c r="I920" s="27" t="str">
        <f>IFERROR(VLOOKUP(H920,vlookup!G$2:I$331,2,FALSE),"")</f>
        <v/>
      </c>
      <c r="J920" s="27" t="str">
        <f>IFERROR(VLOOKUP(H920,vlookup!G$2:I$331,3,FALSE),"")</f>
        <v/>
      </c>
      <c r="K920" s="5"/>
      <c r="L920" s="6"/>
      <c r="M920" s="6"/>
      <c r="N920" s="6"/>
      <c r="O920" s="6"/>
      <c r="P920" s="6"/>
      <c r="Q920" s="14" t="str">
        <f t="shared" si="143"/>
        <v/>
      </c>
      <c r="R920" s="5"/>
      <c r="S920" s="6"/>
      <c r="T920" s="6"/>
      <c r="U920" s="5"/>
      <c r="V920" s="45">
        <f t="shared" si="144"/>
        <v>0</v>
      </c>
      <c r="W920" s="45">
        <f t="shared" si="145"/>
        <v>0</v>
      </c>
      <c r="X920" s="45" t="e">
        <f t="shared" si="146"/>
        <v>#VALUE!</v>
      </c>
      <c r="Y920" s="45">
        <f>IFERROR(VALUE(V920),VLOOKUP(V920,DayReplace[],2,0))</f>
        <v>0</v>
      </c>
      <c r="Z920" s="45">
        <f>IF(V920=0,1,
IF(OR(AND(COUNTIF(Table12[Normal and Leap Years],X920),AA920=3,Y920=30),
AND(COUNTIF(Table9[MM Year],X920),COUNTIF(Table13[Always 29-Day Months],AA920),Y920=30)),Y920
-1,Y920))</f>
        <v>1</v>
      </c>
      <c r="AA920" s="45">
        <f>IFERROR(VALUE(W920),VLOOKUP(W920,MonthReplace[],2,0))</f>
        <v>0</v>
      </c>
      <c r="AB920" s="45" t="e">
        <f>IF(COUNTIF(Table9[MM Year],X920),VLOOKUP(AA920,MonthSerial[],VLOOKUP(X920,Table9[],3,0)+2,0),DATE(X920,AA920,0)-AC920)</f>
        <v>#VALUE!</v>
      </c>
      <c r="AC920" s="45" t="e">
        <f>IF(COUNTIF(Table9[MM Year],X920),
VLOOKUP(X920,Table9[],5,0),
DATE(X920,1,0))</f>
        <v>#VALUE!</v>
      </c>
      <c r="AD920" s="46" t="e">
        <f>IF(AA920=0,DATE(YEAR(AC920+1),7,16),
IF(V920=0,IF(COUNTIF(Table9[MM Year],X920),AC920+AB920+Z920+15-DAY(AC920+AB920+Z920+15)+16,AC920+AB920+Z920-DAY(AC920+AB920+Z920)+16),
IF(COUNTIF(Table9[MM Year],X920),
IF(AC920+AB920+Z920&lt;VLOOKUP(X920,Table9[],7,0),AC920
+AB920+Z920+VLOOKUP(X920,Table9[],4,0),AC920+AB920+Z920),AC920
+AB920+Z920)))</f>
        <v>#VALUE!</v>
      </c>
      <c r="AE920" s="42"/>
      <c r="AF920" s="15" t="str">
        <f>IFERROR(IF(COUNTIF(Table9[MM Year],X920),
IF(AD920&lt;VLOOKUP(X920,Table9[],7,0),AD920
+VLOOKUP(X920,Table9[],4,0),AD920),AD920
),"")</f>
        <v/>
      </c>
      <c r="AG920" s="5"/>
      <c r="AH920" s="5"/>
      <c r="AI920" s="5"/>
      <c r="AJ920" s="6"/>
      <c r="AK920" s="6"/>
      <c r="AL920" s="12" t="str">
        <f t="shared" si="147"/>
        <v/>
      </c>
      <c r="AM920" s="5"/>
      <c r="AN920" s="27" t="str">
        <f t="shared" si="148"/>
        <v/>
      </c>
      <c r="AO920" s="5"/>
      <c r="AP920" s="5"/>
      <c r="AQ920" s="6"/>
      <c r="AR920" s="12" t="str">
        <f t="shared" si="149"/>
        <v/>
      </c>
      <c r="AS920" s="6"/>
      <c r="AT920" s="5"/>
      <c r="AU920" s="53"/>
      <c r="AV920" s="53"/>
      <c r="AW920" s="54"/>
      <c r="AX920" s="15" t="str">
        <f t="shared" si="150"/>
        <v/>
      </c>
      <c r="AY920" s="5"/>
      <c r="AZ920" s="27" t="str">
        <f>IFERROR(VLOOKUP(AY920,vlookup!A$2:I$331,2,FALSE),"")</f>
        <v/>
      </c>
      <c r="BA920" s="27" t="str">
        <f>IFERROR(VLOOKUP(AY920,vlookup!A$2:I$331,3,FALSE),"")</f>
        <v/>
      </c>
      <c r="BB920" s="5"/>
      <c r="BC920" s="27" t="str">
        <f>IFERROR(VLOOKUP(BB920,vlookup!D$2:E$331,2,FALSE),"")</f>
        <v/>
      </c>
      <c r="BD920" s="5"/>
      <c r="BE920" s="27" t="str">
        <f t="shared" si="151"/>
        <v/>
      </c>
      <c r="BF920" s="27" t="str">
        <f>IFERROR(VLOOKUP(BE920,vlookup!G$2:I$331,2,FALSE),"")</f>
        <v/>
      </c>
      <c r="BG920" s="27" t="str">
        <f>IFERROR(VLOOKUP(BE920,vlookup!G$2:I$331,3,FALSE),"")</f>
        <v/>
      </c>
      <c r="BH920" s="5"/>
      <c r="BI920" s="6"/>
      <c r="BJ920" s="6"/>
      <c r="BK920" s="6"/>
      <c r="BL920" s="6"/>
    </row>
    <row r="921" spans="1:64">
      <c r="A921" s="4"/>
      <c r="B921" s="5"/>
      <c r="C921" s="27" t="str">
        <f>IFERROR(VLOOKUP(B921,vlookup!A$2:I$331,2,FALSE),"")</f>
        <v/>
      </c>
      <c r="D921" s="27" t="str">
        <f>IFERROR(VLOOKUP(B921,vlookup!A$2:I$331,3,FALSE),"")</f>
        <v/>
      </c>
      <c r="E921" s="5"/>
      <c r="F921" s="27" t="str">
        <f>IFERROR(VLOOKUP(E921,vlookup!D$2:E$331,2,FALSE),"")</f>
        <v/>
      </c>
      <c r="G921" s="5"/>
      <c r="H921" s="27" t="str">
        <f t="shared" si="142"/>
        <v/>
      </c>
      <c r="I921" s="27" t="str">
        <f>IFERROR(VLOOKUP(H921,vlookup!G$2:I$331,2,FALSE),"")</f>
        <v/>
      </c>
      <c r="J921" s="27" t="str">
        <f>IFERROR(VLOOKUP(H921,vlookup!G$2:I$331,3,FALSE),"")</f>
        <v/>
      </c>
      <c r="K921" s="5"/>
      <c r="L921" s="6"/>
      <c r="M921" s="6"/>
      <c r="N921" s="6"/>
      <c r="O921" s="6"/>
      <c r="P921" s="6"/>
      <c r="Q921" s="14" t="str">
        <f t="shared" si="143"/>
        <v/>
      </c>
      <c r="R921" s="5"/>
      <c r="S921" s="6"/>
      <c r="T921" s="6"/>
      <c r="U921" s="5"/>
      <c r="V921" s="45">
        <f t="shared" si="144"/>
        <v>0</v>
      </c>
      <c r="W921" s="45">
        <f t="shared" si="145"/>
        <v>0</v>
      </c>
      <c r="X921" s="45" t="e">
        <f t="shared" si="146"/>
        <v>#VALUE!</v>
      </c>
      <c r="Y921" s="45">
        <f>IFERROR(VALUE(V921),VLOOKUP(V921,DayReplace[],2,0))</f>
        <v>0</v>
      </c>
      <c r="Z921" s="45">
        <f>IF(V921=0,1,
IF(OR(AND(COUNTIF(Table12[Normal and Leap Years],X921),AA921=3,Y921=30),
AND(COUNTIF(Table9[MM Year],X921),COUNTIF(Table13[Always 29-Day Months],AA921),Y921=30)),Y921
-1,Y921))</f>
        <v>1</v>
      </c>
      <c r="AA921" s="45">
        <f>IFERROR(VALUE(W921),VLOOKUP(W921,MonthReplace[],2,0))</f>
        <v>0</v>
      </c>
      <c r="AB921" s="45" t="e">
        <f>IF(COUNTIF(Table9[MM Year],X921),VLOOKUP(AA921,MonthSerial[],VLOOKUP(X921,Table9[],3,0)+2,0),DATE(X921,AA921,0)-AC921)</f>
        <v>#VALUE!</v>
      </c>
      <c r="AC921" s="45" t="e">
        <f>IF(COUNTIF(Table9[MM Year],X921),
VLOOKUP(X921,Table9[],5,0),
DATE(X921,1,0))</f>
        <v>#VALUE!</v>
      </c>
      <c r="AD921" s="46" t="e">
        <f>IF(AA921=0,DATE(YEAR(AC921+1),7,16),
IF(V921=0,IF(COUNTIF(Table9[MM Year],X921),AC921+AB921+Z921+15-DAY(AC921+AB921+Z921+15)+16,AC921+AB921+Z921-DAY(AC921+AB921+Z921)+16),
IF(COUNTIF(Table9[MM Year],X921),
IF(AC921+AB921+Z921&lt;VLOOKUP(X921,Table9[],7,0),AC921
+AB921+Z921+VLOOKUP(X921,Table9[],4,0),AC921+AB921+Z921),AC921
+AB921+Z921)))</f>
        <v>#VALUE!</v>
      </c>
      <c r="AE921" s="42"/>
      <c r="AF921" s="15" t="str">
        <f>IFERROR(IF(COUNTIF(Table9[MM Year],X921),
IF(AD921&lt;VLOOKUP(X921,Table9[],7,0),AD921
+VLOOKUP(X921,Table9[],4,0),AD921),AD921
),"")</f>
        <v/>
      </c>
      <c r="AG921" s="5"/>
      <c r="AH921" s="5"/>
      <c r="AI921" s="5"/>
      <c r="AJ921" s="6"/>
      <c r="AK921" s="6"/>
      <c r="AL921" s="12" t="str">
        <f t="shared" si="147"/>
        <v/>
      </c>
      <c r="AM921" s="5"/>
      <c r="AN921" s="27" t="str">
        <f t="shared" si="148"/>
        <v/>
      </c>
      <c r="AO921" s="5"/>
      <c r="AP921" s="5"/>
      <c r="AQ921" s="6"/>
      <c r="AR921" s="12" t="str">
        <f t="shared" si="149"/>
        <v/>
      </c>
      <c r="AS921" s="6"/>
      <c r="AT921" s="5"/>
      <c r="AU921" s="53"/>
      <c r="AV921" s="53"/>
      <c r="AW921" s="54"/>
      <c r="AX921" s="15" t="str">
        <f t="shared" si="150"/>
        <v/>
      </c>
      <c r="AY921" s="5"/>
      <c r="AZ921" s="27" t="str">
        <f>IFERROR(VLOOKUP(AY921,vlookup!A$2:I$331,2,FALSE),"")</f>
        <v/>
      </c>
      <c r="BA921" s="27" t="str">
        <f>IFERROR(VLOOKUP(AY921,vlookup!A$2:I$331,3,FALSE),"")</f>
        <v/>
      </c>
      <c r="BB921" s="5"/>
      <c r="BC921" s="27" t="str">
        <f>IFERROR(VLOOKUP(BB921,vlookup!D$2:E$331,2,FALSE),"")</f>
        <v/>
      </c>
      <c r="BD921" s="5"/>
      <c r="BE921" s="27" t="str">
        <f t="shared" si="151"/>
        <v/>
      </c>
      <c r="BF921" s="27" t="str">
        <f>IFERROR(VLOOKUP(BE921,vlookup!G$2:I$331,2,FALSE),"")</f>
        <v/>
      </c>
      <c r="BG921" s="27" t="str">
        <f>IFERROR(VLOOKUP(BE921,vlookup!G$2:I$331,3,FALSE),"")</f>
        <v/>
      </c>
      <c r="BH921" s="5"/>
      <c r="BI921" s="6"/>
      <c r="BJ921" s="6"/>
      <c r="BK921" s="6"/>
      <c r="BL921" s="6"/>
    </row>
    <row r="922" spans="1:64">
      <c r="A922" s="4"/>
      <c r="B922" s="5"/>
      <c r="C922" s="27" t="str">
        <f>IFERROR(VLOOKUP(B922,vlookup!A$2:I$331,2,FALSE),"")</f>
        <v/>
      </c>
      <c r="D922" s="27" t="str">
        <f>IFERROR(VLOOKUP(B922,vlookup!A$2:I$331,3,FALSE),"")</f>
        <v/>
      </c>
      <c r="E922" s="5"/>
      <c r="F922" s="27" t="str">
        <f>IFERROR(VLOOKUP(E922,vlookup!D$2:E$331,2,FALSE),"")</f>
        <v/>
      </c>
      <c r="G922" s="5"/>
      <c r="H922" s="27" t="str">
        <f t="shared" si="142"/>
        <v/>
      </c>
      <c r="I922" s="27" t="str">
        <f>IFERROR(VLOOKUP(H922,vlookup!G$2:I$331,2,FALSE),"")</f>
        <v/>
      </c>
      <c r="J922" s="27" t="str">
        <f>IFERROR(VLOOKUP(H922,vlookup!G$2:I$331,3,FALSE),"")</f>
        <v/>
      </c>
      <c r="K922" s="5"/>
      <c r="L922" s="6"/>
      <c r="M922" s="6"/>
      <c r="N922" s="6"/>
      <c r="O922" s="6"/>
      <c r="P922" s="6"/>
      <c r="Q922" s="14" t="str">
        <f t="shared" si="143"/>
        <v/>
      </c>
      <c r="R922" s="5"/>
      <c r="S922" s="6"/>
      <c r="T922" s="6"/>
      <c r="U922" s="5"/>
      <c r="V922" s="45">
        <f t="shared" si="144"/>
        <v>0</v>
      </c>
      <c r="W922" s="45">
        <f t="shared" si="145"/>
        <v>0</v>
      </c>
      <c r="X922" s="45" t="e">
        <f t="shared" si="146"/>
        <v>#VALUE!</v>
      </c>
      <c r="Y922" s="45">
        <f>IFERROR(VALUE(V922),VLOOKUP(V922,DayReplace[],2,0))</f>
        <v>0</v>
      </c>
      <c r="Z922" s="45">
        <f>IF(V922=0,1,
IF(OR(AND(COUNTIF(Table12[Normal and Leap Years],X922),AA922=3,Y922=30),
AND(COUNTIF(Table9[MM Year],X922),COUNTIF(Table13[Always 29-Day Months],AA922),Y922=30)),Y922
-1,Y922))</f>
        <v>1</v>
      </c>
      <c r="AA922" s="45">
        <f>IFERROR(VALUE(W922),VLOOKUP(W922,MonthReplace[],2,0))</f>
        <v>0</v>
      </c>
      <c r="AB922" s="45" t="e">
        <f>IF(COUNTIF(Table9[MM Year],X922),VLOOKUP(AA922,MonthSerial[],VLOOKUP(X922,Table9[],3,0)+2,0),DATE(X922,AA922,0)-AC922)</f>
        <v>#VALUE!</v>
      </c>
      <c r="AC922" s="45" t="e">
        <f>IF(COUNTIF(Table9[MM Year],X922),
VLOOKUP(X922,Table9[],5,0),
DATE(X922,1,0))</f>
        <v>#VALUE!</v>
      </c>
      <c r="AD922" s="46" t="e">
        <f>IF(AA922=0,DATE(YEAR(AC922+1),7,16),
IF(V922=0,IF(COUNTIF(Table9[MM Year],X922),AC922+AB922+Z922+15-DAY(AC922+AB922+Z922+15)+16,AC922+AB922+Z922-DAY(AC922+AB922+Z922)+16),
IF(COUNTIF(Table9[MM Year],X922),
IF(AC922+AB922+Z922&lt;VLOOKUP(X922,Table9[],7,0),AC922
+AB922+Z922+VLOOKUP(X922,Table9[],4,0),AC922+AB922+Z922),AC922
+AB922+Z922)))</f>
        <v>#VALUE!</v>
      </c>
      <c r="AE922" s="42"/>
      <c r="AF922" s="15" t="str">
        <f>IFERROR(IF(COUNTIF(Table9[MM Year],X922),
IF(AD922&lt;VLOOKUP(X922,Table9[],7,0),AD922
+VLOOKUP(X922,Table9[],4,0),AD922),AD922
),"")</f>
        <v/>
      </c>
      <c r="AG922" s="5"/>
      <c r="AH922" s="5"/>
      <c r="AI922" s="5"/>
      <c r="AJ922" s="6"/>
      <c r="AK922" s="6"/>
      <c r="AL922" s="12" t="str">
        <f t="shared" si="147"/>
        <v/>
      </c>
      <c r="AM922" s="5"/>
      <c r="AN922" s="27" t="str">
        <f t="shared" si="148"/>
        <v/>
      </c>
      <c r="AO922" s="5"/>
      <c r="AP922" s="5"/>
      <c r="AQ922" s="6"/>
      <c r="AR922" s="12" t="str">
        <f t="shared" si="149"/>
        <v/>
      </c>
      <c r="AS922" s="6"/>
      <c r="AT922" s="5"/>
      <c r="AU922" s="53"/>
      <c r="AV922" s="53"/>
      <c r="AW922" s="54"/>
      <c r="AX922" s="15" t="str">
        <f t="shared" si="150"/>
        <v/>
      </c>
      <c r="AY922" s="5"/>
      <c r="AZ922" s="27" t="str">
        <f>IFERROR(VLOOKUP(AY922,vlookup!A$2:I$331,2,FALSE),"")</f>
        <v/>
      </c>
      <c r="BA922" s="27" t="str">
        <f>IFERROR(VLOOKUP(AY922,vlookup!A$2:I$331,3,FALSE),"")</f>
        <v/>
      </c>
      <c r="BB922" s="5"/>
      <c r="BC922" s="27" t="str">
        <f>IFERROR(VLOOKUP(BB922,vlookup!D$2:E$331,2,FALSE),"")</f>
        <v/>
      </c>
      <c r="BD922" s="5"/>
      <c r="BE922" s="27" t="str">
        <f t="shared" si="151"/>
        <v/>
      </c>
      <c r="BF922" s="27" t="str">
        <f>IFERROR(VLOOKUP(BE922,vlookup!G$2:I$331,2,FALSE),"")</f>
        <v/>
      </c>
      <c r="BG922" s="27" t="str">
        <f>IFERROR(VLOOKUP(BE922,vlookup!G$2:I$331,3,FALSE),"")</f>
        <v/>
      </c>
      <c r="BH922" s="5"/>
      <c r="BI922" s="6"/>
      <c r="BJ922" s="6"/>
      <c r="BK922" s="6"/>
      <c r="BL922" s="6"/>
    </row>
    <row r="923" spans="1:64">
      <c r="A923" s="4"/>
      <c r="B923" s="5"/>
      <c r="C923" s="27" t="str">
        <f>IFERROR(VLOOKUP(B923,vlookup!A$2:I$331,2,FALSE),"")</f>
        <v/>
      </c>
      <c r="D923" s="27" t="str">
        <f>IFERROR(VLOOKUP(B923,vlookup!A$2:I$331,3,FALSE),"")</f>
        <v/>
      </c>
      <c r="E923" s="5"/>
      <c r="F923" s="27" t="str">
        <f>IFERROR(VLOOKUP(E923,vlookup!D$2:E$331,2,FALSE),"")</f>
        <v/>
      </c>
      <c r="G923" s="5"/>
      <c r="H923" s="27" t="str">
        <f t="shared" si="142"/>
        <v/>
      </c>
      <c r="I923" s="27" t="str">
        <f>IFERROR(VLOOKUP(H923,vlookup!G$2:I$331,2,FALSE),"")</f>
        <v/>
      </c>
      <c r="J923" s="27" t="str">
        <f>IFERROR(VLOOKUP(H923,vlookup!G$2:I$331,3,FALSE),"")</f>
        <v/>
      </c>
      <c r="K923" s="5"/>
      <c r="L923" s="6"/>
      <c r="M923" s="6"/>
      <c r="N923" s="6"/>
      <c r="O923" s="6"/>
      <c r="P923" s="6"/>
      <c r="Q923" s="14" t="str">
        <f t="shared" si="143"/>
        <v/>
      </c>
      <c r="R923" s="5"/>
      <c r="S923" s="6"/>
      <c r="T923" s="6"/>
      <c r="U923" s="5"/>
      <c r="V923" s="45">
        <f t="shared" si="144"/>
        <v>0</v>
      </c>
      <c r="W923" s="45">
        <f t="shared" si="145"/>
        <v>0</v>
      </c>
      <c r="X923" s="45" t="e">
        <f t="shared" si="146"/>
        <v>#VALUE!</v>
      </c>
      <c r="Y923" s="45">
        <f>IFERROR(VALUE(V923),VLOOKUP(V923,DayReplace[],2,0))</f>
        <v>0</v>
      </c>
      <c r="Z923" s="45">
        <f>IF(V923=0,1,
IF(OR(AND(COUNTIF(Table12[Normal and Leap Years],X923),AA923=3,Y923=30),
AND(COUNTIF(Table9[MM Year],X923),COUNTIF(Table13[Always 29-Day Months],AA923),Y923=30)),Y923
-1,Y923))</f>
        <v>1</v>
      </c>
      <c r="AA923" s="45">
        <f>IFERROR(VALUE(W923),VLOOKUP(W923,MonthReplace[],2,0))</f>
        <v>0</v>
      </c>
      <c r="AB923" s="45" t="e">
        <f>IF(COUNTIF(Table9[MM Year],X923),VLOOKUP(AA923,MonthSerial[],VLOOKUP(X923,Table9[],3,0)+2,0),DATE(X923,AA923,0)-AC923)</f>
        <v>#VALUE!</v>
      </c>
      <c r="AC923" s="45" t="e">
        <f>IF(COUNTIF(Table9[MM Year],X923),
VLOOKUP(X923,Table9[],5,0),
DATE(X923,1,0))</f>
        <v>#VALUE!</v>
      </c>
      <c r="AD923" s="46" t="e">
        <f>IF(AA923=0,DATE(YEAR(AC923+1),7,16),
IF(V923=0,IF(COUNTIF(Table9[MM Year],X923),AC923+AB923+Z923+15-DAY(AC923+AB923+Z923+15)+16,AC923+AB923+Z923-DAY(AC923+AB923+Z923)+16),
IF(COUNTIF(Table9[MM Year],X923),
IF(AC923+AB923+Z923&lt;VLOOKUP(X923,Table9[],7,0),AC923
+AB923+Z923+VLOOKUP(X923,Table9[],4,0),AC923+AB923+Z923),AC923
+AB923+Z923)))</f>
        <v>#VALUE!</v>
      </c>
      <c r="AE923" s="42"/>
      <c r="AF923" s="15" t="str">
        <f>IFERROR(IF(COUNTIF(Table9[MM Year],X923),
IF(AD923&lt;VLOOKUP(X923,Table9[],7,0),AD923
+VLOOKUP(X923,Table9[],4,0),AD923),AD923
),"")</f>
        <v/>
      </c>
      <c r="AG923" s="5"/>
      <c r="AH923" s="5"/>
      <c r="AI923" s="5"/>
      <c r="AJ923" s="6"/>
      <c r="AK923" s="6"/>
      <c r="AL923" s="12" t="str">
        <f t="shared" si="147"/>
        <v/>
      </c>
      <c r="AM923" s="5"/>
      <c r="AN923" s="27" t="str">
        <f t="shared" si="148"/>
        <v/>
      </c>
      <c r="AO923" s="5"/>
      <c r="AP923" s="5"/>
      <c r="AQ923" s="6"/>
      <c r="AR923" s="12" t="str">
        <f t="shared" si="149"/>
        <v/>
      </c>
      <c r="AS923" s="6"/>
      <c r="AT923" s="5"/>
      <c r="AU923" s="53"/>
      <c r="AV923" s="53"/>
      <c r="AW923" s="54"/>
      <c r="AX923" s="15" t="str">
        <f t="shared" si="150"/>
        <v/>
      </c>
      <c r="AY923" s="5"/>
      <c r="AZ923" s="27" t="str">
        <f>IFERROR(VLOOKUP(AY923,vlookup!A$2:I$331,2,FALSE),"")</f>
        <v/>
      </c>
      <c r="BA923" s="27" t="str">
        <f>IFERROR(VLOOKUP(AY923,vlookup!A$2:I$331,3,FALSE),"")</f>
        <v/>
      </c>
      <c r="BB923" s="5"/>
      <c r="BC923" s="27" t="str">
        <f>IFERROR(VLOOKUP(BB923,vlookup!D$2:E$331,2,FALSE),"")</f>
        <v/>
      </c>
      <c r="BD923" s="5"/>
      <c r="BE923" s="27" t="str">
        <f t="shared" si="151"/>
        <v/>
      </c>
      <c r="BF923" s="27" t="str">
        <f>IFERROR(VLOOKUP(BE923,vlookup!G$2:I$331,2,FALSE),"")</f>
        <v/>
      </c>
      <c r="BG923" s="27" t="str">
        <f>IFERROR(VLOOKUP(BE923,vlookup!G$2:I$331,3,FALSE),"")</f>
        <v/>
      </c>
      <c r="BH923" s="5"/>
      <c r="BI923" s="6"/>
      <c r="BJ923" s="6"/>
      <c r="BK923" s="6"/>
      <c r="BL923" s="6"/>
    </row>
    <row r="924" spans="1:64">
      <c r="A924" s="4"/>
      <c r="B924" s="5"/>
      <c r="C924" s="27" t="str">
        <f>IFERROR(VLOOKUP(B924,vlookup!A$2:I$331,2,FALSE),"")</f>
        <v/>
      </c>
      <c r="D924" s="27" t="str">
        <f>IFERROR(VLOOKUP(B924,vlookup!A$2:I$331,3,FALSE),"")</f>
        <v/>
      </c>
      <c r="E924" s="5"/>
      <c r="F924" s="27" t="str">
        <f>IFERROR(VLOOKUP(E924,vlookup!D$2:E$331,2,FALSE),"")</f>
        <v/>
      </c>
      <c r="G924" s="5"/>
      <c r="H924" s="27" t="str">
        <f t="shared" si="142"/>
        <v/>
      </c>
      <c r="I924" s="27" t="str">
        <f>IFERROR(VLOOKUP(H924,vlookup!G$2:I$331,2,FALSE),"")</f>
        <v/>
      </c>
      <c r="J924" s="27" t="str">
        <f>IFERROR(VLOOKUP(H924,vlookup!G$2:I$331,3,FALSE),"")</f>
        <v/>
      </c>
      <c r="K924" s="5"/>
      <c r="L924" s="6"/>
      <c r="M924" s="6"/>
      <c r="N924" s="6"/>
      <c r="O924" s="6"/>
      <c r="P924" s="6"/>
      <c r="Q924" s="14" t="str">
        <f t="shared" si="143"/>
        <v/>
      </c>
      <c r="R924" s="5"/>
      <c r="S924" s="6"/>
      <c r="T924" s="6"/>
      <c r="U924" s="5"/>
      <c r="V924" s="45">
        <f t="shared" si="144"/>
        <v>0</v>
      </c>
      <c r="W924" s="45">
        <f t="shared" si="145"/>
        <v>0</v>
      </c>
      <c r="X924" s="45" t="e">
        <f t="shared" si="146"/>
        <v>#VALUE!</v>
      </c>
      <c r="Y924" s="45">
        <f>IFERROR(VALUE(V924),VLOOKUP(V924,DayReplace[],2,0))</f>
        <v>0</v>
      </c>
      <c r="Z924" s="45">
        <f>IF(V924=0,1,
IF(OR(AND(COUNTIF(Table12[Normal and Leap Years],X924),AA924=3,Y924=30),
AND(COUNTIF(Table9[MM Year],X924),COUNTIF(Table13[Always 29-Day Months],AA924),Y924=30)),Y924
-1,Y924))</f>
        <v>1</v>
      </c>
      <c r="AA924" s="45">
        <f>IFERROR(VALUE(W924),VLOOKUP(W924,MonthReplace[],2,0))</f>
        <v>0</v>
      </c>
      <c r="AB924" s="45" t="e">
        <f>IF(COUNTIF(Table9[MM Year],X924),VLOOKUP(AA924,MonthSerial[],VLOOKUP(X924,Table9[],3,0)+2,0),DATE(X924,AA924,0)-AC924)</f>
        <v>#VALUE!</v>
      </c>
      <c r="AC924" s="45" t="e">
        <f>IF(COUNTIF(Table9[MM Year],X924),
VLOOKUP(X924,Table9[],5,0),
DATE(X924,1,0))</f>
        <v>#VALUE!</v>
      </c>
      <c r="AD924" s="46" t="e">
        <f>IF(AA924=0,DATE(YEAR(AC924+1),7,16),
IF(V924=0,IF(COUNTIF(Table9[MM Year],X924),AC924+AB924+Z924+15-DAY(AC924+AB924+Z924+15)+16,AC924+AB924+Z924-DAY(AC924+AB924+Z924)+16),
IF(COUNTIF(Table9[MM Year],X924),
IF(AC924+AB924+Z924&lt;VLOOKUP(X924,Table9[],7,0),AC924
+AB924+Z924+VLOOKUP(X924,Table9[],4,0),AC924+AB924+Z924),AC924
+AB924+Z924)))</f>
        <v>#VALUE!</v>
      </c>
      <c r="AE924" s="42"/>
      <c r="AF924" s="15" t="str">
        <f>IFERROR(IF(COUNTIF(Table9[MM Year],X924),
IF(AD924&lt;VLOOKUP(X924,Table9[],7,0),AD924
+VLOOKUP(X924,Table9[],4,0),AD924),AD924
),"")</f>
        <v/>
      </c>
      <c r="AG924" s="5"/>
      <c r="AH924" s="5"/>
      <c r="AI924" s="5"/>
      <c r="AJ924" s="6"/>
      <c r="AK924" s="6"/>
      <c r="AL924" s="12" t="str">
        <f t="shared" si="147"/>
        <v/>
      </c>
      <c r="AM924" s="5"/>
      <c r="AN924" s="27" t="str">
        <f t="shared" si="148"/>
        <v/>
      </c>
      <c r="AO924" s="5"/>
      <c r="AP924" s="5"/>
      <c r="AQ924" s="6"/>
      <c r="AR924" s="12" t="str">
        <f t="shared" si="149"/>
        <v/>
      </c>
      <c r="AS924" s="6"/>
      <c r="AT924" s="5"/>
      <c r="AU924" s="53"/>
      <c r="AV924" s="53"/>
      <c r="AW924" s="54"/>
      <c r="AX924" s="15" t="str">
        <f t="shared" si="150"/>
        <v/>
      </c>
      <c r="AY924" s="5"/>
      <c r="AZ924" s="27" t="str">
        <f>IFERROR(VLOOKUP(AY924,vlookup!A$2:I$331,2,FALSE),"")</f>
        <v/>
      </c>
      <c r="BA924" s="27" t="str">
        <f>IFERROR(VLOOKUP(AY924,vlookup!A$2:I$331,3,FALSE),"")</f>
        <v/>
      </c>
      <c r="BB924" s="5"/>
      <c r="BC924" s="27" t="str">
        <f>IFERROR(VLOOKUP(BB924,vlookup!D$2:E$331,2,FALSE),"")</f>
        <v/>
      </c>
      <c r="BD924" s="5"/>
      <c r="BE924" s="27" t="str">
        <f t="shared" si="151"/>
        <v/>
      </c>
      <c r="BF924" s="27" t="str">
        <f>IFERROR(VLOOKUP(BE924,vlookup!G$2:I$331,2,FALSE),"")</f>
        <v/>
      </c>
      <c r="BG924" s="27" t="str">
        <f>IFERROR(VLOOKUP(BE924,vlookup!G$2:I$331,3,FALSE),"")</f>
        <v/>
      </c>
      <c r="BH924" s="5"/>
      <c r="BI924" s="6"/>
      <c r="BJ924" s="6"/>
      <c r="BK924" s="6"/>
      <c r="BL924" s="6"/>
    </row>
    <row r="925" spans="1:64">
      <c r="A925" s="4"/>
      <c r="B925" s="5"/>
      <c r="C925" s="27" t="str">
        <f>IFERROR(VLOOKUP(B925,vlookup!A$2:I$331,2,FALSE),"")</f>
        <v/>
      </c>
      <c r="D925" s="27" t="str">
        <f>IFERROR(VLOOKUP(B925,vlookup!A$2:I$331,3,FALSE),"")</f>
        <v/>
      </c>
      <c r="E925" s="5"/>
      <c r="F925" s="27" t="str">
        <f>IFERROR(VLOOKUP(E925,vlookup!D$2:E$331,2,FALSE),"")</f>
        <v/>
      </c>
      <c r="G925" s="5"/>
      <c r="H925" s="27" t="str">
        <f t="shared" si="142"/>
        <v/>
      </c>
      <c r="I925" s="27" t="str">
        <f>IFERROR(VLOOKUP(H925,vlookup!G$2:I$331,2,FALSE),"")</f>
        <v/>
      </c>
      <c r="J925" s="27" t="str">
        <f>IFERROR(VLOOKUP(H925,vlookup!G$2:I$331,3,FALSE),"")</f>
        <v/>
      </c>
      <c r="K925" s="5"/>
      <c r="L925" s="6"/>
      <c r="M925" s="6"/>
      <c r="N925" s="6"/>
      <c r="O925" s="6"/>
      <c r="P925" s="6"/>
      <c r="Q925" s="14" t="str">
        <f t="shared" si="143"/>
        <v/>
      </c>
      <c r="R925" s="5"/>
      <c r="S925" s="6"/>
      <c r="T925" s="6"/>
      <c r="U925" s="5"/>
      <c r="V925" s="45">
        <f t="shared" si="144"/>
        <v>0</v>
      </c>
      <c r="W925" s="45">
        <f t="shared" si="145"/>
        <v>0</v>
      </c>
      <c r="X925" s="45" t="e">
        <f t="shared" si="146"/>
        <v>#VALUE!</v>
      </c>
      <c r="Y925" s="45">
        <f>IFERROR(VALUE(V925),VLOOKUP(V925,DayReplace[],2,0))</f>
        <v>0</v>
      </c>
      <c r="Z925" s="45">
        <f>IF(V925=0,1,
IF(OR(AND(COUNTIF(Table12[Normal and Leap Years],X925),AA925=3,Y925=30),
AND(COUNTIF(Table9[MM Year],X925),COUNTIF(Table13[Always 29-Day Months],AA925),Y925=30)),Y925
-1,Y925))</f>
        <v>1</v>
      </c>
      <c r="AA925" s="45">
        <f>IFERROR(VALUE(W925),VLOOKUP(W925,MonthReplace[],2,0))</f>
        <v>0</v>
      </c>
      <c r="AB925" s="45" t="e">
        <f>IF(COUNTIF(Table9[MM Year],X925),VLOOKUP(AA925,MonthSerial[],VLOOKUP(X925,Table9[],3,0)+2,0),DATE(X925,AA925,0)-AC925)</f>
        <v>#VALUE!</v>
      </c>
      <c r="AC925" s="45" t="e">
        <f>IF(COUNTIF(Table9[MM Year],X925),
VLOOKUP(X925,Table9[],5,0),
DATE(X925,1,0))</f>
        <v>#VALUE!</v>
      </c>
      <c r="AD925" s="46" t="e">
        <f>IF(AA925=0,DATE(YEAR(AC925+1),7,16),
IF(V925=0,IF(COUNTIF(Table9[MM Year],X925),AC925+AB925+Z925+15-DAY(AC925+AB925+Z925+15)+16,AC925+AB925+Z925-DAY(AC925+AB925+Z925)+16),
IF(COUNTIF(Table9[MM Year],X925),
IF(AC925+AB925+Z925&lt;VLOOKUP(X925,Table9[],7,0),AC925
+AB925+Z925+VLOOKUP(X925,Table9[],4,0),AC925+AB925+Z925),AC925
+AB925+Z925)))</f>
        <v>#VALUE!</v>
      </c>
      <c r="AE925" s="42"/>
      <c r="AF925" s="15" t="str">
        <f>IFERROR(IF(COUNTIF(Table9[MM Year],X925),
IF(AD925&lt;VLOOKUP(X925,Table9[],7,0),AD925
+VLOOKUP(X925,Table9[],4,0),AD925),AD925
),"")</f>
        <v/>
      </c>
      <c r="AG925" s="5"/>
      <c r="AH925" s="5"/>
      <c r="AI925" s="5"/>
      <c r="AJ925" s="6"/>
      <c r="AK925" s="6"/>
      <c r="AL925" s="12" t="str">
        <f t="shared" si="147"/>
        <v/>
      </c>
      <c r="AM925" s="5"/>
      <c r="AN925" s="27" t="str">
        <f t="shared" si="148"/>
        <v/>
      </c>
      <c r="AO925" s="5"/>
      <c r="AP925" s="5"/>
      <c r="AQ925" s="6"/>
      <c r="AR925" s="12" t="str">
        <f t="shared" si="149"/>
        <v/>
      </c>
      <c r="AS925" s="6"/>
      <c r="AT925" s="5"/>
      <c r="AU925" s="53"/>
      <c r="AV925" s="53"/>
      <c r="AW925" s="54"/>
      <c r="AX925" s="15" t="str">
        <f t="shared" si="150"/>
        <v/>
      </c>
      <c r="AY925" s="5"/>
      <c r="AZ925" s="27" t="str">
        <f>IFERROR(VLOOKUP(AY925,vlookup!A$2:I$331,2,FALSE),"")</f>
        <v/>
      </c>
      <c r="BA925" s="27" t="str">
        <f>IFERROR(VLOOKUP(AY925,vlookup!A$2:I$331,3,FALSE),"")</f>
        <v/>
      </c>
      <c r="BB925" s="5"/>
      <c r="BC925" s="27" t="str">
        <f>IFERROR(VLOOKUP(BB925,vlookup!D$2:E$331,2,FALSE),"")</f>
        <v/>
      </c>
      <c r="BD925" s="5"/>
      <c r="BE925" s="27" t="str">
        <f t="shared" si="151"/>
        <v/>
      </c>
      <c r="BF925" s="27" t="str">
        <f>IFERROR(VLOOKUP(BE925,vlookup!G$2:I$331,2,FALSE),"")</f>
        <v/>
      </c>
      <c r="BG925" s="27" t="str">
        <f>IFERROR(VLOOKUP(BE925,vlookup!G$2:I$331,3,FALSE),"")</f>
        <v/>
      </c>
      <c r="BH925" s="5"/>
      <c r="BI925" s="6"/>
      <c r="BJ925" s="6"/>
      <c r="BK925" s="6"/>
      <c r="BL925" s="6"/>
    </row>
    <row r="926" spans="1:64">
      <c r="A926" s="4"/>
      <c r="B926" s="5"/>
      <c r="C926" s="27" t="str">
        <f>IFERROR(VLOOKUP(B926,vlookup!A$2:I$331,2,FALSE),"")</f>
        <v/>
      </c>
      <c r="D926" s="27" t="str">
        <f>IFERROR(VLOOKUP(B926,vlookup!A$2:I$331,3,FALSE),"")</f>
        <v/>
      </c>
      <c r="E926" s="5"/>
      <c r="F926" s="27" t="str">
        <f>IFERROR(VLOOKUP(E926,vlookup!D$2:E$331,2,FALSE),"")</f>
        <v/>
      </c>
      <c r="G926" s="5"/>
      <c r="H926" s="27" t="str">
        <f t="shared" si="142"/>
        <v/>
      </c>
      <c r="I926" s="27" t="str">
        <f>IFERROR(VLOOKUP(H926,vlookup!G$2:I$331,2,FALSE),"")</f>
        <v/>
      </c>
      <c r="J926" s="27" t="str">
        <f>IFERROR(VLOOKUP(H926,vlookup!G$2:I$331,3,FALSE),"")</f>
        <v/>
      </c>
      <c r="K926" s="5"/>
      <c r="L926" s="6"/>
      <c r="M926" s="6"/>
      <c r="N926" s="6"/>
      <c r="O926" s="6"/>
      <c r="P926" s="6"/>
      <c r="Q926" s="14" t="str">
        <f t="shared" si="143"/>
        <v/>
      </c>
      <c r="R926" s="5"/>
      <c r="S926" s="6"/>
      <c r="T926" s="6"/>
      <c r="U926" s="5"/>
      <c r="V926" s="45">
        <f t="shared" si="144"/>
        <v>0</v>
      </c>
      <c r="W926" s="45">
        <f t="shared" si="145"/>
        <v>0</v>
      </c>
      <c r="X926" s="45" t="e">
        <f t="shared" si="146"/>
        <v>#VALUE!</v>
      </c>
      <c r="Y926" s="45">
        <f>IFERROR(VALUE(V926),VLOOKUP(V926,DayReplace[],2,0))</f>
        <v>0</v>
      </c>
      <c r="Z926" s="45">
        <f>IF(V926=0,1,
IF(OR(AND(COUNTIF(Table12[Normal and Leap Years],X926),AA926=3,Y926=30),
AND(COUNTIF(Table9[MM Year],X926),COUNTIF(Table13[Always 29-Day Months],AA926),Y926=30)),Y926
-1,Y926))</f>
        <v>1</v>
      </c>
      <c r="AA926" s="45">
        <f>IFERROR(VALUE(W926),VLOOKUP(W926,MonthReplace[],2,0))</f>
        <v>0</v>
      </c>
      <c r="AB926" s="45" t="e">
        <f>IF(COUNTIF(Table9[MM Year],X926),VLOOKUP(AA926,MonthSerial[],VLOOKUP(X926,Table9[],3,0)+2,0),DATE(X926,AA926,0)-AC926)</f>
        <v>#VALUE!</v>
      </c>
      <c r="AC926" s="45" t="e">
        <f>IF(COUNTIF(Table9[MM Year],X926),
VLOOKUP(X926,Table9[],5,0),
DATE(X926,1,0))</f>
        <v>#VALUE!</v>
      </c>
      <c r="AD926" s="46" t="e">
        <f>IF(AA926=0,DATE(YEAR(AC926+1),7,16),
IF(V926=0,IF(COUNTIF(Table9[MM Year],X926),AC926+AB926+Z926+15-DAY(AC926+AB926+Z926+15)+16,AC926+AB926+Z926-DAY(AC926+AB926+Z926)+16),
IF(COUNTIF(Table9[MM Year],X926),
IF(AC926+AB926+Z926&lt;VLOOKUP(X926,Table9[],7,0),AC926
+AB926+Z926+VLOOKUP(X926,Table9[],4,0),AC926+AB926+Z926),AC926
+AB926+Z926)))</f>
        <v>#VALUE!</v>
      </c>
      <c r="AE926" s="42"/>
      <c r="AF926" s="15" t="str">
        <f>IFERROR(IF(COUNTIF(Table9[MM Year],X926),
IF(AD926&lt;VLOOKUP(X926,Table9[],7,0),AD926
+VLOOKUP(X926,Table9[],4,0),AD926),AD926
),"")</f>
        <v/>
      </c>
      <c r="AG926" s="5"/>
      <c r="AH926" s="5"/>
      <c r="AI926" s="5"/>
      <c r="AJ926" s="6"/>
      <c r="AK926" s="6"/>
      <c r="AL926" s="12" t="str">
        <f t="shared" si="147"/>
        <v/>
      </c>
      <c r="AM926" s="5"/>
      <c r="AN926" s="27" t="str">
        <f t="shared" si="148"/>
        <v/>
      </c>
      <c r="AO926" s="5"/>
      <c r="AP926" s="5"/>
      <c r="AQ926" s="6"/>
      <c r="AR926" s="12" t="str">
        <f t="shared" si="149"/>
        <v/>
      </c>
      <c r="AS926" s="6"/>
      <c r="AT926" s="5"/>
      <c r="AU926" s="53"/>
      <c r="AV926" s="53"/>
      <c r="AW926" s="54"/>
      <c r="AX926" s="15" t="str">
        <f t="shared" si="150"/>
        <v/>
      </c>
      <c r="AY926" s="5"/>
      <c r="AZ926" s="27" t="str">
        <f>IFERROR(VLOOKUP(AY926,vlookup!A$2:I$331,2,FALSE),"")</f>
        <v/>
      </c>
      <c r="BA926" s="27" t="str">
        <f>IFERROR(VLOOKUP(AY926,vlookup!A$2:I$331,3,FALSE),"")</f>
        <v/>
      </c>
      <c r="BB926" s="5"/>
      <c r="BC926" s="27" t="str">
        <f>IFERROR(VLOOKUP(BB926,vlookup!D$2:E$331,2,FALSE),"")</f>
        <v/>
      </c>
      <c r="BD926" s="5"/>
      <c r="BE926" s="27" t="str">
        <f t="shared" si="151"/>
        <v/>
      </c>
      <c r="BF926" s="27" t="str">
        <f>IFERROR(VLOOKUP(BE926,vlookup!G$2:I$331,2,FALSE),"")</f>
        <v/>
      </c>
      <c r="BG926" s="27" t="str">
        <f>IFERROR(VLOOKUP(BE926,vlookup!G$2:I$331,3,FALSE),"")</f>
        <v/>
      </c>
      <c r="BH926" s="5"/>
      <c r="BI926" s="6"/>
      <c r="BJ926" s="6"/>
      <c r="BK926" s="6"/>
      <c r="BL926" s="6"/>
    </row>
    <row r="927" spans="1:64">
      <c r="A927" s="4"/>
      <c r="B927" s="5"/>
      <c r="C927" s="27" t="str">
        <f>IFERROR(VLOOKUP(B927,vlookup!A$2:I$331,2,FALSE),"")</f>
        <v/>
      </c>
      <c r="D927" s="27" t="str">
        <f>IFERROR(VLOOKUP(B927,vlookup!A$2:I$331,3,FALSE),"")</f>
        <v/>
      </c>
      <c r="E927" s="5"/>
      <c r="F927" s="27" t="str">
        <f>IFERROR(VLOOKUP(E927,vlookup!D$2:E$331,2,FALSE),"")</f>
        <v/>
      </c>
      <c r="G927" s="5"/>
      <c r="H927" s="27" t="str">
        <f t="shared" si="142"/>
        <v/>
      </c>
      <c r="I927" s="27" t="str">
        <f>IFERROR(VLOOKUP(H927,vlookup!G$2:I$331,2,FALSE),"")</f>
        <v/>
      </c>
      <c r="J927" s="27" t="str">
        <f>IFERROR(VLOOKUP(H927,vlookup!G$2:I$331,3,FALSE),"")</f>
        <v/>
      </c>
      <c r="K927" s="5"/>
      <c r="L927" s="6"/>
      <c r="M927" s="6"/>
      <c r="N927" s="6"/>
      <c r="O927" s="6"/>
      <c r="P927" s="6"/>
      <c r="Q927" s="14" t="str">
        <f t="shared" si="143"/>
        <v/>
      </c>
      <c r="R927" s="5"/>
      <c r="S927" s="6"/>
      <c r="T927" s="6"/>
      <c r="U927" s="5"/>
      <c r="V927" s="45">
        <f t="shared" si="144"/>
        <v>0</v>
      </c>
      <c r="W927" s="45">
        <f t="shared" si="145"/>
        <v>0</v>
      </c>
      <c r="X927" s="45" t="e">
        <f t="shared" si="146"/>
        <v>#VALUE!</v>
      </c>
      <c r="Y927" s="45">
        <f>IFERROR(VALUE(V927),VLOOKUP(V927,DayReplace[],2,0))</f>
        <v>0</v>
      </c>
      <c r="Z927" s="45">
        <f>IF(V927=0,1,
IF(OR(AND(COUNTIF(Table12[Normal and Leap Years],X927),AA927=3,Y927=30),
AND(COUNTIF(Table9[MM Year],X927),COUNTIF(Table13[Always 29-Day Months],AA927),Y927=30)),Y927
-1,Y927))</f>
        <v>1</v>
      </c>
      <c r="AA927" s="45">
        <f>IFERROR(VALUE(W927),VLOOKUP(W927,MonthReplace[],2,0))</f>
        <v>0</v>
      </c>
      <c r="AB927" s="45" t="e">
        <f>IF(COUNTIF(Table9[MM Year],X927),VLOOKUP(AA927,MonthSerial[],VLOOKUP(X927,Table9[],3,0)+2,0),DATE(X927,AA927,0)-AC927)</f>
        <v>#VALUE!</v>
      </c>
      <c r="AC927" s="45" t="e">
        <f>IF(COUNTIF(Table9[MM Year],X927),
VLOOKUP(X927,Table9[],5,0),
DATE(X927,1,0))</f>
        <v>#VALUE!</v>
      </c>
      <c r="AD927" s="46" t="e">
        <f>IF(AA927=0,DATE(YEAR(AC927+1),7,16),
IF(V927=0,IF(COUNTIF(Table9[MM Year],X927),AC927+AB927+Z927+15-DAY(AC927+AB927+Z927+15)+16,AC927+AB927+Z927-DAY(AC927+AB927+Z927)+16),
IF(COUNTIF(Table9[MM Year],X927),
IF(AC927+AB927+Z927&lt;VLOOKUP(X927,Table9[],7,0),AC927
+AB927+Z927+VLOOKUP(X927,Table9[],4,0),AC927+AB927+Z927),AC927
+AB927+Z927)))</f>
        <v>#VALUE!</v>
      </c>
      <c r="AE927" s="42"/>
      <c r="AF927" s="15" t="str">
        <f>IFERROR(IF(COUNTIF(Table9[MM Year],X927),
IF(AD927&lt;VLOOKUP(X927,Table9[],7,0),AD927
+VLOOKUP(X927,Table9[],4,0),AD927),AD927
),"")</f>
        <v/>
      </c>
      <c r="AG927" s="5"/>
      <c r="AH927" s="5"/>
      <c r="AI927" s="5"/>
      <c r="AJ927" s="6"/>
      <c r="AK927" s="6"/>
      <c r="AL927" s="12" t="str">
        <f t="shared" si="147"/>
        <v/>
      </c>
      <c r="AM927" s="5"/>
      <c r="AN927" s="27" t="str">
        <f t="shared" si="148"/>
        <v/>
      </c>
      <c r="AO927" s="5"/>
      <c r="AP927" s="5"/>
      <c r="AQ927" s="6"/>
      <c r="AR927" s="12" t="str">
        <f t="shared" si="149"/>
        <v/>
      </c>
      <c r="AS927" s="6"/>
      <c r="AT927" s="5"/>
      <c r="AU927" s="53"/>
      <c r="AV927" s="53"/>
      <c r="AW927" s="54"/>
      <c r="AX927" s="15" t="str">
        <f t="shared" si="150"/>
        <v/>
      </c>
      <c r="AY927" s="5"/>
      <c r="AZ927" s="27" t="str">
        <f>IFERROR(VLOOKUP(AY927,vlookup!A$2:I$331,2,FALSE),"")</f>
        <v/>
      </c>
      <c r="BA927" s="27" t="str">
        <f>IFERROR(VLOOKUP(AY927,vlookup!A$2:I$331,3,FALSE),"")</f>
        <v/>
      </c>
      <c r="BB927" s="5"/>
      <c r="BC927" s="27" t="str">
        <f>IFERROR(VLOOKUP(BB927,vlookup!D$2:E$331,2,FALSE),"")</f>
        <v/>
      </c>
      <c r="BD927" s="5"/>
      <c r="BE927" s="27" t="str">
        <f t="shared" si="151"/>
        <v/>
      </c>
      <c r="BF927" s="27" t="str">
        <f>IFERROR(VLOOKUP(BE927,vlookup!G$2:I$331,2,FALSE),"")</f>
        <v/>
      </c>
      <c r="BG927" s="27" t="str">
        <f>IFERROR(VLOOKUP(BE927,vlookup!G$2:I$331,3,FALSE),"")</f>
        <v/>
      </c>
      <c r="BH927" s="5"/>
      <c r="BI927" s="6"/>
      <c r="BJ927" s="6"/>
      <c r="BK927" s="6"/>
      <c r="BL927" s="6"/>
    </row>
    <row r="928" spans="1:64">
      <c r="A928" s="4"/>
      <c r="B928" s="5"/>
      <c r="C928" s="27" t="str">
        <f>IFERROR(VLOOKUP(B928,vlookup!A$2:I$331,2,FALSE),"")</f>
        <v/>
      </c>
      <c r="D928" s="27" t="str">
        <f>IFERROR(VLOOKUP(B928,vlookup!A$2:I$331,3,FALSE),"")</f>
        <v/>
      </c>
      <c r="E928" s="5"/>
      <c r="F928" s="27" t="str">
        <f>IFERROR(VLOOKUP(E928,vlookup!D$2:E$331,2,FALSE),"")</f>
        <v/>
      </c>
      <c r="G928" s="5"/>
      <c r="H928" s="27" t="str">
        <f t="shared" si="142"/>
        <v/>
      </c>
      <c r="I928" s="27" t="str">
        <f>IFERROR(VLOOKUP(H928,vlookup!G$2:I$331,2,FALSE),"")</f>
        <v/>
      </c>
      <c r="J928" s="27" t="str">
        <f>IFERROR(VLOOKUP(H928,vlookup!G$2:I$331,3,FALSE),"")</f>
        <v/>
      </c>
      <c r="K928" s="5"/>
      <c r="L928" s="6"/>
      <c r="M928" s="6"/>
      <c r="N928" s="6"/>
      <c r="O928" s="6"/>
      <c r="P928" s="6"/>
      <c r="Q928" s="14" t="str">
        <f t="shared" si="143"/>
        <v/>
      </c>
      <c r="R928" s="5"/>
      <c r="S928" s="6"/>
      <c r="T928" s="6"/>
      <c r="U928" s="5"/>
      <c r="V928" s="45">
        <f t="shared" si="144"/>
        <v>0</v>
      </c>
      <c r="W928" s="45">
        <f t="shared" si="145"/>
        <v>0</v>
      </c>
      <c r="X928" s="45" t="e">
        <f t="shared" si="146"/>
        <v>#VALUE!</v>
      </c>
      <c r="Y928" s="45">
        <f>IFERROR(VALUE(V928),VLOOKUP(V928,DayReplace[],2,0))</f>
        <v>0</v>
      </c>
      <c r="Z928" s="45">
        <f>IF(V928=0,1,
IF(OR(AND(COUNTIF(Table12[Normal and Leap Years],X928),AA928=3,Y928=30),
AND(COUNTIF(Table9[MM Year],X928),COUNTIF(Table13[Always 29-Day Months],AA928),Y928=30)),Y928
-1,Y928))</f>
        <v>1</v>
      </c>
      <c r="AA928" s="45">
        <f>IFERROR(VALUE(W928),VLOOKUP(W928,MonthReplace[],2,0))</f>
        <v>0</v>
      </c>
      <c r="AB928" s="45" t="e">
        <f>IF(COUNTIF(Table9[MM Year],X928),VLOOKUP(AA928,MonthSerial[],VLOOKUP(X928,Table9[],3,0)+2,0),DATE(X928,AA928,0)-AC928)</f>
        <v>#VALUE!</v>
      </c>
      <c r="AC928" s="45" t="e">
        <f>IF(COUNTIF(Table9[MM Year],X928),
VLOOKUP(X928,Table9[],5,0),
DATE(X928,1,0))</f>
        <v>#VALUE!</v>
      </c>
      <c r="AD928" s="46" t="e">
        <f>IF(AA928=0,DATE(YEAR(AC928+1),7,16),
IF(V928=0,IF(COUNTIF(Table9[MM Year],X928),AC928+AB928+Z928+15-DAY(AC928+AB928+Z928+15)+16,AC928+AB928+Z928-DAY(AC928+AB928+Z928)+16),
IF(COUNTIF(Table9[MM Year],X928),
IF(AC928+AB928+Z928&lt;VLOOKUP(X928,Table9[],7,0),AC928
+AB928+Z928+VLOOKUP(X928,Table9[],4,0),AC928+AB928+Z928),AC928
+AB928+Z928)))</f>
        <v>#VALUE!</v>
      </c>
      <c r="AE928" s="42"/>
      <c r="AF928" s="15" t="str">
        <f>IFERROR(IF(COUNTIF(Table9[MM Year],X928),
IF(AD928&lt;VLOOKUP(X928,Table9[],7,0),AD928
+VLOOKUP(X928,Table9[],4,0),AD928),AD928
),"")</f>
        <v/>
      </c>
      <c r="AG928" s="5"/>
      <c r="AH928" s="5"/>
      <c r="AI928" s="5"/>
      <c r="AJ928" s="6"/>
      <c r="AK928" s="6"/>
      <c r="AL928" s="12" t="str">
        <f t="shared" si="147"/>
        <v/>
      </c>
      <c r="AM928" s="5"/>
      <c r="AN928" s="27" t="str">
        <f t="shared" si="148"/>
        <v/>
      </c>
      <c r="AO928" s="5"/>
      <c r="AP928" s="5"/>
      <c r="AQ928" s="6"/>
      <c r="AR928" s="12" t="str">
        <f t="shared" si="149"/>
        <v/>
      </c>
      <c r="AS928" s="6"/>
      <c r="AT928" s="5"/>
      <c r="AU928" s="53"/>
      <c r="AV928" s="53"/>
      <c r="AW928" s="54"/>
      <c r="AX928" s="15" t="str">
        <f t="shared" si="150"/>
        <v/>
      </c>
      <c r="AY928" s="5"/>
      <c r="AZ928" s="27" t="str">
        <f>IFERROR(VLOOKUP(AY928,vlookup!A$2:I$331,2,FALSE),"")</f>
        <v/>
      </c>
      <c r="BA928" s="27" t="str">
        <f>IFERROR(VLOOKUP(AY928,vlookup!A$2:I$331,3,FALSE),"")</f>
        <v/>
      </c>
      <c r="BB928" s="5"/>
      <c r="BC928" s="27" t="str">
        <f>IFERROR(VLOOKUP(BB928,vlookup!D$2:E$331,2,FALSE),"")</f>
        <v/>
      </c>
      <c r="BD928" s="5"/>
      <c r="BE928" s="27" t="str">
        <f t="shared" si="151"/>
        <v/>
      </c>
      <c r="BF928" s="27" t="str">
        <f>IFERROR(VLOOKUP(BE928,vlookup!G$2:I$331,2,FALSE),"")</f>
        <v/>
      </c>
      <c r="BG928" s="27" t="str">
        <f>IFERROR(VLOOKUP(BE928,vlookup!G$2:I$331,3,FALSE),"")</f>
        <v/>
      </c>
      <c r="BH928" s="5"/>
      <c r="BI928" s="6"/>
      <c r="BJ928" s="6"/>
      <c r="BK928" s="6"/>
      <c r="BL928" s="6"/>
    </row>
    <row r="929" spans="1:64">
      <c r="A929" s="4"/>
      <c r="B929" s="5"/>
      <c r="C929" s="27" t="str">
        <f>IFERROR(VLOOKUP(B929,vlookup!A$2:I$331,2,FALSE),"")</f>
        <v/>
      </c>
      <c r="D929" s="27" t="str">
        <f>IFERROR(VLOOKUP(B929,vlookup!A$2:I$331,3,FALSE),"")</f>
        <v/>
      </c>
      <c r="E929" s="5"/>
      <c r="F929" s="27" t="str">
        <f>IFERROR(VLOOKUP(E929,vlookup!D$2:E$331,2,FALSE),"")</f>
        <v/>
      </c>
      <c r="G929" s="5"/>
      <c r="H929" s="27" t="str">
        <f t="shared" si="142"/>
        <v/>
      </c>
      <c r="I929" s="27" t="str">
        <f>IFERROR(VLOOKUP(H929,vlookup!G$2:I$331,2,FALSE),"")</f>
        <v/>
      </c>
      <c r="J929" s="27" t="str">
        <f>IFERROR(VLOOKUP(H929,vlookup!G$2:I$331,3,FALSE),"")</f>
        <v/>
      </c>
      <c r="K929" s="5"/>
      <c r="L929" s="6"/>
      <c r="M929" s="6"/>
      <c r="N929" s="6"/>
      <c r="O929" s="6"/>
      <c r="P929" s="6"/>
      <c r="Q929" s="14" t="str">
        <f t="shared" si="143"/>
        <v/>
      </c>
      <c r="R929" s="5"/>
      <c r="S929" s="6"/>
      <c r="T929" s="6"/>
      <c r="U929" s="5"/>
      <c r="V929" s="45">
        <f t="shared" si="144"/>
        <v>0</v>
      </c>
      <c r="W929" s="45">
        <f t="shared" si="145"/>
        <v>0</v>
      </c>
      <c r="X929" s="45" t="e">
        <f t="shared" si="146"/>
        <v>#VALUE!</v>
      </c>
      <c r="Y929" s="45">
        <f>IFERROR(VALUE(V929),VLOOKUP(V929,DayReplace[],2,0))</f>
        <v>0</v>
      </c>
      <c r="Z929" s="45">
        <f>IF(V929=0,1,
IF(OR(AND(COUNTIF(Table12[Normal and Leap Years],X929),AA929=3,Y929=30),
AND(COUNTIF(Table9[MM Year],X929),COUNTIF(Table13[Always 29-Day Months],AA929),Y929=30)),Y929
-1,Y929))</f>
        <v>1</v>
      </c>
      <c r="AA929" s="45">
        <f>IFERROR(VALUE(W929),VLOOKUP(W929,MonthReplace[],2,0))</f>
        <v>0</v>
      </c>
      <c r="AB929" s="45" t="e">
        <f>IF(COUNTIF(Table9[MM Year],X929),VLOOKUP(AA929,MonthSerial[],VLOOKUP(X929,Table9[],3,0)+2,0),DATE(X929,AA929,0)-AC929)</f>
        <v>#VALUE!</v>
      </c>
      <c r="AC929" s="45" t="e">
        <f>IF(COUNTIF(Table9[MM Year],X929),
VLOOKUP(X929,Table9[],5,0),
DATE(X929,1,0))</f>
        <v>#VALUE!</v>
      </c>
      <c r="AD929" s="46" t="e">
        <f>IF(AA929=0,DATE(YEAR(AC929+1),7,16),
IF(V929=0,IF(COUNTIF(Table9[MM Year],X929),AC929+AB929+Z929+15-DAY(AC929+AB929+Z929+15)+16,AC929+AB929+Z929-DAY(AC929+AB929+Z929)+16),
IF(COUNTIF(Table9[MM Year],X929),
IF(AC929+AB929+Z929&lt;VLOOKUP(X929,Table9[],7,0),AC929
+AB929+Z929+VLOOKUP(X929,Table9[],4,0),AC929+AB929+Z929),AC929
+AB929+Z929)))</f>
        <v>#VALUE!</v>
      </c>
      <c r="AE929" s="42"/>
      <c r="AF929" s="15" t="str">
        <f>IFERROR(IF(COUNTIF(Table9[MM Year],X929),
IF(AD929&lt;VLOOKUP(X929,Table9[],7,0),AD929
+VLOOKUP(X929,Table9[],4,0),AD929),AD929
),"")</f>
        <v/>
      </c>
      <c r="AG929" s="5"/>
      <c r="AH929" s="5"/>
      <c r="AI929" s="5"/>
      <c r="AJ929" s="6"/>
      <c r="AK929" s="6"/>
      <c r="AL929" s="12" t="str">
        <f t="shared" si="147"/>
        <v/>
      </c>
      <c r="AM929" s="5"/>
      <c r="AN929" s="27" t="str">
        <f t="shared" si="148"/>
        <v/>
      </c>
      <c r="AO929" s="5"/>
      <c r="AP929" s="5"/>
      <c r="AQ929" s="6"/>
      <c r="AR929" s="12" t="str">
        <f t="shared" si="149"/>
        <v/>
      </c>
      <c r="AS929" s="6"/>
      <c r="AT929" s="5"/>
      <c r="AU929" s="53"/>
      <c r="AV929" s="53"/>
      <c r="AW929" s="54"/>
      <c r="AX929" s="15" t="str">
        <f t="shared" si="150"/>
        <v/>
      </c>
      <c r="AY929" s="5"/>
      <c r="AZ929" s="27" t="str">
        <f>IFERROR(VLOOKUP(AY929,vlookup!A$2:I$331,2,FALSE),"")</f>
        <v/>
      </c>
      <c r="BA929" s="27" t="str">
        <f>IFERROR(VLOOKUP(AY929,vlookup!A$2:I$331,3,FALSE),"")</f>
        <v/>
      </c>
      <c r="BB929" s="5"/>
      <c r="BC929" s="27" t="str">
        <f>IFERROR(VLOOKUP(BB929,vlookup!D$2:E$331,2,FALSE),"")</f>
        <v/>
      </c>
      <c r="BD929" s="5"/>
      <c r="BE929" s="27" t="str">
        <f t="shared" si="151"/>
        <v/>
      </c>
      <c r="BF929" s="27" t="str">
        <f>IFERROR(VLOOKUP(BE929,vlookup!G$2:I$331,2,FALSE),"")</f>
        <v/>
      </c>
      <c r="BG929" s="27" t="str">
        <f>IFERROR(VLOOKUP(BE929,vlookup!G$2:I$331,3,FALSE),"")</f>
        <v/>
      </c>
      <c r="BH929" s="5"/>
      <c r="BI929" s="6"/>
      <c r="BJ929" s="6"/>
      <c r="BK929" s="6"/>
      <c r="BL929" s="6"/>
    </row>
    <row r="930" spans="1:64">
      <c r="A930" s="4"/>
      <c r="B930" s="5"/>
      <c r="C930" s="27" t="str">
        <f>IFERROR(VLOOKUP(B930,vlookup!A$2:I$331,2,FALSE),"")</f>
        <v/>
      </c>
      <c r="D930" s="27" t="str">
        <f>IFERROR(VLOOKUP(B930,vlookup!A$2:I$331,3,FALSE),"")</f>
        <v/>
      </c>
      <c r="E930" s="5"/>
      <c r="F930" s="27" t="str">
        <f>IFERROR(VLOOKUP(E930,vlookup!D$2:E$331,2,FALSE),"")</f>
        <v/>
      </c>
      <c r="G930" s="5"/>
      <c r="H930" s="27" t="str">
        <f t="shared" si="142"/>
        <v/>
      </c>
      <c r="I930" s="27" t="str">
        <f>IFERROR(VLOOKUP(H930,vlookup!G$2:I$331,2,FALSE),"")</f>
        <v/>
      </c>
      <c r="J930" s="27" t="str">
        <f>IFERROR(VLOOKUP(H930,vlookup!G$2:I$331,3,FALSE),"")</f>
        <v/>
      </c>
      <c r="K930" s="5"/>
      <c r="L930" s="6"/>
      <c r="M930" s="6"/>
      <c r="N930" s="6"/>
      <c r="O930" s="6"/>
      <c r="P930" s="6"/>
      <c r="Q930" s="14" t="str">
        <f t="shared" si="143"/>
        <v/>
      </c>
      <c r="R930" s="5"/>
      <c r="S930" s="6"/>
      <c r="T930" s="6"/>
      <c r="U930" s="5"/>
      <c r="V930" s="45">
        <f t="shared" si="144"/>
        <v>0</v>
      </c>
      <c r="W930" s="45">
        <f t="shared" si="145"/>
        <v>0</v>
      </c>
      <c r="X930" s="45" t="e">
        <f t="shared" si="146"/>
        <v>#VALUE!</v>
      </c>
      <c r="Y930" s="45">
        <f>IFERROR(VALUE(V930),VLOOKUP(V930,DayReplace[],2,0))</f>
        <v>0</v>
      </c>
      <c r="Z930" s="45">
        <f>IF(V930=0,1,
IF(OR(AND(COUNTIF(Table12[Normal and Leap Years],X930),AA930=3,Y930=30),
AND(COUNTIF(Table9[MM Year],X930),COUNTIF(Table13[Always 29-Day Months],AA930),Y930=30)),Y930
-1,Y930))</f>
        <v>1</v>
      </c>
      <c r="AA930" s="45">
        <f>IFERROR(VALUE(W930),VLOOKUP(W930,MonthReplace[],2,0))</f>
        <v>0</v>
      </c>
      <c r="AB930" s="45" t="e">
        <f>IF(COUNTIF(Table9[MM Year],X930),VLOOKUP(AA930,MonthSerial[],VLOOKUP(X930,Table9[],3,0)+2,0),DATE(X930,AA930,0)-AC930)</f>
        <v>#VALUE!</v>
      </c>
      <c r="AC930" s="45" t="e">
        <f>IF(COUNTIF(Table9[MM Year],X930),
VLOOKUP(X930,Table9[],5,0),
DATE(X930,1,0))</f>
        <v>#VALUE!</v>
      </c>
      <c r="AD930" s="46" t="e">
        <f>IF(AA930=0,DATE(YEAR(AC930+1),7,16),
IF(V930=0,IF(COUNTIF(Table9[MM Year],X930),AC930+AB930+Z930+15-DAY(AC930+AB930+Z930+15)+16,AC930+AB930+Z930-DAY(AC930+AB930+Z930)+16),
IF(COUNTIF(Table9[MM Year],X930),
IF(AC930+AB930+Z930&lt;VLOOKUP(X930,Table9[],7,0),AC930
+AB930+Z930+VLOOKUP(X930,Table9[],4,0),AC930+AB930+Z930),AC930
+AB930+Z930)))</f>
        <v>#VALUE!</v>
      </c>
      <c r="AE930" s="42"/>
      <c r="AF930" s="15" t="str">
        <f>IFERROR(IF(COUNTIF(Table9[MM Year],X930),
IF(AD930&lt;VLOOKUP(X930,Table9[],7,0),AD930
+VLOOKUP(X930,Table9[],4,0),AD930),AD930
),"")</f>
        <v/>
      </c>
      <c r="AG930" s="5"/>
      <c r="AH930" s="5"/>
      <c r="AI930" s="5"/>
      <c r="AJ930" s="6"/>
      <c r="AK930" s="6"/>
      <c r="AL930" s="12" t="str">
        <f t="shared" si="147"/>
        <v/>
      </c>
      <c r="AM930" s="5"/>
      <c r="AN930" s="27" t="str">
        <f t="shared" si="148"/>
        <v/>
      </c>
      <c r="AO930" s="5"/>
      <c r="AP930" s="5"/>
      <c r="AQ930" s="6"/>
      <c r="AR930" s="12" t="str">
        <f t="shared" si="149"/>
        <v/>
      </c>
      <c r="AS930" s="6"/>
      <c r="AT930" s="5"/>
      <c r="AU930" s="53"/>
      <c r="AV930" s="53"/>
      <c r="AW930" s="54"/>
      <c r="AX930" s="15" t="str">
        <f t="shared" si="150"/>
        <v/>
      </c>
      <c r="AY930" s="5"/>
      <c r="AZ930" s="27" t="str">
        <f>IFERROR(VLOOKUP(AY930,vlookup!A$2:I$331,2,FALSE),"")</f>
        <v/>
      </c>
      <c r="BA930" s="27" t="str">
        <f>IFERROR(VLOOKUP(AY930,vlookup!A$2:I$331,3,FALSE),"")</f>
        <v/>
      </c>
      <c r="BB930" s="5"/>
      <c r="BC930" s="27" t="str">
        <f>IFERROR(VLOOKUP(BB930,vlookup!D$2:E$331,2,FALSE),"")</f>
        <v/>
      </c>
      <c r="BD930" s="5"/>
      <c r="BE930" s="27" t="str">
        <f t="shared" si="151"/>
        <v/>
      </c>
      <c r="BF930" s="27" t="str">
        <f>IFERROR(VLOOKUP(BE930,vlookup!G$2:I$331,2,FALSE),"")</f>
        <v/>
      </c>
      <c r="BG930" s="27" t="str">
        <f>IFERROR(VLOOKUP(BE930,vlookup!G$2:I$331,3,FALSE),"")</f>
        <v/>
      </c>
      <c r="BH930" s="5"/>
      <c r="BI930" s="6"/>
      <c r="BJ930" s="6"/>
      <c r="BK930" s="6"/>
      <c r="BL930" s="6"/>
    </row>
    <row r="931" spans="1:64">
      <c r="A931" s="4"/>
      <c r="B931" s="5"/>
      <c r="C931" s="27" t="str">
        <f>IFERROR(VLOOKUP(B931,vlookup!A$2:I$331,2,FALSE),"")</f>
        <v/>
      </c>
      <c r="D931" s="27" t="str">
        <f>IFERROR(VLOOKUP(B931,vlookup!A$2:I$331,3,FALSE),"")</f>
        <v/>
      </c>
      <c r="E931" s="5"/>
      <c r="F931" s="27" t="str">
        <f>IFERROR(VLOOKUP(E931,vlookup!D$2:E$331,2,FALSE),"")</f>
        <v/>
      </c>
      <c r="G931" s="5"/>
      <c r="H931" s="27" t="str">
        <f t="shared" si="142"/>
        <v/>
      </c>
      <c r="I931" s="27" t="str">
        <f>IFERROR(VLOOKUP(H931,vlookup!G$2:I$331,2,FALSE),"")</f>
        <v/>
      </c>
      <c r="J931" s="27" t="str">
        <f>IFERROR(VLOOKUP(H931,vlookup!G$2:I$331,3,FALSE),"")</f>
        <v/>
      </c>
      <c r="K931" s="5"/>
      <c r="L931" s="6"/>
      <c r="M931" s="6"/>
      <c r="N931" s="6"/>
      <c r="O931" s="6"/>
      <c r="P931" s="6"/>
      <c r="Q931" s="14" t="str">
        <f t="shared" si="143"/>
        <v/>
      </c>
      <c r="R931" s="5"/>
      <c r="S931" s="6"/>
      <c r="T931" s="6"/>
      <c r="U931" s="5"/>
      <c r="V931" s="45">
        <f t="shared" si="144"/>
        <v>0</v>
      </c>
      <c r="W931" s="45">
        <f t="shared" si="145"/>
        <v>0</v>
      </c>
      <c r="X931" s="45" t="e">
        <f t="shared" si="146"/>
        <v>#VALUE!</v>
      </c>
      <c r="Y931" s="45">
        <f>IFERROR(VALUE(V931),VLOOKUP(V931,DayReplace[],2,0))</f>
        <v>0</v>
      </c>
      <c r="Z931" s="45">
        <f>IF(V931=0,1,
IF(OR(AND(COUNTIF(Table12[Normal and Leap Years],X931),AA931=3,Y931=30),
AND(COUNTIF(Table9[MM Year],X931),COUNTIF(Table13[Always 29-Day Months],AA931),Y931=30)),Y931
-1,Y931))</f>
        <v>1</v>
      </c>
      <c r="AA931" s="45">
        <f>IFERROR(VALUE(W931),VLOOKUP(W931,MonthReplace[],2,0))</f>
        <v>0</v>
      </c>
      <c r="AB931" s="45" t="e">
        <f>IF(COUNTIF(Table9[MM Year],X931),VLOOKUP(AA931,MonthSerial[],VLOOKUP(X931,Table9[],3,0)+2,0),DATE(X931,AA931,0)-AC931)</f>
        <v>#VALUE!</v>
      </c>
      <c r="AC931" s="45" t="e">
        <f>IF(COUNTIF(Table9[MM Year],X931),
VLOOKUP(X931,Table9[],5,0),
DATE(X931,1,0))</f>
        <v>#VALUE!</v>
      </c>
      <c r="AD931" s="46" t="e">
        <f>IF(AA931=0,DATE(YEAR(AC931+1),7,16),
IF(V931=0,IF(COUNTIF(Table9[MM Year],X931),AC931+AB931+Z931+15-DAY(AC931+AB931+Z931+15)+16,AC931+AB931+Z931-DAY(AC931+AB931+Z931)+16),
IF(COUNTIF(Table9[MM Year],X931),
IF(AC931+AB931+Z931&lt;VLOOKUP(X931,Table9[],7,0),AC931
+AB931+Z931+VLOOKUP(X931,Table9[],4,0),AC931+AB931+Z931),AC931
+AB931+Z931)))</f>
        <v>#VALUE!</v>
      </c>
      <c r="AE931" s="42"/>
      <c r="AF931" s="15" t="str">
        <f>IFERROR(IF(COUNTIF(Table9[MM Year],X931),
IF(AD931&lt;VLOOKUP(X931,Table9[],7,0),AD931
+VLOOKUP(X931,Table9[],4,0),AD931),AD931
),"")</f>
        <v/>
      </c>
      <c r="AG931" s="5"/>
      <c r="AH931" s="5"/>
      <c r="AI931" s="5"/>
      <c r="AJ931" s="6"/>
      <c r="AK931" s="6"/>
      <c r="AL931" s="12" t="str">
        <f t="shared" si="147"/>
        <v/>
      </c>
      <c r="AM931" s="5"/>
      <c r="AN931" s="27" t="str">
        <f t="shared" si="148"/>
        <v/>
      </c>
      <c r="AO931" s="5"/>
      <c r="AP931" s="5"/>
      <c r="AQ931" s="6"/>
      <c r="AR931" s="12" t="str">
        <f t="shared" si="149"/>
        <v/>
      </c>
      <c r="AS931" s="6"/>
      <c r="AT931" s="5"/>
      <c r="AU931" s="53"/>
      <c r="AV931" s="53"/>
      <c r="AW931" s="54"/>
      <c r="AX931" s="15" t="str">
        <f t="shared" si="150"/>
        <v/>
      </c>
      <c r="AY931" s="5"/>
      <c r="AZ931" s="27" t="str">
        <f>IFERROR(VLOOKUP(AY931,vlookup!A$2:I$331,2,FALSE),"")</f>
        <v/>
      </c>
      <c r="BA931" s="27" t="str">
        <f>IFERROR(VLOOKUP(AY931,vlookup!A$2:I$331,3,FALSE),"")</f>
        <v/>
      </c>
      <c r="BB931" s="5"/>
      <c r="BC931" s="27" t="str">
        <f>IFERROR(VLOOKUP(BB931,vlookup!D$2:E$331,2,FALSE),"")</f>
        <v/>
      </c>
      <c r="BD931" s="5"/>
      <c r="BE931" s="27" t="str">
        <f t="shared" si="151"/>
        <v/>
      </c>
      <c r="BF931" s="27" t="str">
        <f>IFERROR(VLOOKUP(BE931,vlookup!G$2:I$331,2,FALSE),"")</f>
        <v/>
      </c>
      <c r="BG931" s="27" t="str">
        <f>IFERROR(VLOOKUP(BE931,vlookup!G$2:I$331,3,FALSE),"")</f>
        <v/>
      </c>
      <c r="BH931" s="5"/>
      <c r="BI931" s="6"/>
      <c r="BJ931" s="6"/>
      <c r="BK931" s="6"/>
      <c r="BL931" s="6"/>
    </row>
    <row r="932" spans="1:64">
      <c r="A932" s="4"/>
      <c r="B932" s="5"/>
      <c r="C932" s="27" t="str">
        <f>IFERROR(VLOOKUP(B932,vlookup!A$2:I$331,2,FALSE),"")</f>
        <v/>
      </c>
      <c r="D932" s="27" t="str">
        <f>IFERROR(VLOOKUP(B932,vlookup!A$2:I$331,3,FALSE),"")</f>
        <v/>
      </c>
      <c r="E932" s="5"/>
      <c r="F932" s="27" t="str">
        <f>IFERROR(VLOOKUP(E932,vlookup!D$2:E$331,2,FALSE),"")</f>
        <v/>
      </c>
      <c r="G932" s="5"/>
      <c r="H932" s="27" t="str">
        <f t="shared" si="142"/>
        <v/>
      </c>
      <c r="I932" s="27" t="str">
        <f>IFERROR(VLOOKUP(H932,vlookup!G$2:I$331,2,FALSE),"")</f>
        <v/>
      </c>
      <c r="J932" s="27" t="str">
        <f>IFERROR(VLOOKUP(H932,vlookup!G$2:I$331,3,FALSE),"")</f>
        <v/>
      </c>
      <c r="K932" s="5"/>
      <c r="L932" s="6"/>
      <c r="M932" s="6"/>
      <c r="N932" s="6"/>
      <c r="O932" s="6"/>
      <c r="P932" s="6"/>
      <c r="Q932" s="14" t="str">
        <f t="shared" si="143"/>
        <v/>
      </c>
      <c r="R932" s="5"/>
      <c r="S932" s="6"/>
      <c r="T932" s="6"/>
      <c r="U932" s="5"/>
      <c r="V932" s="45">
        <f t="shared" si="144"/>
        <v>0</v>
      </c>
      <c r="W932" s="45">
        <f t="shared" si="145"/>
        <v>0</v>
      </c>
      <c r="X932" s="45" t="e">
        <f t="shared" si="146"/>
        <v>#VALUE!</v>
      </c>
      <c r="Y932" s="45">
        <f>IFERROR(VALUE(V932),VLOOKUP(V932,DayReplace[],2,0))</f>
        <v>0</v>
      </c>
      <c r="Z932" s="45">
        <f>IF(V932=0,1,
IF(OR(AND(COUNTIF(Table12[Normal and Leap Years],X932),AA932=3,Y932=30),
AND(COUNTIF(Table9[MM Year],X932),COUNTIF(Table13[Always 29-Day Months],AA932),Y932=30)),Y932
-1,Y932))</f>
        <v>1</v>
      </c>
      <c r="AA932" s="45">
        <f>IFERROR(VALUE(W932),VLOOKUP(W932,MonthReplace[],2,0))</f>
        <v>0</v>
      </c>
      <c r="AB932" s="45" t="e">
        <f>IF(COUNTIF(Table9[MM Year],X932),VLOOKUP(AA932,MonthSerial[],VLOOKUP(X932,Table9[],3,0)+2,0),DATE(X932,AA932,0)-AC932)</f>
        <v>#VALUE!</v>
      </c>
      <c r="AC932" s="45" t="e">
        <f>IF(COUNTIF(Table9[MM Year],X932),
VLOOKUP(X932,Table9[],5,0),
DATE(X932,1,0))</f>
        <v>#VALUE!</v>
      </c>
      <c r="AD932" s="46" t="e">
        <f>IF(AA932=0,DATE(YEAR(AC932+1),7,16),
IF(V932=0,IF(COUNTIF(Table9[MM Year],X932),AC932+AB932+Z932+15-DAY(AC932+AB932+Z932+15)+16,AC932+AB932+Z932-DAY(AC932+AB932+Z932)+16),
IF(COUNTIF(Table9[MM Year],X932),
IF(AC932+AB932+Z932&lt;VLOOKUP(X932,Table9[],7,0),AC932
+AB932+Z932+VLOOKUP(X932,Table9[],4,0),AC932+AB932+Z932),AC932
+AB932+Z932)))</f>
        <v>#VALUE!</v>
      </c>
      <c r="AE932" s="42"/>
      <c r="AF932" s="15" t="str">
        <f>IFERROR(IF(COUNTIF(Table9[MM Year],X932),
IF(AD932&lt;VLOOKUP(X932,Table9[],7,0),AD932
+VLOOKUP(X932,Table9[],4,0),AD932),AD932
),"")</f>
        <v/>
      </c>
      <c r="AG932" s="5"/>
      <c r="AH932" s="5"/>
      <c r="AI932" s="5"/>
      <c r="AJ932" s="6"/>
      <c r="AK932" s="6"/>
      <c r="AL932" s="12" t="str">
        <f t="shared" si="147"/>
        <v/>
      </c>
      <c r="AM932" s="5"/>
      <c r="AN932" s="27" t="str">
        <f t="shared" si="148"/>
        <v/>
      </c>
      <c r="AO932" s="5"/>
      <c r="AP932" s="5"/>
      <c r="AQ932" s="6"/>
      <c r="AR932" s="12" t="str">
        <f t="shared" si="149"/>
        <v/>
      </c>
      <c r="AS932" s="6"/>
      <c r="AT932" s="5"/>
      <c r="AU932" s="53"/>
      <c r="AV932" s="53"/>
      <c r="AW932" s="54"/>
      <c r="AX932" s="15" t="str">
        <f t="shared" si="150"/>
        <v/>
      </c>
      <c r="AY932" s="5"/>
      <c r="AZ932" s="27" t="str">
        <f>IFERROR(VLOOKUP(AY932,vlookup!A$2:I$331,2,FALSE),"")</f>
        <v/>
      </c>
      <c r="BA932" s="27" t="str">
        <f>IFERROR(VLOOKUP(AY932,vlookup!A$2:I$331,3,FALSE),"")</f>
        <v/>
      </c>
      <c r="BB932" s="5"/>
      <c r="BC932" s="27" t="str">
        <f>IFERROR(VLOOKUP(BB932,vlookup!D$2:E$331,2,FALSE),"")</f>
        <v/>
      </c>
      <c r="BD932" s="5"/>
      <c r="BE932" s="27" t="str">
        <f t="shared" si="151"/>
        <v/>
      </c>
      <c r="BF932" s="27" t="str">
        <f>IFERROR(VLOOKUP(BE932,vlookup!G$2:I$331,2,FALSE),"")</f>
        <v/>
      </c>
      <c r="BG932" s="27" t="str">
        <f>IFERROR(VLOOKUP(BE932,vlookup!G$2:I$331,3,FALSE),"")</f>
        <v/>
      </c>
      <c r="BH932" s="5"/>
      <c r="BI932" s="6"/>
      <c r="BJ932" s="6"/>
      <c r="BK932" s="6"/>
      <c r="BL932" s="6"/>
    </row>
    <row r="933" spans="1:64">
      <c r="A933" s="4"/>
      <c r="B933" s="5"/>
      <c r="C933" s="27" t="str">
        <f>IFERROR(VLOOKUP(B933,vlookup!A$2:I$331,2,FALSE),"")</f>
        <v/>
      </c>
      <c r="D933" s="27" t="str">
        <f>IFERROR(VLOOKUP(B933,vlookup!A$2:I$331,3,FALSE),"")</f>
        <v/>
      </c>
      <c r="E933" s="5"/>
      <c r="F933" s="27" t="str">
        <f>IFERROR(VLOOKUP(E933,vlookup!D$2:E$331,2,FALSE),"")</f>
        <v/>
      </c>
      <c r="G933" s="5"/>
      <c r="H933" s="27" t="str">
        <f t="shared" si="142"/>
        <v/>
      </c>
      <c r="I933" s="27" t="str">
        <f>IFERROR(VLOOKUP(H933,vlookup!G$2:I$331,2,FALSE),"")</f>
        <v/>
      </c>
      <c r="J933" s="27" t="str">
        <f>IFERROR(VLOOKUP(H933,vlookup!G$2:I$331,3,FALSE),"")</f>
        <v/>
      </c>
      <c r="K933" s="5"/>
      <c r="L933" s="6"/>
      <c r="M933" s="6"/>
      <c r="N933" s="6"/>
      <c r="O933" s="6"/>
      <c r="P933" s="6"/>
      <c r="Q933" s="14" t="str">
        <f t="shared" si="143"/>
        <v/>
      </c>
      <c r="R933" s="5"/>
      <c r="S933" s="6"/>
      <c r="T933" s="6"/>
      <c r="U933" s="5"/>
      <c r="V933" s="45">
        <f t="shared" si="144"/>
        <v>0</v>
      </c>
      <c r="W933" s="45">
        <f t="shared" si="145"/>
        <v>0</v>
      </c>
      <c r="X933" s="45" t="e">
        <f t="shared" si="146"/>
        <v>#VALUE!</v>
      </c>
      <c r="Y933" s="45">
        <f>IFERROR(VALUE(V933),VLOOKUP(V933,DayReplace[],2,0))</f>
        <v>0</v>
      </c>
      <c r="Z933" s="45">
        <f>IF(V933=0,1,
IF(OR(AND(COUNTIF(Table12[Normal and Leap Years],X933),AA933=3,Y933=30),
AND(COUNTIF(Table9[MM Year],X933),COUNTIF(Table13[Always 29-Day Months],AA933),Y933=30)),Y933
-1,Y933))</f>
        <v>1</v>
      </c>
      <c r="AA933" s="45">
        <f>IFERROR(VALUE(W933),VLOOKUP(W933,MonthReplace[],2,0))</f>
        <v>0</v>
      </c>
      <c r="AB933" s="45" t="e">
        <f>IF(COUNTIF(Table9[MM Year],X933),VLOOKUP(AA933,MonthSerial[],VLOOKUP(X933,Table9[],3,0)+2,0),DATE(X933,AA933,0)-AC933)</f>
        <v>#VALUE!</v>
      </c>
      <c r="AC933" s="45" t="e">
        <f>IF(COUNTIF(Table9[MM Year],X933),
VLOOKUP(X933,Table9[],5,0),
DATE(X933,1,0))</f>
        <v>#VALUE!</v>
      </c>
      <c r="AD933" s="46" t="e">
        <f>IF(AA933=0,DATE(YEAR(AC933+1),7,16),
IF(V933=0,IF(COUNTIF(Table9[MM Year],X933),AC933+AB933+Z933+15-DAY(AC933+AB933+Z933+15)+16,AC933+AB933+Z933-DAY(AC933+AB933+Z933)+16),
IF(COUNTIF(Table9[MM Year],X933),
IF(AC933+AB933+Z933&lt;VLOOKUP(X933,Table9[],7,0),AC933
+AB933+Z933+VLOOKUP(X933,Table9[],4,0),AC933+AB933+Z933),AC933
+AB933+Z933)))</f>
        <v>#VALUE!</v>
      </c>
      <c r="AE933" s="42"/>
      <c r="AF933" s="15" t="str">
        <f>IFERROR(IF(COUNTIF(Table9[MM Year],X933),
IF(AD933&lt;VLOOKUP(X933,Table9[],7,0),AD933
+VLOOKUP(X933,Table9[],4,0),AD933),AD933
),"")</f>
        <v/>
      </c>
      <c r="AG933" s="5"/>
      <c r="AH933" s="5"/>
      <c r="AI933" s="5"/>
      <c r="AJ933" s="6"/>
      <c r="AK933" s="6"/>
      <c r="AL933" s="12" t="str">
        <f t="shared" si="147"/>
        <v/>
      </c>
      <c r="AM933" s="5"/>
      <c r="AN933" s="27" t="str">
        <f t="shared" si="148"/>
        <v/>
      </c>
      <c r="AO933" s="5"/>
      <c r="AP933" s="5"/>
      <c r="AQ933" s="6"/>
      <c r="AR933" s="12" t="str">
        <f t="shared" si="149"/>
        <v/>
      </c>
      <c r="AS933" s="6"/>
      <c r="AT933" s="5"/>
      <c r="AU933" s="53"/>
      <c r="AV933" s="53"/>
      <c r="AW933" s="54"/>
      <c r="AX933" s="15" t="str">
        <f t="shared" si="150"/>
        <v/>
      </c>
      <c r="AY933" s="5"/>
      <c r="AZ933" s="27" t="str">
        <f>IFERROR(VLOOKUP(AY933,vlookup!A$2:I$331,2,FALSE),"")</f>
        <v/>
      </c>
      <c r="BA933" s="27" t="str">
        <f>IFERROR(VLOOKUP(AY933,vlookup!A$2:I$331,3,FALSE),"")</f>
        <v/>
      </c>
      <c r="BB933" s="5"/>
      <c r="BC933" s="27" t="str">
        <f>IFERROR(VLOOKUP(BB933,vlookup!D$2:E$331,2,FALSE),"")</f>
        <v/>
      </c>
      <c r="BD933" s="5"/>
      <c r="BE933" s="27" t="str">
        <f t="shared" si="151"/>
        <v/>
      </c>
      <c r="BF933" s="27" t="str">
        <f>IFERROR(VLOOKUP(BE933,vlookup!G$2:I$331,2,FALSE),"")</f>
        <v/>
      </c>
      <c r="BG933" s="27" t="str">
        <f>IFERROR(VLOOKUP(BE933,vlookup!G$2:I$331,3,FALSE),"")</f>
        <v/>
      </c>
      <c r="BH933" s="5"/>
      <c r="BI933" s="6"/>
      <c r="BJ933" s="6"/>
      <c r="BK933" s="6"/>
      <c r="BL933" s="6"/>
    </row>
    <row r="934" spans="1:64">
      <c r="A934" s="4"/>
      <c r="B934" s="5"/>
      <c r="C934" s="27" t="str">
        <f>IFERROR(VLOOKUP(B934,vlookup!A$2:I$331,2,FALSE),"")</f>
        <v/>
      </c>
      <c r="D934" s="27" t="str">
        <f>IFERROR(VLOOKUP(B934,vlookup!A$2:I$331,3,FALSE),"")</f>
        <v/>
      </c>
      <c r="E934" s="5"/>
      <c r="F934" s="27" t="str">
        <f>IFERROR(VLOOKUP(E934,vlookup!D$2:E$331,2,FALSE),"")</f>
        <v/>
      </c>
      <c r="G934" s="5"/>
      <c r="H934" s="27" t="str">
        <f t="shared" si="142"/>
        <v/>
      </c>
      <c r="I934" s="27" t="str">
        <f>IFERROR(VLOOKUP(H934,vlookup!G$2:I$331,2,FALSE),"")</f>
        <v/>
      </c>
      <c r="J934" s="27" t="str">
        <f>IFERROR(VLOOKUP(H934,vlookup!G$2:I$331,3,FALSE),"")</f>
        <v/>
      </c>
      <c r="K934" s="5"/>
      <c r="L934" s="6"/>
      <c r="M934" s="6"/>
      <c r="N934" s="6"/>
      <c r="O934" s="6"/>
      <c r="P934" s="6"/>
      <c r="Q934" s="14" t="str">
        <f t="shared" si="143"/>
        <v/>
      </c>
      <c r="R934" s="5"/>
      <c r="S934" s="6"/>
      <c r="T934" s="6"/>
      <c r="U934" s="5"/>
      <c r="V934" s="45">
        <f t="shared" si="144"/>
        <v>0</v>
      </c>
      <c r="W934" s="45">
        <f t="shared" si="145"/>
        <v>0</v>
      </c>
      <c r="X934" s="45" t="e">
        <f t="shared" si="146"/>
        <v>#VALUE!</v>
      </c>
      <c r="Y934" s="45">
        <f>IFERROR(VALUE(V934),VLOOKUP(V934,DayReplace[],2,0))</f>
        <v>0</v>
      </c>
      <c r="Z934" s="45">
        <f>IF(V934=0,1,
IF(OR(AND(COUNTIF(Table12[Normal and Leap Years],X934),AA934=3,Y934=30),
AND(COUNTIF(Table9[MM Year],X934),COUNTIF(Table13[Always 29-Day Months],AA934),Y934=30)),Y934
-1,Y934))</f>
        <v>1</v>
      </c>
      <c r="AA934" s="45">
        <f>IFERROR(VALUE(W934),VLOOKUP(W934,MonthReplace[],2,0))</f>
        <v>0</v>
      </c>
      <c r="AB934" s="45" t="e">
        <f>IF(COUNTIF(Table9[MM Year],X934),VLOOKUP(AA934,MonthSerial[],VLOOKUP(X934,Table9[],3,0)+2,0),DATE(X934,AA934,0)-AC934)</f>
        <v>#VALUE!</v>
      </c>
      <c r="AC934" s="45" t="e">
        <f>IF(COUNTIF(Table9[MM Year],X934),
VLOOKUP(X934,Table9[],5,0),
DATE(X934,1,0))</f>
        <v>#VALUE!</v>
      </c>
      <c r="AD934" s="46" t="e">
        <f>IF(AA934=0,DATE(YEAR(AC934+1),7,16),
IF(V934=0,IF(COUNTIF(Table9[MM Year],X934),AC934+AB934+Z934+15-DAY(AC934+AB934+Z934+15)+16,AC934+AB934+Z934-DAY(AC934+AB934+Z934)+16),
IF(COUNTIF(Table9[MM Year],X934),
IF(AC934+AB934+Z934&lt;VLOOKUP(X934,Table9[],7,0),AC934
+AB934+Z934+VLOOKUP(X934,Table9[],4,0),AC934+AB934+Z934),AC934
+AB934+Z934)))</f>
        <v>#VALUE!</v>
      </c>
      <c r="AE934" s="42"/>
      <c r="AF934" s="15" t="str">
        <f>IFERROR(IF(COUNTIF(Table9[MM Year],X934),
IF(AD934&lt;VLOOKUP(X934,Table9[],7,0),AD934
+VLOOKUP(X934,Table9[],4,0),AD934),AD934
),"")</f>
        <v/>
      </c>
      <c r="AG934" s="5"/>
      <c r="AH934" s="5"/>
      <c r="AI934" s="5"/>
      <c r="AJ934" s="6"/>
      <c r="AK934" s="6"/>
      <c r="AL934" s="12" t="str">
        <f t="shared" si="147"/>
        <v/>
      </c>
      <c r="AM934" s="5"/>
      <c r="AN934" s="27" t="str">
        <f t="shared" si="148"/>
        <v/>
      </c>
      <c r="AO934" s="5"/>
      <c r="AP934" s="5"/>
      <c r="AQ934" s="6"/>
      <c r="AR934" s="12" t="str">
        <f t="shared" si="149"/>
        <v/>
      </c>
      <c r="AS934" s="6"/>
      <c r="AT934" s="5"/>
      <c r="AU934" s="53"/>
      <c r="AV934" s="53"/>
      <c r="AW934" s="54"/>
      <c r="AX934" s="15" t="str">
        <f t="shared" si="150"/>
        <v/>
      </c>
      <c r="AY934" s="5"/>
      <c r="AZ934" s="27" t="str">
        <f>IFERROR(VLOOKUP(AY934,vlookup!A$2:I$331,2,FALSE),"")</f>
        <v/>
      </c>
      <c r="BA934" s="27" t="str">
        <f>IFERROR(VLOOKUP(AY934,vlookup!A$2:I$331,3,FALSE),"")</f>
        <v/>
      </c>
      <c r="BB934" s="5"/>
      <c r="BC934" s="27" t="str">
        <f>IFERROR(VLOOKUP(BB934,vlookup!D$2:E$331,2,FALSE),"")</f>
        <v/>
      </c>
      <c r="BD934" s="5"/>
      <c r="BE934" s="27" t="str">
        <f t="shared" si="151"/>
        <v/>
      </c>
      <c r="BF934" s="27" t="str">
        <f>IFERROR(VLOOKUP(BE934,vlookup!G$2:I$331,2,FALSE),"")</f>
        <v/>
      </c>
      <c r="BG934" s="27" t="str">
        <f>IFERROR(VLOOKUP(BE934,vlookup!G$2:I$331,3,FALSE),"")</f>
        <v/>
      </c>
      <c r="BH934" s="5"/>
      <c r="BI934" s="6"/>
      <c r="BJ934" s="6"/>
      <c r="BK934" s="6"/>
      <c r="BL934" s="6"/>
    </row>
    <row r="935" spans="1:64">
      <c r="A935" s="4"/>
      <c r="B935" s="5"/>
      <c r="C935" s="27" t="str">
        <f>IFERROR(VLOOKUP(B935,vlookup!A$2:I$331,2,FALSE),"")</f>
        <v/>
      </c>
      <c r="D935" s="27" t="str">
        <f>IFERROR(VLOOKUP(B935,vlookup!A$2:I$331,3,FALSE),"")</f>
        <v/>
      </c>
      <c r="E935" s="5"/>
      <c r="F935" s="27" t="str">
        <f>IFERROR(VLOOKUP(E935,vlookup!D$2:E$331,2,FALSE),"")</f>
        <v/>
      </c>
      <c r="G935" s="5"/>
      <c r="H935" s="27" t="str">
        <f t="shared" si="142"/>
        <v/>
      </c>
      <c r="I935" s="27" t="str">
        <f>IFERROR(VLOOKUP(H935,vlookup!G$2:I$331,2,FALSE),"")</f>
        <v/>
      </c>
      <c r="J935" s="27" t="str">
        <f>IFERROR(VLOOKUP(H935,vlookup!G$2:I$331,3,FALSE),"")</f>
        <v/>
      </c>
      <c r="K935" s="5"/>
      <c r="L935" s="6"/>
      <c r="M935" s="6"/>
      <c r="N935" s="6"/>
      <c r="O935" s="6"/>
      <c r="P935" s="6"/>
      <c r="Q935" s="14" t="str">
        <f t="shared" si="143"/>
        <v/>
      </c>
      <c r="R935" s="5"/>
      <c r="S935" s="6"/>
      <c r="T935" s="6"/>
      <c r="U935" s="5"/>
      <c r="V935" s="45">
        <f t="shared" si="144"/>
        <v>0</v>
      </c>
      <c r="W935" s="45">
        <f t="shared" si="145"/>
        <v>0</v>
      </c>
      <c r="X935" s="45" t="e">
        <f t="shared" si="146"/>
        <v>#VALUE!</v>
      </c>
      <c r="Y935" s="45">
        <f>IFERROR(VALUE(V935),VLOOKUP(V935,DayReplace[],2,0))</f>
        <v>0</v>
      </c>
      <c r="Z935" s="45">
        <f>IF(V935=0,1,
IF(OR(AND(COUNTIF(Table12[Normal and Leap Years],X935),AA935=3,Y935=30),
AND(COUNTIF(Table9[MM Year],X935),COUNTIF(Table13[Always 29-Day Months],AA935),Y935=30)),Y935
-1,Y935))</f>
        <v>1</v>
      </c>
      <c r="AA935" s="45">
        <f>IFERROR(VALUE(W935),VLOOKUP(W935,MonthReplace[],2,0))</f>
        <v>0</v>
      </c>
      <c r="AB935" s="45" t="e">
        <f>IF(COUNTIF(Table9[MM Year],X935),VLOOKUP(AA935,MonthSerial[],VLOOKUP(X935,Table9[],3,0)+2,0),DATE(X935,AA935,0)-AC935)</f>
        <v>#VALUE!</v>
      </c>
      <c r="AC935" s="45" t="e">
        <f>IF(COUNTIF(Table9[MM Year],X935),
VLOOKUP(X935,Table9[],5,0),
DATE(X935,1,0))</f>
        <v>#VALUE!</v>
      </c>
      <c r="AD935" s="46" t="e">
        <f>IF(AA935=0,DATE(YEAR(AC935+1),7,16),
IF(V935=0,IF(COUNTIF(Table9[MM Year],X935),AC935+AB935+Z935+15-DAY(AC935+AB935+Z935+15)+16,AC935+AB935+Z935-DAY(AC935+AB935+Z935)+16),
IF(COUNTIF(Table9[MM Year],X935),
IF(AC935+AB935+Z935&lt;VLOOKUP(X935,Table9[],7,0),AC935
+AB935+Z935+VLOOKUP(X935,Table9[],4,0),AC935+AB935+Z935),AC935
+AB935+Z935)))</f>
        <v>#VALUE!</v>
      </c>
      <c r="AE935" s="42"/>
      <c r="AF935" s="15" t="str">
        <f>IFERROR(IF(COUNTIF(Table9[MM Year],X935),
IF(AD935&lt;VLOOKUP(X935,Table9[],7,0),AD935
+VLOOKUP(X935,Table9[],4,0),AD935),AD935
),"")</f>
        <v/>
      </c>
      <c r="AG935" s="5"/>
      <c r="AH935" s="5"/>
      <c r="AI935" s="5"/>
      <c r="AJ935" s="6"/>
      <c r="AK935" s="6"/>
      <c r="AL935" s="12" t="str">
        <f t="shared" si="147"/>
        <v/>
      </c>
      <c r="AM935" s="5"/>
      <c r="AN935" s="27" t="str">
        <f t="shared" si="148"/>
        <v/>
      </c>
      <c r="AO935" s="5"/>
      <c r="AP935" s="5"/>
      <c r="AQ935" s="6"/>
      <c r="AR935" s="12" t="str">
        <f t="shared" si="149"/>
        <v/>
      </c>
      <c r="AS935" s="6"/>
      <c r="AT935" s="5"/>
      <c r="AU935" s="53"/>
      <c r="AV935" s="53"/>
      <c r="AW935" s="54"/>
      <c r="AX935" s="15" t="str">
        <f t="shared" si="150"/>
        <v/>
      </c>
      <c r="AY935" s="5"/>
      <c r="AZ935" s="27" t="str">
        <f>IFERROR(VLOOKUP(AY935,vlookup!A$2:I$331,2,FALSE),"")</f>
        <v/>
      </c>
      <c r="BA935" s="27" t="str">
        <f>IFERROR(VLOOKUP(AY935,vlookup!A$2:I$331,3,FALSE),"")</f>
        <v/>
      </c>
      <c r="BB935" s="5"/>
      <c r="BC935" s="27" t="str">
        <f>IFERROR(VLOOKUP(BB935,vlookup!D$2:E$331,2,FALSE),"")</f>
        <v/>
      </c>
      <c r="BD935" s="5"/>
      <c r="BE935" s="27" t="str">
        <f t="shared" si="151"/>
        <v/>
      </c>
      <c r="BF935" s="27" t="str">
        <f>IFERROR(VLOOKUP(BE935,vlookup!G$2:I$331,2,FALSE),"")</f>
        <v/>
      </c>
      <c r="BG935" s="27" t="str">
        <f>IFERROR(VLOOKUP(BE935,vlookup!G$2:I$331,3,FALSE),"")</f>
        <v/>
      </c>
      <c r="BH935" s="5"/>
      <c r="BI935" s="6"/>
      <c r="BJ935" s="6"/>
      <c r="BK935" s="6"/>
      <c r="BL935" s="6"/>
    </row>
    <row r="936" spans="1:64">
      <c r="A936" s="4"/>
      <c r="B936" s="5"/>
      <c r="C936" s="27" t="str">
        <f>IFERROR(VLOOKUP(B936,vlookup!A$2:I$331,2,FALSE),"")</f>
        <v/>
      </c>
      <c r="D936" s="27" t="str">
        <f>IFERROR(VLOOKUP(B936,vlookup!A$2:I$331,3,FALSE),"")</f>
        <v/>
      </c>
      <c r="E936" s="5"/>
      <c r="F936" s="27" t="str">
        <f>IFERROR(VLOOKUP(E936,vlookup!D$2:E$331,2,FALSE),"")</f>
        <v/>
      </c>
      <c r="G936" s="5"/>
      <c r="H936" s="27" t="str">
        <f t="shared" si="142"/>
        <v/>
      </c>
      <c r="I936" s="27" t="str">
        <f>IFERROR(VLOOKUP(H936,vlookup!G$2:I$331,2,FALSE),"")</f>
        <v/>
      </c>
      <c r="J936" s="27" t="str">
        <f>IFERROR(VLOOKUP(H936,vlookup!G$2:I$331,3,FALSE),"")</f>
        <v/>
      </c>
      <c r="K936" s="5"/>
      <c r="L936" s="6"/>
      <c r="M936" s="6"/>
      <c r="N936" s="6"/>
      <c r="O936" s="6"/>
      <c r="P936" s="6"/>
      <c r="Q936" s="14" t="str">
        <f t="shared" si="143"/>
        <v/>
      </c>
      <c r="R936" s="5"/>
      <c r="S936" s="6"/>
      <c r="T936" s="6"/>
      <c r="U936" s="5"/>
      <c r="V936" s="45">
        <f t="shared" si="144"/>
        <v>0</v>
      </c>
      <c r="W936" s="45">
        <f t="shared" si="145"/>
        <v>0</v>
      </c>
      <c r="X936" s="45" t="e">
        <f t="shared" si="146"/>
        <v>#VALUE!</v>
      </c>
      <c r="Y936" s="45">
        <f>IFERROR(VALUE(V936),VLOOKUP(V936,DayReplace[],2,0))</f>
        <v>0</v>
      </c>
      <c r="Z936" s="45">
        <f>IF(V936=0,1,
IF(OR(AND(COUNTIF(Table12[Normal and Leap Years],X936),AA936=3,Y936=30),
AND(COUNTIF(Table9[MM Year],X936),COUNTIF(Table13[Always 29-Day Months],AA936),Y936=30)),Y936
-1,Y936))</f>
        <v>1</v>
      </c>
      <c r="AA936" s="45">
        <f>IFERROR(VALUE(W936),VLOOKUP(W936,MonthReplace[],2,0))</f>
        <v>0</v>
      </c>
      <c r="AB936" s="45" t="e">
        <f>IF(COUNTIF(Table9[MM Year],X936),VLOOKUP(AA936,MonthSerial[],VLOOKUP(X936,Table9[],3,0)+2,0),DATE(X936,AA936,0)-AC936)</f>
        <v>#VALUE!</v>
      </c>
      <c r="AC936" s="45" t="e">
        <f>IF(COUNTIF(Table9[MM Year],X936),
VLOOKUP(X936,Table9[],5,0),
DATE(X936,1,0))</f>
        <v>#VALUE!</v>
      </c>
      <c r="AD936" s="46" t="e">
        <f>IF(AA936=0,DATE(YEAR(AC936+1),7,16),
IF(V936=0,IF(COUNTIF(Table9[MM Year],X936),AC936+AB936+Z936+15-DAY(AC936+AB936+Z936+15)+16,AC936+AB936+Z936-DAY(AC936+AB936+Z936)+16),
IF(COUNTIF(Table9[MM Year],X936),
IF(AC936+AB936+Z936&lt;VLOOKUP(X936,Table9[],7,0),AC936
+AB936+Z936+VLOOKUP(X936,Table9[],4,0),AC936+AB936+Z936),AC936
+AB936+Z936)))</f>
        <v>#VALUE!</v>
      </c>
      <c r="AE936" s="42"/>
      <c r="AF936" s="15" t="str">
        <f>IFERROR(IF(COUNTIF(Table9[MM Year],X936),
IF(AD936&lt;VLOOKUP(X936,Table9[],7,0),AD936
+VLOOKUP(X936,Table9[],4,0),AD936),AD936
),"")</f>
        <v/>
      </c>
      <c r="AG936" s="5"/>
      <c r="AH936" s="5"/>
      <c r="AI936" s="5"/>
      <c r="AJ936" s="6"/>
      <c r="AK936" s="6"/>
      <c r="AL936" s="12" t="str">
        <f t="shared" si="147"/>
        <v/>
      </c>
      <c r="AM936" s="5"/>
      <c r="AN936" s="27" t="str">
        <f t="shared" si="148"/>
        <v/>
      </c>
      <c r="AO936" s="5"/>
      <c r="AP936" s="5"/>
      <c r="AQ936" s="6"/>
      <c r="AR936" s="12" t="str">
        <f t="shared" si="149"/>
        <v/>
      </c>
      <c r="AS936" s="6"/>
      <c r="AT936" s="5"/>
      <c r="AU936" s="53"/>
      <c r="AV936" s="53"/>
      <c r="AW936" s="54"/>
      <c r="AX936" s="15" t="str">
        <f t="shared" si="150"/>
        <v/>
      </c>
      <c r="AY936" s="5"/>
      <c r="AZ936" s="27" t="str">
        <f>IFERROR(VLOOKUP(AY936,vlookup!A$2:I$331,2,FALSE),"")</f>
        <v/>
      </c>
      <c r="BA936" s="27" t="str">
        <f>IFERROR(VLOOKUP(AY936,vlookup!A$2:I$331,3,FALSE),"")</f>
        <v/>
      </c>
      <c r="BB936" s="5"/>
      <c r="BC936" s="27" t="str">
        <f>IFERROR(VLOOKUP(BB936,vlookup!D$2:E$331,2,FALSE),"")</f>
        <v/>
      </c>
      <c r="BD936" s="5"/>
      <c r="BE936" s="27" t="str">
        <f t="shared" si="151"/>
        <v/>
      </c>
      <c r="BF936" s="27" t="str">
        <f>IFERROR(VLOOKUP(BE936,vlookup!G$2:I$331,2,FALSE),"")</f>
        <v/>
      </c>
      <c r="BG936" s="27" t="str">
        <f>IFERROR(VLOOKUP(BE936,vlookup!G$2:I$331,3,FALSE),"")</f>
        <v/>
      </c>
      <c r="BH936" s="5"/>
      <c r="BI936" s="6"/>
      <c r="BJ936" s="6"/>
      <c r="BK936" s="6"/>
      <c r="BL936" s="6"/>
    </row>
    <row r="937" spans="1:64">
      <c r="A937" s="4"/>
      <c r="B937" s="5"/>
      <c r="C937" s="27" t="str">
        <f>IFERROR(VLOOKUP(B937,vlookup!A$2:I$331,2,FALSE),"")</f>
        <v/>
      </c>
      <c r="D937" s="27" t="str">
        <f>IFERROR(VLOOKUP(B937,vlookup!A$2:I$331,3,FALSE),"")</f>
        <v/>
      </c>
      <c r="E937" s="5"/>
      <c r="F937" s="27" t="str">
        <f>IFERROR(VLOOKUP(E937,vlookup!D$2:E$331,2,FALSE),"")</f>
        <v/>
      </c>
      <c r="G937" s="5"/>
      <c r="H937" s="27" t="str">
        <f t="shared" si="142"/>
        <v/>
      </c>
      <c r="I937" s="27" t="str">
        <f>IFERROR(VLOOKUP(H937,vlookup!G$2:I$331,2,FALSE),"")</f>
        <v/>
      </c>
      <c r="J937" s="27" t="str">
        <f>IFERROR(VLOOKUP(H937,vlookup!G$2:I$331,3,FALSE),"")</f>
        <v/>
      </c>
      <c r="K937" s="5"/>
      <c r="L937" s="6"/>
      <c r="M937" s="6"/>
      <c r="N937" s="6"/>
      <c r="O937" s="6"/>
      <c r="P937" s="6"/>
      <c r="Q937" s="14" t="str">
        <f t="shared" si="143"/>
        <v/>
      </c>
      <c r="R937" s="5"/>
      <c r="S937" s="6"/>
      <c r="T937" s="6"/>
      <c r="U937" s="5"/>
      <c r="V937" s="45">
        <f t="shared" si="144"/>
        <v>0</v>
      </c>
      <c r="W937" s="45">
        <f t="shared" si="145"/>
        <v>0</v>
      </c>
      <c r="X937" s="45" t="e">
        <f t="shared" si="146"/>
        <v>#VALUE!</v>
      </c>
      <c r="Y937" s="45">
        <f>IFERROR(VALUE(V937),VLOOKUP(V937,DayReplace[],2,0))</f>
        <v>0</v>
      </c>
      <c r="Z937" s="45">
        <f>IF(V937=0,1,
IF(OR(AND(COUNTIF(Table12[Normal and Leap Years],X937),AA937=3,Y937=30),
AND(COUNTIF(Table9[MM Year],X937),COUNTIF(Table13[Always 29-Day Months],AA937),Y937=30)),Y937
-1,Y937))</f>
        <v>1</v>
      </c>
      <c r="AA937" s="45">
        <f>IFERROR(VALUE(W937),VLOOKUP(W937,MonthReplace[],2,0))</f>
        <v>0</v>
      </c>
      <c r="AB937" s="45" t="e">
        <f>IF(COUNTIF(Table9[MM Year],X937),VLOOKUP(AA937,MonthSerial[],VLOOKUP(X937,Table9[],3,0)+2,0),DATE(X937,AA937,0)-AC937)</f>
        <v>#VALUE!</v>
      </c>
      <c r="AC937" s="45" t="e">
        <f>IF(COUNTIF(Table9[MM Year],X937),
VLOOKUP(X937,Table9[],5,0),
DATE(X937,1,0))</f>
        <v>#VALUE!</v>
      </c>
      <c r="AD937" s="46" t="e">
        <f>IF(AA937=0,DATE(YEAR(AC937+1),7,16),
IF(V937=0,IF(COUNTIF(Table9[MM Year],X937),AC937+AB937+Z937+15-DAY(AC937+AB937+Z937+15)+16,AC937+AB937+Z937-DAY(AC937+AB937+Z937)+16),
IF(COUNTIF(Table9[MM Year],X937),
IF(AC937+AB937+Z937&lt;VLOOKUP(X937,Table9[],7,0),AC937
+AB937+Z937+VLOOKUP(X937,Table9[],4,0),AC937+AB937+Z937),AC937
+AB937+Z937)))</f>
        <v>#VALUE!</v>
      </c>
      <c r="AE937" s="42"/>
      <c r="AF937" s="15" t="str">
        <f>IFERROR(IF(COUNTIF(Table9[MM Year],X937),
IF(AD937&lt;VLOOKUP(X937,Table9[],7,0),AD937
+VLOOKUP(X937,Table9[],4,0),AD937),AD937
),"")</f>
        <v/>
      </c>
      <c r="AG937" s="5"/>
      <c r="AH937" s="5"/>
      <c r="AI937" s="5"/>
      <c r="AJ937" s="6"/>
      <c r="AK937" s="6"/>
      <c r="AL937" s="12" t="str">
        <f t="shared" si="147"/>
        <v/>
      </c>
      <c r="AM937" s="5"/>
      <c r="AN937" s="27" t="str">
        <f t="shared" si="148"/>
        <v/>
      </c>
      <c r="AO937" s="5"/>
      <c r="AP937" s="5"/>
      <c r="AQ937" s="6"/>
      <c r="AR937" s="12" t="str">
        <f t="shared" si="149"/>
        <v/>
      </c>
      <c r="AS937" s="6"/>
      <c r="AT937" s="5"/>
      <c r="AU937" s="53"/>
      <c r="AV937" s="53"/>
      <c r="AW937" s="54"/>
      <c r="AX937" s="15" t="str">
        <f t="shared" si="150"/>
        <v/>
      </c>
      <c r="AY937" s="5"/>
      <c r="AZ937" s="27" t="str">
        <f>IFERROR(VLOOKUP(AY937,vlookup!A$2:I$331,2,FALSE),"")</f>
        <v/>
      </c>
      <c r="BA937" s="27" t="str">
        <f>IFERROR(VLOOKUP(AY937,vlookup!A$2:I$331,3,FALSE),"")</f>
        <v/>
      </c>
      <c r="BB937" s="5"/>
      <c r="BC937" s="27" t="str">
        <f>IFERROR(VLOOKUP(BB937,vlookup!D$2:E$331,2,FALSE),"")</f>
        <v/>
      </c>
      <c r="BD937" s="5"/>
      <c r="BE937" s="27" t="str">
        <f t="shared" si="151"/>
        <v/>
      </c>
      <c r="BF937" s="27" t="str">
        <f>IFERROR(VLOOKUP(BE937,vlookup!G$2:I$331,2,FALSE),"")</f>
        <v/>
      </c>
      <c r="BG937" s="27" t="str">
        <f>IFERROR(VLOOKUP(BE937,vlookup!G$2:I$331,3,FALSE),"")</f>
        <v/>
      </c>
      <c r="BH937" s="5"/>
      <c r="BI937" s="6"/>
      <c r="BJ937" s="6"/>
      <c r="BK937" s="6"/>
      <c r="BL937" s="6"/>
    </row>
    <row r="938" spans="1:64">
      <c r="A938" s="4"/>
      <c r="B938" s="5"/>
      <c r="C938" s="27" t="str">
        <f>IFERROR(VLOOKUP(B938,vlookup!A$2:I$331,2,FALSE),"")</f>
        <v/>
      </c>
      <c r="D938" s="27" t="str">
        <f>IFERROR(VLOOKUP(B938,vlookup!A$2:I$331,3,FALSE),"")</f>
        <v/>
      </c>
      <c r="E938" s="5"/>
      <c r="F938" s="27" t="str">
        <f>IFERROR(VLOOKUP(E938,vlookup!D$2:E$331,2,FALSE),"")</f>
        <v/>
      </c>
      <c r="G938" s="5"/>
      <c r="H938" s="27" t="str">
        <f t="shared" si="142"/>
        <v/>
      </c>
      <c r="I938" s="27" t="str">
        <f>IFERROR(VLOOKUP(H938,vlookup!G$2:I$331,2,FALSE),"")</f>
        <v/>
      </c>
      <c r="J938" s="27" t="str">
        <f>IFERROR(VLOOKUP(H938,vlookup!G$2:I$331,3,FALSE),"")</f>
        <v/>
      </c>
      <c r="K938" s="5"/>
      <c r="L938" s="6"/>
      <c r="M938" s="6"/>
      <c r="N938" s="6"/>
      <c r="O938" s="6"/>
      <c r="P938" s="6"/>
      <c r="Q938" s="14" t="str">
        <f t="shared" si="143"/>
        <v/>
      </c>
      <c r="R938" s="5"/>
      <c r="S938" s="6"/>
      <c r="T938" s="6"/>
      <c r="U938" s="5"/>
      <c r="V938" s="45">
        <f t="shared" si="144"/>
        <v>0</v>
      </c>
      <c r="W938" s="45">
        <f t="shared" si="145"/>
        <v>0</v>
      </c>
      <c r="X938" s="45" t="e">
        <f t="shared" si="146"/>
        <v>#VALUE!</v>
      </c>
      <c r="Y938" s="45">
        <f>IFERROR(VALUE(V938),VLOOKUP(V938,DayReplace[],2,0))</f>
        <v>0</v>
      </c>
      <c r="Z938" s="45">
        <f>IF(V938=0,1,
IF(OR(AND(COUNTIF(Table12[Normal and Leap Years],X938),AA938=3,Y938=30),
AND(COUNTIF(Table9[MM Year],X938),COUNTIF(Table13[Always 29-Day Months],AA938),Y938=30)),Y938
-1,Y938))</f>
        <v>1</v>
      </c>
      <c r="AA938" s="45">
        <f>IFERROR(VALUE(W938),VLOOKUP(W938,MonthReplace[],2,0))</f>
        <v>0</v>
      </c>
      <c r="AB938" s="45" t="e">
        <f>IF(COUNTIF(Table9[MM Year],X938),VLOOKUP(AA938,MonthSerial[],VLOOKUP(X938,Table9[],3,0)+2,0),DATE(X938,AA938,0)-AC938)</f>
        <v>#VALUE!</v>
      </c>
      <c r="AC938" s="45" t="e">
        <f>IF(COUNTIF(Table9[MM Year],X938),
VLOOKUP(X938,Table9[],5,0),
DATE(X938,1,0))</f>
        <v>#VALUE!</v>
      </c>
      <c r="AD938" s="46" t="e">
        <f>IF(AA938=0,DATE(YEAR(AC938+1),7,16),
IF(V938=0,IF(COUNTIF(Table9[MM Year],X938),AC938+AB938+Z938+15-DAY(AC938+AB938+Z938+15)+16,AC938+AB938+Z938-DAY(AC938+AB938+Z938)+16),
IF(COUNTIF(Table9[MM Year],X938),
IF(AC938+AB938+Z938&lt;VLOOKUP(X938,Table9[],7,0),AC938
+AB938+Z938+VLOOKUP(X938,Table9[],4,0),AC938+AB938+Z938),AC938
+AB938+Z938)))</f>
        <v>#VALUE!</v>
      </c>
      <c r="AE938" s="42"/>
      <c r="AF938" s="15" t="str">
        <f>IFERROR(IF(COUNTIF(Table9[MM Year],X938),
IF(AD938&lt;VLOOKUP(X938,Table9[],7,0),AD938
+VLOOKUP(X938,Table9[],4,0),AD938),AD938
),"")</f>
        <v/>
      </c>
      <c r="AG938" s="5"/>
      <c r="AH938" s="5"/>
      <c r="AI938" s="5"/>
      <c r="AJ938" s="6"/>
      <c r="AK938" s="6"/>
      <c r="AL938" s="12" t="str">
        <f t="shared" si="147"/>
        <v/>
      </c>
      <c r="AM938" s="5"/>
      <c r="AN938" s="27" t="str">
        <f t="shared" si="148"/>
        <v/>
      </c>
      <c r="AO938" s="5"/>
      <c r="AP938" s="5"/>
      <c r="AQ938" s="6"/>
      <c r="AR938" s="12" t="str">
        <f t="shared" si="149"/>
        <v/>
      </c>
      <c r="AS938" s="6"/>
      <c r="AT938" s="5"/>
      <c r="AU938" s="53"/>
      <c r="AV938" s="53"/>
      <c r="AW938" s="54"/>
      <c r="AX938" s="15" t="str">
        <f t="shared" si="150"/>
        <v/>
      </c>
      <c r="AY938" s="5"/>
      <c r="AZ938" s="27" t="str">
        <f>IFERROR(VLOOKUP(AY938,vlookup!A$2:I$331,2,FALSE),"")</f>
        <v/>
      </c>
      <c r="BA938" s="27" t="str">
        <f>IFERROR(VLOOKUP(AY938,vlookup!A$2:I$331,3,FALSE),"")</f>
        <v/>
      </c>
      <c r="BB938" s="5"/>
      <c r="BC938" s="27" t="str">
        <f>IFERROR(VLOOKUP(BB938,vlookup!D$2:E$331,2,FALSE),"")</f>
        <v/>
      </c>
      <c r="BD938" s="5"/>
      <c r="BE938" s="27" t="str">
        <f t="shared" si="151"/>
        <v/>
      </c>
      <c r="BF938" s="27" t="str">
        <f>IFERROR(VLOOKUP(BE938,vlookup!G$2:I$331,2,FALSE),"")</f>
        <v/>
      </c>
      <c r="BG938" s="27" t="str">
        <f>IFERROR(VLOOKUP(BE938,vlookup!G$2:I$331,3,FALSE),"")</f>
        <v/>
      </c>
      <c r="BH938" s="5"/>
      <c r="BI938" s="6"/>
      <c r="BJ938" s="6"/>
      <c r="BK938" s="6"/>
      <c r="BL938" s="6"/>
    </row>
    <row r="939" spans="1:64">
      <c r="A939" s="4"/>
      <c r="B939" s="5"/>
      <c r="C939" s="27" t="str">
        <f>IFERROR(VLOOKUP(B939,vlookup!A$2:I$331,2,FALSE),"")</f>
        <v/>
      </c>
      <c r="D939" s="27" t="str">
        <f>IFERROR(VLOOKUP(B939,vlookup!A$2:I$331,3,FALSE),"")</f>
        <v/>
      </c>
      <c r="E939" s="5"/>
      <c r="F939" s="27" t="str">
        <f>IFERROR(VLOOKUP(E939,vlookup!D$2:E$331,2,FALSE),"")</f>
        <v/>
      </c>
      <c r="G939" s="5"/>
      <c r="H939" s="27" t="str">
        <f t="shared" si="142"/>
        <v/>
      </c>
      <c r="I939" s="27" t="str">
        <f>IFERROR(VLOOKUP(H939,vlookup!G$2:I$331,2,FALSE),"")</f>
        <v/>
      </c>
      <c r="J939" s="27" t="str">
        <f>IFERROR(VLOOKUP(H939,vlookup!G$2:I$331,3,FALSE),"")</f>
        <v/>
      </c>
      <c r="K939" s="5"/>
      <c r="L939" s="6"/>
      <c r="M939" s="6"/>
      <c r="N939" s="6"/>
      <c r="O939" s="6"/>
      <c r="P939" s="6"/>
      <c r="Q939" s="14" t="str">
        <f t="shared" si="143"/>
        <v/>
      </c>
      <c r="R939" s="5"/>
      <c r="S939" s="6"/>
      <c r="T939" s="6"/>
      <c r="U939" s="5"/>
      <c r="V939" s="45">
        <f t="shared" si="144"/>
        <v>0</v>
      </c>
      <c r="W939" s="45">
        <f t="shared" si="145"/>
        <v>0</v>
      </c>
      <c r="X939" s="45" t="e">
        <f t="shared" si="146"/>
        <v>#VALUE!</v>
      </c>
      <c r="Y939" s="45">
        <f>IFERROR(VALUE(V939),VLOOKUP(V939,DayReplace[],2,0))</f>
        <v>0</v>
      </c>
      <c r="Z939" s="45">
        <f>IF(V939=0,1,
IF(OR(AND(COUNTIF(Table12[Normal and Leap Years],X939),AA939=3,Y939=30),
AND(COUNTIF(Table9[MM Year],X939),COUNTIF(Table13[Always 29-Day Months],AA939),Y939=30)),Y939
-1,Y939))</f>
        <v>1</v>
      </c>
      <c r="AA939" s="45">
        <f>IFERROR(VALUE(W939),VLOOKUP(W939,MonthReplace[],2,0))</f>
        <v>0</v>
      </c>
      <c r="AB939" s="45" t="e">
        <f>IF(COUNTIF(Table9[MM Year],X939),VLOOKUP(AA939,MonthSerial[],VLOOKUP(X939,Table9[],3,0)+2,0),DATE(X939,AA939,0)-AC939)</f>
        <v>#VALUE!</v>
      </c>
      <c r="AC939" s="45" t="e">
        <f>IF(COUNTIF(Table9[MM Year],X939),
VLOOKUP(X939,Table9[],5,0),
DATE(X939,1,0))</f>
        <v>#VALUE!</v>
      </c>
      <c r="AD939" s="46" t="e">
        <f>IF(AA939=0,DATE(YEAR(AC939+1),7,16),
IF(V939=0,IF(COUNTIF(Table9[MM Year],X939),AC939+AB939+Z939+15-DAY(AC939+AB939+Z939+15)+16,AC939+AB939+Z939-DAY(AC939+AB939+Z939)+16),
IF(COUNTIF(Table9[MM Year],X939),
IF(AC939+AB939+Z939&lt;VLOOKUP(X939,Table9[],7,0),AC939
+AB939+Z939+VLOOKUP(X939,Table9[],4,0),AC939+AB939+Z939),AC939
+AB939+Z939)))</f>
        <v>#VALUE!</v>
      </c>
      <c r="AE939" s="42"/>
      <c r="AF939" s="15" t="str">
        <f>IFERROR(IF(COUNTIF(Table9[MM Year],X939),
IF(AD939&lt;VLOOKUP(X939,Table9[],7,0),AD939
+VLOOKUP(X939,Table9[],4,0),AD939),AD939
),"")</f>
        <v/>
      </c>
      <c r="AG939" s="5"/>
      <c r="AH939" s="5"/>
      <c r="AI939" s="5"/>
      <c r="AJ939" s="6"/>
      <c r="AK939" s="6"/>
      <c r="AL939" s="12" t="str">
        <f t="shared" si="147"/>
        <v/>
      </c>
      <c r="AM939" s="5"/>
      <c r="AN939" s="27" t="str">
        <f t="shared" si="148"/>
        <v/>
      </c>
      <c r="AO939" s="5"/>
      <c r="AP939" s="5"/>
      <c r="AQ939" s="6"/>
      <c r="AR939" s="12" t="str">
        <f t="shared" si="149"/>
        <v/>
      </c>
      <c r="AS939" s="6"/>
      <c r="AT939" s="5"/>
      <c r="AU939" s="53"/>
      <c r="AV939" s="53"/>
      <c r="AW939" s="54"/>
      <c r="AX939" s="15" t="str">
        <f t="shared" si="150"/>
        <v/>
      </c>
      <c r="AY939" s="5"/>
      <c r="AZ939" s="27" t="str">
        <f>IFERROR(VLOOKUP(AY939,vlookup!A$2:I$331,2,FALSE),"")</f>
        <v/>
      </c>
      <c r="BA939" s="27" t="str">
        <f>IFERROR(VLOOKUP(AY939,vlookup!A$2:I$331,3,FALSE),"")</f>
        <v/>
      </c>
      <c r="BB939" s="5"/>
      <c r="BC939" s="27" t="str">
        <f>IFERROR(VLOOKUP(BB939,vlookup!D$2:E$331,2,FALSE),"")</f>
        <v/>
      </c>
      <c r="BD939" s="5"/>
      <c r="BE939" s="27" t="str">
        <f t="shared" si="151"/>
        <v/>
      </c>
      <c r="BF939" s="27" t="str">
        <f>IFERROR(VLOOKUP(BE939,vlookup!G$2:I$331,2,FALSE),"")</f>
        <v/>
      </c>
      <c r="BG939" s="27" t="str">
        <f>IFERROR(VLOOKUP(BE939,vlookup!G$2:I$331,3,FALSE),"")</f>
        <v/>
      </c>
      <c r="BH939" s="5"/>
      <c r="BI939" s="6"/>
      <c r="BJ939" s="6"/>
      <c r="BK939" s="6"/>
      <c r="BL939" s="6"/>
    </row>
    <row r="940" spans="1:64">
      <c r="A940" s="4"/>
      <c r="B940" s="5"/>
      <c r="C940" s="27" t="str">
        <f>IFERROR(VLOOKUP(B940,vlookup!A$2:I$331,2,FALSE),"")</f>
        <v/>
      </c>
      <c r="D940" s="27" t="str">
        <f>IFERROR(VLOOKUP(B940,vlookup!A$2:I$331,3,FALSE),"")</f>
        <v/>
      </c>
      <c r="E940" s="5"/>
      <c r="F940" s="27" t="str">
        <f>IFERROR(VLOOKUP(E940,vlookup!D$2:E$331,2,FALSE),"")</f>
        <v/>
      </c>
      <c r="G940" s="5"/>
      <c r="H940" s="27" t="str">
        <f t="shared" si="142"/>
        <v/>
      </c>
      <c r="I940" s="27" t="str">
        <f>IFERROR(VLOOKUP(H940,vlookup!G$2:I$331,2,FALSE),"")</f>
        <v/>
      </c>
      <c r="J940" s="27" t="str">
        <f>IFERROR(VLOOKUP(H940,vlookup!G$2:I$331,3,FALSE),"")</f>
        <v/>
      </c>
      <c r="K940" s="5"/>
      <c r="L940" s="6"/>
      <c r="M940" s="6"/>
      <c r="N940" s="6"/>
      <c r="O940" s="6"/>
      <c r="P940" s="6"/>
      <c r="Q940" s="14" t="str">
        <f t="shared" si="143"/>
        <v/>
      </c>
      <c r="R940" s="5"/>
      <c r="S940" s="6"/>
      <c r="T940" s="6"/>
      <c r="U940" s="5"/>
      <c r="V940" s="45">
        <f t="shared" si="144"/>
        <v>0</v>
      </c>
      <c r="W940" s="45">
        <f t="shared" si="145"/>
        <v>0</v>
      </c>
      <c r="X940" s="45" t="e">
        <f t="shared" si="146"/>
        <v>#VALUE!</v>
      </c>
      <c r="Y940" s="45">
        <f>IFERROR(VALUE(V940),VLOOKUP(V940,DayReplace[],2,0))</f>
        <v>0</v>
      </c>
      <c r="Z940" s="45">
        <f>IF(V940=0,1,
IF(OR(AND(COUNTIF(Table12[Normal and Leap Years],X940),AA940=3,Y940=30),
AND(COUNTIF(Table9[MM Year],X940),COUNTIF(Table13[Always 29-Day Months],AA940),Y940=30)),Y940
-1,Y940))</f>
        <v>1</v>
      </c>
      <c r="AA940" s="45">
        <f>IFERROR(VALUE(W940),VLOOKUP(W940,MonthReplace[],2,0))</f>
        <v>0</v>
      </c>
      <c r="AB940" s="45" t="e">
        <f>IF(COUNTIF(Table9[MM Year],X940),VLOOKUP(AA940,MonthSerial[],VLOOKUP(X940,Table9[],3,0)+2,0),DATE(X940,AA940,0)-AC940)</f>
        <v>#VALUE!</v>
      </c>
      <c r="AC940" s="45" t="e">
        <f>IF(COUNTIF(Table9[MM Year],X940),
VLOOKUP(X940,Table9[],5,0),
DATE(X940,1,0))</f>
        <v>#VALUE!</v>
      </c>
      <c r="AD940" s="46" t="e">
        <f>IF(AA940=0,DATE(YEAR(AC940+1),7,16),
IF(V940=0,IF(COUNTIF(Table9[MM Year],X940),AC940+AB940+Z940+15-DAY(AC940+AB940+Z940+15)+16,AC940+AB940+Z940-DAY(AC940+AB940+Z940)+16),
IF(COUNTIF(Table9[MM Year],X940),
IF(AC940+AB940+Z940&lt;VLOOKUP(X940,Table9[],7,0),AC940
+AB940+Z940+VLOOKUP(X940,Table9[],4,0),AC940+AB940+Z940),AC940
+AB940+Z940)))</f>
        <v>#VALUE!</v>
      </c>
      <c r="AE940" s="42"/>
      <c r="AF940" s="15" t="str">
        <f>IFERROR(IF(COUNTIF(Table9[MM Year],X940),
IF(AD940&lt;VLOOKUP(X940,Table9[],7,0),AD940
+VLOOKUP(X940,Table9[],4,0),AD940),AD940
),"")</f>
        <v/>
      </c>
      <c r="AG940" s="5"/>
      <c r="AH940" s="5"/>
      <c r="AI940" s="5"/>
      <c r="AJ940" s="6"/>
      <c r="AK940" s="6"/>
      <c r="AL940" s="12" t="str">
        <f t="shared" si="147"/>
        <v/>
      </c>
      <c r="AM940" s="5"/>
      <c r="AN940" s="27" t="str">
        <f t="shared" si="148"/>
        <v/>
      </c>
      <c r="AO940" s="5"/>
      <c r="AP940" s="5"/>
      <c r="AQ940" s="6"/>
      <c r="AR940" s="12" t="str">
        <f t="shared" si="149"/>
        <v/>
      </c>
      <c r="AS940" s="6"/>
      <c r="AT940" s="5"/>
      <c r="AU940" s="53"/>
      <c r="AV940" s="53"/>
      <c r="AW940" s="54"/>
      <c r="AX940" s="15" t="str">
        <f t="shared" si="150"/>
        <v/>
      </c>
      <c r="AY940" s="5"/>
      <c r="AZ940" s="27" t="str">
        <f>IFERROR(VLOOKUP(AY940,vlookup!A$2:I$331,2,FALSE),"")</f>
        <v/>
      </c>
      <c r="BA940" s="27" t="str">
        <f>IFERROR(VLOOKUP(AY940,vlookup!A$2:I$331,3,FALSE),"")</f>
        <v/>
      </c>
      <c r="BB940" s="5"/>
      <c r="BC940" s="27" t="str">
        <f>IFERROR(VLOOKUP(BB940,vlookup!D$2:E$331,2,FALSE),"")</f>
        <v/>
      </c>
      <c r="BD940" s="5"/>
      <c r="BE940" s="27" t="str">
        <f t="shared" si="151"/>
        <v/>
      </c>
      <c r="BF940" s="27" t="str">
        <f>IFERROR(VLOOKUP(BE940,vlookup!G$2:I$331,2,FALSE),"")</f>
        <v/>
      </c>
      <c r="BG940" s="27" t="str">
        <f>IFERROR(VLOOKUP(BE940,vlookup!G$2:I$331,3,FALSE),"")</f>
        <v/>
      </c>
      <c r="BH940" s="5"/>
      <c r="BI940" s="6"/>
      <c r="BJ940" s="6"/>
      <c r="BK940" s="6"/>
      <c r="BL940" s="6"/>
    </row>
    <row r="941" spans="1:64">
      <c r="A941" s="4"/>
      <c r="B941" s="5"/>
      <c r="C941" s="27" t="str">
        <f>IFERROR(VLOOKUP(B941,vlookup!A$2:I$331,2,FALSE),"")</f>
        <v/>
      </c>
      <c r="D941" s="27" t="str">
        <f>IFERROR(VLOOKUP(B941,vlookup!A$2:I$331,3,FALSE),"")</f>
        <v/>
      </c>
      <c r="E941" s="5"/>
      <c r="F941" s="27" t="str">
        <f>IFERROR(VLOOKUP(E941,vlookup!D$2:E$331,2,FALSE),"")</f>
        <v/>
      </c>
      <c r="G941" s="5"/>
      <c r="H941" s="27" t="str">
        <f t="shared" si="142"/>
        <v/>
      </c>
      <c r="I941" s="27" t="str">
        <f>IFERROR(VLOOKUP(H941,vlookup!G$2:I$331,2,FALSE),"")</f>
        <v/>
      </c>
      <c r="J941" s="27" t="str">
        <f>IFERROR(VLOOKUP(H941,vlookup!G$2:I$331,3,FALSE),"")</f>
        <v/>
      </c>
      <c r="K941" s="5"/>
      <c r="L941" s="6"/>
      <c r="M941" s="6"/>
      <c r="N941" s="6"/>
      <c r="O941" s="6"/>
      <c r="P941" s="6"/>
      <c r="Q941" s="14" t="str">
        <f t="shared" si="143"/>
        <v/>
      </c>
      <c r="R941" s="5"/>
      <c r="S941" s="6"/>
      <c r="T941" s="6"/>
      <c r="U941" s="5"/>
      <c r="V941" s="45">
        <f t="shared" si="144"/>
        <v>0</v>
      </c>
      <c r="W941" s="45">
        <f t="shared" si="145"/>
        <v>0</v>
      </c>
      <c r="X941" s="45" t="e">
        <f t="shared" si="146"/>
        <v>#VALUE!</v>
      </c>
      <c r="Y941" s="45">
        <f>IFERROR(VALUE(V941),VLOOKUP(V941,DayReplace[],2,0))</f>
        <v>0</v>
      </c>
      <c r="Z941" s="45">
        <f>IF(V941=0,1,
IF(OR(AND(COUNTIF(Table12[Normal and Leap Years],X941),AA941=3,Y941=30),
AND(COUNTIF(Table9[MM Year],X941),COUNTIF(Table13[Always 29-Day Months],AA941),Y941=30)),Y941
-1,Y941))</f>
        <v>1</v>
      </c>
      <c r="AA941" s="45">
        <f>IFERROR(VALUE(W941),VLOOKUP(W941,MonthReplace[],2,0))</f>
        <v>0</v>
      </c>
      <c r="AB941" s="45" t="e">
        <f>IF(COUNTIF(Table9[MM Year],X941),VLOOKUP(AA941,MonthSerial[],VLOOKUP(X941,Table9[],3,0)+2,0),DATE(X941,AA941,0)-AC941)</f>
        <v>#VALUE!</v>
      </c>
      <c r="AC941" s="45" t="e">
        <f>IF(COUNTIF(Table9[MM Year],X941),
VLOOKUP(X941,Table9[],5,0),
DATE(X941,1,0))</f>
        <v>#VALUE!</v>
      </c>
      <c r="AD941" s="46" t="e">
        <f>IF(AA941=0,DATE(YEAR(AC941+1),7,16),
IF(V941=0,IF(COUNTIF(Table9[MM Year],X941),AC941+AB941+Z941+15-DAY(AC941+AB941+Z941+15)+16,AC941+AB941+Z941-DAY(AC941+AB941+Z941)+16),
IF(COUNTIF(Table9[MM Year],X941),
IF(AC941+AB941+Z941&lt;VLOOKUP(X941,Table9[],7,0),AC941
+AB941+Z941+VLOOKUP(X941,Table9[],4,0),AC941+AB941+Z941),AC941
+AB941+Z941)))</f>
        <v>#VALUE!</v>
      </c>
      <c r="AE941" s="42"/>
      <c r="AF941" s="15" t="str">
        <f>IFERROR(IF(COUNTIF(Table9[MM Year],X941),
IF(AD941&lt;VLOOKUP(X941,Table9[],7,0),AD941
+VLOOKUP(X941,Table9[],4,0),AD941),AD941
),"")</f>
        <v/>
      </c>
      <c r="AG941" s="5"/>
      <c r="AH941" s="5"/>
      <c r="AI941" s="5"/>
      <c r="AJ941" s="6"/>
      <c r="AK941" s="6"/>
      <c r="AL941" s="12" t="str">
        <f t="shared" si="147"/>
        <v/>
      </c>
      <c r="AM941" s="5"/>
      <c r="AN941" s="27" t="str">
        <f t="shared" si="148"/>
        <v/>
      </c>
      <c r="AO941" s="5"/>
      <c r="AP941" s="5"/>
      <c r="AQ941" s="6"/>
      <c r="AR941" s="12" t="str">
        <f t="shared" si="149"/>
        <v/>
      </c>
      <c r="AS941" s="6"/>
      <c r="AT941" s="5"/>
      <c r="AU941" s="53"/>
      <c r="AV941" s="53"/>
      <c r="AW941" s="54"/>
      <c r="AX941" s="15" t="str">
        <f t="shared" si="150"/>
        <v/>
      </c>
      <c r="AY941" s="5"/>
      <c r="AZ941" s="27" t="str">
        <f>IFERROR(VLOOKUP(AY941,vlookup!A$2:I$331,2,FALSE),"")</f>
        <v/>
      </c>
      <c r="BA941" s="27" t="str">
        <f>IFERROR(VLOOKUP(AY941,vlookup!A$2:I$331,3,FALSE),"")</f>
        <v/>
      </c>
      <c r="BB941" s="5"/>
      <c r="BC941" s="27" t="str">
        <f>IFERROR(VLOOKUP(BB941,vlookup!D$2:E$331,2,FALSE),"")</f>
        <v/>
      </c>
      <c r="BD941" s="5"/>
      <c r="BE941" s="27" t="str">
        <f t="shared" si="151"/>
        <v/>
      </c>
      <c r="BF941" s="27" t="str">
        <f>IFERROR(VLOOKUP(BE941,vlookup!G$2:I$331,2,FALSE),"")</f>
        <v/>
      </c>
      <c r="BG941" s="27" t="str">
        <f>IFERROR(VLOOKUP(BE941,vlookup!G$2:I$331,3,FALSE),"")</f>
        <v/>
      </c>
      <c r="BH941" s="5"/>
      <c r="BI941" s="6"/>
      <c r="BJ941" s="6"/>
      <c r="BK941" s="6"/>
      <c r="BL941" s="6"/>
    </row>
    <row r="942" spans="1:64">
      <c r="A942" s="4"/>
      <c r="B942" s="5"/>
      <c r="C942" s="27" t="str">
        <f>IFERROR(VLOOKUP(B942,vlookup!A$2:I$331,2,FALSE),"")</f>
        <v/>
      </c>
      <c r="D942" s="27" t="str">
        <f>IFERROR(VLOOKUP(B942,vlookup!A$2:I$331,3,FALSE),"")</f>
        <v/>
      </c>
      <c r="E942" s="5"/>
      <c r="F942" s="27" t="str">
        <f>IFERROR(VLOOKUP(E942,vlookup!D$2:E$331,2,FALSE),"")</f>
        <v/>
      </c>
      <c r="G942" s="5"/>
      <c r="H942" s="27" t="str">
        <f t="shared" si="142"/>
        <v/>
      </c>
      <c r="I942" s="27" t="str">
        <f>IFERROR(VLOOKUP(H942,vlookup!G$2:I$331,2,FALSE),"")</f>
        <v/>
      </c>
      <c r="J942" s="27" t="str">
        <f>IFERROR(VLOOKUP(H942,vlookup!G$2:I$331,3,FALSE),"")</f>
        <v/>
      </c>
      <c r="K942" s="5"/>
      <c r="L942" s="6"/>
      <c r="M942" s="6"/>
      <c r="N942" s="6"/>
      <c r="O942" s="6"/>
      <c r="P942" s="6"/>
      <c r="Q942" s="14" t="str">
        <f t="shared" si="143"/>
        <v/>
      </c>
      <c r="R942" s="5"/>
      <c r="S942" s="6"/>
      <c r="T942" s="6"/>
      <c r="U942" s="5"/>
      <c r="V942" s="45">
        <f t="shared" si="144"/>
        <v>0</v>
      </c>
      <c r="W942" s="45">
        <f t="shared" si="145"/>
        <v>0</v>
      </c>
      <c r="X942" s="45" t="e">
        <f t="shared" si="146"/>
        <v>#VALUE!</v>
      </c>
      <c r="Y942" s="45">
        <f>IFERROR(VALUE(V942),VLOOKUP(V942,DayReplace[],2,0))</f>
        <v>0</v>
      </c>
      <c r="Z942" s="45">
        <f>IF(V942=0,1,
IF(OR(AND(COUNTIF(Table12[Normal and Leap Years],X942),AA942=3,Y942=30),
AND(COUNTIF(Table9[MM Year],X942),COUNTIF(Table13[Always 29-Day Months],AA942),Y942=30)),Y942
-1,Y942))</f>
        <v>1</v>
      </c>
      <c r="AA942" s="45">
        <f>IFERROR(VALUE(W942),VLOOKUP(W942,MonthReplace[],2,0))</f>
        <v>0</v>
      </c>
      <c r="AB942" s="45" t="e">
        <f>IF(COUNTIF(Table9[MM Year],X942),VLOOKUP(AA942,MonthSerial[],VLOOKUP(X942,Table9[],3,0)+2,0),DATE(X942,AA942,0)-AC942)</f>
        <v>#VALUE!</v>
      </c>
      <c r="AC942" s="45" t="e">
        <f>IF(COUNTIF(Table9[MM Year],X942),
VLOOKUP(X942,Table9[],5,0),
DATE(X942,1,0))</f>
        <v>#VALUE!</v>
      </c>
      <c r="AD942" s="46" t="e">
        <f>IF(AA942=0,DATE(YEAR(AC942+1),7,16),
IF(V942=0,IF(COUNTIF(Table9[MM Year],X942),AC942+AB942+Z942+15-DAY(AC942+AB942+Z942+15)+16,AC942+AB942+Z942-DAY(AC942+AB942+Z942)+16),
IF(COUNTIF(Table9[MM Year],X942),
IF(AC942+AB942+Z942&lt;VLOOKUP(X942,Table9[],7,0),AC942
+AB942+Z942+VLOOKUP(X942,Table9[],4,0),AC942+AB942+Z942),AC942
+AB942+Z942)))</f>
        <v>#VALUE!</v>
      </c>
      <c r="AE942" s="42"/>
      <c r="AF942" s="15" t="str">
        <f>IFERROR(IF(COUNTIF(Table9[MM Year],X942),
IF(AD942&lt;VLOOKUP(X942,Table9[],7,0),AD942
+VLOOKUP(X942,Table9[],4,0),AD942),AD942
),"")</f>
        <v/>
      </c>
      <c r="AG942" s="5"/>
      <c r="AH942" s="5"/>
      <c r="AI942" s="5"/>
      <c r="AJ942" s="6"/>
      <c r="AK942" s="6"/>
      <c r="AL942" s="12" t="str">
        <f t="shared" si="147"/>
        <v/>
      </c>
      <c r="AM942" s="5"/>
      <c r="AN942" s="27" t="str">
        <f t="shared" si="148"/>
        <v/>
      </c>
      <c r="AO942" s="5"/>
      <c r="AP942" s="5"/>
      <c r="AQ942" s="6"/>
      <c r="AR942" s="12" t="str">
        <f t="shared" si="149"/>
        <v/>
      </c>
      <c r="AS942" s="6"/>
      <c r="AT942" s="5"/>
      <c r="AU942" s="53"/>
      <c r="AV942" s="53"/>
      <c r="AW942" s="54"/>
      <c r="AX942" s="15" t="str">
        <f t="shared" si="150"/>
        <v/>
      </c>
      <c r="AY942" s="5"/>
      <c r="AZ942" s="27" t="str">
        <f>IFERROR(VLOOKUP(AY942,vlookup!A$2:I$331,2,FALSE),"")</f>
        <v/>
      </c>
      <c r="BA942" s="27" t="str">
        <f>IFERROR(VLOOKUP(AY942,vlookup!A$2:I$331,3,FALSE),"")</f>
        <v/>
      </c>
      <c r="BB942" s="5"/>
      <c r="BC942" s="27" t="str">
        <f>IFERROR(VLOOKUP(BB942,vlookup!D$2:E$331,2,FALSE),"")</f>
        <v/>
      </c>
      <c r="BD942" s="5"/>
      <c r="BE942" s="27" t="str">
        <f t="shared" si="151"/>
        <v/>
      </c>
      <c r="BF942" s="27" t="str">
        <f>IFERROR(VLOOKUP(BE942,vlookup!G$2:I$331,2,FALSE),"")</f>
        <v/>
      </c>
      <c r="BG942" s="27" t="str">
        <f>IFERROR(VLOOKUP(BE942,vlookup!G$2:I$331,3,FALSE),"")</f>
        <v/>
      </c>
      <c r="BH942" s="5"/>
      <c r="BI942" s="6"/>
      <c r="BJ942" s="6"/>
      <c r="BK942" s="6"/>
      <c r="BL942" s="6"/>
    </row>
    <row r="943" spans="1:64">
      <c r="A943" s="4"/>
      <c r="B943" s="5"/>
      <c r="C943" s="27" t="str">
        <f>IFERROR(VLOOKUP(B943,vlookup!A$2:I$331,2,FALSE),"")</f>
        <v/>
      </c>
      <c r="D943" s="27" t="str">
        <f>IFERROR(VLOOKUP(B943,vlookup!A$2:I$331,3,FALSE),"")</f>
        <v/>
      </c>
      <c r="E943" s="5"/>
      <c r="F943" s="27" t="str">
        <f>IFERROR(VLOOKUP(E943,vlookup!D$2:E$331,2,FALSE),"")</f>
        <v/>
      </c>
      <c r="G943" s="5"/>
      <c r="H943" s="27" t="str">
        <f t="shared" si="142"/>
        <v/>
      </c>
      <c r="I943" s="27" t="str">
        <f>IFERROR(VLOOKUP(H943,vlookup!G$2:I$331,2,FALSE),"")</f>
        <v/>
      </c>
      <c r="J943" s="27" t="str">
        <f>IFERROR(VLOOKUP(H943,vlookup!G$2:I$331,3,FALSE),"")</f>
        <v/>
      </c>
      <c r="K943" s="5"/>
      <c r="L943" s="6"/>
      <c r="M943" s="6"/>
      <c r="N943" s="6"/>
      <c r="O943" s="6"/>
      <c r="P943" s="6"/>
      <c r="Q943" s="14" t="str">
        <f t="shared" si="143"/>
        <v/>
      </c>
      <c r="R943" s="5"/>
      <c r="S943" s="6"/>
      <c r="T943" s="6"/>
      <c r="U943" s="5"/>
      <c r="V943" s="45">
        <f t="shared" si="144"/>
        <v>0</v>
      </c>
      <c r="W943" s="45">
        <f t="shared" si="145"/>
        <v>0</v>
      </c>
      <c r="X943" s="45" t="e">
        <f t="shared" si="146"/>
        <v>#VALUE!</v>
      </c>
      <c r="Y943" s="45">
        <f>IFERROR(VALUE(V943),VLOOKUP(V943,DayReplace[],2,0))</f>
        <v>0</v>
      </c>
      <c r="Z943" s="45">
        <f>IF(V943=0,1,
IF(OR(AND(COUNTIF(Table12[Normal and Leap Years],X943),AA943=3,Y943=30),
AND(COUNTIF(Table9[MM Year],X943),COUNTIF(Table13[Always 29-Day Months],AA943),Y943=30)),Y943
-1,Y943))</f>
        <v>1</v>
      </c>
      <c r="AA943" s="45">
        <f>IFERROR(VALUE(W943),VLOOKUP(W943,MonthReplace[],2,0))</f>
        <v>0</v>
      </c>
      <c r="AB943" s="45" t="e">
        <f>IF(COUNTIF(Table9[MM Year],X943),VLOOKUP(AA943,MonthSerial[],VLOOKUP(X943,Table9[],3,0)+2,0),DATE(X943,AA943,0)-AC943)</f>
        <v>#VALUE!</v>
      </c>
      <c r="AC943" s="45" t="e">
        <f>IF(COUNTIF(Table9[MM Year],X943),
VLOOKUP(X943,Table9[],5,0),
DATE(X943,1,0))</f>
        <v>#VALUE!</v>
      </c>
      <c r="AD943" s="46" t="e">
        <f>IF(AA943=0,DATE(YEAR(AC943+1),7,16),
IF(V943=0,IF(COUNTIF(Table9[MM Year],X943),AC943+AB943+Z943+15-DAY(AC943+AB943+Z943+15)+16,AC943+AB943+Z943-DAY(AC943+AB943+Z943)+16),
IF(COUNTIF(Table9[MM Year],X943),
IF(AC943+AB943+Z943&lt;VLOOKUP(X943,Table9[],7,0),AC943
+AB943+Z943+VLOOKUP(X943,Table9[],4,0),AC943+AB943+Z943),AC943
+AB943+Z943)))</f>
        <v>#VALUE!</v>
      </c>
      <c r="AE943" s="42"/>
      <c r="AF943" s="15" t="str">
        <f>IFERROR(IF(COUNTIF(Table9[MM Year],X943),
IF(AD943&lt;VLOOKUP(X943,Table9[],7,0),AD943
+VLOOKUP(X943,Table9[],4,0),AD943),AD943
),"")</f>
        <v/>
      </c>
      <c r="AG943" s="5"/>
      <c r="AH943" s="5"/>
      <c r="AI943" s="5"/>
      <c r="AJ943" s="6"/>
      <c r="AK943" s="6"/>
      <c r="AL943" s="12" t="str">
        <f t="shared" si="147"/>
        <v/>
      </c>
      <c r="AM943" s="5"/>
      <c r="AN943" s="27" t="str">
        <f t="shared" si="148"/>
        <v/>
      </c>
      <c r="AO943" s="5"/>
      <c r="AP943" s="5"/>
      <c r="AQ943" s="6"/>
      <c r="AR943" s="12" t="str">
        <f t="shared" si="149"/>
        <v/>
      </c>
      <c r="AS943" s="6"/>
      <c r="AT943" s="5"/>
      <c r="AU943" s="53"/>
      <c r="AV943" s="53"/>
      <c r="AW943" s="54"/>
      <c r="AX943" s="15" t="str">
        <f t="shared" si="150"/>
        <v/>
      </c>
      <c r="AY943" s="5"/>
      <c r="AZ943" s="27" t="str">
        <f>IFERROR(VLOOKUP(AY943,vlookup!A$2:I$331,2,FALSE),"")</f>
        <v/>
      </c>
      <c r="BA943" s="27" t="str">
        <f>IFERROR(VLOOKUP(AY943,vlookup!A$2:I$331,3,FALSE),"")</f>
        <v/>
      </c>
      <c r="BB943" s="5"/>
      <c r="BC943" s="27" t="str">
        <f>IFERROR(VLOOKUP(BB943,vlookup!D$2:E$331,2,FALSE),"")</f>
        <v/>
      </c>
      <c r="BD943" s="5"/>
      <c r="BE943" s="27" t="str">
        <f t="shared" si="151"/>
        <v/>
      </c>
      <c r="BF943" s="27" t="str">
        <f>IFERROR(VLOOKUP(BE943,vlookup!G$2:I$331,2,FALSE),"")</f>
        <v/>
      </c>
      <c r="BG943" s="27" t="str">
        <f>IFERROR(VLOOKUP(BE943,vlookup!G$2:I$331,3,FALSE),"")</f>
        <v/>
      </c>
      <c r="BH943" s="5"/>
      <c r="BI943" s="6"/>
      <c r="BJ943" s="6"/>
      <c r="BK943" s="6"/>
      <c r="BL943" s="6"/>
    </row>
    <row r="944" spans="1:64">
      <c r="A944" s="4"/>
      <c r="B944" s="5"/>
      <c r="C944" s="27" t="str">
        <f>IFERROR(VLOOKUP(B944,vlookup!A$2:I$331,2,FALSE),"")</f>
        <v/>
      </c>
      <c r="D944" s="27" t="str">
        <f>IFERROR(VLOOKUP(B944,vlookup!A$2:I$331,3,FALSE),"")</f>
        <v/>
      </c>
      <c r="E944" s="5"/>
      <c r="F944" s="27" t="str">
        <f>IFERROR(VLOOKUP(E944,vlookup!D$2:E$331,2,FALSE),"")</f>
        <v/>
      </c>
      <c r="G944" s="5"/>
      <c r="H944" s="27" t="str">
        <f t="shared" si="142"/>
        <v/>
      </c>
      <c r="I944" s="27" t="str">
        <f>IFERROR(VLOOKUP(H944,vlookup!G$2:I$331,2,FALSE),"")</f>
        <v/>
      </c>
      <c r="J944" s="27" t="str">
        <f>IFERROR(VLOOKUP(H944,vlookup!G$2:I$331,3,FALSE),"")</f>
        <v/>
      </c>
      <c r="K944" s="5"/>
      <c r="L944" s="6"/>
      <c r="M944" s="6"/>
      <c r="N944" s="6"/>
      <c r="O944" s="6"/>
      <c r="P944" s="6"/>
      <c r="Q944" s="14" t="str">
        <f t="shared" si="143"/>
        <v/>
      </c>
      <c r="R944" s="5"/>
      <c r="S944" s="6"/>
      <c r="T944" s="6"/>
      <c r="U944" s="5"/>
      <c r="V944" s="45">
        <f t="shared" si="144"/>
        <v>0</v>
      </c>
      <c r="W944" s="45">
        <f t="shared" si="145"/>
        <v>0</v>
      </c>
      <c r="X944" s="45" t="e">
        <f t="shared" si="146"/>
        <v>#VALUE!</v>
      </c>
      <c r="Y944" s="45">
        <f>IFERROR(VALUE(V944),VLOOKUP(V944,DayReplace[],2,0))</f>
        <v>0</v>
      </c>
      <c r="Z944" s="45">
        <f>IF(V944=0,1,
IF(OR(AND(COUNTIF(Table12[Normal and Leap Years],X944),AA944=3,Y944=30),
AND(COUNTIF(Table9[MM Year],X944),COUNTIF(Table13[Always 29-Day Months],AA944),Y944=30)),Y944
-1,Y944))</f>
        <v>1</v>
      </c>
      <c r="AA944" s="45">
        <f>IFERROR(VALUE(W944),VLOOKUP(W944,MonthReplace[],2,0))</f>
        <v>0</v>
      </c>
      <c r="AB944" s="45" t="e">
        <f>IF(COUNTIF(Table9[MM Year],X944),VLOOKUP(AA944,MonthSerial[],VLOOKUP(X944,Table9[],3,0)+2,0),DATE(X944,AA944,0)-AC944)</f>
        <v>#VALUE!</v>
      </c>
      <c r="AC944" s="45" t="e">
        <f>IF(COUNTIF(Table9[MM Year],X944),
VLOOKUP(X944,Table9[],5,0),
DATE(X944,1,0))</f>
        <v>#VALUE!</v>
      </c>
      <c r="AD944" s="46" t="e">
        <f>IF(AA944=0,DATE(YEAR(AC944+1),7,16),
IF(V944=0,IF(COUNTIF(Table9[MM Year],X944),AC944+AB944+Z944+15-DAY(AC944+AB944+Z944+15)+16,AC944+AB944+Z944-DAY(AC944+AB944+Z944)+16),
IF(COUNTIF(Table9[MM Year],X944),
IF(AC944+AB944+Z944&lt;VLOOKUP(X944,Table9[],7,0),AC944
+AB944+Z944+VLOOKUP(X944,Table9[],4,0),AC944+AB944+Z944),AC944
+AB944+Z944)))</f>
        <v>#VALUE!</v>
      </c>
      <c r="AE944" s="42"/>
      <c r="AF944" s="15" t="str">
        <f>IFERROR(IF(COUNTIF(Table9[MM Year],X944),
IF(AD944&lt;VLOOKUP(X944,Table9[],7,0),AD944
+VLOOKUP(X944,Table9[],4,0),AD944),AD944
),"")</f>
        <v/>
      </c>
      <c r="AG944" s="5"/>
      <c r="AH944" s="5"/>
      <c r="AI944" s="5"/>
      <c r="AJ944" s="6"/>
      <c r="AK944" s="6"/>
      <c r="AL944" s="12" t="str">
        <f t="shared" si="147"/>
        <v/>
      </c>
      <c r="AM944" s="5"/>
      <c r="AN944" s="27" t="str">
        <f t="shared" si="148"/>
        <v/>
      </c>
      <c r="AO944" s="5"/>
      <c r="AP944" s="5"/>
      <c r="AQ944" s="6"/>
      <c r="AR944" s="12" t="str">
        <f t="shared" si="149"/>
        <v/>
      </c>
      <c r="AS944" s="6"/>
      <c r="AT944" s="5"/>
      <c r="AU944" s="53"/>
      <c r="AV944" s="53"/>
      <c r="AW944" s="54"/>
      <c r="AX944" s="15" t="str">
        <f t="shared" si="150"/>
        <v/>
      </c>
      <c r="AY944" s="5"/>
      <c r="AZ944" s="27" t="str">
        <f>IFERROR(VLOOKUP(AY944,vlookup!A$2:I$331,2,FALSE),"")</f>
        <v/>
      </c>
      <c r="BA944" s="27" t="str">
        <f>IFERROR(VLOOKUP(AY944,vlookup!A$2:I$331,3,FALSE),"")</f>
        <v/>
      </c>
      <c r="BB944" s="5"/>
      <c r="BC944" s="27" t="str">
        <f>IFERROR(VLOOKUP(BB944,vlookup!D$2:E$331,2,FALSE),"")</f>
        <v/>
      </c>
      <c r="BD944" s="5"/>
      <c r="BE944" s="27" t="str">
        <f t="shared" si="151"/>
        <v/>
      </c>
      <c r="BF944" s="27" t="str">
        <f>IFERROR(VLOOKUP(BE944,vlookup!G$2:I$331,2,FALSE),"")</f>
        <v/>
      </c>
      <c r="BG944" s="27" t="str">
        <f>IFERROR(VLOOKUP(BE944,vlookup!G$2:I$331,3,FALSE),"")</f>
        <v/>
      </c>
      <c r="BH944" s="5"/>
      <c r="BI944" s="6"/>
      <c r="BJ944" s="6"/>
      <c r="BK944" s="6"/>
      <c r="BL944" s="6"/>
    </row>
    <row r="945" spans="1:64">
      <c r="A945" s="4"/>
      <c r="B945" s="5"/>
      <c r="C945" s="27" t="str">
        <f>IFERROR(VLOOKUP(B945,vlookup!A$2:I$331,2,FALSE),"")</f>
        <v/>
      </c>
      <c r="D945" s="27" t="str">
        <f>IFERROR(VLOOKUP(B945,vlookup!A$2:I$331,3,FALSE),"")</f>
        <v/>
      </c>
      <c r="E945" s="5"/>
      <c r="F945" s="27" t="str">
        <f>IFERROR(VLOOKUP(E945,vlookup!D$2:E$331,2,FALSE),"")</f>
        <v/>
      </c>
      <c r="G945" s="5"/>
      <c r="H945" s="27" t="str">
        <f t="shared" si="142"/>
        <v/>
      </c>
      <c r="I945" s="27" t="str">
        <f>IFERROR(VLOOKUP(H945,vlookup!G$2:I$331,2,FALSE),"")</f>
        <v/>
      </c>
      <c r="J945" s="27" t="str">
        <f>IFERROR(VLOOKUP(H945,vlookup!G$2:I$331,3,FALSE),"")</f>
        <v/>
      </c>
      <c r="K945" s="5"/>
      <c r="L945" s="6"/>
      <c r="M945" s="6"/>
      <c r="N945" s="6"/>
      <c r="O945" s="6"/>
      <c r="P945" s="6"/>
      <c r="Q945" s="14" t="str">
        <f t="shared" si="143"/>
        <v/>
      </c>
      <c r="R945" s="5"/>
      <c r="S945" s="6"/>
      <c r="T945" s="6"/>
      <c r="U945" s="5"/>
      <c r="V945" s="45">
        <f t="shared" si="144"/>
        <v>0</v>
      </c>
      <c r="W945" s="45">
        <f t="shared" si="145"/>
        <v>0</v>
      </c>
      <c r="X945" s="45" t="e">
        <f t="shared" si="146"/>
        <v>#VALUE!</v>
      </c>
      <c r="Y945" s="45">
        <f>IFERROR(VALUE(V945),VLOOKUP(V945,DayReplace[],2,0))</f>
        <v>0</v>
      </c>
      <c r="Z945" s="45">
        <f>IF(V945=0,1,
IF(OR(AND(COUNTIF(Table12[Normal and Leap Years],X945),AA945=3,Y945=30),
AND(COUNTIF(Table9[MM Year],X945),COUNTIF(Table13[Always 29-Day Months],AA945),Y945=30)),Y945
-1,Y945))</f>
        <v>1</v>
      </c>
      <c r="AA945" s="45">
        <f>IFERROR(VALUE(W945),VLOOKUP(W945,MonthReplace[],2,0))</f>
        <v>0</v>
      </c>
      <c r="AB945" s="45" t="e">
        <f>IF(COUNTIF(Table9[MM Year],X945),VLOOKUP(AA945,MonthSerial[],VLOOKUP(X945,Table9[],3,0)+2,0),DATE(X945,AA945,0)-AC945)</f>
        <v>#VALUE!</v>
      </c>
      <c r="AC945" s="45" t="e">
        <f>IF(COUNTIF(Table9[MM Year],X945),
VLOOKUP(X945,Table9[],5,0),
DATE(X945,1,0))</f>
        <v>#VALUE!</v>
      </c>
      <c r="AD945" s="46" t="e">
        <f>IF(AA945=0,DATE(YEAR(AC945+1),7,16),
IF(V945=0,IF(COUNTIF(Table9[MM Year],X945),AC945+AB945+Z945+15-DAY(AC945+AB945+Z945+15)+16,AC945+AB945+Z945-DAY(AC945+AB945+Z945)+16),
IF(COUNTIF(Table9[MM Year],X945),
IF(AC945+AB945+Z945&lt;VLOOKUP(X945,Table9[],7,0),AC945
+AB945+Z945+VLOOKUP(X945,Table9[],4,0),AC945+AB945+Z945),AC945
+AB945+Z945)))</f>
        <v>#VALUE!</v>
      </c>
      <c r="AE945" s="42"/>
      <c r="AF945" s="15" t="str">
        <f>IFERROR(IF(COUNTIF(Table9[MM Year],X945),
IF(AD945&lt;VLOOKUP(X945,Table9[],7,0),AD945
+VLOOKUP(X945,Table9[],4,0),AD945),AD945
),"")</f>
        <v/>
      </c>
      <c r="AG945" s="5"/>
      <c r="AH945" s="5"/>
      <c r="AI945" s="5"/>
      <c r="AJ945" s="6"/>
      <c r="AK945" s="6"/>
      <c r="AL945" s="12" t="str">
        <f t="shared" si="147"/>
        <v/>
      </c>
      <c r="AM945" s="5"/>
      <c r="AN945" s="27" t="str">
        <f t="shared" si="148"/>
        <v/>
      </c>
      <c r="AO945" s="5"/>
      <c r="AP945" s="5"/>
      <c r="AQ945" s="6"/>
      <c r="AR945" s="12" t="str">
        <f t="shared" si="149"/>
        <v/>
      </c>
      <c r="AS945" s="6"/>
      <c r="AT945" s="5"/>
      <c r="AU945" s="53"/>
      <c r="AV945" s="53"/>
      <c r="AW945" s="54"/>
      <c r="AX945" s="15" t="str">
        <f t="shared" si="150"/>
        <v/>
      </c>
      <c r="AY945" s="5"/>
      <c r="AZ945" s="27" t="str">
        <f>IFERROR(VLOOKUP(AY945,vlookup!A$2:I$331,2,FALSE),"")</f>
        <v/>
      </c>
      <c r="BA945" s="27" t="str">
        <f>IFERROR(VLOOKUP(AY945,vlookup!A$2:I$331,3,FALSE),"")</f>
        <v/>
      </c>
      <c r="BB945" s="5"/>
      <c r="BC945" s="27" t="str">
        <f>IFERROR(VLOOKUP(BB945,vlookup!D$2:E$331,2,FALSE),"")</f>
        <v/>
      </c>
      <c r="BD945" s="5"/>
      <c r="BE945" s="27" t="str">
        <f t="shared" si="151"/>
        <v/>
      </c>
      <c r="BF945" s="27" t="str">
        <f>IFERROR(VLOOKUP(BE945,vlookup!G$2:I$331,2,FALSE),"")</f>
        <v/>
      </c>
      <c r="BG945" s="27" t="str">
        <f>IFERROR(VLOOKUP(BE945,vlookup!G$2:I$331,3,FALSE),"")</f>
        <v/>
      </c>
      <c r="BH945" s="5"/>
      <c r="BI945" s="6"/>
      <c r="BJ945" s="6"/>
      <c r="BK945" s="6"/>
      <c r="BL945" s="6"/>
    </row>
    <row r="946" spans="1:64">
      <c r="A946" s="4"/>
      <c r="B946" s="5"/>
      <c r="C946" s="27" t="str">
        <f>IFERROR(VLOOKUP(B946,vlookup!A$2:I$331,2,FALSE),"")</f>
        <v/>
      </c>
      <c r="D946" s="27" t="str">
        <f>IFERROR(VLOOKUP(B946,vlookup!A$2:I$331,3,FALSE),"")</f>
        <v/>
      </c>
      <c r="E946" s="5"/>
      <c r="F946" s="27" t="str">
        <f>IFERROR(VLOOKUP(E946,vlookup!D$2:E$331,2,FALSE),"")</f>
        <v/>
      </c>
      <c r="G946" s="5"/>
      <c r="H946" s="27" t="str">
        <f t="shared" si="142"/>
        <v/>
      </c>
      <c r="I946" s="27" t="str">
        <f>IFERROR(VLOOKUP(H946,vlookup!G$2:I$331,2,FALSE),"")</f>
        <v/>
      </c>
      <c r="J946" s="27" t="str">
        <f>IFERROR(VLOOKUP(H946,vlookup!G$2:I$331,3,FALSE),"")</f>
        <v/>
      </c>
      <c r="K946" s="5"/>
      <c r="L946" s="6"/>
      <c r="M946" s="6"/>
      <c r="N946" s="6"/>
      <c r="O946" s="6"/>
      <c r="P946" s="6"/>
      <c r="Q946" s="14" t="str">
        <f t="shared" si="143"/>
        <v/>
      </c>
      <c r="R946" s="5"/>
      <c r="S946" s="6"/>
      <c r="T946" s="6"/>
      <c r="U946" s="5"/>
      <c r="V946" s="45">
        <f t="shared" si="144"/>
        <v>0</v>
      </c>
      <c r="W946" s="45">
        <f t="shared" si="145"/>
        <v>0</v>
      </c>
      <c r="X946" s="45" t="e">
        <f t="shared" si="146"/>
        <v>#VALUE!</v>
      </c>
      <c r="Y946" s="45">
        <f>IFERROR(VALUE(V946),VLOOKUP(V946,DayReplace[],2,0))</f>
        <v>0</v>
      </c>
      <c r="Z946" s="45">
        <f>IF(V946=0,1,
IF(OR(AND(COUNTIF(Table12[Normal and Leap Years],X946),AA946=3,Y946=30),
AND(COUNTIF(Table9[MM Year],X946),COUNTIF(Table13[Always 29-Day Months],AA946),Y946=30)),Y946
-1,Y946))</f>
        <v>1</v>
      </c>
      <c r="AA946" s="45">
        <f>IFERROR(VALUE(W946),VLOOKUP(W946,MonthReplace[],2,0))</f>
        <v>0</v>
      </c>
      <c r="AB946" s="45" t="e">
        <f>IF(COUNTIF(Table9[MM Year],X946),VLOOKUP(AA946,MonthSerial[],VLOOKUP(X946,Table9[],3,0)+2,0),DATE(X946,AA946,0)-AC946)</f>
        <v>#VALUE!</v>
      </c>
      <c r="AC946" s="45" t="e">
        <f>IF(COUNTIF(Table9[MM Year],X946),
VLOOKUP(X946,Table9[],5,0),
DATE(X946,1,0))</f>
        <v>#VALUE!</v>
      </c>
      <c r="AD946" s="46" t="e">
        <f>IF(AA946=0,DATE(YEAR(AC946+1),7,16),
IF(V946=0,IF(COUNTIF(Table9[MM Year],X946),AC946+AB946+Z946+15-DAY(AC946+AB946+Z946+15)+16,AC946+AB946+Z946-DAY(AC946+AB946+Z946)+16),
IF(COUNTIF(Table9[MM Year],X946),
IF(AC946+AB946+Z946&lt;VLOOKUP(X946,Table9[],7,0),AC946
+AB946+Z946+VLOOKUP(X946,Table9[],4,0),AC946+AB946+Z946),AC946
+AB946+Z946)))</f>
        <v>#VALUE!</v>
      </c>
      <c r="AE946" s="42"/>
      <c r="AF946" s="15" t="str">
        <f>IFERROR(IF(COUNTIF(Table9[MM Year],X946),
IF(AD946&lt;VLOOKUP(X946,Table9[],7,0),AD946
+VLOOKUP(X946,Table9[],4,0),AD946),AD946
),"")</f>
        <v/>
      </c>
      <c r="AG946" s="5"/>
      <c r="AH946" s="5"/>
      <c r="AI946" s="5"/>
      <c r="AJ946" s="6"/>
      <c r="AK946" s="6"/>
      <c r="AL946" s="12" t="str">
        <f t="shared" si="147"/>
        <v/>
      </c>
      <c r="AM946" s="5"/>
      <c r="AN946" s="27" t="str">
        <f t="shared" si="148"/>
        <v/>
      </c>
      <c r="AO946" s="5"/>
      <c r="AP946" s="5"/>
      <c r="AQ946" s="6"/>
      <c r="AR946" s="12" t="str">
        <f t="shared" si="149"/>
        <v/>
      </c>
      <c r="AS946" s="6"/>
      <c r="AT946" s="5"/>
      <c r="AU946" s="53"/>
      <c r="AV946" s="53"/>
      <c r="AW946" s="54"/>
      <c r="AX946" s="15" t="str">
        <f t="shared" si="150"/>
        <v/>
      </c>
      <c r="AY946" s="5"/>
      <c r="AZ946" s="27" t="str">
        <f>IFERROR(VLOOKUP(AY946,vlookup!A$2:I$331,2,FALSE),"")</f>
        <v/>
      </c>
      <c r="BA946" s="27" t="str">
        <f>IFERROR(VLOOKUP(AY946,vlookup!A$2:I$331,3,FALSE),"")</f>
        <v/>
      </c>
      <c r="BB946" s="5"/>
      <c r="BC946" s="27" t="str">
        <f>IFERROR(VLOOKUP(BB946,vlookup!D$2:E$331,2,FALSE),"")</f>
        <v/>
      </c>
      <c r="BD946" s="5"/>
      <c r="BE946" s="27" t="str">
        <f t="shared" si="151"/>
        <v/>
      </c>
      <c r="BF946" s="27" t="str">
        <f>IFERROR(VLOOKUP(BE946,vlookup!G$2:I$331,2,FALSE),"")</f>
        <v/>
      </c>
      <c r="BG946" s="27" t="str">
        <f>IFERROR(VLOOKUP(BE946,vlookup!G$2:I$331,3,FALSE),"")</f>
        <v/>
      </c>
      <c r="BH946" s="5"/>
      <c r="BI946" s="6"/>
      <c r="BJ946" s="6"/>
      <c r="BK946" s="6"/>
      <c r="BL946" s="6"/>
    </row>
    <row r="947" spans="1:64">
      <c r="A947" s="4"/>
      <c r="B947" s="5"/>
      <c r="C947" s="27" t="str">
        <f>IFERROR(VLOOKUP(B947,vlookup!A$2:I$331,2,FALSE),"")</f>
        <v/>
      </c>
      <c r="D947" s="27" t="str">
        <f>IFERROR(VLOOKUP(B947,vlookup!A$2:I$331,3,FALSE),"")</f>
        <v/>
      </c>
      <c r="E947" s="5"/>
      <c r="F947" s="27" t="str">
        <f>IFERROR(VLOOKUP(E947,vlookup!D$2:E$331,2,FALSE),"")</f>
        <v/>
      </c>
      <c r="G947" s="5"/>
      <c r="H947" s="27" t="str">
        <f t="shared" si="142"/>
        <v/>
      </c>
      <c r="I947" s="27" t="str">
        <f>IFERROR(VLOOKUP(H947,vlookup!G$2:I$331,2,FALSE),"")</f>
        <v/>
      </c>
      <c r="J947" s="27" t="str">
        <f>IFERROR(VLOOKUP(H947,vlookup!G$2:I$331,3,FALSE),"")</f>
        <v/>
      </c>
      <c r="K947" s="5"/>
      <c r="L947" s="6"/>
      <c r="M947" s="6"/>
      <c r="N947" s="6"/>
      <c r="O947" s="6"/>
      <c r="P947" s="6"/>
      <c r="Q947" s="14" t="str">
        <f t="shared" si="143"/>
        <v/>
      </c>
      <c r="R947" s="5"/>
      <c r="S947" s="6"/>
      <c r="T947" s="6"/>
      <c r="U947" s="5"/>
      <c r="V947" s="45">
        <f t="shared" si="144"/>
        <v>0</v>
      </c>
      <c r="W947" s="45">
        <f t="shared" si="145"/>
        <v>0</v>
      </c>
      <c r="X947" s="45" t="e">
        <f t="shared" si="146"/>
        <v>#VALUE!</v>
      </c>
      <c r="Y947" s="45">
        <f>IFERROR(VALUE(V947),VLOOKUP(V947,DayReplace[],2,0))</f>
        <v>0</v>
      </c>
      <c r="Z947" s="45">
        <f>IF(V947=0,1,
IF(OR(AND(COUNTIF(Table12[Normal and Leap Years],X947),AA947=3,Y947=30),
AND(COUNTIF(Table9[MM Year],X947),COUNTIF(Table13[Always 29-Day Months],AA947),Y947=30)),Y947
-1,Y947))</f>
        <v>1</v>
      </c>
      <c r="AA947" s="45">
        <f>IFERROR(VALUE(W947),VLOOKUP(W947,MonthReplace[],2,0))</f>
        <v>0</v>
      </c>
      <c r="AB947" s="45" t="e">
        <f>IF(COUNTIF(Table9[MM Year],X947),VLOOKUP(AA947,MonthSerial[],VLOOKUP(X947,Table9[],3,0)+2,0),DATE(X947,AA947,0)-AC947)</f>
        <v>#VALUE!</v>
      </c>
      <c r="AC947" s="45" t="e">
        <f>IF(COUNTIF(Table9[MM Year],X947),
VLOOKUP(X947,Table9[],5,0),
DATE(X947,1,0))</f>
        <v>#VALUE!</v>
      </c>
      <c r="AD947" s="46" t="e">
        <f>IF(AA947=0,DATE(YEAR(AC947+1),7,16),
IF(V947=0,IF(COUNTIF(Table9[MM Year],X947),AC947+AB947+Z947+15-DAY(AC947+AB947+Z947+15)+16,AC947+AB947+Z947-DAY(AC947+AB947+Z947)+16),
IF(COUNTIF(Table9[MM Year],X947),
IF(AC947+AB947+Z947&lt;VLOOKUP(X947,Table9[],7,0),AC947
+AB947+Z947+VLOOKUP(X947,Table9[],4,0),AC947+AB947+Z947),AC947
+AB947+Z947)))</f>
        <v>#VALUE!</v>
      </c>
      <c r="AE947" s="42"/>
      <c r="AF947" s="15" t="str">
        <f>IFERROR(IF(COUNTIF(Table9[MM Year],X947),
IF(AD947&lt;VLOOKUP(X947,Table9[],7,0),AD947
+VLOOKUP(X947,Table9[],4,0),AD947),AD947
),"")</f>
        <v/>
      </c>
      <c r="AG947" s="5"/>
      <c r="AH947" s="5"/>
      <c r="AI947" s="5"/>
      <c r="AJ947" s="6"/>
      <c r="AK947" s="6"/>
      <c r="AL947" s="12" t="str">
        <f t="shared" si="147"/>
        <v/>
      </c>
      <c r="AM947" s="5"/>
      <c r="AN947" s="27" t="str">
        <f t="shared" si="148"/>
        <v/>
      </c>
      <c r="AO947" s="5"/>
      <c r="AP947" s="5"/>
      <c r="AQ947" s="6"/>
      <c r="AR947" s="12" t="str">
        <f t="shared" si="149"/>
        <v/>
      </c>
      <c r="AS947" s="6"/>
      <c r="AT947" s="5"/>
      <c r="AU947" s="53"/>
      <c r="AV947" s="53"/>
      <c r="AW947" s="54"/>
      <c r="AX947" s="15" t="str">
        <f t="shared" si="150"/>
        <v/>
      </c>
      <c r="AY947" s="5"/>
      <c r="AZ947" s="27" t="str">
        <f>IFERROR(VLOOKUP(AY947,vlookup!A$2:I$331,2,FALSE),"")</f>
        <v/>
      </c>
      <c r="BA947" s="27" t="str">
        <f>IFERROR(VLOOKUP(AY947,vlookup!A$2:I$331,3,FALSE),"")</f>
        <v/>
      </c>
      <c r="BB947" s="5"/>
      <c r="BC947" s="27" t="str">
        <f>IFERROR(VLOOKUP(BB947,vlookup!D$2:E$331,2,FALSE),"")</f>
        <v/>
      </c>
      <c r="BD947" s="5"/>
      <c r="BE947" s="27" t="str">
        <f t="shared" si="151"/>
        <v/>
      </c>
      <c r="BF947" s="27" t="str">
        <f>IFERROR(VLOOKUP(BE947,vlookup!G$2:I$331,2,FALSE),"")</f>
        <v/>
      </c>
      <c r="BG947" s="27" t="str">
        <f>IFERROR(VLOOKUP(BE947,vlookup!G$2:I$331,3,FALSE),"")</f>
        <v/>
      </c>
      <c r="BH947" s="5"/>
      <c r="BI947" s="6"/>
      <c r="BJ947" s="6"/>
      <c r="BK947" s="6"/>
      <c r="BL947" s="6"/>
    </row>
    <row r="948" spans="1:64">
      <c r="A948" s="4"/>
      <c r="B948" s="5"/>
      <c r="C948" s="27" t="str">
        <f>IFERROR(VLOOKUP(B948,vlookup!A$2:I$331,2,FALSE),"")</f>
        <v/>
      </c>
      <c r="D948" s="27" t="str">
        <f>IFERROR(VLOOKUP(B948,vlookup!A$2:I$331,3,FALSE),"")</f>
        <v/>
      </c>
      <c r="E948" s="5"/>
      <c r="F948" s="27" t="str">
        <f>IFERROR(VLOOKUP(E948,vlookup!D$2:E$331,2,FALSE),"")</f>
        <v/>
      </c>
      <c r="G948" s="5"/>
      <c r="H948" s="27" t="str">
        <f t="shared" si="142"/>
        <v/>
      </c>
      <c r="I948" s="27" t="str">
        <f>IFERROR(VLOOKUP(H948,vlookup!G$2:I$331,2,FALSE),"")</f>
        <v/>
      </c>
      <c r="J948" s="27" t="str">
        <f>IFERROR(VLOOKUP(H948,vlookup!G$2:I$331,3,FALSE),"")</f>
        <v/>
      </c>
      <c r="K948" s="5"/>
      <c r="L948" s="6"/>
      <c r="M948" s="6"/>
      <c r="N948" s="6"/>
      <c r="O948" s="6"/>
      <c r="P948" s="6"/>
      <c r="Q948" s="14" t="str">
        <f t="shared" si="143"/>
        <v/>
      </c>
      <c r="R948" s="5"/>
      <c r="S948" s="6"/>
      <c r="T948" s="6"/>
      <c r="U948" s="5"/>
      <c r="V948" s="45">
        <f t="shared" si="144"/>
        <v>0</v>
      </c>
      <c r="W948" s="45">
        <f t="shared" si="145"/>
        <v>0</v>
      </c>
      <c r="X948" s="45" t="e">
        <f t="shared" si="146"/>
        <v>#VALUE!</v>
      </c>
      <c r="Y948" s="45">
        <f>IFERROR(VALUE(V948),VLOOKUP(V948,DayReplace[],2,0))</f>
        <v>0</v>
      </c>
      <c r="Z948" s="45">
        <f>IF(V948=0,1,
IF(OR(AND(COUNTIF(Table12[Normal and Leap Years],X948),AA948=3,Y948=30),
AND(COUNTIF(Table9[MM Year],X948),COUNTIF(Table13[Always 29-Day Months],AA948),Y948=30)),Y948
-1,Y948))</f>
        <v>1</v>
      </c>
      <c r="AA948" s="45">
        <f>IFERROR(VALUE(W948),VLOOKUP(W948,MonthReplace[],2,0))</f>
        <v>0</v>
      </c>
      <c r="AB948" s="45" t="e">
        <f>IF(COUNTIF(Table9[MM Year],X948),VLOOKUP(AA948,MonthSerial[],VLOOKUP(X948,Table9[],3,0)+2,0),DATE(X948,AA948,0)-AC948)</f>
        <v>#VALUE!</v>
      </c>
      <c r="AC948" s="45" t="e">
        <f>IF(COUNTIF(Table9[MM Year],X948),
VLOOKUP(X948,Table9[],5,0),
DATE(X948,1,0))</f>
        <v>#VALUE!</v>
      </c>
      <c r="AD948" s="46" t="e">
        <f>IF(AA948=0,DATE(YEAR(AC948+1),7,16),
IF(V948=0,IF(COUNTIF(Table9[MM Year],X948),AC948+AB948+Z948+15-DAY(AC948+AB948+Z948+15)+16,AC948+AB948+Z948-DAY(AC948+AB948+Z948)+16),
IF(COUNTIF(Table9[MM Year],X948),
IF(AC948+AB948+Z948&lt;VLOOKUP(X948,Table9[],7,0),AC948
+AB948+Z948+VLOOKUP(X948,Table9[],4,0),AC948+AB948+Z948),AC948
+AB948+Z948)))</f>
        <v>#VALUE!</v>
      </c>
      <c r="AE948" s="42"/>
      <c r="AF948" s="15" t="str">
        <f>IFERROR(IF(COUNTIF(Table9[MM Year],X948),
IF(AD948&lt;VLOOKUP(X948,Table9[],7,0),AD948
+VLOOKUP(X948,Table9[],4,0),AD948),AD948
),"")</f>
        <v/>
      </c>
      <c r="AG948" s="5"/>
      <c r="AH948" s="5"/>
      <c r="AI948" s="5"/>
      <c r="AJ948" s="6"/>
      <c r="AK948" s="6"/>
      <c r="AL948" s="12" t="str">
        <f t="shared" si="147"/>
        <v/>
      </c>
      <c r="AM948" s="5"/>
      <c r="AN948" s="27" t="str">
        <f t="shared" si="148"/>
        <v/>
      </c>
      <c r="AO948" s="5"/>
      <c r="AP948" s="5"/>
      <c r="AQ948" s="6"/>
      <c r="AR948" s="12" t="str">
        <f t="shared" si="149"/>
        <v/>
      </c>
      <c r="AS948" s="6"/>
      <c r="AT948" s="5"/>
      <c r="AU948" s="53"/>
      <c r="AV948" s="53"/>
      <c r="AW948" s="54"/>
      <c r="AX948" s="15" t="str">
        <f t="shared" si="150"/>
        <v/>
      </c>
      <c r="AY948" s="5"/>
      <c r="AZ948" s="27" t="str">
        <f>IFERROR(VLOOKUP(AY948,vlookup!A$2:I$331,2,FALSE),"")</f>
        <v/>
      </c>
      <c r="BA948" s="27" t="str">
        <f>IFERROR(VLOOKUP(AY948,vlookup!A$2:I$331,3,FALSE),"")</f>
        <v/>
      </c>
      <c r="BB948" s="5"/>
      <c r="BC948" s="27" t="str">
        <f>IFERROR(VLOOKUP(BB948,vlookup!D$2:E$331,2,FALSE),"")</f>
        <v/>
      </c>
      <c r="BD948" s="5"/>
      <c r="BE948" s="27" t="str">
        <f t="shared" si="151"/>
        <v/>
      </c>
      <c r="BF948" s="27" t="str">
        <f>IFERROR(VLOOKUP(BE948,vlookup!G$2:I$331,2,FALSE),"")</f>
        <v/>
      </c>
      <c r="BG948" s="27" t="str">
        <f>IFERROR(VLOOKUP(BE948,vlookup!G$2:I$331,3,FALSE),"")</f>
        <v/>
      </c>
      <c r="BH948" s="5"/>
      <c r="BI948" s="6"/>
      <c r="BJ948" s="6"/>
      <c r="BK948" s="6"/>
      <c r="BL948" s="6"/>
    </row>
    <row r="949" spans="1:64">
      <c r="A949" s="4"/>
      <c r="B949" s="5"/>
      <c r="C949" s="27" t="str">
        <f>IFERROR(VLOOKUP(B949,vlookup!A$2:I$331,2,FALSE),"")</f>
        <v/>
      </c>
      <c r="D949" s="27" t="str">
        <f>IFERROR(VLOOKUP(B949,vlookup!A$2:I$331,3,FALSE),"")</f>
        <v/>
      </c>
      <c r="E949" s="5"/>
      <c r="F949" s="27" t="str">
        <f>IFERROR(VLOOKUP(E949,vlookup!D$2:E$331,2,FALSE),"")</f>
        <v/>
      </c>
      <c r="G949" s="5"/>
      <c r="H949" s="27" t="str">
        <f t="shared" si="142"/>
        <v/>
      </c>
      <c r="I949" s="27" t="str">
        <f>IFERROR(VLOOKUP(H949,vlookup!G$2:I$331,2,FALSE),"")</f>
        <v/>
      </c>
      <c r="J949" s="27" t="str">
        <f>IFERROR(VLOOKUP(H949,vlookup!G$2:I$331,3,FALSE),"")</f>
        <v/>
      </c>
      <c r="K949" s="5"/>
      <c r="L949" s="6"/>
      <c r="M949" s="6"/>
      <c r="N949" s="6"/>
      <c r="O949" s="6"/>
      <c r="P949" s="6"/>
      <c r="Q949" s="14" t="str">
        <f t="shared" si="143"/>
        <v/>
      </c>
      <c r="R949" s="5"/>
      <c r="S949" s="6"/>
      <c r="T949" s="6"/>
      <c r="U949" s="5"/>
      <c r="V949" s="45">
        <f t="shared" si="144"/>
        <v>0</v>
      </c>
      <c r="W949" s="45">
        <f t="shared" si="145"/>
        <v>0</v>
      </c>
      <c r="X949" s="45" t="e">
        <f t="shared" si="146"/>
        <v>#VALUE!</v>
      </c>
      <c r="Y949" s="45">
        <f>IFERROR(VALUE(V949),VLOOKUP(V949,DayReplace[],2,0))</f>
        <v>0</v>
      </c>
      <c r="Z949" s="45">
        <f>IF(V949=0,1,
IF(OR(AND(COUNTIF(Table12[Normal and Leap Years],X949),AA949=3,Y949=30),
AND(COUNTIF(Table9[MM Year],X949),COUNTIF(Table13[Always 29-Day Months],AA949),Y949=30)),Y949
-1,Y949))</f>
        <v>1</v>
      </c>
      <c r="AA949" s="45">
        <f>IFERROR(VALUE(W949),VLOOKUP(W949,MonthReplace[],2,0))</f>
        <v>0</v>
      </c>
      <c r="AB949" s="45" t="e">
        <f>IF(COUNTIF(Table9[MM Year],X949),VLOOKUP(AA949,MonthSerial[],VLOOKUP(X949,Table9[],3,0)+2,0),DATE(X949,AA949,0)-AC949)</f>
        <v>#VALUE!</v>
      </c>
      <c r="AC949" s="45" t="e">
        <f>IF(COUNTIF(Table9[MM Year],X949),
VLOOKUP(X949,Table9[],5,0),
DATE(X949,1,0))</f>
        <v>#VALUE!</v>
      </c>
      <c r="AD949" s="46" t="e">
        <f>IF(AA949=0,DATE(YEAR(AC949+1),7,16),
IF(V949=0,IF(COUNTIF(Table9[MM Year],X949),AC949+AB949+Z949+15-DAY(AC949+AB949+Z949+15)+16,AC949+AB949+Z949-DAY(AC949+AB949+Z949)+16),
IF(COUNTIF(Table9[MM Year],X949),
IF(AC949+AB949+Z949&lt;VLOOKUP(X949,Table9[],7,0),AC949
+AB949+Z949+VLOOKUP(X949,Table9[],4,0),AC949+AB949+Z949),AC949
+AB949+Z949)))</f>
        <v>#VALUE!</v>
      </c>
      <c r="AE949" s="42"/>
      <c r="AF949" s="15" t="str">
        <f>IFERROR(IF(COUNTIF(Table9[MM Year],X949),
IF(AD949&lt;VLOOKUP(X949,Table9[],7,0),AD949
+VLOOKUP(X949,Table9[],4,0),AD949),AD949
),"")</f>
        <v/>
      </c>
      <c r="AG949" s="5"/>
      <c r="AH949" s="5"/>
      <c r="AI949" s="5"/>
      <c r="AJ949" s="6"/>
      <c r="AK949" s="6"/>
      <c r="AL949" s="12" t="str">
        <f t="shared" si="147"/>
        <v/>
      </c>
      <c r="AM949" s="5"/>
      <c r="AN949" s="27" t="str">
        <f t="shared" si="148"/>
        <v/>
      </c>
      <c r="AO949" s="5"/>
      <c r="AP949" s="5"/>
      <c r="AQ949" s="6"/>
      <c r="AR949" s="12" t="str">
        <f t="shared" si="149"/>
        <v/>
      </c>
      <c r="AS949" s="6"/>
      <c r="AT949" s="5"/>
      <c r="AU949" s="53"/>
      <c r="AV949" s="53"/>
      <c r="AW949" s="54"/>
      <c r="AX949" s="15" t="str">
        <f t="shared" si="150"/>
        <v/>
      </c>
      <c r="AY949" s="5"/>
      <c r="AZ949" s="27" t="str">
        <f>IFERROR(VLOOKUP(AY949,vlookup!A$2:I$331,2,FALSE),"")</f>
        <v/>
      </c>
      <c r="BA949" s="27" t="str">
        <f>IFERROR(VLOOKUP(AY949,vlookup!A$2:I$331,3,FALSE),"")</f>
        <v/>
      </c>
      <c r="BB949" s="5"/>
      <c r="BC949" s="27" t="str">
        <f>IFERROR(VLOOKUP(BB949,vlookup!D$2:E$331,2,FALSE),"")</f>
        <v/>
      </c>
      <c r="BD949" s="5"/>
      <c r="BE949" s="27" t="str">
        <f t="shared" si="151"/>
        <v/>
      </c>
      <c r="BF949" s="27" t="str">
        <f>IFERROR(VLOOKUP(BE949,vlookup!G$2:I$331,2,FALSE),"")</f>
        <v/>
      </c>
      <c r="BG949" s="27" t="str">
        <f>IFERROR(VLOOKUP(BE949,vlookup!G$2:I$331,3,FALSE),"")</f>
        <v/>
      </c>
      <c r="BH949" s="5"/>
      <c r="BI949" s="6"/>
      <c r="BJ949" s="6"/>
      <c r="BK949" s="6"/>
      <c r="BL949" s="6"/>
    </row>
    <row r="950" spans="1:64">
      <c r="A950" s="4"/>
      <c r="B950" s="5"/>
      <c r="C950" s="27" t="str">
        <f>IFERROR(VLOOKUP(B950,vlookup!A$2:I$331,2,FALSE),"")</f>
        <v/>
      </c>
      <c r="D950" s="27" t="str">
        <f>IFERROR(VLOOKUP(B950,vlookup!A$2:I$331,3,FALSE),"")</f>
        <v/>
      </c>
      <c r="E950" s="5"/>
      <c r="F950" s="27" t="str">
        <f>IFERROR(VLOOKUP(E950,vlookup!D$2:E$331,2,FALSE),"")</f>
        <v/>
      </c>
      <c r="G950" s="5"/>
      <c r="H950" s="27" t="str">
        <f t="shared" si="142"/>
        <v/>
      </c>
      <c r="I950" s="27" t="str">
        <f>IFERROR(VLOOKUP(H950,vlookup!G$2:I$331,2,FALSE),"")</f>
        <v/>
      </c>
      <c r="J950" s="27" t="str">
        <f>IFERROR(VLOOKUP(H950,vlookup!G$2:I$331,3,FALSE),"")</f>
        <v/>
      </c>
      <c r="K950" s="5"/>
      <c r="L950" s="6"/>
      <c r="M950" s="6"/>
      <c r="N950" s="6"/>
      <c r="O950" s="6"/>
      <c r="P950" s="6"/>
      <c r="Q950" s="14" t="str">
        <f t="shared" si="143"/>
        <v/>
      </c>
      <c r="R950" s="5"/>
      <c r="S950" s="6"/>
      <c r="T950" s="6"/>
      <c r="U950" s="5"/>
      <c r="V950" s="45">
        <f t="shared" si="144"/>
        <v>0</v>
      </c>
      <c r="W950" s="45">
        <f t="shared" si="145"/>
        <v>0</v>
      </c>
      <c r="X950" s="45" t="e">
        <f t="shared" si="146"/>
        <v>#VALUE!</v>
      </c>
      <c r="Y950" s="45">
        <f>IFERROR(VALUE(V950),VLOOKUP(V950,DayReplace[],2,0))</f>
        <v>0</v>
      </c>
      <c r="Z950" s="45">
        <f>IF(V950=0,1,
IF(OR(AND(COUNTIF(Table12[Normal and Leap Years],X950),AA950=3,Y950=30),
AND(COUNTIF(Table9[MM Year],X950),COUNTIF(Table13[Always 29-Day Months],AA950),Y950=30)),Y950
-1,Y950))</f>
        <v>1</v>
      </c>
      <c r="AA950" s="45">
        <f>IFERROR(VALUE(W950),VLOOKUP(W950,MonthReplace[],2,0))</f>
        <v>0</v>
      </c>
      <c r="AB950" s="45" t="e">
        <f>IF(COUNTIF(Table9[MM Year],X950),VLOOKUP(AA950,MonthSerial[],VLOOKUP(X950,Table9[],3,0)+2,0),DATE(X950,AA950,0)-AC950)</f>
        <v>#VALUE!</v>
      </c>
      <c r="AC950" s="45" t="e">
        <f>IF(COUNTIF(Table9[MM Year],X950),
VLOOKUP(X950,Table9[],5,0),
DATE(X950,1,0))</f>
        <v>#VALUE!</v>
      </c>
      <c r="AD950" s="46" t="e">
        <f>IF(AA950=0,DATE(YEAR(AC950+1),7,16),
IF(V950=0,IF(COUNTIF(Table9[MM Year],X950),AC950+AB950+Z950+15-DAY(AC950+AB950+Z950+15)+16,AC950+AB950+Z950-DAY(AC950+AB950+Z950)+16),
IF(COUNTIF(Table9[MM Year],X950),
IF(AC950+AB950+Z950&lt;VLOOKUP(X950,Table9[],7,0),AC950
+AB950+Z950+VLOOKUP(X950,Table9[],4,0),AC950+AB950+Z950),AC950
+AB950+Z950)))</f>
        <v>#VALUE!</v>
      </c>
      <c r="AE950" s="42"/>
      <c r="AF950" s="15" t="str">
        <f>IFERROR(IF(COUNTIF(Table9[MM Year],X950),
IF(AD950&lt;VLOOKUP(X950,Table9[],7,0),AD950
+VLOOKUP(X950,Table9[],4,0),AD950),AD950
),"")</f>
        <v/>
      </c>
      <c r="AG950" s="5"/>
      <c r="AH950" s="5"/>
      <c r="AI950" s="5"/>
      <c r="AJ950" s="6"/>
      <c r="AK950" s="6"/>
      <c r="AL950" s="12" t="str">
        <f t="shared" si="147"/>
        <v/>
      </c>
      <c r="AM950" s="5"/>
      <c r="AN950" s="27" t="str">
        <f t="shared" si="148"/>
        <v/>
      </c>
      <c r="AO950" s="5"/>
      <c r="AP950" s="5"/>
      <c r="AQ950" s="6"/>
      <c r="AR950" s="12" t="str">
        <f t="shared" si="149"/>
        <v/>
      </c>
      <c r="AS950" s="6"/>
      <c r="AT950" s="5"/>
      <c r="AU950" s="53"/>
      <c r="AV950" s="53"/>
      <c r="AW950" s="54"/>
      <c r="AX950" s="15" t="str">
        <f t="shared" si="150"/>
        <v/>
      </c>
      <c r="AY950" s="5"/>
      <c r="AZ950" s="27" t="str">
        <f>IFERROR(VLOOKUP(AY950,vlookup!A$2:I$331,2,FALSE),"")</f>
        <v/>
      </c>
      <c r="BA950" s="27" t="str">
        <f>IFERROR(VLOOKUP(AY950,vlookup!A$2:I$331,3,FALSE),"")</f>
        <v/>
      </c>
      <c r="BB950" s="5"/>
      <c r="BC950" s="27" t="str">
        <f>IFERROR(VLOOKUP(BB950,vlookup!D$2:E$331,2,FALSE),"")</f>
        <v/>
      </c>
      <c r="BD950" s="5"/>
      <c r="BE950" s="27" t="str">
        <f t="shared" si="151"/>
        <v/>
      </c>
      <c r="BF950" s="27" t="str">
        <f>IFERROR(VLOOKUP(BE950,vlookup!G$2:I$331,2,FALSE),"")</f>
        <v/>
      </c>
      <c r="BG950" s="27" t="str">
        <f>IFERROR(VLOOKUP(BE950,vlookup!G$2:I$331,3,FALSE),"")</f>
        <v/>
      </c>
      <c r="BH950" s="5"/>
      <c r="BI950" s="6"/>
      <c r="BJ950" s="6"/>
      <c r="BK950" s="6"/>
      <c r="BL950" s="6"/>
    </row>
    <row r="951" spans="1:64">
      <c r="A951" s="4"/>
      <c r="B951" s="5"/>
      <c r="C951" s="27" t="str">
        <f>IFERROR(VLOOKUP(B951,vlookup!A$2:I$331,2,FALSE),"")</f>
        <v/>
      </c>
      <c r="D951" s="27" t="str">
        <f>IFERROR(VLOOKUP(B951,vlookup!A$2:I$331,3,FALSE),"")</f>
        <v/>
      </c>
      <c r="E951" s="5"/>
      <c r="F951" s="27" t="str">
        <f>IFERROR(VLOOKUP(E951,vlookup!D$2:E$331,2,FALSE),"")</f>
        <v/>
      </c>
      <c r="G951" s="5"/>
      <c r="H951" s="27" t="str">
        <f t="shared" si="142"/>
        <v/>
      </c>
      <c r="I951" s="27" t="str">
        <f>IFERROR(VLOOKUP(H951,vlookup!G$2:I$331,2,FALSE),"")</f>
        <v/>
      </c>
      <c r="J951" s="27" t="str">
        <f>IFERROR(VLOOKUP(H951,vlookup!G$2:I$331,3,FALSE),"")</f>
        <v/>
      </c>
      <c r="K951" s="5"/>
      <c r="L951" s="6"/>
      <c r="M951" s="6"/>
      <c r="N951" s="6"/>
      <c r="O951" s="6"/>
      <c r="P951" s="6"/>
      <c r="Q951" s="14" t="str">
        <f t="shared" si="143"/>
        <v/>
      </c>
      <c r="R951" s="5"/>
      <c r="S951" s="6"/>
      <c r="T951" s="6"/>
      <c r="U951" s="5"/>
      <c r="V951" s="45">
        <f t="shared" si="144"/>
        <v>0</v>
      </c>
      <c r="W951" s="45">
        <f t="shared" si="145"/>
        <v>0</v>
      </c>
      <c r="X951" s="45" t="e">
        <f t="shared" si="146"/>
        <v>#VALUE!</v>
      </c>
      <c r="Y951" s="45">
        <f>IFERROR(VALUE(V951),VLOOKUP(V951,DayReplace[],2,0))</f>
        <v>0</v>
      </c>
      <c r="Z951" s="45">
        <f>IF(V951=0,1,
IF(OR(AND(COUNTIF(Table12[Normal and Leap Years],X951),AA951=3,Y951=30),
AND(COUNTIF(Table9[MM Year],X951),COUNTIF(Table13[Always 29-Day Months],AA951),Y951=30)),Y951
-1,Y951))</f>
        <v>1</v>
      </c>
      <c r="AA951" s="45">
        <f>IFERROR(VALUE(W951),VLOOKUP(W951,MonthReplace[],2,0))</f>
        <v>0</v>
      </c>
      <c r="AB951" s="45" t="e">
        <f>IF(COUNTIF(Table9[MM Year],X951),VLOOKUP(AA951,MonthSerial[],VLOOKUP(X951,Table9[],3,0)+2,0),DATE(X951,AA951,0)-AC951)</f>
        <v>#VALUE!</v>
      </c>
      <c r="AC951" s="45" t="e">
        <f>IF(COUNTIF(Table9[MM Year],X951),
VLOOKUP(X951,Table9[],5,0),
DATE(X951,1,0))</f>
        <v>#VALUE!</v>
      </c>
      <c r="AD951" s="46" t="e">
        <f>IF(AA951=0,DATE(YEAR(AC951+1),7,16),
IF(V951=0,IF(COUNTIF(Table9[MM Year],X951),AC951+AB951+Z951+15-DAY(AC951+AB951+Z951+15)+16,AC951+AB951+Z951-DAY(AC951+AB951+Z951)+16),
IF(COUNTIF(Table9[MM Year],X951),
IF(AC951+AB951+Z951&lt;VLOOKUP(X951,Table9[],7,0),AC951
+AB951+Z951+VLOOKUP(X951,Table9[],4,0),AC951+AB951+Z951),AC951
+AB951+Z951)))</f>
        <v>#VALUE!</v>
      </c>
      <c r="AE951" s="42"/>
      <c r="AF951" s="15" t="str">
        <f>IFERROR(IF(COUNTIF(Table9[MM Year],X951),
IF(AD951&lt;VLOOKUP(X951,Table9[],7,0),AD951
+VLOOKUP(X951,Table9[],4,0),AD951),AD951
),"")</f>
        <v/>
      </c>
      <c r="AG951" s="5"/>
      <c r="AH951" s="5"/>
      <c r="AI951" s="5"/>
      <c r="AJ951" s="6"/>
      <c r="AK951" s="6"/>
      <c r="AL951" s="12" t="str">
        <f t="shared" si="147"/>
        <v/>
      </c>
      <c r="AM951" s="5"/>
      <c r="AN951" s="27" t="str">
        <f t="shared" si="148"/>
        <v/>
      </c>
      <c r="AO951" s="5"/>
      <c r="AP951" s="5"/>
      <c r="AQ951" s="6"/>
      <c r="AR951" s="12" t="str">
        <f t="shared" si="149"/>
        <v/>
      </c>
      <c r="AS951" s="6"/>
      <c r="AT951" s="5"/>
      <c r="AU951" s="53"/>
      <c r="AV951" s="53"/>
      <c r="AW951" s="54"/>
      <c r="AX951" s="15" t="str">
        <f t="shared" si="150"/>
        <v/>
      </c>
      <c r="AY951" s="5"/>
      <c r="AZ951" s="27" t="str">
        <f>IFERROR(VLOOKUP(AY951,vlookup!A$2:I$331,2,FALSE),"")</f>
        <v/>
      </c>
      <c r="BA951" s="27" t="str">
        <f>IFERROR(VLOOKUP(AY951,vlookup!A$2:I$331,3,FALSE),"")</f>
        <v/>
      </c>
      <c r="BB951" s="5"/>
      <c r="BC951" s="27" t="str">
        <f>IFERROR(VLOOKUP(BB951,vlookup!D$2:E$331,2,FALSE),"")</f>
        <v/>
      </c>
      <c r="BD951" s="5"/>
      <c r="BE951" s="27" t="str">
        <f t="shared" si="151"/>
        <v/>
      </c>
      <c r="BF951" s="27" t="str">
        <f>IFERROR(VLOOKUP(BE951,vlookup!G$2:I$331,2,FALSE),"")</f>
        <v/>
      </c>
      <c r="BG951" s="27" t="str">
        <f>IFERROR(VLOOKUP(BE951,vlookup!G$2:I$331,3,FALSE),"")</f>
        <v/>
      </c>
      <c r="BH951" s="5"/>
      <c r="BI951" s="6"/>
      <c r="BJ951" s="6"/>
      <c r="BK951" s="6"/>
      <c r="BL951" s="6"/>
    </row>
    <row r="952" spans="1:64">
      <c r="A952" s="4"/>
      <c r="B952" s="5"/>
      <c r="C952" s="27" t="str">
        <f>IFERROR(VLOOKUP(B952,vlookup!A$2:I$331,2,FALSE),"")</f>
        <v/>
      </c>
      <c r="D952" s="27" t="str">
        <f>IFERROR(VLOOKUP(B952,vlookup!A$2:I$331,3,FALSE),"")</f>
        <v/>
      </c>
      <c r="E952" s="5"/>
      <c r="F952" s="27" t="str">
        <f>IFERROR(VLOOKUP(E952,vlookup!D$2:E$331,2,FALSE),"")</f>
        <v/>
      </c>
      <c r="G952" s="5"/>
      <c r="H952" s="27" t="str">
        <f t="shared" si="142"/>
        <v/>
      </c>
      <c r="I952" s="27" t="str">
        <f>IFERROR(VLOOKUP(H952,vlookup!G$2:I$331,2,FALSE),"")</f>
        <v/>
      </c>
      <c r="J952" s="27" t="str">
        <f>IFERROR(VLOOKUP(H952,vlookup!G$2:I$331,3,FALSE),"")</f>
        <v/>
      </c>
      <c r="K952" s="5"/>
      <c r="L952" s="6"/>
      <c r="M952" s="6"/>
      <c r="N952" s="6"/>
      <c r="O952" s="6"/>
      <c r="P952" s="6"/>
      <c r="Q952" s="14" t="str">
        <f t="shared" si="143"/>
        <v/>
      </c>
      <c r="R952" s="5"/>
      <c r="S952" s="6"/>
      <c r="T952" s="6"/>
      <c r="U952" s="5"/>
      <c r="V952" s="45">
        <f t="shared" si="144"/>
        <v>0</v>
      </c>
      <c r="W952" s="45">
        <f t="shared" si="145"/>
        <v>0</v>
      </c>
      <c r="X952" s="45" t="e">
        <f t="shared" si="146"/>
        <v>#VALUE!</v>
      </c>
      <c r="Y952" s="45">
        <f>IFERROR(VALUE(V952),VLOOKUP(V952,DayReplace[],2,0))</f>
        <v>0</v>
      </c>
      <c r="Z952" s="45">
        <f>IF(V952=0,1,
IF(OR(AND(COUNTIF(Table12[Normal and Leap Years],X952),AA952=3,Y952=30),
AND(COUNTIF(Table9[MM Year],X952),COUNTIF(Table13[Always 29-Day Months],AA952),Y952=30)),Y952
-1,Y952))</f>
        <v>1</v>
      </c>
      <c r="AA952" s="45">
        <f>IFERROR(VALUE(W952),VLOOKUP(W952,MonthReplace[],2,0))</f>
        <v>0</v>
      </c>
      <c r="AB952" s="45" t="e">
        <f>IF(COUNTIF(Table9[MM Year],X952),VLOOKUP(AA952,MonthSerial[],VLOOKUP(X952,Table9[],3,0)+2,0),DATE(X952,AA952,0)-AC952)</f>
        <v>#VALUE!</v>
      </c>
      <c r="AC952" s="45" t="e">
        <f>IF(COUNTIF(Table9[MM Year],X952),
VLOOKUP(X952,Table9[],5,0),
DATE(X952,1,0))</f>
        <v>#VALUE!</v>
      </c>
      <c r="AD952" s="46" t="e">
        <f>IF(AA952=0,DATE(YEAR(AC952+1),7,16),
IF(V952=0,IF(COUNTIF(Table9[MM Year],X952),AC952+AB952+Z952+15-DAY(AC952+AB952+Z952+15)+16,AC952+AB952+Z952-DAY(AC952+AB952+Z952)+16),
IF(COUNTIF(Table9[MM Year],X952),
IF(AC952+AB952+Z952&lt;VLOOKUP(X952,Table9[],7,0),AC952
+AB952+Z952+VLOOKUP(X952,Table9[],4,0),AC952+AB952+Z952),AC952
+AB952+Z952)))</f>
        <v>#VALUE!</v>
      </c>
      <c r="AE952" s="42"/>
      <c r="AF952" s="15" t="str">
        <f>IFERROR(IF(COUNTIF(Table9[MM Year],X952),
IF(AD952&lt;VLOOKUP(X952,Table9[],7,0),AD952
+VLOOKUP(X952,Table9[],4,0),AD952),AD952
),"")</f>
        <v/>
      </c>
      <c r="AG952" s="5"/>
      <c r="AH952" s="5"/>
      <c r="AI952" s="5"/>
      <c r="AJ952" s="6"/>
      <c r="AK952" s="6"/>
      <c r="AL952" s="12" t="str">
        <f t="shared" si="147"/>
        <v/>
      </c>
      <c r="AM952" s="5"/>
      <c r="AN952" s="27" t="str">
        <f t="shared" si="148"/>
        <v/>
      </c>
      <c r="AO952" s="5"/>
      <c r="AP952" s="5"/>
      <c r="AQ952" s="6"/>
      <c r="AR952" s="12" t="str">
        <f t="shared" si="149"/>
        <v/>
      </c>
      <c r="AS952" s="6"/>
      <c r="AT952" s="5"/>
      <c r="AU952" s="53"/>
      <c r="AV952" s="53"/>
      <c r="AW952" s="54"/>
      <c r="AX952" s="15" t="str">
        <f t="shared" si="150"/>
        <v/>
      </c>
      <c r="AY952" s="5"/>
      <c r="AZ952" s="27" t="str">
        <f>IFERROR(VLOOKUP(AY952,vlookup!A$2:I$331,2,FALSE),"")</f>
        <v/>
      </c>
      <c r="BA952" s="27" t="str">
        <f>IFERROR(VLOOKUP(AY952,vlookup!A$2:I$331,3,FALSE),"")</f>
        <v/>
      </c>
      <c r="BB952" s="5"/>
      <c r="BC952" s="27" t="str">
        <f>IFERROR(VLOOKUP(BB952,vlookup!D$2:E$331,2,FALSE),"")</f>
        <v/>
      </c>
      <c r="BD952" s="5"/>
      <c r="BE952" s="27" t="str">
        <f t="shared" si="151"/>
        <v/>
      </c>
      <c r="BF952" s="27" t="str">
        <f>IFERROR(VLOOKUP(BE952,vlookup!G$2:I$331,2,FALSE),"")</f>
        <v/>
      </c>
      <c r="BG952" s="27" t="str">
        <f>IFERROR(VLOOKUP(BE952,vlookup!G$2:I$331,3,FALSE),"")</f>
        <v/>
      </c>
      <c r="BH952" s="5"/>
      <c r="BI952" s="6"/>
      <c r="BJ952" s="6"/>
      <c r="BK952" s="6"/>
      <c r="BL952" s="6"/>
    </row>
    <row r="953" spans="1:64">
      <c r="A953" s="4"/>
      <c r="B953" s="5"/>
      <c r="C953" s="27" t="str">
        <f>IFERROR(VLOOKUP(B953,vlookup!A$2:I$331,2,FALSE),"")</f>
        <v/>
      </c>
      <c r="D953" s="27" t="str">
        <f>IFERROR(VLOOKUP(B953,vlookup!A$2:I$331,3,FALSE),"")</f>
        <v/>
      </c>
      <c r="E953" s="5"/>
      <c r="F953" s="27" t="str">
        <f>IFERROR(VLOOKUP(E953,vlookup!D$2:E$331,2,FALSE),"")</f>
        <v/>
      </c>
      <c r="G953" s="5"/>
      <c r="H953" s="27" t="str">
        <f t="shared" si="142"/>
        <v/>
      </c>
      <c r="I953" s="27" t="str">
        <f>IFERROR(VLOOKUP(H953,vlookup!G$2:I$331,2,FALSE),"")</f>
        <v/>
      </c>
      <c r="J953" s="27" t="str">
        <f>IFERROR(VLOOKUP(H953,vlookup!G$2:I$331,3,FALSE),"")</f>
        <v/>
      </c>
      <c r="K953" s="5"/>
      <c r="L953" s="6"/>
      <c r="M953" s="6"/>
      <c r="N953" s="6"/>
      <c r="O953" s="6"/>
      <c r="P953" s="6"/>
      <c r="Q953" s="14" t="str">
        <f t="shared" si="143"/>
        <v/>
      </c>
      <c r="R953" s="5"/>
      <c r="S953" s="6"/>
      <c r="T953" s="6"/>
      <c r="U953" s="5"/>
      <c r="V953" s="45">
        <f t="shared" si="144"/>
        <v>0</v>
      </c>
      <c r="W953" s="45">
        <f t="shared" si="145"/>
        <v>0</v>
      </c>
      <c r="X953" s="45" t="e">
        <f t="shared" si="146"/>
        <v>#VALUE!</v>
      </c>
      <c r="Y953" s="45">
        <f>IFERROR(VALUE(V953),VLOOKUP(V953,DayReplace[],2,0))</f>
        <v>0</v>
      </c>
      <c r="Z953" s="45">
        <f>IF(V953=0,1,
IF(OR(AND(COUNTIF(Table12[Normal and Leap Years],X953),AA953=3,Y953=30),
AND(COUNTIF(Table9[MM Year],X953),COUNTIF(Table13[Always 29-Day Months],AA953),Y953=30)),Y953
-1,Y953))</f>
        <v>1</v>
      </c>
      <c r="AA953" s="45">
        <f>IFERROR(VALUE(W953),VLOOKUP(W953,MonthReplace[],2,0))</f>
        <v>0</v>
      </c>
      <c r="AB953" s="45" t="e">
        <f>IF(COUNTIF(Table9[MM Year],X953),VLOOKUP(AA953,MonthSerial[],VLOOKUP(X953,Table9[],3,0)+2,0),DATE(X953,AA953,0)-AC953)</f>
        <v>#VALUE!</v>
      </c>
      <c r="AC953" s="45" t="e">
        <f>IF(COUNTIF(Table9[MM Year],X953),
VLOOKUP(X953,Table9[],5,0),
DATE(X953,1,0))</f>
        <v>#VALUE!</v>
      </c>
      <c r="AD953" s="46" t="e">
        <f>IF(AA953=0,DATE(YEAR(AC953+1),7,16),
IF(V953=0,IF(COUNTIF(Table9[MM Year],X953),AC953+AB953+Z953+15-DAY(AC953+AB953+Z953+15)+16,AC953+AB953+Z953-DAY(AC953+AB953+Z953)+16),
IF(COUNTIF(Table9[MM Year],X953),
IF(AC953+AB953+Z953&lt;VLOOKUP(X953,Table9[],7,0),AC953
+AB953+Z953+VLOOKUP(X953,Table9[],4,0),AC953+AB953+Z953),AC953
+AB953+Z953)))</f>
        <v>#VALUE!</v>
      </c>
      <c r="AE953" s="42"/>
      <c r="AF953" s="15" t="str">
        <f>IFERROR(IF(COUNTIF(Table9[MM Year],X953),
IF(AD953&lt;VLOOKUP(X953,Table9[],7,0),AD953
+VLOOKUP(X953,Table9[],4,0),AD953),AD953
),"")</f>
        <v/>
      </c>
      <c r="AG953" s="5"/>
      <c r="AH953" s="5"/>
      <c r="AI953" s="5"/>
      <c r="AJ953" s="6"/>
      <c r="AK953" s="6"/>
      <c r="AL953" s="12" t="str">
        <f t="shared" si="147"/>
        <v/>
      </c>
      <c r="AM953" s="5"/>
      <c r="AN953" s="27" t="str">
        <f t="shared" si="148"/>
        <v/>
      </c>
      <c r="AO953" s="5"/>
      <c r="AP953" s="5"/>
      <c r="AQ953" s="6"/>
      <c r="AR953" s="12" t="str">
        <f t="shared" si="149"/>
        <v/>
      </c>
      <c r="AS953" s="6"/>
      <c r="AT953" s="5"/>
      <c r="AU953" s="53"/>
      <c r="AV953" s="53"/>
      <c r="AW953" s="54"/>
      <c r="AX953" s="15" t="str">
        <f t="shared" si="150"/>
        <v/>
      </c>
      <c r="AY953" s="5"/>
      <c r="AZ953" s="27" t="str">
        <f>IFERROR(VLOOKUP(AY953,vlookup!A$2:I$331,2,FALSE),"")</f>
        <v/>
      </c>
      <c r="BA953" s="27" t="str">
        <f>IFERROR(VLOOKUP(AY953,vlookup!A$2:I$331,3,FALSE),"")</f>
        <v/>
      </c>
      <c r="BB953" s="5"/>
      <c r="BC953" s="27" t="str">
        <f>IFERROR(VLOOKUP(BB953,vlookup!D$2:E$331,2,FALSE),"")</f>
        <v/>
      </c>
      <c r="BD953" s="5"/>
      <c r="BE953" s="27" t="str">
        <f t="shared" si="151"/>
        <v/>
      </c>
      <c r="BF953" s="27" t="str">
        <f>IFERROR(VLOOKUP(BE953,vlookup!G$2:I$331,2,FALSE),"")</f>
        <v/>
      </c>
      <c r="BG953" s="27" t="str">
        <f>IFERROR(VLOOKUP(BE953,vlookup!G$2:I$331,3,FALSE),"")</f>
        <v/>
      </c>
      <c r="BH953" s="5"/>
      <c r="BI953" s="6"/>
      <c r="BJ953" s="6"/>
      <c r="BK953" s="6"/>
      <c r="BL953" s="6"/>
    </row>
    <row r="954" spans="1:64">
      <c r="A954" s="4"/>
      <c r="B954" s="5"/>
      <c r="C954" s="27" t="str">
        <f>IFERROR(VLOOKUP(B954,vlookup!A$2:I$331,2,FALSE),"")</f>
        <v/>
      </c>
      <c r="D954" s="27" t="str">
        <f>IFERROR(VLOOKUP(B954,vlookup!A$2:I$331,3,FALSE),"")</f>
        <v/>
      </c>
      <c r="E954" s="5"/>
      <c r="F954" s="27" t="str">
        <f>IFERROR(VLOOKUP(E954,vlookup!D$2:E$331,2,FALSE),"")</f>
        <v/>
      </c>
      <c r="G954" s="5"/>
      <c r="H954" s="27" t="str">
        <f t="shared" si="142"/>
        <v/>
      </c>
      <c r="I954" s="27" t="str">
        <f>IFERROR(VLOOKUP(H954,vlookup!G$2:I$331,2,FALSE),"")</f>
        <v/>
      </c>
      <c r="J954" s="27" t="str">
        <f>IFERROR(VLOOKUP(H954,vlookup!G$2:I$331,3,FALSE),"")</f>
        <v/>
      </c>
      <c r="K954" s="5"/>
      <c r="L954" s="6"/>
      <c r="M954" s="6"/>
      <c r="N954" s="6"/>
      <c r="O954" s="6"/>
      <c r="P954" s="6"/>
      <c r="Q954" s="14" t="str">
        <f t="shared" si="143"/>
        <v/>
      </c>
      <c r="R954" s="5"/>
      <c r="S954" s="6"/>
      <c r="T954" s="6"/>
      <c r="U954" s="5"/>
      <c r="V954" s="45">
        <f t="shared" si="144"/>
        <v>0</v>
      </c>
      <c r="W954" s="45">
        <f t="shared" si="145"/>
        <v>0</v>
      </c>
      <c r="X954" s="45" t="e">
        <f t="shared" si="146"/>
        <v>#VALUE!</v>
      </c>
      <c r="Y954" s="45">
        <f>IFERROR(VALUE(V954),VLOOKUP(V954,DayReplace[],2,0))</f>
        <v>0</v>
      </c>
      <c r="Z954" s="45">
        <f>IF(V954=0,1,
IF(OR(AND(COUNTIF(Table12[Normal and Leap Years],X954),AA954=3,Y954=30),
AND(COUNTIF(Table9[MM Year],X954),COUNTIF(Table13[Always 29-Day Months],AA954),Y954=30)),Y954
-1,Y954))</f>
        <v>1</v>
      </c>
      <c r="AA954" s="45">
        <f>IFERROR(VALUE(W954),VLOOKUP(W954,MonthReplace[],2,0))</f>
        <v>0</v>
      </c>
      <c r="AB954" s="45" t="e">
        <f>IF(COUNTIF(Table9[MM Year],X954),VLOOKUP(AA954,MonthSerial[],VLOOKUP(X954,Table9[],3,0)+2,0),DATE(X954,AA954,0)-AC954)</f>
        <v>#VALUE!</v>
      </c>
      <c r="AC954" s="45" t="e">
        <f>IF(COUNTIF(Table9[MM Year],X954),
VLOOKUP(X954,Table9[],5,0),
DATE(X954,1,0))</f>
        <v>#VALUE!</v>
      </c>
      <c r="AD954" s="46" t="e">
        <f>IF(AA954=0,DATE(YEAR(AC954+1),7,16),
IF(V954=0,IF(COUNTIF(Table9[MM Year],X954),AC954+AB954+Z954+15-DAY(AC954+AB954+Z954+15)+16,AC954+AB954+Z954-DAY(AC954+AB954+Z954)+16),
IF(COUNTIF(Table9[MM Year],X954),
IF(AC954+AB954+Z954&lt;VLOOKUP(X954,Table9[],7,0),AC954
+AB954+Z954+VLOOKUP(X954,Table9[],4,0),AC954+AB954+Z954),AC954
+AB954+Z954)))</f>
        <v>#VALUE!</v>
      </c>
      <c r="AE954" s="42"/>
      <c r="AF954" s="15" t="str">
        <f>IFERROR(IF(COUNTIF(Table9[MM Year],X954),
IF(AD954&lt;VLOOKUP(X954,Table9[],7,0),AD954
+VLOOKUP(X954,Table9[],4,0),AD954),AD954
),"")</f>
        <v/>
      </c>
      <c r="AG954" s="5"/>
      <c r="AH954" s="5"/>
      <c r="AI954" s="5"/>
      <c r="AJ954" s="6"/>
      <c r="AK954" s="6"/>
      <c r="AL954" s="12" t="str">
        <f t="shared" si="147"/>
        <v/>
      </c>
      <c r="AM954" s="5"/>
      <c r="AN954" s="27" t="str">
        <f t="shared" si="148"/>
        <v/>
      </c>
      <c r="AO954" s="5"/>
      <c r="AP954" s="5"/>
      <c r="AQ954" s="6"/>
      <c r="AR954" s="12" t="str">
        <f t="shared" si="149"/>
        <v/>
      </c>
      <c r="AS954" s="6"/>
      <c r="AT954" s="5"/>
      <c r="AU954" s="53"/>
      <c r="AV954" s="53"/>
      <c r="AW954" s="54"/>
      <c r="AX954" s="15" t="str">
        <f t="shared" si="150"/>
        <v/>
      </c>
      <c r="AY954" s="5"/>
      <c r="AZ954" s="27" t="str">
        <f>IFERROR(VLOOKUP(AY954,vlookup!A$2:I$331,2,FALSE),"")</f>
        <v/>
      </c>
      <c r="BA954" s="27" t="str">
        <f>IFERROR(VLOOKUP(AY954,vlookup!A$2:I$331,3,FALSE),"")</f>
        <v/>
      </c>
      <c r="BB954" s="5"/>
      <c r="BC954" s="27" t="str">
        <f>IFERROR(VLOOKUP(BB954,vlookup!D$2:E$331,2,FALSE),"")</f>
        <v/>
      </c>
      <c r="BD954" s="5"/>
      <c r="BE954" s="27" t="str">
        <f t="shared" si="151"/>
        <v/>
      </c>
      <c r="BF954" s="27" t="str">
        <f>IFERROR(VLOOKUP(BE954,vlookup!G$2:I$331,2,FALSE),"")</f>
        <v/>
      </c>
      <c r="BG954" s="27" t="str">
        <f>IFERROR(VLOOKUP(BE954,vlookup!G$2:I$331,3,FALSE),"")</f>
        <v/>
      </c>
      <c r="BH954" s="5"/>
      <c r="BI954" s="6"/>
      <c r="BJ954" s="6"/>
      <c r="BK954" s="6"/>
      <c r="BL954" s="6"/>
    </row>
    <row r="955" spans="1:64">
      <c r="A955" s="4"/>
      <c r="B955" s="5"/>
      <c r="C955" s="27" t="str">
        <f>IFERROR(VLOOKUP(B955,vlookup!A$2:I$331,2,FALSE),"")</f>
        <v/>
      </c>
      <c r="D955" s="27" t="str">
        <f>IFERROR(VLOOKUP(B955,vlookup!A$2:I$331,3,FALSE),"")</f>
        <v/>
      </c>
      <c r="E955" s="5"/>
      <c r="F955" s="27" t="str">
        <f>IFERROR(VLOOKUP(E955,vlookup!D$2:E$331,2,FALSE),"")</f>
        <v/>
      </c>
      <c r="G955" s="5"/>
      <c r="H955" s="27" t="str">
        <f t="shared" si="142"/>
        <v/>
      </c>
      <c r="I955" s="27" t="str">
        <f>IFERROR(VLOOKUP(H955,vlookup!G$2:I$331,2,FALSE),"")</f>
        <v/>
      </c>
      <c r="J955" s="27" t="str">
        <f>IFERROR(VLOOKUP(H955,vlookup!G$2:I$331,3,FALSE),"")</f>
        <v/>
      </c>
      <c r="K955" s="5"/>
      <c r="L955" s="6"/>
      <c r="M955" s="6"/>
      <c r="N955" s="6"/>
      <c r="O955" s="6"/>
      <c r="P955" s="6"/>
      <c r="Q955" s="14" t="str">
        <f t="shared" si="143"/>
        <v/>
      </c>
      <c r="R955" s="5"/>
      <c r="S955" s="6"/>
      <c r="T955" s="6"/>
      <c r="U955" s="5"/>
      <c r="V955" s="45">
        <f t="shared" si="144"/>
        <v>0</v>
      </c>
      <c r="W955" s="45">
        <f t="shared" si="145"/>
        <v>0</v>
      </c>
      <c r="X955" s="45" t="e">
        <f t="shared" si="146"/>
        <v>#VALUE!</v>
      </c>
      <c r="Y955" s="45">
        <f>IFERROR(VALUE(V955),VLOOKUP(V955,DayReplace[],2,0))</f>
        <v>0</v>
      </c>
      <c r="Z955" s="45">
        <f>IF(V955=0,1,
IF(OR(AND(COUNTIF(Table12[Normal and Leap Years],X955),AA955=3,Y955=30),
AND(COUNTIF(Table9[MM Year],X955),COUNTIF(Table13[Always 29-Day Months],AA955),Y955=30)),Y955
-1,Y955))</f>
        <v>1</v>
      </c>
      <c r="AA955" s="45">
        <f>IFERROR(VALUE(W955),VLOOKUP(W955,MonthReplace[],2,0))</f>
        <v>0</v>
      </c>
      <c r="AB955" s="45" t="e">
        <f>IF(COUNTIF(Table9[MM Year],X955),VLOOKUP(AA955,MonthSerial[],VLOOKUP(X955,Table9[],3,0)+2,0),DATE(X955,AA955,0)-AC955)</f>
        <v>#VALUE!</v>
      </c>
      <c r="AC955" s="45" t="e">
        <f>IF(COUNTIF(Table9[MM Year],X955),
VLOOKUP(X955,Table9[],5,0),
DATE(X955,1,0))</f>
        <v>#VALUE!</v>
      </c>
      <c r="AD955" s="46" t="e">
        <f>IF(AA955=0,DATE(YEAR(AC955+1),7,16),
IF(V955=0,IF(COUNTIF(Table9[MM Year],X955),AC955+AB955+Z955+15-DAY(AC955+AB955+Z955+15)+16,AC955+AB955+Z955-DAY(AC955+AB955+Z955)+16),
IF(COUNTIF(Table9[MM Year],X955),
IF(AC955+AB955+Z955&lt;VLOOKUP(X955,Table9[],7,0),AC955
+AB955+Z955+VLOOKUP(X955,Table9[],4,0),AC955+AB955+Z955),AC955
+AB955+Z955)))</f>
        <v>#VALUE!</v>
      </c>
      <c r="AE955" s="42"/>
      <c r="AF955" s="15" t="str">
        <f>IFERROR(IF(COUNTIF(Table9[MM Year],X955),
IF(AD955&lt;VLOOKUP(X955,Table9[],7,0),AD955
+VLOOKUP(X955,Table9[],4,0),AD955),AD955
),"")</f>
        <v/>
      </c>
      <c r="AG955" s="5"/>
      <c r="AH955" s="5"/>
      <c r="AI955" s="5"/>
      <c r="AJ955" s="6"/>
      <c r="AK955" s="6"/>
      <c r="AL955" s="12" t="str">
        <f t="shared" si="147"/>
        <v/>
      </c>
      <c r="AM955" s="5"/>
      <c r="AN955" s="27" t="str">
        <f t="shared" si="148"/>
        <v/>
      </c>
      <c r="AO955" s="5"/>
      <c r="AP955" s="5"/>
      <c r="AQ955" s="6"/>
      <c r="AR955" s="12" t="str">
        <f t="shared" si="149"/>
        <v/>
      </c>
      <c r="AS955" s="6"/>
      <c r="AT955" s="5"/>
      <c r="AU955" s="53"/>
      <c r="AV955" s="53"/>
      <c r="AW955" s="54"/>
      <c r="AX955" s="15" t="str">
        <f t="shared" si="150"/>
        <v/>
      </c>
      <c r="AY955" s="5"/>
      <c r="AZ955" s="27" t="str">
        <f>IFERROR(VLOOKUP(AY955,vlookup!A$2:I$331,2,FALSE),"")</f>
        <v/>
      </c>
      <c r="BA955" s="27" t="str">
        <f>IFERROR(VLOOKUP(AY955,vlookup!A$2:I$331,3,FALSE),"")</f>
        <v/>
      </c>
      <c r="BB955" s="5"/>
      <c r="BC955" s="27" t="str">
        <f>IFERROR(VLOOKUP(BB955,vlookup!D$2:E$331,2,FALSE),"")</f>
        <v/>
      </c>
      <c r="BD955" s="5"/>
      <c r="BE955" s="27" t="str">
        <f t="shared" si="151"/>
        <v/>
      </c>
      <c r="BF955" s="27" t="str">
        <f>IFERROR(VLOOKUP(BE955,vlookup!G$2:I$331,2,FALSE),"")</f>
        <v/>
      </c>
      <c r="BG955" s="27" t="str">
        <f>IFERROR(VLOOKUP(BE955,vlookup!G$2:I$331,3,FALSE),"")</f>
        <v/>
      </c>
      <c r="BH955" s="5"/>
      <c r="BI955" s="6"/>
      <c r="BJ955" s="6"/>
      <c r="BK955" s="6"/>
      <c r="BL955" s="6"/>
    </row>
    <row r="956" spans="1:64">
      <c r="A956" s="4"/>
      <c r="B956" s="5"/>
      <c r="C956" s="27" t="str">
        <f>IFERROR(VLOOKUP(B956,vlookup!A$2:I$331,2,FALSE),"")</f>
        <v/>
      </c>
      <c r="D956" s="27" t="str">
        <f>IFERROR(VLOOKUP(B956,vlookup!A$2:I$331,3,FALSE),"")</f>
        <v/>
      </c>
      <c r="E956" s="5"/>
      <c r="F956" s="27" t="str">
        <f>IFERROR(VLOOKUP(E956,vlookup!D$2:E$331,2,FALSE),"")</f>
        <v/>
      </c>
      <c r="G956" s="5"/>
      <c r="H956" s="27" t="str">
        <f t="shared" si="142"/>
        <v/>
      </c>
      <c r="I956" s="27" t="str">
        <f>IFERROR(VLOOKUP(H956,vlookup!G$2:I$331,2,FALSE),"")</f>
        <v/>
      </c>
      <c r="J956" s="27" t="str">
        <f>IFERROR(VLOOKUP(H956,vlookup!G$2:I$331,3,FALSE),"")</f>
        <v/>
      </c>
      <c r="K956" s="5"/>
      <c r="L956" s="6"/>
      <c r="M956" s="6"/>
      <c r="N956" s="6"/>
      <c r="O956" s="6"/>
      <c r="P956" s="6"/>
      <c r="Q956" s="14" t="str">
        <f t="shared" si="143"/>
        <v/>
      </c>
      <c r="R956" s="5"/>
      <c r="S956" s="6"/>
      <c r="T956" s="6"/>
      <c r="U956" s="5"/>
      <c r="V956" s="45">
        <f t="shared" si="144"/>
        <v>0</v>
      </c>
      <c r="W956" s="45">
        <f t="shared" si="145"/>
        <v>0</v>
      </c>
      <c r="X956" s="45" t="e">
        <f t="shared" si="146"/>
        <v>#VALUE!</v>
      </c>
      <c r="Y956" s="45">
        <f>IFERROR(VALUE(V956),VLOOKUP(V956,DayReplace[],2,0))</f>
        <v>0</v>
      </c>
      <c r="Z956" s="45">
        <f>IF(V956=0,1,
IF(OR(AND(COUNTIF(Table12[Normal and Leap Years],X956),AA956=3,Y956=30),
AND(COUNTIF(Table9[MM Year],X956),COUNTIF(Table13[Always 29-Day Months],AA956),Y956=30)),Y956
-1,Y956))</f>
        <v>1</v>
      </c>
      <c r="AA956" s="45">
        <f>IFERROR(VALUE(W956),VLOOKUP(W956,MonthReplace[],2,0))</f>
        <v>0</v>
      </c>
      <c r="AB956" s="45" t="e">
        <f>IF(COUNTIF(Table9[MM Year],X956),VLOOKUP(AA956,MonthSerial[],VLOOKUP(X956,Table9[],3,0)+2,0),DATE(X956,AA956,0)-AC956)</f>
        <v>#VALUE!</v>
      </c>
      <c r="AC956" s="45" t="e">
        <f>IF(COUNTIF(Table9[MM Year],X956),
VLOOKUP(X956,Table9[],5,0),
DATE(X956,1,0))</f>
        <v>#VALUE!</v>
      </c>
      <c r="AD956" s="46" t="e">
        <f>IF(AA956=0,DATE(YEAR(AC956+1),7,16),
IF(V956=0,IF(COUNTIF(Table9[MM Year],X956),AC956+AB956+Z956+15-DAY(AC956+AB956+Z956+15)+16,AC956+AB956+Z956-DAY(AC956+AB956+Z956)+16),
IF(COUNTIF(Table9[MM Year],X956),
IF(AC956+AB956+Z956&lt;VLOOKUP(X956,Table9[],7,0),AC956
+AB956+Z956+VLOOKUP(X956,Table9[],4,0),AC956+AB956+Z956),AC956
+AB956+Z956)))</f>
        <v>#VALUE!</v>
      </c>
      <c r="AE956" s="42"/>
      <c r="AF956" s="15" t="str">
        <f>IFERROR(IF(COUNTIF(Table9[MM Year],X956),
IF(AD956&lt;VLOOKUP(X956,Table9[],7,0),AD956
+VLOOKUP(X956,Table9[],4,0),AD956),AD956
),"")</f>
        <v/>
      </c>
      <c r="AG956" s="5"/>
      <c r="AH956" s="5"/>
      <c r="AI956" s="5"/>
      <c r="AJ956" s="6"/>
      <c r="AK956" s="6"/>
      <c r="AL956" s="12" t="str">
        <f t="shared" si="147"/>
        <v/>
      </c>
      <c r="AM956" s="5"/>
      <c r="AN956" s="27" t="str">
        <f t="shared" si="148"/>
        <v/>
      </c>
      <c r="AO956" s="5"/>
      <c r="AP956" s="5"/>
      <c r="AQ956" s="6"/>
      <c r="AR956" s="12" t="str">
        <f t="shared" si="149"/>
        <v/>
      </c>
      <c r="AS956" s="6"/>
      <c r="AT956" s="5"/>
      <c r="AU956" s="53"/>
      <c r="AV956" s="53"/>
      <c r="AW956" s="54"/>
      <c r="AX956" s="15" t="str">
        <f t="shared" si="150"/>
        <v/>
      </c>
      <c r="AY956" s="5"/>
      <c r="AZ956" s="27" t="str">
        <f>IFERROR(VLOOKUP(AY956,vlookup!A$2:I$331,2,FALSE),"")</f>
        <v/>
      </c>
      <c r="BA956" s="27" t="str">
        <f>IFERROR(VLOOKUP(AY956,vlookup!A$2:I$331,3,FALSE),"")</f>
        <v/>
      </c>
      <c r="BB956" s="5"/>
      <c r="BC956" s="27" t="str">
        <f>IFERROR(VLOOKUP(BB956,vlookup!D$2:E$331,2,FALSE),"")</f>
        <v/>
      </c>
      <c r="BD956" s="5"/>
      <c r="BE956" s="27" t="str">
        <f t="shared" si="151"/>
        <v/>
      </c>
      <c r="BF956" s="27" t="str">
        <f>IFERROR(VLOOKUP(BE956,vlookup!G$2:I$331,2,FALSE),"")</f>
        <v/>
      </c>
      <c r="BG956" s="27" t="str">
        <f>IFERROR(VLOOKUP(BE956,vlookup!G$2:I$331,3,FALSE),"")</f>
        <v/>
      </c>
      <c r="BH956" s="5"/>
      <c r="BI956" s="6"/>
      <c r="BJ956" s="6"/>
      <c r="BK956" s="6"/>
      <c r="BL956" s="6"/>
    </row>
    <row r="957" spans="1:64">
      <c r="A957" s="4"/>
      <c r="B957" s="5"/>
      <c r="C957" s="27" t="str">
        <f>IFERROR(VLOOKUP(B957,vlookup!A$2:I$331,2,FALSE),"")</f>
        <v/>
      </c>
      <c r="D957" s="27" t="str">
        <f>IFERROR(VLOOKUP(B957,vlookup!A$2:I$331,3,FALSE),"")</f>
        <v/>
      </c>
      <c r="E957" s="5"/>
      <c r="F957" s="27" t="str">
        <f>IFERROR(VLOOKUP(E957,vlookup!D$2:E$331,2,FALSE),"")</f>
        <v/>
      </c>
      <c r="G957" s="5"/>
      <c r="H957" s="27" t="str">
        <f t="shared" si="142"/>
        <v/>
      </c>
      <c r="I957" s="27" t="str">
        <f>IFERROR(VLOOKUP(H957,vlookup!G$2:I$331,2,FALSE),"")</f>
        <v/>
      </c>
      <c r="J957" s="27" t="str">
        <f>IFERROR(VLOOKUP(H957,vlookup!G$2:I$331,3,FALSE),"")</f>
        <v/>
      </c>
      <c r="K957" s="5"/>
      <c r="L957" s="6"/>
      <c r="M957" s="6"/>
      <c r="N957" s="6"/>
      <c r="O957" s="6"/>
      <c r="P957" s="6"/>
      <c r="Q957" s="14" t="str">
        <f t="shared" si="143"/>
        <v/>
      </c>
      <c r="R957" s="5"/>
      <c r="S957" s="6"/>
      <c r="T957" s="6"/>
      <c r="U957" s="5"/>
      <c r="V957" s="45">
        <f t="shared" si="144"/>
        <v>0</v>
      </c>
      <c r="W957" s="45">
        <f t="shared" si="145"/>
        <v>0</v>
      </c>
      <c r="X957" s="45" t="e">
        <f t="shared" si="146"/>
        <v>#VALUE!</v>
      </c>
      <c r="Y957" s="45">
        <f>IFERROR(VALUE(V957),VLOOKUP(V957,DayReplace[],2,0))</f>
        <v>0</v>
      </c>
      <c r="Z957" s="45">
        <f>IF(V957=0,1,
IF(OR(AND(COUNTIF(Table12[Normal and Leap Years],X957),AA957=3,Y957=30),
AND(COUNTIF(Table9[MM Year],X957),COUNTIF(Table13[Always 29-Day Months],AA957),Y957=30)),Y957
-1,Y957))</f>
        <v>1</v>
      </c>
      <c r="AA957" s="45">
        <f>IFERROR(VALUE(W957),VLOOKUP(W957,MonthReplace[],2,0))</f>
        <v>0</v>
      </c>
      <c r="AB957" s="45" t="e">
        <f>IF(COUNTIF(Table9[MM Year],X957),VLOOKUP(AA957,MonthSerial[],VLOOKUP(X957,Table9[],3,0)+2,0),DATE(X957,AA957,0)-AC957)</f>
        <v>#VALUE!</v>
      </c>
      <c r="AC957" s="45" t="e">
        <f>IF(COUNTIF(Table9[MM Year],X957),
VLOOKUP(X957,Table9[],5,0),
DATE(X957,1,0))</f>
        <v>#VALUE!</v>
      </c>
      <c r="AD957" s="46" t="e">
        <f>IF(AA957=0,DATE(YEAR(AC957+1),7,16),
IF(V957=0,IF(COUNTIF(Table9[MM Year],X957),AC957+AB957+Z957+15-DAY(AC957+AB957+Z957+15)+16,AC957+AB957+Z957-DAY(AC957+AB957+Z957)+16),
IF(COUNTIF(Table9[MM Year],X957),
IF(AC957+AB957+Z957&lt;VLOOKUP(X957,Table9[],7,0),AC957
+AB957+Z957+VLOOKUP(X957,Table9[],4,0),AC957+AB957+Z957),AC957
+AB957+Z957)))</f>
        <v>#VALUE!</v>
      </c>
      <c r="AE957" s="42"/>
      <c r="AF957" s="15" t="str">
        <f>IFERROR(IF(COUNTIF(Table9[MM Year],X957),
IF(AD957&lt;VLOOKUP(X957,Table9[],7,0),AD957
+VLOOKUP(X957,Table9[],4,0),AD957),AD957
),"")</f>
        <v/>
      </c>
      <c r="AG957" s="5"/>
      <c r="AH957" s="5"/>
      <c r="AI957" s="5"/>
      <c r="AJ957" s="6"/>
      <c r="AK957" s="6"/>
      <c r="AL957" s="12" t="str">
        <f t="shared" si="147"/>
        <v/>
      </c>
      <c r="AM957" s="5"/>
      <c r="AN957" s="27" t="str">
        <f t="shared" si="148"/>
        <v/>
      </c>
      <c r="AO957" s="5"/>
      <c r="AP957" s="5"/>
      <c r="AQ957" s="6"/>
      <c r="AR957" s="12" t="str">
        <f t="shared" si="149"/>
        <v/>
      </c>
      <c r="AS957" s="6"/>
      <c r="AT957" s="5"/>
      <c r="AU957" s="53"/>
      <c r="AV957" s="53"/>
      <c r="AW957" s="54"/>
      <c r="AX957" s="15" t="str">
        <f t="shared" si="150"/>
        <v/>
      </c>
      <c r="AY957" s="5"/>
      <c r="AZ957" s="27" t="str">
        <f>IFERROR(VLOOKUP(AY957,vlookup!A$2:I$331,2,FALSE),"")</f>
        <v/>
      </c>
      <c r="BA957" s="27" t="str">
        <f>IFERROR(VLOOKUP(AY957,vlookup!A$2:I$331,3,FALSE),"")</f>
        <v/>
      </c>
      <c r="BB957" s="5"/>
      <c r="BC957" s="27" t="str">
        <f>IFERROR(VLOOKUP(BB957,vlookup!D$2:E$331,2,FALSE),"")</f>
        <v/>
      </c>
      <c r="BD957" s="5"/>
      <c r="BE957" s="27" t="str">
        <f t="shared" si="151"/>
        <v/>
      </c>
      <c r="BF957" s="27" t="str">
        <f>IFERROR(VLOOKUP(BE957,vlookup!G$2:I$331,2,FALSE),"")</f>
        <v/>
      </c>
      <c r="BG957" s="27" t="str">
        <f>IFERROR(VLOOKUP(BE957,vlookup!G$2:I$331,3,FALSE),"")</f>
        <v/>
      </c>
      <c r="BH957" s="5"/>
      <c r="BI957" s="6"/>
      <c r="BJ957" s="6"/>
      <c r="BK957" s="6"/>
      <c r="BL957" s="6"/>
    </row>
    <row r="958" spans="1:64">
      <c r="A958" s="4"/>
      <c r="B958" s="5"/>
      <c r="C958" s="27" t="str">
        <f>IFERROR(VLOOKUP(B958,vlookup!A$2:I$331,2,FALSE),"")</f>
        <v/>
      </c>
      <c r="D958" s="27" t="str">
        <f>IFERROR(VLOOKUP(B958,vlookup!A$2:I$331,3,FALSE),"")</f>
        <v/>
      </c>
      <c r="E958" s="5"/>
      <c r="F958" s="27" t="str">
        <f>IFERROR(VLOOKUP(E958,vlookup!D$2:E$331,2,FALSE),"")</f>
        <v/>
      </c>
      <c r="G958" s="5"/>
      <c r="H958" s="27" t="str">
        <f t="shared" si="142"/>
        <v/>
      </c>
      <c r="I958" s="27" t="str">
        <f>IFERROR(VLOOKUP(H958,vlookup!G$2:I$331,2,FALSE),"")</f>
        <v/>
      </c>
      <c r="J958" s="27" t="str">
        <f>IFERROR(VLOOKUP(H958,vlookup!G$2:I$331,3,FALSE),"")</f>
        <v/>
      </c>
      <c r="K958" s="5"/>
      <c r="L958" s="6"/>
      <c r="M958" s="6"/>
      <c r="N958" s="6"/>
      <c r="O958" s="6"/>
      <c r="P958" s="6"/>
      <c r="Q958" s="14" t="str">
        <f t="shared" si="143"/>
        <v/>
      </c>
      <c r="R958" s="5"/>
      <c r="S958" s="6"/>
      <c r="T958" s="6"/>
      <c r="U958" s="5"/>
      <c r="V958" s="45">
        <f t="shared" si="144"/>
        <v>0</v>
      </c>
      <c r="W958" s="45">
        <f t="shared" si="145"/>
        <v>0</v>
      </c>
      <c r="X958" s="45" t="e">
        <f t="shared" si="146"/>
        <v>#VALUE!</v>
      </c>
      <c r="Y958" s="45">
        <f>IFERROR(VALUE(V958),VLOOKUP(V958,DayReplace[],2,0))</f>
        <v>0</v>
      </c>
      <c r="Z958" s="45">
        <f>IF(V958=0,1,
IF(OR(AND(COUNTIF(Table12[Normal and Leap Years],X958),AA958=3,Y958=30),
AND(COUNTIF(Table9[MM Year],X958),COUNTIF(Table13[Always 29-Day Months],AA958),Y958=30)),Y958
-1,Y958))</f>
        <v>1</v>
      </c>
      <c r="AA958" s="45">
        <f>IFERROR(VALUE(W958),VLOOKUP(W958,MonthReplace[],2,0))</f>
        <v>0</v>
      </c>
      <c r="AB958" s="45" t="e">
        <f>IF(COUNTIF(Table9[MM Year],X958),VLOOKUP(AA958,MonthSerial[],VLOOKUP(X958,Table9[],3,0)+2,0),DATE(X958,AA958,0)-AC958)</f>
        <v>#VALUE!</v>
      </c>
      <c r="AC958" s="45" t="e">
        <f>IF(COUNTIF(Table9[MM Year],X958),
VLOOKUP(X958,Table9[],5,0),
DATE(X958,1,0))</f>
        <v>#VALUE!</v>
      </c>
      <c r="AD958" s="46" t="e">
        <f>IF(AA958=0,DATE(YEAR(AC958+1),7,16),
IF(V958=0,IF(COUNTIF(Table9[MM Year],X958),AC958+AB958+Z958+15-DAY(AC958+AB958+Z958+15)+16,AC958+AB958+Z958-DAY(AC958+AB958+Z958)+16),
IF(COUNTIF(Table9[MM Year],X958),
IF(AC958+AB958+Z958&lt;VLOOKUP(X958,Table9[],7,0),AC958
+AB958+Z958+VLOOKUP(X958,Table9[],4,0),AC958+AB958+Z958),AC958
+AB958+Z958)))</f>
        <v>#VALUE!</v>
      </c>
      <c r="AE958" s="42"/>
      <c r="AF958" s="15" t="str">
        <f>IFERROR(IF(COUNTIF(Table9[MM Year],X958),
IF(AD958&lt;VLOOKUP(X958,Table9[],7,0),AD958
+VLOOKUP(X958,Table9[],4,0),AD958),AD958
),"")</f>
        <v/>
      </c>
      <c r="AG958" s="5"/>
      <c r="AH958" s="5"/>
      <c r="AI958" s="5"/>
      <c r="AJ958" s="6"/>
      <c r="AK958" s="6"/>
      <c r="AL958" s="12" t="str">
        <f t="shared" si="147"/>
        <v/>
      </c>
      <c r="AM958" s="5"/>
      <c r="AN958" s="27" t="str">
        <f t="shared" si="148"/>
        <v/>
      </c>
      <c r="AO958" s="5"/>
      <c r="AP958" s="5"/>
      <c r="AQ958" s="6"/>
      <c r="AR958" s="12" t="str">
        <f t="shared" si="149"/>
        <v/>
      </c>
      <c r="AS958" s="6"/>
      <c r="AT958" s="5"/>
      <c r="AU958" s="53"/>
      <c r="AV958" s="53"/>
      <c r="AW958" s="54"/>
      <c r="AX958" s="15" t="str">
        <f t="shared" si="150"/>
        <v/>
      </c>
      <c r="AY958" s="5"/>
      <c r="AZ958" s="27" t="str">
        <f>IFERROR(VLOOKUP(AY958,vlookup!A$2:I$331,2,FALSE),"")</f>
        <v/>
      </c>
      <c r="BA958" s="27" t="str">
        <f>IFERROR(VLOOKUP(AY958,vlookup!A$2:I$331,3,FALSE),"")</f>
        <v/>
      </c>
      <c r="BB958" s="5"/>
      <c r="BC958" s="27" t="str">
        <f>IFERROR(VLOOKUP(BB958,vlookup!D$2:E$331,2,FALSE),"")</f>
        <v/>
      </c>
      <c r="BD958" s="5"/>
      <c r="BE958" s="27" t="str">
        <f t="shared" si="151"/>
        <v/>
      </c>
      <c r="BF958" s="27" t="str">
        <f>IFERROR(VLOOKUP(BE958,vlookup!G$2:I$331,2,FALSE),"")</f>
        <v/>
      </c>
      <c r="BG958" s="27" t="str">
        <f>IFERROR(VLOOKUP(BE958,vlookup!G$2:I$331,3,FALSE),"")</f>
        <v/>
      </c>
      <c r="BH958" s="5"/>
      <c r="BI958" s="6"/>
      <c r="BJ958" s="6"/>
      <c r="BK958" s="6"/>
      <c r="BL958" s="6"/>
    </row>
    <row r="959" spans="1:64">
      <c r="A959" s="4"/>
      <c r="B959" s="5"/>
      <c r="C959" s="27" t="str">
        <f>IFERROR(VLOOKUP(B959,vlookup!A$2:I$331,2,FALSE),"")</f>
        <v/>
      </c>
      <c r="D959" s="27" t="str">
        <f>IFERROR(VLOOKUP(B959,vlookup!A$2:I$331,3,FALSE),"")</f>
        <v/>
      </c>
      <c r="E959" s="5"/>
      <c r="F959" s="27" t="str">
        <f>IFERROR(VLOOKUP(E959,vlookup!D$2:E$331,2,FALSE),"")</f>
        <v/>
      </c>
      <c r="G959" s="5"/>
      <c r="H959" s="27" t="str">
        <f t="shared" si="142"/>
        <v/>
      </c>
      <c r="I959" s="27" t="str">
        <f>IFERROR(VLOOKUP(H959,vlookup!G$2:I$331,2,FALSE),"")</f>
        <v/>
      </c>
      <c r="J959" s="27" t="str">
        <f>IFERROR(VLOOKUP(H959,vlookup!G$2:I$331,3,FALSE),"")</f>
        <v/>
      </c>
      <c r="K959" s="5"/>
      <c r="L959" s="6"/>
      <c r="M959" s="6"/>
      <c r="N959" s="6"/>
      <c r="O959" s="6"/>
      <c r="P959" s="6"/>
      <c r="Q959" s="14" t="str">
        <f t="shared" si="143"/>
        <v/>
      </c>
      <c r="R959" s="5"/>
      <c r="S959" s="6"/>
      <c r="T959" s="6"/>
      <c r="U959" s="5"/>
      <c r="V959" s="45">
        <f t="shared" si="144"/>
        <v>0</v>
      </c>
      <c r="W959" s="45">
        <f t="shared" si="145"/>
        <v>0</v>
      </c>
      <c r="X959" s="45" t="e">
        <f t="shared" si="146"/>
        <v>#VALUE!</v>
      </c>
      <c r="Y959" s="45">
        <f>IFERROR(VALUE(V959),VLOOKUP(V959,DayReplace[],2,0))</f>
        <v>0</v>
      </c>
      <c r="Z959" s="45">
        <f>IF(V959=0,1,
IF(OR(AND(COUNTIF(Table12[Normal and Leap Years],X959),AA959=3,Y959=30),
AND(COUNTIF(Table9[MM Year],X959),COUNTIF(Table13[Always 29-Day Months],AA959),Y959=30)),Y959
-1,Y959))</f>
        <v>1</v>
      </c>
      <c r="AA959" s="45">
        <f>IFERROR(VALUE(W959),VLOOKUP(W959,MonthReplace[],2,0))</f>
        <v>0</v>
      </c>
      <c r="AB959" s="45" t="e">
        <f>IF(COUNTIF(Table9[MM Year],X959),VLOOKUP(AA959,MonthSerial[],VLOOKUP(X959,Table9[],3,0)+2,0),DATE(X959,AA959,0)-AC959)</f>
        <v>#VALUE!</v>
      </c>
      <c r="AC959" s="45" t="e">
        <f>IF(COUNTIF(Table9[MM Year],X959),
VLOOKUP(X959,Table9[],5,0),
DATE(X959,1,0))</f>
        <v>#VALUE!</v>
      </c>
      <c r="AD959" s="46" t="e">
        <f>IF(AA959=0,DATE(YEAR(AC959+1),7,16),
IF(V959=0,IF(COUNTIF(Table9[MM Year],X959),AC959+AB959+Z959+15-DAY(AC959+AB959+Z959+15)+16,AC959+AB959+Z959-DAY(AC959+AB959+Z959)+16),
IF(COUNTIF(Table9[MM Year],X959),
IF(AC959+AB959+Z959&lt;VLOOKUP(X959,Table9[],7,0),AC959
+AB959+Z959+VLOOKUP(X959,Table9[],4,0),AC959+AB959+Z959),AC959
+AB959+Z959)))</f>
        <v>#VALUE!</v>
      </c>
      <c r="AE959" s="42"/>
      <c r="AF959" s="15" t="str">
        <f>IFERROR(IF(COUNTIF(Table9[MM Year],X959),
IF(AD959&lt;VLOOKUP(X959,Table9[],7,0),AD959
+VLOOKUP(X959,Table9[],4,0),AD959),AD959
),"")</f>
        <v/>
      </c>
      <c r="AG959" s="5"/>
      <c r="AH959" s="5"/>
      <c r="AI959" s="5"/>
      <c r="AJ959" s="6"/>
      <c r="AK959" s="6"/>
      <c r="AL959" s="12" t="str">
        <f t="shared" si="147"/>
        <v/>
      </c>
      <c r="AM959" s="5"/>
      <c r="AN959" s="27" t="str">
        <f t="shared" si="148"/>
        <v/>
      </c>
      <c r="AO959" s="5"/>
      <c r="AP959" s="5"/>
      <c r="AQ959" s="6"/>
      <c r="AR959" s="12" t="str">
        <f t="shared" si="149"/>
        <v/>
      </c>
      <c r="AS959" s="6"/>
      <c r="AT959" s="5"/>
      <c r="AU959" s="53"/>
      <c r="AV959" s="53"/>
      <c r="AW959" s="54"/>
      <c r="AX959" s="15" t="str">
        <f t="shared" si="150"/>
        <v/>
      </c>
      <c r="AY959" s="5"/>
      <c r="AZ959" s="27" t="str">
        <f>IFERROR(VLOOKUP(AY959,vlookup!A$2:I$331,2,FALSE),"")</f>
        <v/>
      </c>
      <c r="BA959" s="27" t="str">
        <f>IFERROR(VLOOKUP(AY959,vlookup!A$2:I$331,3,FALSE),"")</f>
        <v/>
      </c>
      <c r="BB959" s="5"/>
      <c r="BC959" s="27" t="str">
        <f>IFERROR(VLOOKUP(BB959,vlookup!D$2:E$331,2,FALSE),"")</f>
        <v/>
      </c>
      <c r="BD959" s="5"/>
      <c r="BE959" s="27" t="str">
        <f t="shared" si="151"/>
        <v/>
      </c>
      <c r="BF959" s="27" t="str">
        <f>IFERROR(VLOOKUP(BE959,vlookup!G$2:I$331,2,FALSE),"")</f>
        <v/>
      </c>
      <c r="BG959" s="27" t="str">
        <f>IFERROR(VLOOKUP(BE959,vlookup!G$2:I$331,3,FALSE),"")</f>
        <v/>
      </c>
      <c r="BH959" s="5"/>
      <c r="BI959" s="6"/>
      <c r="BJ959" s="6"/>
      <c r="BK959" s="6"/>
      <c r="BL959" s="6"/>
    </row>
    <row r="960" spans="1:64">
      <c r="A960" s="4"/>
      <c r="B960" s="5"/>
      <c r="C960" s="27" t="str">
        <f>IFERROR(VLOOKUP(B960,vlookup!A$2:I$331,2,FALSE),"")</f>
        <v/>
      </c>
      <c r="D960" s="27" t="str">
        <f>IFERROR(VLOOKUP(B960,vlookup!A$2:I$331,3,FALSE),"")</f>
        <v/>
      </c>
      <c r="E960" s="5"/>
      <c r="F960" s="27" t="str">
        <f>IFERROR(VLOOKUP(E960,vlookup!D$2:E$331,2,FALSE),"")</f>
        <v/>
      </c>
      <c r="G960" s="5"/>
      <c r="H960" s="27" t="str">
        <f t="shared" si="142"/>
        <v/>
      </c>
      <c r="I960" s="27" t="str">
        <f>IFERROR(VLOOKUP(H960,vlookup!G$2:I$331,2,FALSE),"")</f>
        <v/>
      </c>
      <c r="J960" s="27" t="str">
        <f>IFERROR(VLOOKUP(H960,vlookup!G$2:I$331,3,FALSE),"")</f>
        <v/>
      </c>
      <c r="K960" s="5"/>
      <c r="L960" s="6"/>
      <c r="M960" s="6"/>
      <c r="N960" s="6"/>
      <c r="O960" s="6"/>
      <c r="P960" s="6"/>
      <c r="Q960" s="14" t="str">
        <f t="shared" si="143"/>
        <v/>
      </c>
      <c r="R960" s="5"/>
      <c r="S960" s="6"/>
      <c r="T960" s="6"/>
      <c r="U960" s="5"/>
      <c r="V960" s="45">
        <f t="shared" si="144"/>
        <v>0</v>
      </c>
      <c r="W960" s="45">
        <f t="shared" si="145"/>
        <v>0</v>
      </c>
      <c r="X960" s="45" t="e">
        <f t="shared" si="146"/>
        <v>#VALUE!</v>
      </c>
      <c r="Y960" s="45">
        <f>IFERROR(VALUE(V960),VLOOKUP(V960,DayReplace[],2,0))</f>
        <v>0</v>
      </c>
      <c r="Z960" s="45">
        <f>IF(V960=0,1,
IF(OR(AND(COUNTIF(Table12[Normal and Leap Years],X960),AA960=3,Y960=30),
AND(COUNTIF(Table9[MM Year],X960),COUNTIF(Table13[Always 29-Day Months],AA960),Y960=30)),Y960
-1,Y960))</f>
        <v>1</v>
      </c>
      <c r="AA960" s="45">
        <f>IFERROR(VALUE(W960),VLOOKUP(W960,MonthReplace[],2,0))</f>
        <v>0</v>
      </c>
      <c r="AB960" s="45" t="e">
        <f>IF(COUNTIF(Table9[MM Year],X960),VLOOKUP(AA960,MonthSerial[],VLOOKUP(X960,Table9[],3,0)+2,0),DATE(X960,AA960,0)-AC960)</f>
        <v>#VALUE!</v>
      </c>
      <c r="AC960" s="45" t="e">
        <f>IF(COUNTIF(Table9[MM Year],X960),
VLOOKUP(X960,Table9[],5,0),
DATE(X960,1,0))</f>
        <v>#VALUE!</v>
      </c>
      <c r="AD960" s="46" t="e">
        <f>IF(AA960=0,DATE(YEAR(AC960+1),7,16),
IF(V960=0,IF(COUNTIF(Table9[MM Year],X960),AC960+AB960+Z960+15-DAY(AC960+AB960+Z960+15)+16,AC960+AB960+Z960-DAY(AC960+AB960+Z960)+16),
IF(COUNTIF(Table9[MM Year],X960),
IF(AC960+AB960+Z960&lt;VLOOKUP(X960,Table9[],7,0),AC960
+AB960+Z960+VLOOKUP(X960,Table9[],4,0),AC960+AB960+Z960),AC960
+AB960+Z960)))</f>
        <v>#VALUE!</v>
      </c>
      <c r="AE960" s="42"/>
      <c r="AF960" s="15" t="str">
        <f>IFERROR(IF(COUNTIF(Table9[MM Year],X960),
IF(AD960&lt;VLOOKUP(X960,Table9[],7,0),AD960
+VLOOKUP(X960,Table9[],4,0),AD960),AD960
),"")</f>
        <v/>
      </c>
      <c r="AG960" s="5"/>
      <c r="AH960" s="5"/>
      <c r="AI960" s="5"/>
      <c r="AJ960" s="6"/>
      <c r="AK960" s="6"/>
      <c r="AL960" s="12" t="str">
        <f t="shared" si="147"/>
        <v/>
      </c>
      <c r="AM960" s="5"/>
      <c r="AN960" s="27" t="str">
        <f t="shared" si="148"/>
        <v/>
      </c>
      <c r="AO960" s="5"/>
      <c r="AP960" s="5"/>
      <c r="AQ960" s="6"/>
      <c r="AR960" s="12" t="str">
        <f t="shared" si="149"/>
        <v/>
      </c>
      <c r="AS960" s="6"/>
      <c r="AT960" s="5"/>
      <c r="AU960" s="53"/>
      <c r="AV960" s="53"/>
      <c r="AW960" s="54"/>
      <c r="AX960" s="15" t="str">
        <f t="shared" si="150"/>
        <v/>
      </c>
      <c r="AY960" s="5"/>
      <c r="AZ960" s="27" t="str">
        <f>IFERROR(VLOOKUP(AY960,vlookup!A$2:I$331,2,FALSE),"")</f>
        <v/>
      </c>
      <c r="BA960" s="27" t="str">
        <f>IFERROR(VLOOKUP(AY960,vlookup!A$2:I$331,3,FALSE),"")</f>
        <v/>
      </c>
      <c r="BB960" s="5"/>
      <c r="BC960" s="27" t="str">
        <f>IFERROR(VLOOKUP(BB960,vlookup!D$2:E$331,2,FALSE),"")</f>
        <v/>
      </c>
      <c r="BD960" s="5"/>
      <c r="BE960" s="27" t="str">
        <f t="shared" si="151"/>
        <v/>
      </c>
      <c r="BF960" s="27" t="str">
        <f>IFERROR(VLOOKUP(BE960,vlookup!G$2:I$331,2,FALSE),"")</f>
        <v/>
      </c>
      <c r="BG960" s="27" t="str">
        <f>IFERROR(VLOOKUP(BE960,vlookup!G$2:I$331,3,FALSE),"")</f>
        <v/>
      </c>
      <c r="BH960" s="5"/>
      <c r="BI960" s="6"/>
      <c r="BJ960" s="6"/>
      <c r="BK960" s="6"/>
      <c r="BL960" s="6"/>
    </row>
    <row r="961" spans="1:64">
      <c r="A961" s="4"/>
      <c r="B961" s="5"/>
      <c r="C961" s="27" t="str">
        <f>IFERROR(VLOOKUP(B961,vlookup!A$2:I$331,2,FALSE),"")</f>
        <v/>
      </c>
      <c r="D961" s="27" t="str">
        <f>IFERROR(VLOOKUP(B961,vlookup!A$2:I$331,3,FALSE),"")</f>
        <v/>
      </c>
      <c r="E961" s="5"/>
      <c r="F961" s="27" t="str">
        <f>IFERROR(VLOOKUP(E961,vlookup!D$2:E$331,2,FALSE),"")</f>
        <v/>
      </c>
      <c r="G961" s="5"/>
      <c r="H961" s="27" t="str">
        <f t="shared" si="142"/>
        <v/>
      </c>
      <c r="I961" s="27" t="str">
        <f>IFERROR(VLOOKUP(H961,vlookup!G$2:I$331,2,FALSE),"")</f>
        <v/>
      </c>
      <c r="J961" s="27" t="str">
        <f>IFERROR(VLOOKUP(H961,vlookup!G$2:I$331,3,FALSE),"")</f>
        <v/>
      </c>
      <c r="K961" s="5"/>
      <c r="L961" s="6"/>
      <c r="M961" s="6"/>
      <c r="N961" s="6"/>
      <c r="O961" s="6"/>
      <c r="P961" s="6"/>
      <c r="Q961" s="14" t="str">
        <f t="shared" si="143"/>
        <v/>
      </c>
      <c r="R961" s="5"/>
      <c r="S961" s="6"/>
      <c r="T961" s="6"/>
      <c r="U961" s="5"/>
      <c r="V961" s="45">
        <f t="shared" si="144"/>
        <v>0</v>
      </c>
      <c r="W961" s="45">
        <f t="shared" si="145"/>
        <v>0</v>
      </c>
      <c r="X961" s="45" t="e">
        <f t="shared" si="146"/>
        <v>#VALUE!</v>
      </c>
      <c r="Y961" s="45">
        <f>IFERROR(VALUE(V961),VLOOKUP(V961,DayReplace[],2,0))</f>
        <v>0</v>
      </c>
      <c r="Z961" s="45">
        <f>IF(V961=0,1,
IF(OR(AND(COUNTIF(Table12[Normal and Leap Years],X961),AA961=3,Y961=30),
AND(COUNTIF(Table9[MM Year],X961),COUNTIF(Table13[Always 29-Day Months],AA961),Y961=30)),Y961
-1,Y961))</f>
        <v>1</v>
      </c>
      <c r="AA961" s="45">
        <f>IFERROR(VALUE(W961),VLOOKUP(W961,MonthReplace[],2,0))</f>
        <v>0</v>
      </c>
      <c r="AB961" s="45" t="e">
        <f>IF(COUNTIF(Table9[MM Year],X961),VLOOKUP(AA961,MonthSerial[],VLOOKUP(X961,Table9[],3,0)+2,0),DATE(X961,AA961,0)-AC961)</f>
        <v>#VALUE!</v>
      </c>
      <c r="AC961" s="45" t="e">
        <f>IF(COUNTIF(Table9[MM Year],X961),
VLOOKUP(X961,Table9[],5,0),
DATE(X961,1,0))</f>
        <v>#VALUE!</v>
      </c>
      <c r="AD961" s="46" t="e">
        <f>IF(AA961=0,DATE(YEAR(AC961+1),7,16),
IF(V961=0,IF(COUNTIF(Table9[MM Year],X961),AC961+AB961+Z961+15-DAY(AC961+AB961+Z961+15)+16,AC961+AB961+Z961-DAY(AC961+AB961+Z961)+16),
IF(COUNTIF(Table9[MM Year],X961),
IF(AC961+AB961+Z961&lt;VLOOKUP(X961,Table9[],7,0),AC961
+AB961+Z961+VLOOKUP(X961,Table9[],4,0),AC961+AB961+Z961),AC961
+AB961+Z961)))</f>
        <v>#VALUE!</v>
      </c>
      <c r="AE961" s="42"/>
      <c r="AF961" s="15" t="str">
        <f>IFERROR(IF(COUNTIF(Table9[MM Year],X961),
IF(AD961&lt;VLOOKUP(X961,Table9[],7,0),AD961
+VLOOKUP(X961,Table9[],4,0),AD961),AD961
),"")</f>
        <v/>
      </c>
      <c r="AG961" s="5"/>
      <c r="AH961" s="5"/>
      <c r="AI961" s="5"/>
      <c r="AJ961" s="6"/>
      <c r="AK961" s="6"/>
      <c r="AL961" s="12" t="str">
        <f t="shared" si="147"/>
        <v/>
      </c>
      <c r="AM961" s="5"/>
      <c r="AN961" s="27" t="str">
        <f t="shared" si="148"/>
        <v/>
      </c>
      <c r="AO961" s="5"/>
      <c r="AP961" s="5"/>
      <c r="AQ961" s="6"/>
      <c r="AR961" s="12" t="str">
        <f t="shared" si="149"/>
        <v/>
      </c>
      <c r="AS961" s="6"/>
      <c r="AT961" s="5"/>
      <c r="AU961" s="53"/>
      <c r="AV961" s="53"/>
      <c r="AW961" s="54"/>
      <c r="AX961" s="15" t="str">
        <f t="shared" si="150"/>
        <v/>
      </c>
      <c r="AY961" s="5"/>
      <c r="AZ961" s="27" t="str">
        <f>IFERROR(VLOOKUP(AY961,vlookup!A$2:I$331,2,FALSE),"")</f>
        <v/>
      </c>
      <c r="BA961" s="27" t="str">
        <f>IFERROR(VLOOKUP(AY961,vlookup!A$2:I$331,3,FALSE),"")</f>
        <v/>
      </c>
      <c r="BB961" s="5"/>
      <c r="BC961" s="27" t="str">
        <f>IFERROR(VLOOKUP(BB961,vlookup!D$2:E$331,2,FALSE),"")</f>
        <v/>
      </c>
      <c r="BD961" s="5"/>
      <c r="BE961" s="27" t="str">
        <f t="shared" si="151"/>
        <v/>
      </c>
      <c r="BF961" s="27" t="str">
        <f>IFERROR(VLOOKUP(BE961,vlookup!G$2:I$331,2,FALSE),"")</f>
        <v/>
      </c>
      <c r="BG961" s="27" t="str">
        <f>IFERROR(VLOOKUP(BE961,vlookup!G$2:I$331,3,FALSE),"")</f>
        <v/>
      </c>
      <c r="BH961" s="5"/>
      <c r="BI961" s="6"/>
      <c r="BJ961" s="6"/>
      <c r="BK961" s="6"/>
      <c r="BL961" s="6"/>
    </row>
    <row r="962" spans="1:64">
      <c r="A962" s="4"/>
      <c r="B962" s="5"/>
      <c r="C962" s="27" t="str">
        <f>IFERROR(VLOOKUP(B962,vlookup!A$2:I$331,2,FALSE),"")</f>
        <v/>
      </c>
      <c r="D962" s="27" t="str">
        <f>IFERROR(VLOOKUP(B962,vlookup!A$2:I$331,3,FALSE),"")</f>
        <v/>
      </c>
      <c r="E962" s="5"/>
      <c r="F962" s="27" t="str">
        <f>IFERROR(VLOOKUP(E962,vlookup!D$2:E$331,2,FALSE),"")</f>
        <v/>
      </c>
      <c r="G962" s="5"/>
      <c r="H962" s="27" t="str">
        <f t="shared" si="142"/>
        <v/>
      </c>
      <c r="I962" s="27" t="str">
        <f>IFERROR(VLOOKUP(H962,vlookup!G$2:I$331,2,FALSE),"")</f>
        <v/>
      </c>
      <c r="J962" s="27" t="str">
        <f>IFERROR(VLOOKUP(H962,vlookup!G$2:I$331,3,FALSE),"")</f>
        <v/>
      </c>
      <c r="K962" s="5"/>
      <c r="L962" s="6"/>
      <c r="M962" s="6"/>
      <c r="N962" s="6"/>
      <c r="O962" s="6"/>
      <c r="P962" s="6"/>
      <c r="Q962" s="14" t="str">
        <f t="shared" si="143"/>
        <v/>
      </c>
      <c r="R962" s="5"/>
      <c r="S962" s="6"/>
      <c r="T962" s="6"/>
      <c r="U962" s="5"/>
      <c r="V962" s="45">
        <f t="shared" si="144"/>
        <v>0</v>
      </c>
      <c r="W962" s="45">
        <f t="shared" si="145"/>
        <v>0</v>
      </c>
      <c r="X962" s="45" t="e">
        <f t="shared" si="146"/>
        <v>#VALUE!</v>
      </c>
      <c r="Y962" s="45">
        <f>IFERROR(VALUE(V962),VLOOKUP(V962,DayReplace[],2,0))</f>
        <v>0</v>
      </c>
      <c r="Z962" s="45">
        <f>IF(V962=0,1,
IF(OR(AND(COUNTIF(Table12[Normal and Leap Years],X962),AA962=3,Y962=30),
AND(COUNTIF(Table9[MM Year],X962),COUNTIF(Table13[Always 29-Day Months],AA962),Y962=30)),Y962
-1,Y962))</f>
        <v>1</v>
      </c>
      <c r="AA962" s="45">
        <f>IFERROR(VALUE(W962),VLOOKUP(W962,MonthReplace[],2,0))</f>
        <v>0</v>
      </c>
      <c r="AB962" s="45" t="e">
        <f>IF(COUNTIF(Table9[MM Year],X962),VLOOKUP(AA962,MonthSerial[],VLOOKUP(X962,Table9[],3,0)+2,0),DATE(X962,AA962,0)-AC962)</f>
        <v>#VALUE!</v>
      </c>
      <c r="AC962" s="45" t="e">
        <f>IF(COUNTIF(Table9[MM Year],X962),
VLOOKUP(X962,Table9[],5,0),
DATE(X962,1,0))</f>
        <v>#VALUE!</v>
      </c>
      <c r="AD962" s="46" t="e">
        <f>IF(AA962=0,DATE(YEAR(AC962+1),7,16),
IF(V962=0,IF(COUNTIF(Table9[MM Year],X962),AC962+AB962+Z962+15-DAY(AC962+AB962+Z962+15)+16,AC962+AB962+Z962-DAY(AC962+AB962+Z962)+16),
IF(COUNTIF(Table9[MM Year],X962),
IF(AC962+AB962+Z962&lt;VLOOKUP(X962,Table9[],7,0),AC962
+AB962+Z962+VLOOKUP(X962,Table9[],4,0),AC962+AB962+Z962),AC962
+AB962+Z962)))</f>
        <v>#VALUE!</v>
      </c>
      <c r="AE962" s="42"/>
      <c r="AF962" s="15" t="str">
        <f>IFERROR(IF(COUNTIF(Table9[MM Year],X962),
IF(AD962&lt;VLOOKUP(X962,Table9[],7,0),AD962
+VLOOKUP(X962,Table9[],4,0),AD962),AD962
),"")</f>
        <v/>
      </c>
      <c r="AG962" s="5"/>
      <c r="AH962" s="5"/>
      <c r="AI962" s="5"/>
      <c r="AJ962" s="6"/>
      <c r="AK962" s="6"/>
      <c r="AL962" s="12" t="str">
        <f t="shared" si="147"/>
        <v/>
      </c>
      <c r="AM962" s="5"/>
      <c r="AN962" s="27" t="str">
        <f t="shared" si="148"/>
        <v/>
      </c>
      <c r="AO962" s="5"/>
      <c r="AP962" s="5"/>
      <c r="AQ962" s="6"/>
      <c r="AR962" s="12" t="str">
        <f t="shared" si="149"/>
        <v/>
      </c>
      <c r="AS962" s="6"/>
      <c r="AT962" s="5"/>
      <c r="AU962" s="53"/>
      <c r="AV962" s="53"/>
      <c r="AW962" s="54"/>
      <c r="AX962" s="15" t="str">
        <f t="shared" si="150"/>
        <v/>
      </c>
      <c r="AY962" s="5"/>
      <c r="AZ962" s="27" t="str">
        <f>IFERROR(VLOOKUP(AY962,vlookup!A$2:I$331,2,FALSE),"")</f>
        <v/>
      </c>
      <c r="BA962" s="27" t="str">
        <f>IFERROR(VLOOKUP(AY962,vlookup!A$2:I$331,3,FALSE),"")</f>
        <v/>
      </c>
      <c r="BB962" s="5"/>
      <c r="BC962" s="27" t="str">
        <f>IFERROR(VLOOKUP(BB962,vlookup!D$2:E$331,2,FALSE),"")</f>
        <v/>
      </c>
      <c r="BD962" s="5"/>
      <c r="BE962" s="27" t="str">
        <f t="shared" si="151"/>
        <v/>
      </c>
      <c r="BF962" s="27" t="str">
        <f>IFERROR(VLOOKUP(BE962,vlookup!G$2:I$331,2,FALSE),"")</f>
        <v/>
      </c>
      <c r="BG962" s="27" t="str">
        <f>IFERROR(VLOOKUP(BE962,vlookup!G$2:I$331,3,FALSE),"")</f>
        <v/>
      </c>
      <c r="BH962" s="5"/>
      <c r="BI962" s="6"/>
      <c r="BJ962" s="6"/>
      <c r="BK962" s="6"/>
      <c r="BL962" s="6"/>
    </row>
    <row r="963" spans="1:64">
      <c r="A963" s="4"/>
      <c r="B963" s="5"/>
      <c r="C963" s="27" t="str">
        <f>IFERROR(VLOOKUP(B963,vlookup!A$2:I$331,2,FALSE),"")</f>
        <v/>
      </c>
      <c r="D963" s="27" t="str">
        <f>IFERROR(VLOOKUP(B963,vlookup!A$2:I$331,3,FALSE),"")</f>
        <v/>
      </c>
      <c r="E963" s="5"/>
      <c r="F963" s="27" t="str">
        <f>IFERROR(VLOOKUP(E963,vlookup!D$2:E$331,2,FALSE),"")</f>
        <v/>
      </c>
      <c r="G963" s="5"/>
      <c r="H963" s="27" t="str">
        <f t="shared" si="142"/>
        <v/>
      </c>
      <c r="I963" s="27" t="str">
        <f>IFERROR(VLOOKUP(H963,vlookup!G$2:I$331,2,FALSE),"")</f>
        <v/>
      </c>
      <c r="J963" s="27" t="str">
        <f>IFERROR(VLOOKUP(H963,vlookup!G$2:I$331,3,FALSE),"")</f>
        <v/>
      </c>
      <c r="K963" s="5"/>
      <c r="L963" s="6"/>
      <c r="M963" s="6"/>
      <c r="N963" s="6"/>
      <c r="O963" s="6"/>
      <c r="P963" s="6"/>
      <c r="Q963" s="14" t="str">
        <f t="shared" si="143"/>
        <v/>
      </c>
      <c r="R963" s="5"/>
      <c r="S963" s="6"/>
      <c r="T963" s="6"/>
      <c r="U963" s="5"/>
      <c r="V963" s="45">
        <f t="shared" si="144"/>
        <v>0</v>
      </c>
      <c r="W963" s="45">
        <f t="shared" si="145"/>
        <v>0</v>
      </c>
      <c r="X963" s="45" t="e">
        <f t="shared" si="146"/>
        <v>#VALUE!</v>
      </c>
      <c r="Y963" s="45">
        <f>IFERROR(VALUE(V963),VLOOKUP(V963,DayReplace[],2,0))</f>
        <v>0</v>
      </c>
      <c r="Z963" s="45">
        <f>IF(V963=0,1,
IF(OR(AND(COUNTIF(Table12[Normal and Leap Years],X963),AA963=3,Y963=30),
AND(COUNTIF(Table9[MM Year],X963),COUNTIF(Table13[Always 29-Day Months],AA963),Y963=30)),Y963
-1,Y963))</f>
        <v>1</v>
      </c>
      <c r="AA963" s="45">
        <f>IFERROR(VALUE(W963),VLOOKUP(W963,MonthReplace[],2,0))</f>
        <v>0</v>
      </c>
      <c r="AB963" s="45" t="e">
        <f>IF(COUNTIF(Table9[MM Year],X963),VLOOKUP(AA963,MonthSerial[],VLOOKUP(X963,Table9[],3,0)+2,0),DATE(X963,AA963,0)-AC963)</f>
        <v>#VALUE!</v>
      </c>
      <c r="AC963" s="45" t="e">
        <f>IF(COUNTIF(Table9[MM Year],X963),
VLOOKUP(X963,Table9[],5,0),
DATE(X963,1,0))</f>
        <v>#VALUE!</v>
      </c>
      <c r="AD963" s="46" t="e">
        <f>IF(AA963=0,DATE(YEAR(AC963+1),7,16),
IF(V963=0,IF(COUNTIF(Table9[MM Year],X963),AC963+AB963+Z963+15-DAY(AC963+AB963+Z963+15)+16,AC963+AB963+Z963-DAY(AC963+AB963+Z963)+16),
IF(COUNTIF(Table9[MM Year],X963),
IF(AC963+AB963+Z963&lt;VLOOKUP(X963,Table9[],7,0),AC963
+AB963+Z963+VLOOKUP(X963,Table9[],4,0),AC963+AB963+Z963),AC963
+AB963+Z963)))</f>
        <v>#VALUE!</v>
      </c>
      <c r="AE963" s="42"/>
      <c r="AF963" s="15" t="str">
        <f>IFERROR(IF(COUNTIF(Table9[MM Year],X963),
IF(AD963&lt;VLOOKUP(X963,Table9[],7,0),AD963
+VLOOKUP(X963,Table9[],4,0),AD963),AD963
),"")</f>
        <v/>
      </c>
      <c r="AG963" s="5"/>
      <c r="AH963" s="5"/>
      <c r="AI963" s="5"/>
      <c r="AJ963" s="6"/>
      <c r="AK963" s="6"/>
      <c r="AL963" s="12" t="str">
        <f t="shared" si="147"/>
        <v/>
      </c>
      <c r="AM963" s="5"/>
      <c r="AN963" s="27" t="str">
        <f t="shared" si="148"/>
        <v/>
      </c>
      <c r="AO963" s="5"/>
      <c r="AP963" s="5"/>
      <c r="AQ963" s="6"/>
      <c r="AR963" s="12" t="str">
        <f t="shared" si="149"/>
        <v/>
      </c>
      <c r="AS963" s="6"/>
      <c r="AT963" s="5"/>
      <c r="AU963" s="53"/>
      <c r="AV963" s="53"/>
      <c r="AW963" s="54"/>
      <c r="AX963" s="15" t="str">
        <f t="shared" si="150"/>
        <v/>
      </c>
      <c r="AY963" s="5"/>
      <c r="AZ963" s="27" t="str">
        <f>IFERROR(VLOOKUP(AY963,vlookup!A$2:I$331,2,FALSE),"")</f>
        <v/>
      </c>
      <c r="BA963" s="27" t="str">
        <f>IFERROR(VLOOKUP(AY963,vlookup!A$2:I$331,3,FALSE),"")</f>
        <v/>
      </c>
      <c r="BB963" s="5"/>
      <c r="BC963" s="27" t="str">
        <f>IFERROR(VLOOKUP(BB963,vlookup!D$2:E$331,2,FALSE),"")</f>
        <v/>
      </c>
      <c r="BD963" s="5"/>
      <c r="BE963" s="27" t="str">
        <f t="shared" si="151"/>
        <v/>
      </c>
      <c r="BF963" s="27" t="str">
        <f>IFERROR(VLOOKUP(BE963,vlookup!G$2:I$331,2,FALSE),"")</f>
        <v/>
      </c>
      <c r="BG963" s="27" t="str">
        <f>IFERROR(VLOOKUP(BE963,vlookup!G$2:I$331,3,FALSE),"")</f>
        <v/>
      </c>
      <c r="BH963" s="5"/>
      <c r="BI963" s="6"/>
      <c r="BJ963" s="6"/>
      <c r="BK963" s="6"/>
      <c r="BL963" s="6"/>
    </row>
    <row r="964" spans="1:64">
      <c r="A964" s="4"/>
      <c r="B964" s="5"/>
      <c r="C964" s="27" t="str">
        <f>IFERROR(VLOOKUP(B964,vlookup!A$2:I$331,2,FALSE),"")</f>
        <v/>
      </c>
      <c r="D964" s="27" t="str">
        <f>IFERROR(VLOOKUP(B964,vlookup!A$2:I$331,3,FALSE),"")</f>
        <v/>
      </c>
      <c r="E964" s="5"/>
      <c r="F964" s="27" t="str">
        <f>IFERROR(VLOOKUP(E964,vlookup!D$2:E$331,2,FALSE),"")</f>
        <v/>
      </c>
      <c r="G964" s="5"/>
      <c r="H964" s="27" t="str">
        <f t="shared" si="142"/>
        <v/>
      </c>
      <c r="I964" s="27" t="str">
        <f>IFERROR(VLOOKUP(H964,vlookup!G$2:I$331,2,FALSE),"")</f>
        <v/>
      </c>
      <c r="J964" s="27" t="str">
        <f>IFERROR(VLOOKUP(H964,vlookup!G$2:I$331,3,FALSE),"")</f>
        <v/>
      </c>
      <c r="K964" s="5"/>
      <c r="L964" s="6"/>
      <c r="M964" s="6"/>
      <c r="N964" s="6"/>
      <c r="O964" s="6"/>
      <c r="P964" s="6"/>
      <c r="Q964" s="14" t="str">
        <f t="shared" si="143"/>
        <v/>
      </c>
      <c r="R964" s="5"/>
      <c r="S964" s="6"/>
      <c r="T964" s="6"/>
      <c r="U964" s="5"/>
      <c r="V964" s="45">
        <f t="shared" si="144"/>
        <v>0</v>
      </c>
      <c r="W964" s="45">
        <f t="shared" si="145"/>
        <v>0</v>
      </c>
      <c r="X964" s="45" t="e">
        <f t="shared" si="146"/>
        <v>#VALUE!</v>
      </c>
      <c r="Y964" s="45">
        <f>IFERROR(VALUE(V964),VLOOKUP(V964,DayReplace[],2,0))</f>
        <v>0</v>
      </c>
      <c r="Z964" s="45">
        <f>IF(V964=0,1,
IF(OR(AND(COUNTIF(Table12[Normal and Leap Years],X964),AA964=3,Y964=30),
AND(COUNTIF(Table9[MM Year],X964),COUNTIF(Table13[Always 29-Day Months],AA964),Y964=30)),Y964
-1,Y964))</f>
        <v>1</v>
      </c>
      <c r="AA964" s="45">
        <f>IFERROR(VALUE(W964),VLOOKUP(W964,MonthReplace[],2,0))</f>
        <v>0</v>
      </c>
      <c r="AB964" s="45" t="e">
        <f>IF(COUNTIF(Table9[MM Year],X964),VLOOKUP(AA964,MonthSerial[],VLOOKUP(X964,Table9[],3,0)+2,0),DATE(X964,AA964,0)-AC964)</f>
        <v>#VALUE!</v>
      </c>
      <c r="AC964" s="45" t="e">
        <f>IF(COUNTIF(Table9[MM Year],X964),
VLOOKUP(X964,Table9[],5,0),
DATE(X964,1,0))</f>
        <v>#VALUE!</v>
      </c>
      <c r="AD964" s="46" t="e">
        <f>IF(AA964=0,DATE(YEAR(AC964+1),7,16),
IF(V964=0,IF(COUNTIF(Table9[MM Year],X964),AC964+AB964+Z964+15-DAY(AC964+AB964+Z964+15)+16,AC964+AB964+Z964-DAY(AC964+AB964+Z964)+16),
IF(COUNTIF(Table9[MM Year],X964),
IF(AC964+AB964+Z964&lt;VLOOKUP(X964,Table9[],7,0),AC964
+AB964+Z964+VLOOKUP(X964,Table9[],4,0),AC964+AB964+Z964),AC964
+AB964+Z964)))</f>
        <v>#VALUE!</v>
      </c>
      <c r="AE964" s="42"/>
      <c r="AF964" s="15" t="str">
        <f>IFERROR(IF(COUNTIF(Table9[MM Year],X964),
IF(AD964&lt;VLOOKUP(X964,Table9[],7,0),AD964
+VLOOKUP(X964,Table9[],4,0),AD964),AD964
),"")</f>
        <v/>
      </c>
      <c r="AG964" s="5"/>
      <c r="AH964" s="5"/>
      <c r="AI964" s="5"/>
      <c r="AJ964" s="6"/>
      <c r="AK964" s="6"/>
      <c r="AL964" s="12" t="str">
        <f t="shared" si="147"/>
        <v/>
      </c>
      <c r="AM964" s="5"/>
      <c r="AN964" s="27" t="str">
        <f t="shared" si="148"/>
        <v/>
      </c>
      <c r="AO964" s="5"/>
      <c r="AP964" s="5"/>
      <c r="AQ964" s="6"/>
      <c r="AR964" s="12" t="str">
        <f t="shared" si="149"/>
        <v/>
      </c>
      <c r="AS964" s="6"/>
      <c r="AT964" s="5"/>
      <c r="AU964" s="53"/>
      <c r="AV964" s="53"/>
      <c r="AW964" s="54"/>
      <c r="AX964" s="15" t="str">
        <f t="shared" si="150"/>
        <v/>
      </c>
      <c r="AY964" s="5"/>
      <c r="AZ964" s="27" t="str">
        <f>IFERROR(VLOOKUP(AY964,vlookup!A$2:I$331,2,FALSE),"")</f>
        <v/>
      </c>
      <c r="BA964" s="27" t="str">
        <f>IFERROR(VLOOKUP(AY964,vlookup!A$2:I$331,3,FALSE),"")</f>
        <v/>
      </c>
      <c r="BB964" s="5"/>
      <c r="BC964" s="27" t="str">
        <f>IFERROR(VLOOKUP(BB964,vlookup!D$2:E$331,2,FALSE),"")</f>
        <v/>
      </c>
      <c r="BD964" s="5"/>
      <c r="BE964" s="27" t="str">
        <f t="shared" si="151"/>
        <v/>
      </c>
      <c r="BF964" s="27" t="str">
        <f>IFERROR(VLOOKUP(BE964,vlookup!G$2:I$331,2,FALSE),"")</f>
        <v/>
      </c>
      <c r="BG964" s="27" t="str">
        <f>IFERROR(VLOOKUP(BE964,vlookup!G$2:I$331,3,FALSE),"")</f>
        <v/>
      </c>
      <c r="BH964" s="5"/>
      <c r="BI964" s="6"/>
      <c r="BJ964" s="6"/>
      <c r="BK964" s="6"/>
      <c r="BL964" s="6"/>
    </row>
    <row r="965" spans="1:64">
      <c r="A965" s="4"/>
      <c r="B965" s="5"/>
      <c r="C965" s="27" t="str">
        <f>IFERROR(VLOOKUP(B965,vlookup!A$2:I$331,2,FALSE),"")</f>
        <v/>
      </c>
      <c r="D965" s="27" t="str">
        <f>IFERROR(VLOOKUP(B965,vlookup!A$2:I$331,3,FALSE),"")</f>
        <v/>
      </c>
      <c r="E965" s="5"/>
      <c r="F965" s="27" t="str">
        <f>IFERROR(VLOOKUP(E965,vlookup!D$2:E$331,2,FALSE),"")</f>
        <v/>
      </c>
      <c r="G965" s="5"/>
      <c r="H965" s="27" t="str">
        <f t="shared" ref="H965:H1028" si="152">IF(G965="","",CONCATENATE(E965,"_",G965))</f>
        <v/>
      </c>
      <c r="I965" s="27" t="str">
        <f>IFERROR(VLOOKUP(H965,vlookup!G$2:I$331,2,FALSE),"")</f>
        <v/>
      </c>
      <c r="J965" s="27" t="str">
        <f>IFERROR(VLOOKUP(H965,vlookup!G$2:I$331,3,FALSE),"")</f>
        <v/>
      </c>
      <c r="K965" s="5"/>
      <c r="L965" s="6"/>
      <c r="M965" s="6"/>
      <c r="N965" s="6"/>
      <c r="O965" s="6"/>
      <c r="P965" s="6"/>
      <c r="Q965" s="14" t="str">
        <f t="shared" ref="Q965:Q1028" si="153">IF(P965="","",CONCATENATE("၀၂","/",D965,"/",J965,"/",P965))</f>
        <v/>
      </c>
      <c r="R965" s="5"/>
      <c r="S965" s="6"/>
      <c r="T965" s="6"/>
      <c r="U965" s="5"/>
      <c r="V965" s="45">
        <f t="shared" ref="V965:V1028" si="154">IF(LEN(AE965)-LEN(SUBSTITUTE(AE965,".",""))=2,LEFT(AE965,FIND(".",AE965)-1),0)</f>
        <v>0</v>
      </c>
      <c r="W965" s="45">
        <f t="shared" ref="W965:W1028" si="155">CHOOSE(LEN(AE965)-LEN(SUBSTITUTE(AE965,".",""))+1,0,
LEFT(AE965,FIND(".",AE965)-1),
MID(AE965,FIND(".",AE965)+1,FIND(".",AE965,FIND(".",AE965)+1)-FIND(".",AE965)-1))</f>
        <v>0</v>
      </c>
      <c r="X965" s="45" t="e">
        <f t="shared" ref="X965:X1028" si="156">VALUE(RIGHT(AE965,4))</f>
        <v>#VALUE!</v>
      </c>
      <c r="Y965" s="45">
        <f>IFERROR(VALUE(V965),VLOOKUP(V965,DayReplace[],2,0))</f>
        <v>0</v>
      </c>
      <c r="Z965" s="45">
        <f>IF(V965=0,1,
IF(OR(AND(COUNTIF(Table12[Normal and Leap Years],X965),AA965=3,Y965=30),
AND(COUNTIF(Table9[MM Year],X965),COUNTIF(Table13[Always 29-Day Months],AA965),Y965=30)),Y965
-1,Y965))</f>
        <v>1</v>
      </c>
      <c r="AA965" s="45">
        <f>IFERROR(VALUE(W965),VLOOKUP(W965,MonthReplace[],2,0))</f>
        <v>0</v>
      </c>
      <c r="AB965" s="45" t="e">
        <f>IF(COUNTIF(Table9[MM Year],X965),VLOOKUP(AA965,MonthSerial[],VLOOKUP(X965,Table9[],3,0)+2,0),DATE(X965,AA965,0)-AC965)</f>
        <v>#VALUE!</v>
      </c>
      <c r="AC965" s="45" t="e">
        <f>IF(COUNTIF(Table9[MM Year],X965),
VLOOKUP(X965,Table9[],5,0),
DATE(X965,1,0))</f>
        <v>#VALUE!</v>
      </c>
      <c r="AD965" s="46" t="e">
        <f>IF(AA965=0,DATE(YEAR(AC965+1),7,16),
IF(V965=0,IF(COUNTIF(Table9[MM Year],X965),AC965+AB965+Z965+15-DAY(AC965+AB965+Z965+15)+16,AC965+AB965+Z965-DAY(AC965+AB965+Z965)+16),
IF(COUNTIF(Table9[MM Year],X965),
IF(AC965+AB965+Z965&lt;VLOOKUP(X965,Table9[],7,0),AC965
+AB965+Z965+VLOOKUP(X965,Table9[],4,0),AC965+AB965+Z965),AC965
+AB965+Z965)))</f>
        <v>#VALUE!</v>
      </c>
      <c r="AE965" s="42"/>
      <c r="AF965" s="15" t="str">
        <f>IFERROR(IF(COUNTIF(Table9[MM Year],X965),
IF(AD965&lt;VLOOKUP(X965,Table9[],7,0),AD965
+VLOOKUP(X965,Table9[],4,0),AD965),AD965
),"")</f>
        <v/>
      </c>
      <c r="AG965" s="5"/>
      <c r="AH965" s="5"/>
      <c r="AI965" s="5"/>
      <c r="AJ965" s="6"/>
      <c r="AK965" s="6"/>
      <c r="AL965" s="12" t="str">
        <f t="shared" ref="AL965:AL1028" si="157">IF(AK965="","",CONCATENATE(AJ965,"-",AK965))</f>
        <v/>
      </c>
      <c r="AM965" s="5"/>
      <c r="AN965" s="27" t="str">
        <f t="shared" ref="AN965:AN1028" si="158">IF(AM965="","",CONCATENATE("_",AM965))</f>
        <v/>
      </c>
      <c r="AO965" s="5"/>
      <c r="AP965" s="5"/>
      <c r="AQ965" s="6"/>
      <c r="AR965" s="12" t="str">
        <f t="shared" ref="AR965:AR1028" si="159">IF(AQ965="","",CONCATENATE(AM965,"/",AO965,AP965,AQ965))</f>
        <v/>
      </c>
      <c r="AS965" s="6"/>
      <c r="AT965" s="5"/>
      <c r="AU965" s="53"/>
      <c r="AV965" s="53"/>
      <c r="AW965" s="54"/>
      <c r="AX965" s="15" t="str">
        <f t="shared" ref="AX965:AX1028" si="160">IFERROR(DATE(AW965,AV965,AU965),"")</f>
        <v/>
      </c>
      <c r="AY965" s="5"/>
      <c r="AZ965" s="27" t="str">
        <f>IFERROR(VLOOKUP(AY965,vlookup!A$2:I$331,2,FALSE),"")</f>
        <v/>
      </c>
      <c r="BA965" s="27" t="str">
        <f>IFERROR(VLOOKUP(AY965,vlookup!A$2:I$331,3,FALSE),"")</f>
        <v/>
      </c>
      <c r="BB965" s="5"/>
      <c r="BC965" s="27" t="str">
        <f>IFERROR(VLOOKUP(BB965,vlookup!D$2:E$331,2,FALSE),"")</f>
        <v/>
      </c>
      <c r="BD965" s="5"/>
      <c r="BE965" s="27" t="str">
        <f t="shared" ref="BE965:BE1028" si="161">IF(BD965="","",CONCATENATE(BB965,"_",BD965))</f>
        <v/>
      </c>
      <c r="BF965" s="27" t="str">
        <f>IFERROR(VLOOKUP(BE965,vlookup!G$2:I$331,2,FALSE),"")</f>
        <v/>
      </c>
      <c r="BG965" s="27" t="str">
        <f>IFERROR(VLOOKUP(BE965,vlookup!G$2:I$331,3,FALSE),"")</f>
        <v/>
      </c>
      <c r="BH965" s="5"/>
      <c r="BI965" s="6"/>
      <c r="BJ965" s="6"/>
      <c r="BK965" s="6"/>
      <c r="BL965" s="6"/>
    </row>
    <row r="966" spans="1:64">
      <c r="A966" s="4"/>
      <c r="B966" s="5"/>
      <c r="C966" s="27" t="str">
        <f>IFERROR(VLOOKUP(B966,vlookup!A$2:I$331,2,FALSE),"")</f>
        <v/>
      </c>
      <c r="D966" s="27" t="str">
        <f>IFERROR(VLOOKUP(B966,vlookup!A$2:I$331,3,FALSE),"")</f>
        <v/>
      </c>
      <c r="E966" s="5"/>
      <c r="F966" s="27" t="str">
        <f>IFERROR(VLOOKUP(E966,vlookup!D$2:E$331,2,FALSE),"")</f>
        <v/>
      </c>
      <c r="G966" s="5"/>
      <c r="H966" s="27" t="str">
        <f t="shared" si="152"/>
        <v/>
      </c>
      <c r="I966" s="27" t="str">
        <f>IFERROR(VLOOKUP(H966,vlookup!G$2:I$331,2,FALSE),"")</f>
        <v/>
      </c>
      <c r="J966" s="27" t="str">
        <f>IFERROR(VLOOKUP(H966,vlookup!G$2:I$331,3,FALSE),"")</f>
        <v/>
      </c>
      <c r="K966" s="5"/>
      <c r="L966" s="6"/>
      <c r="M966" s="6"/>
      <c r="N966" s="6"/>
      <c r="O966" s="6"/>
      <c r="P966" s="6"/>
      <c r="Q966" s="14" t="str">
        <f t="shared" si="153"/>
        <v/>
      </c>
      <c r="R966" s="5"/>
      <c r="S966" s="6"/>
      <c r="T966" s="6"/>
      <c r="U966" s="5"/>
      <c r="V966" s="45">
        <f t="shared" si="154"/>
        <v>0</v>
      </c>
      <c r="W966" s="45">
        <f t="shared" si="155"/>
        <v>0</v>
      </c>
      <c r="X966" s="45" t="e">
        <f t="shared" si="156"/>
        <v>#VALUE!</v>
      </c>
      <c r="Y966" s="45">
        <f>IFERROR(VALUE(V966),VLOOKUP(V966,DayReplace[],2,0))</f>
        <v>0</v>
      </c>
      <c r="Z966" s="45">
        <f>IF(V966=0,1,
IF(OR(AND(COUNTIF(Table12[Normal and Leap Years],X966),AA966=3,Y966=30),
AND(COUNTIF(Table9[MM Year],X966),COUNTIF(Table13[Always 29-Day Months],AA966),Y966=30)),Y966
-1,Y966))</f>
        <v>1</v>
      </c>
      <c r="AA966" s="45">
        <f>IFERROR(VALUE(W966),VLOOKUP(W966,MonthReplace[],2,0))</f>
        <v>0</v>
      </c>
      <c r="AB966" s="45" t="e">
        <f>IF(COUNTIF(Table9[MM Year],X966),VLOOKUP(AA966,MonthSerial[],VLOOKUP(X966,Table9[],3,0)+2,0),DATE(X966,AA966,0)-AC966)</f>
        <v>#VALUE!</v>
      </c>
      <c r="AC966" s="45" t="e">
        <f>IF(COUNTIF(Table9[MM Year],X966),
VLOOKUP(X966,Table9[],5,0),
DATE(X966,1,0))</f>
        <v>#VALUE!</v>
      </c>
      <c r="AD966" s="46" t="e">
        <f>IF(AA966=0,DATE(YEAR(AC966+1),7,16),
IF(V966=0,IF(COUNTIF(Table9[MM Year],X966),AC966+AB966+Z966+15-DAY(AC966+AB966+Z966+15)+16,AC966+AB966+Z966-DAY(AC966+AB966+Z966)+16),
IF(COUNTIF(Table9[MM Year],X966),
IF(AC966+AB966+Z966&lt;VLOOKUP(X966,Table9[],7,0),AC966
+AB966+Z966+VLOOKUP(X966,Table9[],4,0),AC966+AB966+Z966),AC966
+AB966+Z966)))</f>
        <v>#VALUE!</v>
      </c>
      <c r="AE966" s="42"/>
      <c r="AF966" s="15" t="str">
        <f>IFERROR(IF(COUNTIF(Table9[MM Year],X966),
IF(AD966&lt;VLOOKUP(X966,Table9[],7,0),AD966
+VLOOKUP(X966,Table9[],4,0),AD966),AD966
),"")</f>
        <v/>
      </c>
      <c r="AG966" s="5"/>
      <c r="AH966" s="5"/>
      <c r="AI966" s="5"/>
      <c r="AJ966" s="6"/>
      <c r="AK966" s="6"/>
      <c r="AL966" s="12" t="str">
        <f t="shared" si="157"/>
        <v/>
      </c>
      <c r="AM966" s="5"/>
      <c r="AN966" s="27" t="str">
        <f t="shared" si="158"/>
        <v/>
      </c>
      <c r="AO966" s="5"/>
      <c r="AP966" s="5"/>
      <c r="AQ966" s="6"/>
      <c r="AR966" s="12" t="str">
        <f t="shared" si="159"/>
        <v/>
      </c>
      <c r="AS966" s="6"/>
      <c r="AT966" s="5"/>
      <c r="AU966" s="53"/>
      <c r="AV966" s="53"/>
      <c r="AW966" s="54"/>
      <c r="AX966" s="15" t="str">
        <f t="shared" si="160"/>
        <v/>
      </c>
      <c r="AY966" s="5"/>
      <c r="AZ966" s="27" t="str">
        <f>IFERROR(VLOOKUP(AY966,vlookup!A$2:I$331,2,FALSE),"")</f>
        <v/>
      </c>
      <c r="BA966" s="27" t="str">
        <f>IFERROR(VLOOKUP(AY966,vlookup!A$2:I$331,3,FALSE),"")</f>
        <v/>
      </c>
      <c r="BB966" s="5"/>
      <c r="BC966" s="27" t="str">
        <f>IFERROR(VLOOKUP(BB966,vlookup!D$2:E$331,2,FALSE),"")</f>
        <v/>
      </c>
      <c r="BD966" s="5"/>
      <c r="BE966" s="27" t="str">
        <f t="shared" si="161"/>
        <v/>
      </c>
      <c r="BF966" s="27" t="str">
        <f>IFERROR(VLOOKUP(BE966,vlookup!G$2:I$331,2,FALSE),"")</f>
        <v/>
      </c>
      <c r="BG966" s="27" t="str">
        <f>IFERROR(VLOOKUP(BE966,vlookup!G$2:I$331,3,FALSE),"")</f>
        <v/>
      </c>
      <c r="BH966" s="5"/>
      <c r="BI966" s="6"/>
      <c r="BJ966" s="6"/>
      <c r="BK966" s="6"/>
      <c r="BL966" s="6"/>
    </row>
    <row r="967" spans="1:64">
      <c r="A967" s="4"/>
      <c r="B967" s="5"/>
      <c r="C967" s="27" t="str">
        <f>IFERROR(VLOOKUP(B967,vlookup!A$2:I$331,2,FALSE),"")</f>
        <v/>
      </c>
      <c r="D967" s="27" t="str">
        <f>IFERROR(VLOOKUP(B967,vlookup!A$2:I$331,3,FALSE),"")</f>
        <v/>
      </c>
      <c r="E967" s="5"/>
      <c r="F967" s="27" t="str">
        <f>IFERROR(VLOOKUP(E967,vlookup!D$2:E$331,2,FALSE),"")</f>
        <v/>
      </c>
      <c r="G967" s="5"/>
      <c r="H967" s="27" t="str">
        <f t="shared" si="152"/>
        <v/>
      </c>
      <c r="I967" s="27" t="str">
        <f>IFERROR(VLOOKUP(H967,vlookup!G$2:I$331,2,FALSE),"")</f>
        <v/>
      </c>
      <c r="J967" s="27" t="str">
        <f>IFERROR(VLOOKUP(H967,vlookup!G$2:I$331,3,FALSE),"")</f>
        <v/>
      </c>
      <c r="K967" s="5"/>
      <c r="L967" s="6"/>
      <c r="M967" s="6"/>
      <c r="N967" s="6"/>
      <c r="O967" s="6"/>
      <c r="P967" s="6"/>
      <c r="Q967" s="14" t="str">
        <f t="shared" si="153"/>
        <v/>
      </c>
      <c r="R967" s="5"/>
      <c r="S967" s="6"/>
      <c r="T967" s="6"/>
      <c r="U967" s="5"/>
      <c r="V967" s="45">
        <f t="shared" si="154"/>
        <v>0</v>
      </c>
      <c r="W967" s="45">
        <f t="shared" si="155"/>
        <v>0</v>
      </c>
      <c r="X967" s="45" t="e">
        <f t="shared" si="156"/>
        <v>#VALUE!</v>
      </c>
      <c r="Y967" s="45">
        <f>IFERROR(VALUE(V967),VLOOKUP(V967,DayReplace[],2,0))</f>
        <v>0</v>
      </c>
      <c r="Z967" s="45">
        <f>IF(V967=0,1,
IF(OR(AND(COUNTIF(Table12[Normal and Leap Years],X967),AA967=3,Y967=30),
AND(COUNTIF(Table9[MM Year],X967),COUNTIF(Table13[Always 29-Day Months],AA967),Y967=30)),Y967
-1,Y967))</f>
        <v>1</v>
      </c>
      <c r="AA967" s="45">
        <f>IFERROR(VALUE(W967),VLOOKUP(W967,MonthReplace[],2,0))</f>
        <v>0</v>
      </c>
      <c r="AB967" s="45" t="e">
        <f>IF(COUNTIF(Table9[MM Year],X967),VLOOKUP(AA967,MonthSerial[],VLOOKUP(X967,Table9[],3,0)+2,0),DATE(X967,AA967,0)-AC967)</f>
        <v>#VALUE!</v>
      </c>
      <c r="AC967" s="45" t="e">
        <f>IF(COUNTIF(Table9[MM Year],X967),
VLOOKUP(X967,Table9[],5,0),
DATE(X967,1,0))</f>
        <v>#VALUE!</v>
      </c>
      <c r="AD967" s="46" t="e">
        <f>IF(AA967=0,DATE(YEAR(AC967+1),7,16),
IF(V967=0,IF(COUNTIF(Table9[MM Year],X967),AC967+AB967+Z967+15-DAY(AC967+AB967+Z967+15)+16,AC967+AB967+Z967-DAY(AC967+AB967+Z967)+16),
IF(COUNTIF(Table9[MM Year],X967),
IF(AC967+AB967+Z967&lt;VLOOKUP(X967,Table9[],7,0),AC967
+AB967+Z967+VLOOKUP(X967,Table9[],4,0),AC967+AB967+Z967),AC967
+AB967+Z967)))</f>
        <v>#VALUE!</v>
      </c>
      <c r="AE967" s="42"/>
      <c r="AF967" s="15" t="str">
        <f>IFERROR(IF(COUNTIF(Table9[MM Year],X967),
IF(AD967&lt;VLOOKUP(X967,Table9[],7,0),AD967
+VLOOKUP(X967,Table9[],4,0),AD967),AD967
),"")</f>
        <v/>
      </c>
      <c r="AG967" s="5"/>
      <c r="AH967" s="5"/>
      <c r="AI967" s="5"/>
      <c r="AJ967" s="6"/>
      <c r="AK967" s="6"/>
      <c r="AL967" s="12" t="str">
        <f t="shared" si="157"/>
        <v/>
      </c>
      <c r="AM967" s="5"/>
      <c r="AN967" s="27" t="str">
        <f t="shared" si="158"/>
        <v/>
      </c>
      <c r="AO967" s="5"/>
      <c r="AP967" s="5"/>
      <c r="AQ967" s="6"/>
      <c r="AR967" s="12" t="str">
        <f t="shared" si="159"/>
        <v/>
      </c>
      <c r="AS967" s="6"/>
      <c r="AT967" s="5"/>
      <c r="AU967" s="53"/>
      <c r="AV967" s="53"/>
      <c r="AW967" s="54"/>
      <c r="AX967" s="15" t="str">
        <f t="shared" si="160"/>
        <v/>
      </c>
      <c r="AY967" s="5"/>
      <c r="AZ967" s="27" t="str">
        <f>IFERROR(VLOOKUP(AY967,vlookup!A$2:I$331,2,FALSE),"")</f>
        <v/>
      </c>
      <c r="BA967" s="27" t="str">
        <f>IFERROR(VLOOKUP(AY967,vlookup!A$2:I$331,3,FALSE),"")</f>
        <v/>
      </c>
      <c r="BB967" s="5"/>
      <c r="BC967" s="27" t="str">
        <f>IFERROR(VLOOKUP(BB967,vlookup!D$2:E$331,2,FALSE),"")</f>
        <v/>
      </c>
      <c r="BD967" s="5"/>
      <c r="BE967" s="27" t="str">
        <f t="shared" si="161"/>
        <v/>
      </c>
      <c r="BF967" s="27" t="str">
        <f>IFERROR(VLOOKUP(BE967,vlookup!G$2:I$331,2,FALSE),"")</f>
        <v/>
      </c>
      <c r="BG967" s="27" t="str">
        <f>IFERROR(VLOOKUP(BE967,vlookup!G$2:I$331,3,FALSE),"")</f>
        <v/>
      </c>
      <c r="BH967" s="5"/>
      <c r="BI967" s="6"/>
      <c r="BJ967" s="6"/>
      <c r="BK967" s="6"/>
      <c r="BL967" s="6"/>
    </row>
    <row r="968" spans="1:64">
      <c r="A968" s="4"/>
      <c r="B968" s="5"/>
      <c r="C968" s="27" t="str">
        <f>IFERROR(VLOOKUP(B968,vlookup!A$2:I$331,2,FALSE),"")</f>
        <v/>
      </c>
      <c r="D968" s="27" t="str">
        <f>IFERROR(VLOOKUP(B968,vlookup!A$2:I$331,3,FALSE),"")</f>
        <v/>
      </c>
      <c r="E968" s="5"/>
      <c r="F968" s="27" t="str">
        <f>IFERROR(VLOOKUP(E968,vlookup!D$2:E$331,2,FALSE),"")</f>
        <v/>
      </c>
      <c r="G968" s="5"/>
      <c r="H968" s="27" t="str">
        <f t="shared" si="152"/>
        <v/>
      </c>
      <c r="I968" s="27" t="str">
        <f>IFERROR(VLOOKUP(H968,vlookup!G$2:I$331,2,FALSE),"")</f>
        <v/>
      </c>
      <c r="J968" s="27" t="str">
        <f>IFERROR(VLOOKUP(H968,vlookup!G$2:I$331,3,FALSE),"")</f>
        <v/>
      </c>
      <c r="K968" s="5"/>
      <c r="L968" s="6"/>
      <c r="M968" s="6"/>
      <c r="N968" s="6"/>
      <c r="O968" s="6"/>
      <c r="P968" s="6"/>
      <c r="Q968" s="14" t="str">
        <f t="shared" si="153"/>
        <v/>
      </c>
      <c r="R968" s="5"/>
      <c r="S968" s="6"/>
      <c r="T968" s="6"/>
      <c r="U968" s="5"/>
      <c r="V968" s="45">
        <f t="shared" si="154"/>
        <v>0</v>
      </c>
      <c r="W968" s="45">
        <f t="shared" si="155"/>
        <v>0</v>
      </c>
      <c r="X968" s="45" t="e">
        <f t="shared" si="156"/>
        <v>#VALUE!</v>
      </c>
      <c r="Y968" s="45">
        <f>IFERROR(VALUE(V968),VLOOKUP(V968,DayReplace[],2,0))</f>
        <v>0</v>
      </c>
      <c r="Z968" s="45">
        <f>IF(V968=0,1,
IF(OR(AND(COUNTIF(Table12[Normal and Leap Years],X968),AA968=3,Y968=30),
AND(COUNTIF(Table9[MM Year],X968),COUNTIF(Table13[Always 29-Day Months],AA968),Y968=30)),Y968
-1,Y968))</f>
        <v>1</v>
      </c>
      <c r="AA968" s="45">
        <f>IFERROR(VALUE(W968),VLOOKUP(W968,MonthReplace[],2,0))</f>
        <v>0</v>
      </c>
      <c r="AB968" s="45" t="e">
        <f>IF(COUNTIF(Table9[MM Year],X968),VLOOKUP(AA968,MonthSerial[],VLOOKUP(X968,Table9[],3,0)+2,0),DATE(X968,AA968,0)-AC968)</f>
        <v>#VALUE!</v>
      </c>
      <c r="AC968" s="45" t="e">
        <f>IF(COUNTIF(Table9[MM Year],X968),
VLOOKUP(X968,Table9[],5,0),
DATE(X968,1,0))</f>
        <v>#VALUE!</v>
      </c>
      <c r="AD968" s="46" t="e">
        <f>IF(AA968=0,DATE(YEAR(AC968+1),7,16),
IF(V968=0,IF(COUNTIF(Table9[MM Year],X968),AC968+AB968+Z968+15-DAY(AC968+AB968+Z968+15)+16,AC968+AB968+Z968-DAY(AC968+AB968+Z968)+16),
IF(COUNTIF(Table9[MM Year],X968),
IF(AC968+AB968+Z968&lt;VLOOKUP(X968,Table9[],7,0),AC968
+AB968+Z968+VLOOKUP(X968,Table9[],4,0),AC968+AB968+Z968),AC968
+AB968+Z968)))</f>
        <v>#VALUE!</v>
      </c>
      <c r="AE968" s="42"/>
      <c r="AF968" s="15" t="str">
        <f>IFERROR(IF(COUNTIF(Table9[MM Year],X968),
IF(AD968&lt;VLOOKUP(X968,Table9[],7,0),AD968
+VLOOKUP(X968,Table9[],4,0),AD968),AD968
),"")</f>
        <v/>
      </c>
      <c r="AG968" s="5"/>
      <c r="AH968" s="5"/>
      <c r="AI968" s="5"/>
      <c r="AJ968" s="6"/>
      <c r="AK968" s="6"/>
      <c r="AL968" s="12" t="str">
        <f t="shared" si="157"/>
        <v/>
      </c>
      <c r="AM968" s="5"/>
      <c r="AN968" s="27" t="str">
        <f t="shared" si="158"/>
        <v/>
      </c>
      <c r="AO968" s="5"/>
      <c r="AP968" s="5"/>
      <c r="AQ968" s="6"/>
      <c r="AR968" s="12" t="str">
        <f t="shared" si="159"/>
        <v/>
      </c>
      <c r="AS968" s="6"/>
      <c r="AT968" s="5"/>
      <c r="AU968" s="53"/>
      <c r="AV968" s="53"/>
      <c r="AW968" s="54"/>
      <c r="AX968" s="15" t="str">
        <f t="shared" si="160"/>
        <v/>
      </c>
      <c r="AY968" s="5"/>
      <c r="AZ968" s="27" t="str">
        <f>IFERROR(VLOOKUP(AY968,vlookup!A$2:I$331,2,FALSE),"")</f>
        <v/>
      </c>
      <c r="BA968" s="27" t="str">
        <f>IFERROR(VLOOKUP(AY968,vlookup!A$2:I$331,3,FALSE),"")</f>
        <v/>
      </c>
      <c r="BB968" s="5"/>
      <c r="BC968" s="27" t="str">
        <f>IFERROR(VLOOKUP(BB968,vlookup!D$2:E$331,2,FALSE),"")</f>
        <v/>
      </c>
      <c r="BD968" s="5"/>
      <c r="BE968" s="27" t="str">
        <f t="shared" si="161"/>
        <v/>
      </c>
      <c r="BF968" s="27" t="str">
        <f>IFERROR(VLOOKUP(BE968,vlookup!G$2:I$331,2,FALSE),"")</f>
        <v/>
      </c>
      <c r="BG968" s="27" t="str">
        <f>IFERROR(VLOOKUP(BE968,vlookup!G$2:I$331,3,FALSE),"")</f>
        <v/>
      </c>
      <c r="BH968" s="5"/>
      <c r="BI968" s="6"/>
      <c r="BJ968" s="6"/>
      <c r="BK968" s="6"/>
      <c r="BL968" s="6"/>
    </row>
    <row r="969" spans="1:64">
      <c r="A969" s="4"/>
      <c r="B969" s="5"/>
      <c r="C969" s="27" t="str">
        <f>IFERROR(VLOOKUP(B969,vlookup!A$2:I$331,2,FALSE),"")</f>
        <v/>
      </c>
      <c r="D969" s="27" t="str">
        <f>IFERROR(VLOOKUP(B969,vlookup!A$2:I$331,3,FALSE),"")</f>
        <v/>
      </c>
      <c r="E969" s="5"/>
      <c r="F969" s="27" t="str">
        <f>IFERROR(VLOOKUP(E969,vlookup!D$2:E$331,2,FALSE),"")</f>
        <v/>
      </c>
      <c r="G969" s="5"/>
      <c r="H969" s="27" t="str">
        <f t="shared" si="152"/>
        <v/>
      </c>
      <c r="I969" s="27" t="str">
        <f>IFERROR(VLOOKUP(H969,vlookup!G$2:I$331,2,FALSE),"")</f>
        <v/>
      </c>
      <c r="J969" s="27" t="str">
        <f>IFERROR(VLOOKUP(H969,vlookup!G$2:I$331,3,FALSE),"")</f>
        <v/>
      </c>
      <c r="K969" s="5"/>
      <c r="L969" s="6"/>
      <c r="M969" s="6"/>
      <c r="N969" s="6"/>
      <c r="O969" s="6"/>
      <c r="P969" s="6"/>
      <c r="Q969" s="14" t="str">
        <f t="shared" si="153"/>
        <v/>
      </c>
      <c r="R969" s="5"/>
      <c r="S969" s="6"/>
      <c r="T969" s="6"/>
      <c r="U969" s="5"/>
      <c r="V969" s="45">
        <f t="shared" si="154"/>
        <v>0</v>
      </c>
      <c r="W969" s="45">
        <f t="shared" si="155"/>
        <v>0</v>
      </c>
      <c r="X969" s="45" t="e">
        <f t="shared" si="156"/>
        <v>#VALUE!</v>
      </c>
      <c r="Y969" s="45">
        <f>IFERROR(VALUE(V969),VLOOKUP(V969,DayReplace[],2,0))</f>
        <v>0</v>
      </c>
      <c r="Z969" s="45">
        <f>IF(V969=0,1,
IF(OR(AND(COUNTIF(Table12[Normal and Leap Years],X969),AA969=3,Y969=30),
AND(COUNTIF(Table9[MM Year],X969),COUNTIF(Table13[Always 29-Day Months],AA969),Y969=30)),Y969
-1,Y969))</f>
        <v>1</v>
      </c>
      <c r="AA969" s="45">
        <f>IFERROR(VALUE(W969),VLOOKUP(W969,MonthReplace[],2,0))</f>
        <v>0</v>
      </c>
      <c r="AB969" s="45" t="e">
        <f>IF(COUNTIF(Table9[MM Year],X969),VLOOKUP(AA969,MonthSerial[],VLOOKUP(X969,Table9[],3,0)+2,0),DATE(X969,AA969,0)-AC969)</f>
        <v>#VALUE!</v>
      </c>
      <c r="AC969" s="45" t="e">
        <f>IF(COUNTIF(Table9[MM Year],X969),
VLOOKUP(X969,Table9[],5,0),
DATE(X969,1,0))</f>
        <v>#VALUE!</v>
      </c>
      <c r="AD969" s="46" t="e">
        <f>IF(AA969=0,DATE(YEAR(AC969+1),7,16),
IF(V969=0,IF(COUNTIF(Table9[MM Year],X969),AC969+AB969+Z969+15-DAY(AC969+AB969+Z969+15)+16,AC969+AB969+Z969-DAY(AC969+AB969+Z969)+16),
IF(COUNTIF(Table9[MM Year],X969),
IF(AC969+AB969+Z969&lt;VLOOKUP(X969,Table9[],7,0),AC969
+AB969+Z969+VLOOKUP(X969,Table9[],4,0),AC969+AB969+Z969),AC969
+AB969+Z969)))</f>
        <v>#VALUE!</v>
      </c>
      <c r="AE969" s="42"/>
      <c r="AF969" s="15" t="str">
        <f>IFERROR(IF(COUNTIF(Table9[MM Year],X969),
IF(AD969&lt;VLOOKUP(X969,Table9[],7,0),AD969
+VLOOKUP(X969,Table9[],4,0),AD969),AD969
),"")</f>
        <v/>
      </c>
      <c r="AG969" s="5"/>
      <c r="AH969" s="5"/>
      <c r="AI969" s="5"/>
      <c r="AJ969" s="6"/>
      <c r="AK969" s="6"/>
      <c r="AL969" s="12" t="str">
        <f t="shared" si="157"/>
        <v/>
      </c>
      <c r="AM969" s="5"/>
      <c r="AN969" s="27" t="str">
        <f t="shared" si="158"/>
        <v/>
      </c>
      <c r="AO969" s="5"/>
      <c r="AP969" s="5"/>
      <c r="AQ969" s="6"/>
      <c r="AR969" s="12" t="str">
        <f t="shared" si="159"/>
        <v/>
      </c>
      <c r="AS969" s="6"/>
      <c r="AT969" s="5"/>
      <c r="AU969" s="53"/>
      <c r="AV969" s="53"/>
      <c r="AW969" s="54"/>
      <c r="AX969" s="15" t="str">
        <f t="shared" si="160"/>
        <v/>
      </c>
      <c r="AY969" s="5"/>
      <c r="AZ969" s="27" t="str">
        <f>IFERROR(VLOOKUP(AY969,vlookup!A$2:I$331,2,FALSE),"")</f>
        <v/>
      </c>
      <c r="BA969" s="27" t="str">
        <f>IFERROR(VLOOKUP(AY969,vlookup!A$2:I$331,3,FALSE),"")</f>
        <v/>
      </c>
      <c r="BB969" s="5"/>
      <c r="BC969" s="27" t="str">
        <f>IFERROR(VLOOKUP(BB969,vlookup!D$2:E$331,2,FALSE),"")</f>
        <v/>
      </c>
      <c r="BD969" s="5"/>
      <c r="BE969" s="27" t="str">
        <f t="shared" si="161"/>
        <v/>
      </c>
      <c r="BF969" s="27" t="str">
        <f>IFERROR(VLOOKUP(BE969,vlookup!G$2:I$331,2,FALSE),"")</f>
        <v/>
      </c>
      <c r="BG969" s="27" t="str">
        <f>IFERROR(VLOOKUP(BE969,vlookup!G$2:I$331,3,FALSE),"")</f>
        <v/>
      </c>
      <c r="BH969" s="5"/>
      <c r="BI969" s="6"/>
      <c r="BJ969" s="6"/>
      <c r="BK969" s="6"/>
      <c r="BL969" s="6"/>
    </row>
    <row r="970" spans="1:64">
      <c r="A970" s="4"/>
      <c r="B970" s="5"/>
      <c r="C970" s="27" t="str">
        <f>IFERROR(VLOOKUP(B970,vlookup!A$2:I$331,2,FALSE),"")</f>
        <v/>
      </c>
      <c r="D970" s="27" t="str">
        <f>IFERROR(VLOOKUP(B970,vlookup!A$2:I$331,3,FALSE),"")</f>
        <v/>
      </c>
      <c r="E970" s="5"/>
      <c r="F970" s="27" t="str">
        <f>IFERROR(VLOOKUP(E970,vlookup!D$2:E$331,2,FALSE),"")</f>
        <v/>
      </c>
      <c r="G970" s="5"/>
      <c r="H970" s="27" t="str">
        <f t="shared" si="152"/>
        <v/>
      </c>
      <c r="I970" s="27" t="str">
        <f>IFERROR(VLOOKUP(H970,vlookup!G$2:I$331,2,FALSE),"")</f>
        <v/>
      </c>
      <c r="J970" s="27" t="str">
        <f>IFERROR(VLOOKUP(H970,vlookup!G$2:I$331,3,FALSE),"")</f>
        <v/>
      </c>
      <c r="K970" s="5"/>
      <c r="L970" s="6"/>
      <c r="M970" s="6"/>
      <c r="N970" s="6"/>
      <c r="O970" s="6"/>
      <c r="P970" s="6"/>
      <c r="Q970" s="14" t="str">
        <f t="shared" si="153"/>
        <v/>
      </c>
      <c r="R970" s="5"/>
      <c r="S970" s="6"/>
      <c r="T970" s="6"/>
      <c r="U970" s="5"/>
      <c r="V970" s="45">
        <f t="shared" si="154"/>
        <v>0</v>
      </c>
      <c r="W970" s="45">
        <f t="shared" si="155"/>
        <v>0</v>
      </c>
      <c r="X970" s="45" t="e">
        <f t="shared" si="156"/>
        <v>#VALUE!</v>
      </c>
      <c r="Y970" s="45">
        <f>IFERROR(VALUE(V970),VLOOKUP(V970,DayReplace[],2,0))</f>
        <v>0</v>
      </c>
      <c r="Z970" s="45">
        <f>IF(V970=0,1,
IF(OR(AND(COUNTIF(Table12[Normal and Leap Years],X970),AA970=3,Y970=30),
AND(COUNTIF(Table9[MM Year],X970),COUNTIF(Table13[Always 29-Day Months],AA970),Y970=30)),Y970
-1,Y970))</f>
        <v>1</v>
      </c>
      <c r="AA970" s="45">
        <f>IFERROR(VALUE(W970),VLOOKUP(W970,MonthReplace[],2,0))</f>
        <v>0</v>
      </c>
      <c r="AB970" s="45" t="e">
        <f>IF(COUNTIF(Table9[MM Year],X970),VLOOKUP(AA970,MonthSerial[],VLOOKUP(X970,Table9[],3,0)+2,0),DATE(X970,AA970,0)-AC970)</f>
        <v>#VALUE!</v>
      </c>
      <c r="AC970" s="45" t="e">
        <f>IF(COUNTIF(Table9[MM Year],X970),
VLOOKUP(X970,Table9[],5,0),
DATE(X970,1,0))</f>
        <v>#VALUE!</v>
      </c>
      <c r="AD970" s="46" t="e">
        <f>IF(AA970=0,DATE(YEAR(AC970+1),7,16),
IF(V970=0,IF(COUNTIF(Table9[MM Year],X970),AC970+AB970+Z970+15-DAY(AC970+AB970+Z970+15)+16,AC970+AB970+Z970-DAY(AC970+AB970+Z970)+16),
IF(COUNTIF(Table9[MM Year],X970),
IF(AC970+AB970+Z970&lt;VLOOKUP(X970,Table9[],7,0),AC970
+AB970+Z970+VLOOKUP(X970,Table9[],4,0),AC970+AB970+Z970),AC970
+AB970+Z970)))</f>
        <v>#VALUE!</v>
      </c>
      <c r="AE970" s="42"/>
      <c r="AF970" s="15" t="str">
        <f>IFERROR(IF(COUNTIF(Table9[MM Year],X970),
IF(AD970&lt;VLOOKUP(X970,Table9[],7,0),AD970
+VLOOKUP(X970,Table9[],4,0),AD970),AD970
),"")</f>
        <v/>
      </c>
      <c r="AG970" s="5"/>
      <c r="AH970" s="5"/>
      <c r="AI970" s="5"/>
      <c r="AJ970" s="6"/>
      <c r="AK970" s="6"/>
      <c r="AL970" s="12" t="str">
        <f t="shared" si="157"/>
        <v/>
      </c>
      <c r="AM970" s="5"/>
      <c r="AN970" s="27" t="str">
        <f t="shared" si="158"/>
        <v/>
      </c>
      <c r="AO970" s="5"/>
      <c r="AP970" s="5"/>
      <c r="AQ970" s="6"/>
      <c r="AR970" s="12" t="str">
        <f t="shared" si="159"/>
        <v/>
      </c>
      <c r="AS970" s="6"/>
      <c r="AT970" s="5"/>
      <c r="AU970" s="53"/>
      <c r="AV970" s="53"/>
      <c r="AW970" s="54"/>
      <c r="AX970" s="15" t="str">
        <f t="shared" si="160"/>
        <v/>
      </c>
      <c r="AY970" s="5"/>
      <c r="AZ970" s="27" t="str">
        <f>IFERROR(VLOOKUP(AY970,vlookup!A$2:I$331,2,FALSE),"")</f>
        <v/>
      </c>
      <c r="BA970" s="27" t="str">
        <f>IFERROR(VLOOKUP(AY970,vlookup!A$2:I$331,3,FALSE),"")</f>
        <v/>
      </c>
      <c r="BB970" s="5"/>
      <c r="BC970" s="27" t="str">
        <f>IFERROR(VLOOKUP(BB970,vlookup!D$2:E$331,2,FALSE),"")</f>
        <v/>
      </c>
      <c r="BD970" s="5"/>
      <c r="BE970" s="27" t="str">
        <f t="shared" si="161"/>
        <v/>
      </c>
      <c r="BF970" s="27" t="str">
        <f>IFERROR(VLOOKUP(BE970,vlookup!G$2:I$331,2,FALSE),"")</f>
        <v/>
      </c>
      <c r="BG970" s="27" t="str">
        <f>IFERROR(VLOOKUP(BE970,vlookup!G$2:I$331,3,FALSE),"")</f>
        <v/>
      </c>
      <c r="BH970" s="5"/>
      <c r="BI970" s="6"/>
      <c r="BJ970" s="6"/>
      <c r="BK970" s="6"/>
      <c r="BL970" s="6"/>
    </row>
    <row r="971" spans="1:64">
      <c r="A971" s="4"/>
      <c r="B971" s="5"/>
      <c r="C971" s="27" t="str">
        <f>IFERROR(VLOOKUP(B971,vlookup!A$2:I$331,2,FALSE),"")</f>
        <v/>
      </c>
      <c r="D971" s="27" t="str">
        <f>IFERROR(VLOOKUP(B971,vlookup!A$2:I$331,3,FALSE),"")</f>
        <v/>
      </c>
      <c r="E971" s="5"/>
      <c r="F971" s="27" t="str">
        <f>IFERROR(VLOOKUP(E971,vlookup!D$2:E$331,2,FALSE),"")</f>
        <v/>
      </c>
      <c r="G971" s="5"/>
      <c r="H971" s="27" t="str">
        <f t="shared" si="152"/>
        <v/>
      </c>
      <c r="I971" s="27" t="str">
        <f>IFERROR(VLOOKUP(H971,vlookup!G$2:I$331,2,FALSE),"")</f>
        <v/>
      </c>
      <c r="J971" s="27" t="str">
        <f>IFERROR(VLOOKUP(H971,vlookup!G$2:I$331,3,FALSE),"")</f>
        <v/>
      </c>
      <c r="K971" s="5"/>
      <c r="L971" s="6"/>
      <c r="M971" s="6"/>
      <c r="N971" s="6"/>
      <c r="O971" s="6"/>
      <c r="P971" s="6"/>
      <c r="Q971" s="14" t="str">
        <f t="shared" si="153"/>
        <v/>
      </c>
      <c r="R971" s="5"/>
      <c r="S971" s="6"/>
      <c r="T971" s="6"/>
      <c r="U971" s="5"/>
      <c r="V971" s="45">
        <f t="shared" si="154"/>
        <v>0</v>
      </c>
      <c r="W971" s="45">
        <f t="shared" si="155"/>
        <v>0</v>
      </c>
      <c r="X971" s="45" t="e">
        <f t="shared" si="156"/>
        <v>#VALUE!</v>
      </c>
      <c r="Y971" s="45">
        <f>IFERROR(VALUE(V971),VLOOKUP(V971,DayReplace[],2,0))</f>
        <v>0</v>
      </c>
      <c r="Z971" s="45">
        <f>IF(V971=0,1,
IF(OR(AND(COUNTIF(Table12[Normal and Leap Years],X971),AA971=3,Y971=30),
AND(COUNTIF(Table9[MM Year],X971),COUNTIF(Table13[Always 29-Day Months],AA971),Y971=30)),Y971
-1,Y971))</f>
        <v>1</v>
      </c>
      <c r="AA971" s="45">
        <f>IFERROR(VALUE(W971),VLOOKUP(W971,MonthReplace[],2,0))</f>
        <v>0</v>
      </c>
      <c r="AB971" s="45" t="e">
        <f>IF(COUNTIF(Table9[MM Year],X971),VLOOKUP(AA971,MonthSerial[],VLOOKUP(X971,Table9[],3,0)+2,0),DATE(X971,AA971,0)-AC971)</f>
        <v>#VALUE!</v>
      </c>
      <c r="AC971" s="45" t="e">
        <f>IF(COUNTIF(Table9[MM Year],X971),
VLOOKUP(X971,Table9[],5,0),
DATE(X971,1,0))</f>
        <v>#VALUE!</v>
      </c>
      <c r="AD971" s="46" t="e">
        <f>IF(AA971=0,DATE(YEAR(AC971+1),7,16),
IF(V971=0,IF(COUNTIF(Table9[MM Year],X971),AC971+AB971+Z971+15-DAY(AC971+AB971+Z971+15)+16,AC971+AB971+Z971-DAY(AC971+AB971+Z971)+16),
IF(COUNTIF(Table9[MM Year],X971),
IF(AC971+AB971+Z971&lt;VLOOKUP(X971,Table9[],7,0),AC971
+AB971+Z971+VLOOKUP(X971,Table9[],4,0),AC971+AB971+Z971),AC971
+AB971+Z971)))</f>
        <v>#VALUE!</v>
      </c>
      <c r="AE971" s="42"/>
      <c r="AF971" s="15" t="str">
        <f>IFERROR(IF(COUNTIF(Table9[MM Year],X971),
IF(AD971&lt;VLOOKUP(X971,Table9[],7,0),AD971
+VLOOKUP(X971,Table9[],4,0),AD971),AD971
),"")</f>
        <v/>
      </c>
      <c r="AG971" s="5"/>
      <c r="AH971" s="5"/>
      <c r="AI971" s="5"/>
      <c r="AJ971" s="6"/>
      <c r="AK971" s="6"/>
      <c r="AL971" s="12" t="str">
        <f t="shared" si="157"/>
        <v/>
      </c>
      <c r="AM971" s="5"/>
      <c r="AN971" s="27" t="str">
        <f t="shared" si="158"/>
        <v/>
      </c>
      <c r="AO971" s="5"/>
      <c r="AP971" s="5"/>
      <c r="AQ971" s="6"/>
      <c r="AR971" s="12" t="str">
        <f t="shared" si="159"/>
        <v/>
      </c>
      <c r="AS971" s="6"/>
      <c r="AT971" s="5"/>
      <c r="AU971" s="53"/>
      <c r="AV971" s="53"/>
      <c r="AW971" s="54"/>
      <c r="AX971" s="15" t="str">
        <f t="shared" si="160"/>
        <v/>
      </c>
      <c r="AY971" s="5"/>
      <c r="AZ971" s="27" t="str">
        <f>IFERROR(VLOOKUP(AY971,vlookup!A$2:I$331,2,FALSE),"")</f>
        <v/>
      </c>
      <c r="BA971" s="27" t="str">
        <f>IFERROR(VLOOKUP(AY971,vlookup!A$2:I$331,3,FALSE),"")</f>
        <v/>
      </c>
      <c r="BB971" s="5"/>
      <c r="BC971" s="27" t="str">
        <f>IFERROR(VLOOKUP(BB971,vlookup!D$2:E$331,2,FALSE),"")</f>
        <v/>
      </c>
      <c r="BD971" s="5"/>
      <c r="BE971" s="27" t="str">
        <f t="shared" si="161"/>
        <v/>
      </c>
      <c r="BF971" s="27" t="str">
        <f>IFERROR(VLOOKUP(BE971,vlookup!G$2:I$331,2,FALSE),"")</f>
        <v/>
      </c>
      <c r="BG971" s="27" t="str">
        <f>IFERROR(VLOOKUP(BE971,vlookup!G$2:I$331,3,FALSE),"")</f>
        <v/>
      </c>
      <c r="BH971" s="5"/>
      <c r="BI971" s="6"/>
      <c r="BJ971" s="6"/>
      <c r="BK971" s="6"/>
      <c r="BL971" s="6"/>
    </row>
    <row r="972" spans="1:64">
      <c r="A972" s="4"/>
      <c r="B972" s="5"/>
      <c r="C972" s="27" t="str">
        <f>IFERROR(VLOOKUP(B972,vlookup!A$2:I$331,2,FALSE),"")</f>
        <v/>
      </c>
      <c r="D972" s="27" t="str">
        <f>IFERROR(VLOOKUP(B972,vlookup!A$2:I$331,3,FALSE),"")</f>
        <v/>
      </c>
      <c r="E972" s="5"/>
      <c r="F972" s="27" t="str">
        <f>IFERROR(VLOOKUP(E972,vlookup!D$2:E$331,2,FALSE),"")</f>
        <v/>
      </c>
      <c r="G972" s="5"/>
      <c r="H972" s="27" t="str">
        <f t="shared" si="152"/>
        <v/>
      </c>
      <c r="I972" s="27" t="str">
        <f>IFERROR(VLOOKUP(H972,vlookup!G$2:I$331,2,FALSE),"")</f>
        <v/>
      </c>
      <c r="J972" s="27" t="str">
        <f>IFERROR(VLOOKUP(H972,vlookup!G$2:I$331,3,FALSE),"")</f>
        <v/>
      </c>
      <c r="K972" s="5"/>
      <c r="L972" s="6"/>
      <c r="M972" s="6"/>
      <c r="N972" s="6"/>
      <c r="O972" s="6"/>
      <c r="P972" s="6"/>
      <c r="Q972" s="14" t="str">
        <f t="shared" si="153"/>
        <v/>
      </c>
      <c r="R972" s="5"/>
      <c r="S972" s="6"/>
      <c r="T972" s="6"/>
      <c r="U972" s="5"/>
      <c r="V972" s="45">
        <f t="shared" si="154"/>
        <v>0</v>
      </c>
      <c r="W972" s="45">
        <f t="shared" si="155"/>
        <v>0</v>
      </c>
      <c r="X972" s="45" t="e">
        <f t="shared" si="156"/>
        <v>#VALUE!</v>
      </c>
      <c r="Y972" s="45">
        <f>IFERROR(VALUE(V972),VLOOKUP(V972,DayReplace[],2,0))</f>
        <v>0</v>
      </c>
      <c r="Z972" s="45">
        <f>IF(V972=0,1,
IF(OR(AND(COUNTIF(Table12[Normal and Leap Years],X972),AA972=3,Y972=30),
AND(COUNTIF(Table9[MM Year],X972),COUNTIF(Table13[Always 29-Day Months],AA972),Y972=30)),Y972
-1,Y972))</f>
        <v>1</v>
      </c>
      <c r="AA972" s="45">
        <f>IFERROR(VALUE(W972),VLOOKUP(W972,MonthReplace[],2,0))</f>
        <v>0</v>
      </c>
      <c r="AB972" s="45" t="e">
        <f>IF(COUNTIF(Table9[MM Year],X972),VLOOKUP(AA972,MonthSerial[],VLOOKUP(X972,Table9[],3,0)+2,0),DATE(X972,AA972,0)-AC972)</f>
        <v>#VALUE!</v>
      </c>
      <c r="AC972" s="45" t="e">
        <f>IF(COUNTIF(Table9[MM Year],X972),
VLOOKUP(X972,Table9[],5,0),
DATE(X972,1,0))</f>
        <v>#VALUE!</v>
      </c>
      <c r="AD972" s="46" t="e">
        <f>IF(AA972=0,DATE(YEAR(AC972+1),7,16),
IF(V972=0,IF(COUNTIF(Table9[MM Year],X972),AC972+AB972+Z972+15-DAY(AC972+AB972+Z972+15)+16,AC972+AB972+Z972-DAY(AC972+AB972+Z972)+16),
IF(COUNTIF(Table9[MM Year],X972),
IF(AC972+AB972+Z972&lt;VLOOKUP(X972,Table9[],7,0),AC972
+AB972+Z972+VLOOKUP(X972,Table9[],4,0),AC972+AB972+Z972),AC972
+AB972+Z972)))</f>
        <v>#VALUE!</v>
      </c>
      <c r="AE972" s="42"/>
      <c r="AF972" s="15" t="str">
        <f>IFERROR(IF(COUNTIF(Table9[MM Year],X972),
IF(AD972&lt;VLOOKUP(X972,Table9[],7,0),AD972
+VLOOKUP(X972,Table9[],4,0),AD972),AD972
),"")</f>
        <v/>
      </c>
      <c r="AG972" s="5"/>
      <c r="AH972" s="5"/>
      <c r="AI972" s="5"/>
      <c r="AJ972" s="6"/>
      <c r="AK972" s="6"/>
      <c r="AL972" s="12" t="str">
        <f t="shared" si="157"/>
        <v/>
      </c>
      <c r="AM972" s="5"/>
      <c r="AN972" s="27" t="str">
        <f t="shared" si="158"/>
        <v/>
      </c>
      <c r="AO972" s="5"/>
      <c r="AP972" s="5"/>
      <c r="AQ972" s="6"/>
      <c r="AR972" s="12" t="str">
        <f t="shared" si="159"/>
        <v/>
      </c>
      <c r="AS972" s="6"/>
      <c r="AT972" s="5"/>
      <c r="AU972" s="53"/>
      <c r="AV972" s="53"/>
      <c r="AW972" s="54"/>
      <c r="AX972" s="15" t="str">
        <f t="shared" si="160"/>
        <v/>
      </c>
      <c r="AY972" s="5"/>
      <c r="AZ972" s="27" t="str">
        <f>IFERROR(VLOOKUP(AY972,vlookup!A$2:I$331,2,FALSE),"")</f>
        <v/>
      </c>
      <c r="BA972" s="27" t="str">
        <f>IFERROR(VLOOKUP(AY972,vlookup!A$2:I$331,3,FALSE),"")</f>
        <v/>
      </c>
      <c r="BB972" s="5"/>
      <c r="BC972" s="27" t="str">
        <f>IFERROR(VLOOKUP(BB972,vlookup!D$2:E$331,2,FALSE),"")</f>
        <v/>
      </c>
      <c r="BD972" s="5"/>
      <c r="BE972" s="27" t="str">
        <f t="shared" si="161"/>
        <v/>
      </c>
      <c r="BF972" s="27" t="str">
        <f>IFERROR(VLOOKUP(BE972,vlookup!G$2:I$331,2,FALSE),"")</f>
        <v/>
      </c>
      <c r="BG972" s="27" t="str">
        <f>IFERROR(VLOOKUP(BE972,vlookup!G$2:I$331,3,FALSE),"")</f>
        <v/>
      </c>
      <c r="BH972" s="5"/>
      <c r="BI972" s="6"/>
      <c r="BJ972" s="6"/>
      <c r="BK972" s="6"/>
      <c r="BL972" s="6"/>
    </row>
    <row r="973" spans="1:64">
      <c r="A973" s="4"/>
      <c r="B973" s="5"/>
      <c r="C973" s="27" t="str">
        <f>IFERROR(VLOOKUP(B973,vlookup!A$2:I$331,2,FALSE),"")</f>
        <v/>
      </c>
      <c r="D973" s="27" t="str">
        <f>IFERROR(VLOOKUP(B973,vlookup!A$2:I$331,3,FALSE),"")</f>
        <v/>
      </c>
      <c r="E973" s="5"/>
      <c r="F973" s="27" t="str">
        <f>IFERROR(VLOOKUP(E973,vlookup!D$2:E$331,2,FALSE),"")</f>
        <v/>
      </c>
      <c r="G973" s="5"/>
      <c r="H973" s="27" t="str">
        <f t="shared" si="152"/>
        <v/>
      </c>
      <c r="I973" s="27" t="str">
        <f>IFERROR(VLOOKUP(H973,vlookup!G$2:I$331,2,FALSE),"")</f>
        <v/>
      </c>
      <c r="J973" s="27" t="str">
        <f>IFERROR(VLOOKUP(H973,vlookup!G$2:I$331,3,FALSE),"")</f>
        <v/>
      </c>
      <c r="K973" s="5"/>
      <c r="L973" s="6"/>
      <c r="M973" s="6"/>
      <c r="N973" s="6"/>
      <c r="O973" s="6"/>
      <c r="P973" s="6"/>
      <c r="Q973" s="14" t="str">
        <f t="shared" si="153"/>
        <v/>
      </c>
      <c r="R973" s="5"/>
      <c r="S973" s="6"/>
      <c r="T973" s="6"/>
      <c r="U973" s="5"/>
      <c r="V973" s="45">
        <f t="shared" si="154"/>
        <v>0</v>
      </c>
      <c r="W973" s="45">
        <f t="shared" si="155"/>
        <v>0</v>
      </c>
      <c r="X973" s="45" t="e">
        <f t="shared" si="156"/>
        <v>#VALUE!</v>
      </c>
      <c r="Y973" s="45">
        <f>IFERROR(VALUE(V973),VLOOKUP(V973,DayReplace[],2,0))</f>
        <v>0</v>
      </c>
      <c r="Z973" s="45">
        <f>IF(V973=0,1,
IF(OR(AND(COUNTIF(Table12[Normal and Leap Years],X973),AA973=3,Y973=30),
AND(COUNTIF(Table9[MM Year],X973),COUNTIF(Table13[Always 29-Day Months],AA973),Y973=30)),Y973
-1,Y973))</f>
        <v>1</v>
      </c>
      <c r="AA973" s="45">
        <f>IFERROR(VALUE(W973),VLOOKUP(W973,MonthReplace[],2,0))</f>
        <v>0</v>
      </c>
      <c r="AB973" s="45" t="e">
        <f>IF(COUNTIF(Table9[MM Year],X973),VLOOKUP(AA973,MonthSerial[],VLOOKUP(X973,Table9[],3,0)+2,0),DATE(X973,AA973,0)-AC973)</f>
        <v>#VALUE!</v>
      </c>
      <c r="AC973" s="45" t="e">
        <f>IF(COUNTIF(Table9[MM Year],X973),
VLOOKUP(X973,Table9[],5,0),
DATE(X973,1,0))</f>
        <v>#VALUE!</v>
      </c>
      <c r="AD973" s="46" t="e">
        <f>IF(AA973=0,DATE(YEAR(AC973+1),7,16),
IF(V973=0,IF(COUNTIF(Table9[MM Year],X973),AC973+AB973+Z973+15-DAY(AC973+AB973+Z973+15)+16,AC973+AB973+Z973-DAY(AC973+AB973+Z973)+16),
IF(COUNTIF(Table9[MM Year],X973),
IF(AC973+AB973+Z973&lt;VLOOKUP(X973,Table9[],7,0),AC973
+AB973+Z973+VLOOKUP(X973,Table9[],4,0),AC973+AB973+Z973),AC973
+AB973+Z973)))</f>
        <v>#VALUE!</v>
      </c>
      <c r="AE973" s="42"/>
      <c r="AF973" s="15" t="str">
        <f>IFERROR(IF(COUNTIF(Table9[MM Year],X973),
IF(AD973&lt;VLOOKUP(X973,Table9[],7,0),AD973
+VLOOKUP(X973,Table9[],4,0),AD973),AD973
),"")</f>
        <v/>
      </c>
      <c r="AG973" s="5"/>
      <c r="AH973" s="5"/>
      <c r="AI973" s="5"/>
      <c r="AJ973" s="6"/>
      <c r="AK973" s="6"/>
      <c r="AL973" s="12" t="str">
        <f t="shared" si="157"/>
        <v/>
      </c>
      <c r="AM973" s="5"/>
      <c r="AN973" s="27" t="str">
        <f t="shared" si="158"/>
        <v/>
      </c>
      <c r="AO973" s="5"/>
      <c r="AP973" s="5"/>
      <c r="AQ973" s="6"/>
      <c r="AR973" s="12" t="str">
        <f t="shared" si="159"/>
        <v/>
      </c>
      <c r="AS973" s="6"/>
      <c r="AT973" s="5"/>
      <c r="AU973" s="53"/>
      <c r="AV973" s="53"/>
      <c r="AW973" s="54"/>
      <c r="AX973" s="15" t="str">
        <f t="shared" si="160"/>
        <v/>
      </c>
      <c r="AY973" s="5"/>
      <c r="AZ973" s="27" t="str">
        <f>IFERROR(VLOOKUP(AY973,vlookup!A$2:I$331,2,FALSE),"")</f>
        <v/>
      </c>
      <c r="BA973" s="27" t="str">
        <f>IFERROR(VLOOKUP(AY973,vlookup!A$2:I$331,3,FALSE),"")</f>
        <v/>
      </c>
      <c r="BB973" s="5"/>
      <c r="BC973" s="27" t="str">
        <f>IFERROR(VLOOKUP(BB973,vlookup!D$2:E$331,2,FALSE),"")</f>
        <v/>
      </c>
      <c r="BD973" s="5"/>
      <c r="BE973" s="27" t="str">
        <f t="shared" si="161"/>
        <v/>
      </c>
      <c r="BF973" s="27" t="str">
        <f>IFERROR(VLOOKUP(BE973,vlookup!G$2:I$331,2,FALSE),"")</f>
        <v/>
      </c>
      <c r="BG973" s="27" t="str">
        <f>IFERROR(VLOOKUP(BE973,vlookup!G$2:I$331,3,FALSE),"")</f>
        <v/>
      </c>
      <c r="BH973" s="5"/>
      <c r="BI973" s="6"/>
      <c r="BJ973" s="6"/>
      <c r="BK973" s="6"/>
      <c r="BL973" s="6"/>
    </row>
    <row r="974" spans="1:64">
      <c r="A974" s="4"/>
      <c r="B974" s="5"/>
      <c r="C974" s="27" t="str">
        <f>IFERROR(VLOOKUP(B974,vlookup!A$2:I$331,2,FALSE),"")</f>
        <v/>
      </c>
      <c r="D974" s="27" t="str">
        <f>IFERROR(VLOOKUP(B974,vlookup!A$2:I$331,3,FALSE),"")</f>
        <v/>
      </c>
      <c r="E974" s="5"/>
      <c r="F974" s="27" t="str">
        <f>IFERROR(VLOOKUP(E974,vlookup!D$2:E$331,2,FALSE),"")</f>
        <v/>
      </c>
      <c r="G974" s="5"/>
      <c r="H974" s="27" t="str">
        <f t="shared" si="152"/>
        <v/>
      </c>
      <c r="I974" s="27" t="str">
        <f>IFERROR(VLOOKUP(H974,vlookup!G$2:I$331,2,FALSE),"")</f>
        <v/>
      </c>
      <c r="J974" s="27" t="str">
        <f>IFERROR(VLOOKUP(H974,vlookup!G$2:I$331,3,FALSE),"")</f>
        <v/>
      </c>
      <c r="K974" s="5"/>
      <c r="L974" s="6"/>
      <c r="M974" s="6"/>
      <c r="N974" s="6"/>
      <c r="O974" s="6"/>
      <c r="P974" s="6"/>
      <c r="Q974" s="14" t="str">
        <f t="shared" si="153"/>
        <v/>
      </c>
      <c r="R974" s="5"/>
      <c r="S974" s="6"/>
      <c r="T974" s="6"/>
      <c r="U974" s="5"/>
      <c r="V974" s="45">
        <f t="shared" si="154"/>
        <v>0</v>
      </c>
      <c r="W974" s="45">
        <f t="shared" si="155"/>
        <v>0</v>
      </c>
      <c r="X974" s="45" t="e">
        <f t="shared" si="156"/>
        <v>#VALUE!</v>
      </c>
      <c r="Y974" s="45">
        <f>IFERROR(VALUE(V974),VLOOKUP(V974,DayReplace[],2,0))</f>
        <v>0</v>
      </c>
      <c r="Z974" s="45">
        <f>IF(V974=0,1,
IF(OR(AND(COUNTIF(Table12[Normal and Leap Years],X974),AA974=3,Y974=30),
AND(COUNTIF(Table9[MM Year],X974),COUNTIF(Table13[Always 29-Day Months],AA974),Y974=30)),Y974
-1,Y974))</f>
        <v>1</v>
      </c>
      <c r="AA974" s="45">
        <f>IFERROR(VALUE(W974),VLOOKUP(W974,MonthReplace[],2,0))</f>
        <v>0</v>
      </c>
      <c r="AB974" s="45" t="e">
        <f>IF(COUNTIF(Table9[MM Year],X974),VLOOKUP(AA974,MonthSerial[],VLOOKUP(X974,Table9[],3,0)+2,0),DATE(X974,AA974,0)-AC974)</f>
        <v>#VALUE!</v>
      </c>
      <c r="AC974" s="45" t="e">
        <f>IF(COUNTIF(Table9[MM Year],X974),
VLOOKUP(X974,Table9[],5,0),
DATE(X974,1,0))</f>
        <v>#VALUE!</v>
      </c>
      <c r="AD974" s="46" t="e">
        <f>IF(AA974=0,DATE(YEAR(AC974+1),7,16),
IF(V974=0,IF(COUNTIF(Table9[MM Year],X974),AC974+AB974+Z974+15-DAY(AC974+AB974+Z974+15)+16,AC974+AB974+Z974-DAY(AC974+AB974+Z974)+16),
IF(COUNTIF(Table9[MM Year],X974),
IF(AC974+AB974+Z974&lt;VLOOKUP(X974,Table9[],7,0),AC974
+AB974+Z974+VLOOKUP(X974,Table9[],4,0),AC974+AB974+Z974),AC974
+AB974+Z974)))</f>
        <v>#VALUE!</v>
      </c>
      <c r="AE974" s="42"/>
      <c r="AF974" s="15" t="str">
        <f>IFERROR(IF(COUNTIF(Table9[MM Year],X974),
IF(AD974&lt;VLOOKUP(X974,Table9[],7,0),AD974
+VLOOKUP(X974,Table9[],4,0),AD974),AD974
),"")</f>
        <v/>
      </c>
      <c r="AG974" s="5"/>
      <c r="AH974" s="5"/>
      <c r="AI974" s="5"/>
      <c r="AJ974" s="6"/>
      <c r="AK974" s="6"/>
      <c r="AL974" s="12" t="str">
        <f t="shared" si="157"/>
        <v/>
      </c>
      <c r="AM974" s="5"/>
      <c r="AN974" s="27" t="str">
        <f t="shared" si="158"/>
        <v/>
      </c>
      <c r="AO974" s="5"/>
      <c r="AP974" s="5"/>
      <c r="AQ974" s="6"/>
      <c r="AR974" s="12" t="str">
        <f t="shared" si="159"/>
        <v/>
      </c>
      <c r="AS974" s="6"/>
      <c r="AT974" s="5"/>
      <c r="AU974" s="53"/>
      <c r="AV974" s="53"/>
      <c r="AW974" s="54"/>
      <c r="AX974" s="15" t="str">
        <f t="shared" si="160"/>
        <v/>
      </c>
      <c r="AY974" s="5"/>
      <c r="AZ974" s="27" t="str">
        <f>IFERROR(VLOOKUP(AY974,vlookup!A$2:I$331,2,FALSE),"")</f>
        <v/>
      </c>
      <c r="BA974" s="27" t="str">
        <f>IFERROR(VLOOKUP(AY974,vlookup!A$2:I$331,3,FALSE),"")</f>
        <v/>
      </c>
      <c r="BB974" s="5"/>
      <c r="BC974" s="27" t="str">
        <f>IFERROR(VLOOKUP(BB974,vlookup!D$2:E$331,2,FALSE),"")</f>
        <v/>
      </c>
      <c r="BD974" s="5"/>
      <c r="BE974" s="27" t="str">
        <f t="shared" si="161"/>
        <v/>
      </c>
      <c r="BF974" s="27" t="str">
        <f>IFERROR(VLOOKUP(BE974,vlookup!G$2:I$331,2,FALSE),"")</f>
        <v/>
      </c>
      <c r="BG974" s="27" t="str">
        <f>IFERROR(VLOOKUP(BE974,vlookup!G$2:I$331,3,FALSE),"")</f>
        <v/>
      </c>
      <c r="BH974" s="5"/>
      <c r="BI974" s="6"/>
      <c r="BJ974" s="6"/>
      <c r="BK974" s="6"/>
      <c r="BL974" s="6"/>
    </row>
    <row r="975" spans="1:64">
      <c r="A975" s="4"/>
      <c r="B975" s="5"/>
      <c r="C975" s="27" t="str">
        <f>IFERROR(VLOOKUP(B975,vlookup!A$2:I$331,2,FALSE),"")</f>
        <v/>
      </c>
      <c r="D975" s="27" t="str">
        <f>IFERROR(VLOOKUP(B975,vlookup!A$2:I$331,3,FALSE),"")</f>
        <v/>
      </c>
      <c r="E975" s="5"/>
      <c r="F975" s="27" t="str">
        <f>IFERROR(VLOOKUP(E975,vlookup!D$2:E$331,2,FALSE),"")</f>
        <v/>
      </c>
      <c r="G975" s="5"/>
      <c r="H975" s="27" t="str">
        <f t="shared" si="152"/>
        <v/>
      </c>
      <c r="I975" s="27" t="str">
        <f>IFERROR(VLOOKUP(H975,vlookup!G$2:I$331,2,FALSE),"")</f>
        <v/>
      </c>
      <c r="J975" s="27" t="str">
        <f>IFERROR(VLOOKUP(H975,vlookup!G$2:I$331,3,FALSE),"")</f>
        <v/>
      </c>
      <c r="K975" s="5"/>
      <c r="L975" s="6"/>
      <c r="M975" s="6"/>
      <c r="N975" s="6"/>
      <c r="O975" s="6"/>
      <c r="P975" s="6"/>
      <c r="Q975" s="14" t="str">
        <f t="shared" si="153"/>
        <v/>
      </c>
      <c r="R975" s="5"/>
      <c r="S975" s="6"/>
      <c r="T975" s="6"/>
      <c r="U975" s="5"/>
      <c r="V975" s="45">
        <f t="shared" si="154"/>
        <v>0</v>
      </c>
      <c r="W975" s="45">
        <f t="shared" si="155"/>
        <v>0</v>
      </c>
      <c r="X975" s="45" t="e">
        <f t="shared" si="156"/>
        <v>#VALUE!</v>
      </c>
      <c r="Y975" s="45">
        <f>IFERROR(VALUE(V975),VLOOKUP(V975,DayReplace[],2,0))</f>
        <v>0</v>
      </c>
      <c r="Z975" s="45">
        <f>IF(V975=0,1,
IF(OR(AND(COUNTIF(Table12[Normal and Leap Years],X975),AA975=3,Y975=30),
AND(COUNTIF(Table9[MM Year],X975),COUNTIF(Table13[Always 29-Day Months],AA975),Y975=30)),Y975
-1,Y975))</f>
        <v>1</v>
      </c>
      <c r="AA975" s="45">
        <f>IFERROR(VALUE(W975),VLOOKUP(W975,MonthReplace[],2,0))</f>
        <v>0</v>
      </c>
      <c r="AB975" s="45" t="e">
        <f>IF(COUNTIF(Table9[MM Year],X975),VLOOKUP(AA975,MonthSerial[],VLOOKUP(X975,Table9[],3,0)+2,0),DATE(X975,AA975,0)-AC975)</f>
        <v>#VALUE!</v>
      </c>
      <c r="AC975" s="45" t="e">
        <f>IF(COUNTIF(Table9[MM Year],X975),
VLOOKUP(X975,Table9[],5,0),
DATE(X975,1,0))</f>
        <v>#VALUE!</v>
      </c>
      <c r="AD975" s="46" t="e">
        <f>IF(AA975=0,DATE(YEAR(AC975+1),7,16),
IF(V975=0,IF(COUNTIF(Table9[MM Year],X975),AC975+AB975+Z975+15-DAY(AC975+AB975+Z975+15)+16,AC975+AB975+Z975-DAY(AC975+AB975+Z975)+16),
IF(COUNTIF(Table9[MM Year],X975),
IF(AC975+AB975+Z975&lt;VLOOKUP(X975,Table9[],7,0),AC975
+AB975+Z975+VLOOKUP(X975,Table9[],4,0),AC975+AB975+Z975),AC975
+AB975+Z975)))</f>
        <v>#VALUE!</v>
      </c>
      <c r="AE975" s="42"/>
      <c r="AF975" s="15" t="str">
        <f>IFERROR(IF(COUNTIF(Table9[MM Year],X975),
IF(AD975&lt;VLOOKUP(X975,Table9[],7,0),AD975
+VLOOKUP(X975,Table9[],4,0),AD975),AD975
),"")</f>
        <v/>
      </c>
      <c r="AG975" s="5"/>
      <c r="AH975" s="5"/>
      <c r="AI975" s="5"/>
      <c r="AJ975" s="6"/>
      <c r="AK975" s="6"/>
      <c r="AL975" s="12" t="str">
        <f t="shared" si="157"/>
        <v/>
      </c>
      <c r="AM975" s="5"/>
      <c r="AN975" s="27" t="str">
        <f t="shared" si="158"/>
        <v/>
      </c>
      <c r="AO975" s="5"/>
      <c r="AP975" s="5"/>
      <c r="AQ975" s="6"/>
      <c r="AR975" s="12" t="str">
        <f t="shared" si="159"/>
        <v/>
      </c>
      <c r="AS975" s="6"/>
      <c r="AT975" s="5"/>
      <c r="AU975" s="53"/>
      <c r="AV975" s="53"/>
      <c r="AW975" s="54"/>
      <c r="AX975" s="15" t="str">
        <f t="shared" si="160"/>
        <v/>
      </c>
      <c r="AY975" s="5"/>
      <c r="AZ975" s="27" t="str">
        <f>IFERROR(VLOOKUP(AY975,vlookup!A$2:I$331,2,FALSE),"")</f>
        <v/>
      </c>
      <c r="BA975" s="27" t="str">
        <f>IFERROR(VLOOKUP(AY975,vlookup!A$2:I$331,3,FALSE),"")</f>
        <v/>
      </c>
      <c r="BB975" s="5"/>
      <c r="BC975" s="27" t="str">
        <f>IFERROR(VLOOKUP(BB975,vlookup!D$2:E$331,2,FALSE),"")</f>
        <v/>
      </c>
      <c r="BD975" s="5"/>
      <c r="BE975" s="27" t="str">
        <f t="shared" si="161"/>
        <v/>
      </c>
      <c r="BF975" s="27" t="str">
        <f>IFERROR(VLOOKUP(BE975,vlookup!G$2:I$331,2,FALSE),"")</f>
        <v/>
      </c>
      <c r="BG975" s="27" t="str">
        <f>IFERROR(VLOOKUP(BE975,vlookup!G$2:I$331,3,FALSE),"")</f>
        <v/>
      </c>
      <c r="BH975" s="5"/>
      <c r="BI975" s="6"/>
      <c r="BJ975" s="6"/>
      <c r="BK975" s="6"/>
      <c r="BL975" s="6"/>
    </row>
    <row r="976" spans="1:64">
      <c r="A976" s="4"/>
      <c r="B976" s="5"/>
      <c r="C976" s="27" t="str">
        <f>IFERROR(VLOOKUP(B976,vlookup!A$2:I$331,2,FALSE),"")</f>
        <v/>
      </c>
      <c r="D976" s="27" t="str">
        <f>IFERROR(VLOOKUP(B976,vlookup!A$2:I$331,3,FALSE),"")</f>
        <v/>
      </c>
      <c r="E976" s="5"/>
      <c r="F976" s="27" t="str">
        <f>IFERROR(VLOOKUP(E976,vlookup!D$2:E$331,2,FALSE),"")</f>
        <v/>
      </c>
      <c r="G976" s="5"/>
      <c r="H976" s="27" t="str">
        <f t="shared" si="152"/>
        <v/>
      </c>
      <c r="I976" s="27" t="str">
        <f>IFERROR(VLOOKUP(H976,vlookup!G$2:I$331,2,FALSE),"")</f>
        <v/>
      </c>
      <c r="J976" s="27" t="str">
        <f>IFERROR(VLOOKUP(H976,vlookup!G$2:I$331,3,FALSE),"")</f>
        <v/>
      </c>
      <c r="K976" s="5"/>
      <c r="L976" s="6"/>
      <c r="M976" s="6"/>
      <c r="N976" s="6"/>
      <c r="O976" s="6"/>
      <c r="P976" s="6"/>
      <c r="Q976" s="14" t="str">
        <f t="shared" si="153"/>
        <v/>
      </c>
      <c r="R976" s="5"/>
      <c r="S976" s="6"/>
      <c r="T976" s="6"/>
      <c r="U976" s="5"/>
      <c r="V976" s="45">
        <f t="shared" si="154"/>
        <v>0</v>
      </c>
      <c r="W976" s="45">
        <f t="shared" si="155"/>
        <v>0</v>
      </c>
      <c r="X976" s="45" t="e">
        <f t="shared" si="156"/>
        <v>#VALUE!</v>
      </c>
      <c r="Y976" s="45">
        <f>IFERROR(VALUE(V976),VLOOKUP(V976,DayReplace[],2,0))</f>
        <v>0</v>
      </c>
      <c r="Z976" s="45">
        <f>IF(V976=0,1,
IF(OR(AND(COUNTIF(Table12[Normal and Leap Years],X976),AA976=3,Y976=30),
AND(COUNTIF(Table9[MM Year],X976),COUNTIF(Table13[Always 29-Day Months],AA976),Y976=30)),Y976
-1,Y976))</f>
        <v>1</v>
      </c>
      <c r="AA976" s="45">
        <f>IFERROR(VALUE(W976),VLOOKUP(W976,MonthReplace[],2,0))</f>
        <v>0</v>
      </c>
      <c r="AB976" s="45" t="e">
        <f>IF(COUNTIF(Table9[MM Year],X976),VLOOKUP(AA976,MonthSerial[],VLOOKUP(X976,Table9[],3,0)+2,0),DATE(X976,AA976,0)-AC976)</f>
        <v>#VALUE!</v>
      </c>
      <c r="AC976" s="45" t="e">
        <f>IF(COUNTIF(Table9[MM Year],X976),
VLOOKUP(X976,Table9[],5,0),
DATE(X976,1,0))</f>
        <v>#VALUE!</v>
      </c>
      <c r="AD976" s="46" t="e">
        <f>IF(AA976=0,DATE(YEAR(AC976+1),7,16),
IF(V976=0,IF(COUNTIF(Table9[MM Year],X976),AC976+AB976+Z976+15-DAY(AC976+AB976+Z976+15)+16,AC976+AB976+Z976-DAY(AC976+AB976+Z976)+16),
IF(COUNTIF(Table9[MM Year],X976),
IF(AC976+AB976+Z976&lt;VLOOKUP(X976,Table9[],7,0),AC976
+AB976+Z976+VLOOKUP(X976,Table9[],4,0),AC976+AB976+Z976),AC976
+AB976+Z976)))</f>
        <v>#VALUE!</v>
      </c>
      <c r="AE976" s="42"/>
      <c r="AF976" s="15" t="str">
        <f>IFERROR(IF(COUNTIF(Table9[MM Year],X976),
IF(AD976&lt;VLOOKUP(X976,Table9[],7,0),AD976
+VLOOKUP(X976,Table9[],4,0),AD976),AD976
),"")</f>
        <v/>
      </c>
      <c r="AG976" s="5"/>
      <c r="AH976" s="5"/>
      <c r="AI976" s="5"/>
      <c r="AJ976" s="6"/>
      <c r="AK976" s="6"/>
      <c r="AL976" s="12" t="str">
        <f t="shared" si="157"/>
        <v/>
      </c>
      <c r="AM976" s="5"/>
      <c r="AN976" s="27" t="str">
        <f t="shared" si="158"/>
        <v/>
      </c>
      <c r="AO976" s="5"/>
      <c r="AP976" s="5"/>
      <c r="AQ976" s="6"/>
      <c r="AR976" s="12" t="str">
        <f t="shared" si="159"/>
        <v/>
      </c>
      <c r="AS976" s="6"/>
      <c r="AT976" s="5"/>
      <c r="AU976" s="53"/>
      <c r="AV976" s="53"/>
      <c r="AW976" s="54"/>
      <c r="AX976" s="15" t="str">
        <f t="shared" si="160"/>
        <v/>
      </c>
      <c r="AY976" s="5"/>
      <c r="AZ976" s="27" t="str">
        <f>IFERROR(VLOOKUP(AY976,vlookup!A$2:I$331,2,FALSE),"")</f>
        <v/>
      </c>
      <c r="BA976" s="27" t="str">
        <f>IFERROR(VLOOKUP(AY976,vlookup!A$2:I$331,3,FALSE),"")</f>
        <v/>
      </c>
      <c r="BB976" s="5"/>
      <c r="BC976" s="27" t="str">
        <f>IFERROR(VLOOKUP(BB976,vlookup!D$2:E$331,2,FALSE),"")</f>
        <v/>
      </c>
      <c r="BD976" s="5"/>
      <c r="BE976" s="27" t="str">
        <f t="shared" si="161"/>
        <v/>
      </c>
      <c r="BF976" s="27" t="str">
        <f>IFERROR(VLOOKUP(BE976,vlookup!G$2:I$331,2,FALSE),"")</f>
        <v/>
      </c>
      <c r="BG976" s="27" t="str">
        <f>IFERROR(VLOOKUP(BE976,vlookup!G$2:I$331,3,FALSE),"")</f>
        <v/>
      </c>
      <c r="BH976" s="5"/>
      <c r="BI976" s="6"/>
      <c r="BJ976" s="6"/>
      <c r="BK976" s="6"/>
      <c r="BL976" s="6"/>
    </row>
    <row r="977" spans="1:64">
      <c r="A977" s="4"/>
      <c r="B977" s="5"/>
      <c r="C977" s="27" t="str">
        <f>IFERROR(VLOOKUP(B977,vlookup!A$2:I$331,2,FALSE),"")</f>
        <v/>
      </c>
      <c r="D977" s="27" t="str">
        <f>IFERROR(VLOOKUP(B977,vlookup!A$2:I$331,3,FALSE),"")</f>
        <v/>
      </c>
      <c r="E977" s="5"/>
      <c r="F977" s="27" t="str">
        <f>IFERROR(VLOOKUP(E977,vlookup!D$2:E$331,2,FALSE),"")</f>
        <v/>
      </c>
      <c r="G977" s="5"/>
      <c r="H977" s="27" t="str">
        <f t="shared" si="152"/>
        <v/>
      </c>
      <c r="I977" s="27" t="str">
        <f>IFERROR(VLOOKUP(H977,vlookup!G$2:I$331,2,FALSE),"")</f>
        <v/>
      </c>
      <c r="J977" s="27" t="str">
        <f>IFERROR(VLOOKUP(H977,vlookup!G$2:I$331,3,FALSE),"")</f>
        <v/>
      </c>
      <c r="K977" s="5"/>
      <c r="L977" s="6"/>
      <c r="M977" s="6"/>
      <c r="N977" s="6"/>
      <c r="O977" s="6"/>
      <c r="P977" s="6"/>
      <c r="Q977" s="14" t="str">
        <f t="shared" si="153"/>
        <v/>
      </c>
      <c r="R977" s="5"/>
      <c r="S977" s="6"/>
      <c r="T977" s="6"/>
      <c r="U977" s="5"/>
      <c r="V977" s="45">
        <f t="shared" si="154"/>
        <v>0</v>
      </c>
      <c r="W977" s="45">
        <f t="shared" si="155"/>
        <v>0</v>
      </c>
      <c r="X977" s="45" t="e">
        <f t="shared" si="156"/>
        <v>#VALUE!</v>
      </c>
      <c r="Y977" s="45">
        <f>IFERROR(VALUE(V977),VLOOKUP(V977,DayReplace[],2,0))</f>
        <v>0</v>
      </c>
      <c r="Z977" s="45">
        <f>IF(V977=0,1,
IF(OR(AND(COUNTIF(Table12[Normal and Leap Years],X977),AA977=3,Y977=30),
AND(COUNTIF(Table9[MM Year],X977),COUNTIF(Table13[Always 29-Day Months],AA977),Y977=30)),Y977
-1,Y977))</f>
        <v>1</v>
      </c>
      <c r="AA977" s="45">
        <f>IFERROR(VALUE(W977),VLOOKUP(W977,MonthReplace[],2,0))</f>
        <v>0</v>
      </c>
      <c r="AB977" s="45" t="e">
        <f>IF(COUNTIF(Table9[MM Year],X977),VLOOKUP(AA977,MonthSerial[],VLOOKUP(X977,Table9[],3,0)+2,0),DATE(X977,AA977,0)-AC977)</f>
        <v>#VALUE!</v>
      </c>
      <c r="AC977" s="45" t="e">
        <f>IF(COUNTIF(Table9[MM Year],X977),
VLOOKUP(X977,Table9[],5,0),
DATE(X977,1,0))</f>
        <v>#VALUE!</v>
      </c>
      <c r="AD977" s="46" t="e">
        <f>IF(AA977=0,DATE(YEAR(AC977+1),7,16),
IF(V977=0,IF(COUNTIF(Table9[MM Year],X977),AC977+AB977+Z977+15-DAY(AC977+AB977+Z977+15)+16,AC977+AB977+Z977-DAY(AC977+AB977+Z977)+16),
IF(COUNTIF(Table9[MM Year],X977),
IF(AC977+AB977+Z977&lt;VLOOKUP(X977,Table9[],7,0),AC977
+AB977+Z977+VLOOKUP(X977,Table9[],4,0),AC977+AB977+Z977),AC977
+AB977+Z977)))</f>
        <v>#VALUE!</v>
      </c>
      <c r="AE977" s="42"/>
      <c r="AF977" s="15" t="str">
        <f>IFERROR(IF(COUNTIF(Table9[MM Year],X977),
IF(AD977&lt;VLOOKUP(X977,Table9[],7,0),AD977
+VLOOKUP(X977,Table9[],4,0),AD977),AD977
),"")</f>
        <v/>
      </c>
      <c r="AG977" s="5"/>
      <c r="AH977" s="5"/>
      <c r="AI977" s="5"/>
      <c r="AJ977" s="6"/>
      <c r="AK977" s="6"/>
      <c r="AL977" s="12" t="str">
        <f t="shared" si="157"/>
        <v/>
      </c>
      <c r="AM977" s="5"/>
      <c r="AN977" s="27" t="str">
        <f t="shared" si="158"/>
        <v/>
      </c>
      <c r="AO977" s="5"/>
      <c r="AP977" s="5"/>
      <c r="AQ977" s="6"/>
      <c r="AR977" s="12" t="str">
        <f t="shared" si="159"/>
        <v/>
      </c>
      <c r="AS977" s="6"/>
      <c r="AT977" s="5"/>
      <c r="AU977" s="53"/>
      <c r="AV977" s="53"/>
      <c r="AW977" s="54"/>
      <c r="AX977" s="15" t="str">
        <f t="shared" si="160"/>
        <v/>
      </c>
      <c r="AY977" s="5"/>
      <c r="AZ977" s="27" t="str">
        <f>IFERROR(VLOOKUP(AY977,vlookup!A$2:I$331,2,FALSE),"")</f>
        <v/>
      </c>
      <c r="BA977" s="27" t="str">
        <f>IFERROR(VLOOKUP(AY977,vlookup!A$2:I$331,3,FALSE),"")</f>
        <v/>
      </c>
      <c r="BB977" s="5"/>
      <c r="BC977" s="27" t="str">
        <f>IFERROR(VLOOKUP(BB977,vlookup!D$2:E$331,2,FALSE),"")</f>
        <v/>
      </c>
      <c r="BD977" s="5"/>
      <c r="BE977" s="27" t="str">
        <f t="shared" si="161"/>
        <v/>
      </c>
      <c r="BF977" s="27" t="str">
        <f>IFERROR(VLOOKUP(BE977,vlookup!G$2:I$331,2,FALSE),"")</f>
        <v/>
      </c>
      <c r="BG977" s="27" t="str">
        <f>IFERROR(VLOOKUP(BE977,vlookup!G$2:I$331,3,FALSE),"")</f>
        <v/>
      </c>
      <c r="BH977" s="5"/>
      <c r="BI977" s="6"/>
      <c r="BJ977" s="6"/>
      <c r="BK977" s="6"/>
      <c r="BL977" s="6"/>
    </row>
    <row r="978" spans="1:64">
      <c r="A978" s="4"/>
      <c r="B978" s="5"/>
      <c r="C978" s="27" t="str">
        <f>IFERROR(VLOOKUP(B978,vlookup!A$2:I$331,2,FALSE),"")</f>
        <v/>
      </c>
      <c r="D978" s="27" t="str">
        <f>IFERROR(VLOOKUP(B978,vlookup!A$2:I$331,3,FALSE),"")</f>
        <v/>
      </c>
      <c r="E978" s="5"/>
      <c r="F978" s="27" t="str">
        <f>IFERROR(VLOOKUP(E978,vlookup!D$2:E$331,2,FALSE),"")</f>
        <v/>
      </c>
      <c r="G978" s="5"/>
      <c r="H978" s="27" t="str">
        <f t="shared" si="152"/>
        <v/>
      </c>
      <c r="I978" s="27" t="str">
        <f>IFERROR(VLOOKUP(H978,vlookup!G$2:I$331,2,FALSE),"")</f>
        <v/>
      </c>
      <c r="J978" s="27" t="str">
        <f>IFERROR(VLOOKUP(H978,vlookup!G$2:I$331,3,FALSE),"")</f>
        <v/>
      </c>
      <c r="K978" s="5"/>
      <c r="L978" s="6"/>
      <c r="M978" s="6"/>
      <c r="N978" s="6"/>
      <c r="O978" s="6"/>
      <c r="P978" s="6"/>
      <c r="Q978" s="14" t="str">
        <f t="shared" si="153"/>
        <v/>
      </c>
      <c r="R978" s="5"/>
      <c r="S978" s="6"/>
      <c r="T978" s="6"/>
      <c r="U978" s="5"/>
      <c r="V978" s="45">
        <f t="shared" si="154"/>
        <v>0</v>
      </c>
      <c r="W978" s="45">
        <f t="shared" si="155"/>
        <v>0</v>
      </c>
      <c r="X978" s="45" t="e">
        <f t="shared" si="156"/>
        <v>#VALUE!</v>
      </c>
      <c r="Y978" s="45">
        <f>IFERROR(VALUE(V978),VLOOKUP(V978,DayReplace[],2,0))</f>
        <v>0</v>
      </c>
      <c r="Z978" s="45">
        <f>IF(V978=0,1,
IF(OR(AND(COUNTIF(Table12[Normal and Leap Years],X978),AA978=3,Y978=30),
AND(COUNTIF(Table9[MM Year],X978),COUNTIF(Table13[Always 29-Day Months],AA978),Y978=30)),Y978
-1,Y978))</f>
        <v>1</v>
      </c>
      <c r="AA978" s="45">
        <f>IFERROR(VALUE(W978),VLOOKUP(W978,MonthReplace[],2,0))</f>
        <v>0</v>
      </c>
      <c r="AB978" s="45" t="e">
        <f>IF(COUNTIF(Table9[MM Year],X978),VLOOKUP(AA978,MonthSerial[],VLOOKUP(X978,Table9[],3,0)+2,0),DATE(X978,AA978,0)-AC978)</f>
        <v>#VALUE!</v>
      </c>
      <c r="AC978" s="45" t="e">
        <f>IF(COUNTIF(Table9[MM Year],X978),
VLOOKUP(X978,Table9[],5,0),
DATE(X978,1,0))</f>
        <v>#VALUE!</v>
      </c>
      <c r="AD978" s="46" t="e">
        <f>IF(AA978=0,DATE(YEAR(AC978+1),7,16),
IF(V978=0,IF(COUNTIF(Table9[MM Year],X978),AC978+AB978+Z978+15-DAY(AC978+AB978+Z978+15)+16,AC978+AB978+Z978-DAY(AC978+AB978+Z978)+16),
IF(COUNTIF(Table9[MM Year],X978),
IF(AC978+AB978+Z978&lt;VLOOKUP(X978,Table9[],7,0),AC978
+AB978+Z978+VLOOKUP(X978,Table9[],4,0),AC978+AB978+Z978),AC978
+AB978+Z978)))</f>
        <v>#VALUE!</v>
      </c>
      <c r="AE978" s="42"/>
      <c r="AF978" s="15" t="str">
        <f>IFERROR(IF(COUNTIF(Table9[MM Year],X978),
IF(AD978&lt;VLOOKUP(X978,Table9[],7,0),AD978
+VLOOKUP(X978,Table9[],4,0),AD978),AD978
),"")</f>
        <v/>
      </c>
      <c r="AG978" s="5"/>
      <c r="AH978" s="5"/>
      <c r="AI978" s="5"/>
      <c r="AJ978" s="6"/>
      <c r="AK978" s="6"/>
      <c r="AL978" s="12" t="str">
        <f t="shared" si="157"/>
        <v/>
      </c>
      <c r="AM978" s="5"/>
      <c r="AN978" s="27" t="str">
        <f t="shared" si="158"/>
        <v/>
      </c>
      <c r="AO978" s="5"/>
      <c r="AP978" s="5"/>
      <c r="AQ978" s="6"/>
      <c r="AR978" s="12" t="str">
        <f t="shared" si="159"/>
        <v/>
      </c>
      <c r="AS978" s="6"/>
      <c r="AT978" s="5"/>
      <c r="AU978" s="53"/>
      <c r="AV978" s="53"/>
      <c r="AW978" s="54"/>
      <c r="AX978" s="15" t="str">
        <f t="shared" si="160"/>
        <v/>
      </c>
      <c r="AY978" s="5"/>
      <c r="AZ978" s="27" t="str">
        <f>IFERROR(VLOOKUP(AY978,vlookup!A$2:I$331,2,FALSE),"")</f>
        <v/>
      </c>
      <c r="BA978" s="27" t="str">
        <f>IFERROR(VLOOKUP(AY978,vlookup!A$2:I$331,3,FALSE),"")</f>
        <v/>
      </c>
      <c r="BB978" s="5"/>
      <c r="BC978" s="27" t="str">
        <f>IFERROR(VLOOKUP(BB978,vlookup!D$2:E$331,2,FALSE),"")</f>
        <v/>
      </c>
      <c r="BD978" s="5"/>
      <c r="BE978" s="27" t="str">
        <f t="shared" si="161"/>
        <v/>
      </c>
      <c r="BF978" s="27" t="str">
        <f>IFERROR(VLOOKUP(BE978,vlookup!G$2:I$331,2,FALSE),"")</f>
        <v/>
      </c>
      <c r="BG978" s="27" t="str">
        <f>IFERROR(VLOOKUP(BE978,vlookup!G$2:I$331,3,FALSE),"")</f>
        <v/>
      </c>
      <c r="BH978" s="5"/>
      <c r="BI978" s="6"/>
      <c r="BJ978" s="6"/>
      <c r="BK978" s="6"/>
      <c r="BL978" s="6"/>
    </row>
    <row r="979" spans="1:64">
      <c r="A979" s="4"/>
      <c r="B979" s="5"/>
      <c r="C979" s="27" t="str">
        <f>IFERROR(VLOOKUP(B979,vlookup!A$2:I$331,2,FALSE),"")</f>
        <v/>
      </c>
      <c r="D979" s="27" t="str">
        <f>IFERROR(VLOOKUP(B979,vlookup!A$2:I$331,3,FALSE),"")</f>
        <v/>
      </c>
      <c r="E979" s="5"/>
      <c r="F979" s="27" t="str">
        <f>IFERROR(VLOOKUP(E979,vlookup!D$2:E$331,2,FALSE),"")</f>
        <v/>
      </c>
      <c r="G979" s="5"/>
      <c r="H979" s="27" t="str">
        <f t="shared" si="152"/>
        <v/>
      </c>
      <c r="I979" s="27" t="str">
        <f>IFERROR(VLOOKUP(H979,vlookup!G$2:I$331,2,FALSE),"")</f>
        <v/>
      </c>
      <c r="J979" s="27" t="str">
        <f>IFERROR(VLOOKUP(H979,vlookup!G$2:I$331,3,FALSE),"")</f>
        <v/>
      </c>
      <c r="K979" s="5"/>
      <c r="L979" s="6"/>
      <c r="M979" s="6"/>
      <c r="N979" s="6"/>
      <c r="O979" s="6"/>
      <c r="P979" s="6"/>
      <c r="Q979" s="14" t="str">
        <f t="shared" si="153"/>
        <v/>
      </c>
      <c r="R979" s="5"/>
      <c r="S979" s="6"/>
      <c r="T979" s="6"/>
      <c r="U979" s="5"/>
      <c r="V979" s="45">
        <f t="shared" si="154"/>
        <v>0</v>
      </c>
      <c r="W979" s="45">
        <f t="shared" si="155"/>
        <v>0</v>
      </c>
      <c r="X979" s="45" t="e">
        <f t="shared" si="156"/>
        <v>#VALUE!</v>
      </c>
      <c r="Y979" s="45">
        <f>IFERROR(VALUE(V979),VLOOKUP(V979,DayReplace[],2,0))</f>
        <v>0</v>
      </c>
      <c r="Z979" s="45">
        <f>IF(V979=0,1,
IF(OR(AND(COUNTIF(Table12[Normal and Leap Years],X979),AA979=3,Y979=30),
AND(COUNTIF(Table9[MM Year],X979),COUNTIF(Table13[Always 29-Day Months],AA979),Y979=30)),Y979
-1,Y979))</f>
        <v>1</v>
      </c>
      <c r="AA979" s="45">
        <f>IFERROR(VALUE(W979),VLOOKUP(W979,MonthReplace[],2,0))</f>
        <v>0</v>
      </c>
      <c r="AB979" s="45" t="e">
        <f>IF(COUNTIF(Table9[MM Year],X979),VLOOKUP(AA979,MonthSerial[],VLOOKUP(X979,Table9[],3,0)+2,0),DATE(X979,AA979,0)-AC979)</f>
        <v>#VALUE!</v>
      </c>
      <c r="AC979" s="45" t="e">
        <f>IF(COUNTIF(Table9[MM Year],X979),
VLOOKUP(X979,Table9[],5,0),
DATE(X979,1,0))</f>
        <v>#VALUE!</v>
      </c>
      <c r="AD979" s="46" t="e">
        <f>IF(AA979=0,DATE(YEAR(AC979+1),7,16),
IF(V979=0,IF(COUNTIF(Table9[MM Year],X979),AC979+AB979+Z979+15-DAY(AC979+AB979+Z979+15)+16,AC979+AB979+Z979-DAY(AC979+AB979+Z979)+16),
IF(COUNTIF(Table9[MM Year],X979),
IF(AC979+AB979+Z979&lt;VLOOKUP(X979,Table9[],7,0),AC979
+AB979+Z979+VLOOKUP(X979,Table9[],4,0),AC979+AB979+Z979),AC979
+AB979+Z979)))</f>
        <v>#VALUE!</v>
      </c>
      <c r="AE979" s="42"/>
      <c r="AF979" s="15" t="str">
        <f>IFERROR(IF(COUNTIF(Table9[MM Year],X979),
IF(AD979&lt;VLOOKUP(X979,Table9[],7,0),AD979
+VLOOKUP(X979,Table9[],4,0),AD979),AD979
),"")</f>
        <v/>
      </c>
      <c r="AG979" s="5"/>
      <c r="AH979" s="5"/>
      <c r="AI979" s="5"/>
      <c r="AJ979" s="6"/>
      <c r="AK979" s="6"/>
      <c r="AL979" s="12" t="str">
        <f t="shared" si="157"/>
        <v/>
      </c>
      <c r="AM979" s="5"/>
      <c r="AN979" s="27" t="str">
        <f t="shared" si="158"/>
        <v/>
      </c>
      <c r="AO979" s="5"/>
      <c r="AP979" s="5"/>
      <c r="AQ979" s="6"/>
      <c r="AR979" s="12" t="str">
        <f t="shared" si="159"/>
        <v/>
      </c>
      <c r="AS979" s="6"/>
      <c r="AT979" s="5"/>
      <c r="AU979" s="53"/>
      <c r="AV979" s="53"/>
      <c r="AW979" s="54"/>
      <c r="AX979" s="15" t="str">
        <f t="shared" si="160"/>
        <v/>
      </c>
      <c r="AY979" s="5"/>
      <c r="AZ979" s="27" t="str">
        <f>IFERROR(VLOOKUP(AY979,vlookup!A$2:I$331,2,FALSE),"")</f>
        <v/>
      </c>
      <c r="BA979" s="27" t="str">
        <f>IFERROR(VLOOKUP(AY979,vlookup!A$2:I$331,3,FALSE),"")</f>
        <v/>
      </c>
      <c r="BB979" s="5"/>
      <c r="BC979" s="27" t="str">
        <f>IFERROR(VLOOKUP(BB979,vlookup!D$2:E$331,2,FALSE),"")</f>
        <v/>
      </c>
      <c r="BD979" s="5"/>
      <c r="BE979" s="27" t="str">
        <f t="shared" si="161"/>
        <v/>
      </c>
      <c r="BF979" s="27" t="str">
        <f>IFERROR(VLOOKUP(BE979,vlookup!G$2:I$331,2,FALSE),"")</f>
        <v/>
      </c>
      <c r="BG979" s="27" t="str">
        <f>IFERROR(VLOOKUP(BE979,vlookup!G$2:I$331,3,FALSE),"")</f>
        <v/>
      </c>
      <c r="BH979" s="5"/>
      <c r="BI979" s="6"/>
      <c r="BJ979" s="6"/>
      <c r="BK979" s="6"/>
      <c r="BL979" s="6"/>
    </row>
    <row r="980" spans="1:64">
      <c r="A980" s="4"/>
      <c r="B980" s="5"/>
      <c r="C980" s="27" t="str">
        <f>IFERROR(VLOOKUP(B980,vlookup!A$2:I$331,2,FALSE),"")</f>
        <v/>
      </c>
      <c r="D980" s="27" t="str">
        <f>IFERROR(VLOOKUP(B980,vlookup!A$2:I$331,3,FALSE),"")</f>
        <v/>
      </c>
      <c r="E980" s="5"/>
      <c r="F980" s="27" t="str">
        <f>IFERROR(VLOOKUP(E980,vlookup!D$2:E$331,2,FALSE),"")</f>
        <v/>
      </c>
      <c r="G980" s="5"/>
      <c r="H980" s="27" t="str">
        <f t="shared" si="152"/>
        <v/>
      </c>
      <c r="I980" s="27" t="str">
        <f>IFERROR(VLOOKUP(H980,vlookup!G$2:I$331,2,FALSE),"")</f>
        <v/>
      </c>
      <c r="J980" s="27" t="str">
        <f>IFERROR(VLOOKUP(H980,vlookup!G$2:I$331,3,FALSE),"")</f>
        <v/>
      </c>
      <c r="K980" s="5"/>
      <c r="L980" s="6"/>
      <c r="M980" s="6"/>
      <c r="N980" s="6"/>
      <c r="O980" s="6"/>
      <c r="P980" s="6"/>
      <c r="Q980" s="14" t="str">
        <f t="shared" si="153"/>
        <v/>
      </c>
      <c r="R980" s="5"/>
      <c r="S980" s="6"/>
      <c r="T980" s="6"/>
      <c r="U980" s="5"/>
      <c r="V980" s="45">
        <f t="shared" si="154"/>
        <v>0</v>
      </c>
      <c r="W980" s="45">
        <f t="shared" si="155"/>
        <v>0</v>
      </c>
      <c r="X980" s="45" t="e">
        <f t="shared" si="156"/>
        <v>#VALUE!</v>
      </c>
      <c r="Y980" s="45">
        <f>IFERROR(VALUE(V980),VLOOKUP(V980,DayReplace[],2,0))</f>
        <v>0</v>
      </c>
      <c r="Z980" s="45">
        <f>IF(V980=0,1,
IF(OR(AND(COUNTIF(Table12[Normal and Leap Years],X980),AA980=3,Y980=30),
AND(COUNTIF(Table9[MM Year],X980),COUNTIF(Table13[Always 29-Day Months],AA980),Y980=30)),Y980
-1,Y980))</f>
        <v>1</v>
      </c>
      <c r="AA980" s="45">
        <f>IFERROR(VALUE(W980),VLOOKUP(W980,MonthReplace[],2,0))</f>
        <v>0</v>
      </c>
      <c r="AB980" s="45" t="e">
        <f>IF(COUNTIF(Table9[MM Year],X980),VLOOKUP(AA980,MonthSerial[],VLOOKUP(X980,Table9[],3,0)+2,0),DATE(X980,AA980,0)-AC980)</f>
        <v>#VALUE!</v>
      </c>
      <c r="AC980" s="45" t="e">
        <f>IF(COUNTIF(Table9[MM Year],X980),
VLOOKUP(X980,Table9[],5,0),
DATE(X980,1,0))</f>
        <v>#VALUE!</v>
      </c>
      <c r="AD980" s="46" t="e">
        <f>IF(AA980=0,DATE(YEAR(AC980+1),7,16),
IF(V980=0,IF(COUNTIF(Table9[MM Year],X980),AC980+AB980+Z980+15-DAY(AC980+AB980+Z980+15)+16,AC980+AB980+Z980-DAY(AC980+AB980+Z980)+16),
IF(COUNTIF(Table9[MM Year],X980),
IF(AC980+AB980+Z980&lt;VLOOKUP(X980,Table9[],7,0),AC980
+AB980+Z980+VLOOKUP(X980,Table9[],4,0),AC980+AB980+Z980),AC980
+AB980+Z980)))</f>
        <v>#VALUE!</v>
      </c>
      <c r="AE980" s="42"/>
      <c r="AF980" s="15" t="str">
        <f>IFERROR(IF(COUNTIF(Table9[MM Year],X980),
IF(AD980&lt;VLOOKUP(X980,Table9[],7,0),AD980
+VLOOKUP(X980,Table9[],4,0),AD980),AD980
),"")</f>
        <v/>
      </c>
      <c r="AG980" s="5"/>
      <c r="AH980" s="5"/>
      <c r="AI980" s="5"/>
      <c r="AJ980" s="6"/>
      <c r="AK980" s="6"/>
      <c r="AL980" s="12" t="str">
        <f t="shared" si="157"/>
        <v/>
      </c>
      <c r="AM980" s="5"/>
      <c r="AN980" s="27" t="str">
        <f t="shared" si="158"/>
        <v/>
      </c>
      <c r="AO980" s="5"/>
      <c r="AP980" s="5"/>
      <c r="AQ980" s="6"/>
      <c r="AR980" s="12" t="str">
        <f t="shared" si="159"/>
        <v/>
      </c>
      <c r="AS980" s="6"/>
      <c r="AT980" s="5"/>
      <c r="AU980" s="53"/>
      <c r="AV980" s="53"/>
      <c r="AW980" s="54"/>
      <c r="AX980" s="15" t="str">
        <f t="shared" si="160"/>
        <v/>
      </c>
      <c r="AY980" s="5"/>
      <c r="AZ980" s="27" t="str">
        <f>IFERROR(VLOOKUP(AY980,vlookup!A$2:I$331,2,FALSE),"")</f>
        <v/>
      </c>
      <c r="BA980" s="27" t="str">
        <f>IFERROR(VLOOKUP(AY980,vlookup!A$2:I$331,3,FALSE),"")</f>
        <v/>
      </c>
      <c r="BB980" s="5"/>
      <c r="BC980" s="27" t="str">
        <f>IFERROR(VLOOKUP(BB980,vlookup!D$2:E$331,2,FALSE),"")</f>
        <v/>
      </c>
      <c r="BD980" s="5"/>
      <c r="BE980" s="27" t="str">
        <f t="shared" si="161"/>
        <v/>
      </c>
      <c r="BF980" s="27" t="str">
        <f>IFERROR(VLOOKUP(BE980,vlookup!G$2:I$331,2,FALSE),"")</f>
        <v/>
      </c>
      <c r="BG980" s="27" t="str">
        <f>IFERROR(VLOOKUP(BE980,vlookup!G$2:I$331,3,FALSE),"")</f>
        <v/>
      </c>
      <c r="BH980" s="5"/>
      <c r="BI980" s="6"/>
      <c r="BJ980" s="6"/>
      <c r="BK980" s="6"/>
      <c r="BL980" s="6"/>
    </row>
    <row r="981" spans="1:64">
      <c r="A981" s="4"/>
      <c r="B981" s="5"/>
      <c r="C981" s="27" t="str">
        <f>IFERROR(VLOOKUP(B981,vlookup!A$2:I$331,2,FALSE),"")</f>
        <v/>
      </c>
      <c r="D981" s="27" t="str">
        <f>IFERROR(VLOOKUP(B981,vlookup!A$2:I$331,3,FALSE),"")</f>
        <v/>
      </c>
      <c r="E981" s="5"/>
      <c r="F981" s="27" t="str">
        <f>IFERROR(VLOOKUP(E981,vlookup!D$2:E$331,2,FALSE),"")</f>
        <v/>
      </c>
      <c r="G981" s="5"/>
      <c r="H981" s="27" t="str">
        <f t="shared" si="152"/>
        <v/>
      </c>
      <c r="I981" s="27" t="str">
        <f>IFERROR(VLOOKUP(H981,vlookup!G$2:I$331,2,FALSE),"")</f>
        <v/>
      </c>
      <c r="J981" s="27" t="str">
        <f>IFERROR(VLOOKUP(H981,vlookup!G$2:I$331,3,FALSE),"")</f>
        <v/>
      </c>
      <c r="K981" s="5"/>
      <c r="L981" s="6"/>
      <c r="M981" s="6"/>
      <c r="N981" s="6"/>
      <c r="O981" s="6"/>
      <c r="P981" s="6"/>
      <c r="Q981" s="14" t="str">
        <f t="shared" si="153"/>
        <v/>
      </c>
      <c r="R981" s="5"/>
      <c r="S981" s="6"/>
      <c r="T981" s="6"/>
      <c r="U981" s="5"/>
      <c r="V981" s="45">
        <f t="shared" si="154"/>
        <v>0</v>
      </c>
      <c r="W981" s="45">
        <f t="shared" si="155"/>
        <v>0</v>
      </c>
      <c r="X981" s="45" t="e">
        <f t="shared" si="156"/>
        <v>#VALUE!</v>
      </c>
      <c r="Y981" s="45">
        <f>IFERROR(VALUE(V981),VLOOKUP(V981,DayReplace[],2,0))</f>
        <v>0</v>
      </c>
      <c r="Z981" s="45">
        <f>IF(V981=0,1,
IF(OR(AND(COUNTIF(Table12[Normal and Leap Years],X981),AA981=3,Y981=30),
AND(COUNTIF(Table9[MM Year],X981),COUNTIF(Table13[Always 29-Day Months],AA981),Y981=30)),Y981
-1,Y981))</f>
        <v>1</v>
      </c>
      <c r="AA981" s="45">
        <f>IFERROR(VALUE(W981),VLOOKUP(W981,MonthReplace[],2,0))</f>
        <v>0</v>
      </c>
      <c r="AB981" s="45" t="e">
        <f>IF(COUNTIF(Table9[MM Year],X981),VLOOKUP(AA981,MonthSerial[],VLOOKUP(X981,Table9[],3,0)+2,0),DATE(X981,AA981,0)-AC981)</f>
        <v>#VALUE!</v>
      </c>
      <c r="AC981" s="45" t="e">
        <f>IF(COUNTIF(Table9[MM Year],X981),
VLOOKUP(X981,Table9[],5,0),
DATE(X981,1,0))</f>
        <v>#VALUE!</v>
      </c>
      <c r="AD981" s="46" t="e">
        <f>IF(AA981=0,DATE(YEAR(AC981+1),7,16),
IF(V981=0,IF(COUNTIF(Table9[MM Year],X981),AC981+AB981+Z981+15-DAY(AC981+AB981+Z981+15)+16,AC981+AB981+Z981-DAY(AC981+AB981+Z981)+16),
IF(COUNTIF(Table9[MM Year],X981),
IF(AC981+AB981+Z981&lt;VLOOKUP(X981,Table9[],7,0),AC981
+AB981+Z981+VLOOKUP(X981,Table9[],4,0),AC981+AB981+Z981),AC981
+AB981+Z981)))</f>
        <v>#VALUE!</v>
      </c>
      <c r="AE981" s="42"/>
      <c r="AF981" s="15" t="str">
        <f>IFERROR(IF(COUNTIF(Table9[MM Year],X981),
IF(AD981&lt;VLOOKUP(X981,Table9[],7,0),AD981
+VLOOKUP(X981,Table9[],4,0),AD981),AD981
),"")</f>
        <v/>
      </c>
      <c r="AG981" s="5"/>
      <c r="AH981" s="5"/>
      <c r="AI981" s="5"/>
      <c r="AJ981" s="6"/>
      <c r="AK981" s="6"/>
      <c r="AL981" s="12" t="str">
        <f t="shared" si="157"/>
        <v/>
      </c>
      <c r="AM981" s="5"/>
      <c r="AN981" s="27" t="str">
        <f t="shared" si="158"/>
        <v/>
      </c>
      <c r="AO981" s="5"/>
      <c r="AP981" s="5"/>
      <c r="AQ981" s="6"/>
      <c r="AR981" s="12" t="str">
        <f t="shared" si="159"/>
        <v/>
      </c>
      <c r="AS981" s="6"/>
      <c r="AT981" s="5"/>
      <c r="AU981" s="53"/>
      <c r="AV981" s="53"/>
      <c r="AW981" s="54"/>
      <c r="AX981" s="15" t="str">
        <f t="shared" si="160"/>
        <v/>
      </c>
      <c r="AY981" s="5"/>
      <c r="AZ981" s="27" t="str">
        <f>IFERROR(VLOOKUP(AY981,vlookup!A$2:I$331,2,FALSE),"")</f>
        <v/>
      </c>
      <c r="BA981" s="27" t="str">
        <f>IFERROR(VLOOKUP(AY981,vlookup!A$2:I$331,3,FALSE),"")</f>
        <v/>
      </c>
      <c r="BB981" s="5"/>
      <c r="BC981" s="27" t="str">
        <f>IFERROR(VLOOKUP(BB981,vlookup!D$2:E$331,2,FALSE),"")</f>
        <v/>
      </c>
      <c r="BD981" s="5"/>
      <c r="BE981" s="27" t="str">
        <f t="shared" si="161"/>
        <v/>
      </c>
      <c r="BF981" s="27" t="str">
        <f>IFERROR(VLOOKUP(BE981,vlookup!G$2:I$331,2,FALSE),"")</f>
        <v/>
      </c>
      <c r="BG981" s="27" t="str">
        <f>IFERROR(VLOOKUP(BE981,vlookup!G$2:I$331,3,FALSE),"")</f>
        <v/>
      </c>
      <c r="BH981" s="5"/>
      <c r="BI981" s="6"/>
      <c r="BJ981" s="6"/>
      <c r="BK981" s="6"/>
      <c r="BL981" s="6"/>
    </row>
    <row r="982" spans="1:64">
      <c r="A982" s="4"/>
      <c r="B982" s="5"/>
      <c r="C982" s="27" t="str">
        <f>IFERROR(VLOOKUP(B982,vlookup!A$2:I$331,2,FALSE),"")</f>
        <v/>
      </c>
      <c r="D982" s="27" t="str">
        <f>IFERROR(VLOOKUP(B982,vlookup!A$2:I$331,3,FALSE),"")</f>
        <v/>
      </c>
      <c r="E982" s="5"/>
      <c r="F982" s="27" t="str">
        <f>IFERROR(VLOOKUP(E982,vlookup!D$2:E$331,2,FALSE),"")</f>
        <v/>
      </c>
      <c r="G982" s="5"/>
      <c r="H982" s="27" t="str">
        <f t="shared" si="152"/>
        <v/>
      </c>
      <c r="I982" s="27" t="str">
        <f>IFERROR(VLOOKUP(H982,vlookup!G$2:I$331,2,FALSE),"")</f>
        <v/>
      </c>
      <c r="J982" s="27" t="str">
        <f>IFERROR(VLOOKUP(H982,vlookup!G$2:I$331,3,FALSE),"")</f>
        <v/>
      </c>
      <c r="K982" s="5"/>
      <c r="L982" s="6"/>
      <c r="M982" s="6"/>
      <c r="N982" s="6"/>
      <c r="O982" s="6"/>
      <c r="P982" s="6"/>
      <c r="Q982" s="14" t="str">
        <f t="shared" si="153"/>
        <v/>
      </c>
      <c r="R982" s="5"/>
      <c r="S982" s="6"/>
      <c r="T982" s="6"/>
      <c r="U982" s="5"/>
      <c r="V982" s="45">
        <f t="shared" si="154"/>
        <v>0</v>
      </c>
      <c r="W982" s="45">
        <f t="shared" si="155"/>
        <v>0</v>
      </c>
      <c r="X982" s="45" t="e">
        <f t="shared" si="156"/>
        <v>#VALUE!</v>
      </c>
      <c r="Y982" s="45">
        <f>IFERROR(VALUE(V982),VLOOKUP(V982,DayReplace[],2,0))</f>
        <v>0</v>
      </c>
      <c r="Z982" s="45">
        <f>IF(V982=0,1,
IF(OR(AND(COUNTIF(Table12[Normal and Leap Years],X982),AA982=3,Y982=30),
AND(COUNTIF(Table9[MM Year],X982),COUNTIF(Table13[Always 29-Day Months],AA982),Y982=30)),Y982
-1,Y982))</f>
        <v>1</v>
      </c>
      <c r="AA982" s="45">
        <f>IFERROR(VALUE(W982),VLOOKUP(W982,MonthReplace[],2,0))</f>
        <v>0</v>
      </c>
      <c r="AB982" s="45" t="e">
        <f>IF(COUNTIF(Table9[MM Year],X982),VLOOKUP(AA982,MonthSerial[],VLOOKUP(X982,Table9[],3,0)+2,0),DATE(X982,AA982,0)-AC982)</f>
        <v>#VALUE!</v>
      </c>
      <c r="AC982" s="45" t="e">
        <f>IF(COUNTIF(Table9[MM Year],X982),
VLOOKUP(X982,Table9[],5,0),
DATE(X982,1,0))</f>
        <v>#VALUE!</v>
      </c>
      <c r="AD982" s="46" t="e">
        <f>IF(AA982=0,DATE(YEAR(AC982+1),7,16),
IF(V982=0,IF(COUNTIF(Table9[MM Year],X982),AC982+AB982+Z982+15-DAY(AC982+AB982+Z982+15)+16,AC982+AB982+Z982-DAY(AC982+AB982+Z982)+16),
IF(COUNTIF(Table9[MM Year],X982),
IF(AC982+AB982+Z982&lt;VLOOKUP(X982,Table9[],7,0),AC982
+AB982+Z982+VLOOKUP(X982,Table9[],4,0),AC982+AB982+Z982),AC982
+AB982+Z982)))</f>
        <v>#VALUE!</v>
      </c>
      <c r="AE982" s="42"/>
      <c r="AF982" s="15" t="str">
        <f>IFERROR(IF(COUNTIF(Table9[MM Year],X982),
IF(AD982&lt;VLOOKUP(X982,Table9[],7,0),AD982
+VLOOKUP(X982,Table9[],4,0),AD982),AD982
),"")</f>
        <v/>
      </c>
      <c r="AG982" s="5"/>
      <c r="AH982" s="5"/>
      <c r="AI982" s="5"/>
      <c r="AJ982" s="6"/>
      <c r="AK982" s="6"/>
      <c r="AL982" s="12" t="str">
        <f t="shared" si="157"/>
        <v/>
      </c>
      <c r="AM982" s="5"/>
      <c r="AN982" s="27" t="str">
        <f t="shared" si="158"/>
        <v/>
      </c>
      <c r="AO982" s="5"/>
      <c r="AP982" s="5"/>
      <c r="AQ982" s="6"/>
      <c r="AR982" s="12" t="str">
        <f t="shared" si="159"/>
        <v/>
      </c>
      <c r="AS982" s="6"/>
      <c r="AT982" s="5"/>
      <c r="AU982" s="53"/>
      <c r="AV982" s="53"/>
      <c r="AW982" s="54"/>
      <c r="AX982" s="15" t="str">
        <f t="shared" si="160"/>
        <v/>
      </c>
      <c r="AY982" s="5"/>
      <c r="AZ982" s="27" t="str">
        <f>IFERROR(VLOOKUP(AY982,vlookup!A$2:I$331,2,FALSE),"")</f>
        <v/>
      </c>
      <c r="BA982" s="27" t="str">
        <f>IFERROR(VLOOKUP(AY982,vlookup!A$2:I$331,3,FALSE),"")</f>
        <v/>
      </c>
      <c r="BB982" s="5"/>
      <c r="BC982" s="27" t="str">
        <f>IFERROR(VLOOKUP(BB982,vlookup!D$2:E$331,2,FALSE),"")</f>
        <v/>
      </c>
      <c r="BD982" s="5"/>
      <c r="BE982" s="27" t="str">
        <f t="shared" si="161"/>
        <v/>
      </c>
      <c r="BF982" s="27" t="str">
        <f>IFERROR(VLOOKUP(BE982,vlookup!G$2:I$331,2,FALSE),"")</f>
        <v/>
      </c>
      <c r="BG982" s="27" t="str">
        <f>IFERROR(VLOOKUP(BE982,vlookup!G$2:I$331,3,FALSE),"")</f>
        <v/>
      </c>
      <c r="BH982" s="5"/>
      <c r="BI982" s="6"/>
      <c r="BJ982" s="6"/>
      <c r="BK982" s="6"/>
      <c r="BL982" s="6"/>
    </row>
    <row r="983" spans="1:64">
      <c r="A983" s="4"/>
      <c r="B983" s="5"/>
      <c r="C983" s="27" t="str">
        <f>IFERROR(VLOOKUP(B983,vlookup!A$2:I$331,2,FALSE),"")</f>
        <v/>
      </c>
      <c r="D983" s="27" t="str">
        <f>IFERROR(VLOOKUP(B983,vlookup!A$2:I$331,3,FALSE),"")</f>
        <v/>
      </c>
      <c r="E983" s="5"/>
      <c r="F983" s="27" t="str">
        <f>IFERROR(VLOOKUP(E983,vlookup!D$2:E$331,2,FALSE),"")</f>
        <v/>
      </c>
      <c r="G983" s="5"/>
      <c r="H983" s="27" t="str">
        <f t="shared" si="152"/>
        <v/>
      </c>
      <c r="I983" s="27" t="str">
        <f>IFERROR(VLOOKUP(H983,vlookup!G$2:I$331,2,FALSE),"")</f>
        <v/>
      </c>
      <c r="J983" s="27" t="str">
        <f>IFERROR(VLOOKUP(H983,vlookup!G$2:I$331,3,FALSE),"")</f>
        <v/>
      </c>
      <c r="K983" s="5"/>
      <c r="L983" s="6"/>
      <c r="M983" s="6"/>
      <c r="N983" s="6"/>
      <c r="O983" s="6"/>
      <c r="P983" s="6"/>
      <c r="Q983" s="14" t="str">
        <f t="shared" si="153"/>
        <v/>
      </c>
      <c r="R983" s="5"/>
      <c r="S983" s="6"/>
      <c r="T983" s="6"/>
      <c r="U983" s="5"/>
      <c r="V983" s="45">
        <f t="shared" si="154"/>
        <v>0</v>
      </c>
      <c r="W983" s="45">
        <f t="shared" si="155"/>
        <v>0</v>
      </c>
      <c r="X983" s="45" t="e">
        <f t="shared" si="156"/>
        <v>#VALUE!</v>
      </c>
      <c r="Y983" s="45">
        <f>IFERROR(VALUE(V983),VLOOKUP(V983,DayReplace[],2,0))</f>
        <v>0</v>
      </c>
      <c r="Z983" s="45">
        <f>IF(V983=0,1,
IF(OR(AND(COUNTIF(Table12[Normal and Leap Years],X983),AA983=3,Y983=30),
AND(COUNTIF(Table9[MM Year],X983),COUNTIF(Table13[Always 29-Day Months],AA983),Y983=30)),Y983
-1,Y983))</f>
        <v>1</v>
      </c>
      <c r="AA983" s="45">
        <f>IFERROR(VALUE(W983),VLOOKUP(W983,MonthReplace[],2,0))</f>
        <v>0</v>
      </c>
      <c r="AB983" s="45" t="e">
        <f>IF(COUNTIF(Table9[MM Year],X983),VLOOKUP(AA983,MonthSerial[],VLOOKUP(X983,Table9[],3,0)+2,0),DATE(X983,AA983,0)-AC983)</f>
        <v>#VALUE!</v>
      </c>
      <c r="AC983" s="45" t="e">
        <f>IF(COUNTIF(Table9[MM Year],X983),
VLOOKUP(X983,Table9[],5,0),
DATE(X983,1,0))</f>
        <v>#VALUE!</v>
      </c>
      <c r="AD983" s="46" t="e">
        <f>IF(AA983=0,DATE(YEAR(AC983+1),7,16),
IF(V983=0,IF(COUNTIF(Table9[MM Year],X983),AC983+AB983+Z983+15-DAY(AC983+AB983+Z983+15)+16,AC983+AB983+Z983-DAY(AC983+AB983+Z983)+16),
IF(COUNTIF(Table9[MM Year],X983),
IF(AC983+AB983+Z983&lt;VLOOKUP(X983,Table9[],7,0),AC983
+AB983+Z983+VLOOKUP(X983,Table9[],4,0),AC983+AB983+Z983),AC983
+AB983+Z983)))</f>
        <v>#VALUE!</v>
      </c>
      <c r="AE983" s="42"/>
      <c r="AF983" s="15" t="str">
        <f>IFERROR(IF(COUNTIF(Table9[MM Year],X983),
IF(AD983&lt;VLOOKUP(X983,Table9[],7,0),AD983
+VLOOKUP(X983,Table9[],4,0),AD983),AD983
),"")</f>
        <v/>
      </c>
      <c r="AG983" s="5"/>
      <c r="AH983" s="5"/>
      <c r="AI983" s="5"/>
      <c r="AJ983" s="6"/>
      <c r="AK983" s="6"/>
      <c r="AL983" s="12" t="str">
        <f t="shared" si="157"/>
        <v/>
      </c>
      <c r="AM983" s="5"/>
      <c r="AN983" s="27" t="str">
        <f t="shared" si="158"/>
        <v/>
      </c>
      <c r="AO983" s="5"/>
      <c r="AP983" s="5"/>
      <c r="AQ983" s="6"/>
      <c r="AR983" s="12" t="str">
        <f t="shared" si="159"/>
        <v/>
      </c>
      <c r="AS983" s="6"/>
      <c r="AT983" s="5"/>
      <c r="AU983" s="53"/>
      <c r="AV983" s="53"/>
      <c r="AW983" s="54"/>
      <c r="AX983" s="15" t="str">
        <f t="shared" si="160"/>
        <v/>
      </c>
      <c r="AY983" s="5"/>
      <c r="AZ983" s="27" t="str">
        <f>IFERROR(VLOOKUP(AY983,vlookup!A$2:I$331,2,FALSE),"")</f>
        <v/>
      </c>
      <c r="BA983" s="27" t="str">
        <f>IFERROR(VLOOKUP(AY983,vlookup!A$2:I$331,3,FALSE),"")</f>
        <v/>
      </c>
      <c r="BB983" s="5"/>
      <c r="BC983" s="27" t="str">
        <f>IFERROR(VLOOKUP(BB983,vlookup!D$2:E$331,2,FALSE),"")</f>
        <v/>
      </c>
      <c r="BD983" s="5"/>
      <c r="BE983" s="27" t="str">
        <f t="shared" si="161"/>
        <v/>
      </c>
      <c r="BF983" s="27" t="str">
        <f>IFERROR(VLOOKUP(BE983,vlookup!G$2:I$331,2,FALSE),"")</f>
        <v/>
      </c>
      <c r="BG983" s="27" t="str">
        <f>IFERROR(VLOOKUP(BE983,vlookup!G$2:I$331,3,FALSE),"")</f>
        <v/>
      </c>
      <c r="BH983" s="5"/>
      <c r="BI983" s="6"/>
      <c r="BJ983" s="6"/>
      <c r="BK983" s="6"/>
      <c r="BL983" s="6"/>
    </row>
    <row r="984" spans="1:64">
      <c r="A984" s="4"/>
      <c r="B984" s="5"/>
      <c r="C984" s="27" t="str">
        <f>IFERROR(VLOOKUP(B984,vlookup!A$2:I$331,2,FALSE),"")</f>
        <v/>
      </c>
      <c r="D984" s="27" t="str">
        <f>IFERROR(VLOOKUP(B984,vlookup!A$2:I$331,3,FALSE),"")</f>
        <v/>
      </c>
      <c r="E984" s="5"/>
      <c r="F984" s="27" t="str">
        <f>IFERROR(VLOOKUP(E984,vlookup!D$2:E$331,2,FALSE),"")</f>
        <v/>
      </c>
      <c r="G984" s="5"/>
      <c r="H984" s="27" t="str">
        <f t="shared" si="152"/>
        <v/>
      </c>
      <c r="I984" s="27" t="str">
        <f>IFERROR(VLOOKUP(H984,vlookup!G$2:I$331,2,FALSE),"")</f>
        <v/>
      </c>
      <c r="J984" s="27" t="str">
        <f>IFERROR(VLOOKUP(H984,vlookup!G$2:I$331,3,FALSE),"")</f>
        <v/>
      </c>
      <c r="K984" s="5"/>
      <c r="L984" s="6"/>
      <c r="M984" s="6"/>
      <c r="N984" s="6"/>
      <c r="O984" s="6"/>
      <c r="P984" s="6"/>
      <c r="Q984" s="14" t="str">
        <f t="shared" si="153"/>
        <v/>
      </c>
      <c r="R984" s="5"/>
      <c r="S984" s="6"/>
      <c r="T984" s="6"/>
      <c r="U984" s="5"/>
      <c r="V984" s="45">
        <f t="shared" si="154"/>
        <v>0</v>
      </c>
      <c r="W984" s="45">
        <f t="shared" si="155"/>
        <v>0</v>
      </c>
      <c r="X984" s="45" t="e">
        <f t="shared" si="156"/>
        <v>#VALUE!</v>
      </c>
      <c r="Y984" s="45">
        <f>IFERROR(VALUE(V984),VLOOKUP(V984,DayReplace[],2,0))</f>
        <v>0</v>
      </c>
      <c r="Z984" s="45">
        <f>IF(V984=0,1,
IF(OR(AND(COUNTIF(Table12[Normal and Leap Years],X984),AA984=3,Y984=30),
AND(COUNTIF(Table9[MM Year],X984),COUNTIF(Table13[Always 29-Day Months],AA984),Y984=30)),Y984
-1,Y984))</f>
        <v>1</v>
      </c>
      <c r="AA984" s="45">
        <f>IFERROR(VALUE(W984),VLOOKUP(W984,MonthReplace[],2,0))</f>
        <v>0</v>
      </c>
      <c r="AB984" s="45" t="e">
        <f>IF(COUNTIF(Table9[MM Year],X984),VLOOKUP(AA984,MonthSerial[],VLOOKUP(X984,Table9[],3,0)+2,0),DATE(X984,AA984,0)-AC984)</f>
        <v>#VALUE!</v>
      </c>
      <c r="AC984" s="45" t="e">
        <f>IF(COUNTIF(Table9[MM Year],X984),
VLOOKUP(X984,Table9[],5,0),
DATE(X984,1,0))</f>
        <v>#VALUE!</v>
      </c>
      <c r="AD984" s="46" t="e">
        <f>IF(AA984=0,DATE(YEAR(AC984+1),7,16),
IF(V984=0,IF(COUNTIF(Table9[MM Year],X984),AC984+AB984+Z984+15-DAY(AC984+AB984+Z984+15)+16,AC984+AB984+Z984-DAY(AC984+AB984+Z984)+16),
IF(COUNTIF(Table9[MM Year],X984),
IF(AC984+AB984+Z984&lt;VLOOKUP(X984,Table9[],7,0),AC984
+AB984+Z984+VLOOKUP(X984,Table9[],4,0),AC984+AB984+Z984),AC984
+AB984+Z984)))</f>
        <v>#VALUE!</v>
      </c>
      <c r="AE984" s="42"/>
      <c r="AF984" s="15" t="str">
        <f>IFERROR(IF(COUNTIF(Table9[MM Year],X984),
IF(AD984&lt;VLOOKUP(X984,Table9[],7,0),AD984
+VLOOKUP(X984,Table9[],4,0),AD984),AD984
),"")</f>
        <v/>
      </c>
      <c r="AG984" s="5"/>
      <c r="AH984" s="5"/>
      <c r="AI984" s="5"/>
      <c r="AJ984" s="6"/>
      <c r="AK984" s="6"/>
      <c r="AL984" s="12" t="str">
        <f t="shared" si="157"/>
        <v/>
      </c>
      <c r="AM984" s="5"/>
      <c r="AN984" s="27" t="str">
        <f t="shared" si="158"/>
        <v/>
      </c>
      <c r="AO984" s="5"/>
      <c r="AP984" s="5"/>
      <c r="AQ984" s="6"/>
      <c r="AR984" s="12" t="str">
        <f t="shared" si="159"/>
        <v/>
      </c>
      <c r="AS984" s="6"/>
      <c r="AT984" s="5"/>
      <c r="AU984" s="53"/>
      <c r="AV984" s="53"/>
      <c r="AW984" s="54"/>
      <c r="AX984" s="15" t="str">
        <f t="shared" si="160"/>
        <v/>
      </c>
      <c r="AY984" s="5"/>
      <c r="AZ984" s="27" t="str">
        <f>IFERROR(VLOOKUP(AY984,vlookup!A$2:I$331,2,FALSE),"")</f>
        <v/>
      </c>
      <c r="BA984" s="27" t="str">
        <f>IFERROR(VLOOKUP(AY984,vlookup!A$2:I$331,3,FALSE),"")</f>
        <v/>
      </c>
      <c r="BB984" s="5"/>
      <c r="BC984" s="27" t="str">
        <f>IFERROR(VLOOKUP(BB984,vlookup!D$2:E$331,2,FALSE),"")</f>
        <v/>
      </c>
      <c r="BD984" s="5"/>
      <c r="BE984" s="27" t="str">
        <f t="shared" si="161"/>
        <v/>
      </c>
      <c r="BF984" s="27" t="str">
        <f>IFERROR(VLOOKUP(BE984,vlookup!G$2:I$331,2,FALSE),"")</f>
        <v/>
      </c>
      <c r="BG984" s="27" t="str">
        <f>IFERROR(VLOOKUP(BE984,vlookup!G$2:I$331,3,FALSE),"")</f>
        <v/>
      </c>
      <c r="BH984" s="5"/>
      <c r="BI984" s="6"/>
      <c r="BJ984" s="6"/>
      <c r="BK984" s="6"/>
      <c r="BL984" s="6"/>
    </row>
    <row r="985" spans="1:64">
      <c r="A985" s="4"/>
      <c r="B985" s="5"/>
      <c r="C985" s="27" t="str">
        <f>IFERROR(VLOOKUP(B985,vlookup!A$2:I$331,2,FALSE),"")</f>
        <v/>
      </c>
      <c r="D985" s="27" t="str">
        <f>IFERROR(VLOOKUP(B985,vlookup!A$2:I$331,3,FALSE),"")</f>
        <v/>
      </c>
      <c r="E985" s="5"/>
      <c r="F985" s="27" t="str">
        <f>IFERROR(VLOOKUP(E985,vlookup!D$2:E$331,2,FALSE),"")</f>
        <v/>
      </c>
      <c r="G985" s="5"/>
      <c r="H985" s="27" t="str">
        <f t="shared" si="152"/>
        <v/>
      </c>
      <c r="I985" s="27" t="str">
        <f>IFERROR(VLOOKUP(H985,vlookup!G$2:I$331,2,FALSE),"")</f>
        <v/>
      </c>
      <c r="J985" s="27" t="str">
        <f>IFERROR(VLOOKUP(H985,vlookup!G$2:I$331,3,FALSE),"")</f>
        <v/>
      </c>
      <c r="K985" s="5"/>
      <c r="L985" s="6"/>
      <c r="M985" s="6"/>
      <c r="N985" s="6"/>
      <c r="O985" s="6"/>
      <c r="P985" s="6"/>
      <c r="Q985" s="14" t="str">
        <f t="shared" si="153"/>
        <v/>
      </c>
      <c r="R985" s="5"/>
      <c r="S985" s="6"/>
      <c r="T985" s="6"/>
      <c r="U985" s="5"/>
      <c r="V985" s="45">
        <f t="shared" si="154"/>
        <v>0</v>
      </c>
      <c r="W985" s="45">
        <f t="shared" si="155"/>
        <v>0</v>
      </c>
      <c r="X985" s="45" t="e">
        <f t="shared" si="156"/>
        <v>#VALUE!</v>
      </c>
      <c r="Y985" s="45">
        <f>IFERROR(VALUE(V985),VLOOKUP(V985,DayReplace[],2,0))</f>
        <v>0</v>
      </c>
      <c r="Z985" s="45">
        <f>IF(V985=0,1,
IF(OR(AND(COUNTIF(Table12[Normal and Leap Years],X985),AA985=3,Y985=30),
AND(COUNTIF(Table9[MM Year],X985),COUNTIF(Table13[Always 29-Day Months],AA985),Y985=30)),Y985
-1,Y985))</f>
        <v>1</v>
      </c>
      <c r="AA985" s="45">
        <f>IFERROR(VALUE(W985),VLOOKUP(W985,MonthReplace[],2,0))</f>
        <v>0</v>
      </c>
      <c r="AB985" s="45" t="e">
        <f>IF(COUNTIF(Table9[MM Year],X985),VLOOKUP(AA985,MonthSerial[],VLOOKUP(X985,Table9[],3,0)+2,0),DATE(X985,AA985,0)-AC985)</f>
        <v>#VALUE!</v>
      </c>
      <c r="AC985" s="45" t="e">
        <f>IF(COUNTIF(Table9[MM Year],X985),
VLOOKUP(X985,Table9[],5,0),
DATE(X985,1,0))</f>
        <v>#VALUE!</v>
      </c>
      <c r="AD985" s="46" t="e">
        <f>IF(AA985=0,DATE(YEAR(AC985+1),7,16),
IF(V985=0,IF(COUNTIF(Table9[MM Year],X985),AC985+AB985+Z985+15-DAY(AC985+AB985+Z985+15)+16,AC985+AB985+Z985-DAY(AC985+AB985+Z985)+16),
IF(COUNTIF(Table9[MM Year],X985),
IF(AC985+AB985+Z985&lt;VLOOKUP(X985,Table9[],7,0),AC985
+AB985+Z985+VLOOKUP(X985,Table9[],4,0),AC985+AB985+Z985),AC985
+AB985+Z985)))</f>
        <v>#VALUE!</v>
      </c>
      <c r="AE985" s="42"/>
      <c r="AF985" s="15" t="str">
        <f>IFERROR(IF(COUNTIF(Table9[MM Year],X985),
IF(AD985&lt;VLOOKUP(X985,Table9[],7,0),AD985
+VLOOKUP(X985,Table9[],4,0),AD985),AD985
),"")</f>
        <v/>
      </c>
      <c r="AG985" s="5"/>
      <c r="AH985" s="5"/>
      <c r="AI985" s="5"/>
      <c r="AJ985" s="6"/>
      <c r="AK985" s="6"/>
      <c r="AL985" s="12" t="str">
        <f t="shared" si="157"/>
        <v/>
      </c>
      <c r="AM985" s="5"/>
      <c r="AN985" s="27" t="str">
        <f t="shared" si="158"/>
        <v/>
      </c>
      <c r="AO985" s="5"/>
      <c r="AP985" s="5"/>
      <c r="AQ985" s="6"/>
      <c r="AR985" s="12" t="str">
        <f t="shared" si="159"/>
        <v/>
      </c>
      <c r="AS985" s="6"/>
      <c r="AT985" s="5"/>
      <c r="AU985" s="53"/>
      <c r="AV985" s="53"/>
      <c r="AW985" s="54"/>
      <c r="AX985" s="15" t="str">
        <f t="shared" si="160"/>
        <v/>
      </c>
      <c r="AY985" s="5"/>
      <c r="AZ985" s="27" t="str">
        <f>IFERROR(VLOOKUP(AY985,vlookup!A$2:I$331,2,FALSE),"")</f>
        <v/>
      </c>
      <c r="BA985" s="27" t="str">
        <f>IFERROR(VLOOKUP(AY985,vlookup!A$2:I$331,3,FALSE),"")</f>
        <v/>
      </c>
      <c r="BB985" s="5"/>
      <c r="BC985" s="27" t="str">
        <f>IFERROR(VLOOKUP(BB985,vlookup!D$2:E$331,2,FALSE),"")</f>
        <v/>
      </c>
      <c r="BD985" s="5"/>
      <c r="BE985" s="27" t="str">
        <f t="shared" si="161"/>
        <v/>
      </c>
      <c r="BF985" s="27" t="str">
        <f>IFERROR(VLOOKUP(BE985,vlookup!G$2:I$331,2,FALSE),"")</f>
        <v/>
      </c>
      <c r="BG985" s="27" t="str">
        <f>IFERROR(VLOOKUP(BE985,vlookup!G$2:I$331,3,FALSE),"")</f>
        <v/>
      </c>
      <c r="BH985" s="5"/>
      <c r="BI985" s="6"/>
      <c r="BJ985" s="6"/>
      <c r="BK985" s="6"/>
      <c r="BL985" s="6"/>
    </row>
    <row r="986" spans="1:64">
      <c r="A986" s="4"/>
      <c r="B986" s="5"/>
      <c r="C986" s="27" t="str">
        <f>IFERROR(VLOOKUP(B986,vlookup!A$2:I$331,2,FALSE),"")</f>
        <v/>
      </c>
      <c r="D986" s="27" t="str">
        <f>IFERROR(VLOOKUP(B986,vlookup!A$2:I$331,3,FALSE),"")</f>
        <v/>
      </c>
      <c r="E986" s="5"/>
      <c r="F986" s="27" t="str">
        <f>IFERROR(VLOOKUP(E986,vlookup!D$2:E$331,2,FALSE),"")</f>
        <v/>
      </c>
      <c r="G986" s="5"/>
      <c r="H986" s="27" t="str">
        <f t="shared" si="152"/>
        <v/>
      </c>
      <c r="I986" s="27" t="str">
        <f>IFERROR(VLOOKUP(H986,vlookup!G$2:I$331,2,FALSE),"")</f>
        <v/>
      </c>
      <c r="J986" s="27" t="str">
        <f>IFERROR(VLOOKUP(H986,vlookup!G$2:I$331,3,FALSE),"")</f>
        <v/>
      </c>
      <c r="K986" s="5"/>
      <c r="L986" s="6"/>
      <c r="M986" s="6"/>
      <c r="N986" s="6"/>
      <c r="O986" s="6"/>
      <c r="P986" s="6"/>
      <c r="Q986" s="14" t="str">
        <f t="shared" si="153"/>
        <v/>
      </c>
      <c r="R986" s="5"/>
      <c r="S986" s="6"/>
      <c r="T986" s="6"/>
      <c r="U986" s="5"/>
      <c r="V986" s="45">
        <f t="shared" si="154"/>
        <v>0</v>
      </c>
      <c r="W986" s="45">
        <f t="shared" si="155"/>
        <v>0</v>
      </c>
      <c r="X986" s="45" t="e">
        <f t="shared" si="156"/>
        <v>#VALUE!</v>
      </c>
      <c r="Y986" s="45">
        <f>IFERROR(VALUE(V986),VLOOKUP(V986,DayReplace[],2,0))</f>
        <v>0</v>
      </c>
      <c r="Z986" s="45">
        <f>IF(V986=0,1,
IF(OR(AND(COUNTIF(Table12[Normal and Leap Years],X986),AA986=3,Y986=30),
AND(COUNTIF(Table9[MM Year],X986),COUNTIF(Table13[Always 29-Day Months],AA986),Y986=30)),Y986
-1,Y986))</f>
        <v>1</v>
      </c>
      <c r="AA986" s="45">
        <f>IFERROR(VALUE(W986),VLOOKUP(W986,MonthReplace[],2,0))</f>
        <v>0</v>
      </c>
      <c r="AB986" s="45" t="e">
        <f>IF(COUNTIF(Table9[MM Year],X986),VLOOKUP(AA986,MonthSerial[],VLOOKUP(X986,Table9[],3,0)+2,0),DATE(X986,AA986,0)-AC986)</f>
        <v>#VALUE!</v>
      </c>
      <c r="AC986" s="45" t="e">
        <f>IF(COUNTIF(Table9[MM Year],X986),
VLOOKUP(X986,Table9[],5,0),
DATE(X986,1,0))</f>
        <v>#VALUE!</v>
      </c>
      <c r="AD986" s="46" t="e">
        <f>IF(AA986=0,DATE(YEAR(AC986+1),7,16),
IF(V986=0,IF(COUNTIF(Table9[MM Year],X986),AC986+AB986+Z986+15-DAY(AC986+AB986+Z986+15)+16,AC986+AB986+Z986-DAY(AC986+AB986+Z986)+16),
IF(COUNTIF(Table9[MM Year],X986),
IF(AC986+AB986+Z986&lt;VLOOKUP(X986,Table9[],7,0),AC986
+AB986+Z986+VLOOKUP(X986,Table9[],4,0),AC986+AB986+Z986),AC986
+AB986+Z986)))</f>
        <v>#VALUE!</v>
      </c>
      <c r="AE986" s="42"/>
      <c r="AF986" s="15" t="str">
        <f>IFERROR(IF(COUNTIF(Table9[MM Year],X986),
IF(AD986&lt;VLOOKUP(X986,Table9[],7,0),AD986
+VLOOKUP(X986,Table9[],4,0),AD986),AD986
),"")</f>
        <v/>
      </c>
      <c r="AG986" s="5"/>
      <c r="AH986" s="5"/>
      <c r="AI986" s="5"/>
      <c r="AJ986" s="6"/>
      <c r="AK986" s="6"/>
      <c r="AL986" s="12" t="str">
        <f t="shared" si="157"/>
        <v/>
      </c>
      <c r="AM986" s="5"/>
      <c r="AN986" s="27" t="str">
        <f t="shared" si="158"/>
        <v/>
      </c>
      <c r="AO986" s="5"/>
      <c r="AP986" s="5"/>
      <c r="AQ986" s="6"/>
      <c r="AR986" s="12" t="str">
        <f t="shared" si="159"/>
        <v/>
      </c>
      <c r="AS986" s="6"/>
      <c r="AT986" s="5"/>
      <c r="AU986" s="53"/>
      <c r="AV986" s="53"/>
      <c r="AW986" s="54"/>
      <c r="AX986" s="15" t="str">
        <f t="shared" si="160"/>
        <v/>
      </c>
      <c r="AY986" s="5"/>
      <c r="AZ986" s="27" t="str">
        <f>IFERROR(VLOOKUP(AY986,vlookup!A$2:I$331,2,FALSE),"")</f>
        <v/>
      </c>
      <c r="BA986" s="27" t="str">
        <f>IFERROR(VLOOKUP(AY986,vlookup!A$2:I$331,3,FALSE),"")</f>
        <v/>
      </c>
      <c r="BB986" s="5"/>
      <c r="BC986" s="27" t="str">
        <f>IFERROR(VLOOKUP(BB986,vlookup!D$2:E$331,2,FALSE),"")</f>
        <v/>
      </c>
      <c r="BD986" s="5"/>
      <c r="BE986" s="27" t="str">
        <f t="shared" si="161"/>
        <v/>
      </c>
      <c r="BF986" s="27" t="str">
        <f>IFERROR(VLOOKUP(BE986,vlookup!G$2:I$331,2,FALSE),"")</f>
        <v/>
      </c>
      <c r="BG986" s="27" t="str">
        <f>IFERROR(VLOOKUP(BE986,vlookup!G$2:I$331,3,FALSE),"")</f>
        <v/>
      </c>
      <c r="BH986" s="5"/>
      <c r="BI986" s="6"/>
      <c r="BJ986" s="6"/>
      <c r="BK986" s="6"/>
      <c r="BL986" s="6"/>
    </row>
    <row r="987" spans="1:64">
      <c r="A987" s="4"/>
      <c r="B987" s="5"/>
      <c r="C987" s="27" t="str">
        <f>IFERROR(VLOOKUP(B987,vlookup!A$2:I$331,2,FALSE),"")</f>
        <v/>
      </c>
      <c r="D987" s="27" t="str">
        <f>IFERROR(VLOOKUP(B987,vlookup!A$2:I$331,3,FALSE),"")</f>
        <v/>
      </c>
      <c r="E987" s="5"/>
      <c r="F987" s="27" t="str">
        <f>IFERROR(VLOOKUP(E987,vlookup!D$2:E$331,2,FALSE),"")</f>
        <v/>
      </c>
      <c r="G987" s="5"/>
      <c r="H987" s="27" t="str">
        <f t="shared" si="152"/>
        <v/>
      </c>
      <c r="I987" s="27" t="str">
        <f>IFERROR(VLOOKUP(H987,vlookup!G$2:I$331,2,FALSE),"")</f>
        <v/>
      </c>
      <c r="J987" s="27" t="str">
        <f>IFERROR(VLOOKUP(H987,vlookup!G$2:I$331,3,FALSE),"")</f>
        <v/>
      </c>
      <c r="K987" s="5"/>
      <c r="L987" s="6"/>
      <c r="M987" s="6"/>
      <c r="N987" s="6"/>
      <c r="O987" s="6"/>
      <c r="P987" s="6"/>
      <c r="Q987" s="14" t="str">
        <f t="shared" si="153"/>
        <v/>
      </c>
      <c r="R987" s="5"/>
      <c r="S987" s="6"/>
      <c r="T987" s="6"/>
      <c r="U987" s="5"/>
      <c r="V987" s="45">
        <f t="shared" si="154"/>
        <v>0</v>
      </c>
      <c r="W987" s="45">
        <f t="shared" si="155"/>
        <v>0</v>
      </c>
      <c r="X987" s="45" t="e">
        <f t="shared" si="156"/>
        <v>#VALUE!</v>
      </c>
      <c r="Y987" s="45">
        <f>IFERROR(VALUE(V987),VLOOKUP(V987,DayReplace[],2,0))</f>
        <v>0</v>
      </c>
      <c r="Z987" s="45">
        <f>IF(V987=0,1,
IF(OR(AND(COUNTIF(Table12[Normal and Leap Years],X987),AA987=3,Y987=30),
AND(COUNTIF(Table9[MM Year],X987),COUNTIF(Table13[Always 29-Day Months],AA987),Y987=30)),Y987
-1,Y987))</f>
        <v>1</v>
      </c>
      <c r="AA987" s="45">
        <f>IFERROR(VALUE(W987),VLOOKUP(W987,MonthReplace[],2,0))</f>
        <v>0</v>
      </c>
      <c r="AB987" s="45" t="e">
        <f>IF(COUNTIF(Table9[MM Year],X987),VLOOKUP(AA987,MonthSerial[],VLOOKUP(X987,Table9[],3,0)+2,0),DATE(X987,AA987,0)-AC987)</f>
        <v>#VALUE!</v>
      </c>
      <c r="AC987" s="45" t="e">
        <f>IF(COUNTIF(Table9[MM Year],X987),
VLOOKUP(X987,Table9[],5,0),
DATE(X987,1,0))</f>
        <v>#VALUE!</v>
      </c>
      <c r="AD987" s="46" t="e">
        <f>IF(AA987=0,DATE(YEAR(AC987+1),7,16),
IF(V987=0,IF(COUNTIF(Table9[MM Year],X987),AC987+AB987+Z987+15-DAY(AC987+AB987+Z987+15)+16,AC987+AB987+Z987-DAY(AC987+AB987+Z987)+16),
IF(COUNTIF(Table9[MM Year],X987),
IF(AC987+AB987+Z987&lt;VLOOKUP(X987,Table9[],7,0),AC987
+AB987+Z987+VLOOKUP(X987,Table9[],4,0),AC987+AB987+Z987),AC987
+AB987+Z987)))</f>
        <v>#VALUE!</v>
      </c>
      <c r="AE987" s="42"/>
      <c r="AF987" s="15" t="str">
        <f>IFERROR(IF(COUNTIF(Table9[MM Year],X987),
IF(AD987&lt;VLOOKUP(X987,Table9[],7,0),AD987
+VLOOKUP(X987,Table9[],4,0),AD987),AD987
),"")</f>
        <v/>
      </c>
      <c r="AG987" s="5"/>
      <c r="AH987" s="5"/>
      <c r="AI987" s="5"/>
      <c r="AJ987" s="6"/>
      <c r="AK987" s="6"/>
      <c r="AL987" s="12" t="str">
        <f t="shared" si="157"/>
        <v/>
      </c>
      <c r="AM987" s="5"/>
      <c r="AN987" s="27" t="str">
        <f t="shared" si="158"/>
        <v/>
      </c>
      <c r="AO987" s="5"/>
      <c r="AP987" s="5"/>
      <c r="AQ987" s="6"/>
      <c r="AR987" s="12" t="str">
        <f t="shared" si="159"/>
        <v/>
      </c>
      <c r="AS987" s="6"/>
      <c r="AT987" s="5"/>
      <c r="AU987" s="53"/>
      <c r="AV987" s="53"/>
      <c r="AW987" s="54"/>
      <c r="AX987" s="15" t="str">
        <f t="shared" si="160"/>
        <v/>
      </c>
      <c r="AY987" s="5"/>
      <c r="AZ987" s="27" t="str">
        <f>IFERROR(VLOOKUP(AY987,vlookup!A$2:I$331,2,FALSE),"")</f>
        <v/>
      </c>
      <c r="BA987" s="27" t="str">
        <f>IFERROR(VLOOKUP(AY987,vlookup!A$2:I$331,3,FALSE),"")</f>
        <v/>
      </c>
      <c r="BB987" s="5"/>
      <c r="BC987" s="27" t="str">
        <f>IFERROR(VLOOKUP(BB987,vlookup!D$2:E$331,2,FALSE),"")</f>
        <v/>
      </c>
      <c r="BD987" s="5"/>
      <c r="BE987" s="27" t="str">
        <f t="shared" si="161"/>
        <v/>
      </c>
      <c r="BF987" s="27" t="str">
        <f>IFERROR(VLOOKUP(BE987,vlookup!G$2:I$331,2,FALSE),"")</f>
        <v/>
      </c>
      <c r="BG987" s="27" t="str">
        <f>IFERROR(VLOOKUP(BE987,vlookup!G$2:I$331,3,FALSE),"")</f>
        <v/>
      </c>
      <c r="BH987" s="5"/>
      <c r="BI987" s="6"/>
      <c r="BJ987" s="6"/>
      <c r="BK987" s="6"/>
      <c r="BL987" s="6"/>
    </row>
    <row r="988" spans="1:64">
      <c r="A988" s="4"/>
      <c r="B988" s="5"/>
      <c r="C988" s="27" t="str">
        <f>IFERROR(VLOOKUP(B988,vlookup!A$2:I$331,2,FALSE),"")</f>
        <v/>
      </c>
      <c r="D988" s="27" t="str">
        <f>IFERROR(VLOOKUP(B988,vlookup!A$2:I$331,3,FALSE),"")</f>
        <v/>
      </c>
      <c r="E988" s="5"/>
      <c r="F988" s="27" t="str">
        <f>IFERROR(VLOOKUP(E988,vlookup!D$2:E$331,2,FALSE),"")</f>
        <v/>
      </c>
      <c r="G988" s="5"/>
      <c r="H988" s="27" t="str">
        <f t="shared" si="152"/>
        <v/>
      </c>
      <c r="I988" s="27" t="str">
        <f>IFERROR(VLOOKUP(H988,vlookup!G$2:I$331,2,FALSE),"")</f>
        <v/>
      </c>
      <c r="J988" s="27" t="str">
        <f>IFERROR(VLOOKUP(H988,vlookup!G$2:I$331,3,FALSE),"")</f>
        <v/>
      </c>
      <c r="K988" s="5"/>
      <c r="L988" s="6"/>
      <c r="M988" s="6"/>
      <c r="N988" s="6"/>
      <c r="O988" s="6"/>
      <c r="P988" s="6"/>
      <c r="Q988" s="14" t="str">
        <f t="shared" si="153"/>
        <v/>
      </c>
      <c r="R988" s="5"/>
      <c r="S988" s="6"/>
      <c r="T988" s="6"/>
      <c r="U988" s="5"/>
      <c r="V988" s="45">
        <f t="shared" si="154"/>
        <v>0</v>
      </c>
      <c r="W988" s="45">
        <f t="shared" si="155"/>
        <v>0</v>
      </c>
      <c r="X988" s="45" t="e">
        <f t="shared" si="156"/>
        <v>#VALUE!</v>
      </c>
      <c r="Y988" s="45">
        <f>IFERROR(VALUE(V988),VLOOKUP(V988,DayReplace[],2,0))</f>
        <v>0</v>
      </c>
      <c r="Z988" s="45">
        <f>IF(V988=0,1,
IF(OR(AND(COUNTIF(Table12[Normal and Leap Years],X988),AA988=3,Y988=30),
AND(COUNTIF(Table9[MM Year],X988),COUNTIF(Table13[Always 29-Day Months],AA988),Y988=30)),Y988
-1,Y988))</f>
        <v>1</v>
      </c>
      <c r="AA988" s="45">
        <f>IFERROR(VALUE(W988),VLOOKUP(W988,MonthReplace[],2,0))</f>
        <v>0</v>
      </c>
      <c r="AB988" s="45" t="e">
        <f>IF(COUNTIF(Table9[MM Year],X988),VLOOKUP(AA988,MonthSerial[],VLOOKUP(X988,Table9[],3,0)+2,0),DATE(X988,AA988,0)-AC988)</f>
        <v>#VALUE!</v>
      </c>
      <c r="AC988" s="45" t="e">
        <f>IF(COUNTIF(Table9[MM Year],X988),
VLOOKUP(X988,Table9[],5,0),
DATE(X988,1,0))</f>
        <v>#VALUE!</v>
      </c>
      <c r="AD988" s="46" t="e">
        <f>IF(AA988=0,DATE(YEAR(AC988+1),7,16),
IF(V988=0,IF(COUNTIF(Table9[MM Year],X988),AC988+AB988+Z988+15-DAY(AC988+AB988+Z988+15)+16,AC988+AB988+Z988-DAY(AC988+AB988+Z988)+16),
IF(COUNTIF(Table9[MM Year],X988),
IF(AC988+AB988+Z988&lt;VLOOKUP(X988,Table9[],7,0),AC988
+AB988+Z988+VLOOKUP(X988,Table9[],4,0),AC988+AB988+Z988),AC988
+AB988+Z988)))</f>
        <v>#VALUE!</v>
      </c>
      <c r="AE988" s="42"/>
      <c r="AF988" s="15" t="str">
        <f>IFERROR(IF(COUNTIF(Table9[MM Year],X988),
IF(AD988&lt;VLOOKUP(X988,Table9[],7,0),AD988
+VLOOKUP(X988,Table9[],4,0),AD988),AD988
),"")</f>
        <v/>
      </c>
      <c r="AG988" s="5"/>
      <c r="AH988" s="5"/>
      <c r="AI988" s="5"/>
      <c r="AJ988" s="6"/>
      <c r="AK988" s="6"/>
      <c r="AL988" s="12" t="str">
        <f t="shared" si="157"/>
        <v/>
      </c>
      <c r="AM988" s="5"/>
      <c r="AN988" s="27" t="str">
        <f t="shared" si="158"/>
        <v/>
      </c>
      <c r="AO988" s="5"/>
      <c r="AP988" s="5"/>
      <c r="AQ988" s="6"/>
      <c r="AR988" s="12" t="str">
        <f t="shared" si="159"/>
        <v/>
      </c>
      <c r="AS988" s="6"/>
      <c r="AT988" s="5"/>
      <c r="AU988" s="53"/>
      <c r="AV988" s="53"/>
      <c r="AW988" s="54"/>
      <c r="AX988" s="15" t="str">
        <f t="shared" si="160"/>
        <v/>
      </c>
      <c r="AY988" s="5"/>
      <c r="AZ988" s="27" t="str">
        <f>IFERROR(VLOOKUP(AY988,vlookup!A$2:I$331,2,FALSE),"")</f>
        <v/>
      </c>
      <c r="BA988" s="27" t="str">
        <f>IFERROR(VLOOKUP(AY988,vlookup!A$2:I$331,3,FALSE),"")</f>
        <v/>
      </c>
      <c r="BB988" s="5"/>
      <c r="BC988" s="27" t="str">
        <f>IFERROR(VLOOKUP(BB988,vlookup!D$2:E$331,2,FALSE),"")</f>
        <v/>
      </c>
      <c r="BD988" s="5"/>
      <c r="BE988" s="27" t="str">
        <f t="shared" si="161"/>
        <v/>
      </c>
      <c r="BF988" s="27" t="str">
        <f>IFERROR(VLOOKUP(BE988,vlookup!G$2:I$331,2,FALSE),"")</f>
        <v/>
      </c>
      <c r="BG988" s="27" t="str">
        <f>IFERROR(VLOOKUP(BE988,vlookup!G$2:I$331,3,FALSE),"")</f>
        <v/>
      </c>
      <c r="BH988" s="5"/>
      <c r="BI988" s="6"/>
      <c r="BJ988" s="6"/>
      <c r="BK988" s="6"/>
      <c r="BL988" s="6"/>
    </row>
    <row r="989" spans="1:64">
      <c r="A989" s="4"/>
      <c r="B989" s="5"/>
      <c r="C989" s="27" t="str">
        <f>IFERROR(VLOOKUP(B989,vlookup!A$2:I$331,2,FALSE),"")</f>
        <v/>
      </c>
      <c r="D989" s="27" t="str">
        <f>IFERROR(VLOOKUP(B989,vlookup!A$2:I$331,3,FALSE),"")</f>
        <v/>
      </c>
      <c r="E989" s="5"/>
      <c r="F989" s="27" t="str">
        <f>IFERROR(VLOOKUP(E989,vlookup!D$2:E$331,2,FALSE),"")</f>
        <v/>
      </c>
      <c r="G989" s="5"/>
      <c r="H989" s="27" t="str">
        <f t="shared" si="152"/>
        <v/>
      </c>
      <c r="I989" s="27" t="str">
        <f>IFERROR(VLOOKUP(H989,vlookup!G$2:I$331,2,FALSE),"")</f>
        <v/>
      </c>
      <c r="J989" s="27" t="str">
        <f>IFERROR(VLOOKUP(H989,vlookup!G$2:I$331,3,FALSE),"")</f>
        <v/>
      </c>
      <c r="K989" s="5"/>
      <c r="L989" s="6"/>
      <c r="M989" s="6"/>
      <c r="N989" s="6"/>
      <c r="O989" s="6"/>
      <c r="P989" s="6"/>
      <c r="Q989" s="14" t="str">
        <f t="shared" si="153"/>
        <v/>
      </c>
      <c r="R989" s="5"/>
      <c r="S989" s="6"/>
      <c r="T989" s="6"/>
      <c r="U989" s="5"/>
      <c r="V989" s="45">
        <f t="shared" si="154"/>
        <v>0</v>
      </c>
      <c r="W989" s="45">
        <f t="shared" si="155"/>
        <v>0</v>
      </c>
      <c r="X989" s="45" t="e">
        <f t="shared" si="156"/>
        <v>#VALUE!</v>
      </c>
      <c r="Y989" s="45">
        <f>IFERROR(VALUE(V989),VLOOKUP(V989,DayReplace[],2,0))</f>
        <v>0</v>
      </c>
      <c r="Z989" s="45">
        <f>IF(V989=0,1,
IF(OR(AND(COUNTIF(Table12[Normal and Leap Years],X989),AA989=3,Y989=30),
AND(COUNTIF(Table9[MM Year],X989),COUNTIF(Table13[Always 29-Day Months],AA989),Y989=30)),Y989
-1,Y989))</f>
        <v>1</v>
      </c>
      <c r="AA989" s="45">
        <f>IFERROR(VALUE(W989),VLOOKUP(W989,MonthReplace[],2,0))</f>
        <v>0</v>
      </c>
      <c r="AB989" s="45" t="e">
        <f>IF(COUNTIF(Table9[MM Year],X989),VLOOKUP(AA989,MonthSerial[],VLOOKUP(X989,Table9[],3,0)+2,0),DATE(X989,AA989,0)-AC989)</f>
        <v>#VALUE!</v>
      </c>
      <c r="AC989" s="45" t="e">
        <f>IF(COUNTIF(Table9[MM Year],X989),
VLOOKUP(X989,Table9[],5,0),
DATE(X989,1,0))</f>
        <v>#VALUE!</v>
      </c>
      <c r="AD989" s="46" t="e">
        <f>IF(AA989=0,DATE(YEAR(AC989+1),7,16),
IF(V989=0,IF(COUNTIF(Table9[MM Year],X989),AC989+AB989+Z989+15-DAY(AC989+AB989+Z989+15)+16,AC989+AB989+Z989-DAY(AC989+AB989+Z989)+16),
IF(COUNTIF(Table9[MM Year],X989),
IF(AC989+AB989+Z989&lt;VLOOKUP(X989,Table9[],7,0),AC989
+AB989+Z989+VLOOKUP(X989,Table9[],4,0),AC989+AB989+Z989),AC989
+AB989+Z989)))</f>
        <v>#VALUE!</v>
      </c>
      <c r="AE989" s="42"/>
      <c r="AF989" s="15" t="str">
        <f>IFERROR(IF(COUNTIF(Table9[MM Year],X989),
IF(AD989&lt;VLOOKUP(X989,Table9[],7,0),AD989
+VLOOKUP(X989,Table9[],4,0),AD989),AD989
),"")</f>
        <v/>
      </c>
      <c r="AG989" s="5"/>
      <c r="AH989" s="5"/>
      <c r="AI989" s="5"/>
      <c r="AJ989" s="6"/>
      <c r="AK989" s="6"/>
      <c r="AL989" s="12" t="str">
        <f t="shared" si="157"/>
        <v/>
      </c>
      <c r="AM989" s="5"/>
      <c r="AN989" s="27" t="str">
        <f t="shared" si="158"/>
        <v/>
      </c>
      <c r="AO989" s="5"/>
      <c r="AP989" s="5"/>
      <c r="AQ989" s="6"/>
      <c r="AR989" s="12" t="str">
        <f t="shared" si="159"/>
        <v/>
      </c>
      <c r="AS989" s="6"/>
      <c r="AT989" s="5"/>
      <c r="AU989" s="53"/>
      <c r="AV989" s="53"/>
      <c r="AW989" s="54"/>
      <c r="AX989" s="15" t="str">
        <f t="shared" si="160"/>
        <v/>
      </c>
      <c r="AY989" s="5"/>
      <c r="AZ989" s="27" t="str">
        <f>IFERROR(VLOOKUP(AY989,vlookup!A$2:I$331,2,FALSE),"")</f>
        <v/>
      </c>
      <c r="BA989" s="27" t="str">
        <f>IFERROR(VLOOKUP(AY989,vlookup!A$2:I$331,3,FALSE),"")</f>
        <v/>
      </c>
      <c r="BB989" s="5"/>
      <c r="BC989" s="27" t="str">
        <f>IFERROR(VLOOKUP(BB989,vlookup!D$2:E$331,2,FALSE),"")</f>
        <v/>
      </c>
      <c r="BD989" s="5"/>
      <c r="BE989" s="27" t="str">
        <f t="shared" si="161"/>
        <v/>
      </c>
      <c r="BF989" s="27" t="str">
        <f>IFERROR(VLOOKUP(BE989,vlookup!G$2:I$331,2,FALSE),"")</f>
        <v/>
      </c>
      <c r="BG989" s="27" t="str">
        <f>IFERROR(VLOOKUP(BE989,vlookup!G$2:I$331,3,FALSE),"")</f>
        <v/>
      </c>
      <c r="BH989" s="5"/>
      <c r="BI989" s="6"/>
      <c r="BJ989" s="6"/>
      <c r="BK989" s="6"/>
      <c r="BL989" s="6"/>
    </row>
    <row r="990" spans="1:64">
      <c r="A990" s="4"/>
      <c r="B990" s="5"/>
      <c r="C990" s="27" t="str">
        <f>IFERROR(VLOOKUP(B990,vlookup!A$2:I$331,2,FALSE),"")</f>
        <v/>
      </c>
      <c r="D990" s="27" t="str">
        <f>IFERROR(VLOOKUP(B990,vlookup!A$2:I$331,3,FALSE),"")</f>
        <v/>
      </c>
      <c r="E990" s="5"/>
      <c r="F990" s="27" t="str">
        <f>IFERROR(VLOOKUP(E990,vlookup!D$2:E$331,2,FALSE),"")</f>
        <v/>
      </c>
      <c r="G990" s="5"/>
      <c r="H990" s="27" t="str">
        <f t="shared" si="152"/>
        <v/>
      </c>
      <c r="I990" s="27" t="str">
        <f>IFERROR(VLOOKUP(H990,vlookup!G$2:I$331,2,FALSE),"")</f>
        <v/>
      </c>
      <c r="J990" s="27" t="str">
        <f>IFERROR(VLOOKUP(H990,vlookup!G$2:I$331,3,FALSE),"")</f>
        <v/>
      </c>
      <c r="K990" s="5"/>
      <c r="L990" s="6"/>
      <c r="M990" s="6"/>
      <c r="N990" s="6"/>
      <c r="O990" s="6"/>
      <c r="P990" s="6"/>
      <c r="Q990" s="14" t="str">
        <f t="shared" si="153"/>
        <v/>
      </c>
      <c r="R990" s="5"/>
      <c r="S990" s="6"/>
      <c r="T990" s="6"/>
      <c r="U990" s="5"/>
      <c r="V990" s="45">
        <f t="shared" si="154"/>
        <v>0</v>
      </c>
      <c r="W990" s="45">
        <f t="shared" si="155"/>
        <v>0</v>
      </c>
      <c r="X990" s="45" t="e">
        <f t="shared" si="156"/>
        <v>#VALUE!</v>
      </c>
      <c r="Y990" s="45">
        <f>IFERROR(VALUE(V990),VLOOKUP(V990,DayReplace[],2,0))</f>
        <v>0</v>
      </c>
      <c r="Z990" s="45">
        <f>IF(V990=0,1,
IF(OR(AND(COUNTIF(Table12[Normal and Leap Years],X990),AA990=3,Y990=30),
AND(COUNTIF(Table9[MM Year],X990),COUNTIF(Table13[Always 29-Day Months],AA990),Y990=30)),Y990
-1,Y990))</f>
        <v>1</v>
      </c>
      <c r="AA990" s="45">
        <f>IFERROR(VALUE(W990),VLOOKUP(W990,MonthReplace[],2,0))</f>
        <v>0</v>
      </c>
      <c r="AB990" s="45" t="e">
        <f>IF(COUNTIF(Table9[MM Year],X990),VLOOKUP(AA990,MonthSerial[],VLOOKUP(X990,Table9[],3,0)+2,0),DATE(X990,AA990,0)-AC990)</f>
        <v>#VALUE!</v>
      </c>
      <c r="AC990" s="45" t="e">
        <f>IF(COUNTIF(Table9[MM Year],X990),
VLOOKUP(X990,Table9[],5,0),
DATE(X990,1,0))</f>
        <v>#VALUE!</v>
      </c>
      <c r="AD990" s="46" t="e">
        <f>IF(AA990=0,DATE(YEAR(AC990+1),7,16),
IF(V990=0,IF(COUNTIF(Table9[MM Year],X990),AC990+AB990+Z990+15-DAY(AC990+AB990+Z990+15)+16,AC990+AB990+Z990-DAY(AC990+AB990+Z990)+16),
IF(COUNTIF(Table9[MM Year],X990),
IF(AC990+AB990+Z990&lt;VLOOKUP(X990,Table9[],7,0),AC990
+AB990+Z990+VLOOKUP(X990,Table9[],4,0),AC990+AB990+Z990),AC990
+AB990+Z990)))</f>
        <v>#VALUE!</v>
      </c>
      <c r="AE990" s="42"/>
      <c r="AF990" s="15" t="str">
        <f>IFERROR(IF(COUNTIF(Table9[MM Year],X990),
IF(AD990&lt;VLOOKUP(X990,Table9[],7,0),AD990
+VLOOKUP(X990,Table9[],4,0),AD990),AD990
),"")</f>
        <v/>
      </c>
      <c r="AG990" s="5"/>
      <c r="AH990" s="5"/>
      <c r="AI990" s="5"/>
      <c r="AJ990" s="6"/>
      <c r="AK990" s="6"/>
      <c r="AL990" s="12" t="str">
        <f t="shared" si="157"/>
        <v/>
      </c>
      <c r="AM990" s="5"/>
      <c r="AN990" s="27" t="str">
        <f t="shared" si="158"/>
        <v/>
      </c>
      <c r="AO990" s="5"/>
      <c r="AP990" s="5"/>
      <c r="AQ990" s="6"/>
      <c r="AR990" s="12" t="str">
        <f t="shared" si="159"/>
        <v/>
      </c>
      <c r="AS990" s="6"/>
      <c r="AT990" s="5"/>
      <c r="AU990" s="53"/>
      <c r="AV990" s="53"/>
      <c r="AW990" s="54"/>
      <c r="AX990" s="15" t="str">
        <f t="shared" si="160"/>
        <v/>
      </c>
      <c r="AY990" s="5"/>
      <c r="AZ990" s="27" t="str">
        <f>IFERROR(VLOOKUP(AY990,vlookup!A$2:I$331,2,FALSE),"")</f>
        <v/>
      </c>
      <c r="BA990" s="27" t="str">
        <f>IFERROR(VLOOKUP(AY990,vlookup!A$2:I$331,3,FALSE),"")</f>
        <v/>
      </c>
      <c r="BB990" s="5"/>
      <c r="BC990" s="27" t="str">
        <f>IFERROR(VLOOKUP(BB990,vlookup!D$2:E$331,2,FALSE),"")</f>
        <v/>
      </c>
      <c r="BD990" s="5"/>
      <c r="BE990" s="27" t="str">
        <f t="shared" si="161"/>
        <v/>
      </c>
      <c r="BF990" s="27" t="str">
        <f>IFERROR(VLOOKUP(BE990,vlookup!G$2:I$331,2,FALSE),"")</f>
        <v/>
      </c>
      <c r="BG990" s="27" t="str">
        <f>IFERROR(VLOOKUP(BE990,vlookup!G$2:I$331,3,FALSE),"")</f>
        <v/>
      </c>
      <c r="BH990" s="5"/>
      <c r="BI990" s="6"/>
      <c r="BJ990" s="6"/>
      <c r="BK990" s="6"/>
      <c r="BL990" s="6"/>
    </row>
    <row r="991" spans="1:64">
      <c r="A991" s="4"/>
      <c r="B991" s="5"/>
      <c r="C991" s="27" t="str">
        <f>IFERROR(VLOOKUP(B991,vlookup!A$2:I$331,2,FALSE),"")</f>
        <v/>
      </c>
      <c r="D991" s="27" t="str">
        <f>IFERROR(VLOOKUP(B991,vlookup!A$2:I$331,3,FALSE),"")</f>
        <v/>
      </c>
      <c r="E991" s="5"/>
      <c r="F991" s="27" t="str">
        <f>IFERROR(VLOOKUP(E991,vlookup!D$2:E$331,2,FALSE),"")</f>
        <v/>
      </c>
      <c r="G991" s="5"/>
      <c r="H991" s="27" t="str">
        <f t="shared" si="152"/>
        <v/>
      </c>
      <c r="I991" s="27" t="str">
        <f>IFERROR(VLOOKUP(H991,vlookup!G$2:I$331,2,FALSE),"")</f>
        <v/>
      </c>
      <c r="J991" s="27" t="str">
        <f>IFERROR(VLOOKUP(H991,vlookup!G$2:I$331,3,FALSE),"")</f>
        <v/>
      </c>
      <c r="K991" s="5"/>
      <c r="L991" s="6"/>
      <c r="M991" s="6"/>
      <c r="N991" s="6"/>
      <c r="O991" s="6"/>
      <c r="P991" s="6"/>
      <c r="Q991" s="14" t="str">
        <f t="shared" si="153"/>
        <v/>
      </c>
      <c r="R991" s="5"/>
      <c r="S991" s="6"/>
      <c r="T991" s="6"/>
      <c r="U991" s="5"/>
      <c r="V991" s="45">
        <f t="shared" si="154"/>
        <v>0</v>
      </c>
      <c r="W991" s="45">
        <f t="shared" si="155"/>
        <v>0</v>
      </c>
      <c r="X991" s="45" t="e">
        <f t="shared" si="156"/>
        <v>#VALUE!</v>
      </c>
      <c r="Y991" s="45">
        <f>IFERROR(VALUE(V991),VLOOKUP(V991,DayReplace[],2,0))</f>
        <v>0</v>
      </c>
      <c r="Z991" s="45">
        <f>IF(V991=0,1,
IF(OR(AND(COUNTIF(Table12[Normal and Leap Years],X991),AA991=3,Y991=30),
AND(COUNTIF(Table9[MM Year],X991),COUNTIF(Table13[Always 29-Day Months],AA991),Y991=30)),Y991
-1,Y991))</f>
        <v>1</v>
      </c>
      <c r="AA991" s="45">
        <f>IFERROR(VALUE(W991),VLOOKUP(W991,MonthReplace[],2,0))</f>
        <v>0</v>
      </c>
      <c r="AB991" s="45" t="e">
        <f>IF(COUNTIF(Table9[MM Year],X991),VLOOKUP(AA991,MonthSerial[],VLOOKUP(X991,Table9[],3,0)+2,0),DATE(X991,AA991,0)-AC991)</f>
        <v>#VALUE!</v>
      </c>
      <c r="AC991" s="45" t="e">
        <f>IF(COUNTIF(Table9[MM Year],X991),
VLOOKUP(X991,Table9[],5,0),
DATE(X991,1,0))</f>
        <v>#VALUE!</v>
      </c>
      <c r="AD991" s="46" t="e">
        <f>IF(AA991=0,DATE(YEAR(AC991+1),7,16),
IF(V991=0,IF(COUNTIF(Table9[MM Year],X991),AC991+AB991+Z991+15-DAY(AC991+AB991+Z991+15)+16,AC991+AB991+Z991-DAY(AC991+AB991+Z991)+16),
IF(COUNTIF(Table9[MM Year],X991),
IF(AC991+AB991+Z991&lt;VLOOKUP(X991,Table9[],7,0),AC991
+AB991+Z991+VLOOKUP(X991,Table9[],4,0),AC991+AB991+Z991),AC991
+AB991+Z991)))</f>
        <v>#VALUE!</v>
      </c>
      <c r="AE991" s="42"/>
      <c r="AF991" s="15" t="str">
        <f>IFERROR(IF(COUNTIF(Table9[MM Year],X991),
IF(AD991&lt;VLOOKUP(X991,Table9[],7,0),AD991
+VLOOKUP(X991,Table9[],4,0),AD991),AD991
),"")</f>
        <v/>
      </c>
      <c r="AG991" s="5"/>
      <c r="AH991" s="5"/>
      <c r="AI991" s="5"/>
      <c r="AJ991" s="6"/>
      <c r="AK991" s="6"/>
      <c r="AL991" s="12" t="str">
        <f t="shared" si="157"/>
        <v/>
      </c>
      <c r="AM991" s="5"/>
      <c r="AN991" s="27" t="str">
        <f t="shared" si="158"/>
        <v/>
      </c>
      <c r="AO991" s="5"/>
      <c r="AP991" s="5"/>
      <c r="AQ991" s="6"/>
      <c r="AR991" s="12" t="str">
        <f t="shared" si="159"/>
        <v/>
      </c>
      <c r="AS991" s="6"/>
      <c r="AT991" s="5"/>
      <c r="AU991" s="53"/>
      <c r="AV991" s="53"/>
      <c r="AW991" s="54"/>
      <c r="AX991" s="15" t="str">
        <f t="shared" si="160"/>
        <v/>
      </c>
      <c r="AY991" s="5"/>
      <c r="AZ991" s="27" t="str">
        <f>IFERROR(VLOOKUP(AY991,vlookup!A$2:I$331,2,FALSE),"")</f>
        <v/>
      </c>
      <c r="BA991" s="27" t="str">
        <f>IFERROR(VLOOKUP(AY991,vlookup!A$2:I$331,3,FALSE),"")</f>
        <v/>
      </c>
      <c r="BB991" s="5"/>
      <c r="BC991" s="27" t="str">
        <f>IFERROR(VLOOKUP(BB991,vlookup!D$2:E$331,2,FALSE),"")</f>
        <v/>
      </c>
      <c r="BD991" s="5"/>
      <c r="BE991" s="27" t="str">
        <f t="shared" si="161"/>
        <v/>
      </c>
      <c r="BF991" s="27" t="str">
        <f>IFERROR(VLOOKUP(BE991,vlookup!G$2:I$331,2,FALSE),"")</f>
        <v/>
      </c>
      <c r="BG991" s="27" t="str">
        <f>IFERROR(VLOOKUP(BE991,vlookup!G$2:I$331,3,FALSE),"")</f>
        <v/>
      </c>
      <c r="BH991" s="5"/>
      <c r="BI991" s="6"/>
      <c r="BJ991" s="6"/>
      <c r="BK991" s="6"/>
      <c r="BL991" s="6"/>
    </row>
    <row r="992" spans="1:64">
      <c r="A992" s="4"/>
      <c r="B992" s="5"/>
      <c r="C992" s="27" t="str">
        <f>IFERROR(VLOOKUP(B992,vlookup!A$2:I$331,2,FALSE),"")</f>
        <v/>
      </c>
      <c r="D992" s="27" t="str">
        <f>IFERROR(VLOOKUP(B992,vlookup!A$2:I$331,3,FALSE),"")</f>
        <v/>
      </c>
      <c r="E992" s="5"/>
      <c r="F992" s="27" t="str">
        <f>IFERROR(VLOOKUP(E992,vlookup!D$2:E$331,2,FALSE),"")</f>
        <v/>
      </c>
      <c r="G992" s="5"/>
      <c r="H992" s="27" t="str">
        <f t="shared" si="152"/>
        <v/>
      </c>
      <c r="I992" s="27" t="str">
        <f>IFERROR(VLOOKUP(H992,vlookup!G$2:I$331,2,FALSE),"")</f>
        <v/>
      </c>
      <c r="J992" s="27" t="str">
        <f>IFERROR(VLOOKUP(H992,vlookup!G$2:I$331,3,FALSE),"")</f>
        <v/>
      </c>
      <c r="K992" s="5"/>
      <c r="L992" s="6"/>
      <c r="M992" s="6"/>
      <c r="N992" s="6"/>
      <c r="O992" s="6"/>
      <c r="P992" s="6"/>
      <c r="Q992" s="14" t="str">
        <f t="shared" si="153"/>
        <v/>
      </c>
      <c r="R992" s="5"/>
      <c r="S992" s="6"/>
      <c r="T992" s="6"/>
      <c r="U992" s="5"/>
      <c r="V992" s="45">
        <f t="shared" si="154"/>
        <v>0</v>
      </c>
      <c r="W992" s="45">
        <f t="shared" si="155"/>
        <v>0</v>
      </c>
      <c r="X992" s="45" t="e">
        <f t="shared" si="156"/>
        <v>#VALUE!</v>
      </c>
      <c r="Y992" s="45">
        <f>IFERROR(VALUE(V992),VLOOKUP(V992,DayReplace[],2,0))</f>
        <v>0</v>
      </c>
      <c r="Z992" s="45">
        <f>IF(V992=0,1,
IF(OR(AND(COUNTIF(Table12[Normal and Leap Years],X992),AA992=3,Y992=30),
AND(COUNTIF(Table9[MM Year],X992),COUNTIF(Table13[Always 29-Day Months],AA992),Y992=30)),Y992
-1,Y992))</f>
        <v>1</v>
      </c>
      <c r="AA992" s="45">
        <f>IFERROR(VALUE(W992),VLOOKUP(W992,MonthReplace[],2,0))</f>
        <v>0</v>
      </c>
      <c r="AB992" s="45" t="e">
        <f>IF(COUNTIF(Table9[MM Year],X992),VLOOKUP(AA992,MonthSerial[],VLOOKUP(X992,Table9[],3,0)+2,0),DATE(X992,AA992,0)-AC992)</f>
        <v>#VALUE!</v>
      </c>
      <c r="AC992" s="45" t="e">
        <f>IF(COUNTIF(Table9[MM Year],X992),
VLOOKUP(X992,Table9[],5,0),
DATE(X992,1,0))</f>
        <v>#VALUE!</v>
      </c>
      <c r="AD992" s="46" t="e">
        <f>IF(AA992=0,DATE(YEAR(AC992+1),7,16),
IF(V992=0,IF(COUNTIF(Table9[MM Year],X992),AC992+AB992+Z992+15-DAY(AC992+AB992+Z992+15)+16,AC992+AB992+Z992-DAY(AC992+AB992+Z992)+16),
IF(COUNTIF(Table9[MM Year],X992),
IF(AC992+AB992+Z992&lt;VLOOKUP(X992,Table9[],7,0),AC992
+AB992+Z992+VLOOKUP(X992,Table9[],4,0),AC992+AB992+Z992),AC992
+AB992+Z992)))</f>
        <v>#VALUE!</v>
      </c>
      <c r="AE992" s="42"/>
      <c r="AF992" s="15" t="str">
        <f>IFERROR(IF(COUNTIF(Table9[MM Year],X992),
IF(AD992&lt;VLOOKUP(X992,Table9[],7,0),AD992
+VLOOKUP(X992,Table9[],4,0),AD992),AD992
),"")</f>
        <v/>
      </c>
      <c r="AG992" s="5"/>
      <c r="AH992" s="5"/>
      <c r="AI992" s="5"/>
      <c r="AJ992" s="6"/>
      <c r="AK992" s="6"/>
      <c r="AL992" s="12" t="str">
        <f t="shared" si="157"/>
        <v/>
      </c>
      <c r="AM992" s="5"/>
      <c r="AN992" s="27" t="str">
        <f t="shared" si="158"/>
        <v/>
      </c>
      <c r="AO992" s="5"/>
      <c r="AP992" s="5"/>
      <c r="AQ992" s="6"/>
      <c r="AR992" s="12" t="str">
        <f t="shared" si="159"/>
        <v/>
      </c>
      <c r="AS992" s="6"/>
      <c r="AT992" s="5"/>
      <c r="AU992" s="53"/>
      <c r="AV992" s="53"/>
      <c r="AW992" s="54"/>
      <c r="AX992" s="15" t="str">
        <f t="shared" si="160"/>
        <v/>
      </c>
      <c r="AY992" s="5"/>
      <c r="AZ992" s="27" t="str">
        <f>IFERROR(VLOOKUP(AY992,vlookup!A$2:I$331,2,FALSE),"")</f>
        <v/>
      </c>
      <c r="BA992" s="27" t="str">
        <f>IFERROR(VLOOKUP(AY992,vlookup!A$2:I$331,3,FALSE),"")</f>
        <v/>
      </c>
      <c r="BB992" s="5"/>
      <c r="BC992" s="27" t="str">
        <f>IFERROR(VLOOKUP(BB992,vlookup!D$2:E$331,2,FALSE),"")</f>
        <v/>
      </c>
      <c r="BD992" s="5"/>
      <c r="BE992" s="27" t="str">
        <f t="shared" si="161"/>
        <v/>
      </c>
      <c r="BF992" s="27" t="str">
        <f>IFERROR(VLOOKUP(BE992,vlookup!G$2:I$331,2,FALSE),"")</f>
        <v/>
      </c>
      <c r="BG992" s="27" t="str">
        <f>IFERROR(VLOOKUP(BE992,vlookup!G$2:I$331,3,FALSE),"")</f>
        <v/>
      </c>
      <c r="BH992" s="5"/>
      <c r="BI992" s="6"/>
      <c r="BJ992" s="6"/>
      <c r="BK992" s="6"/>
      <c r="BL992" s="6"/>
    </row>
    <row r="993" spans="1:64">
      <c r="A993" s="4"/>
      <c r="B993" s="5"/>
      <c r="C993" s="27" t="str">
        <f>IFERROR(VLOOKUP(B993,vlookup!A$2:I$331,2,FALSE),"")</f>
        <v/>
      </c>
      <c r="D993" s="27" t="str">
        <f>IFERROR(VLOOKUP(B993,vlookup!A$2:I$331,3,FALSE),"")</f>
        <v/>
      </c>
      <c r="E993" s="5"/>
      <c r="F993" s="27" t="str">
        <f>IFERROR(VLOOKUP(E993,vlookup!D$2:E$331,2,FALSE),"")</f>
        <v/>
      </c>
      <c r="G993" s="5"/>
      <c r="H993" s="27" t="str">
        <f t="shared" si="152"/>
        <v/>
      </c>
      <c r="I993" s="27" t="str">
        <f>IFERROR(VLOOKUP(H993,vlookup!G$2:I$331,2,FALSE),"")</f>
        <v/>
      </c>
      <c r="J993" s="27" t="str">
        <f>IFERROR(VLOOKUP(H993,vlookup!G$2:I$331,3,FALSE),"")</f>
        <v/>
      </c>
      <c r="K993" s="5"/>
      <c r="L993" s="6"/>
      <c r="M993" s="6"/>
      <c r="N993" s="6"/>
      <c r="O993" s="6"/>
      <c r="P993" s="6"/>
      <c r="Q993" s="14" t="str">
        <f t="shared" si="153"/>
        <v/>
      </c>
      <c r="R993" s="5"/>
      <c r="S993" s="6"/>
      <c r="T993" s="6"/>
      <c r="U993" s="5"/>
      <c r="V993" s="45">
        <f t="shared" si="154"/>
        <v>0</v>
      </c>
      <c r="W993" s="45">
        <f t="shared" si="155"/>
        <v>0</v>
      </c>
      <c r="X993" s="45" t="e">
        <f t="shared" si="156"/>
        <v>#VALUE!</v>
      </c>
      <c r="Y993" s="45">
        <f>IFERROR(VALUE(V993),VLOOKUP(V993,DayReplace[],2,0))</f>
        <v>0</v>
      </c>
      <c r="Z993" s="45">
        <f>IF(V993=0,1,
IF(OR(AND(COUNTIF(Table12[Normal and Leap Years],X993),AA993=3,Y993=30),
AND(COUNTIF(Table9[MM Year],X993),COUNTIF(Table13[Always 29-Day Months],AA993),Y993=30)),Y993
-1,Y993))</f>
        <v>1</v>
      </c>
      <c r="AA993" s="45">
        <f>IFERROR(VALUE(W993),VLOOKUP(W993,MonthReplace[],2,0))</f>
        <v>0</v>
      </c>
      <c r="AB993" s="45" t="e">
        <f>IF(COUNTIF(Table9[MM Year],X993),VLOOKUP(AA993,MonthSerial[],VLOOKUP(X993,Table9[],3,0)+2,0),DATE(X993,AA993,0)-AC993)</f>
        <v>#VALUE!</v>
      </c>
      <c r="AC993" s="45" t="e">
        <f>IF(COUNTIF(Table9[MM Year],X993),
VLOOKUP(X993,Table9[],5,0),
DATE(X993,1,0))</f>
        <v>#VALUE!</v>
      </c>
      <c r="AD993" s="46" t="e">
        <f>IF(AA993=0,DATE(YEAR(AC993+1),7,16),
IF(V993=0,IF(COUNTIF(Table9[MM Year],X993),AC993+AB993+Z993+15-DAY(AC993+AB993+Z993+15)+16,AC993+AB993+Z993-DAY(AC993+AB993+Z993)+16),
IF(COUNTIF(Table9[MM Year],X993),
IF(AC993+AB993+Z993&lt;VLOOKUP(X993,Table9[],7,0),AC993
+AB993+Z993+VLOOKUP(X993,Table9[],4,0),AC993+AB993+Z993),AC993
+AB993+Z993)))</f>
        <v>#VALUE!</v>
      </c>
      <c r="AE993" s="42"/>
      <c r="AF993" s="15" t="str">
        <f>IFERROR(IF(COUNTIF(Table9[MM Year],X993),
IF(AD993&lt;VLOOKUP(X993,Table9[],7,0),AD993
+VLOOKUP(X993,Table9[],4,0),AD993),AD993
),"")</f>
        <v/>
      </c>
      <c r="AG993" s="5"/>
      <c r="AH993" s="5"/>
      <c r="AI993" s="5"/>
      <c r="AJ993" s="6"/>
      <c r="AK993" s="6"/>
      <c r="AL993" s="12" t="str">
        <f t="shared" si="157"/>
        <v/>
      </c>
      <c r="AM993" s="5"/>
      <c r="AN993" s="27" t="str">
        <f t="shared" si="158"/>
        <v/>
      </c>
      <c r="AO993" s="5"/>
      <c r="AP993" s="5"/>
      <c r="AQ993" s="6"/>
      <c r="AR993" s="12" t="str">
        <f t="shared" si="159"/>
        <v/>
      </c>
      <c r="AS993" s="6"/>
      <c r="AT993" s="5"/>
      <c r="AU993" s="53"/>
      <c r="AV993" s="53"/>
      <c r="AW993" s="54"/>
      <c r="AX993" s="15" t="str">
        <f t="shared" si="160"/>
        <v/>
      </c>
      <c r="AY993" s="5"/>
      <c r="AZ993" s="27" t="str">
        <f>IFERROR(VLOOKUP(AY993,vlookup!A$2:I$331,2,FALSE),"")</f>
        <v/>
      </c>
      <c r="BA993" s="27" t="str">
        <f>IFERROR(VLOOKUP(AY993,vlookup!A$2:I$331,3,FALSE),"")</f>
        <v/>
      </c>
      <c r="BB993" s="5"/>
      <c r="BC993" s="27" t="str">
        <f>IFERROR(VLOOKUP(BB993,vlookup!D$2:E$331,2,FALSE),"")</f>
        <v/>
      </c>
      <c r="BD993" s="5"/>
      <c r="BE993" s="27" t="str">
        <f t="shared" si="161"/>
        <v/>
      </c>
      <c r="BF993" s="27" t="str">
        <f>IFERROR(VLOOKUP(BE993,vlookup!G$2:I$331,2,FALSE),"")</f>
        <v/>
      </c>
      <c r="BG993" s="27" t="str">
        <f>IFERROR(VLOOKUP(BE993,vlookup!G$2:I$331,3,FALSE),"")</f>
        <v/>
      </c>
      <c r="BH993" s="5"/>
      <c r="BI993" s="6"/>
      <c r="BJ993" s="6"/>
      <c r="BK993" s="6"/>
      <c r="BL993" s="6"/>
    </row>
    <row r="994" spans="1:64">
      <c r="A994" s="4"/>
      <c r="B994" s="5"/>
      <c r="C994" s="27" t="str">
        <f>IFERROR(VLOOKUP(B994,vlookup!A$2:I$331,2,FALSE),"")</f>
        <v/>
      </c>
      <c r="D994" s="27" t="str">
        <f>IFERROR(VLOOKUP(B994,vlookup!A$2:I$331,3,FALSE),"")</f>
        <v/>
      </c>
      <c r="E994" s="5"/>
      <c r="F994" s="27" t="str">
        <f>IFERROR(VLOOKUP(E994,vlookup!D$2:E$331,2,FALSE),"")</f>
        <v/>
      </c>
      <c r="G994" s="5"/>
      <c r="H994" s="27" t="str">
        <f t="shared" si="152"/>
        <v/>
      </c>
      <c r="I994" s="27" t="str">
        <f>IFERROR(VLOOKUP(H994,vlookup!G$2:I$331,2,FALSE),"")</f>
        <v/>
      </c>
      <c r="J994" s="27" t="str">
        <f>IFERROR(VLOOKUP(H994,vlookup!G$2:I$331,3,FALSE),"")</f>
        <v/>
      </c>
      <c r="K994" s="5"/>
      <c r="L994" s="6"/>
      <c r="M994" s="6"/>
      <c r="N994" s="6"/>
      <c r="O994" s="6"/>
      <c r="P994" s="6"/>
      <c r="Q994" s="14" t="str">
        <f t="shared" si="153"/>
        <v/>
      </c>
      <c r="R994" s="5"/>
      <c r="S994" s="6"/>
      <c r="T994" s="6"/>
      <c r="U994" s="5"/>
      <c r="V994" s="45">
        <f t="shared" si="154"/>
        <v>0</v>
      </c>
      <c r="W994" s="45">
        <f t="shared" si="155"/>
        <v>0</v>
      </c>
      <c r="X994" s="45" t="e">
        <f t="shared" si="156"/>
        <v>#VALUE!</v>
      </c>
      <c r="Y994" s="45">
        <f>IFERROR(VALUE(V994),VLOOKUP(V994,DayReplace[],2,0))</f>
        <v>0</v>
      </c>
      <c r="Z994" s="45">
        <f>IF(V994=0,1,
IF(OR(AND(COUNTIF(Table12[Normal and Leap Years],X994),AA994=3,Y994=30),
AND(COUNTIF(Table9[MM Year],X994),COUNTIF(Table13[Always 29-Day Months],AA994),Y994=30)),Y994
-1,Y994))</f>
        <v>1</v>
      </c>
      <c r="AA994" s="45">
        <f>IFERROR(VALUE(W994),VLOOKUP(W994,MonthReplace[],2,0))</f>
        <v>0</v>
      </c>
      <c r="AB994" s="45" t="e">
        <f>IF(COUNTIF(Table9[MM Year],X994),VLOOKUP(AA994,MonthSerial[],VLOOKUP(X994,Table9[],3,0)+2,0),DATE(X994,AA994,0)-AC994)</f>
        <v>#VALUE!</v>
      </c>
      <c r="AC994" s="45" t="e">
        <f>IF(COUNTIF(Table9[MM Year],X994),
VLOOKUP(X994,Table9[],5,0),
DATE(X994,1,0))</f>
        <v>#VALUE!</v>
      </c>
      <c r="AD994" s="46" t="e">
        <f>IF(AA994=0,DATE(YEAR(AC994+1),7,16),
IF(V994=0,IF(COUNTIF(Table9[MM Year],X994),AC994+AB994+Z994+15-DAY(AC994+AB994+Z994+15)+16,AC994+AB994+Z994-DAY(AC994+AB994+Z994)+16),
IF(COUNTIF(Table9[MM Year],X994),
IF(AC994+AB994+Z994&lt;VLOOKUP(X994,Table9[],7,0),AC994
+AB994+Z994+VLOOKUP(X994,Table9[],4,0),AC994+AB994+Z994),AC994
+AB994+Z994)))</f>
        <v>#VALUE!</v>
      </c>
      <c r="AE994" s="42"/>
      <c r="AF994" s="15" t="str">
        <f>IFERROR(IF(COUNTIF(Table9[MM Year],X994),
IF(AD994&lt;VLOOKUP(X994,Table9[],7,0),AD994
+VLOOKUP(X994,Table9[],4,0),AD994),AD994
),"")</f>
        <v/>
      </c>
      <c r="AG994" s="5"/>
      <c r="AH994" s="5"/>
      <c r="AI994" s="5"/>
      <c r="AJ994" s="6"/>
      <c r="AK994" s="6"/>
      <c r="AL994" s="12" t="str">
        <f t="shared" si="157"/>
        <v/>
      </c>
      <c r="AM994" s="5"/>
      <c r="AN994" s="27" t="str">
        <f t="shared" si="158"/>
        <v/>
      </c>
      <c r="AO994" s="5"/>
      <c r="AP994" s="5"/>
      <c r="AQ994" s="6"/>
      <c r="AR994" s="12" t="str">
        <f t="shared" si="159"/>
        <v/>
      </c>
      <c r="AS994" s="6"/>
      <c r="AT994" s="5"/>
      <c r="AU994" s="53"/>
      <c r="AV994" s="53"/>
      <c r="AW994" s="54"/>
      <c r="AX994" s="15" t="str">
        <f t="shared" si="160"/>
        <v/>
      </c>
      <c r="AY994" s="5"/>
      <c r="AZ994" s="27" t="str">
        <f>IFERROR(VLOOKUP(AY994,vlookup!A$2:I$331,2,FALSE),"")</f>
        <v/>
      </c>
      <c r="BA994" s="27" t="str">
        <f>IFERROR(VLOOKUP(AY994,vlookup!A$2:I$331,3,FALSE),"")</f>
        <v/>
      </c>
      <c r="BB994" s="5"/>
      <c r="BC994" s="27" t="str">
        <f>IFERROR(VLOOKUP(BB994,vlookup!D$2:E$331,2,FALSE),"")</f>
        <v/>
      </c>
      <c r="BD994" s="5"/>
      <c r="BE994" s="27" t="str">
        <f t="shared" si="161"/>
        <v/>
      </c>
      <c r="BF994" s="27" t="str">
        <f>IFERROR(VLOOKUP(BE994,vlookup!G$2:I$331,2,FALSE),"")</f>
        <v/>
      </c>
      <c r="BG994" s="27" t="str">
        <f>IFERROR(VLOOKUP(BE994,vlookup!G$2:I$331,3,FALSE),"")</f>
        <v/>
      </c>
      <c r="BH994" s="5"/>
      <c r="BI994" s="6"/>
      <c r="BJ994" s="6"/>
      <c r="BK994" s="6"/>
      <c r="BL994" s="6"/>
    </row>
    <row r="995" spans="1:64">
      <c r="A995" s="4"/>
      <c r="B995" s="5"/>
      <c r="C995" s="27" t="str">
        <f>IFERROR(VLOOKUP(B995,vlookup!A$2:I$331,2,FALSE),"")</f>
        <v/>
      </c>
      <c r="D995" s="27" t="str">
        <f>IFERROR(VLOOKUP(B995,vlookup!A$2:I$331,3,FALSE),"")</f>
        <v/>
      </c>
      <c r="E995" s="5"/>
      <c r="F995" s="27" t="str">
        <f>IFERROR(VLOOKUP(E995,vlookup!D$2:E$331,2,FALSE),"")</f>
        <v/>
      </c>
      <c r="G995" s="5"/>
      <c r="H995" s="27" t="str">
        <f t="shared" si="152"/>
        <v/>
      </c>
      <c r="I995" s="27" t="str">
        <f>IFERROR(VLOOKUP(H995,vlookup!G$2:I$331,2,FALSE),"")</f>
        <v/>
      </c>
      <c r="J995" s="27" t="str">
        <f>IFERROR(VLOOKUP(H995,vlookup!G$2:I$331,3,FALSE),"")</f>
        <v/>
      </c>
      <c r="K995" s="5"/>
      <c r="L995" s="6"/>
      <c r="M995" s="6"/>
      <c r="N995" s="6"/>
      <c r="O995" s="6"/>
      <c r="P995" s="6"/>
      <c r="Q995" s="14" t="str">
        <f t="shared" si="153"/>
        <v/>
      </c>
      <c r="R995" s="5"/>
      <c r="S995" s="6"/>
      <c r="T995" s="6"/>
      <c r="U995" s="5"/>
      <c r="V995" s="45">
        <f t="shared" si="154"/>
        <v>0</v>
      </c>
      <c r="W995" s="45">
        <f t="shared" si="155"/>
        <v>0</v>
      </c>
      <c r="X995" s="45" t="e">
        <f t="shared" si="156"/>
        <v>#VALUE!</v>
      </c>
      <c r="Y995" s="45">
        <f>IFERROR(VALUE(V995),VLOOKUP(V995,DayReplace[],2,0))</f>
        <v>0</v>
      </c>
      <c r="Z995" s="45">
        <f>IF(V995=0,1,
IF(OR(AND(COUNTIF(Table12[Normal and Leap Years],X995),AA995=3,Y995=30),
AND(COUNTIF(Table9[MM Year],X995),COUNTIF(Table13[Always 29-Day Months],AA995),Y995=30)),Y995
-1,Y995))</f>
        <v>1</v>
      </c>
      <c r="AA995" s="45">
        <f>IFERROR(VALUE(W995),VLOOKUP(W995,MonthReplace[],2,0))</f>
        <v>0</v>
      </c>
      <c r="AB995" s="45" t="e">
        <f>IF(COUNTIF(Table9[MM Year],X995),VLOOKUP(AA995,MonthSerial[],VLOOKUP(X995,Table9[],3,0)+2,0),DATE(X995,AA995,0)-AC995)</f>
        <v>#VALUE!</v>
      </c>
      <c r="AC995" s="45" t="e">
        <f>IF(COUNTIF(Table9[MM Year],X995),
VLOOKUP(X995,Table9[],5,0),
DATE(X995,1,0))</f>
        <v>#VALUE!</v>
      </c>
      <c r="AD995" s="46" t="e">
        <f>IF(AA995=0,DATE(YEAR(AC995+1),7,16),
IF(V995=0,IF(COUNTIF(Table9[MM Year],X995),AC995+AB995+Z995+15-DAY(AC995+AB995+Z995+15)+16,AC995+AB995+Z995-DAY(AC995+AB995+Z995)+16),
IF(COUNTIF(Table9[MM Year],X995),
IF(AC995+AB995+Z995&lt;VLOOKUP(X995,Table9[],7,0),AC995
+AB995+Z995+VLOOKUP(X995,Table9[],4,0),AC995+AB995+Z995),AC995
+AB995+Z995)))</f>
        <v>#VALUE!</v>
      </c>
      <c r="AE995" s="42"/>
      <c r="AF995" s="15" t="str">
        <f>IFERROR(IF(COUNTIF(Table9[MM Year],X995),
IF(AD995&lt;VLOOKUP(X995,Table9[],7,0),AD995
+VLOOKUP(X995,Table9[],4,0),AD995),AD995
),"")</f>
        <v/>
      </c>
      <c r="AG995" s="5"/>
      <c r="AH995" s="5"/>
      <c r="AI995" s="5"/>
      <c r="AJ995" s="6"/>
      <c r="AK995" s="6"/>
      <c r="AL995" s="12" t="str">
        <f t="shared" si="157"/>
        <v/>
      </c>
      <c r="AM995" s="5"/>
      <c r="AN995" s="27" t="str">
        <f t="shared" si="158"/>
        <v/>
      </c>
      <c r="AO995" s="5"/>
      <c r="AP995" s="5"/>
      <c r="AQ995" s="6"/>
      <c r="AR995" s="12" t="str">
        <f t="shared" si="159"/>
        <v/>
      </c>
      <c r="AS995" s="6"/>
      <c r="AT995" s="5"/>
      <c r="AU995" s="53"/>
      <c r="AV995" s="53"/>
      <c r="AW995" s="54"/>
      <c r="AX995" s="15" t="str">
        <f t="shared" si="160"/>
        <v/>
      </c>
      <c r="AY995" s="5"/>
      <c r="AZ995" s="27" t="str">
        <f>IFERROR(VLOOKUP(AY995,vlookup!A$2:I$331,2,FALSE),"")</f>
        <v/>
      </c>
      <c r="BA995" s="27" t="str">
        <f>IFERROR(VLOOKUP(AY995,vlookup!A$2:I$331,3,FALSE),"")</f>
        <v/>
      </c>
      <c r="BB995" s="5"/>
      <c r="BC995" s="27" t="str">
        <f>IFERROR(VLOOKUP(BB995,vlookup!D$2:E$331,2,FALSE),"")</f>
        <v/>
      </c>
      <c r="BD995" s="5"/>
      <c r="BE995" s="27" t="str">
        <f t="shared" si="161"/>
        <v/>
      </c>
      <c r="BF995" s="27" t="str">
        <f>IFERROR(VLOOKUP(BE995,vlookup!G$2:I$331,2,FALSE),"")</f>
        <v/>
      </c>
      <c r="BG995" s="27" t="str">
        <f>IFERROR(VLOOKUP(BE995,vlookup!G$2:I$331,3,FALSE),"")</f>
        <v/>
      </c>
      <c r="BH995" s="5"/>
      <c r="BI995" s="6"/>
      <c r="BJ995" s="6"/>
      <c r="BK995" s="6"/>
      <c r="BL995" s="6"/>
    </row>
    <row r="996" spans="1:64">
      <c r="A996" s="4"/>
      <c r="B996" s="5"/>
      <c r="C996" s="27" t="str">
        <f>IFERROR(VLOOKUP(B996,vlookup!A$2:I$331,2,FALSE),"")</f>
        <v/>
      </c>
      <c r="D996" s="27" t="str">
        <f>IFERROR(VLOOKUP(B996,vlookup!A$2:I$331,3,FALSE),"")</f>
        <v/>
      </c>
      <c r="E996" s="5"/>
      <c r="F996" s="27" t="str">
        <f>IFERROR(VLOOKUP(E996,vlookup!D$2:E$331,2,FALSE),"")</f>
        <v/>
      </c>
      <c r="G996" s="5"/>
      <c r="H996" s="27" t="str">
        <f t="shared" si="152"/>
        <v/>
      </c>
      <c r="I996" s="27" t="str">
        <f>IFERROR(VLOOKUP(H996,vlookup!G$2:I$331,2,FALSE),"")</f>
        <v/>
      </c>
      <c r="J996" s="27" t="str">
        <f>IFERROR(VLOOKUP(H996,vlookup!G$2:I$331,3,FALSE),"")</f>
        <v/>
      </c>
      <c r="K996" s="5"/>
      <c r="L996" s="6"/>
      <c r="M996" s="6"/>
      <c r="N996" s="6"/>
      <c r="O996" s="6"/>
      <c r="P996" s="6"/>
      <c r="Q996" s="14" t="str">
        <f t="shared" si="153"/>
        <v/>
      </c>
      <c r="R996" s="5"/>
      <c r="S996" s="6"/>
      <c r="T996" s="6"/>
      <c r="U996" s="5"/>
      <c r="V996" s="45">
        <f t="shared" si="154"/>
        <v>0</v>
      </c>
      <c r="W996" s="45">
        <f t="shared" si="155"/>
        <v>0</v>
      </c>
      <c r="X996" s="45" t="e">
        <f t="shared" si="156"/>
        <v>#VALUE!</v>
      </c>
      <c r="Y996" s="45">
        <f>IFERROR(VALUE(V996),VLOOKUP(V996,DayReplace[],2,0))</f>
        <v>0</v>
      </c>
      <c r="Z996" s="45">
        <f>IF(V996=0,1,
IF(OR(AND(COUNTIF(Table12[Normal and Leap Years],X996),AA996=3,Y996=30),
AND(COUNTIF(Table9[MM Year],X996),COUNTIF(Table13[Always 29-Day Months],AA996),Y996=30)),Y996
-1,Y996))</f>
        <v>1</v>
      </c>
      <c r="AA996" s="45">
        <f>IFERROR(VALUE(W996),VLOOKUP(W996,MonthReplace[],2,0))</f>
        <v>0</v>
      </c>
      <c r="AB996" s="45" t="e">
        <f>IF(COUNTIF(Table9[MM Year],X996),VLOOKUP(AA996,MonthSerial[],VLOOKUP(X996,Table9[],3,0)+2,0),DATE(X996,AA996,0)-AC996)</f>
        <v>#VALUE!</v>
      </c>
      <c r="AC996" s="45" t="e">
        <f>IF(COUNTIF(Table9[MM Year],X996),
VLOOKUP(X996,Table9[],5,0),
DATE(X996,1,0))</f>
        <v>#VALUE!</v>
      </c>
      <c r="AD996" s="46" t="e">
        <f>IF(AA996=0,DATE(YEAR(AC996+1),7,16),
IF(V996=0,IF(COUNTIF(Table9[MM Year],X996),AC996+AB996+Z996+15-DAY(AC996+AB996+Z996+15)+16,AC996+AB996+Z996-DAY(AC996+AB996+Z996)+16),
IF(COUNTIF(Table9[MM Year],X996),
IF(AC996+AB996+Z996&lt;VLOOKUP(X996,Table9[],7,0),AC996
+AB996+Z996+VLOOKUP(X996,Table9[],4,0),AC996+AB996+Z996),AC996
+AB996+Z996)))</f>
        <v>#VALUE!</v>
      </c>
      <c r="AE996" s="42"/>
      <c r="AF996" s="15" t="str">
        <f>IFERROR(IF(COUNTIF(Table9[MM Year],X996),
IF(AD996&lt;VLOOKUP(X996,Table9[],7,0),AD996
+VLOOKUP(X996,Table9[],4,0),AD996),AD996
),"")</f>
        <v/>
      </c>
      <c r="AG996" s="5"/>
      <c r="AH996" s="5"/>
      <c r="AI996" s="5"/>
      <c r="AJ996" s="6"/>
      <c r="AK996" s="6"/>
      <c r="AL996" s="12" t="str">
        <f t="shared" si="157"/>
        <v/>
      </c>
      <c r="AM996" s="5"/>
      <c r="AN996" s="27" t="str">
        <f t="shared" si="158"/>
        <v/>
      </c>
      <c r="AO996" s="5"/>
      <c r="AP996" s="5"/>
      <c r="AQ996" s="6"/>
      <c r="AR996" s="12" t="str">
        <f t="shared" si="159"/>
        <v/>
      </c>
      <c r="AS996" s="6"/>
      <c r="AT996" s="5"/>
      <c r="AU996" s="53"/>
      <c r="AV996" s="53"/>
      <c r="AW996" s="54"/>
      <c r="AX996" s="15" t="str">
        <f t="shared" si="160"/>
        <v/>
      </c>
      <c r="AY996" s="5"/>
      <c r="AZ996" s="27" t="str">
        <f>IFERROR(VLOOKUP(AY996,vlookup!A$2:I$331,2,FALSE),"")</f>
        <v/>
      </c>
      <c r="BA996" s="27" t="str">
        <f>IFERROR(VLOOKUP(AY996,vlookup!A$2:I$331,3,FALSE),"")</f>
        <v/>
      </c>
      <c r="BB996" s="5"/>
      <c r="BC996" s="27" t="str">
        <f>IFERROR(VLOOKUP(BB996,vlookup!D$2:E$331,2,FALSE),"")</f>
        <v/>
      </c>
      <c r="BD996" s="5"/>
      <c r="BE996" s="27" t="str">
        <f t="shared" si="161"/>
        <v/>
      </c>
      <c r="BF996" s="27" t="str">
        <f>IFERROR(VLOOKUP(BE996,vlookup!G$2:I$331,2,FALSE),"")</f>
        <v/>
      </c>
      <c r="BG996" s="27" t="str">
        <f>IFERROR(VLOOKUP(BE996,vlookup!G$2:I$331,3,FALSE),"")</f>
        <v/>
      </c>
      <c r="BH996" s="5"/>
      <c r="BI996" s="6"/>
      <c r="BJ996" s="6"/>
      <c r="BK996" s="6"/>
      <c r="BL996" s="6"/>
    </row>
    <row r="997" spans="1:64">
      <c r="A997" s="4"/>
      <c r="B997" s="5"/>
      <c r="C997" s="27" t="str">
        <f>IFERROR(VLOOKUP(B997,vlookup!A$2:I$331,2,FALSE),"")</f>
        <v/>
      </c>
      <c r="D997" s="27" t="str">
        <f>IFERROR(VLOOKUP(B997,vlookup!A$2:I$331,3,FALSE),"")</f>
        <v/>
      </c>
      <c r="E997" s="5"/>
      <c r="F997" s="27" t="str">
        <f>IFERROR(VLOOKUP(E997,vlookup!D$2:E$331,2,FALSE),"")</f>
        <v/>
      </c>
      <c r="G997" s="5"/>
      <c r="H997" s="27" t="str">
        <f t="shared" si="152"/>
        <v/>
      </c>
      <c r="I997" s="27" t="str">
        <f>IFERROR(VLOOKUP(H997,vlookup!G$2:I$331,2,FALSE),"")</f>
        <v/>
      </c>
      <c r="J997" s="27" t="str">
        <f>IFERROR(VLOOKUP(H997,vlookup!G$2:I$331,3,FALSE),"")</f>
        <v/>
      </c>
      <c r="K997" s="5"/>
      <c r="L997" s="6"/>
      <c r="M997" s="6"/>
      <c r="N997" s="6"/>
      <c r="O997" s="6"/>
      <c r="P997" s="6"/>
      <c r="Q997" s="14" t="str">
        <f t="shared" si="153"/>
        <v/>
      </c>
      <c r="R997" s="5"/>
      <c r="S997" s="6"/>
      <c r="T997" s="6"/>
      <c r="U997" s="5"/>
      <c r="V997" s="45">
        <f t="shared" si="154"/>
        <v>0</v>
      </c>
      <c r="W997" s="45">
        <f t="shared" si="155"/>
        <v>0</v>
      </c>
      <c r="X997" s="45" t="e">
        <f t="shared" si="156"/>
        <v>#VALUE!</v>
      </c>
      <c r="Y997" s="45">
        <f>IFERROR(VALUE(V997),VLOOKUP(V997,DayReplace[],2,0))</f>
        <v>0</v>
      </c>
      <c r="Z997" s="45">
        <f>IF(V997=0,1,
IF(OR(AND(COUNTIF(Table12[Normal and Leap Years],X997),AA997=3,Y997=30),
AND(COUNTIF(Table9[MM Year],X997),COUNTIF(Table13[Always 29-Day Months],AA997),Y997=30)),Y997
-1,Y997))</f>
        <v>1</v>
      </c>
      <c r="AA997" s="45">
        <f>IFERROR(VALUE(W997),VLOOKUP(W997,MonthReplace[],2,0))</f>
        <v>0</v>
      </c>
      <c r="AB997" s="45" t="e">
        <f>IF(COUNTIF(Table9[MM Year],X997),VLOOKUP(AA997,MonthSerial[],VLOOKUP(X997,Table9[],3,0)+2,0),DATE(X997,AA997,0)-AC997)</f>
        <v>#VALUE!</v>
      </c>
      <c r="AC997" s="45" t="e">
        <f>IF(COUNTIF(Table9[MM Year],X997),
VLOOKUP(X997,Table9[],5,0),
DATE(X997,1,0))</f>
        <v>#VALUE!</v>
      </c>
      <c r="AD997" s="46" t="e">
        <f>IF(AA997=0,DATE(YEAR(AC997+1),7,16),
IF(V997=0,IF(COUNTIF(Table9[MM Year],X997),AC997+AB997+Z997+15-DAY(AC997+AB997+Z997+15)+16,AC997+AB997+Z997-DAY(AC997+AB997+Z997)+16),
IF(COUNTIF(Table9[MM Year],X997),
IF(AC997+AB997+Z997&lt;VLOOKUP(X997,Table9[],7,0),AC997
+AB997+Z997+VLOOKUP(X997,Table9[],4,0),AC997+AB997+Z997),AC997
+AB997+Z997)))</f>
        <v>#VALUE!</v>
      </c>
      <c r="AE997" s="42"/>
      <c r="AF997" s="15" t="str">
        <f>IFERROR(IF(COUNTIF(Table9[MM Year],X997),
IF(AD997&lt;VLOOKUP(X997,Table9[],7,0),AD997
+VLOOKUP(X997,Table9[],4,0),AD997),AD997
),"")</f>
        <v/>
      </c>
      <c r="AG997" s="5"/>
      <c r="AH997" s="5"/>
      <c r="AI997" s="5"/>
      <c r="AJ997" s="6"/>
      <c r="AK997" s="6"/>
      <c r="AL997" s="12" t="str">
        <f t="shared" si="157"/>
        <v/>
      </c>
      <c r="AM997" s="5"/>
      <c r="AN997" s="27" t="str">
        <f t="shared" si="158"/>
        <v/>
      </c>
      <c r="AO997" s="5"/>
      <c r="AP997" s="5"/>
      <c r="AQ997" s="6"/>
      <c r="AR997" s="12" t="str">
        <f t="shared" si="159"/>
        <v/>
      </c>
      <c r="AS997" s="6"/>
      <c r="AT997" s="5"/>
      <c r="AU997" s="53"/>
      <c r="AV997" s="53"/>
      <c r="AW997" s="54"/>
      <c r="AX997" s="15" t="str">
        <f t="shared" si="160"/>
        <v/>
      </c>
      <c r="AY997" s="5"/>
      <c r="AZ997" s="27" t="str">
        <f>IFERROR(VLOOKUP(AY997,vlookup!A$2:I$331,2,FALSE),"")</f>
        <v/>
      </c>
      <c r="BA997" s="27" t="str">
        <f>IFERROR(VLOOKUP(AY997,vlookup!A$2:I$331,3,FALSE),"")</f>
        <v/>
      </c>
      <c r="BB997" s="5"/>
      <c r="BC997" s="27" t="str">
        <f>IFERROR(VLOOKUP(BB997,vlookup!D$2:E$331,2,FALSE),"")</f>
        <v/>
      </c>
      <c r="BD997" s="5"/>
      <c r="BE997" s="27" t="str">
        <f t="shared" si="161"/>
        <v/>
      </c>
      <c r="BF997" s="27" t="str">
        <f>IFERROR(VLOOKUP(BE997,vlookup!G$2:I$331,2,FALSE),"")</f>
        <v/>
      </c>
      <c r="BG997" s="27" t="str">
        <f>IFERROR(VLOOKUP(BE997,vlookup!G$2:I$331,3,FALSE),"")</f>
        <v/>
      </c>
      <c r="BH997" s="5"/>
      <c r="BI997" s="6"/>
      <c r="BJ997" s="6"/>
      <c r="BK997" s="6"/>
      <c r="BL997" s="6"/>
    </row>
    <row r="998" spans="1:64">
      <c r="A998" s="4"/>
      <c r="B998" s="5"/>
      <c r="C998" s="27" t="str">
        <f>IFERROR(VLOOKUP(B998,vlookup!A$2:I$331,2,FALSE),"")</f>
        <v/>
      </c>
      <c r="D998" s="27" t="str">
        <f>IFERROR(VLOOKUP(B998,vlookup!A$2:I$331,3,FALSE),"")</f>
        <v/>
      </c>
      <c r="E998" s="5"/>
      <c r="F998" s="27" t="str">
        <f>IFERROR(VLOOKUP(E998,vlookup!D$2:E$331,2,FALSE),"")</f>
        <v/>
      </c>
      <c r="G998" s="5"/>
      <c r="H998" s="27" t="str">
        <f t="shared" si="152"/>
        <v/>
      </c>
      <c r="I998" s="27" t="str">
        <f>IFERROR(VLOOKUP(H998,vlookup!G$2:I$331,2,FALSE),"")</f>
        <v/>
      </c>
      <c r="J998" s="27" t="str">
        <f>IFERROR(VLOOKUP(H998,vlookup!G$2:I$331,3,FALSE),"")</f>
        <v/>
      </c>
      <c r="K998" s="5"/>
      <c r="L998" s="6"/>
      <c r="M998" s="6"/>
      <c r="N998" s="6"/>
      <c r="O998" s="6"/>
      <c r="P998" s="6"/>
      <c r="Q998" s="14" t="str">
        <f t="shared" si="153"/>
        <v/>
      </c>
      <c r="R998" s="5"/>
      <c r="S998" s="6"/>
      <c r="T998" s="6"/>
      <c r="U998" s="5"/>
      <c r="V998" s="45">
        <f t="shared" si="154"/>
        <v>0</v>
      </c>
      <c r="W998" s="45">
        <f t="shared" si="155"/>
        <v>0</v>
      </c>
      <c r="X998" s="45" t="e">
        <f t="shared" si="156"/>
        <v>#VALUE!</v>
      </c>
      <c r="Y998" s="45">
        <f>IFERROR(VALUE(V998),VLOOKUP(V998,DayReplace[],2,0))</f>
        <v>0</v>
      </c>
      <c r="Z998" s="45">
        <f>IF(V998=0,1,
IF(OR(AND(COUNTIF(Table12[Normal and Leap Years],X998),AA998=3,Y998=30),
AND(COUNTIF(Table9[MM Year],X998),COUNTIF(Table13[Always 29-Day Months],AA998),Y998=30)),Y998
-1,Y998))</f>
        <v>1</v>
      </c>
      <c r="AA998" s="45">
        <f>IFERROR(VALUE(W998),VLOOKUP(W998,MonthReplace[],2,0))</f>
        <v>0</v>
      </c>
      <c r="AB998" s="45" t="e">
        <f>IF(COUNTIF(Table9[MM Year],X998),VLOOKUP(AA998,MonthSerial[],VLOOKUP(X998,Table9[],3,0)+2,0),DATE(X998,AA998,0)-AC998)</f>
        <v>#VALUE!</v>
      </c>
      <c r="AC998" s="45" t="e">
        <f>IF(COUNTIF(Table9[MM Year],X998),
VLOOKUP(X998,Table9[],5,0),
DATE(X998,1,0))</f>
        <v>#VALUE!</v>
      </c>
      <c r="AD998" s="46" t="e">
        <f>IF(AA998=0,DATE(YEAR(AC998+1),7,16),
IF(V998=0,IF(COUNTIF(Table9[MM Year],X998),AC998+AB998+Z998+15-DAY(AC998+AB998+Z998+15)+16,AC998+AB998+Z998-DAY(AC998+AB998+Z998)+16),
IF(COUNTIF(Table9[MM Year],X998),
IF(AC998+AB998+Z998&lt;VLOOKUP(X998,Table9[],7,0),AC998
+AB998+Z998+VLOOKUP(X998,Table9[],4,0),AC998+AB998+Z998),AC998
+AB998+Z998)))</f>
        <v>#VALUE!</v>
      </c>
      <c r="AE998" s="42"/>
      <c r="AF998" s="15" t="str">
        <f>IFERROR(IF(COUNTIF(Table9[MM Year],X998),
IF(AD998&lt;VLOOKUP(X998,Table9[],7,0),AD998
+VLOOKUP(X998,Table9[],4,0),AD998),AD998
),"")</f>
        <v/>
      </c>
      <c r="AG998" s="5"/>
      <c r="AH998" s="5"/>
      <c r="AI998" s="5"/>
      <c r="AJ998" s="6"/>
      <c r="AK998" s="6"/>
      <c r="AL998" s="12" t="str">
        <f t="shared" si="157"/>
        <v/>
      </c>
      <c r="AM998" s="5"/>
      <c r="AN998" s="27" t="str">
        <f t="shared" si="158"/>
        <v/>
      </c>
      <c r="AO998" s="5"/>
      <c r="AP998" s="5"/>
      <c r="AQ998" s="6"/>
      <c r="AR998" s="12" t="str">
        <f t="shared" si="159"/>
        <v/>
      </c>
      <c r="AS998" s="6"/>
      <c r="AT998" s="5"/>
      <c r="AU998" s="53"/>
      <c r="AV998" s="53"/>
      <c r="AW998" s="54"/>
      <c r="AX998" s="15" t="str">
        <f t="shared" si="160"/>
        <v/>
      </c>
      <c r="AY998" s="5"/>
      <c r="AZ998" s="27" t="str">
        <f>IFERROR(VLOOKUP(AY998,vlookup!A$2:I$331,2,FALSE),"")</f>
        <v/>
      </c>
      <c r="BA998" s="27" t="str">
        <f>IFERROR(VLOOKUP(AY998,vlookup!A$2:I$331,3,FALSE),"")</f>
        <v/>
      </c>
      <c r="BB998" s="5"/>
      <c r="BC998" s="27" t="str">
        <f>IFERROR(VLOOKUP(BB998,vlookup!D$2:E$331,2,FALSE),"")</f>
        <v/>
      </c>
      <c r="BD998" s="5"/>
      <c r="BE998" s="27" t="str">
        <f t="shared" si="161"/>
        <v/>
      </c>
      <c r="BF998" s="27" t="str">
        <f>IFERROR(VLOOKUP(BE998,vlookup!G$2:I$331,2,FALSE),"")</f>
        <v/>
      </c>
      <c r="BG998" s="27" t="str">
        <f>IFERROR(VLOOKUP(BE998,vlookup!G$2:I$331,3,FALSE),"")</f>
        <v/>
      </c>
      <c r="BH998" s="5"/>
      <c r="BI998" s="6"/>
      <c r="BJ998" s="6"/>
      <c r="BK998" s="6"/>
      <c r="BL998" s="6"/>
    </row>
    <row r="999" spans="1:64">
      <c r="A999" s="4"/>
      <c r="B999" s="5"/>
      <c r="C999" s="27" t="str">
        <f>IFERROR(VLOOKUP(B999,vlookup!A$2:I$331,2,FALSE),"")</f>
        <v/>
      </c>
      <c r="D999" s="27" t="str">
        <f>IFERROR(VLOOKUP(B999,vlookup!A$2:I$331,3,FALSE),"")</f>
        <v/>
      </c>
      <c r="E999" s="5"/>
      <c r="F999" s="27" t="str">
        <f>IFERROR(VLOOKUP(E999,vlookup!D$2:E$331,2,FALSE),"")</f>
        <v/>
      </c>
      <c r="G999" s="5"/>
      <c r="H999" s="27" t="str">
        <f t="shared" si="152"/>
        <v/>
      </c>
      <c r="I999" s="27" t="str">
        <f>IFERROR(VLOOKUP(H999,vlookup!G$2:I$331,2,FALSE),"")</f>
        <v/>
      </c>
      <c r="J999" s="27" t="str">
        <f>IFERROR(VLOOKUP(H999,vlookup!G$2:I$331,3,FALSE),"")</f>
        <v/>
      </c>
      <c r="K999" s="5"/>
      <c r="L999" s="6"/>
      <c r="M999" s="6"/>
      <c r="N999" s="6"/>
      <c r="O999" s="6"/>
      <c r="P999" s="6"/>
      <c r="Q999" s="14" t="str">
        <f t="shared" si="153"/>
        <v/>
      </c>
      <c r="R999" s="5"/>
      <c r="S999" s="6"/>
      <c r="T999" s="6"/>
      <c r="U999" s="5"/>
      <c r="V999" s="45">
        <f t="shared" si="154"/>
        <v>0</v>
      </c>
      <c r="W999" s="45">
        <f t="shared" si="155"/>
        <v>0</v>
      </c>
      <c r="X999" s="45" t="e">
        <f t="shared" si="156"/>
        <v>#VALUE!</v>
      </c>
      <c r="Y999" s="45">
        <f>IFERROR(VALUE(V999),VLOOKUP(V999,DayReplace[],2,0))</f>
        <v>0</v>
      </c>
      <c r="Z999" s="45">
        <f>IF(V999=0,1,
IF(OR(AND(COUNTIF(Table12[Normal and Leap Years],X999),AA999=3,Y999=30),
AND(COUNTIF(Table9[MM Year],X999),COUNTIF(Table13[Always 29-Day Months],AA999),Y999=30)),Y999
-1,Y999))</f>
        <v>1</v>
      </c>
      <c r="AA999" s="45">
        <f>IFERROR(VALUE(W999),VLOOKUP(W999,MonthReplace[],2,0))</f>
        <v>0</v>
      </c>
      <c r="AB999" s="45" t="e">
        <f>IF(COUNTIF(Table9[MM Year],X999),VLOOKUP(AA999,MonthSerial[],VLOOKUP(X999,Table9[],3,0)+2,0),DATE(X999,AA999,0)-AC999)</f>
        <v>#VALUE!</v>
      </c>
      <c r="AC999" s="45" t="e">
        <f>IF(COUNTIF(Table9[MM Year],X999),
VLOOKUP(X999,Table9[],5,0),
DATE(X999,1,0))</f>
        <v>#VALUE!</v>
      </c>
      <c r="AD999" s="46" t="e">
        <f>IF(AA999=0,DATE(YEAR(AC999+1),7,16),
IF(V999=0,IF(COUNTIF(Table9[MM Year],X999),AC999+AB999+Z999+15-DAY(AC999+AB999+Z999+15)+16,AC999+AB999+Z999-DAY(AC999+AB999+Z999)+16),
IF(COUNTIF(Table9[MM Year],X999),
IF(AC999+AB999+Z999&lt;VLOOKUP(X999,Table9[],7,0),AC999
+AB999+Z999+VLOOKUP(X999,Table9[],4,0),AC999+AB999+Z999),AC999
+AB999+Z999)))</f>
        <v>#VALUE!</v>
      </c>
      <c r="AE999" s="42"/>
      <c r="AF999" s="15" t="str">
        <f>IFERROR(IF(COUNTIF(Table9[MM Year],X999),
IF(AD999&lt;VLOOKUP(X999,Table9[],7,0),AD999
+VLOOKUP(X999,Table9[],4,0),AD999),AD999
),"")</f>
        <v/>
      </c>
      <c r="AG999" s="5"/>
      <c r="AH999" s="5"/>
      <c r="AI999" s="5"/>
      <c r="AJ999" s="6"/>
      <c r="AK999" s="6"/>
      <c r="AL999" s="12" t="str">
        <f t="shared" si="157"/>
        <v/>
      </c>
      <c r="AM999" s="5"/>
      <c r="AN999" s="27" t="str">
        <f t="shared" si="158"/>
        <v/>
      </c>
      <c r="AO999" s="5"/>
      <c r="AP999" s="5"/>
      <c r="AQ999" s="6"/>
      <c r="AR999" s="12" t="str">
        <f t="shared" si="159"/>
        <v/>
      </c>
      <c r="AS999" s="6"/>
      <c r="AT999" s="5"/>
      <c r="AU999" s="53"/>
      <c r="AV999" s="53"/>
      <c r="AW999" s="54"/>
      <c r="AX999" s="15" t="str">
        <f t="shared" si="160"/>
        <v/>
      </c>
      <c r="AY999" s="5"/>
      <c r="AZ999" s="27" t="str">
        <f>IFERROR(VLOOKUP(AY999,vlookup!A$2:I$331,2,FALSE),"")</f>
        <v/>
      </c>
      <c r="BA999" s="27" t="str">
        <f>IFERROR(VLOOKUP(AY999,vlookup!A$2:I$331,3,FALSE),"")</f>
        <v/>
      </c>
      <c r="BB999" s="5"/>
      <c r="BC999" s="27" t="str">
        <f>IFERROR(VLOOKUP(BB999,vlookup!D$2:E$331,2,FALSE),"")</f>
        <v/>
      </c>
      <c r="BD999" s="5"/>
      <c r="BE999" s="27" t="str">
        <f t="shared" si="161"/>
        <v/>
      </c>
      <c r="BF999" s="27" t="str">
        <f>IFERROR(VLOOKUP(BE999,vlookup!G$2:I$331,2,FALSE),"")</f>
        <v/>
      </c>
      <c r="BG999" s="27" t="str">
        <f>IFERROR(VLOOKUP(BE999,vlookup!G$2:I$331,3,FALSE),"")</f>
        <v/>
      </c>
      <c r="BH999" s="5"/>
      <c r="BI999" s="6"/>
      <c r="BJ999" s="6"/>
      <c r="BK999" s="6"/>
      <c r="BL999" s="6"/>
    </row>
    <row r="1000" spans="1:64">
      <c r="A1000" s="4"/>
      <c r="B1000" s="5"/>
      <c r="C1000" s="27" t="str">
        <f>IFERROR(VLOOKUP(B1000,vlookup!A$2:I$331,2,FALSE),"")</f>
        <v/>
      </c>
      <c r="D1000" s="27" t="str">
        <f>IFERROR(VLOOKUP(B1000,vlookup!A$2:I$331,3,FALSE),"")</f>
        <v/>
      </c>
      <c r="E1000" s="5"/>
      <c r="F1000" s="27" t="str">
        <f>IFERROR(VLOOKUP(E1000,vlookup!D$2:E$331,2,FALSE),"")</f>
        <v/>
      </c>
      <c r="G1000" s="5"/>
      <c r="H1000" s="27" t="str">
        <f t="shared" si="152"/>
        <v/>
      </c>
      <c r="I1000" s="27" t="str">
        <f>IFERROR(VLOOKUP(H1000,vlookup!G$2:I$331,2,FALSE),"")</f>
        <v/>
      </c>
      <c r="J1000" s="27" t="str">
        <f>IFERROR(VLOOKUP(H1000,vlookup!G$2:I$331,3,FALSE),"")</f>
        <v/>
      </c>
      <c r="K1000" s="5"/>
      <c r="L1000" s="6"/>
      <c r="M1000" s="6"/>
      <c r="N1000" s="6"/>
      <c r="O1000" s="6"/>
      <c r="P1000" s="6"/>
      <c r="Q1000" s="14" t="str">
        <f t="shared" si="153"/>
        <v/>
      </c>
      <c r="R1000" s="5"/>
      <c r="S1000" s="6"/>
      <c r="T1000" s="6"/>
      <c r="U1000" s="5"/>
      <c r="V1000" s="45">
        <f t="shared" si="154"/>
        <v>0</v>
      </c>
      <c r="W1000" s="45">
        <f t="shared" si="155"/>
        <v>0</v>
      </c>
      <c r="X1000" s="45" t="e">
        <f t="shared" si="156"/>
        <v>#VALUE!</v>
      </c>
      <c r="Y1000" s="45">
        <f>IFERROR(VALUE(V1000),VLOOKUP(V1000,DayReplace[],2,0))</f>
        <v>0</v>
      </c>
      <c r="Z1000" s="45">
        <f>IF(V1000=0,1,
IF(OR(AND(COUNTIF(Table12[Normal and Leap Years],X1000),AA1000=3,Y1000=30),
AND(COUNTIF(Table9[MM Year],X1000),COUNTIF(Table13[Always 29-Day Months],AA1000),Y1000=30)),Y1000
-1,Y1000))</f>
        <v>1</v>
      </c>
      <c r="AA1000" s="45">
        <f>IFERROR(VALUE(W1000),VLOOKUP(W1000,MonthReplace[],2,0))</f>
        <v>0</v>
      </c>
      <c r="AB1000" s="45" t="e">
        <f>IF(COUNTIF(Table9[MM Year],X1000),VLOOKUP(AA1000,MonthSerial[],VLOOKUP(X1000,Table9[],3,0)+2,0),DATE(X1000,AA1000,0)-AC1000)</f>
        <v>#VALUE!</v>
      </c>
      <c r="AC1000" s="45" t="e">
        <f>IF(COUNTIF(Table9[MM Year],X1000),
VLOOKUP(X1000,Table9[],5,0),
DATE(X1000,1,0))</f>
        <v>#VALUE!</v>
      </c>
      <c r="AD1000" s="46" t="e">
        <f>IF(AA1000=0,DATE(YEAR(AC1000+1),7,16),
IF(V1000=0,IF(COUNTIF(Table9[MM Year],X1000),AC1000+AB1000+Z1000+15-DAY(AC1000+AB1000+Z1000+15)+16,AC1000+AB1000+Z1000-DAY(AC1000+AB1000+Z1000)+16),
IF(COUNTIF(Table9[MM Year],X1000),
IF(AC1000+AB1000+Z1000&lt;VLOOKUP(X1000,Table9[],7,0),AC1000
+AB1000+Z1000+VLOOKUP(X1000,Table9[],4,0),AC1000+AB1000+Z1000),AC1000
+AB1000+Z1000)))</f>
        <v>#VALUE!</v>
      </c>
      <c r="AE1000" s="42"/>
      <c r="AF1000" s="15" t="str">
        <f>IFERROR(IF(COUNTIF(Table9[MM Year],X1000),
IF(AD1000&lt;VLOOKUP(X1000,Table9[],7,0),AD1000
+VLOOKUP(X1000,Table9[],4,0),AD1000),AD1000
),"")</f>
        <v/>
      </c>
      <c r="AG1000" s="5"/>
      <c r="AH1000" s="5"/>
      <c r="AI1000" s="5"/>
      <c r="AJ1000" s="6"/>
      <c r="AK1000" s="6"/>
      <c r="AL1000" s="12" t="str">
        <f t="shared" si="157"/>
        <v/>
      </c>
      <c r="AM1000" s="5"/>
      <c r="AN1000" s="27" t="str">
        <f t="shared" si="158"/>
        <v/>
      </c>
      <c r="AO1000" s="5"/>
      <c r="AP1000" s="5"/>
      <c r="AQ1000" s="6"/>
      <c r="AR1000" s="12" t="str">
        <f t="shared" si="159"/>
        <v/>
      </c>
      <c r="AS1000" s="6"/>
      <c r="AT1000" s="5"/>
      <c r="AU1000" s="53"/>
      <c r="AV1000" s="53"/>
      <c r="AW1000" s="54"/>
      <c r="AX1000" s="15" t="str">
        <f t="shared" si="160"/>
        <v/>
      </c>
      <c r="AY1000" s="5"/>
      <c r="AZ1000" s="27" t="str">
        <f>IFERROR(VLOOKUP(AY1000,vlookup!A$2:I$331,2,FALSE),"")</f>
        <v/>
      </c>
      <c r="BA1000" s="27" t="str">
        <f>IFERROR(VLOOKUP(AY1000,vlookup!A$2:I$331,3,FALSE),"")</f>
        <v/>
      </c>
      <c r="BB1000" s="5"/>
      <c r="BC1000" s="27" t="str">
        <f>IFERROR(VLOOKUP(BB1000,vlookup!D$2:E$331,2,FALSE),"")</f>
        <v/>
      </c>
      <c r="BD1000" s="5"/>
      <c r="BE1000" s="27" t="str">
        <f t="shared" si="161"/>
        <v/>
      </c>
      <c r="BF1000" s="27" t="str">
        <f>IFERROR(VLOOKUP(BE1000,vlookup!G$2:I$331,2,FALSE),"")</f>
        <v/>
      </c>
      <c r="BG1000" s="27" t="str">
        <f>IFERROR(VLOOKUP(BE1000,vlookup!G$2:I$331,3,FALSE),"")</f>
        <v/>
      </c>
      <c r="BH1000" s="5"/>
      <c r="BI1000" s="6"/>
      <c r="BJ1000" s="6"/>
      <c r="BK1000" s="6"/>
      <c r="BL1000" s="6"/>
    </row>
    <row r="1001" spans="1:64">
      <c r="A1001" s="4"/>
      <c r="B1001" s="5"/>
      <c r="C1001" s="27" t="str">
        <f>IFERROR(VLOOKUP(B1001,vlookup!A$2:I$331,2,FALSE),"")</f>
        <v/>
      </c>
      <c r="D1001" s="27" t="str">
        <f>IFERROR(VLOOKUP(B1001,vlookup!A$2:I$331,3,FALSE),"")</f>
        <v/>
      </c>
      <c r="E1001" s="5"/>
      <c r="F1001" s="27" t="str">
        <f>IFERROR(VLOOKUP(E1001,vlookup!D$2:E$331,2,FALSE),"")</f>
        <v/>
      </c>
      <c r="G1001" s="5"/>
      <c r="H1001" s="27" t="str">
        <f t="shared" si="152"/>
        <v/>
      </c>
      <c r="I1001" s="27" t="str">
        <f>IFERROR(VLOOKUP(H1001,vlookup!G$2:I$331,2,FALSE),"")</f>
        <v/>
      </c>
      <c r="J1001" s="27" t="str">
        <f>IFERROR(VLOOKUP(H1001,vlookup!G$2:I$331,3,FALSE),"")</f>
        <v/>
      </c>
      <c r="K1001" s="5"/>
      <c r="L1001" s="6"/>
      <c r="M1001" s="6"/>
      <c r="N1001" s="6"/>
      <c r="O1001" s="6"/>
      <c r="P1001" s="6"/>
      <c r="Q1001" s="14" t="str">
        <f t="shared" si="153"/>
        <v/>
      </c>
      <c r="R1001" s="5"/>
      <c r="S1001" s="6"/>
      <c r="T1001" s="6"/>
      <c r="U1001" s="5"/>
      <c r="V1001" s="45">
        <f t="shared" si="154"/>
        <v>0</v>
      </c>
      <c r="W1001" s="45">
        <f t="shared" si="155"/>
        <v>0</v>
      </c>
      <c r="X1001" s="45" t="e">
        <f t="shared" si="156"/>
        <v>#VALUE!</v>
      </c>
      <c r="Y1001" s="45">
        <f>IFERROR(VALUE(V1001),VLOOKUP(V1001,DayReplace[],2,0))</f>
        <v>0</v>
      </c>
      <c r="Z1001" s="45">
        <f>IF(V1001=0,1,
IF(OR(AND(COUNTIF(Table12[Normal and Leap Years],X1001),AA1001=3,Y1001=30),
AND(COUNTIF(Table9[MM Year],X1001),COUNTIF(Table13[Always 29-Day Months],AA1001),Y1001=30)),Y1001
-1,Y1001))</f>
        <v>1</v>
      </c>
      <c r="AA1001" s="45">
        <f>IFERROR(VALUE(W1001),VLOOKUP(W1001,MonthReplace[],2,0))</f>
        <v>0</v>
      </c>
      <c r="AB1001" s="45" t="e">
        <f>IF(COUNTIF(Table9[MM Year],X1001),VLOOKUP(AA1001,MonthSerial[],VLOOKUP(X1001,Table9[],3,0)+2,0),DATE(X1001,AA1001,0)-AC1001)</f>
        <v>#VALUE!</v>
      </c>
      <c r="AC1001" s="45" t="e">
        <f>IF(COUNTIF(Table9[MM Year],X1001),
VLOOKUP(X1001,Table9[],5,0),
DATE(X1001,1,0))</f>
        <v>#VALUE!</v>
      </c>
      <c r="AD1001" s="46" t="e">
        <f>IF(AA1001=0,DATE(YEAR(AC1001+1),7,16),
IF(V1001=0,IF(COUNTIF(Table9[MM Year],X1001),AC1001+AB1001+Z1001+15-DAY(AC1001+AB1001+Z1001+15)+16,AC1001+AB1001+Z1001-DAY(AC1001+AB1001+Z1001)+16),
IF(COUNTIF(Table9[MM Year],X1001),
IF(AC1001+AB1001+Z1001&lt;VLOOKUP(X1001,Table9[],7,0),AC1001
+AB1001+Z1001+VLOOKUP(X1001,Table9[],4,0),AC1001+AB1001+Z1001),AC1001
+AB1001+Z1001)))</f>
        <v>#VALUE!</v>
      </c>
      <c r="AE1001" s="42"/>
      <c r="AF1001" s="15" t="str">
        <f>IFERROR(IF(COUNTIF(Table9[MM Year],X1001),
IF(AD1001&lt;VLOOKUP(X1001,Table9[],7,0),AD1001
+VLOOKUP(X1001,Table9[],4,0),AD1001),AD1001
),"")</f>
        <v/>
      </c>
      <c r="AG1001" s="5"/>
      <c r="AH1001" s="5"/>
      <c r="AI1001" s="5"/>
      <c r="AJ1001" s="6"/>
      <c r="AK1001" s="6"/>
      <c r="AL1001" s="12" t="str">
        <f t="shared" si="157"/>
        <v/>
      </c>
      <c r="AM1001" s="5"/>
      <c r="AN1001" s="27" t="str">
        <f t="shared" si="158"/>
        <v/>
      </c>
      <c r="AO1001" s="5"/>
      <c r="AP1001" s="5"/>
      <c r="AQ1001" s="6"/>
      <c r="AR1001" s="12" t="str">
        <f t="shared" si="159"/>
        <v/>
      </c>
      <c r="AS1001" s="6"/>
      <c r="AT1001" s="5"/>
      <c r="AU1001" s="53"/>
      <c r="AV1001" s="53"/>
      <c r="AW1001" s="54"/>
      <c r="AX1001" s="15" t="str">
        <f t="shared" si="160"/>
        <v/>
      </c>
      <c r="AY1001" s="5"/>
      <c r="AZ1001" s="27" t="str">
        <f>IFERROR(VLOOKUP(AY1001,vlookup!A$2:I$331,2,FALSE),"")</f>
        <v/>
      </c>
      <c r="BA1001" s="27" t="str">
        <f>IFERROR(VLOOKUP(AY1001,vlookup!A$2:I$331,3,FALSE),"")</f>
        <v/>
      </c>
      <c r="BB1001" s="5"/>
      <c r="BC1001" s="27" t="str">
        <f>IFERROR(VLOOKUP(BB1001,vlookup!D$2:E$331,2,FALSE),"")</f>
        <v/>
      </c>
      <c r="BD1001" s="5"/>
      <c r="BE1001" s="27" t="str">
        <f t="shared" si="161"/>
        <v/>
      </c>
      <c r="BF1001" s="27" t="str">
        <f>IFERROR(VLOOKUP(BE1001,vlookup!G$2:I$331,2,FALSE),"")</f>
        <v/>
      </c>
      <c r="BG1001" s="27" t="str">
        <f>IFERROR(VLOOKUP(BE1001,vlookup!G$2:I$331,3,FALSE),"")</f>
        <v/>
      </c>
      <c r="BH1001" s="5"/>
      <c r="BI1001" s="6"/>
      <c r="BJ1001" s="6"/>
      <c r="BK1001" s="6"/>
      <c r="BL1001" s="6"/>
    </row>
    <row r="1002" spans="1:64">
      <c r="A1002" s="4"/>
      <c r="B1002" s="5"/>
      <c r="C1002" s="27" t="str">
        <f>IFERROR(VLOOKUP(B1002,vlookup!A$2:I$331,2,FALSE),"")</f>
        <v/>
      </c>
      <c r="D1002" s="27" t="str">
        <f>IFERROR(VLOOKUP(B1002,vlookup!A$2:I$331,3,FALSE),"")</f>
        <v/>
      </c>
      <c r="E1002" s="5"/>
      <c r="F1002" s="27" t="str">
        <f>IFERROR(VLOOKUP(E1002,vlookup!D$2:E$331,2,FALSE),"")</f>
        <v/>
      </c>
      <c r="G1002" s="5"/>
      <c r="H1002" s="27" t="str">
        <f t="shared" si="152"/>
        <v/>
      </c>
      <c r="I1002" s="27" t="str">
        <f>IFERROR(VLOOKUP(H1002,vlookup!G$2:I$331,2,FALSE),"")</f>
        <v/>
      </c>
      <c r="J1002" s="27" t="str">
        <f>IFERROR(VLOOKUP(H1002,vlookup!G$2:I$331,3,FALSE),"")</f>
        <v/>
      </c>
      <c r="K1002" s="5"/>
      <c r="L1002" s="6"/>
      <c r="M1002" s="6"/>
      <c r="N1002" s="6"/>
      <c r="O1002" s="6"/>
      <c r="P1002" s="6"/>
      <c r="Q1002" s="14" t="str">
        <f t="shared" si="153"/>
        <v/>
      </c>
      <c r="R1002" s="5"/>
      <c r="S1002" s="6"/>
      <c r="T1002" s="6"/>
      <c r="U1002" s="5"/>
      <c r="V1002" s="45">
        <f t="shared" si="154"/>
        <v>0</v>
      </c>
      <c r="W1002" s="45">
        <f t="shared" si="155"/>
        <v>0</v>
      </c>
      <c r="X1002" s="45" t="e">
        <f t="shared" si="156"/>
        <v>#VALUE!</v>
      </c>
      <c r="Y1002" s="45">
        <f>IFERROR(VALUE(V1002),VLOOKUP(V1002,DayReplace[],2,0))</f>
        <v>0</v>
      </c>
      <c r="Z1002" s="45">
        <f>IF(V1002=0,1,
IF(OR(AND(COUNTIF(Table12[Normal and Leap Years],X1002),AA1002=3,Y1002=30),
AND(COUNTIF(Table9[MM Year],X1002),COUNTIF(Table13[Always 29-Day Months],AA1002),Y1002=30)),Y1002
-1,Y1002))</f>
        <v>1</v>
      </c>
      <c r="AA1002" s="45">
        <f>IFERROR(VALUE(W1002),VLOOKUP(W1002,MonthReplace[],2,0))</f>
        <v>0</v>
      </c>
      <c r="AB1002" s="45" t="e">
        <f>IF(COUNTIF(Table9[MM Year],X1002),VLOOKUP(AA1002,MonthSerial[],VLOOKUP(X1002,Table9[],3,0)+2,0),DATE(X1002,AA1002,0)-AC1002)</f>
        <v>#VALUE!</v>
      </c>
      <c r="AC1002" s="45" t="e">
        <f>IF(COUNTIF(Table9[MM Year],X1002),
VLOOKUP(X1002,Table9[],5,0),
DATE(X1002,1,0))</f>
        <v>#VALUE!</v>
      </c>
      <c r="AD1002" s="46" t="e">
        <f>IF(AA1002=0,DATE(YEAR(AC1002+1),7,16),
IF(V1002=0,IF(COUNTIF(Table9[MM Year],X1002),AC1002+AB1002+Z1002+15-DAY(AC1002+AB1002+Z1002+15)+16,AC1002+AB1002+Z1002-DAY(AC1002+AB1002+Z1002)+16),
IF(COUNTIF(Table9[MM Year],X1002),
IF(AC1002+AB1002+Z1002&lt;VLOOKUP(X1002,Table9[],7,0),AC1002
+AB1002+Z1002+VLOOKUP(X1002,Table9[],4,0),AC1002+AB1002+Z1002),AC1002
+AB1002+Z1002)))</f>
        <v>#VALUE!</v>
      </c>
      <c r="AE1002" s="42"/>
      <c r="AF1002" s="15" t="str">
        <f>IFERROR(IF(COUNTIF(Table9[MM Year],X1002),
IF(AD1002&lt;VLOOKUP(X1002,Table9[],7,0),AD1002
+VLOOKUP(X1002,Table9[],4,0),AD1002),AD1002
),"")</f>
        <v/>
      </c>
      <c r="AG1002" s="5"/>
      <c r="AH1002" s="5"/>
      <c r="AI1002" s="5"/>
      <c r="AJ1002" s="6"/>
      <c r="AK1002" s="6"/>
      <c r="AL1002" s="12" t="str">
        <f t="shared" si="157"/>
        <v/>
      </c>
      <c r="AM1002" s="5"/>
      <c r="AN1002" s="27" t="str">
        <f t="shared" si="158"/>
        <v/>
      </c>
      <c r="AO1002" s="5"/>
      <c r="AP1002" s="5"/>
      <c r="AQ1002" s="6"/>
      <c r="AR1002" s="12" t="str">
        <f t="shared" si="159"/>
        <v/>
      </c>
      <c r="AS1002" s="6"/>
      <c r="AT1002" s="5"/>
      <c r="AU1002" s="53"/>
      <c r="AV1002" s="53"/>
      <c r="AW1002" s="54"/>
      <c r="AX1002" s="15" t="str">
        <f t="shared" si="160"/>
        <v/>
      </c>
      <c r="AY1002" s="5"/>
      <c r="AZ1002" s="27" t="str">
        <f>IFERROR(VLOOKUP(AY1002,vlookup!A$2:I$331,2,FALSE),"")</f>
        <v/>
      </c>
      <c r="BA1002" s="27" t="str">
        <f>IFERROR(VLOOKUP(AY1002,vlookup!A$2:I$331,3,FALSE),"")</f>
        <v/>
      </c>
      <c r="BB1002" s="5"/>
      <c r="BC1002" s="27" t="str">
        <f>IFERROR(VLOOKUP(BB1002,vlookup!D$2:E$331,2,FALSE),"")</f>
        <v/>
      </c>
      <c r="BD1002" s="5"/>
      <c r="BE1002" s="27" t="str">
        <f t="shared" si="161"/>
        <v/>
      </c>
      <c r="BF1002" s="27" t="str">
        <f>IFERROR(VLOOKUP(BE1002,vlookup!G$2:I$331,2,FALSE),"")</f>
        <v/>
      </c>
      <c r="BG1002" s="27" t="str">
        <f>IFERROR(VLOOKUP(BE1002,vlookup!G$2:I$331,3,FALSE),"")</f>
        <v/>
      </c>
      <c r="BH1002" s="5"/>
      <c r="BI1002" s="6"/>
      <c r="BJ1002" s="6"/>
      <c r="BK1002" s="6"/>
      <c r="BL1002" s="6"/>
    </row>
    <row r="1003" spans="1:64">
      <c r="A1003" s="4"/>
      <c r="B1003" s="5"/>
      <c r="C1003" s="27" t="str">
        <f>IFERROR(VLOOKUP(B1003,vlookup!A$2:I$331,2,FALSE),"")</f>
        <v/>
      </c>
      <c r="D1003" s="27" t="str">
        <f>IFERROR(VLOOKUP(B1003,vlookup!A$2:I$331,3,FALSE),"")</f>
        <v/>
      </c>
      <c r="E1003" s="5"/>
      <c r="F1003" s="27" t="str">
        <f>IFERROR(VLOOKUP(E1003,vlookup!D$2:E$331,2,FALSE),"")</f>
        <v/>
      </c>
      <c r="G1003" s="5"/>
      <c r="H1003" s="27" t="str">
        <f t="shared" si="152"/>
        <v/>
      </c>
      <c r="I1003" s="27" t="str">
        <f>IFERROR(VLOOKUP(H1003,vlookup!G$2:I$331,2,FALSE),"")</f>
        <v/>
      </c>
      <c r="J1003" s="27" t="str">
        <f>IFERROR(VLOOKUP(H1003,vlookup!G$2:I$331,3,FALSE),"")</f>
        <v/>
      </c>
      <c r="K1003" s="5"/>
      <c r="L1003" s="6"/>
      <c r="M1003" s="6"/>
      <c r="N1003" s="6"/>
      <c r="O1003" s="6"/>
      <c r="P1003" s="6"/>
      <c r="Q1003" s="14" t="str">
        <f t="shared" si="153"/>
        <v/>
      </c>
      <c r="R1003" s="5"/>
      <c r="S1003" s="6"/>
      <c r="T1003" s="6"/>
      <c r="U1003" s="5"/>
      <c r="V1003" s="45">
        <f t="shared" si="154"/>
        <v>0</v>
      </c>
      <c r="W1003" s="45">
        <f t="shared" si="155"/>
        <v>0</v>
      </c>
      <c r="X1003" s="45" t="e">
        <f t="shared" si="156"/>
        <v>#VALUE!</v>
      </c>
      <c r="Y1003" s="45">
        <f>IFERROR(VALUE(V1003),VLOOKUP(V1003,DayReplace[],2,0))</f>
        <v>0</v>
      </c>
      <c r="Z1003" s="45">
        <f>IF(V1003=0,1,
IF(OR(AND(COUNTIF(Table12[Normal and Leap Years],X1003),AA1003=3,Y1003=30),
AND(COUNTIF(Table9[MM Year],X1003),COUNTIF(Table13[Always 29-Day Months],AA1003),Y1003=30)),Y1003
-1,Y1003))</f>
        <v>1</v>
      </c>
      <c r="AA1003" s="45">
        <f>IFERROR(VALUE(W1003),VLOOKUP(W1003,MonthReplace[],2,0))</f>
        <v>0</v>
      </c>
      <c r="AB1003" s="45" t="e">
        <f>IF(COUNTIF(Table9[MM Year],X1003),VLOOKUP(AA1003,MonthSerial[],VLOOKUP(X1003,Table9[],3,0)+2,0),DATE(X1003,AA1003,0)-AC1003)</f>
        <v>#VALUE!</v>
      </c>
      <c r="AC1003" s="45" t="e">
        <f>IF(COUNTIF(Table9[MM Year],X1003),
VLOOKUP(X1003,Table9[],5,0),
DATE(X1003,1,0))</f>
        <v>#VALUE!</v>
      </c>
      <c r="AD1003" s="46" t="e">
        <f>IF(AA1003=0,DATE(YEAR(AC1003+1),7,16),
IF(V1003=0,IF(COUNTIF(Table9[MM Year],X1003),AC1003+AB1003+Z1003+15-DAY(AC1003+AB1003+Z1003+15)+16,AC1003+AB1003+Z1003-DAY(AC1003+AB1003+Z1003)+16),
IF(COUNTIF(Table9[MM Year],X1003),
IF(AC1003+AB1003+Z1003&lt;VLOOKUP(X1003,Table9[],7,0),AC1003
+AB1003+Z1003+VLOOKUP(X1003,Table9[],4,0),AC1003+AB1003+Z1003),AC1003
+AB1003+Z1003)))</f>
        <v>#VALUE!</v>
      </c>
      <c r="AE1003" s="42"/>
      <c r="AF1003" s="15" t="str">
        <f>IFERROR(IF(COUNTIF(Table9[MM Year],X1003),
IF(AD1003&lt;VLOOKUP(X1003,Table9[],7,0),AD1003
+VLOOKUP(X1003,Table9[],4,0),AD1003),AD1003
),"")</f>
        <v/>
      </c>
      <c r="AG1003" s="5"/>
      <c r="AH1003" s="5"/>
      <c r="AI1003" s="5"/>
      <c r="AJ1003" s="6"/>
      <c r="AK1003" s="6"/>
      <c r="AL1003" s="12" t="str">
        <f t="shared" si="157"/>
        <v/>
      </c>
      <c r="AM1003" s="5"/>
      <c r="AN1003" s="27" t="str">
        <f t="shared" si="158"/>
        <v/>
      </c>
      <c r="AO1003" s="5"/>
      <c r="AP1003" s="5"/>
      <c r="AQ1003" s="6"/>
      <c r="AR1003" s="12" t="str">
        <f t="shared" si="159"/>
        <v/>
      </c>
      <c r="AS1003" s="6"/>
      <c r="AT1003" s="5"/>
      <c r="AU1003" s="53"/>
      <c r="AV1003" s="53"/>
      <c r="AW1003" s="54"/>
      <c r="AX1003" s="15" t="str">
        <f t="shared" si="160"/>
        <v/>
      </c>
      <c r="AY1003" s="5"/>
      <c r="AZ1003" s="27" t="str">
        <f>IFERROR(VLOOKUP(AY1003,vlookup!A$2:I$331,2,FALSE),"")</f>
        <v/>
      </c>
      <c r="BA1003" s="27" t="str">
        <f>IFERROR(VLOOKUP(AY1003,vlookup!A$2:I$331,3,FALSE),"")</f>
        <v/>
      </c>
      <c r="BB1003" s="5"/>
      <c r="BC1003" s="27" t="str">
        <f>IFERROR(VLOOKUP(BB1003,vlookup!D$2:E$331,2,FALSE),"")</f>
        <v/>
      </c>
      <c r="BD1003" s="5"/>
      <c r="BE1003" s="27" t="str">
        <f t="shared" si="161"/>
        <v/>
      </c>
      <c r="BF1003" s="27" t="str">
        <f>IFERROR(VLOOKUP(BE1003,vlookup!G$2:I$331,2,FALSE),"")</f>
        <v/>
      </c>
      <c r="BG1003" s="27" t="str">
        <f>IFERROR(VLOOKUP(BE1003,vlookup!G$2:I$331,3,FALSE),"")</f>
        <v/>
      </c>
      <c r="BH1003" s="5"/>
      <c r="BI1003" s="6"/>
      <c r="BJ1003" s="6"/>
      <c r="BK1003" s="6"/>
      <c r="BL1003" s="6"/>
    </row>
    <row r="1004" spans="1:64">
      <c r="A1004" s="4"/>
      <c r="B1004" s="5"/>
      <c r="C1004" s="27" t="str">
        <f>IFERROR(VLOOKUP(B1004,vlookup!A$2:I$331,2,FALSE),"")</f>
        <v/>
      </c>
      <c r="D1004" s="27" t="str">
        <f>IFERROR(VLOOKUP(B1004,vlookup!A$2:I$331,3,FALSE),"")</f>
        <v/>
      </c>
      <c r="E1004" s="5"/>
      <c r="F1004" s="27" t="str">
        <f>IFERROR(VLOOKUP(E1004,vlookup!D$2:E$331,2,FALSE),"")</f>
        <v/>
      </c>
      <c r="G1004" s="5"/>
      <c r="H1004" s="27" t="str">
        <f t="shared" si="152"/>
        <v/>
      </c>
      <c r="I1004" s="27" t="str">
        <f>IFERROR(VLOOKUP(H1004,vlookup!G$2:I$331,2,FALSE),"")</f>
        <v/>
      </c>
      <c r="J1004" s="27" t="str">
        <f>IFERROR(VLOOKUP(H1004,vlookup!G$2:I$331,3,FALSE),"")</f>
        <v/>
      </c>
      <c r="K1004" s="5"/>
      <c r="L1004" s="6"/>
      <c r="M1004" s="6"/>
      <c r="N1004" s="6"/>
      <c r="O1004" s="6"/>
      <c r="P1004" s="6"/>
      <c r="Q1004" s="14" t="str">
        <f t="shared" si="153"/>
        <v/>
      </c>
      <c r="R1004" s="5"/>
      <c r="S1004" s="6"/>
      <c r="T1004" s="6"/>
      <c r="U1004" s="5"/>
      <c r="V1004" s="45">
        <f t="shared" si="154"/>
        <v>0</v>
      </c>
      <c r="W1004" s="45">
        <f t="shared" si="155"/>
        <v>0</v>
      </c>
      <c r="X1004" s="45" t="e">
        <f t="shared" si="156"/>
        <v>#VALUE!</v>
      </c>
      <c r="Y1004" s="45">
        <f>IFERROR(VALUE(V1004),VLOOKUP(V1004,DayReplace[],2,0))</f>
        <v>0</v>
      </c>
      <c r="Z1004" s="45">
        <f>IF(V1004=0,1,
IF(OR(AND(COUNTIF(Table12[Normal and Leap Years],X1004),AA1004=3,Y1004=30),
AND(COUNTIF(Table9[MM Year],X1004),COUNTIF(Table13[Always 29-Day Months],AA1004),Y1004=30)),Y1004
-1,Y1004))</f>
        <v>1</v>
      </c>
      <c r="AA1004" s="45">
        <f>IFERROR(VALUE(W1004),VLOOKUP(W1004,MonthReplace[],2,0))</f>
        <v>0</v>
      </c>
      <c r="AB1004" s="45" t="e">
        <f>IF(COUNTIF(Table9[MM Year],X1004),VLOOKUP(AA1004,MonthSerial[],VLOOKUP(X1004,Table9[],3,0)+2,0),DATE(X1004,AA1004,0)-AC1004)</f>
        <v>#VALUE!</v>
      </c>
      <c r="AC1004" s="45" t="e">
        <f>IF(COUNTIF(Table9[MM Year],X1004),
VLOOKUP(X1004,Table9[],5,0),
DATE(X1004,1,0))</f>
        <v>#VALUE!</v>
      </c>
      <c r="AD1004" s="46" t="e">
        <f>IF(AA1004=0,DATE(YEAR(AC1004+1),7,16),
IF(V1004=0,IF(COUNTIF(Table9[MM Year],X1004),AC1004+AB1004+Z1004+15-DAY(AC1004+AB1004+Z1004+15)+16,AC1004+AB1004+Z1004-DAY(AC1004+AB1004+Z1004)+16),
IF(COUNTIF(Table9[MM Year],X1004),
IF(AC1004+AB1004+Z1004&lt;VLOOKUP(X1004,Table9[],7,0),AC1004
+AB1004+Z1004+VLOOKUP(X1004,Table9[],4,0),AC1004+AB1004+Z1004),AC1004
+AB1004+Z1004)))</f>
        <v>#VALUE!</v>
      </c>
      <c r="AE1004" s="42"/>
      <c r="AF1004" s="15" t="str">
        <f>IFERROR(IF(COUNTIF(Table9[MM Year],X1004),
IF(AD1004&lt;VLOOKUP(X1004,Table9[],7,0),AD1004
+VLOOKUP(X1004,Table9[],4,0),AD1004),AD1004
),"")</f>
        <v/>
      </c>
      <c r="AG1004" s="5"/>
      <c r="AH1004" s="5"/>
      <c r="AI1004" s="5"/>
      <c r="AJ1004" s="6"/>
      <c r="AK1004" s="6"/>
      <c r="AL1004" s="12" t="str">
        <f t="shared" si="157"/>
        <v/>
      </c>
      <c r="AM1004" s="5"/>
      <c r="AN1004" s="27" t="str">
        <f t="shared" si="158"/>
        <v/>
      </c>
      <c r="AO1004" s="5"/>
      <c r="AP1004" s="5"/>
      <c r="AQ1004" s="6"/>
      <c r="AR1004" s="12" t="str">
        <f t="shared" si="159"/>
        <v/>
      </c>
      <c r="AS1004" s="6"/>
      <c r="AT1004" s="5"/>
      <c r="AU1004" s="53"/>
      <c r="AV1004" s="53"/>
      <c r="AW1004" s="54"/>
      <c r="AX1004" s="15" t="str">
        <f t="shared" si="160"/>
        <v/>
      </c>
      <c r="AY1004" s="5"/>
      <c r="AZ1004" s="27" t="str">
        <f>IFERROR(VLOOKUP(AY1004,vlookup!A$2:I$331,2,FALSE),"")</f>
        <v/>
      </c>
      <c r="BA1004" s="27" t="str">
        <f>IFERROR(VLOOKUP(AY1004,vlookup!A$2:I$331,3,FALSE),"")</f>
        <v/>
      </c>
      <c r="BB1004" s="5"/>
      <c r="BC1004" s="27" t="str">
        <f>IFERROR(VLOOKUP(BB1004,vlookup!D$2:E$331,2,FALSE),"")</f>
        <v/>
      </c>
      <c r="BD1004" s="5"/>
      <c r="BE1004" s="27" t="str">
        <f t="shared" si="161"/>
        <v/>
      </c>
      <c r="BF1004" s="27" t="str">
        <f>IFERROR(VLOOKUP(BE1004,vlookup!G$2:I$331,2,FALSE),"")</f>
        <v/>
      </c>
      <c r="BG1004" s="27" t="str">
        <f>IFERROR(VLOOKUP(BE1004,vlookup!G$2:I$331,3,FALSE),"")</f>
        <v/>
      </c>
      <c r="BH1004" s="5"/>
      <c r="BI1004" s="6"/>
      <c r="BJ1004" s="6"/>
      <c r="BK1004" s="6"/>
      <c r="BL1004" s="6"/>
    </row>
    <row r="1005" spans="1:64">
      <c r="A1005" s="4"/>
      <c r="B1005" s="5"/>
      <c r="C1005" s="27" t="str">
        <f>IFERROR(VLOOKUP(B1005,vlookup!A$2:I$331,2,FALSE),"")</f>
        <v/>
      </c>
      <c r="D1005" s="27" t="str">
        <f>IFERROR(VLOOKUP(B1005,vlookup!A$2:I$331,3,FALSE),"")</f>
        <v/>
      </c>
      <c r="E1005" s="5"/>
      <c r="F1005" s="27" t="str">
        <f>IFERROR(VLOOKUP(E1005,vlookup!D$2:E$331,2,FALSE),"")</f>
        <v/>
      </c>
      <c r="G1005" s="5"/>
      <c r="H1005" s="27" t="str">
        <f t="shared" si="152"/>
        <v/>
      </c>
      <c r="I1005" s="27" t="str">
        <f>IFERROR(VLOOKUP(H1005,vlookup!G$2:I$331,2,FALSE),"")</f>
        <v/>
      </c>
      <c r="J1005" s="27" t="str">
        <f>IFERROR(VLOOKUP(H1005,vlookup!G$2:I$331,3,FALSE),"")</f>
        <v/>
      </c>
      <c r="K1005" s="5"/>
      <c r="L1005" s="6"/>
      <c r="M1005" s="6"/>
      <c r="N1005" s="6"/>
      <c r="O1005" s="6"/>
      <c r="P1005" s="6"/>
      <c r="Q1005" s="14" t="str">
        <f t="shared" si="153"/>
        <v/>
      </c>
      <c r="R1005" s="5"/>
      <c r="S1005" s="6"/>
      <c r="T1005" s="6"/>
      <c r="U1005" s="5"/>
      <c r="V1005" s="45">
        <f t="shared" si="154"/>
        <v>0</v>
      </c>
      <c r="W1005" s="45">
        <f t="shared" si="155"/>
        <v>0</v>
      </c>
      <c r="X1005" s="45" t="e">
        <f t="shared" si="156"/>
        <v>#VALUE!</v>
      </c>
      <c r="Y1005" s="45">
        <f>IFERROR(VALUE(V1005),VLOOKUP(V1005,DayReplace[],2,0))</f>
        <v>0</v>
      </c>
      <c r="Z1005" s="45">
        <f>IF(V1005=0,1,
IF(OR(AND(COUNTIF(Table12[Normal and Leap Years],X1005),AA1005=3,Y1005=30),
AND(COUNTIF(Table9[MM Year],X1005),COUNTIF(Table13[Always 29-Day Months],AA1005),Y1005=30)),Y1005
-1,Y1005))</f>
        <v>1</v>
      </c>
      <c r="AA1005" s="45">
        <f>IFERROR(VALUE(W1005),VLOOKUP(W1005,MonthReplace[],2,0))</f>
        <v>0</v>
      </c>
      <c r="AB1005" s="45" t="e">
        <f>IF(COUNTIF(Table9[MM Year],X1005),VLOOKUP(AA1005,MonthSerial[],VLOOKUP(X1005,Table9[],3,0)+2,0),DATE(X1005,AA1005,0)-AC1005)</f>
        <v>#VALUE!</v>
      </c>
      <c r="AC1005" s="45" t="e">
        <f>IF(COUNTIF(Table9[MM Year],X1005),
VLOOKUP(X1005,Table9[],5,0),
DATE(X1005,1,0))</f>
        <v>#VALUE!</v>
      </c>
      <c r="AD1005" s="46" t="e">
        <f>IF(AA1005=0,DATE(YEAR(AC1005+1),7,16),
IF(V1005=0,IF(COUNTIF(Table9[MM Year],X1005),AC1005+AB1005+Z1005+15-DAY(AC1005+AB1005+Z1005+15)+16,AC1005+AB1005+Z1005-DAY(AC1005+AB1005+Z1005)+16),
IF(COUNTIF(Table9[MM Year],X1005),
IF(AC1005+AB1005+Z1005&lt;VLOOKUP(X1005,Table9[],7,0),AC1005
+AB1005+Z1005+VLOOKUP(X1005,Table9[],4,0),AC1005+AB1005+Z1005),AC1005
+AB1005+Z1005)))</f>
        <v>#VALUE!</v>
      </c>
      <c r="AE1005" s="42"/>
      <c r="AF1005" s="15" t="str">
        <f>IFERROR(IF(COUNTIF(Table9[MM Year],X1005),
IF(AD1005&lt;VLOOKUP(X1005,Table9[],7,0),AD1005
+VLOOKUP(X1005,Table9[],4,0),AD1005),AD1005
),"")</f>
        <v/>
      </c>
      <c r="AG1005" s="5"/>
      <c r="AH1005" s="5"/>
      <c r="AI1005" s="5"/>
      <c r="AJ1005" s="6"/>
      <c r="AK1005" s="6"/>
      <c r="AL1005" s="12" t="str">
        <f t="shared" si="157"/>
        <v/>
      </c>
      <c r="AM1005" s="5"/>
      <c r="AN1005" s="27" t="str">
        <f t="shared" si="158"/>
        <v/>
      </c>
      <c r="AO1005" s="5"/>
      <c r="AP1005" s="5"/>
      <c r="AQ1005" s="6"/>
      <c r="AR1005" s="12" t="str">
        <f t="shared" si="159"/>
        <v/>
      </c>
      <c r="AS1005" s="6"/>
      <c r="AT1005" s="5"/>
      <c r="AU1005" s="53"/>
      <c r="AV1005" s="53"/>
      <c r="AW1005" s="54"/>
      <c r="AX1005" s="15" t="str">
        <f t="shared" si="160"/>
        <v/>
      </c>
      <c r="AY1005" s="5"/>
      <c r="AZ1005" s="27" t="str">
        <f>IFERROR(VLOOKUP(AY1005,vlookup!A$2:I$331,2,FALSE),"")</f>
        <v/>
      </c>
      <c r="BA1005" s="27" t="str">
        <f>IFERROR(VLOOKUP(AY1005,vlookup!A$2:I$331,3,FALSE),"")</f>
        <v/>
      </c>
      <c r="BB1005" s="5"/>
      <c r="BC1005" s="27" t="str">
        <f>IFERROR(VLOOKUP(BB1005,vlookup!D$2:E$331,2,FALSE),"")</f>
        <v/>
      </c>
      <c r="BD1005" s="5"/>
      <c r="BE1005" s="27" t="str">
        <f t="shared" si="161"/>
        <v/>
      </c>
      <c r="BF1005" s="27" t="str">
        <f>IFERROR(VLOOKUP(BE1005,vlookup!G$2:I$331,2,FALSE),"")</f>
        <v/>
      </c>
      <c r="BG1005" s="27" t="str">
        <f>IFERROR(VLOOKUP(BE1005,vlookup!G$2:I$331,3,FALSE),"")</f>
        <v/>
      </c>
      <c r="BH1005" s="5"/>
      <c r="BI1005" s="6"/>
      <c r="BJ1005" s="6"/>
      <c r="BK1005" s="6"/>
      <c r="BL1005" s="6"/>
    </row>
    <row r="1006" spans="1:64">
      <c r="A1006" s="4"/>
      <c r="B1006" s="5"/>
      <c r="C1006" s="27" t="str">
        <f>IFERROR(VLOOKUP(B1006,vlookup!A$2:I$331,2,FALSE),"")</f>
        <v/>
      </c>
      <c r="D1006" s="27" t="str">
        <f>IFERROR(VLOOKUP(B1006,vlookup!A$2:I$331,3,FALSE),"")</f>
        <v/>
      </c>
      <c r="E1006" s="5"/>
      <c r="F1006" s="27" t="str">
        <f>IFERROR(VLOOKUP(E1006,vlookup!D$2:E$331,2,FALSE),"")</f>
        <v/>
      </c>
      <c r="G1006" s="5"/>
      <c r="H1006" s="27" t="str">
        <f t="shared" si="152"/>
        <v/>
      </c>
      <c r="I1006" s="27" t="str">
        <f>IFERROR(VLOOKUP(H1006,vlookup!G$2:I$331,2,FALSE),"")</f>
        <v/>
      </c>
      <c r="J1006" s="27" t="str">
        <f>IFERROR(VLOOKUP(H1006,vlookup!G$2:I$331,3,FALSE),"")</f>
        <v/>
      </c>
      <c r="K1006" s="5"/>
      <c r="L1006" s="6"/>
      <c r="M1006" s="6"/>
      <c r="N1006" s="6"/>
      <c r="O1006" s="6"/>
      <c r="P1006" s="6"/>
      <c r="Q1006" s="14" t="str">
        <f t="shared" si="153"/>
        <v/>
      </c>
      <c r="R1006" s="5"/>
      <c r="S1006" s="6"/>
      <c r="T1006" s="6"/>
      <c r="U1006" s="5"/>
      <c r="V1006" s="45">
        <f t="shared" si="154"/>
        <v>0</v>
      </c>
      <c r="W1006" s="45">
        <f t="shared" si="155"/>
        <v>0</v>
      </c>
      <c r="X1006" s="45" t="e">
        <f t="shared" si="156"/>
        <v>#VALUE!</v>
      </c>
      <c r="Y1006" s="45">
        <f>IFERROR(VALUE(V1006),VLOOKUP(V1006,DayReplace[],2,0))</f>
        <v>0</v>
      </c>
      <c r="Z1006" s="45">
        <f>IF(V1006=0,1,
IF(OR(AND(COUNTIF(Table12[Normal and Leap Years],X1006),AA1006=3,Y1006=30),
AND(COUNTIF(Table9[MM Year],X1006),COUNTIF(Table13[Always 29-Day Months],AA1006),Y1006=30)),Y1006
-1,Y1006))</f>
        <v>1</v>
      </c>
      <c r="AA1006" s="45">
        <f>IFERROR(VALUE(W1006),VLOOKUP(W1006,MonthReplace[],2,0))</f>
        <v>0</v>
      </c>
      <c r="AB1006" s="45" t="e">
        <f>IF(COUNTIF(Table9[MM Year],X1006),VLOOKUP(AA1006,MonthSerial[],VLOOKUP(X1006,Table9[],3,0)+2,0),DATE(X1006,AA1006,0)-AC1006)</f>
        <v>#VALUE!</v>
      </c>
      <c r="AC1006" s="45" t="e">
        <f>IF(COUNTIF(Table9[MM Year],X1006),
VLOOKUP(X1006,Table9[],5,0),
DATE(X1006,1,0))</f>
        <v>#VALUE!</v>
      </c>
      <c r="AD1006" s="46" t="e">
        <f>IF(AA1006=0,DATE(YEAR(AC1006+1),7,16),
IF(V1006=0,IF(COUNTIF(Table9[MM Year],X1006),AC1006+AB1006+Z1006+15-DAY(AC1006+AB1006+Z1006+15)+16,AC1006+AB1006+Z1006-DAY(AC1006+AB1006+Z1006)+16),
IF(COUNTIF(Table9[MM Year],X1006),
IF(AC1006+AB1006+Z1006&lt;VLOOKUP(X1006,Table9[],7,0),AC1006
+AB1006+Z1006+VLOOKUP(X1006,Table9[],4,0),AC1006+AB1006+Z1006),AC1006
+AB1006+Z1006)))</f>
        <v>#VALUE!</v>
      </c>
      <c r="AE1006" s="42"/>
      <c r="AF1006" s="15" t="str">
        <f>IFERROR(IF(COUNTIF(Table9[MM Year],X1006),
IF(AD1006&lt;VLOOKUP(X1006,Table9[],7,0),AD1006
+VLOOKUP(X1006,Table9[],4,0),AD1006),AD1006
),"")</f>
        <v/>
      </c>
      <c r="AG1006" s="5"/>
      <c r="AH1006" s="5"/>
      <c r="AI1006" s="5"/>
      <c r="AJ1006" s="6"/>
      <c r="AK1006" s="6"/>
      <c r="AL1006" s="12" t="str">
        <f t="shared" si="157"/>
        <v/>
      </c>
      <c r="AM1006" s="5"/>
      <c r="AN1006" s="27" t="str">
        <f t="shared" si="158"/>
        <v/>
      </c>
      <c r="AO1006" s="5"/>
      <c r="AP1006" s="5"/>
      <c r="AQ1006" s="6"/>
      <c r="AR1006" s="12" t="str">
        <f t="shared" si="159"/>
        <v/>
      </c>
      <c r="AS1006" s="6"/>
      <c r="AT1006" s="5"/>
      <c r="AU1006" s="53"/>
      <c r="AV1006" s="53"/>
      <c r="AW1006" s="54"/>
      <c r="AX1006" s="15" t="str">
        <f t="shared" si="160"/>
        <v/>
      </c>
      <c r="AY1006" s="5"/>
      <c r="AZ1006" s="27" t="str">
        <f>IFERROR(VLOOKUP(AY1006,vlookup!A$2:I$331,2,FALSE),"")</f>
        <v/>
      </c>
      <c r="BA1006" s="27" t="str">
        <f>IFERROR(VLOOKUP(AY1006,vlookup!A$2:I$331,3,FALSE),"")</f>
        <v/>
      </c>
      <c r="BB1006" s="5"/>
      <c r="BC1006" s="27" t="str">
        <f>IFERROR(VLOOKUP(BB1006,vlookup!D$2:E$331,2,FALSE),"")</f>
        <v/>
      </c>
      <c r="BD1006" s="5"/>
      <c r="BE1006" s="27" t="str">
        <f t="shared" si="161"/>
        <v/>
      </c>
      <c r="BF1006" s="27" t="str">
        <f>IFERROR(VLOOKUP(BE1006,vlookup!G$2:I$331,2,FALSE),"")</f>
        <v/>
      </c>
      <c r="BG1006" s="27" t="str">
        <f>IFERROR(VLOOKUP(BE1006,vlookup!G$2:I$331,3,FALSE),"")</f>
        <v/>
      </c>
      <c r="BH1006" s="5"/>
      <c r="BI1006" s="6"/>
      <c r="BJ1006" s="6"/>
      <c r="BK1006" s="6"/>
      <c r="BL1006" s="6"/>
    </row>
    <row r="1007" spans="1:64">
      <c r="A1007" s="4"/>
      <c r="B1007" s="5"/>
      <c r="C1007" s="27" t="str">
        <f>IFERROR(VLOOKUP(B1007,vlookup!A$2:I$331,2,FALSE),"")</f>
        <v/>
      </c>
      <c r="D1007" s="27" t="str">
        <f>IFERROR(VLOOKUP(B1007,vlookup!A$2:I$331,3,FALSE),"")</f>
        <v/>
      </c>
      <c r="E1007" s="5"/>
      <c r="F1007" s="27" t="str">
        <f>IFERROR(VLOOKUP(E1007,vlookup!D$2:E$331,2,FALSE),"")</f>
        <v/>
      </c>
      <c r="G1007" s="5"/>
      <c r="H1007" s="27" t="str">
        <f t="shared" si="152"/>
        <v/>
      </c>
      <c r="I1007" s="27" t="str">
        <f>IFERROR(VLOOKUP(H1007,vlookup!G$2:I$331,2,FALSE),"")</f>
        <v/>
      </c>
      <c r="J1007" s="27" t="str">
        <f>IFERROR(VLOOKUP(H1007,vlookup!G$2:I$331,3,FALSE),"")</f>
        <v/>
      </c>
      <c r="K1007" s="5"/>
      <c r="L1007" s="6"/>
      <c r="M1007" s="6"/>
      <c r="N1007" s="6"/>
      <c r="O1007" s="6"/>
      <c r="P1007" s="6"/>
      <c r="Q1007" s="14" t="str">
        <f t="shared" si="153"/>
        <v/>
      </c>
      <c r="R1007" s="5"/>
      <c r="S1007" s="6"/>
      <c r="T1007" s="6"/>
      <c r="U1007" s="5"/>
      <c r="V1007" s="45">
        <f t="shared" si="154"/>
        <v>0</v>
      </c>
      <c r="W1007" s="45">
        <f t="shared" si="155"/>
        <v>0</v>
      </c>
      <c r="X1007" s="45" t="e">
        <f t="shared" si="156"/>
        <v>#VALUE!</v>
      </c>
      <c r="Y1007" s="45">
        <f>IFERROR(VALUE(V1007),VLOOKUP(V1007,DayReplace[],2,0))</f>
        <v>0</v>
      </c>
      <c r="Z1007" s="45">
        <f>IF(V1007=0,1,
IF(OR(AND(COUNTIF(Table12[Normal and Leap Years],X1007),AA1007=3,Y1007=30),
AND(COUNTIF(Table9[MM Year],X1007),COUNTIF(Table13[Always 29-Day Months],AA1007),Y1007=30)),Y1007
-1,Y1007))</f>
        <v>1</v>
      </c>
      <c r="AA1007" s="45">
        <f>IFERROR(VALUE(W1007),VLOOKUP(W1007,MonthReplace[],2,0))</f>
        <v>0</v>
      </c>
      <c r="AB1007" s="45" t="e">
        <f>IF(COUNTIF(Table9[MM Year],X1007),VLOOKUP(AA1007,MonthSerial[],VLOOKUP(X1007,Table9[],3,0)+2,0),DATE(X1007,AA1007,0)-AC1007)</f>
        <v>#VALUE!</v>
      </c>
      <c r="AC1007" s="45" t="e">
        <f>IF(COUNTIF(Table9[MM Year],X1007),
VLOOKUP(X1007,Table9[],5,0),
DATE(X1007,1,0))</f>
        <v>#VALUE!</v>
      </c>
      <c r="AD1007" s="46" t="e">
        <f>IF(AA1007=0,DATE(YEAR(AC1007+1),7,16),
IF(V1007=0,IF(COUNTIF(Table9[MM Year],X1007),AC1007+AB1007+Z1007+15-DAY(AC1007+AB1007+Z1007+15)+16,AC1007+AB1007+Z1007-DAY(AC1007+AB1007+Z1007)+16),
IF(COUNTIF(Table9[MM Year],X1007),
IF(AC1007+AB1007+Z1007&lt;VLOOKUP(X1007,Table9[],7,0),AC1007
+AB1007+Z1007+VLOOKUP(X1007,Table9[],4,0),AC1007+AB1007+Z1007),AC1007
+AB1007+Z1007)))</f>
        <v>#VALUE!</v>
      </c>
      <c r="AE1007" s="42"/>
      <c r="AF1007" s="15" t="str">
        <f>IFERROR(IF(COUNTIF(Table9[MM Year],X1007),
IF(AD1007&lt;VLOOKUP(X1007,Table9[],7,0),AD1007
+VLOOKUP(X1007,Table9[],4,0),AD1007),AD1007
),"")</f>
        <v/>
      </c>
      <c r="AG1007" s="5"/>
      <c r="AH1007" s="5"/>
      <c r="AI1007" s="5"/>
      <c r="AJ1007" s="6"/>
      <c r="AK1007" s="6"/>
      <c r="AL1007" s="12" t="str">
        <f t="shared" si="157"/>
        <v/>
      </c>
      <c r="AM1007" s="5"/>
      <c r="AN1007" s="27" t="str">
        <f t="shared" si="158"/>
        <v/>
      </c>
      <c r="AO1007" s="5"/>
      <c r="AP1007" s="5"/>
      <c r="AQ1007" s="6"/>
      <c r="AR1007" s="12" t="str">
        <f t="shared" si="159"/>
        <v/>
      </c>
      <c r="AS1007" s="6"/>
      <c r="AT1007" s="5"/>
      <c r="AU1007" s="53"/>
      <c r="AV1007" s="53"/>
      <c r="AW1007" s="54"/>
      <c r="AX1007" s="15" t="str">
        <f t="shared" si="160"/>
        <v/>
      </c>
      <c r="AY1007" s="5"/>
      <c r="AZ1007" s="27" t="str">
        <f>IFERROR(VLOOKUP(AY1007,vlookup!A$2:I$331,2,FALSE),"")</f>
        <v/>
      </c>
      <c r="BA1007" s="27" t="str">
        <f>IFERROR(VLOOKUP(AY1007,vlookup!A$2:I$331,3,FALSE),"")</f>
        <v/>
      </c>
      <c r="BB1007" s="5"/>
      <c r="BC1007" s="27" t="str">
        <f>IFERROR(VLOOKUP(BB1007,vlookup!D$2:E$331,2,FALSE),"")</f>
        <v/>
      </c>
      <c r="BD1007" s="5"/>
      <c r="BE1007" s="27" t="str">
        <f t="shared" si="161"/>
        <v/>
      </c>
      <c r="BF1007" s="27" t="str">
        <f>IFERROR(VLOOKUP(BE1007,vlookup!G$2:I$331,2,FALSE),"")</f>
        <v/>
      </c>
      <c r="BG1007" s="27" t="str">
        <f>IFERROR(VLOOKUP(BE1007,vlookup!G$2:I$331,3,FALSE),"")</f>
        <v/>
      </c>
      <c r="BH1007" s="5"/>
      <c r="BI1007" s="6"/>
      <c r="BJ1007" s="6"/>
      <c r="BK1007" s="6"/>
      <c r="BL1007" s="6"/>
    </row>
    <row r="1008" spans="1:64">
      <c r="A1008" s="4"/>
      <c r="B1008" s="5"/>
      <c r="C1008" s="27" t="str">
        <f>IFERROR(VLOOKUP(B1008,vlookup!A$2:I$331,2,FALSE),"")</f>
        <v/>
      </c>
      <c r="D1008" s="27" t="str">
        <f>IFERROR(VLOOKUP(B1008,vlookup!A$2:I$331,3,FALSE),"")</f>
        <v/>
      </c>
      <c r="E1008" s="5"/>
      <c r="F1008" s="27" t="str">
        <f>IFERROR(VLOOKUP(E1008,vlookup!D$2:E$331,2,FALSE),"")</f>
        <v/>
      </c>
      <c r="G1008" s="5"/>
      <c r="H1008" s="27" t="str">
        <f t="shared" si="152"/>
        <v/>
      </c>
      <c r="I1008" s="27" t="str">
        <f>IFERROR(VLOOKUP(H1008,vlookup!G$2:I$331,2,FALSE),"")</f>
        <v/>
      </c>
      <c r="J1008" s="27" t="str">
        <f>IFERROR(VLOOKUP(H1008,vlookup!G$2:I$331,3,FALSE),"")</f>
        <v/>
      </c>
      <c r="K1008" s="5"/>
      <c r="L1008" s="6"/>
      <c r="M1008" s="6"/>
      <c r="N1008" s="6"/>
      <c r="O1008" s="6"/>
      <c r="P1008" s="6"/>
      <c r="Q1008" s="14" t="str">
        <f t="shared" si="153"/>
        <v/>
      </c>
      <c r="R1008" s="5"/>
      <c r="S1008" s="6"/>
      <c r="T1008" s="6"/>
      <c r="U1008" s="5"/>
      <c r="V1008" s="45">
        <f t="shared" si="154"/>
        <v>0</v>
      </c>
      <c r="W1008" s="45">
        <f t="shared" si="155"/>
        <v>0</v>
      </c>
      <c r="X1008" s="45" t="e">
        <f t="shared" si="156"/>
        <v>#VALUE!</v>
      </c>
      <c r="Y1008" s="45">
        <f>IFERROR(VALUE(V1008),VLOOKUP(V1008,DayReplace[],2,0))</f>
        <v>0</v>
      </c>
      <c r="Z1008" s="45">
        <f>IF(V1008=0,1,
IF(OR(AND(COUNTIF(Table12[Normal and Leap Years],X1008),AA1008=3,Y1008=30),
AND(COUNTIF(Table9[MM Year],X1008),COUNTIF(Table13[Always 29-Day Months],AA1008),Y1008=30)),Y1008
-1,Y1008))</f>
        <v>1</v>
      </c>
      <c r="AA1008" s="45">
        <f>IFERROR(VALUE(W1008),VLOOKUP(W1008,MonthReplace[],2,0))</f>
        <v>0</v>
      </c>
      <c r="AB1008" s="45" t="e">
        <f>IF(COUNTIF(Table9[MM Year],X1008),VLOOKUP(AA1008,MonthSerial[],VLOOKUP(X1008,Table9[],3,0)+2,0),DATE(X1008,AA1008,0)-AC1008)</f>
        <v>#VALUE!</v>
      </c>
      <c r="AC1008" s="45" t="e">
        <f>IF(COUNTIF(Table9[MM Year],X1008),
VLOOKUP(X1008,Table9[],5,0),
DATE(X1008,1,0))</f>
        <v>#VALUE!</v>
      </c>
      <c r="AD1008" s="46" t="e">
        <f>IF(AA1008=0,DATE(YEAR(AC1008+1),7,16),
IF(V1008=0,IF(COUNTIF(Table9[MM Year],X1008),AC1008+AB1008+Z1008+15-DAY(AC1008+AB1008+Z1008+15)+16,AC1008+AB1008+Z1008-DAY(AC1008+AB1008+Z1008)+16),
IF(COUNTIF(Table9[MM Year],X1008),
IF(AC1008+AB1008+Z1008&lt;VLOOKUP(X1008,Table9[],7,0),AC1008
+AB1008+Z1008+VLOOKUP(X1008,Table9[],4,0),AC1008+AB1008+Z1008),AC1008
+AB1008+Z1008)))</f>
        <v>#VALUE!</v>
      </c>
      <c r="AE1008" s="42"/>
      <c r="AF1008" s="15" t="str">
        <f>IFERROR(IF(COUNTIF(Table9[MM Year],X1008),
IF(AD1008&lt;VLOOKUP(X1008,Table9[],7,0),AD1008
+VLOOKUP(X1008,Table9[],4,0),AD1008),AD1008
),"")</f>
        <v/>
      </c>
      <c r="AG1008" s="5"/>
      <c r="AH1008" s="5"/>
      <c r="AI1008" s="5"/>
      <c r="AJ1008" s="6"/>
      <c r="AK1008" s="6"/>
      <c r="AL1008" s="12" t="str">
        <f t="shared" si="157"/>
        <v/>
      </c>
      <c r="AM1008" s="5"/>
      <c r="AN1008" s="27" t="str">
        <f t="shared" si="158"/>
        <v/>
      </c>
      <c r="AO1008" s="5"/>
      <c r="AP1008" s="5"/>
      <c r="AQ1008" s="6"/>
      <c r="AR1008" s="12" t="str">
        <f t="shared" si="159"/>
        <v/>
      </c>
      <c r="AS1008" s="6"/>
      <c r="AT1008" s="5"/>
      <c r="AU1008" s="53"/>
      <c r="AV1008" s="53"/>
      <c r="AW1008" s="54"/>
      <c r="AX1008" s="15" t="str">
        <f t="shared" si="160"/>
        <v/>
      </c>
      <c r="AY1008" s="5"/>
      <c r="AZ1008" s="27" t="str">
        <f>IFERROR(VLOOKUP(AY1008,vlookup!A$2:I$331,2,FALSE),"")</f>
        <v/>
      </c>
      <c r="BA1008" s="27" t="str">
        <f>IFERROR(VLOOKUP(AY1008,vlookup!A$2:I$331,3,FALSE),"")</f>
        <v/>
      </c>
      <c r="BB1008" s="5"/>
      <c r="BC1008" s="27" t="str">
        <f>IFERROR(VLOOKUP(BB1008,vlookup!D$2:E$331,2,FALSE),"")</f>
        <v/>
      </c>
      <c r="BD1008" s="5"/>
      <c r="BE1008" s="27" t="str">
        <f t="shared" si="161"/>
        <v/>
      </c>
      <c r="BF1008" s="27" t="str">
        <f>IFERROR(VLOOKUP(BE1008,vlookup!G$2:I$331,2,FALSE),"")</f>
        <v/>
      </c>
      <c r="BG1008" s="27" t="str">
        <f>IFERROR(VLOOKUP(BE1008,vlookup!G$2:I$331,3,FALSE),"")</f>
        <v/>
      </c>
      <c r="BH1008" s="5"/>
      <c r="BI1008" s="6"/>
      <c r="BJ1008" s="6"/>
      <c r="BK1008" s="6"/>
      <c r="BL1008" s="6"/>
    </row>
    <row r="1009" spans="1:64">
      <c r="A1009" s="4"/>
      <c r="B1009" s="5"/>
      <c r="C1009" s="27" t="str">
        <f>IFERROR(VLOOKUP(B1009,vlookup!A$2:I$331,2,FALSE),"")</f>
        <v/>
      </c>
      <c r="D1009" s="27" t="str">
        <f>IFERROR(VLOOKUP(B1009,vlookup!A$2:I$331,3,FALSE),"")</f>
        <v/>
      </c>
      <c r="E1009" s="5"/>
      <c r="F1009" s="27" t="str">
        <f>IFERROR(VLOOKUP(E1009,vlookup!D$2:E$331,2,FALSE),"")</f>
        <v/>
      </c>
      <c r="G1009" s="5"/>
      <c r="H1009" s="27" t="str">
        <f t="shared" si="152"/>
        <v/>
      </c>
      <c r="I1009" s="27" t="str">
        <f>IFERROR(VLOOKUP(H1009,vlookup!G$2:I$331,2,FALSE),"")</f>
        <v/>
      </c>
      <c r="J1009" s="27" t="str">
        <f>IFERROR(VLOOKUP(H1009,vlookup!G$2:I$331,3,FALSE),"")</f>
        <v/>
      </c>
      <c r="K1009" s="5"/>
      <c r="L1009" s="6"/>
      <c r="M1009" s="6"/>
      <c r="N1009" s="6"/>
      <c r="O1009" s="6"/>
      <c r="P1009" s="6"/>
      <c r="Q1009" s="14" t="str">
        <f t="shared" si="153"/>
        <v/>
      </c>
      <c r="R1009" s="5"/>
      <c r="S1009" s="6"/>
      <c r="T1009" s="6"/>
      <c r="U1009" s="5"/>
      <c r="V1009" s="45">
        <f t="shared" si="154"/>
        <v>0</v>
      </c>
      <c r="W1009" s="45">
        <f t="shared" si="155"/>
        <v>0</v>
      </c>
      <c r="X1009" s="45" t="e">
        <f t="shared" si="156"/>
        <v>#VALUE!</v>
      </c>
      <c r="Y1009" s="45">
        <f>IFERROR(VALUE(V1009),VLOOKUP(V1009,DayReplace[],2,0))</f>
        <v>0</v>
      </c>
      <c r="Z1009" s="45">
        <f>IF(V1009=0,1,
IF(OR(AND(COUNTIF(Table12[Normal and Leap Years],X1009),AA1009=3,Y1009=30),
AND(COUNTIF(Table9[MM Year],X1009),COUNTIF(Table13[Always 29-Day Months],AA1009),Y1009=30)),Y1009
-1,Y1009))</f>
        <v>1</v>
      </c>
      <c r="AA1009" s="45">
        <f>IFERROR(VALUE(W1009),VLOOKUP(W1009,MonthReplace[],2,0))</f>
        <v>0</v>
      </c>
      <c r="AB1009" s="45" t="e">
        <f>IF(COUNTIF(Table9[MM Year],X1009),VLOOKUP(AA1009,MonthSerial[],VLOOKUP(X1009,Table9[],3,0)+2,0),DATE(X1009,AA1009,0)-AC1009)</f>
        <v>#VALUE!</v>
      </c>
      <c r="AC1009" s="45" t="e">
        <f>IF(COUNTIF(Table9[MM Year],X1009),
VLOOKUP(X1009,Table9[],5,0),
DATE(X1009,1,0))</f>
        <v>#VALUE!</v>
      </c>
      <c r="AD1009" s="46" t="e">
        <f>IF(AA1009=0,DATE(YEAR(AC1009+1),7,16),
IF(V1009=0,IF(COUNTIF(Table9[MM Year],X1009),AC1009+AB1009+Z1009+15-DAY(AC1009+AB1009+Z1009+15)+16,AC1009+AB1009+Z1009-DAY(AC1009+AB1009+Z1009)+16),
IF(COUNTIF(Table9[MM Year],X1009),
IF(AC1009+AB1009+Z1009&lt;VLOOKUP(X1009,Table9[],7,0),AC1009
+AB1009+Z1009+VLOOKUP(X1009,Table9[],4,0),AC1009+AB1009+Z1009),AC1009
+AB1009+Z1009)))</f>
        <v>#VALUE!</v>
      </c>
      <c r="AE1009" s="42"/>
      <c r="AF1009" s="15" t="str">
        <f>IFERROR(IF(COUNTIF(Table9[MM Year],X1009),
IF(AD1009&lt;VLOOKUP(X1009,Table9[],7,0),AD1009
+VLOOKUP(X1009,Table9[],4,0),AD1009),AD1009
),"")</f>
        <v/>
      </c>
      <c r="AG1009" s="5"/>
      <c r="AH1009" s="5"/>
      <c r="AI1009" s="5"/>
      <c r="AJ1009" s="6"/>
      <c r="AK1009" s="6"/>
      <c r="AL1009" s="12" t="str">
        <f t="shared" si="157"/>
        <v/>
      </c>
      <c r="AM1009" s="5"/>
      <c r="AN1009" s="27" t="str">
        <f t="shared" si="158"/>
        <v/>
      </c>
      <c r="AO1009" s="5"/>
      <c r="AP1009" s="5"/>
      <c r="AQ1009" s="6"/>
      <c r="AR1009" s="12" t="str">
        <f t="shared" si="159"/>
        <v/>
      </c>
      <c r="AS1009" s="6"/>
      <c r="AT1009" s="5"/>
      <c r="AU1009" s="53"/>
      <c r="AV1009" s="53"/>
      <c r="AW1009" s="54"/>
      <c r="AX1009" s="15" t="str">
        <f t="shared" si="160"/>
        <v/>
      </c>
      <c r="AY1009" s="5"/>
      <c r="AZ1009" s="27" t="str">
        <f>IFERROR(VLOOKUP(AY1009,vlookup!A$2:I$331,2,FALSE),"")</f>
        <v/>
      </c>
      <c r="BA1009" s="27" t="str">
        <f>IFERROR(VLOOKUP(AY1009,vlookup!A$2:I$331,3,FALSE),"")</f>
        <v/>
      </c>
      <c r="BB1009" s="5"/>
      <c r="BC1009" s="27" t="str">
        <f>IFERROR(VLOOKUP(BB1009,vlookup!D$2:E$331,2,FALSE),"")</f>
        <v/>
      </c>
      <c r="BD1009" s="5"/>
      <c r="BE1009" s="27" t="str">
        <f t="shared" si="161"/>
        <v/>
      </c>
      <c r="BF1009" s="27" t="str">
        <f>IFERROR(VLOOKUP(BE1009,vlookup!G$2:I$331,2,FALSE),"")</f>
        <v/>
      </c>
      <c r="BG1009" s="27" t="str">
        <f>IFERROR(VLOOKUP(BE1009,vlookup!G$2:I$331,3,FALSE),"")</f>
        <v/>
      </c>
      <c r="BH1009" s="5"/>
      <c r="BI1009" s="6"/>
      <c r="BJ1009" s="6"/>
      <c r="BK1009" s="6"/>
      <c r="BL1009" s="6"/>
    </row>
    <row r="1010" spans="1:64">
      <c r="A1010" s="4"/>
      <c r="B1010" s="5"/>
      <c r="C1010" s="27" t="str">
        <f>IFERROR(VLOOKUP(B1010,vlookup!A$2:I$331,2,FALSE),"")</f>
        <v/>
      </c>
      <c r="D1010" s="27" t="str">
        <f>IFERROR(VLOOKUP(B1010,vlookup!A$2:I$331,3,FALSE),"")</f>
        <v/>
      </c>
      <c r="E1010" s="5"/>
      <c r="F1010" s="27" t="str">
        <f>IFERROR(VLOOKUP(E1010,vlookup!D$2:E$331,2,FALSE),"")</f>
        <v/>
      </c>
      <c r="G1010" s="5"/>
      <c r="H1010" s="27" t="str">
        <f t="shared" si="152"/>
        <v/>
      </c>
      <c r="I1010" s="27" t="str">
        <f>IFERROR(VLOOKUP(H1010,vlookup!G$2:I$331,2,FALSE),"")</f>
        <v/>
      </c>
      <c r="J1010" s="27" t="str">
        <f>IFERROR(VLOOKUP(H1010,vlookup!G$2:I$331,3,FALSE),"")</f>
        <v/>
      </c>
      <c r="K1010" s="5"/>
      <c r="L1010" s="6"/>
      <c r="M1010" s="6"/>
      <c r="N1010" s="6"/>
      <c r="O1010" s="6"/>
      <c r="P1010" s="6"/>
      <c r="Q1010" s="14" t="str">
        <f t="shared" si="153"/>
        <v/>
      </c>
      <c r="R1010" s="5"/>
      <c r="S1010" s="6"/>
      <c r="T1010" s="6"/>
      <c r="U1010" s="5"/>
      <c r="V1010" s="45">
        <f t="shared" si="154"/>
        <v>0</v>
      </c>
      <c r="W1010" s="45">
        <f t="shared" si="155"/>
        <v>0</v>
      </c>
      <c r="X1010" s="45" t="e">
        <f t="shared" si="156"/>
        <v>#VALUE!</v>
      </c>
      <c r="Y1010" s="45">
        <f>IFERROR(VALUE(V1010),VLOOKUP(V1010,DayReplace[],2,0))</f>
        <v>0</v>
      </c>
      <c r="Z1010" s="45">
        <f>IF(V1010=0,1,
IF(OR(AND(COUNTIF(Table12[Normal and Leap Years],X1010),AA1010=3,Y1010=30),
AND(COUNTIF(Table9[MM Year],X1010),COUNTIF(Table13[Always 29-Day Months],AA1010),Y1010=30)),Y1010
-1,Y1010))</f>
        <v>1</v>
      </c>
      <c r="AA1010" s="45">
        <f>IFERROR(VALUE(W1010),VLOOKUP(W1010,MonthReplace[],2,0))</f>
        <v>0</v>
      </c>
      <c r="AB1010" s="45" t="e">
        <f>IF(COUNTIF(Table9[MM Year],X1010),VLOOKUP(AA1010,MonthSerial[],VLOOKUP(X1010,Table9[],3,0)+2,0),DATE(X1010,AA1010,0)-AC1010)</f>
        <v>#VALUE!</v>
      </c>
      <c r="AC1010" s="45" t="e">
        <f>IF(COUNTIF(Table9[MM Year],X1010),
VLOOKUP(X1010,Table9[],5,0),
DATE(X1010,1,0))</f>
        <v>#VALUE!</v>
      </c>
      <c r="AD1010" s="46" t="e">
        <f>IF(AA1010=0,DATE(YEAR(AC1010+1),7,16),
IF(V1010=0,IF(COUNTIF(Table9[MM Year],X1010),AC1010+AB1010+Z1010+15-DAY(AC1010+AB1010+Z1010+15)+16,AC1010+AB1010+Z1010-DAY(AC1010+AB1010+Z1010)+16),
IF(COUNTIF(Table9[MM Year],X1010),
IF(AC1010+AB1010+Z1010&lt;VLOOKUP(X1010,Table9[],7,0),AC1010
+AB1010+Z1010+VLOOKUP(X1010,Table9[],4,0),AC1010+AB1010+Z1010),AC1010
+AB1010+Z1010)))</f>
        <v>#VALUE!</v>
      </c>
      <c r="AE1010" s="42"/>
      <c r="AF1010" s="15" t="str">
        <f>IFERROR(IF(COUNTIF(Table9[MM Year],X1010),
IF(AD1010&lt;VLOOKUP(X1010,Table9[],7,0),AD1010
+VLOOKUP(X1010,Table9[],4,0),AD1010),AD1010
),"")</f>
        <v/>
      </c>
      <c r="AG1010" s="5"/>
      <c r="AH1010" s="5"/>
      <c r="AI1010" s="5"/>
      <c r="AJ1010" s="6"/>
      <c r="AK1010" s="6"/>
      <c r="AL1010" s="12" t="str">
        <f t="shared" si="157"/>
        <v/>
      </c>
      <c r="AM1010" s="5"/>
      <c r="AN1010" s="27" t="str">
        <f t="shared" si="158"/>
        <v/>
      </c>
      <c r="AO1010" s="5"/>
      <c r="AP1010" s="5"/>
      <c r="AQ1010" s="6"/>
      <c r="AR1010" s="12" t="str">
        <f t="shared" si="159"/>
        <v/>
      </c>
      <c r="AS1010" s="6"/>
      <c r="AT1010" s="5"/>
      <c r="AU1010" s="53"/>
      <c r="AV1010" s="53"/>
      <c r="AW1010" s="54"/>
      <c r="AX1010" s="15" t="str">
        <f t="shared" si="160"/>
        <v/>
      </c>
      <c r="AY1010" s="5"/>
      <c r="AZ1010" s="27" t="str">
        <f>IFERROR(VLOOKUP(AY1010,vlookup!A$2:I$331,2,FALSE),"")</f>
        <v/>
      </c>
      <c r="BA1010" s="27" t="str">
        <f>IFERROR(VLOOKUP(AY1010,vlookup!A$2:I$331,3,FALSE),"")</f>
        <v/>
      </c>
      <c r="BB1010" s="5"/>
      <c r="BC1010" s="27" t="str">
        <f>IFERROR(VLOOKUP(BB1010,vlookup!D$2:E$331,2,FALSE),"")</f>
        <v/>
      </c>
      <c r="BD1010" s="5"/>
      <c r="BE1010" s="27" t="str">
        <f t="shared" si="161"/>
        <v/>
      </c>
      <c r="BF1010" s="27" t="str">
        <f>IFERROR(VLOOKUP(BE1010,vlookup!G$2:I$331,2,FALSE),"")</f>
        <v/>
      </c>
      <c r="BG1010" s="27" t="str">
        <f>IFERROR(VLOOKUP(BE1010,vlookup!G$2:I$331,3,FALSE),"")</f>
        <v/>
      </c>
      <c r="BH1010" s="5"/>
      <c r="BI1010" s="6"/>
      <c r="BJ1010" s="6"/>
      <c r="BK1010" s="6"/>
      <c r="BL1010" s="6"/>
    </row>
    <row r="1011" spans="1:64">
      <c r="A1011" s="4"/>
      <c r="B1011" s="5"/>
      <c r="C1011" s="27" t="str">
        <f>IFERROR(VLOOKUP(B1011,vlookup!A$2:I$331,2,FALSE),"")</f>
        <v/>
      </c>
      <c r="D1011" s="27" t="str">
        <f>IFERROR(VLOOKUP(B1011,vlookup!A$2:I$331,3,FALSE),"")</f>
        <v/>
      </c>
      <c r="E1011" s="5"/>
      <c r="F1011" s="27" t="str">
        <f>IFERROR(VLOOKUP(E1011,vlookup!D$2:E$331,2,FALSE),"")</f>
        <v/>
      </c>
      <c r="G1011" s="5"/>
      <c r="H1011" s="27" t="str">
        <f t="shared" si="152"/>
        <v/>
      </c>
      <c r="I1011" s="27" t="str">
        <f>IFERROR(VLOOKUP(H1011,vlookup!G$2:I$331,2,FALSE),"")</f>
        <v/>
      </c>
      <c r="J1011" s="27" t="str">
        <f>IFERROR(VLOOKUP(H1011,vlookup!G$2:I$331,3,FALSE),"")</f>
        <v/>
      </c>
      <c r="K1011" s="5"/>
      <c r="L1011" s="6"/>
      <c r="M1011" s="6"/>
      <c r="N1011" s="6"/>
      <c r="O1011" s="6"/>
      <c r="P1011" s="6"/>
      <c r="Q1011" s="14" t="str">
        <f t="shared" si="153"/>
        <v/>
      </c>
      <c r="R1011" s="5"/>
      <c r="S1011" s="6"/>
      <c r="T1011" s="6"/>
      <c r="U1011" s="5"/>
      <c r="V1011" s="45">
        <f t="shared" si="154"/>
        <v>0</v>
      </c>
      <c r="W1011" s="45">
        <f t="shared" si="155"/>
        <v>0</v>
      </c>
      <c r="X1011" s="45" t="e">
        <f t="shared" si="156"/>
        <v>#VALUE!</v>
      </c>
      <c r="Y1011" s="45">
        <f>IFERROR(VALUE(V1011),VLOOKUP(V1011,DayReplace[],2,0))</f>
        <v>0</v>
      </c>
      <c r="Z1011" s="45">
        <f>IF(V1011=0,1,
IF(OR(AND(COUNTIF(Table12[Normal and Leap Years],X1011),AA1011=3,Y1011=30),
AND(COUNTIF(Table9[MM Year],X1011),COUNTIF(Table13[Always 29-Day Months],AA1011),Y1011=30)),Y1011
-1,Y1011))</f>
        <v>1</v>
      </c>
      <c r="AA1011" s="45">
        <f>IFERROR(VALUE(W1011),VLOOKUP(W1011,MonthReplace[],2,0))</f>
        <v>0</v>
      </c>
      <c r="AB1011" s="45" t="e">
        <f>IF(COUNTIF(Table9[MM Year],X1011),VLOOKUP(AA1011,MonthSerial[],VLOOKUP(X1011,Table9[],3,0)+2,0),DATE(X1011,AA1011,0)-AC1011)</f>
        <v>#VALUE!</v>
      </c>
      <c r="AC1011" s="45" t="e">
        <f>IF(COUNTIF(Table9[MM Year],X1011),
VLOOKUP(X1011,Table9[],5,0),
DATE(X1011,1,0))</f>
        <v>#VALUE!</v>
      </c>
      <c r="AD1011" s="46" t="e">
        <f>IF(AA1011=0,DATE(YEAR(AC1011+1),7,16),
IF(V1011=0,IF(COUNTIF(Table9[MM Year],X1011),AC1011+AB1011+Z1011+15-DAY(AC1011+AB1011+Z1011+15)+16,AC1011+AB1011+Z1011-DAY(AC1011+AB1011+Z1011)+16),
IF(COUNTIF(Table9[MM Year],X1011),
IF(AC1011+AB1011+Z1011&lt;VLOOKUP(X1011,Table9[],7,0),AC1011
+AB1011+Z1011+VLOOKUP(X1011,Table9[],4,0),AC1011+AB1011+Z1011),AC1011
+AB1011+Z1011)))</f>
        <v>#VALUE!</v>
      </c>
      <c r="AE1011" s="42"/>
      <c r="AF1011" s="15" t="str">
        <f>IFERROR(IF(COUNTIF(Table9[MM Year],X1011),
IF(AD1011&lt;VLOOKUP(X1011,Table9[],7,0),AD1011
+VLOOKUP(X1011,Table9[],4,0),AD1011),AD1011
),"")</f>
        <v/>
      </c>
      <c r="AG1011" s="5"/>
      <c r="AH1011" s="5"/>
      <c r="AI1011" s="5"/>
      <c r="AJ1011" s="6"/>
      <c r="AK1011" s="6"/>
      <c r="AL1011" s="12" t="str">
        <f t="shared" si="157"/>
        <v/>
      </c>
      <c r="AM1011" s="5"/>
      <c r="AN1011" s="27" t="str">
        <f t="shared" si="158"/>
        <v/>
      </c>
      <c r="AO1011" s="5"/>
      <c r="AP1011" s="5"/>
      <c r="AQ1011" s="6"/>
      <c r="AR1011" s="12" t="str">
        <f t="shared" si="159"/>
        <v/>
      </c>
      <c r="AS1011" s="6"/>
      <c r="AT1011" s="5"/>
      <c r="AU1011" s="53"/>
      <c r="AV1011" s="53"/>
      <c r="AW1011" s="54"/>
      <c r="AX1011" s="15" t="str">
        <f t="shared" si="160"/>
        <v/>
      </c>
      <c r="AY1011" s="5"/>
      <c r="AZ1011" s="27" t="str">
        <f>IFERROR(VLOOKUP(AY1011,vlookup!A$2:I$331,2,FALSE),"")</f>
        <v/>
      </c>
      <c r="BA1011" s="27" t="str">
        <f>IFERROR(VLOOKUP(AY1011,vlookup!A$2:I$331,3,FALSE),"")</f>
        <v/>
      </c>
      <c r="BB1011" s="5"/>
      <c r="BC1011" s="27" t="str">
        <f>IFERROR(VLOOKUP(BB1011,vlookup!D$2:E$331,2,FALSE),"")</f>
        <v/>
      </c>
      <c r="BD1011" s="5"/>
      <c r="BE1011" s="27" t="str">
        <f t="shared" si="161"/>
        <v/>
      </c>
      <c r="BF1011" s="27" t="str">
        <f>IFERROR(VLOOKUP(BE1011,vlookup!G$2:I$331,2,FALSE),"")</f>
        <v/>
      </c>
      <c r="BG1011" s="27" t="str">
        <f>IFERROR(VLOOKUP(BE1011,vlookup!G$2:I$331,3,FALSE),"")</f>
        <v/>
      </c>
      <c r="BH1011" s="5"/>
      <c r="BI1011" s="6"/>
      <c r="BJ1011" s="6"/>
      <c r="BK1011" s="6"/>
      <c r="BL1011" s="6"/>
    </row>
    <row r="1012" spans="1:64">
      <c r="A1012" s="4"/>
      <c r="B1012" s="5"/>
      <c r="C1012" s="27" t="str">
        <f>IFERROR(VLOOKUP(B1012,vlookup!A$2:I$331,2,FALSE),"")</f>
        <v/>
      </c>
      <c r="D1012" s="27" t="str">
        <f>IFERROR(VLOOKUP(B1012,vlookup!A$2:I$331,3,FALSE),"")</f>
        <v/>
      </c>
      <c r="E1012" s="5"/>
      <c r="F1012" s="27" t="str">
        <f>IFERROR(VLOOKUP(E1012,vlookup!D$2:E$331,2,FALSE),"")</f>
        <v/>
      </c>
      <c r="G1012" s="5"/>
      <c r="H1012" s="27" t="str">
        <f t="shared" si="152"/>
        <v/>
      </c>
      <c r="I1012" s="27" t="str">
        <f>IFERROR(VLOOKUP(H1012,vlookup!G$2:I$331,2,FALSE),"")</f>
        <v/>
      </c>
      <c r="J1012" s="27" t="str">
        <f>IFERROR(VLOOKUP(H1012,vlookup!G$2:I$331,3,FALSE),"")</f>
        <v/>
      </c>
      <c r="K1012" s="5"/>
      <c r="L1012" s="6"/>
      <c r="M1012" s="6"/>
      <c r="N1012" s="6"/>
      <c r="O1012" s="6"/>
      <c r="P1012" s="6"/>
      <c r="Q1012" s="14" t="str">
        <f t="shared" si="153"/>
        <v/>
      </c>
      <c r="R1012" s="5"/>
      <c r="S1012" s="6"/>
      <c r="T1012" s="6"/>
      <c r="U1012" s="5"/>
      <c r="V1012" s="45">
        <f t="shared" si="154"/>
        <v>0</v>
      </c>
      <c r="W1012" s="45">
        <f t="shared" si="155"/>
        <v>0</v>
      </c>
      <c r="X1012" s="45" t="e">
        <f t="shared" si="156"/>
        <v>#VALUE!</v>
      </c>
      <c r="Y1012" s="45">
        <f>IFERROR(VALUE(V1012),VLOOKUP(V1012,DayReplace[],2,0))</f>
        <v>0</v>
      </c>
      <c r="Z1012" s="45">
        <f>IF(V1012=0,1,
IF(OR(AND(COUNTIF(Table12[Normal and Leap Years],X1012),AA1012=3,Y1012=30),
AND(COUNTIF(Table9[MM Year],X1012),COUNTIF(Table13[Always 29-Day Months],AA1012),Y1012=30)),Y1012
-1,Y1012))</f>
        <v>1</v>
      </c>
      <c r="AA1012" s="45">
        <f>IFERROR(VALUE(W1012),VLOOKUP(W1012,MonthReplace[],2,0))</f>
        <v>0</v>
      </c>
      <c r="AB1012" s="45" t="e">
        <f>IF(COUNTIF(Table9[MM Year],X1012),VLOOKUP(AA1012,MonthSerial[],VLOOKUP(X1012,Table9[],3,0)+2,0),DATE(X1012,AA1012,0)-AC1012)</f>
        <v>#VALUE!</v>
      </c>
      <c r="AC1012" s="45" t="e">
        <f>IF(COUNTIF(Table9[MM Year],X1012),
VLOOKUP(X1012,Table9[],5,0),
DATE(X1012,1,0))</f>
        <v>#VALUE!</v>
      </c>
      <c r="AD1012" s="46" t="e">
        <f>IF(AA1012=0,DATE(YEAR(AC1012+1),7,16),
IF(V1012=0,IF(COUNTIF(Table9[MM Year],X1012),AC1012+AB1012+Z1012+15-DAY(AC1012+AB1012+Z1012+15)+16,AC1012+AB1012+Z1012-DAY(AC1012+AB1012+Z1012)+16),
IF(COUNTIF(Table9[MM Year],X1012),
IF(AC1012+AB1012+Z1012&lt;VLOOKUP(X1012,Table9[],7,0),AC1012
+AB1012+Z1012+VLOOKUP(X1012,Table9[],4,0),AC1012+AB1012+Z1012),AC1012
+AB1012+Z1012)))</f>
        <v>#VALUE!</v>
      </c>
      <c r="AE1012" s="42"/>
      <c r="AF1012" s="15" t="str">
        <f>IFERROR(IF(COUNTIF(Table9[MM Year],X1012),
IF(AD1012&lt;VLOOKUP(X1012,Table9[],7,0),AD1012
+VLOOKUP(X1012,Table9[],4,0),AD1012),AD1012
),"")</f>
        <v/>
      </c>
      <c r="AG1012" s="5"/>
      <c r="AH1012" s="5"/>
      <c r="AI1012" s="5"/>
      <c r="AJ1012" s="6"/>
      <c r="AK1012" s="6"/>
      <c r="AL1012" s="12" t="str">
        <f t="shared" si="157"/>
        <v/>
      </c>
      <c r="AM1012" s="5"/>
      <c r="AN1012" s="27" t="str">
        <f t="shared" si="158"/>
        <v/>
      </c>
      <c r="AO1012" s="5"/>
      <c r="AP1012" s="5"/>
      <c r="AQ1012" s="6"/>
      <c r="AR1012" s="12" t="str">
        <f t="shared" si="159"/>
        <v/>
      </c>
      <c r="AS1012" s="6"/>
      <c r="AT1012" s="5"/>
      <c r="AU1012" s="53"/>
      <c r="AV1012" s="53"/>
      <c r="AW1012" s="54"/>
      <c r="AX1012" s="15" t="str">
        <f t="shared" si="160"/>
        <v/>
      </c>
      <c r="AY1012" s="5"/>
      <c r="AZ1012" s="27" t="str">
        <f>IFERROR(VLOOKUP(AY1012,vlookup!A$2:I$331,2,FALSE),"")</f>
        <v/>
      </c>
      <c r="BA1012" s="27" t="str">
        <f>IFERROR(VLOOKUP(AY1012,vlookup!A$2:I$331,3,FALSE),"")</f>
        <v/>
      </c>
      <c r="BB1012" s="5"/>
      <c r="BC1012" s="27" t="str">
        <f>IFERROR(VLOOKUP(BB1012,vlookup!D$2:E$331,2,FALSE),"")</f>
        <v/>
      </c>
      <c r="BD1012" s="5"/>
      <c r="BE1012" s="27" t="str">
        <f t="shared" si="161"/>
        <v/>
      </c>
      <c r="BF1012" s="27" t="str">
        <f>IFERROR(VLOOKUP(BE1012,vlookup!G$2:I$331,2,FALSE),"")</f>
        <v/>
      </c>
      <c r="BG1012" s="27" t="str">
        <f>IFERROR(VLOOKUP(BE1012,vlookup!G$2:I$331,3,FALSE),"")</f>
        <v/>
      </c>
      <c r="BH1012" s="5"/>
      <c r="BI1012" s="6"/>
      <c r="BJ1012" s="6"/>
      <c r="BK1012" s="6"/>
      <c r="BL1012" s="6"/>
    </row>
    <row r="1013" spans="1:64">
      <c r="A1013" s="4"/>
      <c r="B1013" s="5"/>
      <c r="C1013" s="27" t="str">
        <f>IFERROR(VLOOKUP(B1013,vlookup!A$2:I$331,2,FALSE),"")</f>
        <v/>
      </c>
      <c r="D1013" s="27" t="str">
        <f>IFERROR(VLOOKUP(B1013,vlookup!A$2:I$331,3,FALSE),"")</f>
        <v/>
      </c>
      <c r="E1013" s="5"/>
      <c r="F1013" s="27" t="str">
        <f>IFERROR(VLOOKUP(E1013,vlookup!D$2:E$331,2,FALSE),"")</f>
        <v/>
      </c>
      <c r="G1013" s="5"/>
      <c r="H1013" s="27" t="str">
        <f t="shared" si="152"/>
        <v/>
      </c>
      <c r="I1013" s="27" t="str">
        <f>IFERROR(VLOOKUP(H1013,vlookup!G$2:I$331,2,FALSE),"")</f>
        <v/>
      </c>
      <c r="J1013" s="27" t="str">
        <f>IFERROR(VLOOKUP(H1013,vlookup!G$2:I$331,3,FALSE),"")</f>
        <v/>
      </c>
      <c r="K1013" s="5"/>
      <c r="L1013" s="6"/>
      <c r="M1013" s="6"/>
      <c r="N1013" s="6"/>
      <c r="O1013" s="6"/>
      <c r="P1013" s="6"/>
      <c r="Q1013" s="14" t="str">
        <f t="shared" si="153"/>
        <v/>
      </c>
      <c r="R1013" s="5"/>
      <c r="S1013" s="6"/>
      <c r="T1013" s="6"/>
      <c r="U1013" s="5"/>
      <c r="V1013" s="45">
        <f t="shared" si="154"/>
        <v>0</v>
      </c>
      <c r="W1013" s="45">
        <f t="shared" si="155"/>
        <v>0</v>
      </c>
      <c r="X1013" s="45" t="e">
        <f t="shared" si="156"/>
        <v>#VALUE!</v>
      </c>
      <c r="Y1013" s="45">
        <f>IFERROR(VALUE(V1013),VLOOKUP(V1013,DayReplace[],2,0))</f>
        <v>0</v>
      </c>
      <c r="Z1013" s="45">
        <f>IF(V1013=0,1,
IF(OR(AND(COUNTIF(Table12[Normal and Leap Years],X1013),AA1013=3,Y1013=30),
AND(COUNTIF(Table9[MM Year],X1013),COUNTIF(Table13[Always 29-Day Months],AA1013),Y1013=30)),Y1013
-1,Y1013))</f>
        <v>1</v>
      </c>
      <c r="AA1013" s="45">
        <f>IFERROR(VALUE(W1013),VLOOKUP(W1013,MonthReplace[],2,0))</f>
        <v>0</v>
      </c>
      <c r="AB1013" s="45" t="e">
        <f>IF(COUNTIF(Table9[MM Year],X1013),VLOOKUP(AA1013,MonthSerial[],VLOOKUP(X1013,Table9[],3,0)+2,0),DATE(X1013,AA1013,0)-AC1013)</f>
        <v>#VALUE!</v>
      </c>
      <c r="AC1013" s="45" t="e">
        <f>IF(COUNTIF(Table9[MM Year],X1013),
VLOOKUP(X1013,Table9[],5,0),
DATE(X1013,1,0))</f>
        <v>#VALUE!</v>
      </c>
      <c r="AD1013" s="46" t="e">
        <f>IF(AA1013=0,DATE(YEAR(AC1013+1),7,16),
IF(V1013=0,IF(COUNTIF(Table9[MM Year],X1013),AC1013+AB1013+Z1013+15-DAY(AC1013+AB1013+Z1013+15)+16,AC1013+AB1013+Z1013-DAY(AC1013+AB1013+Z1013)+16),
IF(COUNTIF(Table9[MM Year],X1013),
IF(AC1013+AB1013+Z1013&lt;VLOOKUP(X1013,Table9[],7,0),AC1013
+AB1013+Z1013+VLOOKUP(X1013,Table9[],4,0),AC1013+AB1013+Z1013),AC1013
+AB1013+Z1013)))</f>
        <v>#VALUE!</v>
      </c>
      <c r="AE1013" s="42"/>
      <c r="AF1013" s="15" t="str">
        <f>IFERROR(IF(COUNTIF(Table9[MM Year],X1013),
IF(AD1013&lt;VLOOKUP(X1013,Table9[],7,0),AD1013
+VLOOKUP(X1013,Table9[],4,0),AD1013),AD1013
),"")</f>
        <v/>
      </c>
      <c r="AG1013" s="5"/>
      <c r="AH1013" s="5"/>
      <c r="AI1013" s="5"/>
      <c r="AJ1013" s="6"/>
      <c r="AK1013" s="6"/>
      <c r="AL1013" s="12" t="str">
        <f t="shared" si="157"/>
        <v/>
      </c>
      <c r="AM1013" s="5"/>
      <c r="AN1013" s="27" t="str">
        <f t="shared" si="158"/>
        <v/>
      </c>
      <c r="AO1013" s="5"/>
      <c r="AP1013" s="5"/>
      <c r="AQ1013" s="6"/>
      <c r="AR1013" s="12" t="str">
        <f t="shared" si="159"/>
        <v/>
      </c>
      <c r="AS1013" s="6"/>
      <c r="AT1013" s="5"/>
      <c r="AU1013" s="53"/>
      <c r="AV1013" s="53"/>
      <c r="AW1013" s="54"/>
      <c r="AX1013" s="15" t="str">
        <f t="shared" si="160"/>
        <v/>
      </c>
      <c r="AY1013" s="5"/>
      <c r="AZ1013" s="27" t="str">
        <f>IFERROR(VLOOKUP(AY1013,vlookup!A$2:I$331,2,FALSE),"")</f>
        <v/>
      </c>
      <c r="BA1013" s="27" t="str">
        <f>IFERROR(VLOOKUP(AY1013,vlookup!A$2:I$331,3,FALSE),"")</f>
        <v/>
      </c>
      <c r="BB1013" s="5"/>
      <c r="BC1013" s="27" t="str">
        <f>IFERROR(VLOOKUP(BB1013,vlookup!D$2:E$331,2,FALSE),"")</f>
        <v/>
      </c>
      <c r="BD1013" s="5"/>
      <c r="BE1013" s="27" t="str">
        <f t="shared" si="161"/>
        <v/>
      </c>
      <c r="BF1013" s="27" t="str">
        <f>IFERROR(VLOOKUP(BE1013,vlookup!G$2:I$331,2,FALSE),"")</f>
        <v/>
      </c>
      <c r="BG1013" s="27" t="str">
        <f>IFERROR(VLOOKUP(BE1013,vlookup!G$2:I$331,3,FALSE),"")</f>
        <v/>
      </c>
      <c r="BH1013" s="5"/>
      <c r="BI1013" s="6"/>
      <c r="BJ1013" s="6"/>
      <c r="BK1013" s="6"/>
      <c r="BL1013" s="6"/>
    </row>
    <row r="1014" spans="1:64">
      <c r="A1014" s="4"/>
      <c r="B1014" s="5"/>
      <c r="C1014" s="27" t="str">
        <f>IFERROR(VLOOKUP(B1014,vlookup!A$2:I$331,2,FALSE),"")</f>
        <v/>
      </c>
      <c r="D1014" s="27" t="str">
        <f>IFERROR(VLOOKUP(B1014,vlookup!A$2:I$331,3,FALSE),"")</f>
        <v/>
      </c>
      <c r="E1014" s="5"/>
      <c r="F1014" s="27" t="str">
        <f>IFERROR(VLOOKUP(E1014,vlookup!D$2:E$331,2,FALSE),"")</f>
        <v/>
      </c>
      <c r="G1014" s="5"/>
      <c r="H1014" s="27" t="str">
        <f t="shared" si="152"/>
        <v/>
      </c>
      <c r="I1014" s="27" t="str">
        <f>IFERROR(VLOOKUP(H1014,vlookup!G$2:I$331,2,FALSE),"")</f>
        <v/>
      </c>
      <c r="J1014" s="27" t="str">
        <f>IFERROR(VLOOKUP(H1014,vlookup!G$2:I$331,3,FALSE),"")</f>
        <v/>
      </c>
      <c r="K1014" s="5"/>
      <c r="L1014" s="6"/>
      <c r="M1014" s="6"/>
      <c r="N1014" s="6"/>
      <c r="O1014" s="6"/>
      <c r="P1014" s="6"/>
      <c r="Q1014" s="14" t="str">
        <f t="shared" si="153"/>
        <v/>
      </c>
      <c r="R1014" s="5"/>
      <c r="S1014" s="6"/>
      <c r="T1014" s="6"/>
      <c r="U1014" s="5"/>
      <c r="V1014" s="45">
        <f t="shared" si="154"/>
        <v>0</v>
      </c>
      <c r="W1014" s="45">
        <f t="shared" si="155"/>
        <v>0</v>
      </c>
      <c r="X1014" s="45" t="e">
        <f t="shared" si="156"/>
        <v>#VALUE!</v>
      </c>
      <c r="Y1014" s="45">
        <f>IFERROR(VALUE(V1014),VLOOKUP(V1014,DayReplace[],2,0))</f>
        <v>0</v>
      </c>
      <c r="Z1014" s="45">
        <f>IF(V1014=0,1,
IF(OR(AND(COUNTIF(Table12[Normal and Leap Years],X1014),AA1014=3,Y1014=30),
AND(COUNTIF(Table9[MM Year],X1014),COUNTIF(Table13[Always 29-Day Months],AA1014),Y1014=30)),Y1014
-1,Y1014))</f>
        <v>1</v>
      </c>
      <c r="AA1014" s="45">
        <f>IFERROR(VALUE(W1014),VLOOKUP(W1014,MonthReplace[],2,0))</f>
        <v>0</v>
      </c>
      <c r="AB1014" s="45" t="e">
        <f>IF(COUNTIF(Table9[MM Year],X1014),VLOOKUP(AA1014,MonthSerial[],VLOOKUP(X1014,Table9[],3,0)+2,0),DATE(X1014,AA1014,0)-AC1014)</f>
        <v>#VALUE!</v>
      </c>
      <c r="AC1014" s="45" t="e">
        <f>IF(COUNTIF(Table9[MM Year],X1014),
VLOOKUP(X1014,Table9[],5,0),
DATE(X1014,1,0))</f>
        <v>#VALUE!</v>
      </c>
      <c r="AD1014" s="46" t="e">
        <f>IF(AA1014=0,DATE(YEAR(AC1014+1),7,16),
IF(V1014=0,IF(COUNTIF(Table9[MM Year],X1014),AC1014+AB1014+Z1014+15-DAY(AC1014+AB1014+Z1014+15)+16,AC1014+AB1014+Z1014-DAY(AC1014+AB1014+Z1014)+16),
IF(COUNTIF(Table9[MM Year],X1014),
IF(AC1014+AB1014+Z1014&lt;VLOOKUP(X1014,Table9[],7,0),AC1014
+AB1014+Z1014+VLOOKUP(X1014,Table9[],4,0),AC1014+AB1014+Z1014),AC1014
+AB1014+Z1014)))</f>
        <v>#VALUE!</v>
      </c>
      <c r="AE1014" s="42"/>
      <c r="AF1014" s="15" t="str">
        <f>IFERROR(IF(COUNTIF(Table9[MM Year],X1014),
IF(AD1014&lt;VLOOKUP(X1014,Table9[],7,0),AD1014
+VLOOKUP(X1014,Table9[],4,0),AD1014),AD1014
),"")</f>
        <v/>
      </c>
      <c r="AG1014" s="5"/>
      <c r="AH1014" s="5"/>
      <c r="AI1014" s="5"/>
      <c r="AJ1014" s="6"/>
      <c r="AK1014" s="6"/>
      <c r="AL1014" s="12" t="str">
        <f t="shared" si="157"/>
        <v/>
      </c>
      <c r="AM1014" s="5"/>
      <c r="AN1014" s="27" t="str">
        <f t="shared" si="158"/>
        <v/>
      </c>
      <c r="AO1014" s="5"/>
      <c r="AP1014" s="5"/>
      <c r="AQ1014" s="6"/>
      <c r="AR1014" s="12" t="str">
        <f t="shared" si="159"/>
        <v/>
      </c>
      <c r="AS1014" s="6"/>
      <c r="AT1014" s="5"/>
      <c r="AU1014" s="53"/>
      <c r="AV1014" s="53"/>
      <c r="AW1014" s="54"/>
      <c r="AX1014" s="15" t="str">
        <f t="shared" si="160"/>
        <v/>
      </c>
      <c r="AY1014" s="5"/>
      <c r="AZ1014" s="27" t="str">
        <f>IFERROR(VLOOKUP(AY1014,vlookup!A$2:I$331,2,FALSE),"")</f>
        <v/>
      </c>
      <c r="BA1014" s="27" t="str">
        <f>IFERROR(VLOOKUP(AY1014,vlookup!A$2:I$331,3,FALSE),"")</f>
        <v/>
      </c>
      <c r="BB1014" s="5"/>
      <c r="BC1014" s="27" t="str">
        <f>IFERROR(VLOOKUP(BB1014,vlookup!D$2:E$331,2,FALSE),"")</f>
        <v/>
      </c>
      <c r="BD1014" s="5"/>
      <c r="BE1014" s="27" t="str">
        <f t="shared" si="161"/>
        <v/>
      </c>
      <c r="BF1014" s="27" t="str">
        <f>IFERROR(VLOOKUP(BE1014,vlookup!G$2:I$331,2,FALSE),"")</f>
        <v/>
      </c>
      <c r="BG1014" s="27" t="str">
        <f>IFERROR(VLOOKUP(BE1014,vlookup!G$2:I$331,3,FALSE),"")</f>
        <v/>
      </c>
      <c r="BH1014" s="5"/>
      <c r="BI1014" s="6"/>
      <c r="BJ1014" s="6"/>
      <c r="BK1014" s="6"/>
      <c r="BL1014" s="6"/>
    </row>
    <row r="1015" spans="1:64">
      <c r="A1015" s="4"/>
      <c r="B1015" s="5"/>
      <c r="C1015" s="27" t="str">
        <f>IFERROR(VLOOKUP(B1015,vlookup!A$2:I$331,2,FALSE),"")</f>
        <v/>
      </c>
      <c r="D1015" s="27" t="str">
        <f>IFERROR(VLOOKUP(B1015,vlookup!A$2:I$331,3,FALSE),"")</f>
        <v/>
      </c>
      <c r="E1015" s="5"/>
      <c r="F1015" s="27" t="str">
        <f>IFERROR(VLOOKUP(E1015,vlookup!D$2:E$331,2,FALSE),"")</f>
        <v/>
      </c>
      <c r="G1015" s="5"/>
      <c r="H1015" s="27" t="str">
        <f t="shared" si="152"/>
        <v/>
      </c>
      <c r="I1015" s="27" t="str">
        <f>IFERROR(VLOOKUP(H1015,vlookup!G$2:I$331,2,FALSE),"")</f>
        <v/>
      </c>
      <c r="J1015" s="27" t="str">
        <f>IFERROR(VLOOKUP(H1015,vlookup!G$2:I$331,3,FALSE),"")</f>
        <v/>
      </c>
      <c r="K1015" s="5"/>
      <c r="L1015" s="6"/>
      <c r="M1015" s="6"/>
      <c r="N1015" s="6"/>
      <c r="O1015" s="6"/>
      <c r="P1015" s="6"/>
      <c r="Q1015" s="14" t="str">
        <f t="shared" si="153"/>
        <v/>
      </c>
      <c r="R1015" s="5"/>
      <c r="S1015" s="6"/>
      <c r="T1015" s="6"/>
      <c r="U1015" s="5"/>
      <c r="V1015" s="45">
        <f t="shared" si="154"/>
        <v>0</v>
      </c>
      <c r="W1015" s="45">
        <f t="shared" si="155"/>
        <v>0</v>
      </c>
      <c r="X1015" s="45" t="e">
        <f t="shared" si="156"/>
        <v>#VALUE!</v>
      </c>
      <c r="Y1015" s="45">
        <f>IFERROR(VALUE(V1015),VLOOKUP(V1015,DayReplace[],2,0))</f>
        <v>0</v>
      </c>
      <c r="Z1015" s="45">
        <f>IF(V1015=0,1,
IF(OR(AND(COUNTIF(Table12[Normal and Leap Years],X1015),AA1015=3,Y1015=30),
AND(COUNTIF(Table9[MM Year],X1015),COUNTIF(Table13[Always 29-Day Months],AA1015),Y1015=30)),Y1015
-1,Y1015))</f>
        <v>1</v>
      </c>
      <c r="AA1015" s="45">
        <f>IFERROR(VALUE(W1015),VLOOKUP(W1015,MonthReplace[],2,0))</f>
        <v>0</v>
      </c>
      <c r="AB1015" s="45" t="e">
        <f>IF(COUNTIF(Table9[MM Year],X1015),VLOOKUP(AA1015,MonthSerial[],VLOOKUP(X1015,Table9[],3,0)+2,0),DATE(X1015,AA1015,0)-AC1015)</f>
        <v>#VALUE!</v>
      </c>
      <c r="AC1015" s="45" t="e">
        <f>IF(COUNTIF(Table9[MM Year],X1015),
VLOOKUP(X1015,Table9[],5,0),
DATE(X1015,1,0))</f>
        <v>#VALUE!</v>
      </c>
      <c r="AD1015" s="46" t="e">
        <f>IF(AA1015=0,DATE(YEAR(AC1015+1),7,16),
IF(V1015=0,IF(COUNTIF(Table9[MM Year],X1015),AC1015+AB1015+Z1015+15-DAY(AC1015+AB1015+Z1015+15)+16,AC1015+AB1015+Z1015-DAY(AC1015+AB1015+Z1015)+16),
IF(COUNTIF(Table9[MM Year],X1015),
IF(AC1015+AB1015+Z1015&lt;VLOOKUP(X1015,Table9[],7,0),AC1015
+AB1015+Z1015+VLOOKUP(X1015,Table9[],4,0),AC1015+AB1015+Z1015),AC1015
+AB1015+Z1015)))</f>
        <v>#VALUE!</v>
      </c>
      <c r="AE1015" s="42"/>
      <c r="AF1015" s="15" t="str">
        <f>IFERROR(IF(COUNTIF(Table9[MM Year],X1015),
IF(AD1015&lt;VLOOKUP(X1015,Table9[],7,0),AD1015
+VLOOKUP(X1015,Table9[],4,0),AD1015),AD1015
),"")</f>
        <v/>
      </c>
      <c r="AG1015" s="5"/>
      <c r="AH1015" s="5"/>
      <c r="AI1015" s="5"/>
      <c r="AJ1015" s="6"/>
      <c r="AK1015" s="6"/>
      <c r="AL1015" s="12" t="str">
        <f t="shared" si="157"/>
        <v/>
      </c>
      <c r="AM1015" s="5"/>
      <c r="AN1015" s="27" t="str">
        <f t="shared" si="158"/>
        <v/>
      </c>
      <c r="AO1015" s="5"/>
      <c r="AP1015" s="5"/>
      <c r="AQ1015" s="6"/>
      <c r="AR1015" s="12" t="str">
        <f t="shared" si="159"/>
        <v/>
      </c>
      <c r="AS1015" s="6"/>
      <c r="AT1015" s="5"/>
      <c r="AU1015" s="53"/>
      <c r="AV1015" s="53"/>
      <c r="AW1015" s="54"/>
      <c r="AX1015" s="15" t="str">
        <f t="shared" si="160"/>
        <v/>
      </c>
      <c r="AY1015" s="5"/>
      <c r="AZ1015" s="27" t="str">
        <f>IFERROR(VLOOKUP(AY1015,vlookup!A$2:I$331,2,FALSE),"")</f>
        <v/>
      </c>
      <c r="BA1015" s="27" t="str">
        <f>IFERROR(VLOOKUP(AY1015,vlookup!A$2:I$331,3,FALSE),"")</f>
        <v/>
      </c>
      <c r="BB1015" s="5"/>
      <c r="BC1015" s="27" t="str">
        <f>IFERROR(VLOOKUP(BB1015,vlookup!D$2:E$331,2,FALSE),"")</f>
        <v/>
      </c>
      <c r="BD1015" s="5"/>
      <c r="BE1015" s="27" t="str">
        <f t="shared" si="161"/>
        <v/>
      </c>
      <c r="BF1015" s="27" t="str">
        <f>IFERROR(VLOOKUP(BE1015,vlookup!G$2:I$331,2,FALSE),"")</f>
        <v/>
      </c>
      <c r="BG1015" s="27" t="str">
        <f>IFERROR(VLOOKUP(BE1015,vlookup!G$2:I$331,3,FALSE),"")</f>
        <v/>
      </c>
      <c r="BH1015" s="5"/>
      <c r="BI1015" s="6"/>
      <c r="BJ1015" s="6"/>
      <c r="BK1015" s="6"/>
      <c r="BL1015" s="6"/>
    </row>
    <row r="1016" spans="1:64">
      <c r="A1016" s="4"/>
      <c r="B1016" s="5"/>
      <c r="C1016" s="27" t="str">
        <f>IFERROR(VLOOKUP(B1016,vlookup!A$2:I$331,2,FALSE),"")</f>
        <v/>
      </c>
      <c r="D1016" s="27" t="str">
        <f>IFERROR(VLOOKUP(B1016,vlookup!A$2:I$331,3,FALSE),"")</f>
        <v/>
      </c>
      <c r="E1016" s="5"/>
      <c r="F1016" s="27" t="str">
        <f>IFERROR(VLOOKUP(E1016,vlookup!D$2:E$331,2,FALSE),"")</f>
        <v/>
      </c>
      <c r="G1016" s="5"/>
      <c r="H1016" s="27" t="str">
        <f t="shared" si="152"/>
        <v/>
      </c>
      <c r="I1016" s="27" t="str">
        <f>IFERROR(VLOOKUP(H1016,vlookup!G$2:I$331,2,FALSE),"")</f>
        <v/>
      </c>
      <c r="J1016" s="27" t="str">
        <f>IFERROR(VLOOKUP(H1016,vlookup!G$2:I$331,3,FALSE),"")</f>
        <v/>
      </c>
      <c r="K1016" s="5"/>
      <c r="L1016" s="6"/>
      <c r="M1016" s="6"/>
      <c r="N1016" s="6"/>
      <c r="O1016" s="6"/>
      <c r="P1016" s="6"/>
      <c r="Q1016" s="14" t="str">
        <f t="shared" si="153"/>
        <v/>
      </c>
      <c r="R1016" s="5"/>
      <c r="S1016" s="6"/>
      <c r="T1016" s="6"/>
      <c r="U1016" s="5"/>
      <c r="V1016" s="45">
        <f t="shared" si="154"/>
        <v>0</v>
      </c>
      <c r="W1016" s="45">
        <f t="shared" si="155"/>
        <v>0</v>
      </c>
      <c r="X1016" s="45" t="e">
        <f t="shared" si="156"/>
        <v>#VALUE!</v>
      </c>
      <c r="Y1016" s="45">
        <f>IFERROR(VALUE(V1016),VLOOKUP(V1016,DayReplace[],2,0))</f>
        <v>0</v>
      </c>
      <c r="Z1016" s="45">
        <f>IF(V1016=0,1,
IF(OR(AND(COUNTIF(Table12[Normal and Leap Years],X1016),AA1016=3,Y1016=30),
AND(COUNTIF(Table9[MM Year],X1016),COUNTIF(Table13[Always 29-Day Months],AA1016),Y1016=30)),Y1016
-1,Y1016))</f>
        <v>1</v>
      </c>
      <c r="AA1016" s="45">
        <f>IFERROR(VALUE(W1016),VLOOKUP(W1016,MonthReplace[],2,0))</f>
        <v>0</v>
      </c>
      <c r="AB1016" s="45" t="e">
        <f>IF(COUNTIF(Table9[MM Year],X1016),VLOOKUP(AA1016,MonthSerial[],VLOOKUP(X1016,Table9[],3,0)+2,0),DATE(X1016,AA1016,0)-AC1016)</f>
        <v>#VALUE!</v>
      </c>
      <c r="AC1016" s="45" t="e">
        <f>IF(COUNTIF(Table9[MM Year],X1016),
VLOOKUP(X1016,Table9[],5,0),
DATE(X1016,1,0))</f>
        <v>#VALUE!</v>
      </c>
      <c r="AD1016" s="46" t="e">
        <f>IF(AA1016=0,DATE(YEAR(AC1016+1),7,16),
IF(V1016=0,IF(COUNTIF(Table9[MM Year],X1016),AC1016+AB1016+Z1016+15-DAY(AC1016+AB1016+Z1016+15)+16,AC1016+AB1016+Z1016-DAY(AC1016+AB1016+Z1016)+16),
IF(COUNTIF(Table9[MM Year],X1016),
IF(AC1016+AB1016+Z1016&lt;VLOOKUP(X1016,Table9[],7,0),AC1016
+AB1016+Z1016+VLOOKUP(X1016,Table9[],4,0),AC1016+AB1016+Z1016),AC1016
+AB1016+Z1016)))</f>
        <v>#VALUE!</v>
      </c>
      <c r="AE1016" s="42"/>
      <c r="AF1016" s="15" t="str">
        <f>IFERROR(IF(COUNTIF(Table9[MM Year],X1016),
IF(AD1016&lt;VLOOKUP(X1016,Table9[],7,0),AD1016
+VLOOKUP(X1016,Table9[],4,0),AD1016),AD1016
),"")</f>
        <v/>
      </c>
      <c r="AG1016" s="5"/>
      <c r="AH1016" s="5"/>
      <c r="AI1016" s="5"/>
      <c r="AJ1016" s="6"/>
      <c r="AK1016" s="6"/>
      <c r="AL1016" s="12" t="str">
        <f t="shared" si="157"/>
        <v/>
      </c>
      <c r="AM1016" s="5"/>
      <c r="AN1016" s="27" t="str">
        <f t="shared" si="158"/>
        <v/>
      </c>
      <c r="AO1016" s="5"/>
      <c r="AP1016" s="5"/>
      <c r="AQ1016" s="6"/>
      <c r="AR1016" s="12" t="str">
        <f t="shared" si="159"/>
        <v/>
      </c>
      <c r="AS1016" s="6"/>
      <c r="AT1016" s="5"/>
      <c r="AU1016" s="53"/>
      <c r="AV1016" s="53"/>
      <c r="AW1016" s="54"/>
      <c r="AX1016" s="15" t="str">
        <f t="shared" si="160"/>
        <v/>
      </c>
      <c r="AY1016" s="5"/>
      <c r="AZ1016" s="27" t="str">
        <f>IFERROR(VLOOKUP(AY1016,vlookup!A$2:I$331,2,FALSE),"")</f>
        <v/>
      </c>
      <c r="BA1016" s="27" t="str">
        <f>IFERROR(VLOOKUP(AY1016,vlookup!A$2:I$331,3,FALSE),"")</f>
        <v/>
      </c>
      <c r="BB1016" s="5"/>
      <c r="BC1016" s="27" t="str">
        <f>IFERROR(VLOOKUP(BB1016,vlookup!D$2:E$331,2,FALSE),"")</f>
        <v/>
      </c>
      <c r="BD1016" s="5"/>
      <c r="BE1016" s="27" t="str">
        <f t="shared" si="161"/>
        <v/>
      </c>
      <c r="BF1016" s="27" t="str">
        <f>IFERROR(VLOOKUP(BE1016,vlookup!G$2:I$331,2,FALSE),"")</f>
        <v/>
      </c>
      <c r="BG1016" s="27" t="str">
        <f>IFERROR(VLOOKUP(BE1016,vlookup!G$2:I$331,3,FALSE),"")</f>
        <v/>
      </c>
      <c r="BH1016" s="5"/>
      <c r="BI1016" s="6"/>
      <c r="BJ1016" s="6"/>
      <c r="BK1016" s="6"/>
      <c r="BL1016" s="6"/>
    </row>
    <row r="1017" spans="1:64">
      <c r="A1017" s="4"/>
      <c r="B1017" s="5"/>
      <c r="C1017" s="27" t="str">
        <f>IFERROR(VLOOKUP(B1017,vlookup!A$2:I$331,2,FALSE),"")</f>
        <v/>
      </c>
      <c r="D1017" s="27" t="str">
        <f>IFERROR(VLOOKUP(B1017,vlookup!A$2:I$331,3,FALSE),"")</f>
        <v/>
      </c>
      <c r="E1017" s="5"/>
      <c r="F1017" s="27" t="str">
        <f>IFERROR(VLOOKUP(E1017,vlookup!D$2:E$331,2,FALSE),"")</f>
        <v/>
      </c>
      <c r="G1017" s="5"/>
      <c r="H1017" s="27" t="str">
        <f t="shared" si="152"/>
        <v/>
      </c>
      <c r="I1017" s="27" t="str">
        <f>IFERROR(VLOOKUP(H1017,vlookup!G$2:I$331,2,FALSE),"")</f>
        <v/>
      </c>
      <c r="J1017" s="27" t="str">
        <f>IFERROR(VLOOKUP(H1017,vlookup!G$2:I$331,3,FALSE),"")</f>
        <v/>
      </c>
      <c r="K1017" s="5"/>
      <c r="L1017" s="6"/>
      <c r="M1017" s="6"/>
      <c r="N1017" s="6"/>
      <c r="O1017" s="6"/>
      <c r="P1017" s="6"/>
      <c r="Q1017" s="14" t="str">
        <f t="shared" si="153"/>
        <v/>
      </c>
      <c r="R1017" s="5"/>
      <c r="S1017" s="6"/>
      <c r="T1017" s="6"/>
      <c r="U1017" s="5"/>
      <c r="V1017" s="45">
        <f t="shared" si="154"/>
        <v>0</v>
      </c>
      <c r="W1017" s="45">
        <f t="shared" si="155"/>
        <v>0</v>
      </c>
      <c r="X1017" s="45" t="e">
        <f t="shared" si="156"/>
        <v>#VALUE!</v>
      </c>
      <c r="Y1017" s="45">
        <f>IFERROR(VALUE(V1017),VLOOKUP(V1017,DayReplace[],2,0))</f>
        <v>0</v>
      </c>
      <c r="Z1017" s="45">
        <f>IF(V1017=0,1,
IF(OR(AND(COUNTIF(Table12[Normal and Leap Years],X1017),AA1017=3,Y1017=30),
AND(COUNTIF(Table9[MM Year],X1017),COUNTIF(Table13[Always 29-Day Months],AA1017),Y1017=30)),Y1017
-1,Y1017))</f>
        <v>1</v>
      </c>
      <c r="AA1017" s="45">
        <f>IFERROR(VALUE(W1017),VLOOKUP(W1017,MonthReplace[],2,0))</f>
        <v>0</v>
      </c>
      <c r="AB1017" s="45" t="e">
        <f>IF(COUNTIF(Table9[MM Year],X1017),VLOOKUP(AA1017,MonthSerial[],VLOOKUP(X1017,Table9[],3,0)+2,0),DATE(X1017,AA1017,0)-AC1017)</f>
        <v>#VALUE!</v>
      </c>
      <c r="AC1017" s="45" t="e">
        <f>IF(COUNTIF(Table9[MM Year],X1017),
VLOOKUP(X1017,Table9[],5,0),
DATE(X1017,1,0))</f>
        <v>#VALUE!</v>
      </c>
      <c r="AD1017" s="46" t="e">
        <f>IF(AA1017=0,DATE(YEAR(AC1017+1),7,16),
IF(V1017=0,IF(COUNTIF(Table9[MM Year],X1017),AC1017+AB1017+Z1017+15-DAY(AC1017+AB1017+Z1017+15)+16,AC1017+AB1017+Z1017-DAY(AC1017+AB1017+Z1017)+16),
IF(COUNTIF(Table9[MM Year],X1017),
IF(AC1017+AB1017+Z1017&lt;VLOOKUP(X1017,Table9[],7,0),AC1017
+AB1017+Z1017+VLOOKUP(X1017,Table9[],4,0),AC1017+AB1017+Z1017),AC1017
+AB1017+Z1017)))</f>
        <v>#VALUE!</v>
      </c>
      <c r="AE1017" s="42"/>
      <c r="AF1017" s="15" t="str">
        <f>IFERROR(IF(COUNTIF(Table9[MM Year],X1017),
IF(AD1017&lt;VLOOKUP(X1017,Table9[],7,0),AD1017
+VLOOKUP(X1017,Table9[],4,0),AD1017),AD1017
),"")</f>
        <v/>
      </c>
      <c r="AG1017" s="5"/>
      <c r="AH1017" s="5"/>
      <c r="AI1017" s="5"/>
      <c r="AJ1017" s="6"/>
      <c r="AK1017" s="6"/>
      <c r="AL1017" s="12" t="str">
        <f t="shared" si="157"/>
        <v/>
      </c>
      <c r="AM1017" s="5"/>
      <c r="AN1017" s="27" t="str">
        <f t="shared" si="158"/>
        <v/>
      </c>
      <c r="AO1017" s="5"/>
      <c r="AP1017" s="5"/>
      <c r="AQ1017" s="6"/>
      <c r="AR1017" s="12" t="str">
        <f t="shared" si="159"/>
        <v/>
      </c>
      <c r="AS1017" s="6"/>
      <c r="AT1017" s="5"/>
      <c r="AU1017" s="53"/>
      <c r="AV1017" s="53"/>
      <c r="AW1017" s="54"/>
      <c r="AX1017" s="15" t="str">
        <f t="shared" si="160"/>
        <v/>
      </c>
      <c r="AY1017" s="5"/>
      <c r="AZ1017" s="27" t="str">
        <f>IFERROR(VLOOKUP(AY1017,vlookup!A$2:I$331,2,FALSE),"")</f>
        <v/>
      </c>
      <c r="BA1017" s="27" t="str">
        <f>IFERROR(VLOOKUP(AY1017,vlookup!A$2:I$331,3,FALSE),"")</f>
        <v/>
      </c>
      <c r="BB1017" s="5"/>
      <c r="BC1017" s="27" t="str">
        <f>IFERROR(VLOOKUP(BB1017,vlookup!D$2:E$331,2,FALSE),"")</f>
        <v/>
      </c>
      <c r="BD1017" s="5"/>
      <c r="BE1017" s="27" t="str">
        <f t="shared" si="161"/>
        <v/>
      </c>
      <c r="BF1017" s="27" t="str">
        <f>IFERROR(VLOOKUP(BE1017,vlookup!G$2:I$331,2,FALSE),"")</f>
        <v/>
      </c>
      <c r="BG1017" s="27" t="str">
        <f>IFERROR(VLOOKUP(BE1017,vlookup!G$2:I$331,3,FALSE),"")</f>
        <v/>
      </c>
      <c r="BH1017" s="5"/>
      <c r="BI1017" s="6"/>
      <c r="BJ1017" s="6"/>
      <c r="BK1017" s="6"/>
      <c r="BL1017" s="6"/>
    </row>
    <row r="1018" spans="1:64">
      <c r="A1018" s="4"/>
      <c r="B1018" s="5"/>
      <c r="C1018" s="27" t="str">
        <f>IFERROR(VLOOKUP(B1018,vlookup!A$2:I$331,2,FALSE),"")</f>
        <v/>
      </c>
      <c r="D1018" s="27" t="str">
        <f>IFERROR(VLOOKUP(B1018,vlookup!A$2:I$331,3,FALSE),"")</f>
        <v/>
      </c>
      <c r="E1018" s="5"/>
      <c r="F1018" s="27" t="str">
        <f>IFERROR(VLOOKUP(E1018,vlookup!D$2:E$331,2,FALSE),"")</f>
        <v/>
      </c>
      <c r="G1018" s="5"/>
      <c r="H1018" s="27" t="str">
        <f t="shared" si="152"/>
        <v/>
      </c>
      <c r="I1018" s="27" t="str">
        <f>IFERROR(VLOOKUP(H1018,vlookup!G$2:I$331,2,FALSE),"")</f>
        <v/>
      </c>
      <c r="J1018" s="27" t="str">
        <f>IFERROR(VLOOKUP(H1018,vlookup!G$2:I$331,3,FALSE),"")</f>
        <v/>
      </c>
      <c r="K1018" s="5"/>
      <c r="L1018" s="6"/>
      <c r="M1018" s="6"/>
      <c r="N1018" s="6"/>
      <c r="O1018" s="6"/>
      <c r="P1018" s="6"/>
      <c r="Q1018" s="14" t="str">
        <f t="shared" si="153"/>
        <v/>
      </c>
      <c r="R1018" s="5"/>
      <c r="S1018" s="6"/>
      <c r="T1018" s="6"/>
      <c r="U1018" s="5"/>
      <c r="V1018" s="45">
        <f t="shared" si="154"/>
        <v>0</v>
      </c>
      <c r="W1018" s="45">
        <f t="shared" si="155"/>
        <v>0</v>
      </c>
      <c r="X1018" s="45" t="e">
        <f t="shared" si="156"/>
        <v>#VALUE!</v>
      </c>
      <c r="Y1018" s="45">
        <f>IFERROR(VALUE(V1018),VLOOKUP(V1018,DayReplace[],2,0))</f>
        <v>0</v>
      </c>
      <c r="Z1018" s="45">
        <f>IF(V1018=0,1,
IF(OR(AND(COUNTIF(Table12[Normal and Leap Years],X1018),AA1018=3,Y1018=30),
AND(COUNTIF(Table9[MM Year],X1018),COUNTIF(Table13[Always 29-Day Months],AA1018),Y1018=30)),Y1018
-1,Y1018))</f>
        <v>1</v>
      </c>
      <c r="AA1018" s="45">
        <f>IFERROR(VALUE(W1018),VLOOKUP(W1018,MonthReplace[],2,0))</f>
        <v>0</v>
      </c>
      <c r="AB1018" s="45" t="e">
        <f>IF(COUNTIF(Table9[MM Year],X1018),VLOOKUP(AA1018,MonthSerial[],VLOOKUP(X1018,Table9[],3,0)+2,0),DATE(X1018,AA1018,0)-AC1018)</f>
        <v>#VALUE!</v>
      </c>
      <c r="AC1018" s="45" t="e">
        <f>IF(COUNTIF(Table9[MM Year],X1018),
VLOOKUP(X1018,Table9[],5,0),
DATE(X1018,1,0))</f>
        <v>#VALUE!</v>
      </c>
      <c r="AD1018" s="46" t="e">
        <f>IF(AA1018=0,DATE(YEAR(AC1018+1),7,16),
IF(V1018=0,IF(COUNTIF(Table9[MM Year],X1018),AC1018+AB1018+Z1018+15-DAY(AC1018+AB1018+Z1018+15)+16,AC1018+AB1018+Z1018-DAY(AC1018+AB1018+Z1018)+16),
IF(COUNTIF(Table9[MM Year],X1018),
IF(AC1018+AB1018+Z1018&lt;VLOOKUP(X1018,Table9[],7,0),AC1018
+AB1018+Z1018+VLOOKUP(X1018,Table9[],4,0),AC1018+AB1018+Z1018),AC1018
+AB1018+Z1018)))</f>
        <v>#VALUE!</v>
      </c>
      <c r="AE1018" s="42"/>
      <c r="AF1018" s="15" t="str">
        <f>IFERROR(IF(COUNTIF(Table9[MM Year],X1018),
IF(AD1018&lt;VLOOKUP(X1018,Table9[],7,0),AD1018
+VLOOKUP(X1018,Table9[],4,0),AD1018),AD1018
),"")</f>
        <v/>
      </c>
      <c r="AG1018" s="5"/>
      <c r="AH1018" s="5"/>
      <c r="AI1018" s="5"/>
      <c r="AJ1018" s="6"/>
      <c r="AK1018" s="6"/>
      <c r="AL1018" s="12" t="str">
        <f t="shared" si="157"/>
        <v/>
      </c>
      <c r="AM1018" s="5"/>
      <c r="AN1018" s="27" t="str">
        <f t="shared" si="158"/>
        <v/>
      </c>
      <c r="AO1018" s="5"/>
      <c r="AP1018" s="5"/>
      <c r="AQ1018" s="6"/>
      <c r="AR1018" s="12" t="str">
        <f t="shared" si="159"/>
        <v/>
      </c>
      <c r="AS1018" s="6"/>
      <c r="AT1018" s="5"/>
      <c r="AU1018" s="53"/>
      <c r="AV1018" s="53"/>
      <c r="AW1018" s="54"/>
      <c r="AX1018" s="15" t="str">
        <f t="shared" si="160"/>
        <v/>
      </c>
      <c r="AY1018" s="5"/>
      <c r="AZ1018" s="27" t="str">
        <f>IFERROR(VLOOKUP(AY1018,vlookup!A$2:I$331,2,FALSE),"")</f>
        <v/>
      </c>
      <c r="BA1018" s="27" t="str">
        <f>IFERROR(VLOOKUP(AY1018,vlookup!A$2:I$331,3,FALSE),"")</f>
        <v/>
      </c>
      <c r="BB1018" s="5"/>
      <c r="BC1018" s="27" t="str">
        <f>IFERROR(VLOOKUP(BB1018,vlookup!D$2:E$331,2,FALSE),"")</f>
        <v/>
      </c>
      <c r="BD1018" s="5"/>
      <c r="BE1018" s="27" t="str">
        <f t="shared" si="161"/>
        <v/>
      </c>
      <c r="BF1018" s="27" t="str">
        <f>IFERROR(VLOOKUP(BE1018,vlookup!G$2:I$331,2,FALSE),"")</f>
        <v/>
      </c>
      <c r="BG1018" s="27" t="str">
        <f>IFERROR(VLOOKUP(BE1018,vlookup!G$2:I$331,3,FALSE),"")</f>
        <v/>
      </c>
      <c r="BH1018" s="5"/>
      <c r="BI1018" s="6"/>
      <c r="BJ1018" s="6"/>
      <c r="BK1018" s="6"/>
      <c r="BL1018" s="6"/>
    </row>
    <row r="1019" spans="1:64">
      <c r="A1019" s="4"/>
      <c r="B1019" s="5"/>
      <c r="C1019" s="27" t="str">
        <f>IFERROR(VLOOKUP(B1019,vlookup!A$2:I$331,2,FALSE),"")</f>
        <v/>
      </c>
      <c r="D1019" s="27" t="str">
        <f>IFERROR(VLOOKUP(B1019,vlookup!A$2:I$331,3,FALSE),"")</f>
        <v/>
      </c>
      <c r="E1019" s="5"/>
      <c r="F1019" s="27" t="str">
        <f>IFERROR(VLOOKUP(E1019,vlookup!D$2:E$331,2,FALSE),"")</f>
        <v/>
      </c>
      <c r="G1019" s="5"/>
      <c r="H1019" s="27" t="str">
        <f t="shared" si="152"/>
        <v/>
      </c>
      <c r="I1019" s="27" t="str">
        <f>IFERROR(VLOOKUP(H1019,vlookup!G$2:I$331,2,FALSE),"")</f>
        <v/>
      </c>
      <c r="J1019" s="27" t="str">
        <f>IFERROR(VLOOKUP(H1019,vlookup!G$2:I$331,3,FALSE),"")</f>
        <v/>
      </c>
      <c r="K1019" s="5"/>
      <c r="L1019" s="6"/>
      <c r="M1019" s="6"/>
      <c r="N1019" s="6"/>
      <c r="O1019" s="6"/>
      <c r="P1019" s="6"/>
      <c r="Q1019" s="14" t="str">
        <f t="shared" si="153"/>
        <v/>
      </c>
      <c r="R1019" s="5"/>
      <c r="S1019" s="6"/>
      <c r="T1019" s="6"/>
      <c r="U1019" s="5"/>
      <c r="V1019" s="45">
        <f t="shared" si="154"/>
        <v>0</v>
      </c>
      <c r="W1019" s="45">
        <f t="shared" si="155"/>
        <v>0</v>
      </c>
      <c r="X1019" s="45" t="e">
        <f t="shared" si="156"/>
        <v>#VALUE!</v>
      </c>
      <c r="Y1019" s="45">
        <f>IFERROR(VALUE(V1019),VLOOKUP(V1019,DayReplace[],2,0))</f>
        <v>0</v>
      </c>
      <c r="Z1019" s="45">
        <f>IF(V1019=0,1,
IF(OR(AND(COUNTIF(Table12[Normal and Leap Years],X1019),AA1019=3,Y1019=30),
AND(COUNTIF(Table9[MM Year],X1019),COUNTIF(Table13[Always 29-Day Months],AA1019),Y1019=30)),Y1019
-1,Y1019))</f>
        <v>1</v>
      </c>
      <c r="AA1019" s="45">
        <f>IFERROR(VALUE(W1019),VLOOKUP(W1019,MonthReplace[],2,0))</f>
        <v>0</v>
      </c>
      <c r="AB1019" s="45" t="e">
        <f>IF(COUNTIF(Table9[MM Year],X1019),VLOOKUP(AA1019,MonthSerial[],VLOOKUP(X1019,Table9[],3,0)+2,0),DATE(X1019,AA1019,0)-AC1019)</f>
        <v>#VALUE!</v>
      </c>
      <c r="AC1019" s="45" t="e">
        <f>IF(COUNTIF(Table9[MM Year],X1019),
VLOOKUP(X1019,Table9[],5,0),
DATE(X1019,1,0))</f>
        <v>#VALUE!</v>
      </c>
      <c r="AD1019" s="46" t="e">
        <f>IF(AA1019=0,DATE(YEAR(AC1019+1),7,16),
IF(V1019=0,IF(COUNTIF(Table9[MM Year],X1019),AC1019+AB1019+Z1019+15-DAY(AC1019+AB1019+Z1019+15)+16,AC1019+AB1019+Z1019-DAY(AC1019+AB1019+Z1019)+16),
IF(COUNTIF(Table9[MM Year],X1019),
IF(AC1019+AB1019+Z1019&lt;VLOOKUP(X1019,Table9[],7,0),AC1019
+AB1019+Z1019+VLOOKUP(X1019,Table9[],4,0),AC1019+AB1019+Z1019),AC1019
+AB1019+Z1019)))</f>
        <v>#VALUE!</v>
      </c>
      <c r="AE1019" s="42"/>
      <c r="AF1019" s="15" t="str">
        <f>IFERROR(IF(COUNTIF(Table9[MM Year],X1019),
IF(AD1019&lt;VLOOKUP(X1019,Table9[],7,0),AD1019
+VLOOKUP(X1019,Table9[],4,0),AD1019),AD1019
),"")</f>
        <v/>
      </c>
      <c r="AG1019" s="5"/>
      <c r="AH1019" s="5"/>
      <c r="AI1019" s="5"/>
      <c r="AJ1019" s="6"/>
      <c r="AK1019" s="6"/>
      <c r="AL1019" s="12" t="str">
        <f t="shared" si="157"/>
        <v/>
      </c>
      <c r="AM1019" s="5"/>
      <c r="AN1019" s="27" t="str">
        <f t="shared" si="158"/>
        <v/>
      </c>
      <c r="AO1019" s="5"/>
      <c r="AP1019" s="5"/>
      <c r="AQ1019" s="6"/>
      <c r="AR1019" s="12" t="str">
        <f t="shared" si="159"/>
        <v/>
      </c>
      <c r="AS1019" s="6"/>
      <c r="AT1019" s="5"/>
      <c r="AU1019" s="53"/>
      <c r="AV1019" s="53"/>
      <c r="AW1019" s="54"/>
      <c r="AX1019" s="15" t="str">
        <f t="shared" si="160"/>
        <v/>
      </c>
      <c r="AY1019" s="5"/>
      <c r="AZ1019" s="27" t="str">
        <f>IFERROR(VLOOKUP(AY1019,vlookup!A$2:I$331,2,FALSE),"")</f>
        <v/>
      </c>
      <c r="BA1019" s="27" t="str">
        <f>IFERROR(VLOOKUP(AY1019,vlookup!A$2:I$331,3,FALSE),"")</f>
        <v/>
      </c>
      <c r="BB1019" s="5"/>
      <c r="BC1019" s="27" t="str">
        <f>IFERROR(VLOOKUP(BB1019,vlookup!D$2:E$331,2,FALSE),"")</f>
        <v/>
      </c>
      <c r="BD1019" s="5"/>
      <c r="BE1019" s="27" t="str">
        <f t="shared" si="161"/>
        <v/>
      </c>
      <c r="BF1019" s="27" t="str">
        <f>IFERROR(VLOOKUP(BE1019,vlookup!G$2:I$331,2,FALSE),"")</f>
        <v/>
      </c>
      <c r="BG1019" s="27" t="str">
        <f>IFERROR(VLOOKUP(BE1019,vlookup!G$2:I$331,3,FALSE),"")</f>
        <v/>
      </c>
      <c r="BH1019" s="5"/>
      <c r="BI1019" s="6"/>
      <c r="BJ1019" s="6"/>
      <c r="BK1019" s="6"/>
      <c r="BL1019" s="6"/>
    </row>
    <row r="1020" spans="1:64">
      <c r="A1020" s="4"/>
      <c r="B1020" s="5"/>
      <c r="C1020" s="27" t="str">
        <f>IFERROR(VLOOKUP(B1020,vlookup!A$2:I$331,2,FALSE),"")</f>
        <v/>
      </c>
      <c r="D1020" s="27" t="str">
        <f>IFERROR(VLOOKUP(B1020,vlookup!A$2:I$331,3,FALSE),"")</f>
        <v/>
      </c>
      <c r="E1020" s="5"/>
      <c r="F1020" s="27" t="str">
        <f>IFERROR(VLOOKUP(E1020,vlookup!D$2:E$331,2,FALSE),"")</f>
        <v/>
      </c>
      <c r="G1020" s="5"/>
      <c r="H1020" s="27" t="str">
        <f t="shared" si="152"/>
        <v/>
      </c>
      <c r="I1020" s="27" t="str">
        <f>IFERROR(VLOOKUP(H1020,vlookup!G$2:I$331,2,FALSE),"")</f>
        <v/>
      </c>
      <c r="J1020" s="27" t="str">
        <f>IFERROR(VLOOKUP(H1020,vlookup!G$2:I$331,3,FALSE),"")</f>
        <v/>
      </c>
      <c r="K1020" s="5"/>
      <c r="L1020" s="6"/>
      <c r="M1020" s="6"/>
      <c r="N1020" s="6"/>
      <c r="O1020" s="6"/>
      <c r="P1020" s="6"/>
      <c r="Q1020" s="14" t="str">
        <f t="shared" si="153"/>
        <v/>
      </c>
      <c r="R1020" s="5"/>
      <c r="S1020" s="6"/>
      <c r="T1020" s="6"/>
      <c r="U1020" s="5"/>
      <c r="V1020" s="45">
        <f t="shared" si="154"/>
        <v>0</v>
      </c>
      <c r="W1020" s="45">
        <f t="shared" si="155"/>
        <v>0</v>
      </c>
      <c r="X1020" s="45" t="e">
        <f t="shared" si="156"/>
        <v>#VALUE!</v>
      </c>
      <c r="Y1020" s="45">
        <f>IFERROR(VALUE(V1020),VLOOKUP(V1020,DayReplace[],2,0))</f>
        <v>0</v>
      </c>
      <c r="Z1020" s="45">
        <f>IF(V1020=0,1,
IF(OR(AND(COUNTIF(Table12[Normal and Leap Years],X1020),AA1020=3,Y1020=30),
AND(COUNTIF(Table9[MM Year],X1020),COUNTIF(Table13[Always 29-Day Months],AA1020),Y1020=30)),Y1020
-1,Y1020))</f>
        <v>1</v>
      </c>
      <c r="AA1020" s="45">
        <f>IFERROR(VALUE(W1020),VLOOKUP(W1020,MonthReplace[],2,0))</f>
        <v>0</v>
      </c>
      <c r="AB1020" s="45" t="e">
        <f>IF(COUNTIF(Table9[MM Year],X1020),VLOOKUP(AA1020,MonthSerial[],VLOOKUP(X1020,Table9[],3,0)+2,0),DATE(X1020,AA1020,0)-AC1020)</f>
        <v>#VALUE!</v>
      </c>
      <c r="AC1020" s="45" t="e">
        <f>IF(COUNTIF(Table9[MM Year],X1020),
VLOOKUP(X1020,Table9[],5,0),
DATE(X1020,1,0))</f>
        <v>#VALUE!</v>
      </c>
      <c r="AD1020" s="46" t="e">
        <f>IF(AA1020=0,DATE(YEAR(AC1020+1),7,16),
IF(V1020=0,IF(COUNTIF(Table9[MM Year],X1020),AC1020+AB1020+Z1020+15-DAY(AC1020+AB1020+Z1020+15)+16,AC1020+AB1020+Z1020-DAY(AC1020+AB1020+Z1020)+16),
IF(COUNTIF(Table9[MM Year],X1020),
IF(AC1020+AB1020+Z1020&lt;VLOOKUP(X1020,Table9[],7,0),AC1020
+AB1020+Z1020+VLOOKUP(X1020,Table9[],4,0),AC1020+AB1020+Z1020),AC1020
+AB1020+Z1020)))</f>
        <v>#VALUE!</v>
      </c>
      <c r="AE1020" s="42"/>
      <c r="AF1020" s="15" t="str">
        <f>IFERROR(IF(COUNTIF(Table9[MM Year],X1020),
IF(AD1020&lt;VLOOKUP(X1020,Table9[],7,0),AD1020
+VLOOKUP(X1020,Table9[],4,0),AD1020),AD1020
),"")</f>
        <v/>
      </c>
      <c r="AG1020" s="5"/>
      <c r="AH1020" s="5"/>
      <c r="AI1020" s="5"/>
      <c r="AJ1020" s="6"/>
      <c r="AK1020" s="6"/>
      <c r="AL1020" s="12" t="str">
        <f t="shared" si="157"/>
        <v/>
      </c>
      <c r="AM1020" s="5"/>
      <c r="AN1020" s="27" t="str">
        <f t="shared" si="158"/>
        <v/>
      </c>
      <c r="AO1020" s="5"/>
      <c r="AP1020" s="5"/>
      <c r="AQ1020" s="6"/>
      <c r="AR1020" s="12" t="str">
        <f t="shared" si="159"/>
        <v/>
      </c>
      <c r="AS1020" s="6"/>
      <c r="AT1020" s="5"/>
      <c r="AU1020" s="53"/>
      <c r="AV1020" s="53"/>
      <c r="AW1020" s="54"/>
      <c r="AX1020" s="15" t="str">
        <f t="shared" si="160"/>
        <v/>
      </c>
      <c r="AY1020" s="5"/>
      <c r="AZ1020" s="27" t="str">
        <f>IFERROR(VLOOKUP(AY1020,vlookup!A$2:I$331,2,FALSE),"")</f>
        <v/>
      </c>
      <c r="BA1020" s="27" t="str">
        <f>IFERROR(VLOOKUP(AY1020,vlookup!A$2:I$331,3,FALSE),"")</f>
        <v/>
      </c>
      <c r="BB1020" s="5"/>
      <c r="BC1020" s="27" t="str">
        <f>IFERROR(VLOOKUP(BB1020,vlookup!D$2:E$331,2,FALSE),"")</f>
        <v/>
      </c>
      <c r="BD1020" s="5"/>
      <c r="BE1020" s="27" t="str">
        <f t="shared" si="161"/>
        <v/>
      </c>
      <c r="BF1020" s="27" t="str">
        <f>IFERROR(VLOOKUP(BE1020,vlookup!G$2:I$331,2,FALSE),"")</f>
        <v/>
      </c>
      <c r="BG1020" s="27" t="str">
        <f>IFERROR(VLOOKUP(BE1020,vlookup!G$2:I$331,3,FALSE),"")</f>
        <v/>
      </c>
      <c r="BH1020" s="5"/>
      <c r="BI1020" s="6"/>
      <c r="BJ1020" s="6"/>
      <c r="BK1020" s="6"/>
      <c r="BL1020" s="6"/>
    </row>
    <row r="1021" spans="1:64">
      <c r="A1021" s="4"/>
      <c r="B1021" s="5"/>
      <c r="C1021" s="27" t="str">
        <f>IFERROR(VLOOKUP(B1021,vlookup!A$2:I$331,2,FALSE),"")</f>
        <v/>
      </c>
      <c r="D1021" s="27" t="str">
        <f>IFERROR(VLOOKUP(B1021,vlookup!A$2:I$331,3,FALSE),"")</f>
        <v/>
      </c>
      <c r="E1021" s="5"/>
      <c r="F1021" s="27" t="str">
        <f>IFERROR(VLOOKUP(E1021,vlookup!D$2:E$331,2,FALSE),"")</f>
        <v/>
      </c>
      <c r="G1021" s="5"/>
      <c r="H1021" s="27" t="str">
        <f t="shared" si="152"/>
        <v/>
      </c>
      <c r="I1021" s="27" t="str">
        <f>IFERROR(VLOOKUP(H1021,vlookup!G$2:I$331,2,FALSE),"")</f>
        <v/>
      </c>
      <c r="J1021" s="27" t="str">
        <f>IFERROR(VLOOKUP(H1021,vlookup!G$2:I$331,3,FALSE),"")</f>
        <v/>
      </c>
      <c r="K1021" s="5"/>
      <c r="L1021" s="6"/>
      <c r="M1021" s="6"/>
      <c r="N1021" s="6"/>
      <c r="O1021" s="6"/>
      <c r="P1021" s="6"/>
      <c r="Q1021" s="14" t="str">
        <f t="shared" si="153"/>
        <v/>
      </c>
      <c r="R1021" s="5"/>
      <c r="S1021" s="6"/>
      <c r="T1021" s="6"/>
      <c r="U1021" s="5"/>
      <c r="V1021" s="45">
        <f t="shared" si="154"/>
        <v>0</v>
      </c>
      <c r="W1021" s="45">
        <f t="shared" si="155"/>
        <v>0</v>
      </c>
      <c r="X1021" s="45" t="e">
        <f t="shared" si="156"/>
        <v>#VALUE!</v>
      </c>
      <c r="Y1021" s="45">
        <f>IFERROR(VALUE(V1021),VLOOKUP(V1021,DayReplace[],2,0))</f>
        <v>0</v>
      </c>
      <c r="Z1021" s="45">
        <f>IF(V1021=0,1,
IF(OR(AND(COUNTIF(Table12[Normal and Leap Years],X1021),AA1021=3,Y1021=30),
AND(COUNTIF(Table9[MM Year],X1021),COUNTIF(Table13[Always 29-Day Months],AA1021),Y1021=30)),Y1021
-1,Y1021))</f>
        <v>1</v>
      </c>
      <c r="AA1021" s="45">
        <f>IFERROR(VALUE(W1021),VLOOKUP(W1021,MonthReplace[],2,0))</f>
        <v>0</v>
      </c>
      <c r="AB1021" s="45" t="e">
        <f>IF(COUNTIF(Table9[MM Year],X1021),VLOOKUP(AA1021,MonthSerial[],VLOOKUP(X1021,Table9[],3,0)+2,0),DATE(X1021,AA1021,0)-AC1021)</f>
        <v>#VALUE!</v>
      </c>
      <c r="AC1021" s="45" t="e">
        <f>IF(COUNTIF(Table9[MM Year],X1021),
VLOOKUP(X1021,Table9[],5,0),
DATE(X1021,1,0))</f>
        <v>#VALUE!</v>
      </c>
      <c r="AD1021" s="46" t="e">
        <f>IF(AA1021=0,DATE(YEAR(AC1021+1),7,16),
IF(V1021=0,IF(COUNTIF(Table9[MM Year],X1021),AC1021+AB1021+Z1021+15-DAY(AC1021+AB1021+Z1021+15)+16,AC1021+AB1021+Z1021-DAY(AC1021+AB1021+Z1021)+16),
IF(COUNTIF(Table9[MM Year],X1021),
IF(AC1021+AB1021+Z1021&lt;VLOOKUP(X1021,Table9[],7,0),AC1021
+AB1021+Z1021+VLOOKUP(X1021,Table9[],4,0),AC1021+AB1021+Z1021),AC1021
+AB1021+Z1021)))</f>
        <v>#VALUE!</v>
      </c>
      <c r="AE1021" s="42"/>
      <c r="AF1021" s="15" t="str">
        <f>IFERROR(IF(COUNTIF(Table9[MM Year],X1021),
IF(AD1021&lt;VLOOKUP(X1021,Table9[],7,0),AD1021
+VLOOKUP(X1021,Table9[],4,0),AD1021),AD1021
),"")</f>
        <v/>
      </c>
      <c r="AG1021" s="5"/>
      <c r="AH1021" s="5"/>
      <c r="AI1021" s="5"/>
      <c r="AJ1021" s="6"/>
      <c r="AK1021" s="6"/>
      <c r="AL1021" s="12" t="str">
        <f t="shared" si="157"/>
        <v/>
      </c>
      <c r="AM1021" s="5"/>
      <c r="AN1021" s="27" t="str">
        <f t="shared" si="158"/>
        <v/>
      </c>
      <c r="AO1021" s="5"/>
      <c r="AP1021" s="5"/>
      <c r="AQ1021" s="6"/>
      <c r="AR1021" s="12" t="str">
        <f t="shared" si="159"/>
        <v/>
      </c>
      <c r="AS1021" s="6"/>
      <c r="AT1021" s="5"/>
      <c r="AU1021" s="53"/>
      <c r="AV1021" s="53"/>
      <c r="AW1021" s="54"/>
      <c r="AX1021" s="15" t="str">
        <f t="shared" si="160"/>
        <v/>
      </c>
      <c r="AY1021" s="5"/>
      <c r="AZ1021" s="27" t="str">
        <f>IFERROR(VLOOKUP(AY1021,vlookup!A$2:I$331,2,FALSE),"")</f>
        <v/>
      </c>
      <c r="BA1021" s="27" t="str">
        <f>IFERROR(VLOOKUP(AY1021,vlookup!A$2:I$331,3,FALSE),"")</f>
        <v/>
      </c>
      <c r="BB1021" s="5"/>
      <c r="BC1021" s="27" t="str">
        <f>IFERROR(VLOOKUP(BB1021,vlookup!D$2:E$331,2,FALSE),"")</f>
        <v/>
      </c>
      <c r="BD1021" s="5"/>
      <c r="BE1021" s="27" t="str">
        <f t="shared" si="161"/>
        <v/>
      </c>
      <c r="BF1021" s="27" t="str">
        <f>IFERROR(VLOOKUP(BE1021,vlookup!G$2:I$331,2,FALSE),"")</f>
        <v/>
      </c>
      <c r="BG1021" s="27" t="str">
        <f>IFERROR(VLOOKUP(BE1021,vlookup!G$2:I$331,3,FALSE),"")</f>
        <v/>
      </c>
      <c r="BH1021" s="5"/>
      <c r="BI1021" s="6"/>
      <c r="BJ1021" s="6"/>
      <c r="BK1021" s="6"/>
      <c r="BL1021" s="6"/>
    </row>
    <row r="1022" spans="1:64">
      <c r="A1022" s="4"/>
      <c r="B1022" s="5"/>
      <c r="C1022" s="27" t="str">
        <f>IFERROR(VLOOKUP(B1022,vlookup!A$2:I$331,2,FALSE),"")</f>
        <v/>
      </c>
      <c r="D1022" s="27" t="str">
        <f>IFERROR(VLOOKUP(B1022,vlookup!A$2:I$331,3,FALSE),"")</f>
        <v/>
      </c>
      <c r="E1022" s="5"/>
      <c r="F1022" s="27" t="str">
        <f>IFERROR(VLOOKUP(E1022,vlookup!D$2:E$331,2,FALSE),"")</f>
        <v/>
      </c>
      <c r="G1022" s="5"/>
      <c r="H1022" s="27" t="str">
        <f t="shared" si="152"/>
        <v/>
      </c>
      <c r="I1022" s="27" t="str">
        <f>IFERROR(VLOOKUP(H1022,vlookup!G$2:I$331,2,FALSE),"")</f>
        <v/>
      </c>
      <c r="J1022" s="27" t="str">
        <f>IFERROR(VLOOKUP(H1022,vlookup!G$2:I$331,3,FALSE),"")</f>
        <v/>
      </c>
      <c r="K1022" s="5"/>
      <c r="L1022" s="6"/>
      <c r="M1022" s="6"/>
      <c r="N1022" s="6"/>
      <c r="O1022" s="6"/>
      <c r="P1022" s="6"/>
      <c r="Q1022" s="14" t="str">
        <f t="shared" si="153"/>
        <v/>
      </c>
      <c r="R1022" s="5"/>
      <c r="S1022" s="6"/>
      <c r="T1022" s="6"/>
      <c r="U1022" s="5"/>
      <c r="V1022" s="45">
        <f t="shared" si="154"/>
        <v>0</v>
      </c>
      <c r="W1022" s="45">
        <f t="shared" si="155"/>
        <v>0</v>
      </c>
      <c r="X1022" s="45" t="e">
        <f t="shared" si="156"/>
        <v>#VALUE!</v>
      </c>
      <c r="Y1022" s="45">
        <f>IFERROR(VALUE(V1022),VLOOKUP(V1022,DayReplace[],2,0))</f>
        <v>0</v>
      </c>
      <c r="Z1022" s="45">
        <f>IF(V1022=0,1,
IF(OR(AND(COUNTIF(Table12[Normal and Leap Years],X1022),AA1022=3,Y1022=30),
AND(COUNTIF(Table9[MM Year],X1022),COUNTIF(Table13[Always 29-Day Months],AA1022),Y1022=30)),Y1022
-1,Y1022))</f>
        <v>1</v>
      </c>
      <c r="AA1022" s="45">
        <f>IFERROR(VALUE(W1022),VLOOKUP(W1022,MonthReplace[],2,0))</f>
        <v>0</v>
      </c>
      <c r="AB1022" s="45" t="e">
        <f>IF(COUNTIF(Table9[MM Year],X1022),VLOOKUP(AA1022,MonthSerial[],VLOOKUP(X1022,Table9[],3,0)+2,0),DATE(X1022,AA1022,0)-AC1022)</f>
        <v>#VALUE!</v>
      </c>
      <c r="AC1022" s="45" t="e">
        <f>IF(COUNTIF(Table9[MM Year],X1022),
VLOOKUP(X1022,Table9[],5,0),
DATE(X1022,1,0))</f>
        <v>#VALUE!</v>
      </c>
      <c r="AD1022" s="46" t="e">
        <f>IF(AA1022=0,DATE(YEAR(AC1022+1),7,16),
IF(V1022=0,IF(COUNTIF(Table9[MM Year],X1022),AC1022+AB1022+Z1022+15-DAY(AC1022+AB1022+Z1022+15)+16,AC1022+AB1022+Z1022-DAY(AC1022+AB1022+Z1022)+16),
IF(COUNTIF(Table9[MM Year],X1022),
IF(AC1022+AB1022+Z1022&lt;VLOOKUP(X1022,Table9[],7,0),AC1022
+AB1022+Z1022+VLOOKUP(X1022,Table9[],4,0),AC1022+AB1022+Z1022),AC1022
+AB1022+Z1022)))</f>
        <v>#VALUE!</v>
      </c>
      <c r="AE1022" s="42"/>
      <c r="AF1022" s="15" t="str">
        <f>IFERROR(IF(COUNTIF(Table9[MM Year],X1022),
IF(AD1022&lt;VLOOKUP(X1022,Table9[],7,0),AD1022
+VLOOKUP(X1022,Table9[],4,0),AD1022),AD1022
),"")</f>
        <v/>
      </c>
      <c r="AG1022" s="5"/>
      <c r="AH1022" s="5"/>
      <c r="AI1022" s="5"/>
      <c r="AJ1022" s="6"/>
      <c r="AK1022" s="6"/>
      <c r="AL1022" s="12" t="str">
        <f t="shared" si="157"/>
        <v/>
      </c>
      <c r="AM1022" s="5"/>
      <c r="AN1022" s="27" t="str">
        <f t="shared" si="158"/>
        <v/>
      </c>
      <c r="AO1022" s="5"/>
      <c r="AP1022" s="5"/>
      <c r="AQ1022" s="6"/>
      <c r="AR1022" s="12" t="str">
        <f t="shared" si="159"/>
        <v/>
      </c>
      <c r="AS1022" s="6"/>
      <c r="AT1022" s="5"/>
      <c r="AU1022" s="53"/>
      <c r="AV1022" s="53"/>
      <c r="AW1022" s="54"/>
      <c r="AX1022" s="15" t="str">
        <f t="shared" si="160"/>
        <v/>
      </c>
      <c r="AY1022" s="5"/>
      <c r="AZ1022" s="27" t="str">
        <f>IFERROR(VLOOKUP(AY1022,vlookup!A$2:I$331,2,FALSE),"")</f>
        <v/>
      </c>
      <c r="BA1022" s="27" t="str">
        <f>IFERROR(VLOOKUP(AY1022,vlookup!A$2:I$331,3,FALSE),"")</f>
        <v/>
      </c>
      <c r="BB1022" s="5"/>
      <c r="BC1022" s="27" t="str">
        <f>IFERROR(VLOOKUP(BB1022,vlookup!D$2:E$331,2,FALSE),"")</f>
        <v/>
      </c>
      <c r="BD1022" s="5"/>
      <c r="BE1022" s="27" t="str">
        <f t="shared" si="161"/>
        <v/>
      </c>
      <c r="BF1022" s="27" t="str">
        <f>IFERROR(VLOOKUP(BE1022,vlookup!G$2:I$331,2,FALSE),"")</f>
        <v/>
      </c>
      <c r="BG1022" s="27" t="str">
        <f>IFERROR(VLOOKUP(BE1022,vlookup!G$2:I$331,3,FALSE),"")</f>
        <v/>
      </c>
      <c r="BH1022" s="5"/>
      <c r="BI1022" s="6"/>
      <c r="BJ1022" s="6"/>
      <c r="BK1022" s="6"/>
      <c r="BL1022" s="6"/>
    </row>
    <row r="1023" spans="1:64">
      <c r="A1023" s="4"/>
      <c r="B1023" s="5"/>
      <c r="C1023" s="27" t="str">
        <f>IFERROR(VLOOKUP(B1023,vlookup!A$2:I$331,2,FALSE),"")</f>
        <v/>
      </c>
      <c r="D1023" s="27" t="str">
        <f>IFERROR(VLOOKUP(B1023,vlookup!A$2:I$331,3,FALSE),"")</f>
        <v/>
      </c>
      <c r="E1023" s="5"/>
      <c r="F1023" s="27" t="str">
        <f>IFERROR(VLOOKUP(E1023,vlookup!D$2:E$331,2,FALSE),"")</f>
        <v/>
      </c>
      <c r="G1023" s="5"/>
      <c r="H1023" s="27" t="str">
        <f t="shared" si="152"/>
        <v/>
      </c>
      <c r="I1023" s="27" t="str">
        <f>IFERROR(VLOOKUP(H1023,vlookup!G$2:I$331,2,FALSE),"")</f>
        <v/>
      </c>
      <c r="J1023" s="27" t="str">
        <f>IFERROR(VLOOKUP(H1023,vlookup!G$2:I$331,3,FALSE),"")</f>
        <v/>
      </c>
      <c r="K1023" s="5"/>
      <c r="L1023" s="6"/>
      <c r="M1023" s="6"/>
      <c r="N1023" s="6"/>
      <c r="O1023" s="6"/>
      <c r="P1023" s="6"/>
      <c r="Q1023" s="14" t="str">
        <f t="shared" si="153"/>
        <v/>
      </c>
      <c r="R1023" s="5"/>
      <c r="S1023" s="6"/>
      <c r="T1023" s="6"/>
      <c r="U1023" s="5"/>
      <c r="V1023" s="45">
        <f t="shared" si="154"/>
        <v>0</v>
      </c>
      <c r="W1023" s="45">
        <f t="shared" si="155"/>
        <v>0</v>
      </c>
      <c r="X1023" s="45" t="e">
        <f t="shared" si="156"/>
        <v>#VALUE!</v>
      </c>
      <c r="Y1023" s="45">
        <f>IFERROR(VALUE(V1023),VLOOKUP(V1023,DayReplace[],2,0))</f>
        <v>0</v>
      </c>
      <c r="Z1023" s="45">
        <f>IF(V1023=0,1,
IF(OR(AND(COUNTIF(Table12[Normal and Leap Years],X1023),AA1023=3,Y1023=30),
AND(COUNTIF(Table9[MM Year],X1023),COUNTIF(Table13[Always 29-Day Months],AA1023),Y1023=30)),Y1023
-1,Y1023))</f>
        <v>1</v>
      </c>
      <c r="AA1023" s="45">
        <f>IFERROR(VALUE(W1023),VLOOKUP(W1023,MonthReplace[],2,0))</f>
        <v>0</v>
      </c>
      <c r="AB1023" s="45" t="e">
        <f>IF(COUNTIF(Table9[MM Year],X1023),VLOOKUP(AA1023,MonthSerial[],VLOOKUP(X1023,Table9[],3,0)+2,0),DATE(X1023,AA1023,0)-AC1023)</f>
        <v>#VALUE!</v>
      </c>
      <c r="AC1023" s="45" t="e">
        <f>IF(COUNTIF(Table9[MM Year],X1023),
VLOOKUP(X1023,Table9[],5,0),
DATE(X1023,1,0))</f>
        <v>#VALUE!</v>
      </c>
      <c r="AD1023" s="46" t="e">
        <f>IF(AA1023=0,DATE(YEAR(AC1023+1),7,16),
IF(V1023=0,IF(COUNTIF(Table9[MM Year],X1023),AC1023+AB1023+Z1023+15-DAY(AC1023+AB1023+Z1023+15)+16,AC1023+AB1023+Z1023-DAY(AC1023+AB1023+Z1023)+16),
IF(COUNTIF(Table9[MM Year],X1023),
IF(AC1023+AB1023+Z1023&lt;VLOOKUP(X1023,Table9[],7,0),AC1023
+AB1023+Z1023+VLOOKUP(X1023,Table9[],4,0),AC1023+AB1023+Z1023),AC1023
+AB1023+Z1023)))</f>
        <v>#VALUE!</v>
      </c>
      <c r="AE1023" s="42"/>
      <c r="AF1023" s="15" t="str">
        <f>IFERROR(IF(COUNTIF(Table9[MM Year],X1023),
IF(AD1023&lt;VLOOKUP(X1023,Table9[],7,0),AD1023
+VLOOKUP(X1023,Table9[],4,0),AD1023),AD1023
),"")</f>
        <v/>
      </c>
      <c r="AG1023" s="5"/>
      <c r="AH1023" s="5"/>
      <c r="AI1023" s="5"/>
      <c r="AJ1023" s="6"/>
      <c r="AK1023" s="6"/>
      <c r="AL1023" s="12" t="str">
        <f t="shared" si="157"/>
        <v/>
      </c>
      <c r="AM1023" s="5"/>
      <c r="AN1023" s="27" t="str">
        <f t="shared" si="158"/>
        <v/>
      </c>
      <c r="AO1023" s="5"/>
      <c r="AP1023" s="5"/>
      <c r="AQ1023" s="6"/>
      <c r="AR1023" s="12" t="str">
        <f t="shared" si="159"/>
        <v/>
      </c>
      <c r="AS1023" s="6"/>
      <c r="AT1023" s="5"/>
      <c r="AU1023" s="53"/>
      <c r="AV1023" s="53"/>
      <c r="AW1023" s="54"/>
      <c r="AX1023" s="15" t="str">
        <f t="shared" si="160"/>
        <v/>
      </c>
      <c r="AY1023" s="5"/>
      <c r="AZ1023" s="27" t="str">
        <f>IFERROR(VLOOKUP(AY1023,vlookup!A$2:I$331,2,FALSE),"")</f>
        <v/>
      </c>
      <c r="BA1023" s="27" t="str">
        <f>IFERROR(VLOOKUP(AY1023,vlookup!A$2:I$331,3,FALSE),"")</f>
        <v/>
      </c>
      <c r="BB1023" s="5"/>
      <c r="BC1023" s="27" t="str">
        <f>IFERROR(VLOOKUP(BB1023,vlookup!D$2:E$331,2,FALSE),"")</f>
        <v/>
      </c>
      <c r="BD1023" s="5"/>
      <c r="BE1023" s="27" t="str">
        <f t="shared" si="161"/>
        <v/>
      </c>
      <c r="BF1023" s="27" t="str">
        <f>IFERROR(VLOOKUP(BE1023,vlookup!G$2:I$331,2,FALSE),"")</f>
        <v/>
      </c>
      <c r="BG1023" s="27" t="str">
        <f>IFERROR(VLOOKUP(BE1023,vlookup!G$2:I$331,3,FALSE),"")</f>
        <v/>
      </c>
      <c r="BH1023" s="5"/>
      <c r="BI1023" s="6"/>
      <c r="BJ1023" s="6"/>
      <c r="BK1023" s="6"/>
      <c r="BL1023" s="6"/>
    </row>
    <row r="1024" spans="1:64">
      <c r="A1024" s="4"/>
      <c r="B1024" s="5"/>
      <c r="C1024" s="27" t="str">
        <f>IFERROR(VLOOKUP(B1024,vlookup!A$2:I$331,2,FALSE),"")</f>
        <v/>
      </c>
      <c r="D1024" s="27" t="str">
        <f>IFERROR(VLOOKUP(B1024,vlookup!A$2:I$331,3,FALSE),"")</f>
        <v/>
      </c>
      <c r="E1024" s="5"/>
      <c r="F1024" s="27" t="str">
        <f>IFERROR(VLOOKUP(E1024,vlookup!D$2:E$331,2,FALSE),"")</f>
        <v/>
      </c>
      <c r="G1024" s="5"/>
      <c r="H1024" s="27" t="str">
        <f t="shared" si="152"/>
        <v/>
      </c>
      <c r="I1024" s="27" t="str">
        <f>IFERROR(VLOOKUP(H1024,vlookup!G$2:I$331,2,FALSE),"")</f>
        <v/>
      </c>
      <c r="J1024" s="27" t="str">
        <f>IFERROR(VLOOKUP(H1024,vlookup!G$2:I$331,3,FALSE),"")</f>
        <v/>
      </c>
      <c r="K1024" s="5"/>
      <c r="L1024" s="6"/>
      <c r="M1024" s="6"/>
      <c r="N1024" s="6"/>
      <c r="O1024" s="6"/>
      <c r="P1024" s="6"/>
      <c r="Q1024" s="14" t="str">
        <f t="shared" si="153"/>
        <v/>
      </c>
      <c r="R1024" s="5"/>
      <c r="S1024" s="6"/>
      <c r="T1024" s="6"/>
      <c r="U1024" s="5"/>
      <c r="V1024" s="45">
        <f t="shared" si="154"/>
        <v>0</v>
      </c>
      <c r="W1024" s="45">
        <f t="shared" si="155"/>
        <v>0</v>
      </c>
      <c r="X1024" s="45" t="e">
        <f t="shared" si="156"/>
        <v>#VALUE!</v>
      </c>
      <c r="Y1024" s="45">
        <f>IFERROR(VALUE(V1024),VLOOKUP(V1024,DayReplace[],2,0))</f>
        <v>0</v>
      </c>
      <c r="Z1024" s="45">
        <f>IF(V1024=0,1,
IF(OR(AND(COUNTIF(Table12[Normal and Leap Years],X1024),AA1024=3,Y1024=30),
AND(COUNTIF(Table9[MM Year],X1024),COUNTIF(Table13[Always 29-Day Months],AA1024),Y1024=30)),Y1024
-1,Y1024))</f>
        <v>1</v>
      </c>
      <c r="AA1024" s="45">
        <f>IFERROR(VALUE(W1024),VLOOKUP(W1024,MonthReplace[],2,0))</f>
        <v>0</v>
      </c>
      <c r="AB1024" s="45" t="e">
        <f>IF(COUNTIF(Table9[MM Year],X1024),VLOOKUP(AA1024,MonthSerial[],VLOOKUP(X1024,Table9[],3,0)+2,0),DATE(X1024,AA1024,0)-AC1024)</f>
        <v>#VALUE!</v>
      </c>
      <c r="AC1024" s="45" t="e">
        <f>IF(COUNTIF(Table9[MM Year],X1024),
VLOOKUP(X1024,Table9[],5,0),
DATE(X1024,1,0))</f>
        <v>#VALUE!</v>
      </c>
      <c r="AD1024" s="46" t="e">
        <f>IF(AA1024=0,DATE(YEAR(AC1024+1),7,16),
IF(V1024=0,IF(COUNTIF(Table9[MM Year],X1024),AC1024+AB1024+Z1024+15-DAY(AC1024+AB1024+Z1024+15)+16,AC1024+AB1024+Z1024-DAY(AC1024+AB1024+Z1024)+16),
IF(COUNTIF(Table9[MM Year],X1024),
IF(AC1024+AB1024+Z1024&lt;VLOOKUP(X1024,Table9[],7,0),AC1024
+AB1024+Z1024+VLOOKUP(X1024,Table9[],4,0),AC1024+AB1024+Z1024),AC1024
+AB1024+Z1024)))</f>
        <v>#VALUE!</v>
      </c>
      <c r="AE1024" s="42"/>
      <c r="AF1024" s="15" t="str">
        <f>IFERROR(IF(COUNTIF(Table9[MM Year],X1024),
IF(AD1024&lt;VLOOKUP(X1024,Table9[],7,0),AD1024
+VLOOKUP(X1024,Table9[],4,0),AD1024),AD1024
),"")</f>
        <v/>
      </c>
      <c r="AG1024" s="5"/>
      <c r="AH1024" s="5"/>
      <c r="AI1024" s="5"/>
      <c r="AJ1024" s="6"/>
      <c r="AK1024" s="6"/>
      <c r="AL1024" s="12" t="str">
        <f t="shared" si="157"/>
        <v/>
      </c>
      <c r="AM1024" s="5"/>
      <c r="AN1024" s="27" t="str">
        <f t="shared" si="158"/>
        <v/>
      </c>
      <c r="AO1024" s="5"/>
      <c r="AP1024" s="5"/>
      <c r="AQ1024" s="6"/>
      <c r="AR1024" s="12" t="str">
        <f t="shared" si="159"/>
        <v/>
      </c>
      <c r="AS1024" s="6"/>
      <c r="AT1024" s="5"/>
      <c r="AU1024" s="53"/>
      <c r="AV1024" s="53"/>
      <c r="AW1024" s="54"/>
      <c r="AX1024" s="15" t="str">
        <f t="shared" si="160"/>
        <v/>
      </c>
      <c r="AY1024" s="5"/>
      <c r="AZ1024" s="27" t="str">
        <f>IFERROR(VLOOKUP(AY1024,vlookup!A$2:I$331,2,FALSE),"")</f>
        <v/>
      </c>
      <c r="BA1024" s="27" t="str">
        <f>IFERROR(VLOOKUP(AY1024,vlookup!A$2:I$331,3,FALSE),"")</f>
        <v/>
      </c>
      <c r="BB1024" s="5"/>
      <c r="BC1024" s="27" t="str">
        <f>IFERROR(VLOOKUP(BB1024,vlookup!D$2:E$331,2,FALSE),"")</f>
        <v/>
      </c>
      <c r="BD1024" s="5"/>
      <c r="BE1024" s="27" t="str">
        <f t="shared" si="161"/>
        <v/>
      </c>
      <c r="BF1024" s="27" t="str">
        <f>IFERROR(VLOOKUP(BE1024,vlookup!G$2:I$331,2,FALSE),"")</f>
        <v/>
      </c>
      <c r="BG1024" s="27" t="str">
        <f>IFERROR(VLOOKUP(BE1024,vlookup!G$2:I$331,3,FALSE),"")</f>
        <v/>
      </c>
      <c r="BH1024" s="5"/>
      <c r="BI1024" s="6"/>
      <c r="BJ1024" s="6"/>
      <c r="BK1024" s="6"/>
      <c r="BL1024" s="6"/>
    </row>
    <row r="1025" spans="1:64">
      <c r="A1025" s="4"/>
      <c r="B1025" s="5"/>
      <c r="C1025" s="27" t="str">
        <f>IFERROR(VLOOKUP(B1025,vlookup!A$2:I$331,2,FALSE),"")</f>
        <v/>
      </c>
      <c r="D1025" s="27" t="str">
        <f>IFERROR(VLOOKUP(B1025,vlookup!A$2:I$331,3,FALSE),"")</f>
        <v/>
      </c>
      <c r="E1025" s="5"/>
      <c r="F1025" s="27" t="str">
        <f>IFERROR(VLOOKUP(E1025,vlookup!D$2:E$331,2,FALSE),"")</f>
        <v/>
      </c>
      <c r="G1025" s="5"/>
      <c r="H1025" s="27" t="str">
        <f t="shared" si="152"/>
        <v/>
      </c>
      <c r="I1025" s="27" t="str">
        <f>IFERROR(VLOOKUP(H1025,vlookup!G$2:I$331,2,FALSE),"")</f>
        <v/>
      </c>
      <c r="J1025" s="27" t="str">
        <f>IFERROR(VLOOKUP(H1025,vlookup!G$2:I$331,3,FALSE),"")</f>
        <v/>
      </c>
      <c r="K1025" s="5"/>
      <c r="L1025" s="6"/>
      <c r="M1025" s="6"/>
      <c r="N1025" s="6"/>
      <c r="O1025" s="6"/>
      <c r="P1025" s="6"/>
      <c r="Q1025" s="14" t="str">
        <f t="shared" si="153"/>
        <v/>
      </c>
      <c r="R1025" s="5"/>
      <c r="S1025" s="6"/>
      <c r="T1025" s="6"/>
      <c r="U1025" s="5"/>
      <c r="V1025" s="45">
        <f t="shared" si="154"/>
        <v>0</v>
      </c>
      <c r="W1025" s="45">
        <f t="shared" si="155"/>
        <v>0</v>
      </c>
      <c r="X1025" s="45" t="e">
        <f t="shared" si="156"/>
        <v>#VALUE!</v>
      </c>
      <c r="Y1025" s="45">
        <f>IFERROR(VALUE(V1025),VLOOKUP(V1025,DayReplace[],2,0))</f>
        <v>0</v>
      </c>
      <c r="Z1025" s="45">
        <f>IF(V1025=0,1,
IF(OR(AND(COUNTIF(Table12[Normal and Leap Years],X1025),AA1025=3,Y1025=30),
AND(COUNTIF(Table9[MM Year],X1025),COUNTIF(Table13[Always 29-Day Months],AA1025),Y1025=30)),Y1025
-1,Y1025))</f>
        <v>1</v>
      </c>
      <c r="AA1025" s="45">
        <f>IFERROR(VALUE(W1025),VLOOKUP(W1025,MonthReplace[],2,0))</f>
        <v>0</v>
      </c>
      <c r="AB1025" s="45" t="e">
        <f>IF(COUNTIF(Table9[MM Year],X1025),VLOOKUP(AA1025,MonthSerial[],VLOOKUP(X1025,Table9[],3,0)+2,0),DATE(X1025,AA1025,0)-AC1025)</f>
        <v>#VALUE!</v>
      </c>
      <c r="AC1025" s="45" t="e">
        <f>IF(COUNTIF(Table9[MM Year],X1025),
VLOOKUP(X1025,Table9[],5,0),
DATE(X1025,1,0))</f>
        <v>#VALUE!</v>
      </c>
      <c r="AD1025" s="46" t="e">
        <f>IF(AA1025=0,DATE(YEAR(AC1025+1),7,16),
IF(V1025=0,IF(COUNTIF(Table9[MM Year],X1025),AC1025+AB1025+Z1025+15-DAY(AC1025+AB1025+Z1025+15)+16,AC1025+AB1025+Z1025-DAY(AC1025+AB1025+Z1025)+16),
IF(COUNTIF(Table9[MM Year],X1025),
IF(AC1025+AB1025+Z1025&lt;VLOOKUP(X1025,Table9[],7,0),AC1025
+AB1025+Z1025+VLOOKUP(X1025,Table9[],4,0),AC1025+AB1025+Z1025),AC1025
+AB1025+Z1025)))</f>
        <v>#VALUE!</v>
      </c>
      <c r="AE1025" s="42"/>
      <c r="AF1025" s="15" t="str">
        <f>IFERROR(IF(COUNTIF(Table9[MM Year],X1025),
IF(AD1025&lt;VLOOKUP(X1025,Table9[],7,0),AD1025
+VLOOKUP(X1025,Table9[],4,0),AD1025),AD1025
),"")</f>
        <v/>
      </c>
      <c r="AG1025" s="5"/>
      <c r="AH1025" s="5"/>
      <c r="AI1025" s="5"/>
      <c r="AJ1025" s="6"/>
      <c r="AK1025" s="6"/>
      <c r="AL1025" s="12" t="str">
        <f t="shared" si="157"/>
        <v/>
      </c>
      <c r="AM1025" s="5"/>
      <c r="AN1025" s="27" t="str">
        <f t="shared" si="158"/>
        <v/>
      </c>
      <c r="AO1025" s="5"/>
      <c r="AP1025" s="5"/>
      <c r="AQ1025" s="6"/>
      <c r="AR1025" s="12" t="str">
        <f t="shared" si="159"/>
        <v/>
      </c>
      <c r="AS1025" s="6"/>
      <c r="AT1025" s="5"/>
      <c r="AU1025" s="53"/>
      <c r="AV1025" s="53"/>
      <c r="AW1025" s="54"/>
      <c r="AX1025" s="15" t="str">
        <f t="shared" si="160"/>
        <v/>
      </c>
      <c r="AY1025" s="5"/>
      <c r="AZ1025" s="27" t="str">
        <f>IFERROR(VLOOKUP(AY1025,vlookup!A$2:I$331,2,FALSE),"")</f>
        <v/>
      </c>
      <c r="BA1025" s="27" t="str">
        <f>IFERROR(VLOOKUP(AY1025,vlookup!A$2:I$331,3,FALSE),"")</f>
        <v/>
      </c>
      <c r="BB1025" s="5"/>
      <c r="BC1025" s="27" t="str">
        <f>IFERROR(VLOOKUP(BB1025,vlookup!D$2:E$331,2,FALSE),"")</f>
        <v/>
      </c>
      <c r="BD1025" s="5"/>
      <c r="BE1025" s="27" t="str">
        <f t="shared" si="161"/>
        <v/>
      </c>
      <c r="BF1025" s="27" t="str">
        <f>IFERROR(VLOOKUP(BE1025,vlookup!G$2:I$331,2,FALSE),"")</f>
        <v/>
      </c>
      <c r="BG1025" s="27" t="str">
        <f>IFERROR(VLOOKUP(BE1025,vlookup!G$2:I$331,3,FALSE),"")</f>
        <v/>
      </c>
      <c r="BH1025" s="5"/>
      <c r="BI1025" s="6"/>
      <c r="BJ1025" s="6"/>
      <c r="BK1025" s="6"/>
      <c r="BL1025" s="6"/>
    </row>
    <row r="1026" spans="1:64">
      <c r="A1026" s="4"/>
      <c r="B1026" s="5"/>
      <c r="C1026" s="27" t="str">
        <f>IFERROR(VLOOKUP(B1026,vlookup!A$2:I$331,2,FALSE),"")</f>
        <v/>
      </c>
      <c r="D1026" s="27" t="str">
        <f>IFERROR(VLOOKUP(B1026,vlookup!A$2:I$331,3,FALSE),"")</f>
        <v/>
      </c>
      <c r="E1026" s="5"/>
      <c r="F1026" s="27" t="str">
        <f>IFERROR(VLOOKUP(E1026,vlookup!D$2:E$331,2,FALSE),"")</f>
        <v/>
      </c>
      <c r="G1026" s="5"/>
      <c r="H1026" s="27" t="str">
        <f t="shared" si="152"/>
        <v/>
      </c>
      <c r="I1026" s="27" t="str">
        <f>IFERROR(VLOOKUP(H1026,vlookup!G$2:I$331,2,FALSE),"")</f>
        <v/>
      </c>
      <c r="J1026" s="27" t="str">
        <f>IFERROR(VLOOKUP(H1026,vlookup!G$2:I$331,3,FALSE),"")</f>
        <v/>
      </c>
      <c r="K1026" s="5"/>
      <c r="L1026" s="6"/>
      <c r="M1026" s="6"/>
      <c r="N1026" s="6"/>
      <c r="O1026" s="6"/>
      <c r="P1026" s="6"/>
      <c r="Q1026" s="14" t="str">
        <f t="shared" si="153"/>
        <v/>
      </c>
      <c r="R1026" s="5"/>
      <c r="S1026" s="6"/>
      <c r="T1026" s="6"/>
      <c r="U1026" s="5"/>
      <c r="V1026" s="45">
        <f t="shared" si="154"/>
        <v>0</v>
      </c>
      <c r="W1026" s="45">
        <f t="shared" si="155"/>
        <v>0</v>
      </c>
      <c r="X1026" s="45" t="e">
        <f t="shared" si="156"/>
        <v>#VALUE!</v>
      </c>
      <c r="Y1026" s="45">
        <f>IFERROR(VALUE(V1026),VLOOKUP(V1026,DayReplace[],2,0))</f>
        <v>0</v>
      </c>
      <c r="Z1026" s="45">
        <f>IF(V1026=0,1,
IF(OR(AND(COUNTIF(Table12[Normal and Leap Years],X1026),AA1026=3,Y1026=30),
AND(COUNTIF(Table9[MM Year],X1026),COUNTIF(Table13[Always 29-Day Months],AA1026),Y1026=30)),Y1026
-1,Y1026))</f>
        <v>1</v>
      </c>
      <c r="AA1026" s="45">
        <f>IFERROR(VALUE(W1026),VLOOKUP(W1026,MonthReplace[],2,0))</f>
        <v>0</v>
      </c>
      <c r="AB1026" s="45" t="e">
        <f>IF(COUNTIF(Table9[MM Year],X1026),VLOOKUP(AA1026,MonthSerial[],VLOOKUP(X1026,Table9[],3,0)+2,0),DATE(X1026,AA1026,0)-AC1026)</f>
        <v>#VALUE!</v>
      </c>
      <c r="AC1026" s="45" t="e">
        <f>IF(COUNTIF(Table9[MM Year],X1026),
VLOOKUP(X1026,Table9[],5,0),
DATE(X1026,1,0))</f>
        <v>#VALUE!</v>
      </c>
      <c r="AD1026" s="46" t="e">
        <f>IF(AA1026=0,DATE(YEAR(AC1026+1),7,16),
IF(V1026=0,IF(COUNTIF(Table9[MM Year],X1026),AC1026+AB1026+Z1026+15-DAY(AC1026+AB1026+Z1026+15)+16,AC1026+AB1026+Z1026-DAY(AC1026+AB1026+Z1026)+16),
IF(COUNTIF(Table9[MM Year],X1026),
IF(AC1026+AB1026+Z1026&lt;VLOOKUP(X1026,Table9[],7,0),AC1026
+AB1026+Z1026+VLOOKUP(X1026,Table9[],4,0),AC1026+AB1026+Z1026),AC1026
+AB1026+Z1026)))</f>
        <v>#VALUE!</v>
      </c>
      <c r="AE1026" s="42"/>
      <c r="AF1026" s="15" t="str">
        <f>IFERROR(IF(COUNTIF(Table9[MM Year],X1026),
IF(AD1026&lt;VLOOKUP(X1026,Table9[],7,0),AD1026
+VLOOKUP(X1026,Table9[],4,0),AD1026),AD1026
),"")</f>
        <v/>
      </c>
      <c r="AG1026" s="5"/>
      <c r="AH1026" s="5"/>
      <c r="AI1026" s="5"/>
      <c r="AJ1026" s="6"/>
      <c r="AK1026" s="6"/>
      <c r="AL1026" s="12" t="str">
        <f t="shared" si="157"/>
        <v/>
      </c>
      <c r="AM1026" s="5"/>
      <c r="AN1026" s="27" t="str">
        <f t="shared" si="158"/>
        <v/>
      </c>
      <c r="AO1026" s="5"/>
      <c r="AP1026" s="5"/>
      <c r="AQ1026" s="6"/>
      <c r="AR1026" s="12" t="str">
        <f t="shared" si="159"/>
        <v/>
      </c>
      <c r="AS1026" s="6"/>
      <c r="AT1026" s="5"/>
      <c r="AU1026" s="53"/>
      <c r="AV1026" s="53"/>
      <c r="AW1026" s="54"/>
      <c r="AX1026" s="15" t="str">
        <f t="shared" si="160"/>
        <v/>
      </c>
      <c r="AY1026" s="5"/>
      <c r="AZ1026" s="27" t="str">
        <f>IFERROR(VLOOKUP(AY1026,vlookup!A$2:I$331,2,FALSE),"")</f>
        <v/>
      </c>
      <c r="BA1026" s="27" t="str">
        <f>IFERROR(VLOOKUP(AY1026,vlookup!A$2:I$331,3,FALSE),"")</f>
        <v/>
      </c>
      <c r="BB1026" s="5"/>
      <c r="BC1026" s="27" t="str">
        <f>IFERROR(VLOOKUP(BB1026,vlookup!D$2:E$331,2,FALSE),"")</f>
        <v/>
      </c>
      <c r="BD1026" s="5"/>
      <c r="BE1026" s="27" t="str">
        <f t="shared" si="161"/>
        <v/>
      </c>
      <c r="BF1026" s="27" t="str">
        <f>IFERROR(VLOOKUP(BE1026,vlookup!G$2:I$331,2,FALSE),"")</f>
        <v/>
      </c>
      <c r="BG1026" s="27" t="str">
        <f>IFERROR(VLOOKUP(BE1026,vlookup!G$2:I$331,3,FALSE),"")</f>
        <v/>
      </c>
      <c r="BH1026" s="5"/>
      <c r="BI1026" s="6"/>
      <c r="BJ1026" s="6"/>
      <c r="BK1026" s="6"/>
      <c r="BL1026" s="6"/>
    </row>
    <row r="1027" spans="1:64">
      <c r="A1027" s="4"/>
      <c r="B1027" s="5"/>
      <c r="C1027" s="27" t="str">
        <f>IFERROR(VLOOKUP(B1027,vlookup!A$2:I$331,2,FALSE),"")</f>
        <v/>
      </c>
      <c r="D1027" s="27" t="str">
        <f>IFERROR(VLOOKUP(B1027,vlookup!A$2:I$331,3,FALSE),"")</f>
        <v/>
      </c>
      <c r="E1027" s="5"/>
      <c r="F1027" s="27" t="str">
        <f>IFERROR(VLOOKUP(E1027,vlookup!D$2:E$331,2,FALSE),"")</f>
        <v/>
      </c>
      <c r="G1027" s="5"/>
      <c r="H1027" s="27" t="str">
        <f t="shared" si="152"/>
        <v/>
      </c>
      <c r="I1027" s="27" t="str">
        <f>IFERROR(VLOOKUP(H1027,vlookup!G$2:I$331,2,FALSE),"")</f>
        <v/>
      </c>
      <c r="J1027" s="27" t="str">
        <f>IFERROR(VLOOKUP(H1027,vlookup!G$2:I$331,3,FALSE),"")</f>
        <v/>
      </c>
      <c r="K1027" s="5"/>
      <c r="L1027" s="6"/>
      <c r="M1027" s="6"/>
      <c r="N1027" s="6"/>
      <c r="O1027" s="6"/>
      <c r="P1027" s="6"/>
      <c r="Q1027" s="14" t="str">
        <f t="shared" si="153"/>
        <v/>
      </c>
      <c r="R1027" s="5"/>
      <c r="S1027" s="6"/>
      <c r="T1027" s="6"/>
      <c r="U1027" s="5"/>
      <c r="V1027" s="45">
        <f t="shared" si="154"/>
        <v>0</v>
      </c>
      <c r="W1027" s="45">
        <f t="shared" si="155"/>
        <v>0</v>
      </c>
      <c r="X1027" s="45" t="e">
        <f t="shared" si="156"/>
        <v>#VALUE!</v>
      </c>
      <c r="Y1027" s="45">
        <f>IFERROR(VALUE(V1027),VLOOKUP(V1027,DayReplace[],2,0))</f>
        <v>0</v>
      </c>
      <c r="Z1027" s="45">
        <f>IF(V1027=0,1,
IF(OR(AND(COUNTIF(Table12[Normal and Leap Years],X1027),AA1027=3,Y1027=30),
AND(COUNTIF(Table9[MM Year],X1027),COUNTIF(Table13[Always 29-Day Months],AA1027),Y1027=30)),Y1027
-1,Y1027))</f>
        <v>1</v>
      </c>
      <c r="AA1027" s="45">
        <f>IFERROR(VALUE(W1027),VLOOKUP(W1027,MonthReplace[],2,0))</f>
        <v>0</v>
      </c>
      <c r="AB1027" s="45" t="e">
        <f>IF(COUNTIF(Table9[MM Year],X1027),VLOOKUP(AA1027,MonthSerial[],VLOOKUP(X1027,Table9[],3,0)+2,0),DATE(X1027,AA1027,0)-AC1027)</f>
        <v>#VALUE!</v>
      </c>
      <c r="AC1027" s="45" t="e">
        <f>IF(COUNTIF(Table9[MM Year],X1027),
VLOOKUP(X1027,Table9[],5,0),
DATE(X1027,1,0))</f>
        <v>#VALUE!</v>
      </c>
      <c r="AD1027" s="46" t="e">
        <f>IF(AA1027=0,DATE(YEAR(AC1027+1),7,16),
IF(V1027=0,IF(COUNTIF(Table9[MM Year],X1027),AC1027+AB1027+Z1027+15-DAY(AC1027+AB1027+Z1027+15)+16,AC1027+AB1027+Z1027-DAY(AC1027+AB1027+Z1027)+16),
IF(COUNTIF(Table9[MM Year],X1027),
IF(AC1027+AB1027+Z1027&lt;VLOOKUP(X1027,Table9[],7,0),AC1027
+AB1027+Z1027+VLOOKUP(X1027,Table9[],4,0),AC1027+AB1027+Z1027),AC1027
+AB1027+Z1027)))</f>
        <v>#VALUE!</v>
      </c>
      <c r="AE1027" s="42"/>
      <c r="AF1027" s="15" t="str">
        <f>IFERROR(IF(COUNTIF(Table9[MM Year],X1027),
IF(AD1027&lt;VLOOKUP(X1027,Table9[],7,0),AD1027
+VLOOKUP(X1027,Table9[],4,0),AD1027),AD1027
),"")</f>
        <v/>
      </c>
      <c r="AG1027" s="5"/>
      <c r="AH1027" s="5"/>
      <c r="AI1027" s="5"/>
      <c r="AJ1027" s="6"/>
      <c r="AK1027" s="6"/>
      <c r="AL1027" s="12" t="str">
        <f t="shared" si="157"/>
        <v/>
      </c>
      <c r="AM1027" s="5"/>
      <c r="AN1027" s="27" t="str">
        <f t="shared" si="158"/>
        <v/>
      </c>
      <c r="AO1027" s="5"/>
      <c r="AP1027" s="5"/>
      <c r="AQ1027" s="6"/>
      <c r="AR1027" s="12" t="str">
        <f t="shared" si="159"/>
        <v/>
      </c>
      <c r="AS1027" s="6"/>
      <c r="AT1027" s="5"/>
      <c r="AU1027" s="53"/>
      <c r="AV1027" s="53"/>
      <c r="AW1027" s="54"/>
      <c r="AX1027" s="15" t="str">
        <f t="shared" si="160"/>
        <v/>
      </c>
      <c r="AY1027" s="5"/>
      <c r="AZ1027" s="27" t="str">
        <f>IFERROR(VLOOKUP(AY1027,vlookup!A$2:I$331,2,FALSE),"")</f>
        <v/>
      </c>
      <c r="BA1027" s="27" t="str">
        <f>IFERROR(VLOOKUP(AY1027,vlookup!A$2:I$331,3,FALSE),"")</f>
        <v/>
      </c>
      <c r="BB1027" s="5"/>
      <c r="BC1027" s="27" t="str">
        <f>IFERROR(VLOOKUP(BB1027,vlookup!D$2:E$331,2,FALSE),"")</f>
        <v/>
      </c>
      <c r="BD1027" s="5"/>
      <c r="BE1027" s="27" t="str">
        <f t="shared" si="161"/>
        <v/>
      </c>
      <c r="BF1027" s="27" t="str">
        <f>IFERROR(VLOOKUP(BE1027,vlookup!G$2:I$331,2,FALSE),"")</f>
        <v/>
      </c>
      <c r="BG1027" s="27" t="str">
        <f>IFERROR(VLOOKUP(BE1027,vlookup!G$2:I$331,3,FALSE),"")</f>
        <v/>
      </c>
      <c r="BH1027" s="5"/>
      <c r="BI1027" s="6"/>
      <c r="BJ1027" s="6"/>
      <c r="BK1027" s="6"/>
      <c r="BL1027" s="6"/>
    </row>
    <row r="1028" spans="1:64">
      <c r="A1028" s="4"/>
      <c r="B1028" s="5"/>
      <c r="C1028" s="27" t="str">
        <f>IFERROR(VLOOKUP(B1028,vlookup!A$2:I$331,2,FALSE),"")</f>
        <v/>
      </c>
      <c r="D1028" s="27" t="str">
        <f>IFERROR(VLOOKUP(B1028,vlookup!A$2:I$331,3,FALSE),"")</f>
        <v/>
      </c>
      <c r="E1028" s="5"/>
      <c r="F1028" s="27" t="str">
        <f>IFERROR(VLOOKUP(E1028,vlookup!D$2:E$331,2,FALSE),"")</f>
        <v/>
      </c>
      <c r="G1028" s="5"/>
      <c r="H1028" s="27" t="str">
        <f t="shared" si="152"/>
        <v/>
      </c>
      <c r="I1028" s="27" t="str">
        <f>IFERROR(VLOOKUP(H1028,vlookup!G$2:I$331,2,FALSE),"")</f>
        <v/>
      </c>
      <c r="J1028" s="27" t="str">
        <f>IFERROR(VLOOKUP(H1028,vlookup!G$2:I$331,3,FALSE),"")</f>
        <v/>
      </c>
      <c r="K1028" s="5"/>
      <c r="L1028" s="6"/>
      <c r="M1028" s="6"/>
      <c r="N1028" s="6"/>
      <c r="O1028" s="6"/>
      <c r="P1028" s="6"/>
      <c r="Q1028" s="14" t="str">
        <f t="shared" si="153"/>
        <v/>
      </c>
      <c r="R1028" s="5"/>
      <c r="S1028" s="6"/>
      <c r="T1028" s="6"/>
      <c r="U1028" s="5"/>
      <c r="V1028" s="45">
        <f t="shared" si="154"/>
        <v>0</v>
      </c>
      <c r="W1028" s="45">
        <f t="shared" si="155"/>
        <v>0</v>
      </c>
      <c r="X1028" s="45" t="e">
        <f t="shared" si="156"/>
        <v>#VALUE!</v>
      </c>
      <c r="Y1028" s="45">
        <f>IFERROR(VALUE(V1028),VLOOKUP(V1028,DayReplace[],2,0))</f>
        <v>0</v>
      </c>
      <c r="Z1028" s="45">
        <f>IF(V1028=0,1,
IF(OR(AND(COUNTIF(Table12[Normal and Leap Years],X1028),AA1028=3,Y1028=30),
AND(COUNTIF(Table9[MM Year],X1028),COUNTIF(Table13[Always 29-Day Months],AA1028),Y1028=30)),Y1028
-1,Y1028))</f>
        <v>1</v>
      </c>
      <c r="AA1028" s="45">
        <f>IFERROR(VALUE(W1028),VLOOKUP(W1028,MonthReplace[],2,0))</f>
        <v>0</v>
      </c>
      <c r="AB1028" s="45" t="e">
        <f>IF(COUNTIF(Table9[MM Year],X1028),VLOOKUP(AA1028,MonthSerial[],VLOOKUP(X1028,Table9[],3,0)+2,0),DATE(X1028,AA1028,0)-AC1028)</f>
        <v>#VALUE!</v>
      </c>
      <c r="AC1028" s="45" t="e">
        <f>IF(COUNTIF(Table9[MM Year],X1028),
VLOOKUP(X1028,Table9[],5,0),
DATE(X1028,1,0))</f>
        <v>#VALUE!</v>
      </c>
      <c r="AD1028" s="46" t="e">
        <f>IF(AA1028=0,DATE(YEAR(AC1028+1),7,16),
IF(V1028=0,IF(COUNTIF(Table9[MM Year],X1028),AC1028+AB1028+Z1028+15-DAY(AC1028+AB1028+Z1028+15)+16,AC1028+AB1028+Z1028-DAY(AC1028+AB1028+Z1028)+16),
IF(COUNTIF(Table9[MM Year],X1028),
IF(AC1028+AB1028+Z1028&lt;VLOOKUP(X1028,Table9[],7,0),AC1028
+AB1028+Z1028+VLOOKUP(X1028,Table9[],4,0),AC1028+AB1028+Z1028),AC1028
+AB1028+Z1028)))</f>
        <v>#VALUE!</v>
      </c>
      <c r="AE1028" s="42"/>
      <c r="AF1028" s="15" t="str">
        <f>IFERROR(IF(COUNTIF(Table9[MM Year],X1028),
IF(AD1028&lt;VLOOKUP(X1028,Table9[],7,0),AD1028
+VLOOKUP(X1028,Table9[],4,0),AD1028),AD1028
),"")</f>
        <v/>
      </c>
      <c r="AG1028" s="5"/>
      <c r="AH1028" s="5"/>
      <c r="AI1028" s="5"/>
      <c r="AJ1028" s="6"/>
      <c r="AK1028" s="6"/>
      <c r="AL1028" s="12" t="str">
        <f t="shared" si="157"/>
        <v/>
      </c>
      <c r="AM1028" s="5"/>
      <c r="AN1028" s="27" t="str">
        <f t="shared" si="158"/>
        <v/>
      </c>
      <c r="AO1028" s="5"/>
      <c r="AP1028" s="5"/>
      <c r="AQ1028" s="6"/>
      <c r="AR1028" s="12" t="str">
        <f t="shared" si="159"/>
        <v/>
      </c>
      <c r="AS1028" s="6"/>
      <c r="AT1028" s="5"/>
      <c r="AU1028" s="53"/>
      <c r="AV1028" s="53"/>
      <c r="AW1028" s="54"/>
      <c r="AX1028" s="15" t="str">
        <f t="shared" si="160"/>
        <v/>
      </c>
      <c r="AY1028" s="5"/>
      <c r="AZ1028" s="27" t="str">
        <f>IFERROR(VLOOKUP(AY1028,vlookup!A$2:I$331,2,FALSE),"")</f>
        <v/>
      </c>
      <c r="BA1028" s="27" t="str">
        <f>IFERROR(VLOOKUP(AY1028,vlookup!A$2:I$331,3,FALSE),"")</f>
        <v/>
      </c>
      <c r="BB1028" s="5"/>
      <c r="BC1028" s="27" t="str">
        <f>IFERROR(VLOOKUP(BB1028,vlookup!D$2:E$331,2,FALSE),"")</f>
        <v/>
      </c>
      <c r="BD1028" s="5"/>
      <c r="BE1028" s="27" t="str">
        <f t="shared" si="161"/>
        <v/>
      </c>
      <c r="BF1028" s="27" t="str">
        <f>IFERROR(VLOOKUP(BE1028,vlookup!G$2:I$331,2,FALSE),"")</f>
        <v/>
      </c>
      <c r="BG1028" s="27" t="str">
        <f>IFERROR(VLOOKUP(BE1028,vlookup!G$2:I$331,3,FALSE),"")</f>
        <v/>
      </c>
      <c r="BH1028" s="5"/>
      <c r="BI1028" s="6"/>
      <c r="BJ1028" s="6"/>
      <c r="BK1028" s="6"/>
      <c r="BL1028" s="6"/>
    </row>
    <row r="1029" spans="1:64">
      <c r="A1029" s="4"/>
      <c r="B1029" s="5"/>
      <c r="C1029" s="27" t="str">
        <f>IFERROR(VLOOKUP(B1029,vlookup!A$2:I$331,2,FALSE),"")</f>
        <v/>
      </c>
      <c r="D1029" s="27" t="str">
        <f>IFERROR(VLOOKUP(B1029,vlookup!A$2:I$331,3,FALSE),"")</f>
        <v/>
      </c>
      <c r="E1029" s="5"/>
      <c r="F1029" s="27" t="str">
        <f>IFERROR(VLOOKUP(E1029,vlookup!D$2:E$331,2,FALSE),"")</f>
        <v/>
      </c>
      <c r="G1029" s="5"/>
      <c r="H1029" s="27" t="str">
        <f t="shared" ref="H1029:H1092" si="162">IF(G1029="","",CONCATENATE(E1029,"_",G1029))</f>
        <v/>
      </c>
      <c r="I1029" s="27" t="str">
        <f>IFERROR(VLOOKUP(H1029,vlookup!G$2:I$331,2,FALSE),"")</f>
        <v/>
      </c>
      <c r="J1029" s="27" t="str">
        <f>IFERROR(VLOOKUP(H1029,vlookup!G$2:I$331,3,FALSE),"")</f>
        <v/>
      </c>
      <c r="K1029" s="5"/>
      <c r="L1029" s="6"/>
      <c r="M1029" s="6"/>
      <c r="N1029" s="6"/>
      <c r="O1029" s="6"/>
      <c r="P1029" s="6"/>
      <c r="Q1029" s="14" t="str">
        <f t="shared" ref="Q1029:Q1092" si="163">IF(P1029="","",CONCATENATE("၀၂","/",D1029,"/",J1029,"/",P1029))</f>
        <v/>
      </c>
      <c r="R1029" s="5"/>
      <c r="S1029" s="6"/>
      <c r="T1029" s="6"/>
      <c r="U1029" s="5"/>
      <c r="V1029" s="45">
        <f t="shared" ref="V1029:V1092" si="164">IF(LEN(AE1029)-LEN(SUBSTITUTE(AE1029,".",""))=2,LEFT(AE1029,FIND(".",AE1029)-1),0)</f>
        <v>0</v>
      </c>
      <c r="W1029" s="45">
        <f t="shared" ref="W1029:W1092" si="165">CHOOSE(LEN(AE1029)-LEN(SUBSTITUTE(AE1029,".",""))+1,0,
LEFT(AE1029,FIND(".",AE1029)-1),
MID(AE1029,FIND(".",AE1029)+1,FIND(".",AE1029,FIND(".",AE1029)+1)-FIND(".",AE1029)-1))</f>
        <v>0</v>
      </c>
      <c r="X1029" s="45" t="e">
        <f t="shared" ref="X1029:X1092" si="166">VALUE(RIGHT(AE1029,4))</f>
        <v>#VALUE!</v>
      </c>
      <c r="Y1029" s="45">
        <f>IFERROR(VALUE(V1029),VLOOKUP(V1029,DayReplace[],2,0))</f>
        <v>0</v>
      </c>
      <c r="Z1029" s="45">
        <f>IF(V1029=0,1,
IF(OR(AND(COUNTIF(Table12[Normal and Leap Years],X1029),AA1029=3,Y1029=30),
AND(COUNTIF(Table9[MM Year],X1029),COUNTIF(Table13[Always 29-Day Months],AA1029),Y1029=30)),Y1029
-1,Y1029))</f>
        <v>1</v>
      </c>
      <c r="AA1029" s="45">
        <f>IFERROR(VALUE(W1029),VLOOKUP(W1029,MonthReplace[],2,0))</f>
        <v>0</v>
      </c>
      <c r="AB1029" s="45" t="e">
        <f>IF(COUNTIF(Table9[MM Year],X1029),VLOOKUP(AA1029,MonthSerial[],VLOOKUP(X1029,Table9[],3,0)+2,0),DATE(X1029,AA1029,0)-AC1029)</f>
        <v>#VALUE!</v>
      </c>
      <c r="AC1029" s="45" t="e">
        <f>IF(COUNTIF(Table9[MM Year],X1029),
VLOOKUP(X1029,Table9[],5,0),
DATE(X1029,1,0))</f>
        <v>#VALUE!</v>
      </c>
      <c r="AD1029" s="46" t="e">
        <f>IF(AA1029=0,DATE(YEAR(AC1029+1),7,16),
IF(V1029=0,IF(COUNTIF(Table9[MM Year],X1029),AC1029+AB1029+Z1029+15-DAY(AC1029+AB1029+Z1029+15)+16,AC1029+AB1029+Z1029-DAY(AC1029+AB1029+Z1029)+16),
IF(COUNTIF(Table9[MM Year],X1029),
IF(AC1029+AB1029+Z1029&lt;VLOOKUP(X1029,Table9[],7,0),AC1029
+AB1029+Z1029+VLOOKUP(X1029,Table9[],4,0),AC1029+AB1029+Z1029),AC1029
+AB1029+Z1029)))</f>
        <v>#VALUE!</v>
      </c>
      <c r="AE1029" s="42"/>
      <c r="AF1029" s="15" t="str">
        <f>IFERROR(IF(COUNTIF(Table9[MM Year],X1029),
IF(AD1029&lt;VLOOKUP(X1029,Table9[],7,0),AD1029
+VLOOKUP(X1029,Table9[],4,0),AD1029),AD1029
),"")</f>
        <v/>
      </c>
      <c r="AG1029" s="5"/>
      <c r="AH1029" s="5"/>
      <c r="AI1029" s="5"/>
      <c r="AJ1029" s="6"/>
      <c r="AK1029" s="6"/>
      <c r="AL1029" s="12" t="str">
        <f t="shared" ref="AL1029:AL1092" si="167">IF(AK1029="","",CONCATENATE(AJ1029,"-",AK1029))</f>
        <v/>
      </c>
      <c r="AM1029" s="5"/>
      <c r="AN1029" s="27" t="str">
        <f t="shared" ref="AN1029:AN1092" si="168">IF(AM1029="","",CONCATENATE("_",AM1029))</f>
        <v/>
      </c>
      <c r="AO1029" s="5"/>
      <c r="AP1029" s="5"/>
      <c r="AQ1029" s="6"/>
      <c r="AR1029" s="12" t="str">
        <f t="shared" ref="AR1029:AR1092" si="169">IF(AQ1029="","",CONCATENATE(AM1029,"/",AO1029,AP1029,AQ1029))</f>
        <v/>
      </c>
      <c r="AS1029" s="6"/>
      <c r="AT1029" s="5"/>
      <c r="AU1029" s="53"/>
      <c r="AV1029" s="53"/>
      <c r="AW1029" s="54"/>
      <c r="AX1029" s="15" t="str">
        <f t="shared" ref="AX1029:AX1092" si="170">IFERROR(DATE(AW1029,AV1029,AU1029),"")</f>
        <v/>
      </c>
      <c r="AY1029" s="5"/>
      <c r="AZ1029" s="27" t="str">
        <f>IFERROR(VLOOKUP(AY1029,vlookup!A$2:I$331,2,FALSE),"")</f>
        <v/>
      </c>
      <c r="BA1029" s="27" t="str">
        <f>IFERROR(VLOOKUP(AY1029,vlookup!A$2:I$331,3,FALSE),"")</f>
        <v/>
      </c>
      <c r="BB1029" s="5"/>
      <c r="BC1029" s="27" t="str">
        <f>IFERROR(VLOOKUP(BB1029,vlookup!D$2:E$331,2,FALSE),"")</f>
        <v/>
      </c>
      <c r="BD1029" s="5"/>
      <c r="BE1029" s="27" t="str">
        <f t="shared" ref="BE1029:BE1092" si="171">IF(BD1029="","",CONCATENATE(BB1029,"_",BD1029))</f>
        <v/>
      </c>
      <c r="BF1029" s="27" t="str">
        <f>IFERROR(VLOOKUP(BE1029,vlookup!G$2:I$331,2,FALSE),"")</f>
        <v/>
      </c>
      <c r="BG1029" s="27" t="str">
        <f>IFERROR(VLOOKUP(BE1029,vlookup!G$2:I$331,3,FALSE),"")</f>
        <v/>
      </c>
      <c r="BH1029" s="5"/>
      <c r="BI1029" s="6"/>
      <c r="BJ1029" s="6"/>
      <c r="BK1029" s="6"/>
      <c r="BL1029" s="6"/>
    </row>
    <row r="1030" spans="1:64">
      <c r="A1030" s="4"/>
      <c r="B1030" s="5"/>
      <c r="C1030" s="27" t="str">
        <f>IFERROR(VLOOKUP(B1030,vlookup!A$2:I$331,2,FALSE),"")</f>
        <v/>
      </c>
      <c r="D1030" s="27" t="str">
        <f>IFERROR(VLOOKUP(B1030,vlookup!A$2:I$331,3,FALSE),"")</f>
        <v/>
      </c>
      <c r="E1030" s="5"/>
      <c r="F1030" s="27" t="str">
        <f>IFERROR(VLOOKUP(E1030,vlookup!D$2:E$331,2,FALSE),"")</f>
        <v/>
      </c>
      <c r="G1030" s="5"/>
      <c r="H1030" s="27" t="str">
        <f t="shared" si="162"/>
        <v/>
      </c>
      <c r="I1030" s="27" t="str">
        <f>IFERROR(VLOOKUP(H1030,vlookup!G$2:I$331,2,FALSE),"")</f>
        <v/>
      </c>
      <c r="J1030" s="27" t="str">
        <f>IFERROR(VLOOKUP(H1030,vlookup!G$2:I$331,3,FALSE),"")</f>
        <v/>
      </c>
      <c r="K1030" s="5"/>
      <c r="L1030" s="6"/>
      <c r="M1030" s="6"/>
      <c r="N1030" s="6"/>
      <c r="O1030" s="6"/>
      <c r="P1030" s="6"/>
      <c r="Q1030" s="14" t="str">
        <f t="shared" si="163"/>
        <v/>
      </c>
      <c r="R1030" s="5"/>
      <c r="S1030" s="6"/>
      <c r="T1030" s="6"/>
      <c r="U1030" s="5"/>
      <c r="V1030" s="45">
        <f t="shared" si="164"/>
        <v>0</v>
      </c>
      <c r="W1030" s="45">
        <f t="shared" si="165"/>
        <v>0</v>
      </c>
      <c r="X1030" s="45" t="e">
        <f t="shared" si="166"/>
        <v>#VALUE!</v>
      </c>
      <c r="Y1030" s="45">
        <f>IFERROR(VALUE(V1030),VLOOKUP(V1030,DayReplace[],2,0))</f>
        <v>0</v>
      </c>
      <c r="Z1030" s="45">
        <f>IF(V1030=0,1,
IF(OR(AND(COUNTIF(Table12[Normal and Leap Years],X1030),AA1030=3,Y1030=30),
AND(COUNTIF(Table9[MM Year],X1030),COUNTIF(Table13[Always 29-Day Months],AA1030),Y1030=30)),Y1030
-1,Y1030))</f>
        <v>1</v>
      </c>
      <c r="AA1030" s="45">
        <f>IFERROR(VALUE(W1030),VLOOKUP(W1030,MonthReplace[],2,0))</f>
        <v>0</v>
      </c>
      <c r="AB1030" s="45" t="e">
        <f>IF(COUNTIF(Table9[MM Year],X1030),VLOOKUP(AA1030,MonthSerial[],VLOOKUP(X1030,Table9[],3,0)+2,0),DATE(X1030,AA1030,0)-AC1030)</f>
        <v>#VALUE!</v>
      </c>
      <c r="AC1030" s="45" t="e">
        <f>IF(COUNTIF(Table9[MM Year],X1030),
VLOOKUP(X1030,Table9[],5,0),
DATE(X1030,1,0))</f>
        <v>#VALUE!</v>
      </c>
      <c r="AD1030" s="46" t="e">
        <f>IF(AA1030=0,DATE(YEAR(AC1030+1),7,16),
IF(V1030=0,IF(COUNTIF(Table9[MM Year],X1030),AC1030+AB1030+Z1030+15-DAY(AC1030+AB1030+Z1030+15)+16,AC1030+AB1030+Z1030-DAY(AC1030+AB1030+Z1030)+16),
IF(COUNTIF(Table9[MM Year],X1030),
IF(AC1030+AB1030+Z1030&lt;VLOOKUP(X1030,Table9[],7,0),AC1030
+AB1030+Z1030+VLOOKUP(X1030,Table9[],4,0),AC1030+AB1030+Z1030),AC1030
+AB1030+Z1030)))</f>
        <v>#VALUE!</v>
      </c>
      <c r="AE1030" s="42"/>
      <c r="AF1030" s="15" t="str">
        <f>IFERROR(IF(COUNTIF(Table9[MM Year],X1030),
IF(AD1030&lt;VLOOKUP(X1030,Table9[],7,0),AD1030
+VLOOKUP(X1030,Table9[],4,0),AD1030),AD1030
),"")</f>
        <v/>
      </c>
      <c r="AG1030" s="5"/>
      <c r="AH1030" s="5"/>
      <c r="AI1030" s="5"/>
      <c r="AJ1030" s="6"/>
      <c r="AK1030" s="6"/>
      <c r="AL1030" s="12" t="str">
        <f t="shared" si="167"/>
        <v/>
      </c>
      <c r="AM1030" s="5"/>
      <c r="AN1030" s="27" t="str">
        <f t="shared" si="168"/>
        <v/>
      </c>
      <c r="AO1030" s="5"/>
      <c r="AP1030" s="5"/>
      <c r="AQ1030" s="6"/>
      <c r="AR1030" s="12" t="str">
        <f t="shared" si="169"/>
        <v/>
      </c>
      <c r="AS1030" s="6"/>
      <c r="AT1030" s="5"/>
      <c r="AU1030" s="53"/>
      <c r="AV1030" s="53"/>
      <c r="AW1030" s="54"/>
      <c r="AX1030" s="15" t="str">
        <f t="shared" si="170"/>
        <v/>
      </c>
      <c r="AY1030" s="5"/>
      <c r="AZ1030" s="27" t="str">
        <f>IFERROR(VLOOKUP(AY1030,vlookup!A$2:I$331,2,FALSE),"")</f>
        <v/>
      </c>
      <c r="BA1030" s="27" t="str">
        <f>IFERROR(VLOOKUP(AY1030,vlookup!A$2:I$331,3,FALSE),"")</f>
        <v/>
      </c>
      <c r="BB1030" s="5"/>
      <c r="BC1030" s="27" t="str">
        <f>IFERROR(VLOOKUP(BB1030,vlookup!D$2:E$331,2,FALSE),"")</f>
        <v/>
      </c>
      <c r="BD1030" s="5"/>
      <c r="BE1030" s="27" t="str">
        <f t="shared" si="171"/>
        <v/>
      </c>
      <c r="BF1030" s="27" t="str">
        <f>IFERROR(VLOOKUP(BE1030,vlookup!G$2:I$331,2,FALSE),"")</f>
        <v/>
      </c>
      <c r="BG1030" s="27" t="str">
        <f>IFERROR(VLOOKUP(BE1030,vlookup!G$2:I$331,3,FALSE),"")</f>
        <v/>
      </c>
      <c r="BH1030" s="5"/>
      <c r="BI1030" s="6"/>
      <c r="BJ1030" s="6"/>
      <c r="BK1030" s="6"/>
      <c r="BL1030" s="6"/>
    </row>
    <row r="1031" spans="1:64">
      <c r="A1031" s="4"/>
      <c r="B1031" s="5"/>
      <c r="C1031" s="27" t="str">
        <f>IFERROR(VLOOKUP(B1031,vlookup!A$2:I$331,2,FALSE),"")</f>
        <v/>
      </c>
      <c r="D1031" s="27" t="str">
        <f>IFERROR(VLOOKUP(B1031,vlookup!A$2:I$331,3,FALSE),"")</f>
        <v/>
      </c>
      <c r="E1031" s="5"/>
      <c r="F1031" s="27" t="str">
        <f>IFERROR(VLOOKUP(E1031,vlookup!D$2:E$331,2,FALSE),"")</f>
        <v/>
      </c>
      <c r="G1031" s="5"/>
      <c r="H1031" s="27" t="str">
        <f t="shared" si="162"/>
        <v/>
      </c>
      <c r="I1031" s="27" t="str">
        <f>IFERROR(VLOOKUP(H1031,vlookup!G$2:I$331,2,FALSE),"")</f>
        <v/>
      </c>
      <c r="J1031" s="27" t="str">
        <f>IFERROR(VLOOKUP(H1031,vlookup!G$2:I$331,3,FALSE),"")</f>
        <v/>
      </c>
      <c r="K1031" s="5"/>
      <c r="L1031" s="6"/>
      <c r="M1031" s="6"/>
      <c r="N1031" s="6"/>
      <c r="O1031" s="6"/>
      <c r="P1031" s="6"/>
      <c r="Q1031" s="14" t="str">
        <f t="shared" si="163"/>
        <v/>
      </c>
      <c r="R1031" s="5"/>
      <c r="S1031" s="6"/>
      <c r="T1031" s="6"/>
      <c r="U1031" s="5"/>
      <c r="V1031" s="45">
        <f t="shared" si="164"/>
        <v>0</v>
      </c>
      <c r="W1031" s="45">
        <f t="shared" si="165"/>
        <v>0</v>
      </c>
      <c r="X1031" s="45" t="e">
        <f t="shared" si="166"/>
        <v>#VALUE!</v>
      </c>
      <c r="Y1031" s="45">
        <f>IFERROR(VALUE(V1031),VLOOKUP(V1031,DayReplace[],2,0))</f>
        <v>0</v>
      </c>
      <c r="Z1031" s="45">
        <f>IF(V1031=0,1,
IF(OR(AND(COUNTIF(Table12[Normal and Leap Years],X1031),AA1031=3,Y1031=30),
AND(COUNTIF(Table9[MM Year],X1031),COUNTIF(Table13[Always 29-Day Months],AA1031),Y1031=30)),Y1031
-1,Y1031))</f>
        <v>1</v>
      </c>
      <c r="AA1031" s="45">
        <f>IFERROR(VALUE(W1031),VLOOKUP(W1031,MonthReplace[],2,0))</f>
        <v>0</v>
      </c>
      <c r="AB1031" s="45" t="e">
        <f>IF(COUNTIF(Table9[MM Year],X1031),VLOOKUP(AA1031,MonthSerial[],VLOOKUP(X1031,Table9[],3,0)+2,0),DATE(X1031,AA1031,0)-AC1031)</f>
        <v>#VALUE!</v>
      </c>
      <c r="AC1031" s="45" t="e">
        <f>IF(COUNTIF(Table9[MM Year],X1031),
VLOOKUP(X1031,Table9[],5,0),
DATE(X1031,1,0))</f>
        <v>#VALUE!</v>
      </c>
      <c r="AD1031" s="46" t="e">
        <f>IF(AA1031=0,DATE(YEAR(AC1031+1),7,16),
IF(V1031=0,IF(COUNTIF(Table9[MM Year],X1031),AC1031+AB1031+Z1031+15-DAY(AC1031+AB1031+Z1031+15)+16,AC1031+AB1031+Z1031-DAY(AC1031+AB1031+Z1031)+16),
IF(COUNTIF(Table9[MM Year],X1031),
IF(AC1031+AB1031+Z1031&lt;VLOOKUP(X1031,Table9[],7,0),AC1031
+AB1031+Z1031+VLOOKUP(X1031,Table9[],4,0),AC1031+AB1031+Z1031),AC1031
+AB1031+Z1031)))</f>
        <v>#VALUE!</v>
      </c>
      <c r="AE1031" s="42"/>
      <c r="AF1031" s="15" t="str">
        <f>IFERROR(IF(COUNTIF(Table9[MM Year],X1031),
IF(AD1031&lt;VLOOKUP(X1031,Table9[],7,0),AD1031
+VLOOKUP(X1031,Table9[],4,0),AD1031),AD1031
),"")</f>
        <v/>
      </c>
      <c r="AG1031" s="5"/>
      <c r="AH1031" s="5"/>
      <c r="AI1031" s="5"/>
      <c r="AJ1031" s="6"/>
      <c r="AK1031" s="6"/>
      <c r="AL1031" s="12" t="str">
        <f t="shared" si="167"/>
        <v/>
      </c>
      <c r="AM1031" s="5"/>
      <c r="AN1031" s="27" t="str">
        <f t="shared" si="168"/>
        <v/>
      </c>
      <c r="AO1031" s="5"/>
      <c r="AP1031" s="5"/>
      <c r="AQ1031" s="6"/>
      <c r="AR1031" s="12" t="str">
        <f t="shared" si="169"/>
        <v/>
      </c>
      <c r="AS1031" s="6"/>
      <c r="AT1031" s="5"/>
      <c r="AU1031" s="53"/>
      <c r="AV1031" s="53"/>
      <c r="AW1031" s="54"/>
      <c r="AX1031" s="15" t="str">
        <f t="shared" si="170"/>
        <v/>
      </c>
      <c r="AY1031" s="5"/>
      <c r="AZ1031" s="27" t="str">
        <f>IFERROR(VLOOKUP(AY1031,vlookup!A$2:I$331,2,FALSE),"")</f>
        <v/>
      </c>
      <c r="BA1031" s="27" t="str">
        <f>IFERROR(VLOOKUP(AY1031,vlookup!A$2:I$331,3,FALSE),"")</f>
        <v/>
      </c>
      <c r="BB1031" s="5"/>
      <c r="BC1031" s="27" t="str">
        <f>IFERROR(VLOOKUP(BB1031,vlookup!D$2:E$331,2,FALSE),"")</f>
        <v/>
      </c>
      <c r="BD1031" s="5"/>
      <c r="BE1031" s="27" t="str">
        <f t="shared" si="171"/>
        <v/>
      </c>
      <c r="BF1031" s="27" t="str">
        <f>IFERROR(VLOOKUP(BE1031,vlookup!G$2:I$331,2,FALSE),"")</f>
        <v/>
      </c>
      <c r="BG1031" s="27" t="str">
        <f>IFERROR(VLOOKUP(BE1031,vlookup!G$2:I$331,3,FALSE),"")</f>
        <v/>
      </c>
      <c r="BH1031" s="5"/>
      <c r="BI1031" s="6"/>
      <c r="BJ1031" s="6"/>
      <c r="BK1031" s="6"/>
      <c r="BL1031" s="6"/>
    </row>
    <row r="1032" spans="1:64">
      <c r="A1032" s="4"/>
      <c r="B1032" s="5"/>
      <c r="C1032" s="27" t="str">
        <f>IFERROR(VLOOKUP(B1032,vlookup!A$2:I$331,2,FALSE),"")</f>
        <v/>
      </c>
      <c r="D1032" s="27" t="str">
        <f>IFERROR(VLOOKUP(B1032,vlookup!A$2:I$331,3,FALSE),"")</f>
        <v/>
      </c>
      <c r="E1032" s="5"/>
      <c r="F1032" s="27" t="str">
        <f>IFERROR(VLOOKUP(E1032,vlookup!D$2:E$331,2,FALSE),"")</f>
        <v/>
      </c>
      <c r="G1032" s="5"/>
      <c r="H1032" s="27" t="str">
        <f t="shared" si="162"/>
        <v/>
      </c>
      <c r="I1032" s="27" t="str">
        <f>IFERROR(VLOOKUP(H1032,vlookup!G$2:I$331,2,FALSE),"")</f>
        <v/>
      </c>
      <c r="J1032" s="27" t="str">
        <f>IFERROR(VLOOKUP(H1032,vlookup!G$2:I$331,3,FALSE),"")</f>
        <v/>
      </c>
      <c r="K1032" s="5"/>
      <c r="L1032" s="6"/>
      <c r="M1032" s="6"/>
      <c r="N1032" s="6"/>
      <c r="O1032" s="6"/>
      <c r="P1032" s="6"/>
      <c r="Q1032" s="14" t="str">
        <f t="shared" si="163"/>
        <v/>
      </c>
      <c r="R1032" s="5"/>
      <c r="S1032" s="6"/>
      <c r="T1032" s="6"/>
      <c r="U1032" s="5"/>
      <c r="V1032" s="45">
        <f t="shared" si="164"/>
        <v>0</v>
      </c>
      <c r="W1032" s="45">
        <f t="shared" si="165"/>
        <v>0</v>
      </c>
      <c r="X1032" s="45" t="e">
        <f t="shared" si="166"/>
        <v>#VALUE!</v>
      </c>
      <c r="Y1032" s="45">
        <f>IFERROR(VALUE(V1032),VLOOKUP(V1032,DayReplace[],2,0))</f>
        <v>0</v>
      </c>
      <c r="Z1032" s="45">
        <f>IF(V1032=0,1,
IF(OR(AND(COUNTIF(Table12[Normal and Leap Years],X1032),AA1032=3,Y1032=30),
AND(COUNTIF(Table9[MM Year],X1032),COUNTIF(Table13[Always 29-Day Months],AA1032),Y1032=30)),Y1032
-1,Y1032))</f>
        <v>1</v>
      </c>
      <c r="AA1032" s="45">
        <f>IFERROR(VALUE(W1032),VLOOKUP(W1032,MonthReplace[],2,0))</f>
        <v>0</v>
      </c>
      <c r="AB1032" s="45" t="e">
        <f>IF(COUNTIF(Table9[MM Year],X1032),VLOOKUP(AA1032,MonthSerial[],VLOOKUP(X1032,Table9[],3,0)+2,0),DATE(X1032,AA1032,0)-AC1032)</f>
        <v>#VALUE!</v>
      </c>
      <c r="AC1032" s="45" t="e">
        <f>IF(COUNTIF(Table9[MM Year],X1032),
VLOOKUP(X1032,Table9[],5,0),
DATE(X1032,1,0))</f>
        <v>#VALUE!</v>
      </c>
      <c r="AD1032" s="46" t="e">
        <f>IF(AA1032=0,DATE(YEAR(AC1032+1),7,16),
IF(V1032=0,IF(COUNTIF(Table9[MM Year],X1032),AC1032+AB1032+Z1032+15-DAY(AC1032+AB1032+Z1032+15)+16,AC1032+AB1032+Z1032-DAY(AC1032+AB1032+Z1032)+16),
IF(COUNTIF(Table9[MM Year],X1032),
IF(AC1032+AB1032+Z1032&lt;VLOOKUP(X1032,Table9[],7,0),AC1032
+AB1032+Z1032+VLOOKUP(X1032,Table9[],4,0),AC1032+AB1032+Z1032),AC1032
+AB1032+Z1032)))</f>
        <v>#VALUE!</v>
      </c>
      <c r="AE1032" s="42"/>
      <c r="AF1032" s="15" t="str">
        <f>IFERROR(IF(COUNTIF(Table9[MM Year],X1032),
IF(AD1032&lt;VLOOKUP(X1032,Table9[],7,0),AD1032
+VLOOKUP(X1032,Table9[],4,0),AD1032),AD1032
),"")</f>
        <v/>
      </c>
      <c r="AG1032" s="5"/>
      <c r="AH1032" s="5"/>
      <c r="AI1032" s="5"/>
      <c r="AJ1032" s="6"/>
      <c r="AK1032" s="6"/>
      <c r="AL1032" s="12" t="str">
        <f t="shared" si="167"/>
        <v/>
      </c>
      <c r="AM1032" s="5"/>
      <c r="AN1032" s="27" t="str">
        <f t="shared" si="168"/>
        <v/>
      </c>
      <c r="AO1032" s="5"/>
      <c r="AP1032" s="5"/>
      <c r="AQ1032" s="6"/>
      <c r="AR1032" s="12" t="str">
        <f t="shared" si="169"/>
        <v/>
      </c>
      <c r="AS1032" s="6"/>
      <c r="AT1032" s="5"/>
      <c r="AU1032" s="53"/>
      <c r="AV1032" s="53"/>
      <c r="AW1032" s="54"/>
      <c r="AX1032" s="15" t="str">
        <f t="shared" si="170"/>
        <v/>
      </c>
      <c r="AY1032" s="5"/>
      <c r="AZ1032" s="27" t="str">
        <f>IFERROR(VLOOKUP(AY1032,vlookup!A$2:I$331,2,FALSE),"")</f>
        <v/>
      </c>
      <c r="BA1032" s="27" t="str">
        <f>IFERROR(VLOOKUP(AY1032,vlookup!A$2:I$331,3,FALSE),"")</f>
        <v/>
      </c>
      <c r="BB1032" s="5"/>
      <c r="BC1032" s="27" t="str">
        <f>IFERROR(VLOOKUP(BB1032,vlookup!D$2:E$331,2,FALSE),"")</f>
        <v/>
      </c>
      <c r="BD1032" s="5"/>
      <c r="BE1032" s="27" t="str">
        <f t="shared" si="171"/>
        <v/>
      </c>
      <c r="BF1032" s="27" t="str">
        <f>IFERROR(VLOOKUP(BE1032,vlookup!G$2:I$331,2,FALSE),"")</f>
        <v/>
      </c>
      <c r="BG1032" s="27" t="str">
        <f>IFERROR(VLOOKUP(BE1032,vlookup!G$2:I$331,3,FALSE),"")</f>
        <v/>
      </c>
      <c r="BH1032" s="5"/>
      <c r="BI1032" s="6"/>
      <c r="BJ1032" s="6"/>
      <c r="BK1032" s="6"/>
      <c r="BL1032" s="6"/>
    </row>
    <row r="1033" spans="1:64">
      <c r="A1033" s="4"/>
      <c r="B1033" s="5"/>
      <c r="C1033" s="27" t="str">
        <f>IFERROR(VLOOKUP(B1033,vlookup!A$2:I$331,2,FALSE),"")</f>
        <v/>
      </c>
      <c r="D1033" s="27" t="str">
        <f>IFERROR(VLOOKUP(B1033,vlookup!A$2:I$331,3,FALSE),"")</f>
        <v/>
      </c>
      <c r="E1033" s="5"/>
      <c r="F1033" s="27" t="str">
        <f>IFERROR(VLOOKUP(E1033,vlookup!D$2:E$331,2,FALSE),"")</f>
        <v/>
      </c>
      <c r="G1033" s="5"/>
      <c r="H1033" s="27" t="str">
        <f t="shared" si="162"/>
        <v/>
      </c>
      <c r="I1033" s="27" t="str">
        <f>IFERROR(VLOOKUP(H1033,vlookup!G$2:I$331,2,FALSE),"")</f>
        <v/>
      </c>
      <c r="J1033" s="27" t="str">
        <f>IFERROR(VLOOKUP(H1033,vlookup!G$2:I$331,3,FALSE),"")</f>
        <v/>
      </c>
      <c r="K1033" s="5"/>
      <c r="L1033" s="6"/>
      <c r="M1033" s="6"/>
      <c r="N1033" s="6"/>
      <c r="O1033" s="6"/>
      <c r="P1033" s="6"/>
      <c r="Q1033" s="14" t="str">
        <f t="shared" si="163"/>
        <v/>
      </c>
      <c r="R1033" s="5"/>
      <c r="S1033" s="6"/>
      <c r="T1033" s="6"/>
      <c r="U1033" s="5"/>
      <c r="V1033" s="45">
        <f t="shared" si="164"/>
        <v>0</v>
      </c>
      <c r="W1033" s="45">
        <f t="shared" si="165"/>
        <v>0</v>
      </c>
      <c r="X1033" s="45" t="e">
        <f t="shared" si="166"/>
        <v>#VALUE!</v>
      </c>
      <c r="Y1033" s="45">
        <f>IFERROR(VALUE(V1033),VLOOKUP(V1033,DayReplace[],2,0))</f>
        <v>0</v>
      </c>
      <c r="Z1033" s="45">
        <f>IF(V1033=0,1,
IF(OR(AND(COUNTIF(Table12[Normal and Leap Years],X1033),AA1033=3,Y1033=30),
AND(COUNTIF(Table9[MM Year],X1033),COUNTIF(Table13[Always 29-Day Months],AA1033),Y1033=30)),Y1033
-1,Y1033))</f>
        <v>1</v>
      </c>
      <c r="AA1033" s="45">
        <f>IFERROR(VALUE(W1033),VLOOKUP(W1033,MonthReplace[],2,0))</f>
        <v>0</v>
      </c>
      <c r="AB1033" s="45" t="e">
        <f>IF(COUNTIF(Table9[MM Year],X1033),VLOOKUP(AA1033,MonthSerial[],VLOOKUP(X1033,Table9[],3,0)+2,0),DATE(X1033,AA1033,0)-AC1033)</f>
        <v>#VALUE!</v>
      </c>
      <c r="AC1033" s="45" t="e">
        <f>IF(COUNTIF(Table9[MM Year],X1033),
VLOOKUP(X1033,Table9[],5,0),
DATE(X1033,1,0))</f>
        <v>#VALUE!</v>
      </c>
      <c r="AD1033" s="46" t="e">
        <f>IF(AA1033=0,DATE(YEAR(AC1033+1),7,16),
IF(V1033=0,IF(COUNTIF(Table9[MM Year],X1033),AC1033+AB1033+Z1033+15-DAY(AC1033+AB1033+Z1033+15)+16,AC1033+AB1033+Z1033-DAY(AC1033+AB1033+Z1033)+16),
IF(COUNTIF(Table9[MM Year],X1033),
IF(AC1033+AB1033+Z1033&lt;VLOOKUP(X1033,Table9[],7,0),AC1033
+AB1033+Z1033+VLOOKUP(X1033,Table9[],4,0),AC1033+AB1033+Z1033),AC1033
+AB1033+Z1033)))</f>
        <v>#VALUE!</v>
      </c>
      <c r="AE1033" s="42"/>
      <c r="AF1033" s="15" t="str">
        <f>IFERROR(IF(COUNTIF(Table9[MM Year],X1033),
IF(AD1033&lt;VLOOKUP(X1033,Table9[],7,0),AD1033
+VLOOKUP(X1033,Table9[],4,0),AD1033),AD1033
),"")</f>
        <v/>
      </c>
      <c r="AG1033" s="5"/>
      <c r="AH1033" s="5"/>
      <c r="AI1033" s="5"/>
      <c r="AJ1033" s="6"/>
      <c r="AK1033" s="6"/>
      <c r="AL1033" s="12" t="str">
        <f t="shared" si="167"/>
        <v/>
      </c>
      <c r="AM1033" s="5"/>
      <c r="AN1033" s="27" t="str">
        <f t="shared" si="168"/>
        <v/>
      </c>
      <c r="AO1033" s="5"/>
      <c r="AP1033" s="5"/>
      <c r="AQ1033" s="6"/>
      <c r="AR1033" s="12" t="str">
        <f t="shared" si="169"/>
        <v/>
      </c>
      <c r="AS1033" s="6"/>
      <c r="AT1033" s="5"/>
      <c r="AU1033" s="53"/>
      <c r="AV1033" s="53"/>
      <c r="AW1033" s="54"/>
      <c r="AX1033" s="15" t="str">
        <f t="shared" si="170"/>
        <v/>
      </c>
      <c r="AY1033" s="5"/>
      <c r="AZ1033" s="27" t="str">
        <f>IFERROR(VLOOKUP(AY1033,vlookup!A$2:I$331,2,FALSE),"")</f>
        <v/>
      </c>
      <c r="BA1033" s="27" t="str">
        <f>IFERROR(VLOOKUP(AY1033,vlookup!A$2:I$331,3,FALSE),"")</f>
        <v/>
      </c>
      <c r="BB1033" s="5"/>
      <c r="BC1033" s="27" t="str">
        <f>IFERROR(VLOOKUP(BB1033,vlookup!D$2:E$331,2,FALSE),"")</f>
        <v/>
      </c>
      <c r="BD1033" s="5"/>
      <c r="BE1033" s="27" t="str">
        <f t="shared" si="171"/>
        <v/>
      </c>
      <c r="BF1033" s="27" t="str">
        <f>IFERROR(VLOOKUP(BE1033,vlookup!G$2:I$331,2,FALSE),"")</f>
        <v/>
      </c>
      <c r="BG1033" s="27" t="str">
        <f>IFERROR(VLOOKUP(BE1033,vlookup!G$2:I$331,3,FALSE),"")</f>
        <v/>
      </c>
      <c r="BH1033" s="5"/>
      <c r="BI1033" s="6"/>
      <c r="BJ1033" s="6"/>
      <c r="BK1033" s="6"/>
      <c r="BL1033" s="6"/>
    </row>
    <row r="1034" spans="1:64">
      <c r="A1034" s="4"/>
      <c r="B1034" s="5"/>
      <c r="C1034" s="27" t="str">
        <f>IFERROR(VLOOKUP(B1034,vlookup!A$2:I$331,2,FALSE),"")</f>
        <v/>
      </c>
      <c r="D1034" s="27" t="str">
        <f>IFERROR(VLOOKUP(B1034,vlookup!A$2:I$331,3,FALSE),"")</f>
        <v/>
      </c>
      <c r="E1034" s="5"/>
      <c r="F1034" s="27" t="str">
        <f>IFERROR(VLOOKUP(E1034,vlookup!D$2:E$331,2,FALSE),"")</f>
        <v/>
      </c>
      <c r="G1034" s="5"/>
      <c r="H1034" s="27" t="str">
        <f t="shared" si="162"/>
        <v/>
      </c>
      <c r="I1034" s="27" t="str">
        <f>IFERROR(VLOOKUP(H1034,vlookup!G$2:I$331,2,FALSE),"")</f>
        <v/>
      </c>
      <c r="J1034" s="27" t="str">
        <f>IFERROR(VLOOKUP(H1034,vlookup!G$2:I$331,3,FALSE),"")</f>
        <v/>
      </c>
      <c r="K1034" s="5"/>
      <c r="L1034" s="6"/>
      <c r="M1034" s="6"/>
      <c r="N1034" s="6"/>
      <c r="O1034" s="6"/>
      <c r="P1034" s="6"/>
      <c r="Q1034" s="14" t="str">
        <f t="shared" si="163"/>
        <v/>
      </c>
      <c r="R1034" s="5"/>
      <c r="S1034" s="6"/>
      <c r="T1034" s="6"/>
      <c r="U1034" s="5"/>
      <c r="V1034" s="45">
        <f t="shared" si="164"/>
        <v>0</v>
      </c>
      <c r="W1034" s="45">
        <f t="shared" si="165"/>
        <v>0</v>
      </c>
      <c r="X1034" s="45" t="e">
        <f t="shared" si="166"/>
        <v>#VALUE!</v>
      </c>
      <c r="Y1034" s="45">
        <f>IFERROR(VALUE(V1034),VLOOKUP(V1034,DayReplace[],2,0))</f>
        <v>0</v>
      </c>
      <c r="Z1034" s="45">
        <f>IF(V1034=0,1,
IF(OR(AND(COUNTIF(Table12[Normal and Leap Years],X1034),AA1034=3,Y1034=30),
AND(COUNTIF(Table9[MM Year],X1034),COUNTIF(Table13[Always 29-Day Months],AA1034),Y1034=30)),Y1034
-1,Y1034))</f>
        <v>1</v>
      </c>
      <c r="AA1034" s="45">
        <f>IFERROR(VALUE(W1034),VLOOKUP(W1034,MonthReplace[],2,0))</f>
        <v>0</v>
      </c>
      <c r="AB1034" s="45" t="e">
        <f>IF(COUNTIF(Table9[MM Year],X1034),VLOOKUP(AA1034,MonthSerial[],VLOOKUP(X1034,Table9[],3,0)+2,0),DATE(X1034,AA1034,0)-AC1034)</f>
        <v>#VALUE!</v>
      </c>
      <c r="AC1034" s="45" t="e">
        <f>IF(COUNTIF(Table9[MM Year],X1034),
VLOOKUP(X1034,Table9[],5,0),
DATE(X1034,1,0))</f>
        <v>#VALUE!</v>
      </c>
      <c r="AD1034" s="46" t="e">
        <f>IF(AA1034=0,DATE(YEAR(AC1034+1),7,16),
IF(V1034=0,IF(COUNTIF(Table9[MM Year],X1034),AC1034+AB1034+Z1034+15-DAY(AC1034+AB1034+Z1034+15)+16,AC1034+AB1034+Z1034-DAY(AC1034+AB1034+Z1034)+16),
IF(COUNTIF(Table9[MM Year],X1034),
IF(AC1034+AB1034+Z1034&lt;VLOOKUP(X1034,Table9[],7,0),AC1034
+AB1034+Z1034+VLOOKUP(X1034,Table9[],4,0),AC1034+AB1034+Z1034),AC1034
+AB1034+Z1034)))</f>
        <v>#VALUE!</v>
      </c>
      <c r="AE1034" s="42"/>
      <c r="AF1034" s="15" t="str">
        <f>IFERROR(IF(COUNTIF(Table9[MM Year],X1034),
IF(AD1034&lt;VLOOKUP(X1034,Table9[],7,0),AD1034
+VLOOKUP(X1034,Table9[],4,0),AD1034),AD1034
),"")</f>
        <v/>
      </c>
      <c r="AG1034" s="5"/>
      <c r="AH1034" s="5"/>
      <c r="AI1034" s="5"/>
      <c r="AJ1034" s="6"/>
      <c r="AK1034" s="6"/>
      <c r="AL1034" s="12" t="str">
        <f t="shared" si="167"/>
        <v/>
      </c>
      <c r="AM1034" s="5"/>
      <c r="AN1034" s="27" t="str">
        <f t="shared" si="168"/>
        <v/>
      </c>
      <c r="AO1034" s="5"/>
      <c r="AP1034" s="5"/>
      <c r="AQ1034" s="6"/>
      <c r="AR1034" s="12" t="str">
        <f t="shared" si="169"/>
        <v/>
      </c>
      <c r="AS1034" s="6"/>
      <c r="AT1034" s="5"/>
      <c r="AU1034" s="53"/>
      <c r="AV1034" s="53"/>
      <c r="AW1034" s="54"/>
      <c r="AX1034" s="15" t="str">
        <f t="shared" si="170"/>
        <v/>
      </c>
      <c r="AY1034" s="5"/>
      <c r="AZ1034" s="27" t="str">
        <f>IFERROR(VLOOKUP(AY1034,vlookup!A$2:I$331,2,FALSE),"")</f>
        <v/>
      </c>
      <c r="BA1034" s="27" t="str">
        <f>IFERROR(VLOOKUP(AY1034,vlookup!A$2:I$331,3,FALSE),"")</f>
        <v/>
      </c>
      <c r="BB1034" s="5"/>
      <c r="BC1034" s="27" t="str">
        <f>IFERROR(VLOOKUP(BB1034,vlookup!D$2:E$331,2,FALSE),"")</f>
        <v/>
      </c>
      <c r="BD1034" s="5"/>
      <c r="BE1034" s="27" t="str">
        <f t="shared" si="171"/>
        <v/>
      </c>
      <c r="BF1034" s="27" t="str">
        <f>IFERROR(VLOOKUP(BE1034,vlookup!G$2:I$331,2,FALSE),"")</f>
        <v/>
      </c>
      <c r="BG1034" s="27" t="str">
        <f>IFERROR(VLOOKUP(BE1034,vlookup!G$2:I$331,3,FALSE),"")</f>
        <v/>
      </c>
      <c r="BH1034" s="5"/>
      <c r="BI1034" s="6"/>
      <c r="BJ1034" s="6"/>
      <c r="BK1034" s="6"/>
      <c r="BL1034" s="6"/>
    </row>
    <row r="1035" spans="1:64">
      <c r="A1035" s="4"/>
      <c r="B1035" s="5"/>
      <c r="C1035" s="27" t="str">
        <f>IFERROR(VLOOKUP(B1035,vlookup!A$2:I$331,2,FALSE),"")</f>
        <v/>
      </c>
      <c r="D1035" s="27" t="str">
        <f>IFERROR(VLOOKUP(B1035,vlookup!A$2:I$331,3,FALSE),"")</f>
        <v/>
      </c>
      <c r="E1035" s="5"/>
      <c r="F1035" s="27" t="str">
        <f>IFERROR(VLOOKUP(E1035,vlookup!D$2:E$331,2,FALSE),"")</f>
        <v/>
      </c>
      <c r="G1035" s="5"/>
      <c r="H1035" s="27" t="str">
        <f t="shared" si="162"/>
        <v/>
      </c>
      <c r="I1035" s="27" t="str">
        <f>IFERROR(VLOOKUP(H1035,vlookup!G$2:I$331,2,FALSE),"")</f>
        <v/>
      </c>
      <c r="J1035" s="27" t="str">
        <f>IFERROR(VLOOKUP(H1035,vlookup!G$2:I$331,3,FALSE),"")</f>
        <v/>
      </c>
      <c r="K1035" s="5"/>
      <c r="L1035" s="6"/>
      <c r="M1035" s="6"/>
      <c r="N1035" s="6"/>
      <c r="O1035" s="6"/>
      <c r="P1035" s="6"/>
      <c r="Q1035" s="14" t="str">
        <f t="shared" si="163"/>
        <v/>
      </c>
      <c r="R1035" s="5"/>
      <c r="S1035" s="6"/>
      <c r="T1035" s="6"/>
      <c r="U1035" s="5"/>
      <c r="V1035" s="45">
        <f t="shared" si="164"/>
        <v>0</v>
      </c>
      <c r="W1035" s="45">
        <f t="shared" si="165"/>
        <v>0</v>
      </c>
      <c r="X1035" s="45" t="e">
        <f t="shared" si="166"/>
        <v>#VALUE!</v>
      </c>
      <c r="Y1035" s="45">
        <f>IFERROR(VALUE(V1035),VLOOKUP(V1035,DayReplace[],2,0))</f>
        <v>0</v>
      </c>
      <c r="Z1035" s="45">
        <f>IF(V1035=0,1,
IF(OR(AND(COUNTIF(Table12[Normal and Leap Years],X1035),AA1035=3,Y1035=30),
AND(COUNTIF(Table9[MM Year],X1035),COUNTIF(Table13[Always 29-Day Months],AA1035),Y1035=30)),Y1035
-1,Y1035))</f>
        <v>1</v>
      </c>
      <c r="AA1035" s="45">
        <f>IFERROR(VALUE(W1035),VLOOKUP(W1035,MonthReplace[],2,0))</f>
        <v>0</v>
      </c>
      <c r="AB1035" s="45" t="e">
        <f>IF(COUNTIF(Table9[MM Year],X1035),VLOOKUP(AA1035,MonthSerial[],VLOOKUP(X1035,Table9[],3,0)+2,0),DATE(X1035,AA1035,0)-AC1035)</f>
        <v>#VALUE!</v>
      </c>
      <c r="AC1035" s="45" t="e">
        <f>IF(COUNTIF(Table9[MM Year],X1035),
VLOOKUP(X1035,Table9[],5,0),
DATE(X1035,1,0))</f>
        <v>#VALUE!</v>
      </c>
      <c r="AD1035" s="46" t="e">
        <f>IF(AA1035=0,DATE(YEAR(AC1035+1),7,16),
IF(V1035=0,IF(COUNTIF(Table9[MM Year],X1035),AC1035+AB1035+Z1035+15-DAY(AC1035+AB1035+Z1035+15)+16,AC1035+AB1035+Z1035-DAY(AC1035+AB1035+Z1035)+16),
IF(COUNTIF(Table9[MM Year],X1035),
IF(AC1035+AB1035+Z1035&lt;VLOOKUP(X1035,Table9[],7,0),AC1035
+AB1035+Z1035+VLOOKUP(X1035,Table9[],4,0),AC1035+AB1035+Z1035),AC1035
+AB1035+Z1035)))</f>
        <v>#VALUE!</v>
      </c>
      <c r="AE1035" s="42"/>
      <c r="AF1035" s="15" t="str">
        <f>IFERROR(IF(COUNTIF(Table9[MM Year],X1035),
IF(AD1035&lt;VLOOKUP(X1035,Table9[],7,0),AD1035
+VLOOKUP(X1035,Table9[],4,0),AD1035),AD1035
),"")</f>
        <v/>
      </c>
      <c r="AG1035" s="5"/>
      <c r="AH1035" s="5"/>
      <c r="AI1035" s="5"/>
      <c r="AJ1035" s="6"/>
      <c r="AK1035" s="6"/>
      <c r="AL1035" s="12" t="str">
        <f t="shared" si="167"/>
        <v/>
      </c>
      <c r="AM1035" s="5"/>
      <c r="AN1035" s="27" t="str">
        <f t="shared" si="168"/>
        <v/>
      </c>
      <c r="AO1035" s="5"/>
      <c r="AP1035" s="5"/>
      <c r="AQ1035" s="6"/>
      <c r="AR1035" s="12" t="str">
        <f t="shared" si="169"/>
        <v/>
      </c>
      <c r="AS1035" s="6"/>
      <c r="AT1035" s="5"/>
      <c r="AU1035" s="53"/>
      <c r="AV1035" s="53"/>
      <c r="AW1035" s="54"/>
      <c r="AX1035" s="15" t="str">
        <f t="shared" si="170"/>
        <v/>
      </c>
      <c r="AY1035" s="5"/>
      <c r="AZ1035" s="27" t="str">
        <f>IFERROR(VLOOKUP(AY1035,vlookup!A$2:I$331,2,FALSE),"")</f>
        <v/>
      </c>
      <c r="BA1035" s="27" t="str">
        <f>IFERROR(VLOOKUP(AY1035,vlookup!A$2:I$331,3,FALSE),"")</f>
        <v/>
      </c>
      <c r="BB1035" s="5"/>
      <c r="BC1035" s="27" t="str">
        <f>IFERROR(VLOOKUP(BB1035,vlookup!D$2:E$331,2,FALSE),"")</f>
        <v/>
      </c>
      <c r="BD1035" s="5"/>
      <c r="BE1035" s="27" t="str">
        <f t="shared" si="171"/>
        <v/>
      </c>
      <c r="BF1035" s="27" t="str">
        <f>IFERROR(VLOOKUP(BE1035,vlookup!G$2:I$331,2,FALSE),"")</f>
        <v/>
      </c>
      <c r="BG1035" s="27" t="str">
        <f>IFERROR(VLOOKUP(BE1035,vlookup!G$2:I$331,3,FALSE),"")</f>
        <v/>
      </c>
      <c r="BH1035" s="5"/>
      <c r="BI1035" s="6"/>
      <c r="BJ1035" s="6"/>
      <c r="BK1035" s="6"/>
      <c r="BL1035" s="6"/>
    </row>
    <row r="1036" spans="1:64">
      <c r="A1036" s="4"/>
      <c r="B1036" s="5"/>
      <c r="C1036" s="27" t="str">
        <f>IFERROR(VLOOKUP(B1036,vlookup!A$2:I$331,2,FALSE),"")</f>
        <v/>
      </c>
      <c r="D1036" s="27" t="str">
        <f>IFERROR(VLOOKUP(B1036,vlookup!A$2:I$331,3,FALSE),"")</f>
        <v/>
      </c>
      <c r="E1036" s="5"/>
      <c r="F1036" s="27" t="str">
        <f>IFERROR(VLOOKUP(E1036,vlookup!D$2:E$331,2,FALSE),"")</f>
        <v/>
      </c>
      <c r="G1036" s="5"/>
      <c r="H1036" s="27" t="str">
        <f t="shared" si="162"/>
        <v/>
      </c>
      <c r="I1036" s="27" t="str">
        <f>IFERROR(VLOOKUP(H1036,vlookup!G$2:I$331,2,FALSE),"")</f>
        <v/>
      </c>
      <c r="J1036" s="27" t="str">
        <f>IFERROR(VLOOKUP(H1036,vlookup!G$2:I$331,3,FALSE),"")</f>
        <v/>
      </c>
      <c r="K1036" s="5"/>
      <c r="L1036" s="6"/>
      <c r="M1036" s="6"/>
      <c r="N1036" s="6"/>
      <c r="O1036" s="6"/>
      <c r="P1036" s="6"/>
      <c r="Q1036" s="14" t="str">
        <f t="shared" si="163"/>
        <v/>
      </c>
      <c r="R1036" s="5"/>
      <c r="S1036" s="6"/>
      <c r="T1036" s="6"/>
      <c r="U1036" s="5"/>
      <c r="V1036" s="45">
        <f t="shared" si="164"/>
        <v>0</v>
      </c>
      <c r="W1036" s="45">
        <f t="shared" si="165"/>
        <v>0</v>
      </c>
      <c r="X1036" s="45" t="e">
        <f t="shared" si="166"/>
        <v>#VALUE!</v>
      </c>
      <c r="Y1036" s="45">
        <f>IFERROR(VALUE(V1036),VLOOKUP(V1036,DayReplace[],2,0))</f>
        <v>0</v>
      </c>
      <c r="Z1036" s="45">
        <f>IF(V1036=0,1,
IF(OR(AND(COUNTIF(Table12[Normal and Leap Years],X1036),AA1036=3,Y1036=30),
AND(COUNTIF(Table9[MM Year],X1036),COUNTIF(Table13[Always 29-Day Months],AA1036),Y1036=30)),Y1036
-1,Y1036))</f>
        <v>1</v>
      </c>
      <c r="AA1036" s="45">
        <f>IFERROR(VALUE(W1036),VLOOKUP(W1036,MonthReplace[],2,0))</f>
        <v>0</v>
      </c>
      <c r="AB1036" s="45" t="e">
        <f>IF(COUNTIF(Table9[MM Year],X1036),VLOOKUP(AA1036,MonthSerial[],VLOOKUP(X1036,Table9[],3,0)+2,0),DATE(X1036,AA1036,0)-AC1036)</f>
        <v>#VALUE!</v>
      </c>
      <c r="AC1036" s="45" t="e">
        <f>IF(COUNTIF(Table9[MM Year],X1036),
VLOOKUP(X1036,Table9[],5,0),
DATE(X1036,1,0))</f>
        <v>#VALUE!</v>
      </c>
      <c r="AD1036" s="46" t="e">
        <f>IF(AA1036=0,DATE(YEAR(AC1036+1),7,16),
IF(V1036=0,IF(COUNTIF(Table9[MM Year],X1036),AC1036+AB1036+Z1036+15-DAY(AC1036+AB1036+Z1036+15)+16,AC1036+AB1036+Z1036-DAY(AC1036+AB1036+Z1036)+16),
IF(COUNTIF(Table9[MM Year],X1036),
IF(AC1036+AB1036+Z1036&lt;VLOOKUP(X1036,Table9[],7,0),AC1036
+AB1036+Z1036+VLOOKUP(X1036,Table9[],4,0),AC1036+AB1036+Z1036),AC1036
+AB1036+Z1036)))</f>
        <v>#VALUE!</v>
      </c>
      <c r="AE1036" s="42"/>
      <c r="AF1036" s="15" t="str">
        <f>IFERROR(IF(COUNTIF(Table9[MM Year],X1036),
IF(AD1036&lt;VLOOKUP(X1036,Table9[],7,0),AD1036
+VLOOKUP(X1036,Table9[],4,0),AD1036),AD1036
),"")</f>
        <v/>
      </c>
      <c r="AG1036" s="5"/>
      <c r="AH1036" s="5"/>
      <c r="AI1036" s="5"/>
      <c r="AJ1036" s="6"/>
      <c r="AK1036" s="6"/>
      <c r="AL1036" s="12" t="str">
        <f t="shared" si="167"/>
        <v/>
      </c>
      <c r="AM1036" s="5"/>
      <c r="AN1036" s="27" t="str">
        <f t="shared" si="168"/>
        <v/>
      </c>
      <c r="AO1036" s="5"/>
      <c r="AP1036" s="5"/>
      <c r="AQ1036" s="6"/>
      <c r="AR1036" s="12" t="str">
        <f t="shared" si="169"/>
        <v/>
      </c>
      <c r="AS1036" s="6"/>
      <c r="AT1036" s="5"/>
      <c r="AU1036" s="53"/>
      <c r="AV1036" s="53"/>
      <c r="AW1036" s="54"/>
      <c r="AX1036" s="15" t="str">
        <f t="shared" si="170"/>
        <v/>
      </c>
      <c r="AY1036" s="5"/>
      <c r="AZ1036" s="27" t="str">
        <f>IFERROR(VLOOKUP(AY1036,vlookup!A$2:I$331,2,FALSE),"")</f>
        <v/>
      </c>
      <c r="BA1036" s="27" t="str">
        <f>IFERROR(VLOOKUP(AY1036,vlookup!A$2:I$331,3,FALSE),"")</f>
        <v/>
      </c>
      <c r="BB1036" s="5"/>
      <c r="BC1036" s="27" t="str">
        <f>IFERROR(VLOOKUP(BB1036,vlookup!D$2:E$331,2,FALSE),"")</f>
        <v/>
      </c>
      <c r="BD1036" s="5"/>
      <c r="BE1036" s="27" t="str">
        <f t="shared" si="171"/>
        <v/>
      </c>
      <c r="BF1036" s="27" t="str">
        <f>IFERROR(VLOOKUP(BE1036,vlookup!G$2:I$331,2,FALSE),"")</f>
        <v/>
      </c>
      <c r="BG1036" s="27" t="str">
        <f>IFERROR(VLOOKUP(BE1036,vlookup!G$2:I$331,3,FALSE),"")</f>
        <v/>
      </c>
      <c r="BH1036" s="5"/>
      <c r="BI1036" s="6"/>
      <c r="BJ1036" s="6"/>
      <c r="BK1036" s="6"/>
      <c r="BL1036" s="6"/>
    </row>
    <row r="1037" spans="1:64">
      <c r="A1037" s="4"/>
      <c r="B1037" s="5"/>
      <c r="C1037" s="27" t="str">
        <f>IFERROR(VLOOKUP(B1037,vlookup!A$2:I$331,2,FALSE),"")</f>
        <v/>
      </c>
      <c r="D1037" s="27" t="str">
        <f>IFERROR(VLOOKUP(B1037,vlookup!A$2:I$331,3,FALSE),"")</f>
        <v/>
      </c>
      <c r="E1037" s="5"/>
      <c r="F1037" s="27" t="str">
        <f>IFERROR(VLOOKUP(E1037,vlookup!D$2:E$331,2,FALSE),"")</f>
        <v/>
      </c>
      <c r="G1037" s="5"/>
      <c r="H1037" s="27" t="str">
        <f t="shared" si="162"/>
        <v/>
      </c>
      <c r="I1037" s="27" t="str">
        <f>IFERROR(VLOOKUP(H1037,vlookup!G$2:I$331,2,FALSE),"")</f>
        <v/>
      </c>
      <c r="J1037" s="27" t="str">
        <f>IFERROR(VLOOKUP(H1037,vlookup!G$2:I$331,3,FALSE),"")</f>
        <v/>
      </c>
      <c r="K1037" s="5"/>
      <c r="L1037" s="6"/>
      <c r="M1037" s="6"/>
      <c r="N1037" s="6"/>
      <c r="O1037" s="6"/>
      <c r="P1037" s="6"/>
      <c r="Q1037" s="14" t="str">
        <f t="shared" si="163"/>
        <v/>
      </c>
      <c r="R1037" s="5"/>
      <c r="S1037" s="6"/>
      <c r="T1037" s="6"/>
      <c r="U1037" s="5"/>
      <c r="V1037" s="45">
        <f t="shared" si="164"/>
        <v>0</v>
      </c>
      <c r="W1037" s="45">
        <f t="shared" si="165"/>
        <v>0</v>
      </c>
      <c r="X1037" s="45" t="e">
        <f t="shared" si="166"/>
        <v>#VALUE!</v>
      </c>
      <c r="Y1037" s="45">
        <f>IFERROR(VALUE(V1037),VLOOKUP(V1037,DayReplace[],2,0))</f>
        <v>0</v>
      </c>
      <c r="Z1037" s="45">
        <f>IF(V1037=0,1,
IF(OR(AND(COUNTIF(Table12[Normal and Leap Years],X1037),AA1037=3,Y1037=30),
AND(COUNTIF(Table9[MM Year],X1037),COUNTIF(Table13[Always 29-Day Months],AA1037),Y1037=30)),Y1037
-1,Y1037))</f>
        <v>1</v>
      </c>
      <c r="AA1037" s="45">
        <f>IFERROR(VALUE(W1037),VLOOKUP(W1037,MonthReplace[],2,0))</f>
        <v>0</v>
      </c>
      <c r="AB1037" s="45" t="e">
        <f>IF(COUNTIF(Table9[MM Year],X1037),VLOOKUP(AA1037,MonthSerial[],VLOOKUP(X1037,Table9[],3,0)+2,0),DATE(X1037,AA1037,0)-AC1037)</f>
        <v>#VALUE!</v>
      </c>
      <c r="AC1037" s="45" t="e">
        <f>IF(COUNTIF(Table9[MM Year],X1037),
VLOOKUP(X1037,Table9[],5,0),
DATE(X1037,1,0))</f>
        <v>#VALUE!</v>
      </c>
      <c r="AD1037" s="46" t="e">
        <f>IF(AA1037=0,DATE(YEAR(AC1037+1),7,16),
IF(V1037=0,IF(COUNTIF(Table9[MM Year],X1037),AC1037+AB1037+Z1037+15-DAY(AC1037+AB1037+Z1037+15)+16,AC1037+AB1037+Z1037-DAY(AC1037+AB1037+Z1037)+16),
IF(COUNTIF(Table9[MM Year],X1037),
IF(AC1037+AB1037+Z1037&lt;VLOOKUP(X1037,Table9[],7,0),AC1037
+AB1037+Z1037+VLOOKUP(X1037,Table9[],4,0),AC1037+AB1037+Z1037),AC1037
+AB1037+Z1037)))</f>
        <v>#VALUE!</v>
      </c>
      <c r="AE1037" s="42"/>
      <c r="AF1037" s="15" t="str">
        <f>IFERROR(IF(COUNTIF(Table9[MM Year],X1037),
IF(AD1037&lt;VLOOKUP(X1037,Table9[],7,0),AD1037
+VLOOKUP(X1037,Table9[],4,0),AD1037),AD1037
),"")</f>
        <v/>
      </c>
      <c r="AG1037" s="5"/>
      <c r="AH1037" s="5"/>
      <c r="AI1037" s="5"/>
      <c r="AJ1037" s="6"/>
      <c r="AK1037" s="6"/>
      <c r="AL1037" s="12" t="str">
        <f t="shared" si="167"/>
        <v/>
      </c>
      <c r="AM1037" s="5"/>
      <c r="AN1037" s="27" t="str">
        <f t="shared" si="168"/>
        <v/>
      </c>
      <c r="AO1037" s="5"/>
      <c r="AP1037" s="5"/>
      <c r="AQ1037" s="6"/>
      <c r="AR1037" s="12" t="str">
        <f t="shared" si="169"/>
        <v/>
      </c>
      <c r="AS1037" s="6"/>
      <c r="AT1037" s="5"/>
      <c r="AU1037" s="53"/>
      <c r="AV1037" s="53"/>
      <c r="AW1037" s="54"/>
      <c r="AX1037" s="15" t="str">
        <f t="shared" si="170"/>
        <v/>
      </c>
      <c r="AY1037" s="5"/>
      <c r="AZ1037" s="27" t="str">
        <f>IFERROR(VLOOKUP(AY1037,vlookup!A$2:I$331,2,FALSE),"")</f>
        <v/>
      </c>
      <c r="BA1037" s="27" t="str">
        <f>IFERROR(VLOOKUP(AY1037,vlookup!A$2:I$331,3,FALSE),"")</f>
        <v/>
      </c>
      <c r="BB1037" s="5"/>
      <c r="BC1037" s="27" t="str">
        <f>IFERROR(VLOOKUP(BB1037,vlookup!D$2:E$331,2,FALSE),"")</f>
        <v/>
      </c>
      <c r="BD1037" s="5"/>
      <c r="BE1037" s="27" t="str">
        <f t="shared" si="171"/>
        <v/>
      </c>
      <c r="BF1037" s="27" t="str">
        <f>IFERROR(VLOOKUP(BE1037,vlookup!G$2:I$331,2,FALSE),"")</f>
        <v/>
      </c>
      <c r="BG1037" s="27" t="str">
        <f>IFERROR(VLOOKUP(BE1037,vlookup!G$2:I$331,3,FALSE),"")</f>
        <v/>
      </c>
      <c r="BH1037" s="5"/>
      <c r="BI1037" s="6"/>
      <c r="BJ1037" s="6"/>
      <c r="BK1037" s="6"/>
      <c r="BL1037" s="6"/>
    </row>
    <row r="1038" spans="1:64">
      <c r="A1038" s="4"/>
      <c r="B1038" s="5"/>
      <c r="C1038" s="27" t="str">
        <f>IFERROR(VLOOKUP(B1038,vlookup!A$2:I$331,2,FALSE),"")</f>
        <v/>
      </c>
      <c r="D1038" s="27" t="str">
        <f>IFERROR(VLOOKUP(B1038,vlookup!A$2:I$331,3,FALSE),"")</f>
        <v/>
      </c>
      <c r="E1038" s="5"/>
      <c r="F1038" s="27" t="str">
        <f>IFERROR(VLOOKUP(E1038,vlookup!D$2:E$331,2,FALSE),"")</f>
        <v/>
      </c>
      <c r="G1038" s="5"/>
      <c r="H1038" s="27" t="str">
        <f t="shared" si="162"/>
        <v/>
      </c>
      <c r="I1038" s="27" t="str">
        <f>IFERROR(VLOOKUP(H1038,vlookup!G$2:I$331,2,FALSE),"")</f>
        <v/>
      </c>
      <c r="J1038" s="27" t="str">
        <f>IFERROR(VLOOKUP(H1038,vlookup!G$2:I$331,3,FALSE),"")</f>
        <v/>
      </c>
      <c r="K1038" s="5"/>
      <c r="L1038" s="6"/>
      <c r="M1038" s="6"/>
      <c r="N1038" s="6"/>
      <c r="O1038" s="6"/>
      <c r="P1038" s="6"/>
      <c r="Q1038" s="14" t="str">
        <f t="shared" si="163"/>
        <v/>
      </c>
      <c r="R1038" s="5"/>
      <c r="S1038" s="6"/>
      <c r="T1038" s="6"/>
      <c r="U1038" s="5"/>
      <c r="V1038" s="45">
        <f t="shared" si="164"/>
        <v>0</v>
      </c>
      <c r="W1038" s="45">
        <f t="shared" si="165"/>
        <v>0</v>
      </c>
      <c r="X1038" s="45" t="e">
        <f t="shared" si="166"/>
        <v>#VALUE!</v>
      </c>
      <c r="Y1038" s="45">
        <f>IFERROR(VALUE(V1038),VLOOKUP(V1038,DayReplace[],2,0))</f>
        <v>0</v>
      </c>
      <c r="Z1038" s="45">
        <f>IF(V1038=0,1,
IF(OR(AND(COUNTIF(Table12[Normal and Leap Years],X1038),AA1038=3,Y1038=30),
AND(COUNTIF(Table9[MM Year],X1038),COUNTIF(Table13[Always 29-Day Months],AA1038),Y1038=30)),Y1038
-1,Y1038))</f>
        <v>1</v>
      </c>
      <c r="AA1038" s="45">
        <f>IFERROR(VALUE(W1038),VLOOKUP(W1038,MonthReplace[],2,0))</f>
        <v>0</v>
      </c>
      <c r="AB1038" s="45" t="e">
        <f>IF(COUNTIF(Table9[MM Year],X1038),VLOOKUP(AA1038,MonthSerial[],VLOOKUP(X1038,Table9[],3,0)+2,0),DATE(X1038,AA1038,0)-AC1038)</f>
        <v>#VALUE!</v>
      </c>
      <c r="AC1038" s="45" t="e">
        <f>IF(COUNTIF(Table9[MM Year],X1038),
VLOOKUP(X1038,Table9[],5,0),
DATE(X1038,1,0))</f>
        <v>#VALUE!</v>
      </c>
      <c r="AD1038" s="46" t="e">
        <f>IF(AA1038=0,DATE(YEAR(AC1038+1),7,16),
IF(V1038=0,IF(COUNTIF(Table9[MM Year],X1038),AC1038+AB1038+Z1038+15-DAY(AC1038+AB1038+Z1038+15)+16,AC1038+AB1038+Z1038-DAY(AC1038+AB1038+Z1038)+16),
IF(COUNTIF(Table9[MM Year],X1038),
IF(AC1038+AB1038+Z1038&lt;VLOOKUP(X1038,Table9[],7,0),AC1038
+AB1038+Z1038+VLOOKUP(X1038,Table9[],4,0),AC1038+AB1038+Z1038),AC1038
+AB1038+Z1038)))</f>
        <v>#VALUE!</v>
      </c>
      <c r="AE1038" s="42"/>
      <c r="AF1038" s="15" t="str">
        <f>IFERROR(IF(COUNTIF(Table9[MM Year],X1038),
IF(AD1038&lt;VLOOKUP(X1038,Table9[],7,0),AD1038
+VLOOKUP(X1038,Table9[],4,0),AD1038),AD1038
),"")</f>
        <v/>
      </c>
      <c r="AG1038" s="5"/>
      <c r="AH1038" s="5"/>
      <c r="AI1038" s="5"/>
      <c r="AJ1038" s="6"/>
      <c r="AK1038" s="6"/>
      <c r="AL1038" s="12" t="str">
        <f t="shared" si="167"/>
        <v/>
      </c>
      <c r="AM1038" s="5"/>
      <c r="AN1038" s="27" t="str">
        <f t="shared" si="168"/>
        <v/>
      </c>
      <c r="AO1038" s="5"/>
      <c r="AP1038" s="5"/>
      <c r="AQ1038" s="6"/>
      <c r="AR1038" s="12" t="str">
        <f t="shared" si="169"/>
        <v/>
      </c>
      <c r="AS1038" s="6"/>
      <c r="AT1038" s="5"/>
      <c r="AU1038" s="53"/>
      <c r="AV1038" s="53"/>
      <c r="AW1038" s="54"/>
      <c r="AX1038" s="15" t="str">
        <f t="shared" si="170"/>
        <v/>
      </c>
      <c r="AY1038" s="5"/>
      <c r="AZ1038" s="27" t="str">
        <f>IFERROR(VLOOKUP(AY1038,vlookup!A$2:I$331,2,FALSE),"")</f>
        <v/>
      </c>
      <c r="BA1038" s="27" t="str">
        <f>IFERROR(VLOOKUP(AY1038,vlookup!A$2:I$331,3,FALSE),"")</f>
        <v/>
      </c>
      <c r="BB1038" s="5"/>
      <c r="BC1038" s="27" t="str">
        <f>IFERROR(VLOOKUP(BB1038,vlookup!D$2:E$331,2,FALSE),"")</f>
        <v/>
      </c>
      <c r="BD1038" s="5"/>
      <c r="BE1038" s="27" t="str">
        <f t="shared" si="171"/>
        <v/>
      </c>
      <c r="BF1038" s="27" t="str">
        <f>IFERROR(VLOOKUP(BE1038,vlookup!G$2:I$331,2,FALSE),"")</f>
        <v/>
      </c>
      <c r="BG1038" s="27" t="str">
        <f>IFERROR(VLOOKUP(BE1038,vlookup!G$2:I$331,3,FALSE),"")</f>
        <v/>
      </c>
      <c r="BH1038" s="5"/>
      <c r="BI1038" s="6"/>
      <c r="BJ1038" s="6"/>
      <c r="BK1038" s="6"/>
      <c r="BL1038" s="6"/>
    </row>
    <row r="1039" spans="1:64">
      <c r="A1039" s="4"/>
      <c r="B1039" s="5"/>
      <c r="C1039" s="27" t="str">
        <f>IFERROR(VLOOKUP(B1039,vlookup!A$2:I$331,2,FALSE),"")</f>
        <v/>
      </c>
      <c r="D1039" s="27" t="str">
        <f>IFERROR(VLOOKUP(B1039,vlookup!A$2:I$331,3,FALSE),"")</f>
        <v/>
      </c>
      <c r="E1039" s="5"/>
      <c r="F1039" s="27" t="str">
        <f>IFERROR(VLOOKUP(E1039,vlookup!D$2:E$331,2,FALSE),"")</f>
        <v/>
      </c>
      <c r="G1039" s="5"/>
      <c r="H1039" s="27" t="str">
        <f t="shared" si="162"/>
        <v/>
      </c>
      <c r="I1039" s="27" t="str">
        <f>IFERROR(VLOOKUP(H1039,vlookup!G$2:I$331,2,FALSE),"")</f>
        <v/>
      </c>
      <c r="J1039" s="27" t="str">
        <f>IFERROR(VLOOKUP(H1039,vlookup!G$2:I$331,3,FALSE),"")</f>
        <v/>
      </c>
      <c r="K1039" s="5"/>
      <c r="L1039" s="6"/>
      <c r="M1039" s="6"/>
      <c r="N1039" s="6"/>
      <c r="O1039" s="6"/>
      <c r="P1039" s="6"/>
      <c r="Q1039" s="14" t="str">
        <f t="shared" si="163"/>
        <v/>
      </c>
      <c r="R1039" s="5"/>
      <c r="S1039" s="6"/>
      <c r="T1039" s="6"/>
      <c r="U1039" s="5"/>
      <c r="V1039" s="45">
        <f t="shared" si="164"/>
        <v>0</v>
      </c>
      <c r="W1039" s="45">
        <f t="shared" si="165"/>
        <v>0</v>
      </c>
      <c r="X1039" s="45" t="e">
        <f t="shared" si="166"/>
        <v>#VALUE!</v>
      </c>
      <c r="Y1039" s="45">
        <f>IFERROR(VALUE(V1039),VLOOKUP(V1039,DayReplace[],2,0))</f>
        <v>0</v>
      </c>
      <c r="Z1039" s="45">
        <f>IF(V1039=0,1,
IF(OR(AND(COUNTIF(Table12[Normal and Leap Years],X1039),AA1039=3,Y1039=30),
AND(COUNTIF(Table9[MM Year],X1039),COUNTIF(Table13[Always 29-Day Months],AA1039),Y1039=30)),Y1039
-1,Y1039))</f>
        <v>1</v>
      </c>
      <c r="AA1039" s="45">
        <f>IFERROR(VALUE(W1039),VLOOKUP(W1039,MonthReplace[],2,0))</f>
        <v>0</v>
      </c>
      <c r="AB1039" s="45" t="e">
        <f>IF(COUNTIF(Table9[MM Year],X1039),VLOOKUP(AA1039,MonthSerial[],VLOOKUP(X1039,Table9[],3,0)+2,0),DATE(X1039,AA1039,0)-AC1039)</f>
        <v>#VALUE!</v>
      </c>
      <c r="AC1039" s="45" t="e">
        <f>IF(COUNTIF(Table9[MM Year],X1039),
VLOOKUP(X1039,Table9[],5,0),
DATE(X1039,1,0))</f>
        <v>#VALUE!</v>
      </c>
      <c r="AD1039" s="46" t="e">
        <f>IF(AA1039=0,DATE(YEAR(AC1039+1),7,16),
IF(V1039=0,IF(COUNTIF(Table9[MM Year],X1039),AC1039+AB1039+Z1039+15-DAY(AC1039+AB1039+Z1039+15)+16,AC1039+AB1039+Z1039-DAY(AC1039+AB1039+Z1039)+16),
IF(COUNTIF(Table9[MM Year],X1039),
IF(AC1039+AB1039+Z1039&lt;VLOOKUP(X1039,Table9[],7,0),AC1039
+AB1039+Z1039+VLOOKUP(X1039,Table9[],4,0),AC1039+AB1039+Z1039),AC1039
+AB1039+Z1039)))</f>
        <v>#VALUE!</v>
      </c>
      <c r="AE1039" s="42"/>
      <c r="AF1039" s="15" t="str">
        <f>IFERROR(IF(COUNTIF(Table9[MM Year],X1039),
IF(AD1039&lt;VLOOKUP(X1039,Table9[],7,0),AD1039
+VLOOKUP(X1039,Table9[],4,0),AD1039),AD1039
),"")</f>
        <v/>
      </c>
      <c r="AG1039" s="5"/>
      <c r="AH1039" s="5"/>
      <c r="AI1039" s="5"/>
      <c r="AJ1039" s="6"/>
      <c r="AK1039" s="6"/>
      <c r="AL1039" s="12" t="str">
        <f t="shared" si="167"/>
        <v/>
      </c>
      <c r="AM1039" s="5"/>
      <c r="AN1039" s="27" t="str">
        <f t="shared" si="168"/>
        <v/>
      </c>
      <c r="AO1039" s="5"/>
      <c r="AP1039" s="5"/>
      <c r="AQ1039" s="6"/>
      <c r="AR1039" s="12" t="str">
        <f t="shared" si="169"/>
        <v/>
      </c>
      <c r="AS1039" s="6"/>
      <c r="AT1039" s="5"/>
      <c r="AU1039" s="53"/>
      <c r="AV1039" s="53"/>
      <c r="AW1039" s="54"/>
      <c r="AX1039" s="15" t="str">
        <f t="shared" si="170"/>
        <v/>
      </c>
      <c r="AY1039" s="5"/>
      <c r="AZ1039" s="27" t="str">
        <f>IFERROR(VLOOKUP(AY1039,vlookup!A$2:I$331,2,FALSE),"")</f>
        <v/>
      </c>
      <c r="BA1039" s="27" t="str">
        <f>IFERROR(VLOOKUP(AY1039,vlookup!A$2:I$331,3,FALSE),"")</f>
        <v/>
      </c>
      <c r="BB1039" s="5"/>
      <c r="BC1039" s="27" t="str">
        <f>IFERROR(VLOOKUP(BB1039,vlookup!D$2:E$331,2,FALSE),"")</f>
        <v/>
      </c>
      <c r="BD1039" s="5"/>
      <c r="BE1039" s="27" t="str">
        <f t="shared" si="171"/>
        <v/>
      </c>
      <c r="BF1039" s="27" t="str">
        <f>IFERROR(VLOOKUP(BE1039,vlookup!G$2:I$331,2,FALSE),"")</f>
        <v/>
      </c>
      <c r="BG1039" s="27" t="str">
        <f>IFERROR(VLOOKUP(BE1039,vlookup!G$2:I$331,3,FALSE),"")</f>
        <v/>
      </c>
      <c r="BH1039" s="5"/>
      <c r="BI1039" s="6"/>
      <c r="BJ1039" s="6"/>
      <c r="BK1039" s="6"/>
      <c r="BL1039" s="6"/>
    </row>
    <row r="1040" spans="1:64">
      <c r="A1040" s="4"/>
      <c r="B1040" s="5"/>
      <c r="C1040" s="27" t="str">
        <f>IFERROR(VLOOKUP(B1040,vlookup!A$2:I$331,2,FALSE),"")</f>
        <v/>
      </c>
      <c r="D1040" s="27" t="str">
        <f>IFERROR(VLOOKUP(B1040,vlookup!A$2:I$331,3,FALSE),"")</f>
        <v/>
      </c>
      <c r="E1040" s="5"/>
      <c r="F1040" s="27" t="str">
        <f>IFERROR(VLOOKUP(E1040,vlookup!D$2:E$331,2,FALSE),"")</f>
        <v/>
      </c>
      <c r="G1040" s="5"/>
      <c r="H1040" s="27" t="str">
        <f t="shared" si="162"/>
        <v/>
      </c>
      <c r="I1040" s="27" t="str">
        <f>IFERROR(VLOOKUP(H1040,vlookup!G$2:I$331,2,FALSE),"")</f>
        <v/>
      </c>
      <c r="J1040" s="27" t="str">
        <f>IFERROR(VLOOKUP(H1040,vlookup!G$2:I$331,3,FALSE),"")</f>
        <v/>
      </c>
      <c r="K1040" s="5"/>
      <c r="L1040" s="6"/>
      <c r="M1040" s="6"/>
      <c r="N1040" s="6"/>
      <c r="O1040" s="6"/>
      <c r="P1040" s="6"/>
      <c r="Q1040" s="14" t="str">
        <f t="shared" si="163"/>
        <v/>
      </c>
      <c r="R1040" s="5"/>
      <c r="S1040" s="6"/>
      <c r="T1040" s="6"/>
      <c r="U1040" s="5"/>
      <c r="V1040" s="45">
        <f t="shared" si="164"/>
        <v>0</v>
      </c>
      <c r="W1040" s="45">
        <f t="shared" si="165"/>
        <v>0</v>
      </c>
      <c r="X1040" s="45" t="e">
        <f t="shared" si="166"/>
        <v>#VALUE!</v>
      </c>
      <c r="Y1040" s="45">
        <f>IFERROR(VALUE(V1040),VLOOKUP(V1040,DayReplace[],2,0))</f>
        <v>0</v>
      </c>
      <c r="Z1040" s="45">
        <f>IF(V1040=0,1,
IF(OR(AND(COUNTIF(Table12[Normal and Leap Years],X1040),AA1040=3,Y1040=30),
AND(COUNTIF(Table9[MM Year],X1040),COUNTIF(Table13[Always 29-Day Months],AA1040),Y1040=30)),Y1040
-1,Y1040))</f>
        <v>1</v>
      </c>
      <c r="AA1040" s="45">
        <f>IFERROR(VALUE(W1040),VLOOKUP(W1040,MonthReplace[],2,0))</f>
        <v>0</v>
      </c>
      <c r="AB1040" s="45" t="e">
        <f>IF(COUNTIF(Table9[MM Year],X1040),VLOOKUP(AA1040,MonthSerial[],VLOOKUP(X1040,Table9[],3,0)+2,0),DATE(X1040,AA1040,0)-AC1040)</f>
        <v>#VALUE!</v>
      </c>
      <c r="AC1040" s="45" t="e">
        <f>IF(COUNTIF(Table9[MM Year],X1040),
VLOOKUP(X1040,Table9[],5,0),
DATE(X1040,1,0))</f>
        <v>#VALUE!</v>
      </c>
      <c r="AD1040" s="46" t="e">
        <f>IF(AA1040=0,DATE(YEAR(AC1040+1),7,16),
IF(V1040=0,IF(COUNTIF(Table9[MM Year],X1040),AC1040+AB1040+Z1040+15-DAY(AC1040+AB1040+Z1040+15)+16,AC1040+AB1040+Z1040-DAY(AC1040+AB1040+Z1040)+16),
IF(COUNTIF(Table9[MM Year],X1040),
IF(AC1040+AB1040+Z1040&lt;VLOOKUP(X1040,Table9[],7,0),AC1040
+AB1040+Z1040+VLOOKUP(X1040,Table9[],4,0),AC1040+AB1040+Z1040),AC1040
+AB1040+Z1040)))</f>
        <v>#VALUE!</v>
      </c>
      <c r="AE1040" s="42"/>
      <c r="AF1040" s="15" t="str">
        <f>IFERROR(IF(COUNTIF(Table9[MM Year],X1040),
IF(AD1040&lt;VLOOKUP(X1040,Table9[],7,0),AD1040
+VLOOKUP(X1040,Table9[],4,0),AD1040),AD1040
),"")</f>
        <v/>
      </c>
      <c r="AG1040" s="5"/>
      <c r="AH1040" s="5"/>
      <c r="AI1040" s="5"/>
      <c r="AJ1040" s="6"/>
      <c r="AK1040" s="6"/>
      <c r="AL1040" s="12" t="str">
        <f t="shared" si="167"/>
        <v/>
      </c>
      <c r="AM1040" s="5"/>
      <c r="AN1040" s="27" t="str">
        <f t="shared" si="168"/>
        <v/>
      </c>
      <c r="AO1040" s="5"/>
      <c r="AP1040" s="5"/>
      <c r="AQ1040" s="6"/>
      <c r="AR1040" s="12" t="str">
        <f t="shared" si="169"/>
        <v/>
      </c>
      <c r="AS1040" s="6"/>
      <c r="AT1040" s="5"/>
      <c r="AU1040" s="53"/>
      <c r="AV1040" s="53"/>
      <c r="AW1040" s="54"/>
      <c r="AX1040" s="15" t="str">
        <f t="shared" si="170"/>
        <v/>
      </c>
      <c r="AY1040" s="5"/>
      <c r="AZ1040" s="27" t="str">
        <f>IFERROR(VLOOKUP(AY1040,vlookup!A$2:I$331,2,FALSE),"")</f>
        <v/>
      </c>
      <c r="BA1040" s="27" t="str">
        <f>IFERROR(VLOOKUP(AY1040,vlookup!A$2:I$331,3,FALSE),"")</f>
        <v/>
      </c>
      <c r="BB1040" s="5"/>
      <c r="BC1040" s="27" t="str">
        <f>IFERROR(VLOOKUP(BB1040,vlookup!D$2:E$331,2,FALSE),"")</f>
        <v/>
      </c>
      <c r="BD1040" s="5"/>
      <c r="BE1040" s="27" t="str">
        <f t="shared" si="171"/>
        <v/>
      </c>
      <c r="BF1040" s="27" t="str">
        <f>IFERROR(VLOOKUP(BE1040,vlookup!G$2:I$331,2,FALSE),"")</f>
        <v/>
      </c>
      <c r="BG1040" s="27" t="str">
        <f>IFERROR(VLOOKUP(BE1040,vlookup!G$2:I$331,3,FALSE),"")</f>
        <v/>
      </c>
      <c r="BH1040" s="5"/>
      <c r="BI1040" s="6"/>
      <c r="BJ1040" s="6"/>
      <c r="BK1040" s="6"/>
      <c r="BL1040" s="6"/>
    </row>
    <row r="1041" spans="1:64">
      <c r="A1041" s="4"/>
      <c r="B1041" s="5"/>
      <c r="C1041" s="27" t="str">
        <f>IFERROR(VLOOKUP(B1041,vlookup!A$2:I$331,2,FALSE),"")</f>
        <v/>
      </c>
      <c r="D1041" s="27" t="str">
        <f>IFERROR(VLOOKUP(B1041,vlookup!A$2:I$331,3,FALSE),"")</f>
        <v/>
      </c>
      <c r="E1041" s="5"/>
      <c r="F1041" s="27" t="str">
        <f>IFERROR(VLOOKUP(E1041,vlookup!D$2:E$331,2,FALSE),"")</f>
        <v/>
      </c>
      <c r="G1041" s="5"/>
      <c r="H1041" s="27" t="str">
        <f t="shared" si="162"/>
        <v/>
      </c>
      <c r="I1041" s="27" t="str">
        <f>IFERROR(VLOOKUP(H1041,vlookup!G$2:I$331,2,FALSE),"")</f>
        <v/>
      </c>
      <c r="J1041" s="27" t="str">
        <f>IFERROR(VLOOKUP(H1041,vlookup!G$2:I$331,3,FALSE),"")</f>
        <v/>
      </c>
      <c r="K1041" s="5"/>
      <c r="L1041" s="6"/>
      <c r="M1041" s="6"/>
      <c r="N1041" s="6"/>
      <c r="O1041" s="6"/>
      <c r="P1041" s="6"/>
      <c r="Q1041" s="14" t="str">
        <f t="shared" si="163"/>
        <v/>
      </c>
      <c r="R1041" s="5"/>
      <c r="S1041" s="6"/>
      <c r="T1041" s="6"/>
      <c r="U1041" s="5"/>
      <c r="V1041" s="45">
        <f t="shared" si="164"/>
        <v>0</v>
      </c>
      <c r="W1041" s="45">
        <f t="shared" si="165"/>
        <v>0</v>
      </c>
      <c r="X1041" s="45" t="e">
        <f t="shared" si="166"/>
        <v>#VALUE!</v>
      </c>
      <c r="Y1041" s="45">
        <f>IFERROR(VALUE(V1041),VLOOKUP(V1041,DayReplace[],2,0))</f>
        <v>0</v>
      </c>
      <c r="Z1041" s="45">
        <f>IF(V1041=0,1,
IF(OR(AND(COUNTIF(Table12[Normal and Leap Years],X1041),AA1041=3,Y1041=30),
AND(COUNTIF(Table9[MM Year],X1041),COUNTIF(Table13[Always 29-Day Months],AA1041),Y1041=30)),Y1041
-1,Y1041))</f>
        <v>1</v>
      </c>
      <c r="AA1041" s="45">
        <f>IFERROR(VALUE(W1041),VLOOKUP(W1041,MonthReplace[],2,0))</f>
        <v>0</v>
      </c>
      <c r="AB1041" s="45" t="e">
        <f>IF(COUNTIF(Table9[MM Year],X1041),VLOOKUP(AA1041,MonthSerial[],VLOOKUP(X1041,Table9[],3,0)+2,0),DATE(X1041,AA1041,0)-AC1041)</f>
        <v>#VALUE!</v>
      </c>
      <c r="AC1041" s="45" t="e">
        <f>IF(COUNTIF(Table9[MM Year],X1041),
VLOOKUP(X1041,Table9[],5,0),
DATE(X1041,1,0))</f>
        <v>#VALUE!</v>
      </c>
      <c r="AD1041" s="46" t="e">
        <f>IF(AA1041=0,DATE(YEAR(AC1041+1),7,16),
IF(V1041=0,IF(COUNTIF(Table9[MM Year],X1041),AC1041+AB1041+Z1041+15-DAY(AC1041+AB1041+Z1041+15)+16,AC1041+AB1041+Z1041-DAY(AC1041+AB1041+Z1041)+16),
IF(COUNTIF(Table9[MM Year],X1041),
IF(AC1041+AB1041+Z1041&lt;VLOOKUP(X1041,Table9[],7,0),AC1041
+AB1041+Z1041+VLOOKUP(X1041,Table9[],4,0),AC1041+AB1041+Z1041),AC1041
+AB1041+Z1041)))</f>
        <v>#VALUE!</v>
      </c>
      <c r="AE1041" s="42"/>
      <c r="AF1041" s="15" t="str">
        <f>IFERROR(IF(COUNTIF(Table9[MM Year],X1041),
IF(AD1041&lt;VLOOKUP(X1041,Table9[],7,0),AD1041
+VLOOKUP(X1041,Table9[],4,0),AD1041),AD1041
),"")</f>
        <v/>
      </c>
      <c r="AG1041" s="5"/>
      <c r="AH1041" s="5"/>
      <c r="AI1041" s="5"/>
      <c r="AJ1041" s="6"/>
      <c r="AK1041" s="6"/>
      <c r="AL1041" s="12" t="str">
        <f t="shared" si="167"/>
        <v/>
      </c>
      <c r="AM1041" s="5"/>
      <c r="AN1041" s="27" t="str">
        <f t="shared" si="168"/>
        <v/>
      </c>
      <c r="AO1041" s="5"/>
      <c r="AP1041" s="5"/>
      <c r="AQ1041" s="6"/>
      <c r="AR1041" s="12" t="str">
        <f t="shared" si="169"/>
        <v/>
      </c>
      <c r="AS1041" s="6"/>
      <c r="AT1041" s="5"/>
      <c r="AU1041" s="53"/>
      <c r="AV1041" s="53"/>
      <c r="AW1041" s="54"/>
      <c r="AX1041" s="15" t="str">
        <f t="shared" si="170"/>
        <v/>
      </c>
      <c r="AY1041" s="5"/>
      <c r="AZ1041" s="27" t="str">
        <f>IFERROR(VLOOKUP(AY1041,vlookup!A$2:I$331,2,FALSE),"")</f>
        <v/>
      </c>
      <c r="BA1041" s="27" t="str">
        <f>IFERROR(VLOOKUP(AY1041,vlookup!A$2:I$331,3,FALSE),"")</f>
        <v/>
      </c>
      <c r="BB1041" s="5"/>
      <c r="BC1041" s="27" t="str">
        <f>IFERROR(VLOOKUP(BB1041,vlookup!D$2:E$331,2,FALSE),"")</f>
        <v/>
      </c>
      <c r="BD1041" s="5"/>
      <c r="BE1041" s="27" t="str">
        <f t="shared" si="171"/>
        <v/>
      </c>
      <c r="BF1041" s="27" t="str">
        <f>IFERROR(VLOOKUP(BE1041,vlookup!G$2:I$331,2,FALSE),"")</f>
        <v/>
      </c>
      <c r="BG1041" s="27" t="str">
        <f>IFERROR(VLOOKUP(BE1041,vlookup!G$2:I$331,3,FALSE),"")</f>
        <v/>
      </c>
      <c r="BH1041" s="5"/>
      <c r="BI1041" s="6"/>
      <c r="BJ1041" s="6"/>
      <c r="BK1041" s="6"/>
      <c r="BL1041" s="6"/>
    </row>
    <row r="1042" spans="1:64">
      <c r="A1042" s="4"/>
      <c r="B1042" s="5"/>
      <c r="C1042" s="27" t="str">
        <f>IFERROR(VLOOKUP(B1042,vlookup!A$2:I$331,2,FALSE),"")</f>
        <v/>
      </c>
      <c r="D1042" s="27" t="str">
        <f>IFERROR(VLOOKUP(B1042,vlookup!A$2:I$331,3,FALSE),"")</f>
        <v/>
      </c>
      <c r="E1042" s="5"/>
      <c r="F1042" s="27" t="str">
        <f>IFERROR(VLOOKUP(E1042,vlookup!D$2:E$331,2,FALSE),"")</f>
        <v/>
      </c>
      <c r="G1042" s="5"/>
      <c r="H1042" s="27" t="str">
        <f t="shared" si="162"/>
        <v/>
      </c>
      <c r="I1042" s="27" t="str">
        <f>IFERROR(VLOOKUP(H1042,vlookup!G$2:I$331,2,FALSE),"")</f>
        <v/>
      </c>
      <c r="J1042" s="27" t="str">
        <f>IFERROR(VLOOKUP(H1042,vlookup!G$2:I$331,3,FALSE),"")</f>
        <v/>
      </c>
      <c r="K1042" s="5"/>
      <c r="L1042" s="6"/>
      <c r="M1042" s="6"/>
      <c r="N1042" s="6"/>
      <c r="O1042" s="6"/>
      <c r="P1042" s="6"/>
      <c r="Q1042" s="14" t="str">
        <f t="shared" si="163"/>
        <v/>
      </c>
      <c r="R1042" s="5"/>
      <c r="S1042" s="6"/>
      <c r="T1042" s="6"/>
      <c r="U1042" s="5"/>
      <c r="V1042" s="45">
        <f t="shared" si="164"/>
        <v>0</v>
      </c>
      <c r="W1042" s="45">
        <f t="shared" si="165"/>
        <v>0</v>
      </c>
      <c r="X1042" s="45" t="e">
        <f t="shared" si="166"/>
        <v>#VALUE!</v>
      </c>
      <c r="Y1042" s="45">
        <f>IFERROR(VALUE(V1042),VLOOKUP(V1042,DayReplace[],2,0))</f>
        <v>0</v>
      </c>
      <c r="Z1042" s="45">
        <f>IF(V1042=0,1,
IF(OR(AND(COUNTIF(Table12[Normal and Leap Years],X1042),AA1042=3,Y1042=30),
AND(COUNTIF(Table9[MM Year],X1042),COUNTIF(Table13[Always 29-Day Months],AA1042),Y1042=30)),Y1042
-1,Y1042))</f>
        <v>1</v>
      </c>
      <c r="AA1042" s="45">
        <f>IFERROR(VALUE(W1042),VLOOKUP(W1042,MonthReplace[],2,0))</f>
        <v>0</v>
      </c>
      <c r="AB1042" s="45" t="e">
        <f>IF(COUNTIF(Table9[MM Year],X1042),VLOOKUP(AA1042,MonthSerial[],VLOOKUP(X1042,Table9[],3,0)+2,0),DATE(X1042,AA1042,0)-AC1042)</f>
        <v>#VALUE!</v>
      </c>
      <c r="AC1042" s="45" t="e">
        <f>IF(COUNTIF(Table9[MM Year],X1042),
VLOOKUP(X1042,Table9[],5,0),
DATE(X1042,1,0))</f>
        <v>#VALUE!</v>
      </c>
      <c r="AD1042" s="46" t="e">
        <f>IF(AA1042=0,DATE(YEAR(AC1042+1),7,16),
IF(V1042=0,IF(COUNTIF(Table9[MM Year],X1042),AC1042+AB1042+Z1042+15-DAY(AC1042+AB1042+Z1042+15)+16,AC1042+AB1042+Z1042-DAY(AC1042+AB1042+Z1042)+16),
IF(COUNTIF(Table9[MM Year],X1042),
IF(AC1042+AB1042+Z1042&lt;VLOOKUP(X1042,Table9[],7,0),AC1042
+AB1042+Z1042+VLOOKUP(X1042,Table9[],4,0),AC1042+AB1042+Z1042),AC1042
+AB1042+Z1042)))</f>
        <v>#VALUE!</v>
      </c>
      <c r="AE1042" s="42"/>
      <c r="AF1042" s="15" t="str">
        <f>IFERROR(IF(COUNTIF(Table9[MM Year],X1042),
IF(AD1042&lt;VLOOKUP(X1042,Table9[],7,0),AD1042
+VLOOKUP(X1042,Table9[],4,0),AD1042),AD1042
),"")</f>
        <v/>
      </c>
      <c r="AG1042" s="5"/>
      <c r="AH1042" s="5"/>
      <c r="AI1042" s="5"/>
      <c r="AJ1042" s="6"/>
      <c r="AK1042" s="6"/>
      <c r="AL1042" s="12" t="str">
        <f t="shared" si="167"/>
        <v/>
      </c>
      <c r="AM1042" s="5"/>
      <c r="AN1042" s="27" t="str">
        <f t="shared" si="168"/>
        <v/>
      </c>
      <c r="AO1042" s="5"/>
      <c r="AP1042" s="5"/>
      <c r="AQ1042" s="6"/>
      <c r="AR1042" s="12" t="str">
        <f t="shared" si="169"/>
        <v/>
      </c>
      <c r="AS1042" s="6"/>
      <c r="AT1042" s="5"/>
      <c r="AU1042" s="53"/>
      <c r="AV1042" s="53"/>
      <c r="AW1042" s="54"/>
      <c r="AX1042" s="15" t="str">
        <f t="shared" si="170"/>
        <v/>
      </c>
      <c r="AY1042" s="5"/>
      <c r="AZ1042" s="27" t="str">
        <f>IFERROR(VLOOKUP(AY1042,vlookup!A$2:I$331,2,FALSE),"")</f>
        <v/>
      </c>
      <c r="BA1042" s="27" t="str">
        <f>IFERROR(VLOOKUP(AY1042,vlookup!A$2:I$331,3,FALSE),"")</f>
        <v/>
      </c>
      <c r="BB1042" s="5"/>
      <c r="BC1042" s="27" t="str">
        <f>IFERROR(VLOOKUP(BB1042,vlookup!D$2:E$331,2,FALSE),"")</f>
        <v/>
      </c>
      <c r="BD1042" s="5"/>
      <c r="BE1042" s="27" t="str">
        <f t="shared" si="171"/>
        <v/>
      </c>
      <c r="BF1042" s="27" t="str">
        <f>IFERROR(VLOOKUP(BE1042,vlookup!G$2:I$331,2,FALSE),"")</f>
        <v/>
      </c>
      <c r="BG1042" s="27" t="str">
        <f>IFERROR(VLOOKUP(BE1042,vlookup!G$2:I$331,3,FALSE),"")</f>
        <v/>
      </c>
      <c r="BH1042" s="5"/>
      <c r="BI1042" s="6"/>
      <c r="BJ1042" s="6"/>
      <c r="BK1042" s="6"/>
      <c r="BL1042" s="6"/>
    </row>
    <row r="1043" spans="1:64">
      <c r="A1043" s="4"/>
      <c r="B1043" s="5"/>
      <c r="C1043" s="27" t="str">
        <f>IFERROR(VLOOKUP(B1043,vlookup!A$2:I$331,2,FALSE),"")</f>
        <v/>
      </c>
      <c r="D1043" s="27" t="str">
        <f>IFERROR(VLOOKUP(B1043,vlookup!A$2:I$331,3,FALSE),"")</f>
        <v/>
      </c>
      <c r="E1043" s="5"/>
      <c r="F1043" s="27" t="str">
        <f>IFERROR(VLOOKUP(E1043,vlookup!D$2:E$331,2,FALSE),"")</f>
        <v/>
      </c>
      <c r="G1043" s="5"/>
      <c r="H1043" s="27" t="str">
        <f t="shared" si="162"/>
        <v/>
      </c>
      <c r="I1043" s="27" t="str">
        <f>IFERROR(VLOOKUP(H1043,vlookup!G$2:I$331,2,FALSE),"")</f>
        <v/>
      </c>
      <c r="J1043" s="27" t="str">
        <f>IFERROR(VLOOKUP(H1043,vlookup!G$2:I$331,3,FALSE),"")</f>
        <v/>
      </c>
      <c r="K1043" s="5"/>
      <c r="L1043" s="6"/>
      <c r="M1043" s="6"/>
      <c r="N1043" s="6"/>
      <c r="O1043" s="6"/>
      <c r="P1043" s="6"/>
      <c r="Q1043" s="14" t="str">
        <f t="shared" si="163"/>
        <v/>
      </c>
      <c r="R1043" s="5"/>
      <c r="S1043" s="6"/>
      <c r="T1043" s="6"/>
      <c r="U1043" s="5"/>
      <c r="V1043" s="45">
        <f t="shared" si="164"/>
        <v>0</v>
      </c>
      <c r="W1043" s="45">
        <f t="shared" si="165"/>
        <v>0</v>
      </c>
      <c r="X1043" s="45" t="e">
        <f t="shared" si="166"/>
        <v>#VALUE!</v>
      </c>
      <c r="Y1043" s="45">
        <f>IFERROR(VALUE(V1043),VLOOKUP(V1043,DayReplace[],2,0))</f>
        <v>0</v>
      </c>
      <c r="Z1043" s="45">
        <f>IF(V1043=0,1,
IF(OR(AND(COUNTIF(Table12[Normal and Leap Years],X1043),AA1043=3,Y1043=30),
AND(COUNTIF(Table9[MM Year],X1043),COUNTIF(Table13[Always 29-Day Months],AA1043),Y1043=30)),Y1043
-1,Y1043))</f>
        <v>1</v>
      </c>
      <c r="AA1043" s="45">
        <f>IFERROR(VALUE(W1043),VLOOKUP(W1043,MonthReplace[],2,0))</f>
        <v>0</v>
      </c>
      <c r="AB1043" s="45" t="e">
        <f>IF(COUNTIF(Table9[MM Year],X1043),VLOOKUP(AA1043,MonthSerial[],VLOOKUP(X1043,Table9[],3,0)+2,0),DATE(X1043,AA1043,0)-AC1043)</f>
        <v>#VALUE!</v>
      </c>
      <c r="AC1043" s="45" t="e">
        <f>IF(COUNTIF(Table9[MM Year],X1043),
VLOOKUP(X1043,Table9[],5,0),
DATE(X1043,1,0))</f>
        <v>#VALUE!</v>
      </c>
      <c r="AD1043" s="46" t="e">
        <f>IF(AA1043=0,DATE(YEAR(AC1043+1),7,16),
IF(V1043=0,IF(COUNTIF(Table9[MM Year],X1043),AC1043+AB1043+Z1043+15-DAY(AC1043+AB1043+Z1043+15)+16,AC1043+AB1043+Z1043-DAY(AC1043+AB1043+Z1043)+16),
IF(COUNTIF(Table9[MM Year],X1043),
IF(AC1043+AB1043+Z1043&lt;VLOOKUP(X1043,Table9[],7,0),AC1043
+AB1043+Z1043+VLOOKUP(X1043,Table9[],4,0),AC1043+AB1043+Z1043),AC1043
+AB1043+Z1043)))</f>
        <v>#VALUE!</v>
      </c>
      <c r="AE1043" s="42"/>
      <c r="AF1043" s="15" t="str">
        <f>IFERROR(IF(COUNTIF(Table9[MM Year],X1043),
IF(AD1043&lt;VLOOKUP(X1043,Table9[],7,0),AD1043
+VLOOKUP(X1043,Table9[],4,0),AD1043),AD1043
),"")</f>
        <v/>
      </c>
      <c r="AG1043" s="5"/>
      <c r="AH1043" s="5"/>
      <c r="AI1043" s="5"/>
      <c r="AJ1043" s="6"/>
      <c r="AK1043" s="6"/>
      <c r="AL1043" s="12" t="str">
        <f t="shared" si="167"/>
        <v/>
      </c>
      <c r="AM1043" s="5"/>
      <c r="AN1043" s="27" t="str">
        <f t="shared" si="168"/>
        <v/>
      </c>
      <c r="AO1043" s="5"/>
      <c r="AP1043" s="5"/>
      <c r="AQ1043" s="6"/>
      <c r="AR1043" s="12" t="str">
        <f t="shared" si="169"/>
        <v/>
      </c>
      <c r="AS1043" s="6"/>
      <c r="AT1043" s="5"/>
      <c r="AU1043" s="53"/>
      <c r="AV1043" s="53"/>
      <c r="AW1043" s="54"/>
      <c r="AX1043" s="15" t="str">
        <f t="shared" si="170"/>
        <v/>
      </c>
      <c r="AY1043" s="5"/>
      <c r="AZ1043" s="27" t="str">
        <f>IFERROR(VLOOKUP(AY1043,vlookup!A$2:I$331,2,FALSE),"")</f>
        <v/>
      </c>
      <c r="BA1043" s="27" t="str">
        <f>IFERROR(VLOOKUP(AY1043,vlookup!A$2:I$331,3,FALSE),"")</f>
        <v/>
      </c>
      <c r="BB1043" s="5"/>
      <c r="BC1043" s="27" t="str">
        <f>IFERROR(VLOOKUP(BB1043,vlookup!D$2:E$331,2,FALSE),"")</f>
        <v/>
      </c>
      <c r="BD1043" s="5"/>
      <c r="BE1043" s="27" t="str">
        <f t="shared" si="171"/>
        <v/>
      </c>
      <c r="BF1043" s="27" t="str">
        <f>IFERROR(VLOOKUP(BE1043,vlookup!G$2:I$331,2,FALSE),"")</f>
        <v/>
      </c>
      <c r="BG1043" s="27" t="str">
        <f>IFERROR(VLOOKUP(BE1043,vlookup!G$2:I$331,3,FALSE),"")</f>
        <v/>
      </c>
      <c r="BH1043" s="5"/>
      <c r="BI1043" s="6"/>
      <c r="BJ1043" s="6"/>
      <c r="BK1043" s="6"/>
      <c r="BL1043" s="6"/>
    </row>
    <row r="1044" spans="1:64">
      <c r="A1044" s="4"/>
      <c r="B1044" s="5"/>
      <c r="C1044" s="27" t="str">
        <f>IFERROR(VLOOKUP(B1044,vlookup!A$2:I$331,2,FALSE),"")</f>
        <v/>
      </c>
      <c r="D1044" s="27" t="str">
        <f>IFERROR(VLOOKUP(B1044,vlookup!A$2:I$331,3,FALSE),"")</f>
        <v/>
      </c>
      <c r="E1044" s="5"/>
      <c r="F1044" s="27" t="str">
        <f>IFERROR(VLOOKUP(E1044,vlookup!D$2:E$331,2,FALSE),"")</f>
        <v/>
      </c>
      <c r="G1044" s="5"/>
      <c r="H1044" s="27" t="str">
        <f t="shared" si="162"/>
        <v/>
      </c>
      <c r="I1044" s="27" t="str">
        <f>IFERROR(VLOOKUP(H1044,vlookup!G$2:I$331,2,FALSE),"")</f>
        <v/>
      </c>
      <c r="J1044" s="27" t="str">
        <f>IFERROR(VLOOKUP(H1044,vlookup!G$2:I$331,3,FALSE),"")</f>
        <v/>
      </c>
      <c r="K1044" s="5"/>
      <c r="L1044" s="6"/>
      <c r="M1044" s="6"/>
      <c r="N1044" s="6"/>
      <c r="O1044" s="6"/>
      <c r="P1044" s="6"/>
      <c r="Q1044" s="14" t="str">
        <f t="shared" si="163"/>
        <v/>
      </c>
      <c r="R1044" s="5"/>
      <c r="S1044" s="6"/>
      <c r="T1044" s="6"/>
      <c r="U1044" s="5"/>
      <c r="V1044" s="45">
        <f t="shared" si="164"/>
        <v>0</v>
      </c>
      <c r="W1044" s="45">
        <f t="shared" si="165"/>
        <v>0</v>
      </c>
      <c r="X1044" s="45" t="e">
        <f t="shared" si="166"/>
        <v>#VALUE!</v>
      </c>
      <c r="Y1044" s="45">
        <f>IFERROR(VALUE(V1044),VLOOKUP(V1044,DayReplace[],2,0))</f>
        <v>0</v>
      </c>
      <c r="Z1044" s="45">
        <f>IF(V1044=0,1,
IF(OR(AND(COUNTIF(Table12[Normal and Leap Years],X1044),AA1044=3,Y1044=30),
AND(COUNTIF(Table9[MM Year],X1044),COUNTIF(Table13[Always 29-Day Months],AA1044),Y1044=30)),Y1044
-1,Y1044))</f>
        <v>1</v>
      </c>
      <c r="AA1044" s="45">
        <f>IFERROR(VALUE(W1044),VLOOKUP(W1044,MonthReplace[],2,0))</f>
        <v>0</v>
      </c>
      <c r="AB1044" s="45" t="e">
        <f>IF(COUNTIF(Table9[MM Year],X1044),VLOOKUP(AA1044,MonthSerial[],VLOOKUP(X1044,Table9[],3,0)+2,0),DATE(X1044,AA1044,0)-AC1044)</f>
        <v>#VALUE!</v>
      </c>
      <c r="AC1044" s="45" t="e">
        <f>IF(COUNTIF(Table9[MM Year],X1044),
VLOOKUP(X1044,Table9[],5,0),
DATE(X1044,1,0))</f>
        <v>#VALUE!</v>
      </c>
      <c r="AD1044" s="46" t="e">
        <f>IF(AA1044=0,DATE(YEAR(AC1044+1),7,16),
IF(V1044=0,IF(COUNTIF(Table9[MM Year],X1044),AC1044+AB1044+Z1044+15-DAY(AC1044+AB1044+Z1044+15)+16,AC1044+AB1044+Z1044-DAY(AC1044+AB1044+Z1044)+16),
IF(COUNTIF(Table9[MM Year],X1044),
IF(AC1044+AB1044+Z1044&lt;VLOOKUP(X1044,Table9[],7,0),AC1044
+AB1044+Z1044+VLOOKUP(X1044,Table9[],4,0),AC1044+AB1044+Z1044),AC1044
+AB1044+Z1044)))</f>
        <v>#VALUE!</v>
      </c>
      <c r="AE1044" s="42"/>
      <c r="AF1044" s="15" t="str">
        <f>IFERROR(IF(COUNTIF(Table9[MM Year],X1044),
IF(AD1044&lt;VLOOKUP(X1044,Table9[],7,0),AD1044
+VLOOKUP(X1044,Table9[],4,0),AD1044),AD1044
),"")</f>
        <v/>
      </c>
      <c r="AG1044" s="5"/>
      <c r="AH1044" s="5"/>
      <c r="AI1044" s="5"/>
      <c r="AJ1044" s="6"/>
      <c r="AK1044" s="6"/>
      <c r="AL1044" s="12" t="str">
        <f t="shared" si="167"/>
        <v/>
      </c>
      <c r="AM1044" s="5"/>
      <c r="AN1044" s="27" t="str">
        <f t="shared" si="168"/>
        <v/>
      </c>
      <c r="AO1044" s="5"/>
      <c r="AP1044" s="5"/>
      <c r="AQ1044" s="6"/>
      <c r="AR1044" s="12" t="str">
        <f t="shared" si="169"/>
        <v/>
      </c>
      <c r="AS1044" s="6"/>
      <c r="AT1044" s="5"/>
      <c r="AU1044" s="53"/>
      <c r="AV1044" s="53"/>
      <c r="AW1044" s="54"/>
      <c r="AX1044" s="15" t="str">
        <f t="shared" si="170"/>
        <v/>
      </c>
      <c r="AY1044" s="5"/>
      <c r="AZ1044" s="27" t="str">
        <f>IFERROR(VLOOKUP(AY1044,vlookup!A$2:I$331,2,FALSE),"")</f>
        <v/>
      </c>
      <c r="BA1044" s="27" t="str">
        <f>IFERROR(VLOOKUP(AY1044,vlookup!A$2:I$331,3,FALSE),"")</f>
        <v/>
      </c>
      <c r="BB1044" s="5"/>
      <c r="BC1044" s="27" t="str">
        <f>IFERROR(VLOOKUP(BB1044,vlookup!D$2:E$331,2,FALSE),"")</f>
        <v/>
      </c>
      <c r="BD1044" s="5"/>
      <c r="BE1044" s="27" t="str">
        <f t="shared" si="171"/>
        <v/>
      </c>
      <c r="BF1044" s="27" t="str">
        <f>IFERROR(VLOOKUP(BE1044,vlookup!G$2:I$331,2,FALSE),"")</f>
        <v/>
      </c>
      <c r="BG1044" s="27" t="str">
        <f>IFERROR(VLOOKUP(BE1044,vlookup!G$2:I$331,3,FALSE),"")</f>
        <v/>
      </c>
      <c r="BH1044" s="5"/>
      <c r="BI1044" s="6"/>
      <c r="BJ1044" s="6"/>
      <c r="BK1044" s="6"/>
      <c r="BL1044" s="6"/>
    </row>
    <row r="1045" spans="1:64">
      <c r="A1045" s="4"/>
      <c r="B1045" s="5"/>
      <c r="C1045" s="27" t="str">
        <f>IFERROR(VLOOKUP(B1045,vlookup!A$2:I$331,2,FALSE),"")</f>
        <v/>
      </c>
      <c r="D1045" s="27" t="str">
        <f>IFERROR(VLOOKUP(B1045,vlookup!A$2:I$331,3,FALSE),"")</f>
        <v/>
      </c>
      <c r="E1045" s="5"/>
      <c r="F1045" s="27" t="str">
        <f>IFERROR(VLOOKUP(E1045,vlookup!D$2:E$331,2,FALSE),"")</f>
        <v/>
      </c>
      <c r="G1045" s="5"/>
      <c r="H1045" s="27" t="str">
        <f t="shared" si="162"/>
        <v/>
      </c>
      <c r="I1045" s="27" t="str">
        <f>IFERROR(VLOOKUP(H1045,vlookup!G$2:I$331,2,FALSE),"")</f>
        <v/>
      </c>
      <c r="J1045" s="27" t="str">
        <f>IFERROR(VLOOKUP(H1045,vlookup!G$2:I$331,3,FALSE),"")</f>
        <v/>
      </c>
      <c r="K1045" s="5"/>
      <c r="L1045" s="6"/>
      <c r="M1045" s="6"/>
      <c r="N1045" s="6"/>
      <c r="O1045" s="6"/>
      <c r="P1045" s="6"/>
      <c r="Q1045" s="14" t="str">
        <f t="shared" si="163"/>
        <v/>
      </c>
      <c r="R1045" s="5"/>
      <c r="S1045" s="6"/>
      <c r="T1045" s="6"/>
      <c r="U1045" s="5"/>
      <c r="V1045" s="45">
        <f t="shared" si="164"/>
        <v>0</v>
      </c>
      <c r="W1045" s="45">
        <f t="shared" si="165"/>
        <v>0</v>
      </c>
      <c r="X1045" s="45" t="e">
        <f t="shared" si="166"/>
        <v>#VALUE!</v>
      </c>
      <c r="Y1045" s="45">
        <f>IFERROR(VALUE(V1045),VLOOKUP(V1045,DayReplace[],2,0))</f>
        <v>0</v>
      </c>
      <c r="Z1045" s="45">
        <f>IF(V1045=0,1,
IF(OR(AND(COUNTIF(Table12[Normal and Leap Years],X1045),AA1045=3,Y1045=30),
AND(COUNTIF(Table9[MM Year],X1045),COUNTIF(Table13[Always 29-Day Months],AA1045),Y1045=30)),Y1045
-1,Y1045))</f>
        <v>1</v>
      </c>
      <c r="AA1045" s="45">
        <f>IFERROR(VALUE(W1045),VLOOKUP(W1045,MonthReplace[],2,0))</f>
        <v>0</v>
      </c>
      <c r="AB1045" s="45" t="e">
        <f>IF(COUNTIF(Table9[MM Year],X1045),VLOOKUP(AA1045,MonthSerial[],VLOOKUP(X1045,Table9[],3,0)+2,0),DATE(X1045,AA1045,0)-AC1045)</f>
        <v>#VALUE!</v>
      </c>
      <c r="AC1045" s="45" t="e">
        <f>IF(COUNTIF(Table9[MM Year],X1045),
VLOOKUP(X1045,Table9[],5,0),
DATE(X1045,1,0))</f>
        <v>#VALUE!</v>
      </c>
      <c r="AD1045" s="46" t="e">
        <f>IF(AA1045=0,DATE(YEAR(AC1045+1),7,16),
IF(V1045=0,IF(COUNTIF(Table9[MM Year],X1045),AC1045+AB1045+Z1045+15-DAY(AC1045+AB1045+Z1045+15)+16,AC1045+AB1045+Z1045-DAY(AC1045+AB1045+Z1045)+16),
IF(COUNTIF(Table9[MM Year],X1045),
IF(AC1045+AB1045+Z1045&lt;VLOOKUP(X1045,Table9[],7,0),AC1045
+AB1045+Z1045+VLOOKUP(X1045,Table9[],4,0),AC1045+AB1045+Z1045),AC1045
+AB1045+Z1045)))</f>
        <v>#VALUE!</v>
      </c>
      <c r="AE1045" s="42"/>
      <c r="AF1045" s="15" t="str">
        <f>IFERROR(IF(COUNTIF(Table9[MM Year],X1045),
IF(AD1045&lt;VLOOKUP(X1045,Table9[],7,0),AD1045
+VLOOKUP(X1045,Table9[],4,0),AD1045),AD1045
),"")</f>
        <v/>
      </c>
      <c r="AG1045" s="5"/>
      <c r="AH1045" s="5"/>
      <c r="AI1045" s="5"/>
      <c r="AJ1045" s="6"/>
      <c r="AK1045" s="6"/>
      <c r="AL1045" s="12" t="str">
        <f t="shared" si="167"/>
        <v/>
      </c>
      <c r="AM1045" s="5"/>
      <c r="AN1045" s="27" t="str">
        <f t="shared" si="168"/>
        <v/>
      </c>
      <c r="AO1045" s="5"/>
      <c r="AP1045" s="5"/>
      <c r="AQ1045" s="6"/>
      <c r="AR1045" s="12" t="str">
        <f t="shared" si="169"/>
        <v/>
      </c>
      <c r="AS1045" s="6"/>
      <c r="AT1045" s="5"/>
      <c r="AU1045" s="53"/>
      <c r="AV1045" s="53"/>
      <c r="AW1045" s="54"/>
      <c r="AX1045" s="15" t="str">
        <f t="shared" si="170"/>
        <v/>
      </c>
      <c r="AY1045" s="5"/>
      <c r="AZ1045" s="27" t="str">
        <f>IFERROR(VLOOKUP(AY1045,vlookup!A$2:I$331,2,FALSE),"")</f>
        <v/>
      </c>
      <c r="BA1045" s="27" t="str">
        <f>IFERROR(VLOOKUP(AY1045,vlookup!A$2:I$331,3,FALSE),"")</f>
        <v/>
      </c>
      <c r="BB1045" s="5"/>
      <c r="BC1045" s="27" t="str">
        <f>IFERROR(VLOOKUP(BB1045,vlookup!D$2:E$331,2,FALSE),"")</f>
        <v/>
      </c>
      <c r="BD1045" s="5"/>
      <c r="BE1045" s="27" t="str">
        <f t="shared" si="171"/>
        <v/>
      </c>
      <c r="BF1045" s="27" t="str">
        <f>IFERROR(VLOOKUP(BE1045,vlookup!G$2:I$331,2,FALSE),"")</f>
        <v/>
      </c>
      <c r="BG1045" s="27" t="str">
        <f>IFERROR(VLOOKUP(BE1045,vlookup!G$2:I$331,3,FALSE),"")</f>
        <v/>
      </c>
      <c r="BH1045" s="5"/>
      <c r="BI1045" s="6"/>
      <c r="BJ1045" s="6"/>
      <c r="BK1045" s="6"/>
      <c r="BL1045" s="6"/>
    </row>
    <row r="1046" spans="1:64">
      <c r="A1046" s="4"/>
      <c r="B1046" s="5"/>
      <c r="C1046" s="27" t="str">
        <f>IFERROR(VLOOKUP(B1046,vlookup!A$2:I$331,2,FALSE),"")</f>
        <v/>
      </c>
      <c r="D1046" s="27" t="str">
        <f>IFERROR(VLOOKUP(B1046,vlookup!A$2:I$331,3,FALSE),"")</f>
        <v/>
      </c>
      <c r="E1046" s="5"/>
      <c r="F1046" s="27" t="str">
        <f>IFERROR(VLOOKUP(E1046,vlookup!D$2:E$331,2,FALSE),"")</f>
        <v/>
      </c>
      <c r="G1046" s="5"/>
      <c r="H1046" s="27" t="str">
        <f t="shared" si="162"/>
        <v/>
      </c>
      <c r="I1046" s="27" t="str">
        <f>IFERROR(VLOOKUP(H1046,vlookup!G$2:I$331,2,FALSE),"")</f>
        <v/>
      </c>
      <c r="J1046" s="27" t="str">
        <f>IFERROR(VLOOKUP(H1046,vlookup!G$2:I$331,3,FALSE),"")</f>
        <v/>
      </c>
      <c r="K1046" s="5"/>
      <c r="L1046" s="6"/>
      <c r="M1046" s="6"/>
      <c r="N1046" s="6"/>
      <c r="O1046" s="6"/>
      <c r="P1046" s="6"/>
      <c r="Q1046" s="14" t="str">
        <f t="shared" si="163"/>
        <v/>
      </c>
      <c r="R1046" s="5"/>
      <c r="S1046" s="6"/>
      <c r="T1046" s="6"/>
      <c r="U1046" s="5"/>
      <c r="V1046" s="45">
        <f t="shared" si="164"/>
        <v>0</v>
      </c>
      <c r="W1046" s="45">
        <f t="shared" si="165"/>
        <v>0</v>
      </c>
      <c r="X1046" s="45" t="e">
        <f t="shared" si="166"/>
        <v>#VALUE!</v>
      </c>
      <c r="Y1046" s="45">
        <f>IFERROR(VALUE(V1046),VLOOKUP(V1046,DayReplace[],2,0))</f>
        <v>0</v>
      </c>
      <c r="Z1046" s="45">
        <f>IF(V1046=0,1,
IF(OR(AND(COUNTIF(Table12[Normal and Leap Years],X1046),AA1046=3,Y1046=30),
AND(COUNTIF(Table9[MM Year],X1046),COUNTIF(Table13[Always 29-Day Months],AA1046),Y1046=30)),Y1046
-1,Y1046))</f>
        <v>1</v>
      </c>
      <c r="AA1046" s="45">
        <f>IFERROR(VALUE(W1046),VLOOKUP(W1046,MonthReplace[],2,0))</f>
        <v>0</v>
      </c>
      <c r="AB1046" s="45" t="e">
        <f>IF(COUNTIF(Table9[MM Year],X1046),VLOOKUP(AA1046,MonthSerial[],VLOOKUP(X1046,Table9[],3,0)+2,0),DATE(X1046,AA1046,0)-AC1046)</f>
        <v>#VALUE!</v>
      </c>
      <c r="AC1046" s="45" t="e">
        <f>IF(COUNTIF(Table9[MM Year],X1046),
VLOOKUP(X1046,Table9[],5,0),
DATE(X1046,1,0))</f>
        <v>#VALUE!</v>
      </c>
      <c r="AD1046" s="46" t="e">
        <f>IF(AA1046=0,DATE(YEAR(AC1046+1),7,16),
IF(V1046=0,IF(COUNTIF(Table9[MM Year],X1046),AC1046+AB1046+Z1046+15-DAY(AC1046+AB1046+Z1046+15)+16,AC1046+AB1046+Z1046-DAY(AC1046+AB1046+Z1046)+16),
IF(COUNTIF(Table9[MM Year],X1046),
IF(AC1046+AB1046+Z1046&lt;VLOOKUP(X1046,Table9[],7,0),AC1046
+AB1046+Z1046+VLOOKUP(X1046,Table9[],4,0),AC1046+AB1046+Z1046),AC1046
+AB1046+Z1046)))</f>
        <v>#VALUE!</v>
      </c>
      <c r="AE1046" s="42"/>
      <c r="AF1046" s="15" t="str">
        <f>IFERROR(IF(COUNTIF(Table9[MM Year],X1046),
IF(AD1046&lt;VLOOKUP(X1046,Table9[],7,0),AD1046
+VLOOKUP(X1046,Table9[],4,0),AD1046),AD1046
),"")</f>
        <v/>
      </c>
      <c r="AG1046" s="5"/>
      <c r="AH1046" s="5"/>
      <c r="AI1046" s="5"/>
      <c r="AJ1046" s="6"/>
      <c r="AK1046" s="6"/>
      <c r="AL1046" s="12" t="str">
        <f t="shared" si="167"/>
        <v/>
      </c>
      <c r="AM1046" s="5"/>
      <c r="AN1046" s="27" t="str">
        <f t="shared" si="168"/>
        <v/>
      </c>
      <c r="AO1046" s="5"/>
      <c r="AP1046" s="5"/>
      <c r="AQ1046" s="6"/>
      <c r="AR1046" s="12" t="str">
        <f t="shared" si="169"/>
        <v/>
      </c>
      <c r="AS1046" s="6"/>
      <c r="AT1046" s="5"/>
      <c r="AU1046" s="53"/>
      <c r="AV1046" s="53"/>
      <c r="AW1046" s="54"/>
      <c r="AX1046" s="15" t="str">
        <f t="shared" si="170"/>
        <v/>
      </c>
      <c r="AY1046" s="5"/>
      <c r="AZ1046" s="27" t="str">
        <f>IFERROR(VLOOKUP(AY1046,vlookup!A$2:I$331,2,FALSE),"")</f>
        <v/>
      </c>
      <c r="BA1046" s="27" t="str">
        <f>IFERROR(VLOOKUP(AY1046,vlookup!A$2:I$331,3,FALSE),"")</f>
        <v/>
      </c>
      <c r="BB1046" s="5"/>
      <c r="BC1046" s="27" t="str">
        <f>IFERROR(VLOOKUP(BB1046,vlookup!D$2:E$331,2,FALSE),"")</f>
        <v/>
      </c>
      <c r="BD1046" s="5"/>
      <c r="BE1046" s="27" t="str">
        <f t="shared" si="171"/>
        <v/>
      </c>
      <c r="BF1046" s="27" t="str">
        <f>IFERROR(VLOOKUP(BE1046,vlookup!G$2:I$331,2,FALSE),"")</f>
        <v/>
      </c>
      <c r="BG1046" s="27" t="str">
        <f>IFERROR(VLOOKUP(BE1046,vlookup!G$2:I$331,3,FALSE),"")</f>
        <v/>
      </c>
      <c r="BH1046" s="5"/>
      <c r="BI1046" s="6"/>
      <c r="BJ1046" s="6"/>
      <c r="BK1046" s="6"/>
      <c r="BL1046" s="6"/>
    </row>
    <row r="1047" spans="1:64">
      <c r="A1047" s="4"/>
      <c r="B1047" s="5"/>
      <c r="C1047" s="27" t="str">
        <f>IFERROR(VLOOKUP(B1047,vlookup!A$2:I$331,2,FALSE),"")</f>
        <v/>
      </c>
      <c r="D1047" s="27" t="str">
        <f>IFERROR(VLOOKUP(B1047,vlookup!A$2:I$331,3,FALSE),"")</f>
        <v/>
      </c>
      <c r="E1047" s="5"/>
      <c r="F1047" s="27" t="str">
        <f>IFERROR(VLOOKUP(E1047,vlookup!D$2:E$331,2,FALSE),"")</f>
        <v/>
      </c>
      <c r="G1047" s="5"/>
      <c r="H1047" s="27" t="str">
        <f t="shared" si="162"/>
        <v/>
      </c>
      <c r="I1047" s="27" t="str">
        <f>IFERROR(VLOOKUP(H1047,vlookup!G$2:I$331,2,FALSE),"")</f>
        <v/>
      </c>
      <c r="J1047" s="27" t="str">
        <f>IFERROR(VLOOKUP(H1047,vlookup!G$2:I$331,3,FALSE),"")</f>
        <v/>
      </c>
      <c r="K1047" s="5"/>
      <c r="L1047" s="6"/>
      <c r="M1047" s="6"/>
      <c r="N1047" s="6"/>
      <c r="O1047" s="6"/>
      <c r="P1047" s="6"/>
      <c r="Q1047" s="14" t="str">
        <f t="shared" si="163"/>
        <v/>
      </c>
      <c r="R1047" s="5"/>
      <c r="S1047" s="6"/>
      <c r="T1047" s="6"/>
      <c r="U1047" s="5"/>
      <c r="V1047" s="45">
        <f t="shared" si="164"/>
        <v>0</v>
      </c>
      <c r="W1047" s="45">
        <f t="shared" si="165"/>
        <v>0</v>
      </c>
      <c r="X1047" s="45" t="e">
        <f t="shared" si="166"/>
        <v>#VALUE!</v>
      </c>
      <c r="Y1047" s="45">
        <f>IFERROR(VALUE(V1047),VLOOKUP(V1047,DayReplace[],2,0))</f>
        <v>0</v>
      </c>
      <c r="Z1047" s="45">
        <f>IF(V1047=0,1,
IF(OR(AND(COUNTIF(Table12[Normal and Leap Years],X1047),AA1047=3,Y1047=30),
AND(COUNTIF(Table9[MM Year],X1047),COUNTIF(Table13[Always 29-Day Months],AA1047),Y1047=30)),Y1047
-1,Y1047))</f>
        <v>1</v>
      </c>
      <c r="AA1047" s="45">
        <f>IFERROR(VALUE(W1047),VLOOKUP(W1047,MonthReplace[],2,0))</f>
        <v>0</v>
      </c>
      <c r="AB1047" s="45" t="e">
        <f>IF(COUNTIF(Table9[MM Year],X1047),VLOOKUP(AA1047,MonthSerial[],VLOOKUP(X1047,Table9[],3,0)+2,0),DATE(X1047,AA1047,0)-AC1047)</f>
        <v>#VALUE!</v>
      </c>
      <c r="AC1047" s="45" t="e">
        <f>IF(COUNTIF(Table9[MM Year],X1047),
VLOOKUP(X1047,Table9[],5,0),
DATE(X1047,1,0))</f>
        <v>#VALUE!</v>
      </c>
      <c r="AD1047" s="46" t="e">
        <f>IF(AA1047=0,DATE(YEAR(AC1047+1),7,16),
IF(V1047=0,IF(COUNTIF(Table9[MM Year],X1047),AC1047+AB1047+Z1047+15-DAY(AC1047+AB1047+Z1047+15)+16,AC1047+AB1047+Z1047-DAY(AC1047+AB1047+Z1047)+16),
IF(COUNTIF(Table9[MM Year],X1047),
IF(AC1047+AB1047+Z1047&lt;VLOOKUP(X1047,Table9[],7,0),AC1047
+AB1047+Z1047+VLOOKUP(X1047,Table9[],4,0),AC1047+AB1047+Z1047),AC1047
+AB1047+Z1047)))</f>
        <v>#VALUE!</v>
      </c>
      <c r="AE1047" s="42"/>
      <c r="AF1047" s="15" t="str">
        <f>IFERROR(IF(COUNTIF(Table9[MM Year],X1047),
IF(AD1047&lt;VLOOKUP(X1047,Table9[],7,0),AD1047
+VLOOKUP(X1047,Table9[],4,0),AD1047),AD1047
),"")</f>
        <v/>
      </c>
      <c r="AG1047" s="5"/>
      <c r="AH1047" s="5"/>
      <c r="AI1047" s="5"/>
      <c r="AJ1047" s="6"/>
      <c r="AK1047" s="6"/>
      <c r="AL1047" s="12" t="str">
        <f t="shared" si="167"/>
        <v/>
      </c>
      <c r="AM1047" s="5"/>
      <c r="AN1047" s="27" t="str">
        <f t="shared" si="168"/>
        <v/>
      </c>
      <c r="AO1047" s="5"/>
      <c r="AP1047" s="5"/>
      <c r="AQ1047" s="6"/>
      <c r="AR1047" s="12" t="str">
        <f t="shared" si="169"/>
        <v/>
      </c>
      <c r="AS1047" s="6"/>
      <c r="AT1047" s="5"/>
      <c r="AU1047" s="53"/>
      <c r="AV1047" s="53"/>
      <c r="AW1047" s="54"/>
      <c r="AX1047" s="15" t="str">
        <f t="shared" si="170"/>
        <v/>
      </c>
      <c r="AY1047" s="5"/>
      <c r="AZ1047" s="27" t="str">
        <f>IFERROR(VLOOKUP(AY1047,vlookup!A$2:I$331,2,FALSE),"")</f>
        <v/>
      </c>
      <c r="BA1047" s="27" t="str">
        <f>IFERROR(VLOOKUP(AY1047,vlookup!A$2:I$331,3,FALSE),"")</f>
        <v/>
      </c>
      <c r="BB1047" s="5"/>
      <c r="BC1047" s="27" t="str">
        <f>IFERROR(VLOOKUP(BB1047,vlookup!D$2:E$331,2,FALSE),"")</f>
        <v/>
      </c>
      <c r="BD1047" s="5"/>
      <c r="BE1047" s="27" t="str">
        <f t="shared" si="171"/>
        <v/>
      </c>
      <c r="BF1047" s="27" t="str">
        <f>IFERROR(VLOOKUP(BE1047,vlookup!G$2:I$331,2,FALSE),"")</f>
        <v/>
      </c>
      <c r="BG1047" s="27" t="str">
        <f>IFERROR(VLOOKUP(BE1047,vlookup!G$2:I$331,3,FALSE),"")</f>
        <v/>
      </c>
      <c r="BH1047" s="5"/>
      <c r="BI1047" s="6"/>
      <c r="BJ1047" s="6"/>
      <c r="BK1047" s="6"/>
      <c r="BL1047" s="6"/>
    </row>
    <row r="1048" spans="1:64">
      <c r="A1048" s="4"/>
      <c r="B1048" s="5"/>
      <c r="C1048" s="27" t="str">
        <f>IFERROR(VLOOKUP(B1048,vlookup!A$2:I$331,2,FALSE),"")</f>
        <v/>
      </c>
      <c r="D1048" s="27" t="str">
        <f>IFERROR(VLOOKUP(B1048,vlookup!A$2:I$331,3,FALSE),"")</f>
        <v/>
      </c>
      <c r="E1048" s="5"/>
      <c r="F1048" s="27" t="str">
        <f>IFERROR(VLOOKUP(E1048,vlookup!D$2:E$331,2,FALSE),"")</f>
        <v/>
      </c>
      <c r="G1048" s="5"/>
      <c r="H1048" s="27" t="str">
        <f t="shared" si="162"/>
        <v/>
      </c>
      <c r="I1048" s="27" t="str">
        <f>IFERROR(VLOOKUP(H1048,vlookup!G$2:I$331,2,FALSE),"")</f>
        <v/>
      </c>
      <c r="J1048" s="27" t="str">
        <f>IFERROR(VLOOKUP(H1048,vlookup!G$2:I$331,3,FALSE),"")</f>
        <v/>
      </c>
      <c r="K1048" s="5"/>
      <c r="L1048" s="6"/>
      <c r="M1048" s="6"/>
      <c r="N1048" s="6"/>
      <c r="O1048" s="6"/>
      <c r="P1048" s="6"/>
      <c r="Q1048" s="14" t="str">
        <f t="shared" si="163"/>
        <v/>
      </c>
      <c r="R1048" s="5"/>
      <c r="S1048" s="6"/>
      <c r="T1048" s="6"/>
      <c r="U1048" s="5"/>
      <c r="V1048" s="45">
        <f t="shared" si="164"/>
        <v>0</v>
      </c>
      <c r="W1048" s="45">
        <f t="shared" si="165"/>
        <v>0</v>
      </c>
      <c r="X1048" s="45" t="e">
        <f t="shared" si="166"/>
        <v>#VALUE!</v>
      </c>
      <c r="Y1048" s="45">
        <f>IFERROR(VALUE(V1048),VLOOKUP(V1048,DayReplace[],2,0))</f>
        <v>0</v>
      </c>
      <c r="Z1048" s="45">
        <f>IF(V1048=0,1,
IF(OR(AND(COUNTIF(Table12[Normal and Leap Years],X1048),AA1048=3,Y1048=30),
AND(COUNTIF(Table9[MM Year],X1048),COUNTIF(Table13[Always 29-Day Months],AA1048),Y1048=30)),Y1048
-1,Y1048))</f>
        <v>1</v>
      </c>
      <c r="AA1048" s="45">
        <f>IFERROR(VALUE(W1048),VLOOKUP(W1048,MonthReplace[],2,0))</f>
        <v>0</v>
      </c>
      <c r="AB1048" s="45" t="e">
        <f>IF(COUNTIF(Table9[MM Year],X1048),VLOOKUP(AA1048,MonthSerial[],VLOOKUP(X1048,Table9[],3,0)+2,0),DATE(X1048,AA1048,0)-AC1048)</f>
        <v>#VALUE!</v>
      </c>
      <c r="AC1048" s="45" t="e">
        <f>IF(COUNTIF(Table9[MM Year],X1048),
VLOOKUP(X1048,Table9[],5,0),
DATE(X1048,1,0))</f>
        <v>#VALUE!</v>
      </c>
      <c r="AD1048" s="46" t="e">
        <f>IF(AA1048=0,DATE(YEAR(AC1048+1),7,16),
IF(V1048=0,IF(COUNTIF(Table9[MM Year],X1048),AC1048+AB1048+Z1048+15-DAY(AC1048+AB1048+Z1048+15)+16,AC1048+AB1048+Z1048-DAY(AC1048+AB1048+Z1048)+16),
IF(COUNTIF(Table9[MM Year],X1048),
IF(AC1048+AB1048+Z1048&lt;VLOOKUP(X1048,Table9[],7,0),AC1048
+AB1048+Z1048+VLOOKUP(X1048,Table9[],4,0),AC1048+AB1048+Z1048),AC1048
+AB1048+Z1048)))</f>
        <v>#VALUE!</v>
      </c>
      <c r="AE1048" s="42"/>
      <c r="AF1048" s="15" t="str">
        <f>IFERROR(IF(COUNTIF(Table9[MM Year],X1048),
IF(AD1048&lt;VLOOKUP(X1048,Table9[],7,0),AD1048
+VLOOKUP(X1048,Table9[],4,0),AD1048),AD1048
),"")</f>
        <v/>
      </c>
      <c r="AG1048" s="5"/>
      <c r="AH1048" s="5"/>
      <c r="AI1048" s="5"/>
      <c r="AJ1048" s="6"/>
      <c r="AK1048" s="6"/>
      <c r="AL1048" s="12" t="str">
        <f t="shared" si="167"/>
        <v/>
      </c>
      <c r="AM1048" s="5"/>
      <c r="AN1048" s="27" t="str">
        <f t="shared" si="168"/>
        <v/>
      </c>
      <c r="AO1048" s="5"/>
      <c r="AP1048" s="5"/>
      <c r="AQ1048" s="6"/>
      <c r="AR1048" s="12" t="str">
        <f t="shared" si="169"/>
        <v/>
      </c>
      <c r="AS1048" s="6"/>
      <c r="AT1048" s="5"/>
      <c r="AU1048" s="53"/>
      <c r="AV1048" s="53"/>
      <c r="AW1048" s="54"/>
      <c r="AX1048" s="15" t="str">
        <f t="shared" si="170"/>
        <v/>
      </c>
      <c r="AY1048" s="5"/>
      <c r="AZ1048" s="27" t="str">
        <f>IFERROR(VLOOKUP(AY1048,vlookup!A$2:I$331,2,FALSE),"")</f>
        <v/>
      </c>
      <c r="BA1048" s="27" t="str">
        <f>IFERROR(VLOOKUP(AY1048,vlookup!A$2:I$331,3,FALSE),"")</f>
        <v/>
      </c>
      <c r="BB1048" s="5"/>
      <c r="BC1048" s="27" t="str">
        <f>IFERROR(VLOOKUP(BB1048,vlookup!D$2:E$331,2,FALSE),"")</f>
        <v/>
      </c>
      <c r="BD1048" s="5"/>
      <c r="BE1048" s="27" t="str">
        <f t="shared" si="171"/>
        <v/>
      </c>
      <c r="BF1048" s="27" t="str">
        <f>IFERROR(VLOOKUP(BE1048,vlookup!G$2:I$331,2,FALSE),"")</f>
        <v/>
      </c>
      <c r="BG1048" s="27" t="str">
        <f>IFERROR(VLOOKUP(BE1048,vlookup!G$2:I$331,3,FALSE),"")</f>
        <v/>
      </c>
      <c r="BH1048" s="5"/>
      <c r="BI1048" s="6"/>
      <c r="BJ1048" s="6"/>
      <c r="BK1048" s="6"/>
      <c r="BL1048" s="6"/>
    </row>
    <row r="1049" spans="1:64">
      <c r="A1049" s="4"/>
      <c r="B1049" s="5"/>
      <c r="C1049" s="27" t="str">
        <f>IFERROR(VLOOKUP(B1049,vlookup!A$2:I$331,2,FALSE),"")</f>
        <v/>
      </c>
      <c r="D1049" s="27" t="str">
        <f>IFERROR(VLOOKUP(B1049,vlookup!A$2:I$331,3,FALSE),"")</f>
        <v/>
      </c>
      <c r="E1049" s="5"/>
      <c r="F1049" s="27" t="str">
        <f>IFERROR(VLOOKUP(E1049,vlookup!D$2:E$331,2,FALSE),"")</f>
        <v/>
      </c>
      <c r="G1049" s="5"/>
      <c r="H1049" s="27" t="str">
        <f t="shared" si="162"/>
        <v/>
      </c>
      <c r="I1049" s="27" t="str">
        <f>IFERROR(VLOOKUP(H1049,vlookup!G$2:I$331,2,FALSE),"")</f>
        <v/>
      </c>
      <c r="J1049" s="27" t="str">
        <f>IFERROR(VLOOKUP(H1049,vlookup!G$2:I$331,3,FALSE),"")</f>
        <v/>
      </c>
      <c r="K1049" s="5"/>
      <c r="L1049" s="6"/>
      <c r="M1049" s="6"/>
      <c r="N1049" s="6"/>
      <c r="O1049" s="6"/>
      <c r="P1049" s="6"/>
      <c r="Q1049" s="14" t="str">
        <f t="shared" si="163"/>
        <v/>
      </c>
      <c r="R1049" s="5"/>
      <c r="S1049" s="6"/>
      <c r="T1049" s="6"/>
      <c r="U1049" s="5"/>
      <c r="V1049" s="45">
        <f t="shared" si="164"/>
        <v>0</v>
      </c>
      <c r="W1049" s="45">
        <f t="shared" si="165"/>
        <v>0</v>
      </c>
      <c r="X1049" s="45" t="e">
        <f t="shared" si="166"/>
        <v>#VALUE!</v>
      </c>
      <c r="Y1049" s="45">
        <f>IFERROR(VALUE(V1049),VLOOKUP(V1049,DayReplace[],2,0))</f>
        <v>0</v>
      </c>
      <c r="Z1049" s="45">
        <f>IF(V1049=0,1,
IF(OR(AND(COUNTIF(Table12[Normal and Leap Years],X1049),AA1049=3,Y1049=30),
AND(COUNTIF(Table9[MM Year],X1049),COUNTIF(Table13[Always 29-Day Months],AA1049),Y1049=30)),Y1049
-1,Y1049))</f>
        <v>1</v>
      </c>
      <c r="AA1049" s="45">
        <f>IFERROR(VALUE(W1049),VLOOKUP(W1049,MonthReplace[],2,0))</f>
        <v>0</v>
      </c>
      <c r="AB1049" s="45" t="e">
        <f>IF(COUNTIF(Table9[MM Year],X1049),VLOOKUP(AA1049,MonthSerial[],VLOOKUP(X1049,Table9[],3,0)+2,0),DATE(X1049,AA1049,0)-AC1049)</f>
        <v>#VALUE!</v>
      </c>
      <c r="AC1049" s="45" t="e">
        <f>IF(COUNTIF(Table9[MM Year],X1049),
VLOOKUP(X1049,Table9[],5,0),
DATE(X1049,1,0))</f>
        <v>#VALUE!</v>
      </c>
      <c r="AD1049" s="46" t="e">
        <f>IF(AA1049=0,DATE(YEAR(AC1049+1),7,16),
IF(V1049=0,IF(COUNTIF(Table9[MM Year],X1049),AC1049+AB1049+Z1049+15-DAY(AC1049+AB1049+Z1049+15)+16,AC1049+AB1049+Z1049-DAY(AC1049+AB1049+Z1049)+16),
IF(COUNTIF(Table9[MM Year],X1049),
IF(AC1049+AB1049+Z1049&lt;VLOOKUP(X1049,Table9[],7,0),AC1049
+AB1049+Z1049+VLOOKUP(X1049,Table9[],4,0),AC1049+AB1049+Z1049),AC1049
+AB1049+Z1049)))</f>
        <v>#VALUE!</v>
      </c>
      <c r="AE1049" s="42"/>
      <c r="AF1049" s="15" t="str">
        <f>IFERROR(IF(COUNTIF(Table9[MM Year],X1049),
IF(AD1049&lt;VLOOKUP(X1049,Table9[],7,0),AD1049
+VLOOKUP(X1049,Table9[],4,0),AD1049),AD1049
),"")</f>
        <v/>
      </c>
      <c r="AG1049" s="5"/>
      <c r="AH1049" s="5"/>
      <c r="AI1049" s="5"/>
      <c r="AJ1049" s="6"/>
      <c r="AK1049" s="6"/>
      <c r="AL1049" s="12" t="str">
        <f t="shared" si="167"/>
        <v/>
      </c>
      <c r="AM1049" s="5"/>
      <c r="AN1049" s="27" t="str">
        <f t="shared" si="168"/>
        <v/>
      </c>
      <c r="AO1049" s="5"/>
      <c r="AP1049" s="5"/>
      <c r="AQ1049" s="6"/>
      <c r="AR1049" s="12" t="str">
        <f t="shared" si="169"/>
        <v/>
      </c>
      <c r="AS1049" s="6"/>
      <c r="AT1049" s="5"/>
      <c r="AU1049" s="53"/>
      <c r="AV1049" s="53"/>
      <c r="AW1049" s="54"/>
      <c r="AX1049" s="15" t="str">
        <f t="shared" si="170"/>
        <v/>
      </c>
      <c r="AY1049" s="5"/>
      <c r="AZ1049" s="27" t="str">
        <f>IFERROR(VLOOKUP(AY1049,vlookup!A$2:I$331,2,FALSE),"")</f>
        <v/>
      </c>
      <c r="BA1049" s="27" t="str">
        <f>IFERROR(VLOOKUP(AY1049,vlookup!A$2:I$331,3,FALSE),"")</f>
        <v/>
      </c>
      <c r="BB1049" s="5"/>
      <c r="BC1049" s="27" t="str">
        <f>IFERROR(VLOOKUP(BB1049,vlookup!D$2:E$331,2,FALSE),"")</f>
        <v/>
      </c>
      <c r="BD1049" s="5"/>
      <c r="BE1049" s="27" t="str">
        <f t="shared" si="171"/>
        <v/>
      </c>
      <c r="BF1049" s="27" t="str">
        <f>IFERROR(VLOOKUP(BE1049,vlookup!G$2:I$331,2,FALSE),"")</f>
        <v/>
      </c>
      <c r="BG1049" s="27" t="str">
        <f>IFERROR(VLOOKUP(BE1049,vlookup!G$2:I$331,3,FALSE),"")</f>
        <v/>
      </c>
      <c r="BH1049" s="5"/>
      <c r="BI1049" s="6"/>
      <c r="BJ1049" s="6"/>
      <c r="BK1049" s="6"/>
      <c r="BL1049" s="6"/>
    </row>
    <row r="1050" spans="1:64">
      <c r="A1050" s="4"/>
      <c r="B1050" s="5"/>
      <c r="C1050" s="27" t="str">
        <f>IFERROR(VLOOKUP(B1050,vlookup!A$2:I$331,2,FALSE),"")</f>
        <v/>
      </c>
      <c r="D1050" s="27" t="str">
        <f>IFERROR(VLOOKUP(B1050,vlookup!A$2:I$331,3,FALSE),"")</f>
        <v/>
      </c>
      <c r="E1050" s="5"/>
      <c r="F1050" s="27" t="str">
        <f>IFERROR(VLOOKUP(E1050,vlookup!D$2:E$331,2,FALSE),"")</f>
        <v/>
      </c>
      <c r="G1050" s="5"/>
      <c r="H1050" s="27" t="str">
        <f t="shared" si="162"/>
        <v/>
      </c>
      <c r="I1050" s="27" t="str">
        <f>IFERROR(VLOOKUP(H1050,vlookup!G$2:I$331,2,FALSE),"")</f>
        <v/>
      </c>
      <c r="J1050" s="27" t="str">
        <f>IFERROR(VLOOKUP(H1050,vlookup!G$2:I$331,3,FALSE),"")</f>
        <v/>
      </c>
      <c r="K1050" s="5"/>
      <c r="L1050" s="6"/>
      <c r="M1050" s="6"/>
      <c r="N1050" s="6"/>
      <c r="O1050" s="6"/>
      <c r="P1050" s="6"/>
      <c r="Q1050" s="14" t="str">
        <f t="shared" si="163"/>
        <v/>
      </c>
      <c r="R1050" s="5"/>
      <c r="S1050" s="6"/>
      <c r="T1050" s="6"/>
      <c r="U1050" s="5"/>
      <c r="V1050" s="45">
        <f t="shared" si="164"/>
        <v>0</v>
      </c>
      <c r="W1050" s="45">
        <f t="shared" si="165"/>
        <v>0</v>
      </c>
      <c r="X1050" s="45" t="e">
        <f t="shared" si="166"/>
        <v>#VALUE!</v>
      </c>
      <c r="Y1050" s="45">
        <f>IFERROR(VALUE(V1050),VLOOKUP(V1050,DayReplace[],2,0))</f>
        <v>0</v>
      </c>
      <c r="Z1050" s="45">
        <f>IF(V1050=0,1,
IF(OR(AND(COUNTIF(Table12[Normal and Leap Years],X1050),AA1050=3,Y1050=30),
AND(COUNTIF(Table9[MM Year],X1050),COUNTIF(Table13[Always 29-Day Months],AA1050),Y1050=30)),Y1050
-1,Y1050))</f>
        <v>1</v>
      </c>
      <c r="AA1050" s="45">
        <f>IFERROR(VALUE(W1050),VLOOKUP(W1050,MonthReplace[],2,0))</f>
        <v>0</v>
      </c>
      <c r="AB1050" s="45" t="e">
        <f>IF(COUNTIF(Table9[MM Year],X1050),VLOOKUP(AA1050,MonthSerial[],VLOOKUP(X1050,Table9[],3,0)+2,0),DATE(X1050,AA1050,0)-AC1050)</f>
        <v>#VALUE!</v>
      </c>
      <c r="AC1050" s="45" t="e">
        <f>IF(COUNTIF(Table9[MM Year],X1050),
VLOOKUP(X1050,Table9[],5,0),
DATE(X1050,1,0))</f>
        <v>#VALUE!</v>
      </c>
      <c r="AD1050" s="46" t="e">
        <f>IF(AA1050=0,DATE(YEAR(AC1050+1),7,16),
IF(V1050=0,IF(COUNTIF(Table9[MM Year],X1050),AC1050+AB1050+Z1050+15-DAY(AC1050+AB1050+Z1050+15)+16,AC1050+AB1050+Z1050-DAY(AC1050+AB1050+Z1050)+16),
IF(COUNTIF(Table9[MM Year],X1050),
IF(AC1050+AB1050+Z1050&lt;VLOOKUP(X1050,Table9[],7,0),AC1050
+AB1050+Z1050+VLOOKUP(X1050,Table9[],4,0),AC1050+AB1050+Z1050),AC1050
+AB1050+Z1050)))</f>
        <v>#VALUE!</v>
      </c>
      <c r="AE1050" s="42"/>
      <c r="AF1050" s="15" t="str">
        <f>IFERROR(IF(COUNTIF(Table9[MM Year],X1050),
IF(AD1050&lt;VLOOKUP(X1050,Table9[],7,0),AD1050
+VLOOKUP(X1050,Table9[],4,0),AD1050),AD1050
),"")</f>
        <v/>
      </c>
      <c r="AG1050" s="5"/>
      <c r="AH1050" s="5"/>
      <c r="AI1050" s="5"/>
      <c r="AJ1050" s="6"/>
      <c r="AK1050" s="6"/>
      <c r="AL1050" s="12" t="str">
        <f t="shared" si="167"/>
        <v/>
      </c>
      <c r="AM1050" s="5"/>
      <c r="AN1050" s="27" t="str">
        <f t="shared" si="168"/>
        <v/>
      </c>
      <c r="AO1050" s="5"/>
      <c r="AP1050" s="5"/>
      <c r="AQ1050" s="6"/>
      <c r="AR1050" s="12" t="str">
        <f t="shared" si="169"/>
        <v/>
      </c>
      <c r="AS1050" s="6"/>
      <c r="AT1050" s="5"/>
      <c r="AU1050" s="53"/>
      <c r="AV1050" s="53"/>
      <c r="AW1050" s="54"/>
      <c r="AX1050" s="15" t="str">
        <f t="shared" si="170"/>
        <v/>
      </c>
      <c r="AY1050" s="5"/>
      <c r="AZ1050" s="27" t="str">
        <f>IFERROR(VLOOKUP(AY1050,vlookup!A$2:I$331,2,FALSE),"")</f>
        <v/>
      </c>
      <c r="BA1050" s="27" t="str">
        <f>IFERROR(VLOOKUP(AY1050,vlookup!A$2:I$331,3,FALSE),"")</f>
        <v/>
      </c>
      <c r="BB1050" s="5"/>
      <c r="BC1050" s="27" t="str">
        <f>IFERROR(VLOOKUP(BB1050,vlookup!D$2:E$331,2,FALSE),"")</f>
        <v/>
      </c>
      <c r="BD1050" s="5"/>
      <c r="BE1050" s="27" t="str">
        <f t="shared" si="171"/>
        <v/>
      </c>
      <c r="BF1050" s="27" t="str">
        <f>IFERROR(VLOOKUP(BE1050,vlookup!G$2:I$331,2,FALSE),"")</f>
        <v/>
      </c>
      <c r="BG1050" s="27" t="str">
        <f>IFERROR(VLOOKUP(BE1050,vlookup!G$2:I$331,3,FALSE),"")</f>
        <v/>
      </c>
      <c r="BH1050" s="5"/>
      <c r="BI1050" s="6"/>
      <c r="BJ1050" s="6"/>
      <c r="BK1050" s="6"/>
      <c r="BL1050" s="6"/>
    </row>
    <row r="1051" spans="1:64">
      <c r="A1051" s="4"/>
      <c r="B1051" s="5"/>
      <c r="C1051" s="27" t="str">
        <f>IFERROR(VLOOKUP(B1051,vlookup!A$2:I$331,2,FALSE),"")</f>
        <v/>
      </c>
      <c r="D1051" s="27" t="str">
        <f>IFERROR(VLOOKUP(B1051,vlookup!A$2:I$331,3,FALSE),"")</f>
        <v/>
      </c>
      <c r="E1051" s="5"/>
      <c r="F1051" s="27" t="str">
        <f>IFERROR(VLOOKUP(E1051,vlookup!D$2:E$331,2,FALSE),"")</f>
        <v/>
      </c>
      <c r="G1051" s="5"/>
      <c r="H1051" s="27" t="str">
        <f t="shared" si="162"/>
        <v/>
      </c>
      <c r="I1051" s="27" t="str">
        <f>IFERROR(VLOOKUP(H1051,vlookup!G$2:I$331,2,FALSE),"")</f>
        <v/>
      </c>
      <c r="J1051" s="27" t="str">
        <f>IFERROR(VLOOKUP(H1051,vlookup!G$2:I$331,3,FALSE),"")</f>
        <v/>
      </c>
      <c r="K1051" s="5"/>
      <c r="L1051" s="6"/>
      <c r="M1051" s="6"/>
      <c r="N1051" s="6"/>
      <c r="O1051" s="6"/>
      <c r="P1051" s="6"/>
      <c r="Q1051" s="14" t="str">
        <f t="shared" si="163"/>
        <v/>
      </c>
      <c r="R1051" s="5"/>
      <c r="S1051" s="6"/>
      <c r="T1051" s="6"/>
      <c r="U1051" s="5"/>
      <c r="V1051" s="45">
        <f t="shared" si="164"/>
        <v>0</v>
      </c>
      <c r="W1051" s="45">
        <f t="shared" si="165"/>
        <v>0</v>
      </c>
      <c r="X1051" s="45" t="e">
        <f t="shared" si="166"/>
        <v>#VALUE!</v>
      </c>
      <c r="Y1051" s="45">
        <f>IFERROR(VALUE(V1051),VLOOKUP(V1051,DayReplace[],2,0))</f>
        <v>0</v>
      </c>
      <c r="Z1051" s="45">
        <f>IF(V1051=0,1,
IF(OR(AND(COUNTIF(Table12[Normal and Leap Years],X1051),AA1051=3,Y1051=30),
AND(COUNTIF(Table9[MM Year],X1051),COUNTIF(Table13[Always 29-Day Months],AA1051),Y1051=30)),Y1051
-1,Y1051))</f>
        <v>1</v>
      </c>
      <c r="AA1051" s="45">
        <f>IFERROR(VALUE(W1051),VLOOKUP(W1051,MonthReplace[],2,0))</f>
        <v>0</v>
      </c>
      <c r="AB1051" s="45" t="e">
        <f>IF(COUNTIF(Table9[MM Year],X1051),VLOOKUP(AA1051,MonthSerial[],VLOOKUP(X1051,Table9[],3,0)+2,0),DATE(X1051,AA1051,0)-AC1051)</f>
        <v>#VALUE!</v>
      </c>
      <c r="AC1051" s="45" t="e">
        <f>IF(COUNTIF(Table9[MM Year],X1051),
VLOOKUP(X1051,Table9[],5,0),
DATE(X1051,1,0))</f>
        <v>#VALUE!</v>
      </c>
      <c r="AD1051" s="46" t="e">
        <f>IF(AA1051=0,DATE(YEAR(AC1051+1),7,16),
IF(V1051=0,IF(COUNTIF(Table9[MM Year],X1051),AC1051+AB1051+Z1051+15-DAY(AC1051+AB1051+Z1051+15)+16,AC1051+AB1051+Z1051-DAY(AC1051+AB1051+Z1051)+16),
IF(COUNTIF(Table9[MM Year],X1051),
IF(AC1051+AB1051+Z1051&lt;VLOOKUP(X1051,Table9[],7,0),AC1051
+AB1051+Z1051+VLOOKUP(X1051,Table9[],4,0),AC1051+AB1051+Z1051),AC1051
+AB1051+Z1051)))</f>
        <v>#VALUE!</v>
      </c>
      <c r="AE1051" s="42"/>
      <c r="AF1051" s="15" t="str">
        <f>IFERROR(IF(COUNTIF(Table9[MM Year],X1051),
IF(AD1051&lt;VLOOKUP(X1051,Table9[],7,0),AD1051
+VLOOKUP(X1051,Table9[],4,0),AD1051),AD1051
),"")</f>
        <v/>
      </c>
      <c r="AG1051" s="5"/>
      <c r="AH1051" s="5"/>
      <c r="AI1051" s="5"/>
      <c r="AJ1051" s="6"/>
      <c r="AK1051" s="6"/>
      <c r="AL1051" s="12" t="str">
        <f t="shared" si="167"/>
        <v/>
      </c>
      <c r="AM1051" s="5"/>
      <c r="AN1051" s="27" t="str">
        <f t="shared" si="168"/>
        <v/>
      </c>
      <c r="AO1051" s="5"/>
      <c r="AP1051" s="5"/>
      <c r="AQ1051" s="6"/>
      <c r="AR1051" s="12" t="str">
        <f t="shared" si="169"/>
        <v/>
      </c>
      <c r="AS1051" s="6"/>
      <c r="AT1051" s="5"/>
      <c r="AU1051" s="53"/>
      <c r="AV1051" s="53"/>
      <c r="AW1051" s="54"/>
      <c r="AX1051" s="15" t="str">
        <f t="shared" si="170"/>
        <v/>
      </c>
      <c r="AY1051" s="5"/>
      <c r="AZ1051" s="27" t="str">
        <f>IFERROR(VLOOKUP(AY1051,vlookup!A$2:I$331,2,FALSE),"")</f>
        <v/>
      </c>
      <c r="BA1051" s="27" t="str">
        <f>IFERROR(VLOOKUP(AY1051,vlookup!A$2:I$331,3,FALSE),"")</f>
        <v/>
      </c>
      <c r="BB1051" s="5"/>
      <c r="BC1051" s="27" t="str">
        <f>IFERROR(VLOOKUP(BB1051,vlookup!D$2:E$331,2,FALSE),"")</f>
        <v/>
      </c>
      <c r="BD1051" s="5"/>
      <c r="BE1051" s="27" t="str">
        <f t="shared" si="171"/>
        <v/>
      </c>
      <c r="BF1051" s="27" t="str">
        <f>IFERROR(VLOOKUP(BE1051,vlookup!G$2:I$331,2,FALSE),"")</f>
        <v/>
      </c>
      <c r="BG1051" s="27" t="str">
        <f>IFERROR(VLOOKUP(BE1051,vlookup!G$2:I$331,3,FALSE),"")</f>
        <v/>
      </c>
      <c r="BH1051" s="5"/>
      <c r="BI1051" s="6"/>
      <c r="BJ1051" s="6"/>
      <c r="BK1051" s="6"/>
      <c r="BL1051" s="6"/>
    </row>
    <row r="1052" spans="1:64">
      <c r="A1052" s="4"/>
      <c r="B1052" s="5"/>
      <c r="C1052" s="27" t="str">
        <f>IFERROR(VLOOKUP(B1052,vlookup!A$2:I$331,2,FALSE),"")</f>
        <v/>
      </c>
      <c r="D1052" s="27" t="str">
        <f>IFERROR(VLOOKUP(B1052,vlookup!A$2:I$331,3,FALSE),"")</f>
        <v/>
      </c>
      <c r="E1052" s="5"/>
      <c r="F1052" s="27" t="str">
        <f>IFERROR(VLOOKUP(E1052,vlookup!D$2:E$331,2,FALSE),"")</f>
        <v/>
      </c>
      <c r="G1052" s="5"/>
      <c r="H1052" s="27" t="str">
        <f t="shared" si="162"/>
        <v/>
      </c>
      <c r="I1052" s="27" t="str">
        <f>IFERROR(VLOOKUP(H1052,vlookup!G$2:I$331,2,FALSE),"")</f>
        <v/>
      </c>
      <c r="J1052" s="27" t="str">
        <f>IFERROR(VLOOKUP(H1052,vlookup!G$2:I$331,3,FALSE),"")</f>
        <v/>
      </c>
      <c r="K1052" s="5"/>
      <c r="L1052" s="6"/>
      <c r="M1052" s="6"/>
      <c r="N1052" s="6"/>
      <c r="O1052" s="6"/>
      <c r="P1052" s="6"/>
      <c r="Q1052" s="14" t="str">
        <f t="shared" si="163"/>
        <v/>
      </c>
      <c r="R1052" s="5"/>
      <c r="S1052" s="6"/>
      <c r="T1052" s="6"/>
      <c r="U1052" s="5"/>
      <c r="V1052" s="45">
        <f t="shared" si="164"/>
        <v>0</v>
      </c>
      <c r="W1052" s="45">
        <f t="shared" si="165"/>
        <v>0</v>
      </c>
      <c r="X1052" s="45" t="e">
        <f t="shared" si="166"/>
        <v>#VALUE!</v>
      </c>
      <c r="Y1052" s="45">
        <f>IFERROR(VALUE(V1052),VLOOKUP(V1052,DayReplace[],2,0))</f>
        <v>0</v>
      </c>
      <c r="Z1052" s="45">
        <f>IF(V1052=0,1,
IF(OR(AND(COUNTIF(Table12[Normal and Leap Years],X1052),AA1052=3,Y1052=30),
AND(COUNTIF(Table9[MM Year],X1052),COUNTIF(Table13[Always 29-Day Months],AA1052),Y1052=30)),Y1052
-1,Y1052))</f>
        <v>1</v>
      </c>
      <c r="AA1052" s="45">
        <f>IFERROR(VALUE(W1052),VLOOKUP(W1052,MonthReplace[],2,0))</f>
        <v>0</v>
      </c>
      <c r="AB1052" s="45" t="e">
        <f>IF(COUNTIF(Table9[MM Year],X1052),VLOOKUP(AA1052,MonthSerial[],VLOOKUP(X1052,Table9[],3,0)+2,0),DATE(X1052,AA1052,0)-AC1052)</f>
        <v>#VALUE!</v>
      </c>
      <c r="AC1052" s="45" t="e">
        <f>IF(COUNTIF(Table9[MM Year],X1052),
VLOOKUP(X1052,Table9[],5,0),
DATE(X1052,1,0))</f>
        <v>#VALUE!</v>
      </c>
      <c r="AD1052" s="46" t="e">
        <f>IF(AA1052=0,DATE(YEAR(AC1052+1),7,16),
IF(V1052=0,IF(COUNTIF(Table9[MM Year],X1052),AC1052+AB1052+Z1052+15-DAY(AC1052+AB1052+Z1052+15)+16,AC1052+AB1052+Z1052-DAY(AC1052+AB1052+Z1052)+16),
IF(COUNTIF(Table9[MM Year],X1052),
IF(AC1052+AB1052+Z1052&lt;VLOOKUP(X1052,Table9[],7,0),AC1052
+AB1052+Z1052+VLOOKUP(X1052,Table9[],4,0),AC1052+AB1052+Z1052),AC1052
+AB1052+Z1052)))</f>
        <v>#VALUE!</v>
      </c>
      <c r="AE1052" s="42"/>
      <c r="AF1052" s="15" t="str">
        <f>IFERROR(IF(COUNTIF(Table9[MM Year],X1052),
IF(AD1052&lt;VLOOKUP(X1052,Table9[],7,0),AD1052
+VLOOKUP(X1052,Table9[],4,0),AD1052),AD1052
),"")</f>
        <v/>
      </c>
      <c r="AG1052" s="5"/>
      <c r="AH1052" s="5"/>
      <c r="AI1052" s="5"/>
      <c r="AJ1052" s="6"/>
      <c r="AK1052" s="6"/>
      <c r="AL1052" s="12" t="str">
        <f t="shared" si="167"/>
        <v/>
      </c>
      <c r="AM1052" s="5"/>
      <c r="AN1052" s="27" t="str">
        <f t="shared" si="168"/>
        <v/>
      </c>
      <c r="AO1052" s="5"/>
      <c r="AP1052" s="5"/>
      <c r="AQ1052" s="6"/>
      <c r="AR1052" s="12" t="str">
        <f t="shared" si="169"/>
        <v/>
      </c>
      <c r="AS1052" s="6"/>
      <c r="AT1052" s="5"/>
      <c r="AU1052" s="53"/>
      <c r="AV1052" s="53"/>
      <c r="AW1052" s="54"/>
      <c r="AX1052" s="15" t="str">
        <f t="shared" si="170"/>
        <v/>
      </c>
      <c r="AY1052" s="5"/>
      <c r="AZ1052" s="27" t="str">
        <f>IFERROR(VLOOKUP(AY1052,vlookup!A$2:I$331,2,FALSE),"")</f>
        <v/>
      </c>
      <c r="BA1052" s="27" t="str">
        <f>IFERROR(VLOOKUP(AY1052,vlookup!A$2:I$331,3,FALSE),"")</f>
        <v/>
      </c>
      <c r="BB1052" s="5"/>
      <c r="BC1052" s="27" t="str">
        <f>IFERROR(VLOOKUP(BB1052,vlookup!D$2:E$331,2,FALSE),"")</f>
        <v/>
      </c>
      <c r="BD1052" s="5"/>
      <c r="BE1052" s="27" t="str">
        <f t="shared" si="171"/>
        <v/>
      </c>
      <c r="BF1052" s="27" t="str">
        <f>IFERROR(VLOOKUP(BE1052,vlookup!G$2:I$331,2,FALSE),"")</f>
        <v/>
      </c>
      <c r="BG1052" s="27" t="str">
        <f>IFERROR(VLOOKUP(BE1052,vlookup!G$2:I$331,3,FALSE),"")</f>
        <v/>
      </c>
      <c r="BH1052" s="5"/>
      <c r="BI1052" s="6"/>
      <c r="BJ1052" s="6"/>
      <c r="BK1052" s="6"/>
      <c r="BL1052" s="6"/>
    </row>
    <row r="1053" spans="1:64">
      <c r="A1053" s="4"/>
      <c r="B1053" s="5"/>
      <c r="C1053" s="27" t="str">
        <f>IFERROR(VLOOKUP(B1053,vlookup!A$2:I$331,2,FALSE),"")</f>
        <v/>
      </c>
      <c r="D1053" s="27" t="str">
        <f>IFERROR(VLOOKUP(B1053,vlookup!A$2:I$331,3,FALSE),"")</f>
        <v/>
      </c>
      <c r="E1053" s="5"/>
      <c r="F1053" s="27" t="str">
        <f>IFERROR(VLOOKUP(E1053,vlookup!D$2:E$331,2,FALSE),"")</f>
        <v/>
      </c>
      <c r="G1053" s="5"/>
      <c r="H1053" s="27" t="str">
        <f t="shared" si="162"/>
        <v/>
      </c>
      <c r="I1053" s="27" t="str">
        <f>IFERROR(VLOOKUP(H1053,vlookup!G$2:I$331,2,FALSE),"")</f>
        <v/>
      </c>
      <c r="J1053" s="27" t="str">
        <f>IFERROR(VLOOKUP(H1053,vlookup!G$2:I$331,3,FALSE),"")</f>
        <v/>
      </c>
      <c r="K1053" s="5"/>
      <c r="L1053" s="6"/>
      <c r="M1053" s="6"/>
      <c r="N1053" s="6"/>
      <c r="O1053" s="6"/>
      <c r="P1053" s="6"/>
      <c r="Q1053" s="14" t="str">
        <f t="shared" si="163"/>
        <v/>
      </c>
      <c r="R1053" s="5"/>
      <c r="S1053" s="6"/>
      <c r="T1053" s="6"/>
      <c r="U1053" s="5"/>
      <c r="V1053" s="45">
        <f t="shared" si="164"/>
        <v>0</v>
      </c>
      <c r="W1053" s="45">
        <f t="shared" si="165"/>
        <v>0</v>
      </c>
      <c r="X1053" s="45" t="e">
        <f t="shared" si="166"/>
        <v>#VALUE!</v>
      </c>
      <c r="Y1053" s="45">
        <f>IFERROR(VALUE(V1053),VLOOKUP(V1053,DayReplace[],2,0))</f>
        <v>0</v>
      </c>
      <c r="Z1053" s="45">
        <f>IF(V1053=0,1,
IF(OR(AND(COUNTIF(Table12[Normal and Leap Years],X1053),AA1053=3,Y1053=30),
AND(COUNTIF(Table9[MM Year],X1053),COUNTIF(Table13[Always 29-Day Months],AA1053),Y1053=30)),Y1053
-1,Y1053))</f>
        <v>1</v>
      </c>
      <c r="AA1053" s="45">
        <f>IFERROR(VALUE(W1053),VLOOKUP(W1053,MonthReplace[],2,0))</f>
        <v>0</v>
      </c>
      <c r="AB1053" s="45" t="e">
        <f>IF(COUNTIF(Table9[MM Year],X1053),VLOOKUP(AA1053,MonthSerial[],VLOOKUP(X1053,Table9[],3,0)+2,0),DATE(X1053,AA1053,0)-AC1053)</f>
        <v>#VALUE!</v>
      </c>
      <c r="AC1053" s="45" t="e">
        <f>IF(COUNTIF(Table9[MM Year],X1053),
VLOOKUP(X1053,Table9[],5,0),
DATE(X1053,1,0))</f>
        <v>#VALUE!</v>
      </c>
      <c r="AD1053" s="46" t="e">
        <f>IF(AA1053=0,DATE(YEAR(AC1053+1),7,16),
IF(V1053=0,IF(COUNTIF(Table9[MM Year],X1053),AC1053+AB1053+Z1053+15-DAY(AC1053+AB1053+Z1053+15)+16,AC1053+AB1053+Z1053-DAY(AC1053+AB1053+Z1053)+16),
IF(COUNTIF(Table9[MM Year],X1053),
IF(AC1053+AB1053+Z1053&lt;VLOOKUP(X1053,Table9[],7,0),AC1053
+AB1053+Z1053+VLOOKUP(X1053,Table9[],4,0),AC1053+AB1053+Z1053),AC1053
+AB1053+Z1053)))</f>
        <v>#VALUE!</v>
      </c>
      <c r="AE1053" s="42"/>
      <c r="AF1053" s="15" t="str">
        <f>IFERROR(IF(COUNTIF(Table9[MM Year],X1053),
IF(AD1053&lt;VLOOKUP(X1053,Table9[],7,0),AD1053
+VLOOKUP(X1053,Table9[],4,0),AD1053),AD1053
),"")</f>
        <v/>
      </c>
      <c r="AG1053" s="5"/>
      <c r="AH1053" s="5"/>
      <c r="AI1053" s="5"/>
      <c r="AJ1053" s="6"/>
      <c r="AK1053" s="6"/>
      <c r="AL1053" s="12" t="str">
        <f t="shared" si="167"/>
        <v/>
      </c>
      <c r="AM1053" s="5"/>
      <c r="AN1053" s="27" t="str">
        <f t="shared" si="168"/>
        <v/>
      </c>
      <c r="AO1053" s="5"/>
      <c r="AP1053" s="5"/>
      <c r="AQ1053" s="6"/>
      <c r="AR1053" s="12" t="str">
        <f t="shared" si="169"/>
        <v/>
      </c>
      <c r="AS1053" s="6"/>
      <c r="AT1053" s="5"/>
      <c r="AU1053" s="53"/>
      <c r="AV1053" s="53"/>
      <c r="AW1053" s="54"/>
      <c r="AX1053" s="15" t="str">
        <f t="shared" si="170"/>
        <v/>
      </c>
      <c r="AY1053" s="5"/>
      <c r="AZ1053" s="27" t="str">
        <f>IFERROR(VLOOKUP(AY1053,vlookup!A$2:I$331,2,FALSE),"")</f>
        <v/>
      </c>
      <c r="BA1053" s="27" t="str">
        <f>IFERROR(VLOOKUP(AY1053,vlookup!A$2:I$331,3,FALSE),"")</f>
        <v/>
      </c>
      <c r="BB1053" s="5"/>
      <c r="BC1053" s="27" t="str">
        <f>IFERROR(VLOOKUP(BB1053,vlookup!D$2:E$331,2,FALSE),"")</f>
        <v/>
      </c>
      <c r="BD1053" s="5"/>
      <c r="BE1053" s="27" t="str">
        <f t="shared" si="171"/>
        <v/>
      </c>
      <c r="BF1053" s="27" t="str">
        <f>IFERROR(VLOOKUP(BE1053,vlookup!G$2:I$331,2,FALSE),"")</f>
        <v/>
      </c>
      <c r="BG1053" s="27" t="str">
        <f>IFERROR(VLOOKUP(BE1053,vlookup!G$2:I$331,3,FALSE),"")</f>
        <v/>
      </c>
      <c r="BH1053" s="5"/>
      <c r="BI1053" s="6"/>
      <c r="BJ1053" s="6"/>
      <c r="BK1053" s="6"/>
      <c r="BL1053" s="6"/>
    </row>
    <row r="1054" spans="1:64">
      <c r="A1054" s="4"/>
      <c r="B1054" s="5"/>
      <c r="C1054" s="27" t="str">
        <f>IFERROR(VLOOKUP(B1054,vlookup!A$2:I$331,2,FALSE),"")</f>
        <v/>
      </c>
      <c r="D1054" s="27" t="str">
        <f>IFERROR(VLOOKUP(B1054,vlookup!A$2:I$331,3,FALSE),"")</f>
        <v/>
      </c>
      <c r="E1054" s="5"/>
      <c r="F1054" s="27" t="str">
        <f>IFERROR(VLOOKUP(E1054,vlookup!D$2:E$331,2,FALSE),"")</f>
        <v/>
      </c>
      <c r="G1054" s="5"/>
      <c r="H1054" s="27" t="str">
        <f t="shared" si="162"/>
        <v/>
      </c>
      <c r="I1054" s="27" t="str">
        <f>IFERROR(VLOOKUP(H1054,vlookup!G$2:I$331,2,FALSE),"")</f>
        <v/>
      </c>
      <c r="J1054" s="27" t="str">
        <f>IFERROR(VLOOKUP(H1054,vlookup!G$2:I$331,3,FALSE),"")</f>
        <v/>
      </c>
      <c r="K1054" s="5"/>
      <c r="L1054" s="6"/>
      <c r="M1054" s="6"/>
      <c r="N1054" s="6"/>
      <c r="O1054" s="6"/>
      <c r="P1054" s="6"/>
      <c r="Q1054" s="14" t="str">
        <f t="shared" si="163"/>
        <v/>
      </c>
      <c r="R1054" s="5"/>
      <c r="S1054" s="6"/>
      <c r="T1054" s="6"/>
      <c r="U1054" s="5"/>
      <c r="V1054" s="45">
        <f t="shared" si="164"/>
        <v>0</v>
      </c>
      <c r="W1054" s="45">
        <f t="shared" si="165"/>
        <v>0</v>
      </c>
      <c r="X1054" s="45" t="e">
        <f t="shared" si="166"/>
        <v>#VALUE!</v>
      </c>
      <c r="Y1054" s="45">
        <f>IFERROR(VALUE(V1054),VLOOKUP(V1054,DayReplace[],2,0))</f>
        <v>0</v>
      </c>
      <c r="Z1054" s="45">
        <f>IF(V1054=0,1,
IF(OR(AND(COUNTIF(Table12[Normal and Leap Years],X1054),AA1054=3,Y1054=30),
AND(COUNTIF(Table9[MM Year],X1054),COUNTIF(Table13[Always 29-Day Months],AA1054),Y1054=30)),Y1054
-1,Y1054))</f>
        <v>1</v>
      </c>
      <c r="AA1054" s="45">
        <f>IFERROR(VALUE(W1054),VLOOKUP(W1054,MonthReplace[],2,0))</f>
        <v>0</v>
      </c>
      <c r="AB1054" s="45" t="e">
        <f>IF(COUNTIF(Table9[MM Year],X1054),VLOOKUP(AA1054,MonthSerial[],VLOOKUP(X1054,Table9[],3,0)+2,0),DATE(X1054,AA1054,0)-AC1054)</f>
        <v>#VALUE!</v>
      </c>
      <c r="AC1054" s="45" t="e">
        <f>IF(COUNTIF(Table9[MM Year],X1054),
VLOOKUP(X1054,Table9[],5,0),
DATE(X1054,1,0))</f>
        <v>#VALUE!</v>
      </c>
      <c r="AD1054" s="46" t="e">
        <f>IF(AA1054=0,DATE(YEAR(AC1054+1),7,16),
IF(V1054=0,IF(COUNTIF(Table9[MM Year],X1054),AC1054+AB1054+Z1054+15-DAY(AC1054+AB1054+Z1054+15)+16,AC1054+AB1054+Z1054-DAY(AC1054+AB1054+Z1054)+16),
IF(COUNTIF(Table9[MM Year],X1054),
IF(AC1054+AB1054+Z1054&lt;VLOOKUP(X1054,Table9[],7,0),AC1054
+AB1054+Z1054+VLOOKUP(X1054,Table9[],4,0),AC1054+AB1054+Z1054),AC1054
+AB1054+Z1054)))</f>
        <v>#VALUE!</v>
      </c>
      <c r="AE1054" s="42"/>
      <c r="AF1054" s="15" t="str">
        <f>IFERROR(IF(COUNTIF(Table9[MM Year],X1054),
IF(AD1054&lt;VLOOKUP(X1054,Table9[],7,0),AD1054
+VLOOKUP(X1054,Table9[],4,0),AD1054),AD1054
),"")</f>
        <v/>
      </c>
      <c r="AG1054" s="5"/>
      <c r="AH1054" s="5"/>
      <c r="AI1054" s="5"/>
      <c r="AJ1054" s="6"/>
      <c r="AK1054" s="6"/>
      <c r="AL1054" s="12" t="str">
        <f t="shared" si="167"/>
        <v/>
      </c>
      <c r="AM1054" s="5"/>
      <c r="AN1054" s="27" t="str">
        <f t="shared" si="168"/>
        <v/>
      </c>
      <c r="AO1054" s="5"/>
      <c r="AP1054" s="5"/>
      <c r="AQ1054" s="6"/>
      <c r="AR1054" s="12" t="str">
        <f t="shared" si="169"/>
        <v/>
      </c>
      <c r="AS1054" s="6"/>
      <c r="AT1054" s="5"/>
      <c r="AU1054" s="53"/>
      <c r="AV1054" s="53"/>
      <c r="AW1054" s="54"/>
      <c r="AX1054" s="15" t="str">
        <f t="shared" si="170"/>
        <v/>
      </c>
      <c r="AY1054" s="5"/>
      <c r="AZ1054" s="27" t="str">
        <f>IFERROR(VLOOKUP(AY1054,vlookup!A$2:I$331,2,FALSE),"")</f>
        <v/>
      </c>
      <c r="BA1054" s="27" t="str">
        <f>IFERROR(VLOOKUP(AY1054,vlookup!A$2:I$331,3,FALSE),"")</f>
        <v/>
      </c>
      <c r="BB1054" s="5"/>
      <c r="BC1054" s="27" t="str">
        <f>IFERROR(VLOOKUP(BB1054,vlookup!D$2:E$331,2,FALSE),"")</f>
        <v/>
      </c>
      <c r="BD1054" s="5"/>
      <c r="BE1054" s="27" t="str">
        <f t="shared" si="171"/>
        <v/>
      </c>
      <c r="BF1054" s="27" t="str">
        <f>IFERROR(VLOOKUP(BE1054,vlookup!G$2:I$331,2,FALSE),"")</f>
        <v/>
      </c>
      <c r="BG1054" s="27" t="str">
        <f>IFERROR(VLOOKUP(BE1054,vlookup!G$2:I$331,3,FALSE),"")</f>
        <v/>
      </c>
      <c r="BH1054" s="5"/>
      <c r="BI1054" s="6"/>
      <c r="BJ1054" s="6"/>
      <c r="BK1054" s="6"/>
      <c r="BL1054" s="6"/>
    </row>
    <row r="1055" spans="1:64">
      <c r="A1055" s="4"/>
      <c r="B1055" s="5"/>
      <c r="C1055" s="27" t="str">
        <f>IFERROR(VLOOKUP(B1055,vlookup!A$2:I$331,2,FALSE),"")</f>
        <v/>
      </c>
      <c r="D1055" s="27" t="str">
        <f>IFERROR(VLOOKUP(B1055,vlookup!A$2:I$331,3,FALSE),"")</f>
        <v/>
      </c>
      <c r="E1055" s="5"/>
      <c r="F1055" s="27" t="str">
        <f>IFERROR(VLOOKUP(E1055,vlookup!D$2:E$331,2,FALSE),"")</f>
        <v/>
      </c>
      <c r="G1055" s="5"/>
      <c r="H1055" s="27" t="str">
        <f t="shared" si="162"/>
        <v/>
      </c>
      <c r="I1055" s="27" t="str">
        <f>IFERROR(VLOOKUP(H1055,vlookup!G$2:I$331,2,FALSE),"")</f>
        <v/>
      </c>
      <c r="J1055" s="27" t="str">
        <f>IFERROR(VLOOKUP(H1055,vlookup!G$2:I$331,3,FALSE),"")</f>
        <v/>
      </c>
      <c r="K1055" s="5"/>
      <c r="L1055" s="6"/>
      <c r="M1055" s="6"/>
      <c r="N1055" s="6"/>
      <c r="O1055" s="6"/>
      <c r="P1055" s="6"/>
      <c r="Q1055" s="14" t="str">
        <f t="shared" si="163"/>
        <v/>
      </c>
      <c r="R1055" s="5"/>
      <c r="S1055" s="6"/>
      <c r="T1055" s="6"/>
      <c r="U1055" s="5"/>
      <c r="V1055" s="45">
        <f t="shared" si="164"/>
        <v>0</v>
      </c>
      <c r="W1055" s="45">
        <f t="shared" si="165"/>
        <v>0</v>
      </c>
      <c r="X1055" s="45" t="e">
        <f t="shared" si="166"/>
        <v>#VALUE!</v>
      </c>
      <c r="Y1055" s="45">
        <f>IFERROR(VALUE(V1055),VLOOKUP(V1055,DayReplace[],2,0))</f>
        <v>0</v>
      </c>
      <c r="Z1055" s="45">
        <f>IF(V1055=0,1,
IF(OR(AND(COUNTIF(Table12[Normal and Leap Years],X1055),AA1055=3,Y1055=30),
AND(COUNTIF(Table9[MM Year],X1055),COUNTIF(Table13[Always 29-Day Months],AA1055),Y1055=30)),Y1055
-1,Y1055))</f>
        <v>1</v>
      </c>
      <c r="AA1055" s="45">
        <f>IFERROR(VALUE(W1055),VLOOKUP(W1055,MonthReplace[],2,0))</f>
        <v>0</v>
      </c>
      <c r="AB1055" s="45" t="e">
        <f>IF(COUNTIF(Table9[MM Year],X1055),VLOOKUP(AA1055,MonthSerial[],VLOOKUP(X1055,Table9[],3,0)+2,0),DATE(X1055,AA1055,0)-AC1055)</f>
        <v>#VALUE!</v>
      </c>
      <c r="AC1055" s="45" t="e">
        <f>IF(COUNTIF(Table9[MM Year],X1055),
VLOOKUP(X1055,Table9[],5,0),
DATE(X1055,1,0))</f>
        <v>#VALUE!</v>
      </c>
      <c r="AD1055" s="46" t="e">
        <f>IF(AA1055=0,DATE(YEAR(AC1055+1),7,16),
IF(V1055=0,IF(COUNTIF(Table9[MM Year],X1055),AC1055+AB1055+Z1055+15-DAY(AC1055+AB1055+Z1055+15)+16,AC1055+AB1055+Z1055-DAY(AC1055+AB1055+Z1055)+16),
IF(COUNTIF(Table9[MM Year],X1055),
IF(AC1055+AB1055+Z1055&lt;VLOOKUP(X1055,Table9[],7,0),AC1055
+AB1055+Z1055+VLOOKUP(X1055,Table9[],4,0),AC1055+AB1055+Z1055),AC1055
+AB1055+Z1055)))</f>
        <v>#VALUE!</v>
      </c>
      <c r="AE1055" s="42"/>
      <c r="AF1055" s="15" t="str">
        <f>IFERROR(IF(COUNTIF(Table9[MM Year],X1055),
IF(AD1055&lt;VLOOKUP(X1055,Table9[],7,0),AD1055
+VLOOKUP(X1055,Table9[],4,0),AD1055),AD1055
),"")</f>
        <v/>
      </c>
      <c r="AG1055" s="5"/>
      <c r="AH1055" s="5"/>
      <c r="AI1055" s="5"/>
      <c r="AJ1055" s="6"/>
      <c r="AK1055" s="6"/>
      <c r="AL1055" s="12" t="str">
        <f t="shared" si="167"/>
        <v/>
      </c>
      <c r="AM1055" s="5"/>
      <c r="AN1055" s="27" t="str">
        <f t="shared" si="168"/>
        <v/>
      </c>
      <c r="AO1055" s="5"/>
      <c r="AP1055" s="5"/>
      <c r="AQ1055" s="6"/>
      <c r="AR1055" s="12" t="str">
        <f t="shared" si="169"/>
        <v/>
      </c>
      <c r="AS1055" s="6"/>
      <c r="AT1055" s="5"/>
      <c r="AU1055" s="53"/>
      <c r="AV1055" s="53"/>
      <c r="AW1055" s="54"/>
      <c r="AX1055" s="15" t="str">
        <f t="shared" si="170"/>
        <v/>
      </c>
      <c r="AY1055" s="5"/>
      <c r="AZ1055" s="27" t="str">
        <f>IFERROR(VLOOKUP(AY1055,vlookup!A$2:I$331,2,FALSE),"")</f>
        <v/>
      </c>
      <c r="BA1055" s="27" t="str">
        <f>IFERROR(VLOOKUP(AY1055,vlookup!A$2:I$331,3,FALSE),"")</f>
        <v/>
      </c>
      <c r="BB1055" s="5"/>
      <c r="BC1055" s="27" t="str">
        <f>IFERROR(VLOOKUP(BB1055,vlookup!D$2:E$331,2,FALSE),"")</f>
        <v/>
      </c>
      <c r="BD1055" s="5"/>
      <c r="BE1055" s="27" t="str">
        <f t="shared" si="171"/>
        <v/>
      </c>
      <c r="BF1055" s="27" t="str">
        <f>IFERROR(VLOOKUP(BE1055,vlookup!G$2:I$331,2,FALSE),"")</f>
        <v/>
      </c>
      <c r="BG1055" s="27" t="str">
        <f>IFERROR(VLOOKUP(BE1055,vlookup!G$2:I$331,3,FALSE),"")</f>
        <v/>
      </c>
      <c r="BH1055" s="5"/>
      <c r="BI1055" s="6"/>
      <c r="BJ1055" s="6"/>
      <c r="BK1055" s="6"/>
      <c r="BL1055" s="6"/>
    </row>
    <row r="1056" spans="1:64">
      <c r="A1056" s="4"/>
      <c r="B1056" s="5"/>
      <c r="C1056" s="27" t="str">
        <f>IFERROR(VLOOKUP(B1056,vlookup!A$2:I$331,2,FALSE),"")</f>
        <v/>
      </c>
      <c r="D1056" s="27" t="str">
        <f>IFERROR(VLOOKUP(B1056,vlookup!A$2:I$331,3,FALSE),"")</f>
        <v/>
      </c>
      <c r="E1056" s="5"/>
      <c r="F1056" s="27" t="str">
        <f>IFERROR(VLOOKUP(E1056,vlookup!D$2:E$331,2,FALSE),"")</f>
        <v/>
      </c>
      <c r="G1056" s="5"/>
      <c r="H1056" s="27" t="str">
        <f t="shared" si="162"/>
        <v/>
      </c>
      <c r="I1056" s="27" t="str">
        <f>IFERROR(VLOOKUP(H1056,vlookup!G$2:I$331,2,FALSE),"")</f>
        <v/>
      </c>
      <c r="J1056" s="27" t="str">
        <f>IFERROR(VLOOKUP(H1056,vlookup!G$2:I$331,3,FALSE),"")</f>
        <v/>
      </c>
      <c r="K1056" s="5"/>
      <c r="L1056" s="6"/>
      <c r="M1056" s="6"/>
      <c r="N1056" s="6"/>
      <c r="O1056" s="6"/>
      <c r="P1056" s="6"/>
      <c r="Q1056" s="14" t="str">
        <f t="shared" si="163"/>
        <v/>
      </c>
      <c r="R1056" s="5"/>
      <c r="S1056" s="6"/>
      <c r="T1056" s="6"/>
      <c r="U1056" s="5"/>
      <c r="V1056" s="45">
        <f t="shared" si="164"/>
        <v>0</v>
      </c>
      <c r="W1056" s="45">
        <f t="shared" si="165"/>
        <v>0</v>
      </c>
      <c r="X1056" s="45" t="e">
        <f t="shared" si="166"/>
        <v>#VALUE!</v>
      </c>
      <c r="Y1056" s="45">
        <f>IFERROR(VALUE(V1056),VLOOKUP(V1056,DayReplace[],2,0))</f>
        <v>0</v>
      </c>
      <c r="Z1056" s="45">
        <f>IF(V1056=0,1,
IF(OR(AND(COUNTIF(Table12[Normal and Leap Years],X1056),AA1056=3,Y1056=30),
AND(COUNTIF(Table9[MM Year],X1056),COUNTIF(Table13[Always 29-Day Months],AA1056),Y1056=30)),Y1056
-1,Y1056))</f>
        <v>1</v>
      </c>
      <c r="AA1056" s="45">
        <f>IFERROR(VALUE(W1056),VLOOKUP(W1056,MonthReplace[],2,0))</f>
        <v>0</v>
      </c>
      <c r="AB1056" s="45" t="e">
        <f>IF(COUNTIF(Table9[MM Year],X1056),VLOOKUP(AA1056,MonthSerial[],VLOOKUP(X1056,Table9[],3,0)+2,0),DATE(X1056,AA1056,0)-AC1056)</f>
        <v>#VALUE!</v>
      </c>
      <c r="AC1056" s="45" t="e">
        <f>IF(COUNTIF(Table9[MM Year],X1056),
VLOOKUP(X1056,Table9[],5,0),
DATE(X1056,1,0))</f>
        <v>#VALUE!</v>
      </c>
      <c r="AD1056" s="46" t="e">
        <f>IF(AA1056=0,DATE(YEAR(AC1056+1),7,16),
IF(V1056=0,IF(COUNTIF(Table9[MM Year],X1056),AC1056+AB1056+Z1056+15-DAY(AC1056+AB1056+Z1056+15)+16,AC1056+AB1056+Z1056-DAY(AC1056+AB1056+Z1056)+16),
IF(COUNTIF(Table9[MM Year],X1056),
IF(AC1056+AB1056+Z1056&lt;VLOOKUP(X1056,Table9[],7,0),AC1056
+AB1056+Z1056+VLOOKUP(X1056,Table9[],4,0),AC1056+AB1056+Z1056),AC1056
+AB1056+Z1056)))</f>
        <v>#VALUE!</v>
      </c>
      <c r="AE1056" s="42"/>
      <c r="AF1056" s="15" t="str">
        <f>IFERROR(IF(COUNTIF(Table9[MM Year],X1056),
IF(AD1056&lt;VLOOKUP(X1056,Table9[],7,0),AD1056
+VLOOKUP(X1056,Table9[],4,0),AD1056),AD1056
),"")</f>
        <v/>
      </c>
      <c r="AG1056" s="5"/>
      <c r="AH1056" s="5"/>
      <c r="AI1056" s="5"/>
      <c r="AJ1056" s="6"/>
      <c r="AK1056" s="6"/>
      <c r="AL1056" s="12" t="str">
        <f t="shared" si="167"/>
        <v/>
      </c>
      <c r="AM1056" s="5"/>
      <c r="AN1056" s="27" t="str">
        <f t="shared" si="168"/>
        <v/>
      </c>
      <c r="AO1056" s="5"/>
      <c r="AP1056" s="5"/>
      <c r="AQ1056" s="6"/>
      <c r="AR1056" s="12" t="str">
        <f t="shared" si="169"/>
        <v/>
      </c>
      <c r="AS1056" s="6"/>
      <c r="AT1056" s="5"/>
      <c r="AU1056" s="53"/>
      <c r="AV1056" s="53"/>
      <c r="AW1056" s="54"/>
      <c r="AX1056" s="15" t="str">
        <f t="shared" si="170"/>
        <v/>
      </c>
      <c r="AY1056" s="5"/>
      <c r="AZ1056" s="27" t="str">
        <f>IFERROR(VLOOKUP(AY1056,vlookup!A$2:I$331,2,FALSE),"")</f>
        <v/>
      </c>
      <c r="BA1056" s="27" t="str">
        <f>IFERROR(VLOOKUP(AY1056,vlookup!A$2:I$331,3,FALSE),"")</f>
        <v/>
      </c>
      <c r="BB1056" s="5"/>
      <c r="BC1056" s="27" t="str">
        <f>IFERROR(VLOOKUP(BB1056,vlookup!D$2:E$331,2,FALSE),"")</f>
        <v/>
      </c>
      <c r="BD1056" s="5"/>
      <c r="BE1056" s="27" t="str">
        <f t="shared" si="171"/>
        <v/>
      </c>
      <c r="BF1056" s="27" t="str">
        <f>IFERROR(VLOOKUP(BE1056,vlookup!G$2:I$331,2,FALSE),"")</f>
        <v/>
      </c>
      <c r="BG1056" s="27" t="str">
        <f>IFERROR(VLOOKUP(BE1056,vlookup!G$2:I$331,3,FALSE),"")</f>
        <v/>
      </c>
      <c r="BH1056" s="5"/>
      <c r="BI1056" s="6"/>
      <c r="BJ1056" s="6"/>
      <c r="BK1056" s="6"/>
      <c r="BL1056" s="6"/>
    </row>
    <row r="1057" spans="1:64">
      <c r="A1057" s="4"/>
      <c r="B1057" s="5"/>
      <c r="C1057" s="27" t="str">
        <f>IFERROR(VLOOKUP(B1057,vlookup!A$2:I$331,2,FALSE),"")</f>
        <v/>
      </c>
      <c r="D1057" s="27" t="str">
        <f>IFERROR(VLOOKUP(B1057,vlookup!A$2:I$331,3,FALSE),"")</f>
        <v/>
      </c>
      <c r="E1057" s="5"/>
      <c r="F1057" s="27" t="str">
        <f>IFERROR(VLOOKUP(E1057,vlookup!D$2:E$331,2,FALSE),"")</f>
        <v/>
      </c>
      <c r="G1057" s="5"/>
      <c r="H1057" s="27" t="str">
        <f t="shared" si="162"/>
        <v/>
      </c>
      <c r="I1057" s="27" t="str">
        <f>IFERROR(VLOOKUP(H1057,vlookup!G$2:I$331,2,FALSE),"")</f>
        <v/>
      </c>
      <c r="J1057" s="27" t="str">
        <f>IFERROR(VLOOKUP(H1057,vlookup!G$2:I$331,3,FALSE),"")</f>
        <v/>
      </c>
      <c r="K1057" s="5"/>
      <c r="L1057" s="6"/>
      <c r="M1057" s="6"/>
      <c r="N1057" s="6"/>
      <c r="O1057" s="6"/>
      <c r="P1057" s="6"/>
      <c r="Q1057" s="14" t="str">
        <f t="shared" si="163"/>
        <v/>
      </c>
      <c r="R1057" s="5"/>
      <c r="S1057" s="6"/>
      <c r="T1057" s="6"/>
      <c r="U1057" s="5"/>
      <c r="V1057" s="45">
        <f t="shared" si="164"/>
        <v>0</v>
      </c>
      <c r="W1057" s="45">
        <f t="shared" si="165"/>
        <v>0</v>
      </c>
      <c r="X1057" s="45" t="e">
        <f t="shared" si="166"/>
        <v>#VALUE!</v>
      </c>
      <c r="Y1057" s="45">
        <f>IFERROR(VALUE(V1057),VLOOKUP(V1057,DayReplace[],2,0))</f>
        <v>0</v>
      </c>
      <c r="Z1057" s="45">
        <f>IF(V1057=0,1,
IF(OR(AND(COUNTIF(Table12[Normal and Leap Years],X1057),AA1057=3,Y1057=30),
AND(COUNTIF(Table9[MM Year],X1057),COUNTIF(Table13[Always 29-Day Months],AA1057),Y1057=30)),Y1057
-1,Y1057))</f>
        <v>1</v>
      </c>
      <c r="AA1057" s="45">
        <f>IFERROR(VALUE(W1057),VLOOKUP(W1057,MonthReplace[],2,0))</f>
        <v>0</v>
      </c>
      <c r="AB1057" s="45" t="e">
        <f>IF(COUNTIF(Table9[MM Year],X1057),VLOOKUP(AA1057,MonthSerial[],VLOOKUP(X1057,Table9[],3,0)+2,0),DATE(X1057,AA1057,0)-AC1057)</f>
        <v>#VALUE!</v>
      </c>
      <c r="AC1057" s="45" t="e">
        <f>IF(COUNTIF(Table9[MM Year],X1057),
VLOOKUP(X1057,Table9[],5,0),
DATE(X1057,1,0))</f>
        <v>#VALUE!</v>
      </c>
      <c r="AD1057" s="46" t="e">
        <f>IF(AA1057=0,DATE(YEAR(AC1057+1),7,16),
IF(V1057=0,IF(COUNTIF(Table9[MM Year],X1057),AC1057+AB1057+Z1057+15-DAY(AC1057+AB1057+Z1057+15)+16,AC1057+AB1057+Z1057-DAY(AC1057+AB1057+Z1057)+16),
IF(COUNTIF(Table9[MM Year],X1057),
IF(AC1057+AB1057+Z1057&lt;VLOOKUP(X1057,Table9[],7,0),AC1057
+AB1057+Z1057+VLOOKUP(X1057,Table9[],4,0),AC1057+AB1057+Z1057),AC1057
+AB1057+Z1057)))</f>
        <v>#VALUE!</v>
      </c>
      <c r="AE1057" s="42"/>
      <c r="AF1057" s="15" t="str">
        <f>IFERROR(IF(COUNTIF(Table9[MM Year],X1057),
IF(AD1057&lt;VLOOKUP(X1057,Table9[],7,0),AD1057
+VLOOKUP(X1057,Table9[],4,0),AD1057),AD1057
),"")</f>
        <v/>
      </c>
      <c r="AG1057" s="5"/>
      <c r="AH1057" s="5"/>
      <c r="AI1057" s="5"/>
      <c r="AJ1057" s="6"/>
      <c r="AK1057" s="6"/>
      <c r="AL1057" s="12" t="str">
        <f t="shared" si="167"/>
        <v/>
      </c>
      <c r="AM1057" s="5"/>
      <c r="AN1057" s="27" t="str">
        <f t="shared" si="168"/>
        <v/>
      </c>
      <c r="AO1057" s="5"/>
      <c r="AP1057" s="5"/>
      <c r="AQ1057" s="6"/>
      <c r="AR1057" s="12" t="str">
        <f t="shared" si="169"/>
        <v/>
      </c>
      <c r="AS1057" s="6"/>
      <c r="AT1057" s="5"/>
      <c r="AU1057" s="53"/>
      <c r="AV1057" s="53"/>
      <c r="AW1057" s="54"/>
      <c r="AX1057" s="15" t="str">
        <f t="shared" si="170"/>
        <v/>
      </c>
      <c r="AY1057" s="5"/>
      <c r="AZ1057" s="27" t="str">
        <f>IFERROR(VLOOKUP(AY1057,vlookup!A$2:I$331,2,FALSE),"")</f>
        <v/>
      </c>
      <c r="BA1057" s="27" t="str">
        <f>IFERROR(VLOOKUP(AY1057,vlookup!A$2:I$331,3,FALSE),"")</f>
        <v/>
      </c>
      <c r="BB1057" s="5"/>
      <c r="BC1057" s="27" t="str">
        <f>IFERROR(VLOOKUP(BB1057,vlookup!D$2:E$331,2,FALSE),"")</f>
        <v/>
      </c>
      <c r="BD1057" s="5"/>
      <c r="BE1057" s="27" t="str">
        <f t="shared" si="171"/>
        <v/>
      </c>
      <c r="BF1057" s="27" t="str">
        <f>IFERROR(VLOOKUP(BE1057,vlookup!G$2:I$331,2,FALSE),"")</f>
        <v/>
      </c>
      <c r="BG1057" s="27" t="str">
        <f>IFERROR(VLOOKUP(BE1057,vlookup!G$2:I$331,3,FALSE),"")</f>
        <v/>
      </c>
      <c r="BH1057" s="5"/>
      <c r="BI1057" s="6"/>
      <c r="BJ1057" s="6"/>
      <c r="BK1057" s="6"/>
      <c r="BL1057" s="6"/>
    </row>
    <row r="1058" spans="1:64">
      <c r="A1058" s="4"/>
      <c r="B1058" s="5"/>
      <c r="C1058" s="27" t="str">
        <f>IFERROR(VLOOKUP(B1058,vlookup!A$2:I$331,2,FALSE),"")</f>
        <v/>
      </c>
      <c r="D1058" s="27" t="str">
        <f>IFERROR(VLOOKUP(B1058,vlookup!A$2:I$331,3,FALSE),"")</f>
        <v/>
      </c>
      <c r="E1058" s="5"/>
      <c r="F1058" s="27" t="str">
        <f>IFERROR(VLOOKUP(E1058,vlookup!D$2:E$331,2,FALSE),"")</f>
        <v/>
      </c>
      <c r="G1058" s="5"/>
      <c r="H1058" s="27" t="str">
        <f t="shared" si="162"/>
        <v/>
      </c>
      <c r="I1058" s="27" t="str">
        <f>IFERROR(VLOOKUP(H1058,vlookup!G$2:I$331,2,FALSE),"")</f>
        <v/>
      </c>
      <c r="J1058" s="27" t="str">
        <f>IFERROR(VLOOKUP(H1058,vlookup!G$2:I$331,3,FALSE),"")</f>
        <v/>
      </c>
      <c r="K1058" s="5"/>
      <c r="L1058" s="6"/>
      <c r="M1058" s="6"/>
      <c r="N1058" s="6"/>
      <c r="O1058" s="6"/>
      <c r="P1058" s="6"/>
      <c r="Q1058" s="14" t="str">
        <f t="shared" si="163"/>
        <v/>
      </c>
      <c r="R1058" s="5"/>
      <c r="S1058" s="6"/>
      <c r="T1058" s="6"/>
      <c r="U1058" s="5"/>
      <c r="V1058" s="45">
        <f t="shared" si="164"/>
        <v>0</v>
      </c>
      <c r="W1058" s="45">
        <f t="shared" si="165"/>
        <v>0</v>
      </c>
      <c r="X1058" s="45" t="e">
        <f t="shared" si="166"/>
        <v>#VALUE!</v>
      </c>
      <c r="Y1058" s="45">
        <f>IFERROR(VALUE(V1058),VLOOKUP(V1058,DayReplace[],2,0))</f>
        <v>0</v>
      </c>
      <c r="Z1058" s="45">
        <f>IF(V1058=0,1,
IF(OR(AND(COUNTIF(Table12[Normal and Leap Years],X1058),AA1058=3,Y1058=30),
AND(COUNTIF(Table9[MM Year],X1058),COUNTIF(Table13[Always 29-Day Months],AA1058),Y1058=30)),Y1058
-1,Y1058))</f>
        <v>1</v>
      </c>
      <c r="AA1058" s="45">
        <f>IFERROR(VALUE(W1058),VLOOKUP(W1058,MonthReplace[],2,0))</f>
        <v>0</v>
      </c>
      <c r="AB1058" s="45" t="e">
        <f>IF(COUNTIF(Table9[MM Year],X1058),VLOOKUP(AA1058,MonthSerial[],VLOOKUP(X1058,Table9[],3,0)+2,0),DATE(X1058,AA1058,0)-AC1058)</f>
        <v>#VALUE!</v>
      </c>
      <c r="AC1058" s="45" t="e">
        <f>IF(COUNTIF(Table9[MM Year],X1058),
VLOOKUP(X1058,Table9[],5,0),
DATE(X1058,1,0))</f>
        <v>#VALUE!</v>
      </c>
      <c r="AD1058" s="46" t="e">
        <f>IF(AA1058=0,DATE(YEAR(AC1058+1),7,16),
IF(V1058=0,IF(COUNTIF(Table9[MM Year],X1058),AC1058+AB1058+Z1058+15-DAY(AC1058+AB1058+Z1058+15)+16,AC1058+AB1058+Z1058-DAY(AC1058+AB1058+Z1058)+16),
IF(COUNTIF(Table9[MM Year],X1058),
IF(AC1058+AB1058+Z1058&lt;VLOOKUP(X1058,Table9[],7,0),AC1058
+AB1058+Z1058+VLOOKUP(X1058,Table9[],4,0),AC1058+AB1058+Z1058),AC1058
+AB1058+Z1058)))</f>
        <v>#VALUE!</v>
      </c>
      <c r="AE1058" s="42"/>
      <c r="AF1058" s="15" t="str">
        <f>IFERROR(IF(COUNTIF(Table9[MM Year],X1058),
IF(AD1058&lt;VLOOKUP(X1058,Table9[],7,0),AD1058
+VLOOKUP(X1058,Table9[],4,0),AD1058),AD1058
),"")</f>
        <v/>
      </c>
      <c r="AG1058" s="5"/>
      <c r="AH1058" s="5"/>
      <c r="AI1058" s="5"/>
      <c r="AJ1058" s="6"/>
      <c r="AK1058" s="6"/>
      <c r="AL1058" s="12" t="str">
        <f t="shared" si="167"/>
        <v/>
      </c>
      <c r="AM1058" s="5"/>
      <c r="AN1058" s="27" t="str">
        <f t="shared" si="168"/>
        <v/>
      </c>
      <c r="AO1058" s="5"/>
      <c r="AP1058" s="5"/>
      <c r="AQ1058" s="6"/>
      <c r="AR1058" s="12" t="str">
        <f t="shared" si="169"/>
        <v/>
      </c>
      <c r="AS1058" s="6"/>
      <c r="AT1058" s="5"/>
      <c r="AU1058" s="53"/>
      <c r="AV1058" s="53"/>
      <c r="AW1058" s="54"/>
      <c r="AX1058" s="15" t="str">
        <f t="shared" si="170"/>
        <v/>
      </c>
      <c r="AY1058" s="5"/>
      <c r="AZ1058" s="27" t="str">
        <f>IFERROR(VLOOKUP(AY1058,vlookup!A$2:I$331,2,FALSE),"")</f>
        <v/>
      </c>
      <c r="BA1058" s="27" t="str">
        <f>IFERROR(VLOOKUP(AY1058,vlookup!A$2:I$331,3,FALSE),"")</f>
        <v/>
      </c>
      <c r="BB1058" s="5"/>
      <c r="BC1058" s="27" t="str">
        <f>IFERROR(VLOOKUP(BB1058,vlookup!D$2:E$331,2,FALSE),"")</f>
        <v/>
      </c>
      <c r="BD1058" s="5"/>
      <c r="BE1058" s="27" t="str">
        <f t="shared" si="171"/>
        <v/>
      </c>
      <c r="BF1058" s="27" t="str">
        <f>IFERROR(VLOOKUP(BE1058,vlookup!G$2:I$331,2,FALSE),"")</f>
        <v/>
      </c>
      <c r="BG1058" s="27" t="str">
        <f>IFERROR(VLOOKUP(BE1058,vlookup!G$2:I$331,3,FALSE),"")</f>
        <v/>
      </c>
      <c r="BH1058" s="5"/>
      <c r="BI1058" s="6"/>
      <c r="BJ1058" s="6"/>
      <c r="BK1058" s="6"/>
      <c r="BL1058" s="6"/>
    </row>
    <row r="1059" spans="1:64">
      <c r="A1059" s="4"/>
      <c r="B1059" s="5"/>
      <c r="C1059" s="27" t="str">
        <f>IFERROR(VLOOKUP(B1059,vlookup!A$2:I$331,2,FALSE),"")</f>
        <v/>
      </c>
      <c r="D1059" s="27" t="str">
        <f>IFERROR(VLOOKUP(B1059,vlookup!A$2:I$331,3,FALSE),"")</f>
        <v/>
      </c>
      <c r="E1059" s="5"/>
      <c r="F1059" s="27" t="str">
        <f>IFERROR(VLOOKUP(E1059,vlookup!D$2:E$331,2,FALSE),"")</f>
        <v/>
      </c>
      <c r="G1059" s="5"/>
      <c r="H1059" s="27" t="str">
        <f t="shared" si="162"/>
        <v/>
      </c>
      <c r="I1059" s="27" t="str">
        <f>IFERROR(VLOOKUP(H1059,vlookup!G$2:I$331,2,FALSE),"")</f>
        <v/>
      </c>
      <c r="J1059" s="27" t="str">
        <f>IFERROR(VLOOKUP(H1059,vlookup!G$2:I$331,3,FALSE),"")</f>
        <v/>
      </c>
      <c r="K1059" s="5"/>
      <c r="L1059" s="6"/>
      <c r="M1059" s="6"/>
      <c r="N1059" s="6"/>
      <c r="O1059" s="6"/>
      <c r="P1059" s="6"/>
      <c r="Q1059" s="14" t="str">
        <f t="shared" si="163"/>
        <v/>
      </c>
      <c r="R1059" s="5"/>
      <c r="S1059" s="6"/>
      <c r="T1059" s="6"/>
      <c r="U1059" s="5"/>
      <c r="V1059" s="45">
        <f t="shared" si="164"/>
        <v>0</v>
      </c>
      <c r="W1059" s="45">
        <f t="shared" si="165"/>
        <v>0</v>
      </c>
      <c r="X1059" s="45" t="e">
        <f t="shared" si="166"/>
        <v>#VALUE!</v>
      </c>
      <c r="Y1059" s="45">
        <f>IFERROR(VALUE(V1059),VLOOKUP(V1059,DayReplace[],2,0))</f>
        <v>0</v>
      </c>
      <c r="Z1059" s="45">
        <f>IF(V1059=0,1,
IF(OR(AND(COUNTIF(Table12[Normal and Leap Years],X1059),AA1059=3,Y1059=30),
AND(COUNTIF(Table9[MM Year],X1059),COUNTIF(Table13[Always 29-Day Months],AA1059),Y1059=30)),Y1059
-1,Y1059))</f>
        <v>1</v>
      </c>
      <c r="AA1059" s="45">
        <f>IFERROR(VALUE(W1059),VLOOKUP(W1059,MonthReplace[],2,0))</f>
        <v>0</v>
      </c>
      <c r="AB1059" s="45" t="e">
        <f>IF(COUNTIF(Table9[MM Year],X1059),VLOOKUP(AA1059,MonthSerial[],VLOOKUP(X1059,Table9[],3,0)+2,0),DATE(X1059,AA1059,0)-AC1059)</f>
        <v>#VALUE!</v>
      </c>
      <c r="AC1059" s="45" t="e">
        <f>IF(COUNTIF(Table9[MM Year],X1059),
VLOOKUP(X1059,Table9[],5,0),
DATE(X1059,1,0))</f>
        <v>#VALUE!</v>
      </c>
      <c r="AD1059" s="46" t="e">
        <f>IF(AA1059=0,DATE(YEAR(AC1059+1),7,16),
IF(V1059=0,IF(COUNTIF(Table9[MM Year],X1059),AC1059+AB1059+Z1059+15-DAY(AC1059+AB1059+Z1059+15)+16,AC1059+AB1059+Z1059-DAY(AC1059+AB1059+Z1059)+16),
IF(COUNTIF(Table9[MM Year],X1059),
IF(AC1059+AB1059+Z1059&lt;VLOOKUP(X1059,Table9[],7,0),AC1059
+AB1059+Z1059+VLOOKUP(X1059,Table9[],4,0),AC1059+AB1059+Z1059),AC1059
+AB1059+Z1059)))</f>
        <v>#VALUE!</v>
      </c>
      <c r="AE1059" s="42"/>
      <c r="AF1059" s="15" t="str">
        <f>IFERROR(IF(COUNTIF(Table9[MM Year],X1059),
IF(AD1059&lt;VLOOKUP(X1059,Table9[],7,0),AD1059
+VLOOKUP(X1059,Table9[],4,0),AD1059),AD1059
),"")</f>
        <v/>
      </c>
      <c r="AG1059" s="5"/>
      <c r="AH1059" s="5"/>
      <c r="AI1059" s="5"/>
      <c r="AJ1059" s="6"/>
      <c r="AK1059" s="6"/>
      <c r="AL1059" s="12" t="str">
        <f t="shared" si="167"/>
        <v/>
      </c>
      <c r="AM1059" s="5"/>
      <c r="AN1059" s="27" t="str">
        <f t="shared" si="168"/>
        <v/>
      </c>
      <c r="AO1059" s="5"/>
      <c r="AP1059" s="5"/>
      <c r="AQ1059" s="6"/>
      <c r="AR1059" s="12" t="str">
        <f t="shared" si="169"/>
        <v/>
      </c>
      <c r="AS1059" s="6"/>
      <c r="AT1059" s="5"/>
      <c r="AU1059" s="53"/>
      <c r="AV1059" s="53"/>
      <c r="AW1059" s="54"/>
      <c r="AX1059" s="15" t="str">
        <f t="shared" si="170"/>
        <v/>
      </c>
      <c r="AY1059" s="5"/>
      <c r="AZ1059" s="27" t="str">
        <f>IFERROR(VLOOKUP(AY1059,vlookup!A$2:I$331,2,FALSE),"")</f>
        <v/>
      </c>
      <c r="BA1059" s="27" t="str">
        <f>IFERROR(VLOOKUP(AY1059,vlookup!A$2:I$331,3,FALSE),"")</f>
        <v/>
      </c>
      <c r="BB1059" s="5"/>
      <c r="BC1059" s="27" t="str">
        <f>IFERROR(VLOOKUP(BB1059,vlookup!D$2:E$331,2,FALSE),"")</f>
        <v/>
      </c>
      <c r="BD1059" s="5"/>
      <c r="BE1059" s="27" t="str">
        <f t="shared" si="171"/>
        <v/>
      </c>
      <c r="BF1059" s="27" t="str">
        <f>IFERROR(VLOOKUP(BE1059,vlookup!G$2:I$331,2,FALSE),"")</f>
        <v/>
      </c>
      <c r="BG1059" s="27" t="str">
        <f>IFERROR(VLOOKUP(BE1059,vlookup!G$2:I$331,3,FALSE),"")</f>
        <v/>
      </c>
      <c r="BH1059" s="5"/>
      <c r="BI1059" s="6"/>
      <c r="BJ1059" s="6"/>
      <c r="BK1059" s="6"/>
      <c r="BL1059" s="6"/>
    </row>
    <row r="1060" spans="1:64">
      <c r="A1060" s="4"/>
      <c r="B1060" s="5"/>
      <c r="C1060" s="27" t="str">
        <f>IFERROR(VLOOKUP(B1060,vlookup!A$2:I$331,2,FALSE),"")</f>
        <v/>
      </c>
      <c r="D1060" s="27" t="str">
        <f>IFERROR(VLOOKUP(B1060,vlookup!A$2:I$331,3,FALSE),"")</f>
        <v/>
      </c>
      <c r="E1060" s="5"/>
      <c r="F1060" s="27" t="str">
        <f>IFERROR(VLOOKUP(E1060,vlookup!D$2:E$331,2,FALSE),"")</f>
        <v/>
      </c>
      <c r="G1060" s="5"/>
      <c r="H1060" s="27" t="str">
        <f t="shared" si="162"/>
        <v/>
      </c>
      <c r="I1060" s="27" t="str">
        <f>IFERROR(VLOOKUP(H1060,vlookup!G$2:I$331,2,FALSE),"")</f>
        <v/>
      </c>
      <c r="J1060" s="27" t="str">
        <f>IFERROR(VLOOKUP(H1060,vlookup!G$2:I$331,3,FALSE),"")</f>
        <v/>
      </c>
      <c r="K1060" s="5"/>
      <c r="L1060" s="6"/>
      <c r="M1060" s="6"/>
      <c r="N1060" s="6"/>
      <c r="O1060" s="6"/>
      <c r="P1060" s="6"/>
      <c r="Q1060" s="14" t="str">
        <f t="shared" si="163"/>
        <v/>
      </c>
      <c r="R1060" s="5"/>
      <c r="S1060" s="6"/>
      <c r="T1060" s="6"/>
      <c r="U1060" s="5"/>
      <c r="V1060" s="45">
        <f t="shared" si="164"/>
        <v>0</v>
      </c>
      <c r="W1060" s="45">
        <f t="shared" si="165"/>
        <v>0</v>
      </c>
      <c r="X1060" s="45" t="e">
        <f t="shared" si="166"/>
        <v>#VALUE!</v>
      </c>
      <c r="Y1060" s="45">
        <f>IFERROR(VALUE(V1060),VLOOKUP(V1060,DayReplace[],2,0))</f>
        <v>0</v>
      </c>
      <c r="Z1060" s="45">
        <f>IF(V1060=0,1,
IF(OR(AND(COUNTIF(Table12[Normal and Leap Years],X1060),AA1060=3,Y1060=30),
AND(COUNTIF(Table9[MM Year],X1060),COUNTIF(Table13[Always 29-Day Months],AA1060),Y1060=30)),Y1060
-1,Y1060))</f>
        <v>1</v>
      </c>
      <c r="AA1060" s="45">
        <f>IFERROR(VALUE(W1060),VLOOKUP(W1060,MonthReplace[],2,0))</f>
        <v>0</v>
      </c>
      <c r="AB1060" s="45" t="e">
        <f>IF(COUNTIF(Table9[MM Year],X1060),VLOOKUP(AA1060,MonthSerial[],VLOOKUP(X1060,Table9[],3,0)+2,0),DATE(X1060,AA1060,0)-AC1060)</f>
        <v>#VALUE!</v>
      </c>
      <c r="AC1060" s="45" t="e">
        <f>IF(COUNTIF(Table9[MM Year],X1060),
VLOOKUP(X1060,Table9[],5,0),
DATE(X1060,1,0))</f>
        <v>#VALUE!</v>
      </c>
      <c r="AD1060" s="46" t="e">
        <f>IF(AA1060=0,DATE(YEAR(AC1060+1),7,16),
IF(V1060=0,IF(COUNTIF(Table9[MM Year],X1060),AC1060+AB1060+Z1060+15-DAY(AC1060+AB1060+Z1060+15)+16,AC1060+AB1060+Z1060-DAY(AC1060+AB1060+Z1060)+16),
IF(COUNTIF(Table9[MM Year],X1060),
IF(AC1060+AB1060+Z1060&lt;VLOOKUP(X1060,Table9[],7,0),AC1060
+AB1060+Z1060+VLOOKUP(X1060,Table9[],4,0),AC1060+AB1060+Z1060),AC1060
+AB1060+Z1060)))</f>
        <v>#VALUE!</v>
      </c>
      <c r="AE1060" s="42"/>
      <c r="AF1060" s="15" t="str">
        <f>IFERROR(IF(COUNTIF(Table9[MM Year],X1060),
IF(AD1060&lt;VLOOKUP(X1060,Table9[],7,0),AD1060
+VLOOKUP(X1060,Table9[],4,0),AD1060),AD1060
),"")</f>
        <v/>
      </c>
      <c r="AG1060" s="5"/>
      <c r="AH1060" s="5"/>
      <c r="AI1060" s="5"/>
      <c r="AJ1060" s="6"/>
      <c r="AK1060" s="6"/>
      <c r="AL1060" s="12" t="str">
        <f t="shared" si="167"/>
        <v/>
      </c>
      <c r="AM1060" s="5"/>
      <c r="AN1060" s="27" t="str">
        <f t="shared" si="168"/>
        <v/>
      </c>
      <c r="AO1060" s="5"/>
      <c r="AP1060" s="5"/>
      <c r="AQ1060" s="6"/>
      <c r="AR1060" s="12" t="str">
        <f t="shared" si="169"/>
        <v/>
      </c>
      <c r="AS1060" s="6"/>
      <c r="AT1060" s="5"/>
      <c r="AU1060" s="53"/>
      <c r="AV1060" s="53"/>
      <c r="AW1060" s="54"/>
      <c r="AX1060" s="15" t="str">
        <f t="shared" si="170"/>
        <v/>
      </c>
      <c r="AY1060" s="5"/>
      <c r="AZ1060" s="27" t="str">
        <f>IFERROR(VLOOKUP(AY1060,vlookup!A$2:I$331,2,FALSE),"")</f>
        <v/>
      </c>
      <c r="BA1060" s="27" t="str">
        <f>IFERROR(VLOOKUP(AY1060,vlookup!A$2:I$331,3,FALSE),"")</f>
        <v/>
      </c>
      <c r="BB1060" s="5"/>
      <c r="BC1060" s="27" t="str">
        <f>IFERROR(VLOOKUP(BB1060,vlookup!D$2:E$331,2,FALSE),"")</f>
        <v/>
      </c>
      <c r="BD1060" s="5"/>
      <c r="BE1060" s="27" t="str">
        <f t="shared" si="171"/>
        <v/>
      </c>
      <c r="BF1060" s="27" t="str">
        <f>IFERROR(VLOOKUP(BE1060,vlookup!G$2:I$331,2,FALSE),"")</f>
        <v/>
      </c>
      <c r="BG1060" s="27" t="str">
        <f>IFERROR(VLOOKUP(BE1060,vlookup!G$2:I$331,3,FALSE),"")</f>
        <v/>
      </c>
      <c r="BH1060" s="5"/>
      <c r="BI1060" s="6"/>
      <c r="BJ1060" s="6"/>
      <c r="BK1060" s="6"/>
      <c r="BL1060" s="6"/>
    </row>
    <row r="1061" spans="1:64">
      <c r="A1061" s="4"/>
      <c r="B1061" s="5"/>
      <c r="C1061" s="27" t="str">
        <f>IFERROR(VLOOKUP(B1061,vlookup!A$2:I$331,2,FALSE),"")</f>
        <v/>
      </c>
      <c r="D1061" s="27" t="str">
        <f>IFERROR(VLOOKUP(B1061,vlookup!A$2:I$331,3,FALSE),"")</f>
        <v/>
      </c>
      <c r="E1061" s="5"/>
      <c r="F1061" s="27" t="str">
        <f>IFERROR(VLOOKUP(E1061,vlookup!D$2:E$331,2,FALSE),"")</f>
        <v/>
      </c>
      <c r="G1061" s="5"/>
      <c r="H1061" s="27" t="str">
        <f t="shared" si="162"/>
        <v/>
      </c>
      <c r="I1061" s="27" t="str">
        <f>IFERROR(VLOOKUP(H1061,vlookup!G$2:I$331,2,FALSE),"")</f>
        <v/>
      </c>
      <c r="J1061" s="27" t="str">
        <f>IFERROR(VLOOKUP(H1061,vlookup!G$2:I$331,3,FALSE),"")</f>
        <v/>
      </c>
      <c r="K1061" s="5"/>
      <c r="L1061" s="6"/>
      <c r="M1061" s="6"/>
      <c r="N1061" s="6"/>
      <c r="O1061" s="6"/>
      <c r="P1061" s="6"/>
      <c r="Q1061" s="14" t="str">
        <f t="shared" si="163"/>
        <v/>
      </c>
      <c r="R1061" s="5"/>
      <c r="S1061" s="6"/>
      <c r="T1061" s="6"/>
      <c r="U1061" s="5"/>
      <c r="V1061" s="45">
        <f t="shared" si="164"/>
        <v>0</v>
      </c>
      <c r="W1061" s="45">
        <f t="shared" si="165"/>
        <v>0</v>
      </c>
      <c r="X1061" s="45" t="e">
        <f t="shared" si="166"/>
        <v>#VALUE!</v>
      </c>
      <c r="Y1061" s="45">
        <f>IFERROR(VALUE(V1061),VLOOKUP(V1061,DayReplace[],2,0))</f>
        <v>0</v>
      </c>
      <c r="Z1061" s="45">
        <f>IF(V1061=0,1,
IF(OR(AND(COUNTIF(Table12[Normal and Leap Years],X1061),AA1061=3,Y1061=30),
AND(COUNTIF(Table9[MM Year],X1061),COUNTIF(Table13[Always 29-Day Months],AA1061),Y1061=30)),Y1061
-1,Y1061))</f>
        <v>1</v>
      </c>
      <c r="AA1061" s="45">
        <f>IFERROR(VALUE(W1061),VLOOKUP(W1061,MonthReplace[],2,0))</f>
        <v>0</v>
      </c>
      <c r="AB1061" s="45" t="e">
        <f>IF(COUNTIF(Table9[MM Year],X1061),VLOOKUP(AA1061,MonthSerial[],VLOOKUP(X1061,Table9[],3,0)+2,0),DATE(X1061,AA1061,0)-AC1061)</f>
        <v>#VALUE!</v>
      </c>
      <c r="AC1061" s="45" t="e">
        <f>IF(COUNTIF(Table9[MM Year],X1061),
VLOOKUP(X1061,Table9[],5,0),
DATE(X1061,1,0))</f>
        <v>#VALUE!</v>
      </c>
      <c r="AD1061" s="46" t="e">
        <f>IF(AA1061=0,DATE(YEAR(AC1061+1),7,16),
IF(V1061=0,IF(COUNTIF(Table9[MM Year],X1061),AC1061+AB1061+Z1061+15-DAY(AC1061+AB1061+Z1061+15)+16,AC1061+AB1061+Z1061-DAY(AC1061+AB1061+Z1061)+16),
IF(COUNTIF(Table9[MM Year],X1061),
IF(AC1061+AB1061+Z1061&lt;VLOOKUP(X1061,Table9[],7,0),AC1061
+AB1061+Z1061+VLOOKUP(X1061,Table9[],4,0),AC1061+AB1061+Z1061),AC1061
+AB1061+Z1061)))</f>
        <v>#VALUE!</v>
      </c>
      <c r="AE1061" s="42"/>
      <c r="AF1061" s="15" t="str">
        <f>IFERROR(IF(COUNTIF(Table9[MM Year],X1061),
IF(AD1061&lt;VLOOKUP(X1061,Table9[],7,0),AD1061
+VLOOKUP(X1061,Table9[],4,0),AD1061),AD1061
),"")</f>
        <v/>
      </c>
      <c r="AG1061" s="5"/>
      <c r="AH1061" s="5"/>
      <c r="AI1061" s="5"/>
      <c r="AJ1061" s="6"/>
      <c r="AK1061" s="6"/>
      <c r="AL1061" s="12" t="str">
        <f t="shared" si="167"/>
        <v/>
      </c>
      <c r="AM1061" s="5"/>
      <c r="AN1061" s="27" t="str">
        <f t="shared" si="168"/>
        <v/>
      </c>
      <c r="AO1061" s="5"/>
      <c r="AP1061" s="5"/>
      <c r="AQ1061" s="6"/>
      <c r="AR1061" s="12" t="str">
        <f t="shared" si="169"/>
        <v/>
      </c>
      <c r="AS1061" s="6"/>
      <c r="AT1061" s="5"/>
      <c r="AU1061" s="53"/>
      <c r="AV1061" s="53"/>
      <c r="AW1061" s="54"/>
      <c r="AX1061" s="15" t="str">
        <f t="shared" si="170"/>
        <v/>
      </c>
      <c r="AY1061" s="5"/>
      <c r="AZ1061" s="27" t="str">
        <f>IFERROR(VLOOKUP(AY1061,vlookup!A$2:I$331,2,FALSE),"")</f>
        <v/>
      </c>
      <c r="BA1061" s="27" t="str">
        <f>IFERROR(VLOOKUP(AY1061,vlookup!A$2:I$331,3,FALSE),"")</f>
        <v/>
      </c>
      <c r="BB1061" s="5"/>
      <c r="BC1061" s="27" t="str">
        <f>IFERROR(VLOOKUP(BB1061,vlookup!D$2:E$331,2,FALSE),"")</f>
        <v/>
      </c>
      <c r="BD1061" s="5"/>
      <c r="BE1061" s="27" t="str">
        <f t="shared" si="171"/>
        <v/>
      </c>
      <c r="BF1061" s="27" t="str">
        <f>IFERROR(VLOOKUP(BE1061,vlookup!G$2:I$331,2,FALSE),"")</f>
        <v/>
      </c>
      <c r="BG1061" s="27" t="str">
        <f>IFERROR(VLOOKUP(BE1061,vlookup!G$2:I$331,3,FALSE),"")</f>
        <v/>
      </c>
      <c r="BH1061" s="5"/>
      <c r="BI1061" s="6"/>
      <c r="BJ1061" s="6"/>
      <c r="BK1061" s="6"/>
      <c r="BL1061" s="6"/>
    </row>
    <row r="1062" spans="1:64">
      <c r="A1062" s="4"/>
      <c r="B1062" s="5"/>
      <c r="C1062" s="27" t="str">
        <f>IFERROR(VLOOKUP(B1062,vlookup!A$2:I$331,2,FALSE),"")</f>
        <v/>
      </c>
      <c r="D1062" s="27" t="str">
        <f>IFERROR(VLOOKUP(B1062,vlookup!A$2:I$331,3,FALSE),"")</f>
        <v/>
      </c>
      <c r="E1062" s="5"/>
      <c r="F1062" s="27" t="str">
        <f>IFERROR(VLOOKUP(E1062,vlookup!D$2:E$331,2,FALSE),"")</f>
        <v/>
      </c>
      <c r="G1062" s="5"/>
      <c r="H1062" s="27" t="str">
        <f t="shared" si="162"/>
        <v/>
      </c>
      <c r="I1062" s="27" t="str">
        <f>IFERROR(VLOOKUP(H1062,vlookup!G$2:I$331,2,FALSE),"")</f>
        <v/>
      </c>
      <c r="J1062" s="27" t="str">
        <f>IFERROR(VLOOKUP(H1062,vlookup!G$2:I$331,3,FALSE),"")</f>
        <v/>
      </c>
      <c r="K1062" s="5"/>
      <c r="L1062" s="6"/>
      <c r="M1062" s="6"/>
      <c r="N1062" s="6"/>
      <c r="O1062" s="6"/>
      <c r="P1062" s="6"/>
      <c r="Q1062" s="14" t="str">
        <f t="shared" si="163"/>
        <v/>
      </c>
      <c r="R1062" s="5"/>
      <c r="S1062" s="6"/>
      <c r="T1062" s="6"/>
      <c r="U1062" s="5"/>
      <c r="V1062" s="45">
        <f t="shared" si="164"/>
        <v>0</v>
      </c>
      <c r="W1062" s="45">
        <f t="shared" si="165"/>
        <v>0</v>
      </c>
      <c r="X1062" s="45" t="e">
        <f t="shared" si="166"/>
        <v>#VALUE!</v>
      </c>
      <c r="Y1062" s="45">
        <f>IFERROR(VALUE(V1062),VLOOKUP(V1062,DayReplace[],2,0))</f>
        <v>0</v>
      </c>
      <c r="Z1062" s="45">
        <f>IF(V1062=0,1,
IF(OR(AND(COUNTIF(Table12[Normal and Leap Years],X1062),AA1062=3,Y1062=30),
AND(COUNTIF(Table9[MM Year],X1062),COUNTIF(Table13[Always 29-Day Months],AA1062),Y1062=30)),Y1062
-1,Y1062))</f>
        <v>1</v>
      </c>
      <c r="AA1062" s="45">
        <f>IFERROR(VALUE(W1062),VLOOKUP(W1062,MonthReplace[],2,0))</f>
        <v>0</v>
      </c>
      <c r="AB1062" s="45" t="e">
        <f>IF(COUNTIF(Table9[MM Year],X1062),VLOOKUP(AA1062,MonthSerial[],VLOOKUP(X1062,Table9[],3,0)+2,0),DATE(X1062,AA1062,0)-AC1062)</f>
        <v>#VALUE!</v>
      </c>
      <c r="AC1062" s="45" t="e">
        <f>IF(COUNTIF(Table9[MM Year],X1062),
VLOOKUP(X1062,Table9[],5,0),
DATE(X1062,1,0))</f>
        <v>#VALUE!</v>
      </c>
      <c r="AD1062" s="46" t="e">
        <f>IF(AA1062=0,DATE(YEAR(AC1062+1),7,16),
IF(V1062=0,IF(COUNTIF(Table9[MM Year],X1062),AC1062+AB1062+Z1062+15-DAY(AC1062+AB1062+Z1062+15)+16,AC1062+AB1062+Z1062-DAY(AC1062+AB1062+Z1062)+16),
IF(COUNTIF(Table9[MM Year],X1062),
IF(AC1062+AB1062+Z1062&lt;VLOOKUP(X1062,Table9[],7,0),AC1062
+AB1062+Z1062+VLOOKUP(X1062,Table9[],4,0),AC1062+AB1062+Z1062),AC1062
+AB1062+Z1062)))</f>
        <v>#VALUE!</v>
      </c>
      <c r="AE1062" s="42"/>
      <c r="AF1062" s="15" t="str">
        <f>IFERROR(IF(COUNTIF(Table9[MM Year],X1062),
IF(AD1062&lt;VLOOKUP(X1062,Table9[],7,0),AD1062
+VLOOKUP(X1062,Table9[],4,0),AD1062),AD1062
),"")</f>
        <v/>
      </c>
      <c r="AG1062" s="5"/>
      <c r="AH1062" s="5"/>
      <c r="AI1062" s="5"/>
      <c r="AJ1062" s="6"/>
      <c r="AK1062" s="6"/>
      <c r="AL1062" s="12" t="str">
        <f t="shared" si="167"/>
        <v/>
      </c>
      <c r="AM1062" s="5"/>
      <c r="AN1062" s="27" t="str">
        <f t="shared" si="168"/>
        <v/>
      </c>
      <c r="AO1062" s="5"/>
      <c r="AP1062" s="5"/>
      <c r="AQ1062" s="6"/>
      <c r="AR1062" s="12" t="str">
        <f t="shared" si="169"/>
        <v/>
      </c>
      <c r="AS1062" s="6"/>
      <c r="AT1062" s="5"/>
      <c r="AU1062" s="53"/>
      <c r="AV1062" s="53"/>
      <c r="AW1062" s="54"/>
      <c r="AX1062" s="15" t="str">
        <f t="shared" si="170"/>
        <v/>
      </c>
      <c r="AY1062" s="5"/>
      <c r="AZ1062" s="27" t="str">
        <f>IFERROR(VLOOKUP(AY1062,vlookup!A$2:I$331,2,FALSE),"")</f>
        <v/>
      </c>
      <c r="BA1062" s="27" t="str">
        <f>IFERROR(VLOOKUP(AY1062,vlookup!A$2:I$331,3,FALSE),"")</f>
        <v/>
      </c>
      <c r="BB1062" s="5"/>
      <c r="BC1062" s="27" t="str">
        <f>IFERROR(VLOOKUP(BB1062,vlookup!D$2:E$331,2,FALSE),"")</f>
        <v/>
      </c>
      <c r="BD1062" s="5"/>
      <c r="BE1062" s="27" t="str">
        <f t="shared" si="171"/>
        <v/>
      </c>
      <c r="BF1062" s="27" t="str">
        <f>IFERROR(VLOOKUP(BE1062,vlookup!G$2:I$331,2,FALSE),"")</f>
        <v/>
      </c>
      <c r="BG1062" s="27" t="str">
        <f>IFERROR(VLOOKUP(BE1062,vlookup!G$2:I$331,3,FALSE),"")</f>
        <v/>
      </c>
      <c r="BH1062" s="5"/>
      <c r="BI1062" s="6"/>
      <c r="BJ1062" s="6"/>
      <c r="BK1062" s="6"/>
      <c r="BL1062" s="6"/>
    </row>
    <row r="1063" spans="1:64">
      <c r="A1063" s="4"/>
      <c r="B1063" s="5"/>
      <c r="C1063" s="27" t="str">
        <f>IFERROR(VLOOKUP(B1063,vlookup!A$2:I$331,2,FALSE),"")</f>
        <v/>
      </c>
      <c r="D1063" s="27" t="str">
        <f>IFERROR(VLOOKUP(B1063,vlookup!A$2:I$331,3,FALSE),"")</f>
        <v/>
      </c>
      <c r="E1063" s="5"/>
      <c r="F1063" s="27" t="str">
        <f>IFERROR(VLOOKUP(E1063,vlookup!D$2:E$331,2,FALSE),"")</f>
        <v/>
      </c>
      <c r="G1063" s="5"/>
      <c r="H1063" s="27" t="str">
        <f t="shared" si="162"/>
        <v/>
      </c>
      <c r="I1063" s="27" t="str">
        <f>IFERROR(VLOOKUP(H1063,vlookup!G$2:I$331,2,FALSE),"")</f>
        <v/>
      </c>
      <c r="J1063" s="27" t="str">
        <f>IFERROR(VLOOKUP(H1063,vlookup!G$2:I$331,3,FALSE),"")</f>
        <v/>
      </c>
      <c r="K1063" s="5"/>
      <c r="L1063" s="6"/>
      <c r="M1063" s="6"/>
      <c r="N1063" s="6"/>
      <c r="O1063" s="6"/>
      <c r="P1063" s="6"/>
      <c r="Q1063" s="14" t="str">
        <f t="shared" si="163"/>
        <v/>
      </c>
      <c r="R1063" s="5"/>
      <c r="S1063" s="6"/>
      <c r="T1063" s="6"/>
      <c r="U1063" s="5"/>
      <c r="V1063" s="45">
        <f t="shared" si="164"/>
        <v>0</v>
      </c>
      <c r="W1063" s="45">
        <f t="shared" si="165"/>
        <v>0</v>
      </c>
      <c r="X1063" s="45" t="e">
        <f t="shared" si="166"/>
        <v>#VALUE!</v>
      </c>
      <c r="Y1063" s="45">
        <f>IFERROR(VALUE(V1063),VLOOKUP(V1063,DayReplace[],2,0))</f>
        <v>0</v>
      </c>
      <c r="Z1063" s="45">
        <f>IF(V1063=0,1,
IF(OR(AND(COUNTIF(Table12[Normal and Leap Years],X1063),AA1063=3,Y1063=30),
AND(COUNTIF(Table9[MM Year],X1063),COUNTIF(Table13[Always 29-Day Months],AA1063),Y1063=30)),Y1063
-1,Y1063))</f>
        <v>1</v>
      </c>
      <c r="AA1063" s="45">
        <f>IFERROR(VALUE(W1063),VLOOKUP(W1063,MonthReplace[],2,0))</f>
        <v>0</v>
      </c>
      <c r="AB1063" s="45" t="e">
        <f>IF(COUNTIF(Table9[MM Year],X1063),VLOOKUP(AA1063,MonthSerial[],VLOOKUP(X1063,Table9[],3,0)+2,0),DATE(X1063,AA1063,0)-AC1063)</f>
        <v>#VALUE!</v>
      </c>
      <c r="AC1063" s="45" t="e">
        <f>IF(COUNTIF(Table9[MM Year],X1063),
VLOOKUP(X1063,Table9[],5,0),
DATE(X1063,1,0))</f>
        <v>#VALUE!</v>
      </c>
      <c r="AD1063" s="46" t="e">
        <f>IF(AA1063=0,DATE(YEAR(AC1063+1),7,16),
IF(V1063=0,IF(COUNTIF(Table9[MM Year],X1063),AC1063+AB1063+Z1063+15-DAY(AC1063+AB1063+Z1063+15)+16,AC1063+AB1063+Z1063-DAY(AC1063+AB1063+Z1063)+16),
IF(COUNTIF(Table9[MM Year],X1063),
IF(AC1063+AB1063+Z1063&lt;VLOOKUP(X1063,Table9[],7,0),AC1063
+AB1063+Z1063+VLOOKUP(X1063,Table9[],4,0),AC1063+AB1063+Z1063),AC1063
+AB1063+Z1063)))</f>
        <v>#VALUE!</v>
      </c>
      <c r="AE1063" s="42"/>
      <c r="AF1063" s="15" t="str">
        <f>IFERROR(IF(COUNTIF(Table9[MM Year],X1063),
IF(AD1063&lt;VLOOKUP(X1063,Table9[],7,0),AD1063
+VLOOKUP(X1063,Table9[],4,0),AD1063),AD1063
),"")</f>
        <v/>
      </c>
      <c r="AG1063" s="5"/>
      <c r="AH1063" s="5"/>
      <c r="AI1063" s="5"/>
      <c r="AJ1063" s="6"/>
      <c r="AK1063" s="6"/>
      <c r="AL1063" s="12" t="str">
        <f t="shared" si="167"/>
        <v/>
      </c>
      <c r="AM1063" s="5"/>
      <c r="AN1063" s="27" t="str">
        <f t="shared" si="168"/>
        <v/>
      </c>
      <c r="AO1063" s="5"/>
      <c r="AP1063" s="5"/>
      <c r="AQ1063" s="6"/>
      <c r="AR1063" s="12" t="str">
        <f t="shared" si="169"/>
        <v/>
      </c>
      <c r="AS1063" s="6"/>
      <c r="AT1063" s="5"/>
      <c r="AU1063" s="53"/>
      <c r="AV1063" s="53"/>
      <c r="AW1063" s="54"/>
      <c r="AX1063" s="15" t="str">
        <f t="shared" si="170"/>
        <v/>
      </c>
      <c r="AY1063" s="5"/>
      <c r="AZ1063" s="27" t="str">
        <f>IFERROR(VLOOKUP(AY1063,vlookup!A$2:I$331,2,FALSE),"")</f>
        <v/>
      </c>
      <c r="BA1063" s="27" t="str">
        <f>IFERROR(VLOOKUP(AY1063,vlookup!A$2:I$331,3,FALSE),"")</f>
        <v/>
      </c>
      <c r="BB1063" s="5"/>
      <c r="BC1063" s="27" t="str">
        <f>IFERROR(VLOOKUP(BB1063,vlookup!D$2:E$331,2,FALSE),"")</f>
        <v/>
      </c>
      <c r="BD1063" s="5"/>
      <c r="BE1063" s="27" t="str">
        <f t="shared" si="171"/>
        <v/>
      </c>
      <c r="BF1063" s="27" t="str">
        <f>IFERROR(VLOOKUP(BE1063,vlookup!G$2:I$331,2,FALSE),"")</f>
        <v/>
      </c>
      <c r="BG1063" s="27" t="str">
        <f>IFERROR(VLOOKUP(BE1063,vlookup!G$2:I$331,3,FALSE),"")</f>
        <v/>
      </c>
      <c r="BH1063" s="5"/>
      <c r="BI1063" s="6"/>
      <c r="BJ1063" s="6"/>
      <c r="BK1063" s="6"/>
      <c r="BL1063" s="6"/>
    </row>
    <row r="1064" spans="1:64">
      <c r="A1064" s="4"/>
      <c r="B1064" s="5"/>
      <c r="C1064" s="27" t="str">
        <f>IFERROR(VLOOKUP(B1064,vlookup!A$2:I$331,2,FALSE),"")</f>
        <v/>
      </c>
      <c r="D1064" s="27" t="str">
        <f>IFERROR(VLOOKUP(B1064,vlookup!A$2:I$331,3,FALSE),"")</f>
        <v/>
      </c>
      <c r="E1064" s="5"/>
      <c r="F1064" s="27" t="str">
        <f>IFERROR(VLOOKUP(E1064,vlookup!D$2:E$331,2,FALSE),"")</f>
        <v/>
      </c>
      <c r="G1064" s="5"/>
      <c r="H1064" s="27" t="str">
        <f t="shared" si="162"/>
        <v/>
      </c>
      <c r="I1064" s="27" t="str">
        <f>IFERROR(VLOOKUP(H1064,vlookup!G$2:I$331,2,FALSE),"")</f>
        <v/>
      </c>
      <c r="J1064" s="27" t="str">
        <f>IFERROR(VLOOKUP(H1064,vlookup!G$2:I$331,3,FALSE),"")</f>
        <v/>
      </c>
      <c r="K1064" s="5"/>
      <c r="L1064" s="6"/>
      <c r="M1064" s="6"/>
      <c r="N1064" s="6"/>
      <c r="O1064" s="6"/>
      <c r="P1064" s="6"/>
      <c r="Q1064" s="14" t="str">
        <f t="shared" si="163"/>
        <v/>
      </c>
      <c r="R1064" s="5"/>
      <c r="S1064" s="6"/>
      <c r="T1064" s="6"/>
      <c r="U1064" s="5"/>
      <c r="V1064" s="45">
        <f t="shared" si="164"/>
        <v>0</v>
      </c>
      <c r="W1064" s="45">
        <f t="shared" si="165"/>
        <v>0</v>
      </c>
      <c r="X1064" s="45" t="e">
        <f t="shared" si="166"/>
        <v>#VALUE!</v>
      </c>
      <c r="Y1064" s="45">
        <f>IFERROR(VALUE(V1064),VLOOKUP(V1064,DayReplace[],2,0))</f>
        <v>0</v>
      </c>
      <c r="Z1064" s="45">
        <f>IF(V1064=0,1,
IF(OR(AND(COUNTIF(Table12[Normal and Leap Years],X1064),AA1064=3,Y1064=30),
AND(COUNTIF(Table9[MM Year],X1064),COUNTIF(Table13[Always 29-Day Months],AA1064),Y1064=30)),Y1064
-1,Y1064))</f>
        <v>1</v>
      </c>
      <c r="AA1064" s="45">
        <f>IFERROR(VALUE(W1064),VLOOKUP(W1064,MonthReplace[],2,0))</f>
        <v>0</v>
      </c>
      <c r="AB1064" s="45" t="e">
        <f>IF(COUNTIF(Table9[MM Year],X1064),VLOOKUP(AA1064,MonthSerial[],VLOOKUP(X1064,Table9[],3,0)+2,0),DATE(X1064,AA1064,0)-AC1064)</f>
        <v>#VALUE!</v>
      </c>
      <c r="AC1064" s="45" t="e">
        <f>IF(COUNTIF(Table9[MM Year],X1064),
VLOOKUP(X1064,Table9[],5,0),
DATE(X1064,1,0))</f>
        <v>#VALUE!</v>
      </c>
      <c r="AD1064" s="46" t="e">
        <f>IF(AA1064=0,DATE(YEAR(AC1064+1),7,16),
IF(V1064=0,IF(COUNTIF(Table9[MM Year],X1064),AC1064+AB1064+Z1064+15-DAY(AC1064+AB1064+Z1064+15)+16,AC1064+AB1064+Z1064-DAY(AC1064+AB1064+Z1064)+16),
IF(COUNTIF(Table9[MM Year],X1064),
IF(AC1064+AB1064+Z1064&lt;VLOOKUP(X1064,Table9[],7,0),AC1064
+AB1064+Z1064+VLOOKUP(X1064,Table9[],4,0),AC1064+AB1064+Z1064),AC1064
+AB1064+Z1064)))</f>
        <v>#VALUE!</v>
      </c>
      <c r="AE1064" s="42"/>
      <c r="AF1064" s="15" t="str">
        <f>IFERROR(IF(COUNTIF(Table9[MM Year],X1064),
IF(AD1064&lt;VLOOKUP(X1064,Table9[],7,0),AD1064
+VLOOKUP(X1064,Table9[],4,0),AD1064),AD1064
),"")</f>
        <v/>
      </c>
      <c r="AG1064" s="5"/>
      <c r="AH1064" s="5"/>
      <c r="AI1064" s="5"/>
      <c r="AJ1064" s="6"/>
      <c r="AK1064" s="6"/>
      <c r="AL1064" s="12" t="str">
        <f t="shared" si="167"/>
        <v/>
      </c>
      <c r="AM1064" s="5"/>
      <c r="AN1064" s="27" t="str">
        <f t="shared" si="168"/>
        <v/>
      </c>
      <c r="AO1064" s="5"/>
      <c r="AP1064" s="5"/>
      <c r="AQ1064" s="6"/>
      <c r="AR1064" s="12" t="str">
        <f t="shared" si="169"/>
        <v/>
      </c>
      <c r="AS1064" s="6"/>
      <c r="AT1064" s="5"/>
      <c r="AU1064" s="53"/>
      <c r="AV1064" s="53"/>
      <c r="AW1064" s="54"/>
      <c r="AX1064" s="15" t="str">
        <f t="shared" si="170"/>
        <v/>
      </c>
      <c r="AY1064" s="5"/>
      <c r="AZ1064" s="27" t="str">
        <f>IFERROR(VLOOKUP(AY1064,vlookup!A$2:I$331,2,FALSE),"")</f>
        <v/>
      </c>
      <c r="BA1064" s="27" t="str">
        <f>IFERROR(VLOOKUP(AY1064,vlookup!A$2:I$331,3,FALSE),"")</f>
        <v/>
      </c>
      <c r="BB1064" s="5"/>
      <c r="BC1064" s="27" t="str">
        <f>IFERROR(VLOOKUP(BB1064,vlookup!D$2:E$331,2,FALSE),"")</f>
        <v/>
      </c>
      <c r="BD1064" s="5"/>
      <c r="BE1064" s="27" t="str">
        <f t="shared" si="171"/>
        <v/>
      </c>
      <c r="BF1064" s="27" t="str">
        <f>IFERROR(VLOOKUP(BE1064,vlookup!G$2:I$331,2,FALSE),"")</f>
        <v/>
      </c>
      <c r="BG1064" s="27" t="str">
        <f>IFERROR(VLOOKUP(BE1064,vlookup!G$2:I$331,3,FALSE),"")</f>
        <v/>
      </c>
      <c r="BH1064" s="5"/>
      <c r="BI1064" s="6"/>
      <c r="BJ1064" s="6"/>
      <c r="BK1064" s="6"/>
      <c r="BL1064" s="6"/>
    </row>
    <row r="1065" spans="1:64">
      <c r="A1065" s="4"/>
      <c r="B1065" s="5"/>
      <c r="C1065" s="27" t="str">
        <f>IFERROR(VLOOKUP(B1065,vlookup!A$2:I$331,2,FALSE),"")</f>
        <v/>
      </c>
      <c r="D1065" s="27" t="str">
        <f>IFERROR(VLOOKUP(B1065,vlookup!A$2:I$331,3,FALSE),"")</f>
        <v/>
      </c>
      <c r="E1065" s="5"/>
      <c r="F1065" s="27" t="str">
        <f>IFERROR(VLOOKUP(E1065,vlookup!D$2:E$331,2,FALSE),"")</f>
        <v/>
      </c>
      <c r="G1065" s="5"/>
      <c r="H1065" s="27" t="str">
        <f t="shared" si="162"/>
        <v/>
      </c>
      <c r="I1065" s="27" t="str">
        <f>IFERROR(VLOOKUP(H1065,vlookup!G$2:I$331,2,FALSE),"")</f>
        <v/>
      </c>
      <c r="J1065" s="27" t="str">
        <f>IFERROR(VLOOKUP(H1065,vlookup!G$2:I$331,3,FALSE),"")</f>
        <v/>
      </c>
      <c r="K1065" s="5"/>
      <c r="L1065" s="6"/>
      <c r="M1065" s="6"/>
      <c r="N1065" s="6"/>
      <c r="O1065" s="6"/>
      <c r="P1065" s="6"/>
      <c r="Q1065" s="14" t="str">
        <f t="shared" si="163"/>
        <v/>
      </c>
      <c r="R1065" s="5"/>
      <c r="S1065" s="6"/>
      <c r="T1065" s="6"/>
      <c r="U1065" s="5"/>
      <c r="V1065" s="45">
        <f t="shared" si="164"/>
        <v>0</v>
      </c>
      <c r="W1065" s="45">
        <f t="shared" si="165"/>
        <v>0</v>
      </c>
      <c r="X1065" s="45" t="e">
        <f t="shared" si="166"/>
        <v>#VALUE!</v>
      </c>
      <c r="Y1065" s="45">
        <f>IFERROR(VALUE(V1065),VLOOKUP(V1065,DayReplace[],2,0))</f>
        <v>0</v>
      </c>
      <c r="Z1065" s="45">
        <f>IF(V1065=0,1,
IF(OR(AND(COUNTIF(Table12[Normal and Leap Years],X1065),AA1065=3,Y1065=30),
AND(COUNTIF(Table9[MM Year],X1065),COUNTIF(Table13[Always 29-Day Months],AA1065),Y1065=30)),Y1065
-1,Y1065))</f>
        <v>1</v>
      </c>
      <c r="AA1065" s="45">
        <f>IFERROR(VALUE(W1065),VLOOKUP(W1065,MonthReplace[],2,0))</f>
        <v>0</v>
      </c>
      <c r="AB1065" s="45" t="e">
        <f>IF(COUNTIF(Table9[MM Year],X1065),VLOOKUP(AA1065,MonthSerial[],VLOOKUP(X1065,Table9[],3,0)+2,0),DATE(X1065,AA1065,0)-AC1065)</f>
        <v>#VALUE!</v>
      </c>
      <c r="AC1065" s="45" t="e">
        <f>IF(COUNTIF(Table9[MM Year],X1065),
VLOOKUP(X1065,Table9[],5,0),
DATE(X1065,1,0))</f>
        <v>#VALUE!</v>
      </c>
      <c r="AD1065" s="46" t="e">
        <f>IF(AA1065=0,DATE(YEAR(AC1065+1),7,16),
IF(V1065=0,IF(COUNTIF(Table9[MM Year],X1065),AC1065+AB1065+Z1065+15-DAY(AC1065+AB1065+Z1065+15)+16,AC1065+AB1065+Z1065-DAY(AC1065+AB1065+Z1065)+16),
IF(COUNTIF(Table9[MM Year],X1065),
IF(AC1065+AB1065+Z1065&lt;VLOOKUP(X1065,Table9[],7,0),AC1065
+AB1065+Z1065+VLOOKUP(X1065,Table9[],4,0),AC1065+AB1065+Z1065),AC1065
+AB1065+Z1065)))</f>
        <v>#VALUE!</v>
      </c>
      <c r="AE1065" s="42"/>
      <c r="AF1065" s="15" t="str">
        <f>IFERROR(IF(COUNTIF(Table9[MM Year],X1065),
IF(AD1065&lt;VLOOKUP(X1065,Table9[],7,0),AD1065
+VLOOKUP(X1065,Table9[],4,0),AD1065),AD1065
),"")</f>
        <v/>
      </c>
      <c r="AG1065" s="5"/>
      <c r="AH1065" s="5"/>
      <c r="AI1065" s="5"/>
      <c r="AJ1065" s="6"/>
      <c r="AK1065" s="6"/>
      <c r="AL1065" s="12" t="str">
        <f t="shared" si="167"/>
        <v/>
      </c>
      <c r="AM1065" s="5"/>
      <c r="AN1065" s="27" t="str">
        <f t="shared" si="168"/>
        <v/>
      </c>
      <c r="AO1065" s="5"/>
      <c r="AP1065" s="5"/>
      <c r="AQ1065" s="6"/>
      <c r="AR1065" s="12" t="str">
        <f t="shared" si="169"/>
        <v/>
      </c>
      <c r="AS1065" s="6"/>
      <c r="AT1065" s="5"/>
      <c r="AU1065" s="53"/>
      <c r="AV1065" s="53"/>
      <c r="AW1065" s="54"/>
      <c r="AX1065" s="15" t="str">
        <f t="shared" si="170"/>
        <v/>
      </c>
      <c r="AY1065" s="5"/>
      <c r="AZ1065" s="27" t="str">
        <f>IFERROR(VLOOKUP(AY1065,vlookup!A$2:I$331,2,FALSE),"")</f>
        <v/>
      </c>
      <c r="BA1065" s="27" t="str">
        <f>IFERROR(VLOOKUP(AY1065,vlookup!A$2:I$331,3,FALSE),"")</f>
        <v/>
      </c>
      <c r="BB1065" s="5"/>
      <c r="BC1065" s="27" t="str">
        <f>IFERROR(VLOOKUP(BB1065,vlookup!D$2:E$331,2,FALSE),"")</f>
        <v/>
      </c>
      <c r="BD1065" s="5"/>
      <c r="BE1065" s="27" t="str">
        <f t="shared" si="171"/>
        <v/>
      </c>
      <c r="BF1065" s="27" t="str">
        <f>IFERROR(VLOOKUP(BE1065,vlookup!G$2:I$331,2,FALSE),"")</f>
        <v/>
      </c>
      <c r="BG1065" s="27" t="str">
        <f>IFERROR(VLOOKUP(BE1065,vlookup!G$2:I$331,3,FALSE),"")</f>
        <v/>
      </c>
      <c r="BH1065" s="5"/>
      <c r="BI1065" s="6"/>
      <c r="BJ1065" s="6"/>
      <c r="BK1065" s="6"/>
      <c r="BL1065" s="6"/>
    </row>
    <row r="1066" spans="1:64">
      <c r="A1066" s="4"/>
      <c r="B1066" s="5"/>
      <c r="C1066" s="27" t="str">
        <f>IFERROR(VLOOKUP(B1066,vlookup!A$2:I$331,2,FALSE),"")</f>
        <v/>
      </c>
      <c r="D1066" s="27" t="str">
        <f>IFERROR(VLOOKUP(B1066,vlookup!A$2:I$331,3,FALSE),"")</f>
        <v/>
      </c>
      <c r="E1066" s="5"/>
      <c r="F1066" s="27" t="str">
        <f>IFERROR(VLOOKUP(E1066,vlookup!D$2:E$331,2,FALSE),"")</f>
        <v/>
      </c>
      <c r="G1066" s="5"/>
      <c r="H1066" s="27" t="str">
        <f t="shared" si="162"/>
        <v/>
      </c>
      <c r="I1066" s="27" t="str">
        <f>IFERROR(VLOOKUP(H1066,vlookup!G$2:I$331,2,FALSE),"")</f>
        <v/>
      </c>
      <c r="J1066" s="27" t="str">
        <f>IFERROR(VLOOKUP(H1066,vlookup!G$2:I$331,3,FALSE),"")</f>
        <v/>
      </c>
      <c r="K1066" s="5"/>
      <c r="L1066" s="6"/>
      <c r="M1066" s="6"/>
      <c r="N1066" s="6"/>
      <c r="O1066" s="6"/>
      <c r="P1066" s="6"/>
      <c r="Q1066" s="14" t="str">
        <f t="shared" si="163"/>
        <v/>
      </c>
      <c r="R1066" s="5"/>
      <c r="S1066" s="6"/>
      <c r="T1066" s="6"/>
      <c r="U1066" s="5"/>
      <c r="V1066" s="45">
        <f t="shared" si="164"/>
        <v>0</v>
      </c>
      <c r="W1066" s="45">
        <f t="shared" si="165"/>
        <v>0</v>
      </c>
      <c r="X1066" s="45" t="e">
        <f t="shared" si="166"/>
        <v>#VALUE!</v>
      </c>
      <c r="Y1066" s="45">
        <f>IFERROR(VALUE(V1066),VLOOKUP(V1066,DayReplace[],2,0))</f>
        <v>0</v>
      </c>
      <c r="Z1066" s="45">
        <f>IF(V1066=0,1,
IF(OR(AND(COUNTIF(Table12[Normal and Leap Years],X1066),AA1066=3,Y1066=30),
AND(COUNTIF(Table9[MM Year],X1066),COUNTIF(Table13[Always 29-Day Months],AA1066),Y1066=30)),Y1066
-1,Y1066))</f>
        <v>1</v>
      </c>
      <c r="AA1066" s="45">
        <f>IFERROR(VALUE(W1066),VLOOKUP(W1066,MonthReplace[],2,0))</f>
        <v>0</v>
      </c>
      <c r="AB1066" s="45" t="e">
        <f>IF(COUNTIF(Table9[MM Year],X1066),VLOOKUP(AA1066,MonthSerial[],VLOOKUP(X1066,Table9[],3,0)+2,0),DATE(X1066,AA1066,0)-AC1066)</f>
        <v>#VALUE!</v>
      </c>
      <c r="AC1066" s="45" t="e">
        <f>IF(COUNTIF(Table9[MM Year],X1066),
VLOOKUP(X1066,Table9[],5,0),
DATE(X1066,1,0))</f>
        <v>#VALUE!</v>
      </c>
      <c r="AD1066" s="46" t="e">
        <f>IF(AA1066=0,DATE(YEAR(AC1066+1),7,16),
IF(V1066=0,IF(COUNTIF(Table9[MM Year],X1066),AC1066+AB1066+Z1066+15-DAY(AC1066+AB1066+Z1066+15)+16,AC1066+AB1066+Z1066-DAY(AC1066+AB1066+Z1066)+16),
IF(COUNTIF(Table9[MM Year],X1066),
IF(AC1066+AB1066+Z1066&lt;VLOOKUP(X1066,Table9[],7,0),AC1066
+AB1066+Z1066+VLOOKUP(X1066,Table9[],4,0),AC1066+AB1066+Z1066),AC1066
+AB1066+Z1066)))</f>
        <v>#VALUE!</v>
      </c>
      <c r="AE1066" s="42"/>
      <c r="AF1066" s="15" t="str">
        <f>IFERROR(IF(COUNTIF(Table9[MM Year],X1066),
IF(AD1066&lt;VLOOKUP(X1066,Table9[],7,0),AD1066
+VLOOKUP(X1066,Table9[],4,0),AD1066),AD1066
),"")</f>
        <v/>
      </c>
      <c r="AG1066" s="5"/>
      <c r="AH1066" s="5"/>
      <c r="AI1066" s="5"/>
      <c r="AJ1066" s="6"/>
      <c r="AK1066" s="6"/>
      <c r="AL1066" s="12" t="str">
        <f t="shared" si="167"/>
        <v/>
      </c>
      <c r="AM1066" s="5"/>
      <c r="AN1066" s="27" t="str">
        <f t="shared" si="168"/>
        <v/>
      </c>
      <c r="AO1066" s="5"/>
      <c r="AP1066" s="5"/>
      <c r="AQ1066" s="6"/>
      <c r="AR1066" s="12" t="str">
        <f t="shared" si="169"/>
        <v/>
      </c>
      <c r="AS1066" s="6"/>
      <c r="AT1066" s="5"/>
      <c r="AU1066" s="53"/>
      <c r="AV1066" s="53"/>
      <c r="AW1066" s="54"/>
      <c r="AX1066" s="15" t="str">
        <f t="shared" si="170"/>
        <v/>
      </c>
      <c r="AY1066" s="5"/>
      <c r="AZ1066" s="27" t="str">
        <f>IFERROR(VLOOKUP(AY1066,vlookup!A$2:I$331,2,FALSE),"")</f>
        <v/>
      </c>
      <c r="BA1066" s="27" t="str">
        <f>IFERROR(VLOOKUP(AY1066,vlookup!A$2:I$331,3,FALSE),"")</f>
        <v/>
      </c>
      <c r="BB1066" s="5"/>
      <c r="BC1066" s="27" t="str">
        <f>IFERROR(VLOOKUP(BB1066,vlookup!D$2:E$331,2,FALSE),"")</f>
        <v/>
      </c>
      <c r="BD1066" s="5"/>
      <c r="BE1066" s="27" t="str">
        <f t="shared" si="171"/>
        <v/>
      </c>
      <c r="BF1066" s="27" t="str">
        <f>IFERROR(VLOOKUP(BE1066,vlookup!G$2:I$331,2,FALSE),"")</f>
        <v/>
      </c>
      <c r="BG1066" s="27" t="str">
        <f>IFERROR(VLOOKUP(BE1066,vlookup!G$2:I$331,3,FALSE),"")</f>
        <v/>
      </c>
      <c r="BH1066" s="5"/>
      <c r="BI1066" s="6"/>
      <c r="BJ1066" s="6"/>
      <c r="BK1066" s="6"/>
      <c r="BL1066" s="6"/>
    </row>
    <row r="1067" spans="1:64">
      <c r="A1067" s="4"/>
      <c r="B1067" s="5"/>
      <c r="C1067" s="27" t="str">
        <f>IFERROR(VLOOKUP(B1067,vlookup!A$2:I$331,2,FALSE),"")</f>
        <v/>
      </c>
      <c r="D1067" s="27" t="str">
        <f>IFERROR(VLOOKUP(B1067,vlookup!A$2:I$331,3,FALSE),"")</f>
        <v/>
      </c>
      <c r="E1067" s="5"/>
      <c r="F1067" s="27" t="str">
        <f>IFERROR(VLOOKUP(E1067,vlookup!D$2:E$331,2,FALSE),"")</f>
        <v/>
      </c>
      <c r="G1067" s="5"/>
      <c r="H1067" s="27" t="str">
        <f t="shared" si="162"/>
        <v/>
      </c>
      <c r="I1067" s="27" t="str">
        <f>IFERROR(VLOOKUP(H1067,vlookup!G$2:I$331,2,FALSE),"")</f>
        <v/>
      </c>
      <c r="J1067" s="27" t="str">
        <f>IFERROR(VLOOKUP(H1067,vlookup!G$2:I$331,3,FALSE),"")</f>
        <v/>
      </c>
      <c r="K1067" s="5"/>
      <c r="L1067" s="6"/>
      <c r="M1067" s="6"/>
      <c r="N1067" s="6"/>
      <c r="O1067" s="6"/>
      <c r="P1067" s="6"/>
      <c r="Q1067" s="14" t="str">
        <f t="shared" si="163"/>
        <v/>
      </c>
      <c r="R1067" s="5"/>
      <c r="S1067" s="6"/>
      <c r="T1067" s="6"/>
      <c r="U1067" s="5"/>
      <c r="V1067" s="45">
        <f t="shared" si="164"/>
        <v>0</v>
      </c>
      <c r="W1067" s="45">
        <f t="shared" si="165"/>
        <v>0</v>
      </c>
      <c r="X1067" s="45" t="e">
        <f t="shared" si="166"/>
        <v>#VALUE!</v>
      </c>
      <c r="Y1067" s="45">
        <f>IFERROR(VALUE(V1067),VLOOKUP(V1067,DayReplace[],2,0))</f>
        <v>0</v>
      </c>
      <c r="Z1067" s="45">
        <f>IF(V1067=0,1,
IF(OR(AND(COUNTIF(Table12[Normal and Leap Years],X1067),AA1067=3,Y1067=30),
AND(COUNTIF(Table9[MM Year],X1067),COUNTIF(Table13[Always 29-Day Months],AA1067),Y1067=30)),Y1067
-1,Y1067))</f>
        <v>1</v>
      </c>
      <c r="AA1067" s="45">
        <f>IFERROR(VALUE(W1067),VLOOKUP(W1067,MonthReplace[],2,0))</f>
        <v>0</v>
      </c>
      <c r="AB1067" s="45" t="e">
        <f>IF(COUNTIF(Table9[MM Year],X1067),VLOOKUP(AA1067,MonthSerial[],VLOOKUP(X1067,Table9[],3,0)+2,0),DATE(X1067,AA1067,0)-AC1067)</f>
        <v>#VALUE!</v>
      </c>
      <c r="AC1067" s="45" t="e">
        <f>IF(COUNTIF(Table9[MM Year],X1067),
VLOOKUP(X1067,Table9[],5,0),
DATE(X1067,1,0))</f>
        <v>#VALUE!</v>
      </c>
      <c r="AD1067" s="46" t="e">
        <f>IF(AA1067=0,DATE(YEAR(AC1067+1),7,16),
IF(V1067=0,IF(COUNTIF(Table9[MM Year],X1067),AC1067+AB1067+Z1067+15-DAY(AC1067+AB1067+Z1067+15)+16,AC1067+AB1067+Z1067-DAY(AC1067+AB1067+Z1067)+16),
IF(COUNTIF(Table9[MM Year],X1067),
IF(AC1067+AB1067+Z1067&lt;VLOOKUP(X1067,Table9[],7,0),AC1067
+AB1067+Z1067+VLOOKUP(X1067,Table9[],4,0),AC1067+AB1067+Z1067),AC1067
+AB1067+Z1067)))</f>
        <v>#VALUE!</v>
      </c>
      <c r="AE1067" s="42"/>
      <c r="AF1067" s="15" t="str">
        <f>IFERROR(IF(COUNTIF(Table9[MM Year],X1067),
IF(AD1067&lt;VLOOKUP(X1067,Table9[],7,0),AD1067
+VLOOKUP(X1067,Table9[],4,0),AD1067),AD1067
),"")</f>
        <v/>
      </c>
      <c r="AG1067" s="5"/>
      <c r="AH1067" s="5"/>
      <c r="AI1067" s="5"/>
      <c r="AJ1067" s="6"/>
      <c r="AK1067" s="6"/>
      <c r="AL1067" s="12" t="str">
        <f t="shared" si="167"/>
        <v/>
      </c>
      <c r="AM1067" s="5"/>
      <c r="AN1067" s="27" t="str">
        <f t="shared" si="168"/>
        <v/>
      </c>
      <c r="AO1067" s="5"/>
      <c r="AP1067" s="5"/>
      <c r="AQ1067" s="6"/>
      <c r="AR1067" s="12" t="str">
        <f t="shared" si="169"/>
        <v/>
      </c>
      <c r="AS1067" s="6"/>
      <c r="AT1067" s="5"/>
      <c r="AU1067" s="53"/>
      <c r="AV1067" s="53"/>
      <c r="AW1067" s="54"/>
      <c r="AX1067" s="15" t="str">
        <f t="shared" si="170"/>
        <v/>
      </c>
      <c r="AY1067" s="5"/>
      <c r="AZ1067" s="27" t="str">
        <f>IFERROR(VLOOKUP(AY1067,vlookup!A$2:I$331,2,FALSE),"")</f>
        <v/>
      </c>
      <c r="BA1067" s="27" t="str">
        <f>IFERROR(VLOOKUP(AY1067,vlookup!A$2:I$331,3,FALSE),"")</f>
        <v/>
      </c>
      <c r="BB1067" s="5"/>
      <c r="BC1067" s="27" t="str">
        <f>IFERROR(VLOOKUP(BB1067,vlookup!D$2:E$331,2,FALSE),"")</f>
        <v/>
      </c>
      <c r="BD1067" s="5"/>
      <c r="BE1067" s="27" t="str">
        <f t="shared" si="171"/>
        <v/>
      </c>
      <c r="BF1067" s="27" t="str">
        <f>IFERROR(VLOOKUP(BE1067,vlookup!G$2:I$331,2,FALSE),"")</f>
        <v/>
      </c>
      <c r="BG1067" s="27" t="str">
        <f>IFERROR(VLOOKUP(BE1067,vlookup!G$2:I$331,3,FALSE),"")</f>
        <v/>
      </c>
      <c r="BH1067" s="5"/>
      <c r="BI1067" s="6"/>
      <c r="BJ1067" s="6"/>
      <c r="BK1067" s="6"/>
      <c r="BL1067" s="6"/>
    </row>
    <row r="1068" spans="1:64">
      <c r="A1068" s="4"/>
      <c r="B1068" s="5"/>
      <c r="C1068" s="27" t="str">
        <f>IFERROR(VLOOKUP(B1068,vlookup!A$2:I$331,2,FALSE),"")</f>
        <v/>
      </c>
      <c r="D1068" s="27" t="str">
        <f>IFERROR(VLOOKUP(B1068,vlookup!A$2:I$331,3,FALSE),"")</f>
        <v/>
      </c>
      <c r="E1068" s="5"/>
      <c r="F1068" s="27" t="str">
        <f>IFERROR(VLOOKUP(E1068,vlookup!D$2:E$331,2,FALSE),"")</f>
        <v/>
      </c>
      <c r="G1068" s="5"/>
      <c r="H1068" s="27" t="str">
        <f t="shared" si="162"/>
        <v/>
      </c>
      <c r="I1068" s="27" t="str">
        <f>IFERROR(VLOOKUP(H1068,vlookup!G$2:I$331,2,FALSE),"")</f>
        <v/>
      </c>
      <c r="J1068" s="27" t="str">
        <f>IFERROR(VLOOKUP(H1068,vlookup!G$2:I$331,3,FALSE),"")</f>
        <v/>
      </c>
      <c r="K1068" s="5"/>
      <c r="L1068" s="6"/>
      <c r="M1068" s="6"/>
      <c r="N1068" s="6"/>
      <c r="O1068" s="6"/>
      <c r="P1068" s="6"/>
      <c r="Q1068" s="14" t="str">
        <f t="shared" si="163"/>
        <v/>
      </c>
      <c r="R1068" s="5"/>
      <c r="S1068" s="6"/>
      <c r="T1068" s="6"/>
      <c r="U1068" s="5"/>
      <c r="V1068" s="45">
        <f t="shared" si="164"/>
        <v>0</v>
      </c>
      <c r="W1068" s="45">
        <f t="shared" si="165"/>
        <v>0</v>
      </c>
      <c r="X1068" s="45" t="e">
        <f t="shared" si="166"/>
        <v>#VALUE!</v>
      </c>
      <c r="Y1068" s="45">
        <f>IFERROR(VALUE(V1068),VLOOKUP(V1068,DayReplace[],2,0))</f>
        <v>0</v>
      </c>
      <c r="Z1068" s="45">
        <f>IF(V1068=0,1,
IF(OR(AND(COUNTIF(Table12[Normal and Leap Years],X1068),AA1068=3,Y1068=30),
AND(COUNTIF(Table9[MM Year],X1068),COUNTIF(Table13[Always 29-Day Months],AA1068),Y1068=30)),Y1068
-1,Y1068))</f>
        <v>1</v>
      </c>
      <c r="AA1068" s="45">
        <f>IFERROR(VALUE(W1068),VLOOKUP(W1068,MonthReplace[],2,0))</f>
        <v>0</v>
      </c>
      <c r="AB1068" s="45" t="e">
        <f>IF(COUNTIF(Table9[MM Year],X1068),VLOOKUP(AA1068,MonthSerial[],VLOOKUP(X1068,Table9[],3,0)+2,0),DATE(X1068,AA1068,0)-AC1068)</f>
        <v>#VALUE!</v>
      </c>
      <c r="AC1068" s="45" t="e">
        <f>IF(COUNTIF(Table9[MM Year],X1068),
VLOOKUP(X1068,Table9[],5,0),
DATE(X1068,1,0))</f>
        <v>#VALUE!</v>
      </c>
      <c r="AD1068" s="46" t="e">
        <f>IF(AA1068=0,DATE(YEAR(AC1068+1),7,16),
IF(V1068=0,IF(COUNTIF(Table9[MM Year],X1068),AC1068+AB1068+Z1068+15-DAY(AC1068+AB1068+Z1068+15)+16,AC1068+AB1068+Z1068-DAY(AC1068+AB1068+Z1068)+16),
IF(COUNTIF(Table9[MM Year],X1068),
IF(AC1068+AB1068+Z1068&lt;VLOOKUP(X1068,Table9[],7,0),AC1068
+AB1068+Z1068+VLOOKUP(X1068,Table9[],4,0),AC1068+AB1068+Z1068),AC1068
+AB1068+Z1068)))</f>
        <v>#VALUE!</v>
      </c>
      <c r="AE1068" s="42"/>
      <c r="AF1068" s="15" t="str">
        <f>IFERROR(IF(COUNTIF(Table9[MM Year],X1068),
IF(AD1068&lt;VLOOKUP(X1068,Table9[],7,0),AD1068
+VLOOKUP(X1068,Table9[],4,0),AD1068),AD1068
),"")</f>
        <v/>
      </c>
      <c r="AG1068" s="5"/>
      <c r="AH1068" s="5"/>
      <c r="AI1068" s="5"/>
      <c r="AJ1068" s="6"/>
      <c r="AK1068" s="6"/>
      <c r="AL1068" s="12" t="str">
        <f t="shared" si="167"/>
        <v/>
      </c>
      <c r="AM1068" s="5"/>
      <c r="AN1068" s="27" t="str">
        <f t="shared" si="168"/>
        <v/>
      </c>
      <c r="AO1068" s="5"/>
      <c r="AP1068" s="5"/>
      <c r="AQ1068" s="6"/>
      <c r="AR1068" s="12" t="str">
        <f t="shared" si="169"/>
        <v/>
      </c>
      <c r="AS1068" s="6"/>
      <c r="AT1068" s="5"/>
      <c r="AU1068" s="53"/>
      <c r="AV1068" s="53"/>
      <c r="AW1068" s="54"/>
      <c r="AX1068" s="15" t="str">
        <f t="shared" si="170"/>
        <v/>
      </c>
      <c r="AY1068" s="5"/>
      <c r="AZ1068" s="27" t="str">
        <f>IFERROR(VLOOKUP(AY1068,vlookup!A$2:I$331,2,FALSE),"")</f>
        <v/>
      </c>
      <c r="BA1068" s="27" t="str">
        <f>IFERROR(VLOOKUP(AY1068,vlookup!A$2:I$331,3,FALSE),"")</f>
        <v/>
      </c>
      <c r="BB1068" s="5"/>
      <c r="BC1068" s="27" t="str">
        <f>IFERROR(VLOOKUP(BB1068,vlookup!D$2:E$331,2,FALSE),"")</f>
        <v/>
      </c>
      <c r="BD1068" s="5"/>
      <c r="BE1068" s="27" t="str">
        <f t="shared" si="171"/>
        <v/>
      </c>
      <c r="BF1068" s="27" t="str">
        <f>IFERROR(VLOOKUP(BE1068,vlookup!G$2:I$331,2,FALSE),"")</f>
        <v/>
      </c>
      <c r="BG1068" s="27" t="str">
        <f>IFERROR(VLOOKUP(BE1068,vlookup!G$2:I$331,3,FALSE),"")</f>
        <v/>
      </c>
      <c r="BH1068" s="5"/>
      <c r="BI1068" s="6"/>
      <c r="BJ1068" s="6"/>
      <c r="BK1068" s="6"/>
      <c r="BL1068" s="6"/>
    </row>
    <row r="1069" spans="1:64">
      <c r="A1069" s="4"/>
      <c r="B1069" s="5"/>
      <c r="C1069" s="27" t="str">
        <f>IFERROR(VLOOKUP(B1069,vlookup!A$2:I$331,2,FALSE),"")</f>
        <v/>
      </c>
      <c r="D1069" s="27" t="str">
        <f>IFERROR(VLOOKUP(B1069,vlookup!A$2:I$331,3,FALSE),"")</f>
        <v/>
      </c>
      <c r="E1069" s="5"/>
      <c r="F1069" s="27" t="str">
        <f>IFERROR(VLOOKUP(E1069,vlookup!D$2:E$331,2,FALSE),"")</f>
        <v/>
      </c>
      <c r="G1069" s="5"/>
      <c r="H1069" s="27" t="str">
        <f t="shared" si="162"/>
        <v/>
      </c>
      <c r="I1069" s="27" t="str">
        <f>IFERROR(VLOOKUP(H1069,vlookup!G$2:I$331,2,FALSE),"")</f>
        <v/>
      </c>
      <c r="J1069" s="27" t="str">
        <f>IFERROR(VLOOKUP(H1069,vlookup!G$2:I$331,3,FALSE),"")</f>
        <v/>
      </c>
      <c r="K1069" s="5"/>
      <c r="L1069" s="6"/>
      <c r="M1069" s="6"/>
      <c r="N1069" s="6"/>
      <c r="O1069" s="6"/>
      <c r="P1069" s="6"/>
      <c r="Q1069" s="14" t="str">
        <f t="shared" si="163"/>
        <v/>
      </c>
      <c r="R1069" s="5"/>
      <c r="S1069" s="6"/>
      <c r="T1069" s="6"/>
      <c r="U1069" s="5"/>
      <c r="V1069" s="45">
        <f t="shared" si="164"/>
        <v>0</v>
      </c>
      <c r="W1069" s="45">
        <f t="shared" si="165"/>
        <v>0</v>
      </c>
      <c r="X1069" s="45" t="e">
        <f t="shared" si="166"/>
        <v>#VALUE!</v>
      </c>
      <c r="Y1069" s="45">
        <f>IFERROR(VALUE(V1069),VLOOKUP(V1069,DayReplace[],2,0))</f>
        <v>0</v>
      </c>
      <c r="Z1069" s="45">
        <f>IF(V1069=0,1,
IF(OR(AND(COUNTIF(Table12[Normal and Leap Years],X1069),AA1069=3,Y1069=30),
AND(COUNTIF(Table9[MM Year],X1069),COUNTIF(Table13[Always 29-Day Months],AA1069),Y1069=30)),Y1069
-1,Y1069))</f>
        <v>1</v>
      </c>
      <c r="AA1069" s="45">
        <f>IFERROR(VALUE(W1069),VLOOKUP(W1069,MonthReplace[],2,0))</f>
        <v>0</v>
      </c>
      <c r="AB1069" s="45" t="e">
        <f>IF(COUNTIF(Table9[MM Year],X1069),VLOOKUP(AA1069,MonthSerial[],VLOOKUP(X1069,Table9[],3,0)+2,0),DATE(X1069,AA1069,0)-AC1069)</f>
        <v>#VALUE!</v>
      </c>
      <c r="AC1069" s="45" t="e">
        <f>IF(COUNTIF(Table9[MM Year],X1069),
VLOOKUP(X1069,Table9[],5,0),
DATE(X1069,1,0))</f>
        <v>#VALUE!</v>
      </c>
      <c r="AD1069" s="46" t="e">
        <f>IF(AA1069=0,DATE(YEAR(AC1069+1),7,16),
IF(V1069=0,IF(COUNTIF(Table9[MM Year],X1069),AC1069+AB1069+Z1069+15-DAY(AC1069+AB1069+Z1069+15)+16,AC1069+AB1069+Z1069-DAY(AC1069+AB1069+Z1069)+16),
IF(COUNTIF(Table9[MM Year],X1069),
IF(AC1069+AB1069+Z1069&lt;VLOOKUP(X1069,Table9[],7,0),AC1069
+AB1069+Z1069+VLOOKUP(X1069,Table9[],4,0),AC1069+AB1069+Z1069),AC1069
+AB1069+Z1069)))</f>
        <v>#VALUE!</v>
      </c>
      <c r="AE1069" s="42"/>
      <c r="AF1069" s="15" t="str">
        <f>IFERROR(IF(COUNTIF(Table9[MM Year],X1069),
IF(AD1069&lt;VLOOKUP(X1069,Table9[],7,0),AD1069
+VLOOKUP(X1069,Table9[],4,0),AD1069),AD1069
),"")</f>
        <v/>
      </c>
      <c r="AG1069" s="5"/>
      <c r="AH1069" s="5"/>
      <c r="AI1069" s="5"/>
      <c r="AJ1069" s="6"/>
      <c r="AK1069" s="6"/>
      <c r="AL1069" s="12" t="str">
        <f t="shared" si="167"/>
        <v/>
      </c>
      <c r="AM1069" s="5"/>
      <c r="AN1069" s="27" t="str">
        <f t="shared" si="168"/>
        <v/>
      </c>
      <c r="AO1069" s="5"/>
      <c r="AP1069" s="5"/>
      <c r="AQ1069" s="6"/>
      <c r="AR1069" s="12" t="str">
        <f t="shared" si="169"/>
        <v/>
      </c>
      <c r="AS1069" s="6"/>
      <c r="AT1069" s="5"/>
      <c r="AU1069" s="53"/>
      <c r="AV1069" s="53"/>
      <c r="AW1069" s="54"/>
      <c r="AX1069" s="15" t="str">
        <f t="shared" si="170"/>
        <v/>
      </c>
      <c r="AY1069" s="5"/>
      <c r="AZ1069" s="27" t="str">
        <f>IFERROR(VLOOKUP(AY1069,vlookup!A$2:I$331,2,FALSE),"")</f>
        <v/>
      </c>
      <c r="BA1069" s="27" t="str">
        <f>IFERROR(VLOOKUP(AY1069,vlookup!A$2:I$331,3,FALSE),"")</f>
        <v/>
      </c>
      <c r="BB1069" s="5"/>
      <c r="BC1069" s="27" t="str">
        <f>IFERROR(VLOOKUP(BB1069,vlookup!D$2:E$331,2,FALSE),"")</f>
        <v/>
      </c>
      <c r="BD1069" s="5"/>
      <c r="BE1069" s="27" t="str">
        <f t="shared" si="171"/>
        <v/>
      </c>
      <c r="BF1069" s="27" t="str">
        <f>IFERROR(VLOOKUP(BE1069,vlookup!G$2:I$331,2,FALSE),"")</f>
        <v/>
      </c>
      <c r="BG1069" s="27" t="str">
        <f>IFERROR(VLOOKUP(BE1069,vlookup!G$2:I$331,3,FALSE),"")</f>
        <v/>
      </c>
      <c r="BH1069" s="5"/>
      <c r="BI1069" s="6"/>
      <c r="BJ1069" s="6"/>
      <c r="BK1069" s="6"/>
      <c r="BL1069" s="6"/>
    </row>
    <row r="1070" spans="1:64">
      <c r="A1070" s="4"/>
      <c r="B1070" s="5"/>
      <c r="C1070" s="27" t="str">
        <f>IFERROR(VLOOKUP(B1070,vlookup!A$2:I$331,2,FALSE),"")</f>
        <v/>
      </c>
      <c r="D1070" s="27" t="str">
        <f>IFERROR(VLOOKUP(B1070,vlookup!A$2:I$331,3,FALSE),"")</f>
        <v/>
      </c>
      <c r="E1070" s="5"/>
      <c r="F1070" s="27" t="str">
        <f>IFERROR(VLOOKUP(E1070,vlookup!D$2:E$331,2,FALSE),"")</f>
        <v/>
      </c>
      <c r="G1070" s="5"/>
      <c r="H1070" s="27" t="str">
        <f t="shared" si="162"/>
        <v/>
      </c>
      <c r="I1070" s="27" t="str">
        <f>IFERROR(VLOOKUP(H1070,vlookup!G$2:I$331,2,FALSE),"")</f>
        <v/>
      </c>
      <c r="J1070" s="27" t="str">
        <f>IFERROR(VLOOKUP(H1070,vlookup!G$2:I$331,3,FALSE),"")</f>
        <v/>
      </c>
      <c r="K1070" s="5"/>
      <c r="L1070" s="6"/>
      <c r="M1070" s="6"/>
      <c r="N1070" s="6"/>
      <c r="O1070" s="6"/>
      <c r="P1070" s="6"/>
      <c r="Q1070" s="14" t="str">
        <f t="shared" si="163"/>
        <v/>
      </c>
      <c r="R1070" s="5"/>
      <c r="S1070" s="6"/>
      <c r="T1070" s="6"/>
      <c r="U1070" s="5"/>
      <c r="V1070" s="45">
        <f t="shared" si="164"/>
        <v>0</v>
      </c>
      <c r="W1070" s="45">
        <f t="shared" si="165"/>
        <v>0</v>
      </c>
      <c r="X1070" s="45" t="e">
        <f t="shared" si="166"/>
        <v>#VALUE!</v>
      </c>
      <c r="Y1070" s="45">
        <f>IFERROR(VALUE(V1070),VLOOKUP(V1070,DayReplace[],2,0))</f>
        <v>0</v>
      </c>
      <c r="Z1070" s="45">
        <f>IF(V1070=0,1,
IF(OR(AND(COUNTIF(Table12[Normal and Leap Years],X1070),AA1070=3,Y1070=30),
AND(COUNTIF(Table9[MM Year],X1070),COUNTIF(Table13[Always 29-Day Months],AA1070),Y1070=30)),Y1070
-1,Y1070))</f>
        <v>1</v>
      </c>
      <c r="AA1070" s="45">
        <f>IFERROR(VALUE(W1070),VLOOKUP(W1070,MonthReplace[],2,0))</f>
        <v>0</v>
      </c>
      <c r="AB1070" s="45" t="e">
        <f>IF(COUNTIF(Table9[MM Year],X1070),VLOOKUP(AA1070,MonthSerial[],VLOOKUP(X1070,Table9[],3,0)+2,0),DATE(X1070,AA1070,0)-AC1070)</f>
        <v>#VALUE!</v>
      </c>
      <c r="AC1070" s="45" t="e">
        <f>IF(COUNTIF(Table9[MM Year],X1070),
VLOOKUP(X1070,Table9[],5,0),
DATE(X1070,1,0))</f>
        <v>#VALUE!</v>
      </c>
      <c r="AD1070" s="46" t="e">
        <f>IF(AA1070=0,DATE(YEAR(AC1070+1),7,16),
IF(V1070=0,IF(COUNTIF(Table9[MM Year],X1070),AC1070+AB1070+Z1070+15-DAY(AC1070+AB1070+Z1070+15)+16,AC1070+AB1070+Z1070-DAY(AC1070+AB1070+Z1070)+16),
IF(COUNTIF(Table9[MM Year],X1070),
IF(AC1070+AB1070+Z1070&lt;VLOOKUP(X1070,Table9[],7,0),AC1070
+AB1070+Z1070+VLOOKUP(X1070,Table9[],4,0),AC1070+AB1070+Z1070),AC1070
+AB1070+Z1070)))</f>
        <v>#VALUE!</v>
      </c>
      <c r="AE1070" s="42"/>
      <c r="AF1070" s="15" t="str">
        <f>IFERROR(IF(COUNTIF(Table9[MM Year],X1070),
IF(AD1070&lt;VLOOKUP(X1070,Table9[],7,0),AD1070
+VLOOKUP(X1070,Table9[],4,0),AD1070),AD1070
),"")</f>
        <v/>
      </c>
      <c r="AG1070" s="5"/>
      <c r="AH1070" s="5"/>
      <c r="AI1070" s="5"/>
      <c r="AJ1070" s="6"/>
      <c r="AK1070" s="6"/>
      <c r="AL1070" s="12" t="str">
        <f t="shared" si="167"/>
        <v/>
      </c>
      <c r="AM1070" s="5"/>
      <c r="AN1070" s="27" t="str">
        <f t="shared" si="168"/>
        <v/>
      </c>
      <c r="AO1070" s="5"/>
      <c r="AP1070" s="5"/>
      <c r="AQ1070" s="6"/>
      <c r="AR1070" s="12" t="str">
        <f t="shared" si="169"/>
        <v/>
      </c>
      <c r="AS1070" s="6"/>
      <c r="AT1070" s="5"/>
      <c r="AU1070" s="53"/>
      <c r="AV1070" s="53"/>
      <c r="AW1070" s="54"/>
      <c r="AX1070" s="15" t="str">
        <f t="shared" si="170"/>
        <v/>
      </c>
      <c r="AY1070" s="5"/>
      <c r="AZ1070" s="27" t="str">
        <f>IFERROR(VLOOKUP(AY1070,vlookup!A$2:I$331,2,FALSE),"")</f>
        <v/>
      </c>
      <c r="BA1070" s="27" t="str">
        <f>IFERROR(VLOOKUP(AY1070,vlookup!A$2:I$331,3,FALSE),"")</f>
        <v/>
      </c>
      <c r="BB1070" s="5"/>
      <c r="BC1070" s="27" t="str">
        <f>IFERROR(VLOOKUP(BB1070,vlookup!D$2:E$331,2,FALSE),"")</f>
        <v/>
      </c>
      <c r="BD1070" s="5"/>
      <c r="BE1070" s="27" t="str">
        <f t="shared" si="171"/>
        <v/>
      </c>
      <c r="BF1070" s="27" t="str">
        <f>IFERROR(VLOOKUP(BE1070,vlookup!G$2:I$331,2,FALSE),"")</f>
        <v/>
      </c>
      <c r="BG1070" s="27" t="str">
        <f>IFERROR(VLOOKUP(BE1070,vlookup!G$2:I$331,3,FALSE),"")</f>
        <v/>
      </c>
      <c r="BH1070" s="5"/>
      <c r="BI1070" s="6"/>
      <c r="BJ1070" s="6"/>
      <c r="BK1070" s="6"/>
      <c r="BL1070" s="6"/>
    </row>
    <row r="1071" spans="1:64">
      <c r="A1071" s="4"/>
      <c r="B1071" s="5"/>
      <c r="C1071" s="27" t="str">
        <f>IFERROR(VLOOKUP(B1071,vlookup!A$2:I$331,2,FALSE),"")</f>
        <v/>
      </c>
      <c r="D1071" s="27" t="str">
        <f>IFERROR(VLOOKUP(B1071,vlookup!A$2:I$331,3,FALSE),"")</f>
        <v/>
      </c>
      <c r="E1071" s="5"/>
      <c r="F1071" s="27" t="str">
        <f>IFERROR(VLOOKUP(E1071,vlookup!D$2:E$331,2,FALSE),"")</f>
        <v/>
      </c>
      <c r="G1071" s="5"/>
      <c r="H1071" s="27" t="str">
        <f t="shared" si="162"/>
        <v/>
      </c>
      <c r="I1071" s="27" t="str">
        <f>IFERROR(VLOOKUP(H1071,vlookup!G$2:I$331,2,FALSE),"")</f>
        <v/>
      </c>
      <c r="J1071" s="27" t="str">
        <f>IFERROR(VLOOKUP(H1071,vlookup!G$2:I$331,3,FALSE),"")</f>
        <v/>
      </c>
      <c r="K1071" s="5"/>
      <c r="L1071" s="6"/>
      <c r="M1071" s="6"/>
      <c r="N1071" s="6"/>
      <c r="O1071" s="6"/>
      <c r="P1071" s="6"/>
      <c r="Q1071" s="14" t="str">
        <f t="shared" si="163"/>
        <v/>
      </c>
      <c r="R1071" s="5"/>
      <c r="S1071" s="6"/>
      <c r="T1071" s="6"/>
      <c r="U1071" s="5"/>
      <c r="V1071" s="45">
        <f t="shared" si="164"/>
        <v>0</v>
      </c>
      <c r="W1071" s="45">
        <f t="shared" si="165"/>
        <v>0</v>
      </c>
      <c r="X1071" s="45" t="e">
        <f t="shared" si="166"/>
        <v>#VALUE!</v>
      </c>
      <c r="Y1071" s="45">
        <f>IFERROR(VALUE(V1071),VLOOKUP(V1071,DayReplace[],2,0))</f>
        <v>0</v>
      </c>
      <c r="Z1071" s="45">
        <f>IF(V1071=0,1,
IF(OR(AND(COUNTIF(Table12[Normal and Leap Years],X1071),AA1071=3,Y1071=30),
AND(COUNTIF(Table9[MM Year],X1071),COUNTIF(Table13[Always 29-Day Months],AA1071),Y1071=30)),Y1071
-1,Y1071))</f>
        <v>1</v>
      </c>
      <c r="AA1071" s="45">
        <f>IFERROR(VALUE(W1071),VLOOKUP(W1071,MonthReplace[],2,0))</f>
        <v>0</v>
      </c>
      <c r="AB1071" s="45" t="e">
        <f>IF(COUNTIF(Table9[MM Year],X1071),VLOOKUP(AA1071,MonthSerial[],VLOOKUP(X1071,Table9[],3,0)+2,0),DATE(X1071,AA1071,0)-AC1071)</f>
        <v>#VALUE!</v>
      </c>
      <c r="AC1071" s="45" t="e">
        <f>IF(COUNTIF(Table9[MM Year],X1071),
VLOOKUP(X1071,Table9[],5,0),
DATE(X1071,1,0))</f>
        <v>#VALUE!</v>
      </c>
      <c r="AD1071" s="46" t="e">
        <f>IF(AA1071=0,DATE(YEAR(AC1071+1),7,16),
IF(V1071=0,IF(COUNTIF(Table9[MM Year],X1071),AC1071+AB1071+Z1071+15-DAY(AC1071+AB1071+Z1071+15)+16,AC1071+AB1071+Z1071-DAY(AC1071+AB1071+Z1071)+16),
IF(COUNTIF(Table9[MM Year],X1071),
IF(AC1071+AB1071+Z1071&lt;VLOOKUP(X1071,Table9[],7,0),AC1071
+AB1071+Z1071+VLOOKUP(X1071,Table9[],4,0),AC1071+AB1071+Z1071),AC1071
+AB1071+Z1071)))</f>
        <v>#VALUE!</v>
      </c>
      <c r="AE1071" s="42"/>
      <c r="AF1071" s="15" t="str">
        <f>IFERROR(IF(COUNTIF(Table9[MM Year],X1071),
IF(AD1071&lt;VLOOKUP(X1071,Table9[],7,0),AD1071
+VLOOKUP(X1071,Table9[],4,0),AD1071),AD1071
),"")</f>
        <v/>
      </c>
      <c r="AG1071" s="5"/>
      <c r="AH1071" s="5"/>
      <c r="AI1071" s="5"/>
      <c r="AJ1071" s="6"/>
      <c r="AK1071" s="6"/>
      <c r="AL1071" s="12" t="str">
        <f t="shared" si="167"/>
        <v/>
      </c>
      <c r="AM1071" s="5"/>
      <c r="AN1071" s="27" t="str">
        <f t="shared" si="168"/>
        <v/>
      </c>
      <c r="AO1071" s="5"/>
      <c r="AP1071" s="5"/>
      <c r="AQ1071" s="6"/>
      <c r="AR1071" s="12" t="str">
        <f t="shared" si="169"/>
        <v/>
      </c>
      <c r="AS1071" s="6"/>
      <c r="AT1071" s="5"/>
      <c r="AU1071" s="53"/>
      <c r="AV1071" s="53"/>
      <c r="AW1071" s="54"/>
      <c r="AX1071" s="15" t="str">
        <f t="shared" si="170"/>
        <v/>
      </c>
      <c r="AY1071" s="5"/>
      <c r="AZ1071" s="27" t="str">
        <f>IFERROR(VLOOKUP(AY1071,vlookup!A$2:I$331,2,FALSE),"")</f>
        <v/>
      </c>
      <c r="BA1071" s="27" t="str">
        <f>IFERROR(VLOOKUP(AY1071,vlookup!A$2:I$331,3,FALSE),"")</f>
        <v/>
      </c>
      <c r="BB1071" s="5"/>
      <c r="BC1071" s="27" t="str">
        <f>IFERROR(VLOOKUP(BB1071,vlookup!D$2:E$331,2,FALSE),"")</f>
        <v/>
      </c>
      <c r="BD1071" s="5"/>
      <c r="BE1071" s="27" t="str">
        <f t="shared" si="171"/>
        <v/>
      </c>
      <c r="BF1071" s="27" t="str">
        <f>IFERROR(VLOOKUP(BE1071,vlookup!G$2:I$331,2,FALSE),"")</f>
        <v/>
      </c>
      <c r="BG1071" s="27" t="str">
        <f>IFERROR(VLOOKUP(BE1071,vlookup!G$2:I$331,3,FALSE),"")</f>
        <v/>
      </c>
      <c r="BH1071" s="5"/>
      <c r="BI1071" s="6"/>
      <c r="BJ1071" s="6"/>
      <c r="BK1071" s="6"/>
      <c r="BL1071" s="6"/>
    </row>
    <row r="1072" spans="1:64">
      <c r="A1072" s="4"/>
      <c r="B1072" s="5"/>
      <c r="C1072" s="27" t="str">
        <f>IFERROR(VLOOKUP(B1072,vlookup!A$2:I$331,2,FALSE),"")</f>
        <v/>
      </c>
      <c r="D1072" s="27" t="str">
        <f>IFERROR(VLOOKUP(B1072,vlookup!A$2:I$331,3,FALSE),"")</f>
        <v/>
      </c>
      <c r="E1072" s="5"/>
      <c r="F1072" s="27" t="str">
        <f>IFERROR(VLOOKUP(E1072,vlookup!D$2:E$331,2,FALSE),"")</f>
        <v/>
      </c>
      <c r="G1072" s="5"/>
      <c r="H1072" s="27" t="str">
        <f t="shared" si="162"/>
        <v/>
      </c>
      <c r="I1072" s="27" t="str">
        <f>IFERROR(VLOOKUP(H1072,vlookup!G$2:I$331,2,FALSE),"")</f>
        <v/>
      </c>
      <c r="J1072" s="27" t="str">
        <f>IFERROR(VLOOKUP(H1072,vlookup!G$2:I$331,3,FALSE),"")</f>
        <v/>
      </c>
      <c r="K1072" s="5"/>
      <c r="L1072" s="6"/>
      <c r="M1072" s="6"/>
      <c r="N1072" s="6"/>
      <c r="O1072" s="6"/>
      <c r="P1072" s="6"/>
      <c r="Q1072" s="14" t="str">
        <f t="shared" si="163"/>
        <v/>
      </c>
      <c r="R1072" s="5"/>
      <c r="S1072" s="6"/>
      <c r="T1072" s="6"/>
      <c r="U1072" s="5"/>
      <c r="V1072" s="45">
        <f t="shared" si="164"/>
        <v>0</v>
      </c>
      <c r="W1072" s="45">
        <f t="shared" si="165"/>
        <v>0</v>
      </c>
      <c r="X1072" s="45" t="e">
        <f t="shared" si="166"/>
        <v>#VALUE!</v>
      </c>
      <c r="Y1072" s="45">
        <f>IFERROR(VALUE(V1072),VLOOKUP(V1072,DayReplace[],2,0))</f>
        <v>0</v>
      </c>
      <c r="Z1072" s="45">
        <f>IF(V1072=0,1,
IF(OR(AND(COUNTIF(Table12[Normal and Leap Years],X1072),AA1072=3,Y1072=30),
AND(COUNTIF(Table9[MM Year],X1072),COUNTIF(Table13[Always 29-Day Months],AA1072),Y1072=30)),Y1072
-1,Y1072))</f>
        <v>1</v>
      </c>
      <c r="AA1072" s="45">
        <f>IFERROR(VALUE(W1072),VLOOKUP(W1072,MonthReplace[],2,0))</f>
        <v>0</v>
      </c>
      <c r="AB1072" s="45" t="e">
        <f>IF(COUNTIF(Table9[MM Year],X1072),VLOOKUP(AA1072,MonthSerial[],VLOOKUP(X1072,Table9[],3,0)+2,0),DATE(X1072,AA1072,0)-AC1072)</f>
        <v>#VALUE!</v>
      </c>
      <c r="AC1072" s="45" t="e">
        <f>IF(COUNTIF(Table9[MM Year],X1072),
VLOOKUP(X1072,Table9[],5,0),
DATE(X1072,1,0))</f>
        <v>#VALUE!</v>
      </c>
      <c r="AD1072" s="46" t="e">
        <f>IF(AA1072=0,DATE(YEAR(AC1072+1),7,16),
IF(V1072=0,IF(COUNTIF(Table9[MM Year],X1072),AC1072+AB1072+Z1072+15-DAY(AC1072+AB1072+Z1072+15)+16,AC1072+AB1072+Z1072-DAY(AC1072+AB1072+Z1072)+16),
IF(COUNTIF(Table9[MM Year],X1072),
IF(AC1072+AB1072+Z1072&lt;VLOOKUP(X1072,Table9[],7,0),AC1072
+AB1072+Z1072+VLOOKUP(X1072,Table9[],4,0),AC1072+AB1072+Z1072),AC1072
+AB1072+Z1072)))</f>
        <v>#VALUE!</v>
      </c>
      <c r="AE1072" s="42"/>
      <c r="AF1072" s="15" t="str">
        <f>IFERROR(IF(COUNTIF(Table9[MM Year],X1072),
IF(AD1072&lt;VLOOKUP(X1072,Table9[],7,0),AD1072
+VLOOKUP(X1072,Table9[],4,0),AD1072),AD1072
),"")</f>
        <v/>
      </c>
      <c r="AG1072" s="5"/>
      <c r="AH1072" s="5"/>
      <c r="AI1072" s="5"/>
      <c r="AJ1072" s="6"/>
      <c r="AK1072" s="6"/>
      <c r="AL1072" s="12" t="str">
        <f t="shared" si="167"/>
        <v/>
      </c>
      <c r="AM1072" s="5"/>
      <c r="AN1072" s="27" t="str">
        <f t="shared" si="168"/>
        <v/>
      </c>
      <c r="AO1072" s="5"/>
      <c r="AP1072" s="5"/>
      <c r="AQ1072" s="6"/>
      <c r="AR1072" s="12" t="str">
        <f t="shared" si="169"/>
        <v/>
      </c>
      <c r="AS1072" s="6"/>
      <c r="AT1072" s="5"/>
      <c r="AU1072" s="53"/>
      <c r="AV1072" s="53"/>
      <c r="AW1072" s="54"/>
      <c r="AX1072" s="15" t="str">
        <f t="shared" si="170"/>
        <v/>
      </c>
      <c r="AY1072" s="5"/>
      <c r="AZ1072" s="27" t="str">
        <f>IFERROR(VLOOKUP(AY1072,vlookup!A$2:I$331,2,FALSE),"")</f>
        <v/>
      </c>
      <c r="BA1072" s="27" t="str">
        <f>IFERROR(VLOOKUP(AY1072,vlookup!A$2:I$331,3,FALSE),"")</f>
        <v/>
      </c>
      <c r="BB1072" s="5"/>
      <c r="BC1072" s="27" t="str">
        <f>IFERROR(VLOOKUP(BB1072,vlookup!D$2:E$331,2,FALSE),"")</f>
        <v/>
      </c>
      <c r="BD1072" s="5"/>
      <c r="BE1072" s="27" t="str">
        <f t="shared" si="171"/>
        <v/>
      </c>
      <c r="BF1072" s="27" t="str">
        <f>IFERROR(VLOOKUP(BE1072,vlookup!G$2:I$331,2,FALSE),"")</f>
        <v/>
      </c>
      <c r="BG1072" s="27" t="str">
        <f>IFERROR(VLOOKUP(BE1072,vlookup!G$2:I$331,3,FALSE),"")</f>
        <v/>
      </c>
      <c r="BH1072" s="5"/>
      <c r="BI1072" s="6"/>
      <c r="BJ1072" s="6"/>
      <c r="BK1072" s="6"/>
      <c r="BL1072" s="6"/>
    </row>
    <row r="1073" spans="1:64">
      <c r="A1073" s="4"/>
      <c r="B1073" s="5"/>
      <c r="C1073" s="27" t="str">
        <f>IFERROR(VLOOKUP(B1073,vlookup!A$2:I$331,2,FALSE),"")</f>
        <v/>
      </c>
      <c r="D1073" s="27" t="str">
        <f>IFERROR(VLOOKUP(B1073,vlookup!A$2:I$331,3,FALSE),"")</f>
        <v/>
      </c>
      <c r="E1073" s="5"/>
      <c r="F1073" s="27" t="str">
        <f>IFERROR(VLOOKUP(E1073,vlookup!D$2:E$331,2,FALSE),"")</f>
        <v/>
      </c>
      <c r="G1073" s="5"/>
      <c r="H1073" s="27" t="str">
        <f t="shared" si="162"/>
        <v/>
      </c>
      <c r="I1073" s="27" t="str">
        <f>IFERROR(VLOOKUP(H1073,vlookup!G$2:I$331,2,FALSE),"")</f>
        <v/>
      </c>
      <c r="J1073" s="27" t="str">
        <f>IFERROR(VLOOKUP(H1073,vlookup!G$2:I$331,3,FALSE),"")</f>
        <v/>
      </c>
      <c r="K1073" s="5"/>
      <c r="L1073" s="6"/>
      <c r="M1073" s="6"/>
      <c r="N1073" s="6"/>
      <c r="O1073" s="6"/>
      <c r="P1073" s="6"/>
      <c r="Q1073" s="14" t="str">
        <f t="shared" si="163"/>
        <v/>
      </c>
      <c r="R1073" s="5"/>
      <c r="S1073" s="6"/>
      <c r="T1073" s="6"/>
      <c r="U1073" s="5"/>
      <c r="V1073" s="45">
        <f t="shared" si="164"/>
        <v>0</v>
      </c>
      <c r="W1073" s="45">
        <f t="shared" si="165"/>
        <v>0</v>
      </c>
      <c r="X1073" s="45" t="e">
        <f t="shared" si="166"/>
        <v>#VALUE!</v>
      </c>
      <c r="Y1073" s="45">
        <f>IFERROR(VALUE(V1073),VLOOKUP(V1073,DayReplace[],2,0))</f>
        <v>0</v>
      </c>
      <c r="Z1073" s="45">
        <f>IF(V1073=0,1,
IF(OR(AND(COUNTIF(Table12[Normal and Leap Years],X1073),AA1073=3,Y1073=30),
AND(COUNTIF(Table9[MM Year],X1073),COUNTIF(Table13[Always 29-Day Months],AA1073),Y1073=30)),Y1073
-1,Y1073))</f>
        <v>1</v>
      </c>
      <c r="AA1073" s="45">
        <f>IFERROR(VALUE(W1073),VLOOKUP(W1073,MonthReplace[],2,0))</f>
        <v>0</v>
      </c>
      <c r="AB1073" s="45" t="e">
        <f>IF(COUNTIF(Table9[MM Year],X1073),VLOOKUP(AA1073,MonthSerial[],VLOOKUP(X1073,Table9[],3,0)+2,0),DATE(X1073,AA1073,0)-AC1073)</f>
        <v>#VALUE!</v>
      </c>
      <c r="AC1073" s="45" t="e">
        <f>IF(COUNTIF(Table9[MM Year],X1073),
VLOOKUP(X1073,Table9[],5,0),
DATE(X1073,1,0))</f>
        <v>#VALUE!</v>
      </c>
      <c r="AD1073" s="46" t="e">
        <f>IF(AA1073=0,DATE(YEAR(AC1073+1),7,16),
IF(V1073=0,IF(COUNTIF(Table9[MM Year],X1073),AC1073+AB1073+Z1073+15-DAY(AC1073+AB1073+Z1073+15)+16,AC1073+AB1073+Z1073-DAY(AC1073+AB1073+Z1073)+16),
IF(COUNTIF(Table9[MM Year],X1073),
IF(AC1073+AB1073+Z1073&lt;VLOOKUP(X1073,Table9[],7,0),AC1073
+AB1073+Z1073+VLOOKUP(X1073,Table9[],4,0),AC1073+AB1073+Z1073),AC1073
+AB1073+Z1073)))</f>
        <v>#VALUE!</v>
      </c>
      <c r="AE1073" s="42"/>
      <c r="AF1073" s="15" t="str">
        <f>IFERROR(IF(COUNTIF(Table9[MM Year],X1073),
IF(AD1073&lt;VLOOKUP(X1073,Table9[],7,0),AD1073
+VLOOKUP(X1073,Table9[],4,0),AD1073),AD1073
),"")</f>
        <v/>
      </c>
      <c r="AG1073" s="5"/>
      <c r="AH1073" s="5"/>
      <c r="AI1073" s="5"/>
      <c r="AJ1073" s="6"/>
      <c r="AK1073" s="6"/>
      <c r="AL1073" s="12" t="str">
        <f t="shared" si="167"/>
        <v/>
      </c>
      <c r="AM1073" s="5"/>
      <c r="AN1073" s="27" t="str">
        <f t="shared" si="168"/>
        <v/>
      </c>
      <c r="AO1073" s="5"/>
      <c r="AP1073" s="5"/>
      <c r="AQ1073" s="6"/>
      <c r="AR1073" s="12" t="str">
        <f t="shared" si="169"/>
        <v/>
      </c>
      <c r="AS1073" s="6"/>
      <c r="AT1073" s="5"/>
      <c r="AU1073" s="53"/>
      <c r="AV1073" s="53"/>
      <c r="AW1073" s="54"/>
      <c r="AX1073" s="15" t="str">
        <f t="shared" si="170"/>
        <v/>
      </c>
      <c r="AY1073" s="5"/>
      <c r="AZ1073" s="27" t="str">
        <f>IFERROR(VLOOKUP(AY1073,vlookup!A$2:I$331,2,FALSE),"")</f>
        <v/>
      </c>
      <c r="BA1073" s="27" t="str">
        <f>IFERROR(VLOOKUP(AY1073,vlookup!A$2:I$331,3,FALSE),"")</f>
        <v/>
      </c>
      <c r="BB1073" s="5"/>
      <c r="BC1073" s="27" t="str">
        <f>IFERROR(VLOOKUP(BB1073,vlookup!D$2:E$331,2,FALSE),"")</f>
        <v/>
      </c>
      <c r="BD1073" s="5"/>
      <c r="BE1073" s="27" t="str">
        <f t="shared" si="171"/>
        <v/>
      </c>
      <c r="BF1073" s="27" t="str">
        <f>IFERROR(VLOOKUP(BE1073,vlookup!G$2:I$331,2,FALSE),"")</f>
        <v/>
      </c>
      <c r="BG1073" s="27" t="str">
        <f>IFERROR(VLOOKUP(BE1073,vlookup!G$2:I$331,3,FALSE),"")</f>
        <v/>
      </c>
      <c r="BH1073" s="5"/>
      <c r="BI1073" s="6"/>
      <c r="BJ1073" s="6"/>
      <c r="BK1073" s="6"/>
      <c r="BL1073" s="6"/>
    </row>
    <row r="1074" spans="1:64">
      <c r="A1074" s="4"/>
      <c r="B1074" s="5"/>
      <c r="C1074" s="27" t="str">
        <f>IFERROR(VLOOKUP(B1074,vlookup!A$2:I$331,2,FALSE),"")</f>
        <v/>
      </c>
      <c r="D1074" s="27" t="str">
        <f>IFERROR(VLOOKUP(B1074,vlookup!A$2:I$331,3,FALSE),"")</f>
        <v/>
      </c>
      <c r="E1074" s="5"/>
      <c r="F1074" s="27" t="str">
        <f>IFERROR(VLOOKUP(E1074,vlookup!D$2:E$331,2,FALSE),"")</f>
        <v/>
      </c>
      <c r="G1074" s="5"/>
      <c r="H1074" s="27" t="str">
        <f t="shared" si="162"/>
        <v/>
      </c>
      <c r="I1074" s="27" t="str">
        <f>IFERROR(VLOOKUP(H1074,vlookup!G$2:I$331,2,FALSE),"")</f>
        <v/>
      </c>
      <c r="J1074" s="27" t="str">
        <f>IFERROR(VLOOKUP(H1074,vlookup!G$2:I$331,3,FALSE),"")</f>
        <v/>
      </c>
      <c r="K1074" s="5"/>
      <c r="L1074" s="6"/>
      <c r="M1074" s="6"/>
      <c r="N1074" s="6"/>
      <c r="O1074" s="6"/>
      <c r="P1074" s="6"/>
      <c r="Q1074" s="14" t="str">
        <f t="shared" si="163"/>
        <v/>
      </c>
      <c r="R1074" s="5"/>
      <c r="S1074" s="6"/>
      <c r="T1074" s="6"/>
      <c r="U1074" s="5"/>
      <c r="V1074" s="45">
        <f t="shared" si="164"/>
        <v>0</v>
      </c>
      <c r="W1074" s="45">
        <f t="shared" si="165"/>
        <v>0</v>
      </c>
      <c r="X1074" s="45" t="e">
        <f t="shared" si="166"/>
        <v>#VALUE!</v>
      </c>
      <c r="Y1074" s="45">
        <f>IFERROR(VALUE(V1074),VLOOKUP(V1074,DayReplace[],2,0))</f>
        <v>0</v>
      </c>
      <c r="Z1074" s="45">
        <f>IF(V1074=0,1,
IF(OR(AND(COUNTIF(Table12[Normal and Leap Years],X1074),AA1074=3,Y1074=30),
AND(COUNTIF(Table9[MM Year],X1074),COUNTIF(Table13[Always 29-Day Months],AA1074),Y1074=30)),Y1074
-1,Y1074))</f>
        <v>1</v>
      </c>
      <c r="AA1074" s="45">
        <f>IFERROR(VALUE(W1074),VLOOKUP(W1074,MonthReplace[],2,0))</f>
        <v>0</v>
      </c>
      <c r="AB1074" s="45" t="e">
        <f>IF(COUNTIF(Table9[MM Year],X1074),VLOOKUP(AA1074,MonthSerial[],VLOOKUP(X1074,Table9[],3,0)+2,0),DATE(X1074,AA1074,0)-AC1074)</f>
        <v>#VALUE!</v>
      </c>
      <c r="AC1074" s="45" t="e">
        <f>IF(COUNTIF(Table9[MM Year],X1074),
VLOOKUP(X1074,Table9[],5,0),
DATE(X1074,1,0))</f>
        <v>#VALUE!</v>
      </c>
      <c r="AD1074" s="46" t="e">
        <f>IF(AA1074=0,DATE(YEAR(AC1074+1),7,16),
IF(V1074=0,IF(COUNTIF(Table9[MM Year],X1074),AC1074+AB1074+Z1074+15-DAY(AC1074+AB1074+Z1074+15)+16,AC1074+AB1074+Z1074-DAY(AC1074+AB1074+Z1074)+16),
IF(COUNTIF(Table9[MM Year],X1074),
IF(AC1074+AB1074+Z1074&lt;VLOOKUP(X1074,Table9[],7,0),AC1074
+AB1074+Z1074+VLOOKUP(X1074,Table9[],4,0),AC1074+AB1074+Z1074),AC1074
+AB1074+Z1074)))</f>
        <v>#VALUE!</v>
      </c>
      <c r="AE1074" s="42"/>
      <c r="AF1074" s="15" t="str">
        <f>IFERROR(IF(COUNTIF(Table9[MM Year],X1074),
IF(AD1074&lt;VLOOKUP(X1074,Table9[],7,0),AD1074
+VLOOKUP(X1074,Table9[],4,0),AD1074),AD1074
),"")</f>
        <v/>
      </c>
      <c r="AG1074" s="5"/>
      <c r="AH1074" s="5"/>
      <c r="AI1074" s="5"/>
      <c r="AJ1074" s="6"/>
      <c r="AK1074" s="6"/>
      <c r="AL1074" s="12" t="str">
        <f t="shared" si="167"/>
        <v/>
      </c>
      <c r="AM1074" s="5"/>
      <c r="AN1074" s="27" t="str">
        <f t="shared" si="168"/>
        <v/>
      </c>
      <c r="AO1074" s="5"/>
      <c r="AP1074" s="5"/>
      <c r="AQ1074" s="6"/>
      <c r="AR1074" s="12" t="str">
        <f t="shared" si="169"/>
        <v/>
      </c>
      <c r="AS1074" s="6"/>
      <c r="AT1074" s="5"/>
      <c r="AU1074" s="53"/>
      <c r="AV1074" s="53"/>
      <c r="AW1074" s="54"/>
      <c r="AX1074" s="15" t="str">
        <f t="shared" si="170"/>
        <v/>
      </c>
      <c r="AY1074" s="5"/>
      <c r="AZ1074" s="27" t="str">
        <f>IFERROR(VLOOKUP(AY1074,vlookup!A$2:I$331,2,FALSE),"")</f>
        <v/>
      </c>
      <c r="BA1074" s="27" t="str">
        <f>IFERROR(VLOOKUP(AY1074,vlookup!A$2:I$331,3,FALSE),"")</f>
        <v/>
      </c>
      <c r="BB1074" s="5"/>
      <c r="BC1074" s="27" t="str">
        <f>IFERROR(VLOOKUP(BB1074,vlookup!D$2:E$331,2,FALSE),"")</f>
        <v/>
      </c>
      <c r="BD1074" s="5"/>
      <c r="BE1074" s="27" t="str">
        <f t="shared" si="171"/>
        <v/>
      </c>
      <c r="BF1074" s="27" t="str">
        <f>IFERROR(VLOOKUP(BE1074,vlookup!G$2:I$331,2,FALSE),"")</f>
        <v/>
      </c>
      <c r="BG1074" s="27" t="str">
        <f>IFERROR(VLOOKUP(BE1074,vlookup!G$2:I$331,3,FALSE),"")</f>
        <v/>
      </c>
      <c r="BH1074" s="5"/>
      <c r="BI1074" s="6"/>
      <c r="BJ1074" s="6"/>
      <c r="BK1074" s="6"/>
      <c r="BL1074" s="6"/>
    </row>
    <row r="1075" spans="1:64">
      <c r="A1075" s="4"/>
      <c r="B1075" s="5"/>
      <c r="C1075" s="27" t="str">
        <f>IFERROR(VLOOKUP(B1075,vlookup!A$2:I$331,2,FALSE),"")</f>
        <v/>
      </c>
      <c r="D1075" s="27" t="str">
        <f>IFERROR(VLOOKUP(B1075,vlookup!A$2:I$331,3,FALSE),"")</f>
        <v/>
      </c>
      <c r="E1075" s="5"/>
      <c r="F1075" s="27" t="str">
        <f>IFERROR(VLOOKUP(E1075,vlookup!D$2:E$331,2,FALSE),"")</f>
        <v/>
      </c>
      <c r="G1075" s="5"/>
      <c r="H1075" s="27" t="str">
        <f t="shared" si="162"/>
        <v/>
      </c>
      <c r="I1075" s="27" t="str">
        <f>IFERROR(VLOOKUP(H1075,vlookup!G$2:I$331,2,FALSE),"")</f>
        <v/>
      </c>
      <c r="J1075" s="27" t="str">
        <f>IFERROR(VLOOKUP(H1075,vlookup!G$2:I$331,3,FALSE),"")</f>
        <v/>
      </c>
      <c r="K1075" s="5"/>
      <c r="L1075" s="6"/>
      <c r="M1075" s="6"/>
      <c r="N1075" s="6"/>
      <c r="O1075" s="6"/>
      <c r="P1075" s="6"/>
      <c r="Q1075" s="14" t="str">
        <f t="shared" si="163"/>
        <v/>
      </c>
      <c r="R1075" s="5"/>
      <c r="S1075" s="6"/>
      <c r="T1075" s="6"/>
      <c r="U1075" s="5"/>
      <c r="V1075" s="45">
        <f t="shared" si="164"/>
        <v>0</v>
      </c>
      <c r="W1075" s="45">
        <f t="shared" si="165"/>
        <v>0</v>
      </c>
      <c r="X1075" s="45" t="e">
        <f t="shared" si="166"/>
        <v>#VALUE!</v>
      </c>
      <c r="Y1075" s="45">
        <f>IFERROR(VALUE(V1075),VLOOKUP(V1075,DayReplace[],2,0))</f>
        <v>0</v>
      </c>
      <c r="Z1075" s="45">
        <f>IF(V1075=0,1,
IF(OR(AND(COUNTIF(Table12[Normal and Leap Years],X1075),AA1075=3,Y1075=30),
AND(COUNTIF(Table9[MM Year],X1075),COUNTIF(Table13[Always 29-Day Months],AA1075),Y1075=30)),Y1075
-1,Y1075))</f>
        <v>1</v>
      </c>
      <c r="AA1075" s="45">
        <f>IFERROR(VALUE(W1075),VLOOKUP(W1075,MonthReplace[],2,0))</f>
        <v>0</v>
      </c>
      <c r="AB1075" s="45" t="e">
        <f>IF(COUNTIF(Table9[MM Year],X1075),VLOOKUP(AA1075,MonthSerial[],VLOOKUP(X1075,Table9[],3,0)+2,0),DATE(X1075,AA1075,0)-AC1075)</f>
        <v>#VALUE!</v>
      </c>
      <c r="AC1075" s="45" t="e">
        <f>IF(COUNTIF(Table9[MM Year],X1075),
VLOOKUP(X1075,Table9[],5,0),
DATE(X1075,1,0))</f>
        <v>#VALUE!</v>
      </c>
      <c r="AD1075" s="46" t="e">
        <f>IF(AA1075=0,DATE(YEAR(AC1075+1),7,16),
IF(V1075=0,IF(COUNTIF(Table9[MM Year],X1075),AC1075+AB1075+Z1075+15-DAY(AC1075+AB1075+Z1075+15)+16,AC1075+AB1075+Z1075-DAY(AC1075+AB1075+Z1075)+16),
IF(COUNTIF(Table9[MM Year],X1075),
IF(AC1075+AB1075+Z1075&lt;VLOOKUP(X1075,Table9[],7,0),AC1075
+AB1075+Z1075+VLOOKUP(X1075,Table9[],4,0),AC1075+AB1075+Z1075),AC1075
+AB1075+Z1075)))</f>
        <v>#VALUE!</v>
      </c>
      <c r="AE1075" s="42"/>
      <c r="AF1075" s="15" t="str">
        <f>IFERROR(IF(COUNTIF(Table9[MM Year],X1075),
IF(AD1075&lt;VLOOKUP(X1075,Table9[],7,0),AD1075
+VLOOKUP(X1075,Table9[],4,0),AD1075),AD1075
),"")</f>
        <v/>
      </c>
      <c r="AG1075" s="5"/>
      <c r="AH1075" s="5"/>
      <c r="AI1075" s="5"/>
      <c r="AJ1075" s="6"/>
      <c r="AK1075" s="6"/>
      <c r="AL1075" s="12" t="str">
        <f t="shared" si="167"/>
        <v/>
      </c>
      <c r="AM1075" s="5"/>
      <c r="AN1075" s="27" t="str">
        <f t="shared" si="168"/>
        <v/>
      </c>
      <c r="AO1075" s="5"/>
      <c r="AP1075" s="5"/>
      <c r="AQ1075" s="6"/>
      <c r="AR1075" s="12" t="str">
        <f t="shared" si="169"/>
        <v/>
      </c>
      <c r="AS1075" s="6"/>
      <c r="AT1075" s="5"/>
      <c r="AU1075" s="53"/>
      <c r="AV1075" s="53"/>
      <c r="AW1075" s="54"/>
      <c r="AX1075" s="15" t="str">
        <f t="shared" si="170"/>
        <v/>
      </c>
      <c r="AY1075" s="5"/>
      <c r="AZ1075" s="27" t="str">
        <f>IFERROR(VLOOKUP(AY1075,vlookup!A$2:I$331,2,FALSE),"")</f>
        <v/>
      </c>
      <c r="BA1075" s="27" t="str">
        <f>IFERROR(VLOOKUP(AY1075,vlookup!A$2:I$331,3,FALSE),"")</f>
        <v/>
      </c>
      <c r="BB1075" s="5"/>
      <c r="BC1075" s="27" t="str">
        <f>IFERROR(VLOOKUP(BB1075,vlookup!D$2:E$331,2,FALSE),"")</f>
        <v/>
      </c>
      <c r="BD1075" s="5"/>
      <c r="BE1075" s="27" t="str">
        <f t="shared" si="171"/>
        <v/>
      </c>
      <c r="BF1075" s="27" t="str">
        <f>IFERROR(VLOOKUP(BE1075,vlookup!G$2:I$331,2,FALSE),"")</f>
        <v/>
      </c>
      <c r="BG1075" s="27" t="str">
        <f>IFERROR(VLOOKUP(BE1075,vlookup!G$2:I$331,3,FALSE),"")</f>
        <v/>
      </c>
      <c r="BH1075" s="5"/>
      <c r="BI1075" s="6"/>
      <c r="BJ1075" s="6"/>
      <c r="BK1075" s="6"/>
      <c r="BL1075" s="6"/>
    </row>
    <row r="1076" spans="1:64">
      <c r="A1076" s="4"/>
      <c r="B1076" s="5"/>
      <c r="C1076" s="27" t="str">
        <f>IFERROR(VLOOKUP(B1076,vlookup!A$2:I$331,2,FALSE),"")</f>
        <v/>
      </c>
      <c r="D1076" s="27" t="str">
        <f>IFERROR(VLOOKUP(B1076,vlookup!A$2:I$331,3,FALSE),"")</f>
        <v/>
      </c>
      <c r="E1076" s="5"/>
      <c r="F1076" s="27" t="str">
        <f>IFERROR(VLOOKUP(E1076,vlookup!D$2:E$331,2,FALSE),"")</f>
        <v/>
      </c>
      <c r="G1076" s="5"/>
      <c r="H1076" s="27" t="str">
        <f t="shared" si="162"/>
        <v/>
      </c>
      <c r="I1076" s="27" t="str">
        <f>IFERROR(VLOOKUP(H1076,vlookup!G$2:I$331,2,FALSE),"")</f>
        <v/>
      </c>
      <c r="J1076" s="27" t="str">
        <f>IFERROR(VLOOKUP(H1076,vlookup!G$2:I$331,3,FALSE),"")</f>
        <v/>
      </c>
      <c r="K1076" s="5"/>
      <c r="L1076" s="6"/>
      <c r="M1076" s="6"/>
      <c r="N1076" s="6"/>
      <c r="O1076" s="6"/>
      <c r="P1076" s="6"/>
      <c r="Q1076" s="14" t="str">
        <f t="shared" si="163"/>
        <v/>
      </c>
      <c r="R1076" s="5"/>
      <c r="S1076" s="6"/>
      <c r="T1076" s="6"/>
      <c r="U1076" s="5"/>
      <c r="V1076" s="45">
        <f t="shared" si="164"/>
        <v>0</v>
      </c>
      <c r="W1076" s="45">
        <f t="shared" si="165"/>
        <v>0</v>
      </c>
      <c r="X1076" s="45" t="e">
        <f t="shared" si="166"/>
        <v>#VALUE!</v>
      </c>
      <c r="Y1076" s="45">
        <f>IFERROR(VALUE(V1076),VLOOKUP(V1076,DayReplace[],2,0))</f>
        <v>0</v>
      </c>
      <c r="Z1076" s="45">
        <f>IF(V1076=0,1,
IF(OR(AND(COUNTIF(Table12[Normal and Leap Years],X1076),AA1076=3,Y1076=30),
AND(COUNTIF(Table9[MM Year],X1076),COUNTIF(Table13[Always 29-Day Months],AA1076),Y1076=30)),Y1076
-1,Y1076))</f>
        <v>1</v>
      </c>
      <c r="AA1076" s="45">
        <f>IFERROR(VALUE(W1076),VLOOKUP(W1076,MonthReplace[],2,0))</f>
        <v>0</v>
      </c>
      <c r="AB1076" s="45" t="e">
        <f>IF(COUNTIF(Table9[MM Year],X1076),VLOOKUP(AA1076,MonthSerial[],VLOOKUP(X1076,Table9[],3,0)+2,0),DATE(X1076,AA1076,0)-AC1076)</f>
        <v>#VALUE!</v>
      </c>
      <c r="AC1076" s="45" t="e">
        <f>IF(COUNTIF(Table9[MM Year],X1076),
VLOOKUP(X1076,Table9[],5,0),
DATE(X1076,1,0))</f>
        <v>#VALUE!</v>
      </c>
      <c r="AD1076" s="46" t="e">
        <f>IF(AA1076=0,DATE(YEAR(AC1076+1),7,16),
IF(V1076=0,IF(COUNTIF(Table9[MM Year],X1076),AC1076+AB1076+Z1076+15-DAY(AC1076+AB1076+Z1076+15)+16,AC1076+AB1076+Z1076-DAY(AC1076+AB1076+Z1076)+16),
IF(COUNTIF(Table9[MM Year],X1076),
IF(AC1076+AB1076+Z1076&lt;VLOOKUP(X1076,Table9[],7,0),AC1076
+AB1076+Z1076+VLOOKUP(X1076,Table9[],4,0),AC1076+AB1076+Z1076),AC1076
+AB1076+Z1076)))</f>
        <v>#VALUE!</v>
      </c>
      <c r="AE1076" s="42"/>
      <c r="AF1076" s="15" t="str">
        <f>IFERROR(IF(COUNTIF(Table9[MM Year],X1076),
IF(AD1076&lt;VLOOKUP(X1076,Table9[],7,0),AD1076
+VLOOKUP(X1076,Table9[],4,0),AD1076),AD1076
),"")</f>
        <v/>
      </c>
      <c r="AG1076" s="5"/>
      <c r="AH1076" s="5"/>
      <c r="AI1076" s="5"/>
      <c r="AJ1076" s="6"/>
      <c r="AK1076" s="6"/>
      <c r="AL1076" s="12" t="str">
        <f t="shared" si="167"/>
        <v/>
      </c>
      <c r="AM1076" s="5"/>
      <c r="AN1076" s="27" t="str">
        <f t="shared" si="168"/>
        <v/>
      </c>
      <c r="AO1076" s="5"/>
      <c r="AP1076" s="5"/>
      <c r="AQ1076" s="6"/>
      <c r="AR1076" s="12" t="str">
        <f t="shared" si="169"/>
        <v/>
      </c>
      <c r="AS1076" s="6"/>
      <c r="AT1076" s="5"/>
      <c r="AU1076" s="53"/>
      <c r="AV1076" s="53"/>
      <c r="AW1076" s="54"/>
      <c r="AX1076" s="15" t="str">
        <f t="shared" si="170"/>
        <v/>
      </c>
      <c r="AY1076" s="5"/>
      <c r="AZ1076" s="27" t="str">
        <f>IFERROR(VLOOKUP(AY1076,vlookup!A$2:I$331,2,FALSE),"")</f>
        <v/>
      </c>
      <c r="BA1076" s="27" t="str">
        <f>IFERROR(VLOOKUP(AY1076,vlookup!A$2:I$331,3,FALSE),"")</f>
        <v/>
      </c>
      <c r="BB1076" s="5"/>
      <c r="BC1076" s="27" t="str">
        <f>IFERROR(VLOOKUP(BB1076,vlookup!D$2:E$331,2,FALSE),"")</f>
        <v/>
      </c>
      <c r="BD1076" s="5"/>
      <c r="BE1076" s="27" t="str">
        <f t="shared" si="171"/>
        <v/>
      </c>
      <c r="BF1076" s="27" t="str">
        <f>IFERROR(VLOOKUP(BE1076,vlookup!G$2:I$331,2,FALSE),"")</f>
        <v/>
      </c>
      <c r="BG1076" s="27" t="str">
        <f>IFERROR(VLOOKUP(BE1076,vlookup!G$2:I$331,3,FALSE),"")</f>
        <v/>
      </c>
      <c r="BH1076" s="5"/>
      <c r="BI1076" s="6"/>
      <c r="BJ1076" s="6"/>
      <c r="BK1076" s="6"/>
      <c r="BL1076" s="6"/>
    </row>
    <row r="1077" spans="1:64">
      <c r="A1077" s="4"/>
      <c r="B1077" s="5"/>
      <c r="C1077" s="27" t="str">
        <f>IFERROR(VLOOKUP(B1077,vlookup!A$2:I$331,2,FALSE),"")</f>
        <v/>
      </c>
      <c r="D1077" s="27" t="str">
        <f>IFERROR(VLOOKUP(B1077,vlookup!A$2:I$331,3,FALSE),"")</f>
        <v/>
      </c>
      <c r="E1077" s="5"/>
      <c r="F1077" s="27" t="str">
        <f>IFERROR(VLOOKUP(E1077,vlookup!D$2:E$331,2,FALSE),"")</f>
        <v/>
      </c>
      <c r="G1077" s="5"/>
      <c r="H1077" s="27" t="str">
        <f t="shared" si="162"/>
        <v/>
      </c>
      <c r="I1077" s="27" t="str">
        <f>IFERROR(VLOOKUP(H1077,vlookup!G$2:I$331,2,FALSE),"")</f>
        <v/>
      </c>
      <c r="J1077" s="27" t="str">
        <f>IFERROR(VLOOKUP(H1077,vlookup!G$2:I$331,3,FALSE),"")</f>
        <v/>
      </c>
      <c r="K1077" s="5"/>
      <c r="L1077" s="6"/>
      <c r="M1077" s="6"/>
      <c r="N1077" s="6"/>
      <c r="O1077" s="6"/>
      <c r="P1077" s="6"/>
      <c r="Q1077" s="14" t="str">
        <f t="shared" si="163"/>
        <v/>
      </c>
      <c r="R1077" s="5"/>
      <c r="S1077" s="6"/>
      <c r="T1077" s="6"/>
      <c r="U1077" s="5"/>
      <c r="V1077" s="45">
        <f t="shared" si="164"/>
        <v>0</v>
      </c>
      <c r="W1077" s="45">
        <f t="shared" si="165"/>
        <v>0</v>
      </c>
      <c r="X1077" s="45" t="e">
        <f t="shared" si="166"/>
        <v>#VALUE!</v>
      </c>
      <c r="Y1077" s="45">
        <f>IFERROR(VALUE(V1077),VLOOKUP(V1077,DayReplace[],2,0))</f>
        <v>0</v>
      </c>
      <c r="Z1077" s="45">
        <f>IF(V1077=0,1,
IF(OR(AND(COUNTIF(Table12[Normal and Leap Years],X1077),AA1077=3,Y1077=30),
AND(COUNTIF(Table9[MM Year],X1077),COUNTIF(Table13[Always 29-Day Months],AA1077),Y1077=30)),Y1077
-1,Y1077))</f>
        <v>1</v>
      </c>
      <c r="AA1077" s="45">
        <f>IFERROR(VALUE(W1077),VLOOKUP(W1077,MonthReplace[],2,0))</f>
        <v>0</v>
      </c>
      <c r="AB1077" s="45" t="e">
        <f>IF(COUNTIF(Table9[MM Year],X1077),VLOOKUP(AA1077,MonthSerial[],VLOOKUP(X1077,Table9[],3,0)+2,0),DATE(X1077,AA1077,0)-AC1077)</f>
        <v>#VALUE!</v>
      </c>
      <c r="AC1077" s="45" t="e">
        <f>IF(COUNTIF(Table9[MM Year],X1077),
VLOOKUP(X1077,Table9[],5,0),
DATE(X1077,1,0))</f>
        <v>#VALUE!</v>
      </c>
      <c r="AD1077" s="46" t="e">
        <f>IF(AA1077=0,DATE(YEAR(AC1077+1),7,16),
IF(V1077=0,IF(COUNTIF(Table9[MM Year],X1077),AC1077+AB1077+Z1077+15-DAY(AC1077+AB1077+Z1077+15)+16,AC1077+AB1077+Z1077-DAY(AC1077+AB1077+Z1077)+16),
IF(COUNTIF(Table9[MM Year],X1077),
IF(AC1077+AB1077+Z1077&lt;VLOOKUP(X1077,Table9[],7,0),AC1077
+AB1077+Z1077+VLOOKUP(X1077,Table9[],4,0),AC1077+AB1077+Z1077),AC1077
+AB1077+Z1077)))</f>
        <v>#VALUE!</v>
      </c>
      <c r="AE1077" s="42"/>
      <c r="AF1077" s="15" t="str">
        <f>IFERROR(IF(COUNTIF(Table9[MM Year],X1077),
IF(AD1077&lt;VLOOKUP(X1077,Table9[],7,0),AD1077
+VLOOKUP(X1077,Table9[],4,0),AD1077),AD1077
),"")</f>
        <v/>
      </c>
      <c r="AG1077" s="5"/>
      <c r="AH1077" s="5"/>
      <c r="AI1077" s="5"/>
      <c r="AJ1077" s="6"/>
      <c r="AK1077" s="6"/>
      <c r="AL1077" s="12" t="str">
        <f t="shared" si="167"/>
        <v/>
      </c>
      <c r="AM1077" s="5"/>
      <c r="AN1077" s="27" t="str">
        <f t="shared" si="168"/>
        <v/>
      </c>
      <c r="AO1077" s="5"/>
      <c r="AP1077" s="5"/>
      <c r="AQ1077" s="6"/>
      <c r="AR1077" s="12" t="str">
        <f t="shared" si="169"/>
        <v/>
      </c>
      <c r="AS1077" s="6"/>
      <c r="AT1077" s="5"/>
      <c r="AU1077" s="53"/>
      <c r="AV1077" s="53"/>
      <c r="AW1077" s="54"/>
      <c r="AX1077" s="15" t="str">
        <f t="shared" si="170"/>
        <v/>
      </c>
      <c r="AY1077" s="5"/>
      <c r="AZ1077" s="27" t="str">
        <f>IFERROR(VLOOKUP(AY1077,vlookup!A$2:I$331,2,FALSE),"")</f>
        <v/>
      </c>
      <c r="BA1077" s="27" t="str">
        <f>IFERROR(VLOOKUP(AY1077,vlookup!A$2:I$331,3,FALSE),"")</f>
        <v/>
      </c>
      <c r="BB1077" s="5"/>
      <c r="BC1077" s="27" t="str">
        <f>IFERROR(VLOOKUP(BB1077,vlookup!D$2:E$331,2,FALSE),"")</f>
        <v/>
      </c>
      <c r="BD1077" s="5"/>
      <c r="BE1077" s="27" t="str">
        <f t="shared" si="171"/>
        <v/>
      </c>
      <c r="BF1077" s="27" t="str">
        <f>IFERROR(VLOOKUP(BE1077,vlookup!G$2:I$331,2,FALSE),"")</f>
        <v/>
      </c>
      <c r="BG1077" s="27" t="str">
        <f>IFERROR(VLOOKUP(BE1077,vlookup!G$2:I$331,3,FALSE),"")</f>
        <v/>
      </c>
      <c r="BH1077" s="5"/>
      <c r="BI1077" s="6"/>
      <c r="BJ1077" s="6"/>
      <c r="BK1077" s="6"/>
      <c r="BL1077" s="6"/>
    </row>
    <row r="1078" spans="1:64">
      <c r="A1078" s="4"/>
      <c r="B1078" s="5"/>
      <c r="C1078" s="27" t="str">
        <f>IFERROR(VLOOKUP(B1078,vlookup!A$2:I$331,2,FALSE),"")</f>
        <v/>
      </c>
      <c r="D1078" s="27" t="str">
        <f>IFERROR(VLOOKUP(B1078,vlookup!A$2:I$331,3,FALSE),"")</f>
        <v/>
      </c>
      <c r="E1078" s="5"/>
      <c r="F1078" s="27" t="str">
        <f>IFERROR(VLOOKUP(E1078,vlookup!D$2:E$331,2,FALSE),"")</f>
        <v/>
      </c>
      <c r="G1078" s="5"/>
      <c r="H1078" s="27" t="str">
        <f t="shared" si="162"/>
        <v/>
      </c>
      <c r="I1078" s="27" t="str">
        <f>IFERROR(VLOOKUP(H1078,vlookup!G$2:I$331,2,FALSE),"")</f>
        <v/>
      </c>
      <c r="J1078" s="27" t="str">
        <f>IFERROR(VLOOKUP(H1078,vlookup!G$2:I$331,3,FALSE),"")</f>
        <v/>
      </c>
      <c r="K1078" s="5"/>
      <c r="L1078" s="6"/>
      <c r="M1078" s="6"/>
      <c r="N1078" s="6"/>
      <c r="O1078" s="6"/>
      <c r="P1078" s="6"/>
      <c r="Q1078" s="14" t="str">
        <f t="shared" si="163"/>
        <v/>
      </c>
      <c r="R1078" s="5"/>
      <c r="S1078" s="6"/>
      <c r="T1078" s="6"/>
      <c r="U1078" s="5"/>
      <c r="V1078" s="45">
        <f t="shared" si="164"/>
        <v>0</v>
      </c>
      <c r="W1078" s="45">
        <f t="shared" si="165"/>
        <v>0</v>
      </c>
      <c r="X1078" s="45" t="e">
        <f t="shared" si="166"/>
        <v>#VALUE!</v>
      </c>
      <c r="Y1078" s="45">
        <f>IFERROR(VALUE(V1078),VLOOKUP(V1078,DayReplace[],2,0))</f>
        <v>0</v>
      </c>
      <c r="Z1078" s="45">
        <f>IF(V1078=0,1,
IF(OR(AND(COUNTIF(Table12[Normal and Leap Years],X1078),AA1078=3,Y1078=30),
AND(COUNTIF(Table9[MM Year],X1078),COUNTIF(Table13[Always 29-Day Months],AA1078),Y1078=30)),Y1078
-1,Y1078))</f>
        <v>1</v>
      </c>
      <c r="AA1078" s="45">
        <f>IFERROR(VALUE(W1078),VLOOKUP(W1078,MonthReplace[],2,0))</f>
        <v>0</v>
      </c>
      <c r="AB1078" s="45" t="e">
        <f>IF(COUNTIF(Table9[MM Year],X1078),VLOOKUP(AA1078,MonthSerial[],VLOOKUP(X1078,Table9[],3,0)+2,0),DATE(X1078,AA1078,0)-AC1078)</f>
        <v>#VALUE!</v>
      </c>
      <c r="AC1078" s="45" t="e">
        <f>IF(COUNTIF(Table9[MM Year],X1078),
VLOOKUP(X1078,Table9[],5,0),
DATE(X1078,1,0))</f>
        <v>#VALUE!</v>
      </c>
      <c r="AD1078" s="46" t="e">
        <f>IF(AA1078=0,DATE(YEAR(AC1078+1),7,16),
IF(V1078=0,IF(COUNTIF(Table9[MM Year],X1078),AC1078+AB1078+Z1078+15-DAY(AC1078+AB1078+Z1078+15)+16,AC1078+AB1078+Z1078-DAY(AC1078+AB1078+Z1078)+16),
IF(COUNTIF(Table9[MM Year],X1078),
IF(AC1078+AB1078+Z1078&lt;VLOOKUP(X1078,Table9[],7,0),AC1078
+AB1078+Z1078+VLOOKUP(X1078,Table9[],4,0),AC1078+AB1078+Z1078),AC1078
+AB1078+Z1078)))</f>
        <v>#VALUE!</v>
      </c>
      <c r="AE1078" s="42"/>
      <c r="AF1078" s="15" t="str">
        <f>IFERROR(IF(COUNTIF(Table9[MM Year],X1078),
IF(AD1078&lt;VLOOKUP(X1078,Table9[],7,0),AD1078
+VLOOKUP(X1078,Table9[],4,0),AD1078),AD1078
),"")</f>
        <v/>
      </c>
      <c r="AG1078" s="5"/>
      <c r="AH1078" s="5"/>
      <c r="AI1078" s="5"/>
      <c r="AJ1078" s="6"/>
      <c r="AK1078" s="6"/>
      <c r="AL1078" s="12" t="str">
        <f t="shared" si="167"/>
        <v/>
      </c>
      <c r="AM1078" s="5"/>
      <c r="AN1078" s="27" t="str">
        <f t="shared" si="168"/>
        <v/>
      </c>
      <c r="AO1078" s="5"/>
      <c r="AP1078" s="5"/>
      <c r="AQ1078" s="6"/>
      <c r="AR1078" s="12" t="str">
        <f t="shared" si="169"/>
        <v/>
      </c>
      <c r="AS1078" s="6"/>
      <c r="AT1078" s="5"/>
      <c r="AU1078" s="53"/>
      <c r="AV1078" s="53"/>
      <c r="AW1078" s="54"/>
      <c r="AX1078" s="15" t="str">
        <f t="shared" si="170"/>
        <v/>
      </c>
      <c r="AY1078" s="5"/>
      <c r="AZ1078" s="27" t="str">
        <f>IFERROR(VLOOKUP(AY1078,vlookup!A$2:I$331,2,FALSE),"")</f>
        <v/>
      </c>
      <c r="BA1078" s="27" t="str">
        <f>IFERROR(VLOOKUP(AY1078,vlookup!A$2:I$331,3,FALSE),"")</f>
        <v/>
      </c>
      <c r="BB1078" s="5"/>
      <c r="BC1078" s="27" t="str">
        <f>IFERROR(VLOOKUP(BB1078,vlookup!D$2:E$331,2,FALSE),"")</f>
        <v/>
      </c>
      <c r="BD1078" s="5"/>
      <c r="BE1078" s="27" t="str">
        <f t="shared" si="171"/>
        <v/>
      </c>
      <c r="BF1078" s="27" t="str">
        <f>IFERROR(VLOOKUP(BE1078,vlookup!G$2:I$331,2,FALSE),"")</f>
        <v/>
      </c>
      <c r="BG1078" s="27" t="str">
        <f>IFERROR(VLOOKUP(BE1078,vlookup!G$2:I$331,3,FALSE),"")</f>
        <v/>
      </c>
      <c r="BH1078" s="5"/>
      <c r="BI1078" s="6"/>
      <c r="BJ1078" s="6"/>
      <c r="BK1078" s="6"/>
      <c r="BL1078" s="6"/>
    </row>
    <row r="1079" spans="1:64">
      <c r="A1079" s="4"/>
      <c r="B1079" s="5"/>
      <c r="C1079" s="27" t="str">
        <f>IFERROR(VLOOKUP(B1079,vlookup!A$2:I$331,2,FALSE),"")</f>
        <v/>
      </c>
      <c r="D1079" s="27" t="str">
        <f>IFERROR(VLOOKUP(B1079,vlookup!A$2:I$331,3,FALSE),"")</f>
        <v/>
      </c>
      <c r="E1079" s="5"/>
      <c r="F1079" s="27" t="str">
        <f>IFERROR(VLOOKUP(E1079,vlookup!D$2:E$331,2,FALSE),"")</f>
        <v/>
      </c>
      <c r="G1079" s="5"/>
      <c r="H1079" s="27" t="str">
        <f t="shared" si="162"/>
        <v/>
      </c>
      <c r="I1079" s="27" t="str">
        <f>IFERROR(VLOOKUP(H1079,vlookup!G$2:I$331,2,FALSE),"")</f>
        <v/>
      </c>
      <c r="J1079" s="27" t="str">
        <f>IFERROR(VLOOKUP(H1079,vlookup!G$2:I$331,3,FALSE),"")</f>
        <v/>
      </c>
      <c r="K1079" s="5"/>
      <c r="L1079" s="6"/>
      <c r="M1079" s="6"/>
      <c r="N1079" s="6"/>
      <c r="O1079" s="6"/>
      <c r="P1079" s="6"/>
      <c r="Q1079" s="14" t="str">
        <f t="shared" si="163"/>
        <v/>
      </c>
      <c r="R1079" s="5"/>
      <c r="S1079" s="6"/>
      <c r="T1079" s="6"/>
      <c r="U1079" s="5"/>
      <c r="V1079" s="45">
        <f t="shared" si="164"/>
        <v>0</v>
      </c>
      <c r="W1079" s="45">
        <f t="shared" si="165"/>
        <v>0</v>
      </c>
      <c r="X1079" s="45" t="e">
        <f t="shared" si="166"/>
        <v>#VALUE!</v>
      </c>
      <c r="Y1079" s="45">
        <f>IFERROR(VALUE(V1079),VLOOKUP(V1079,DayReplace[],2,0))</f>
        <v>0</v>
      </c>
      <c r="Z1079" s="45">
        <f>IF(V1079=0,1,
IF(OR(AND(COUNTIF(Table12[Normal and Leap Years],X1079),AA1079=3,Y1079=30),
AND(COUNTIF(Table9[MM Year],X1079),COUNTIF(Table13[Always 29-Day Months],AA1079),Y1079=30)),Y1079
-1,Y1079))</f>
        <v>1</v>
      </c>
      <c r="AA1079" s="45">
        <f>IFERROR(VALUE(W1079),VLOOKUP(W1079,MonthReplace[],2,0))</f>
        <v>0</v>
      </c>
      <c r="AB1079" s="45" t="e">
        <f>IF(COUNTIF(Table9[MM Year],X1079),VLOOKUP(AA1079,MonthSerial[],VLOOKUP(X1079,Table9[],3,0)+2,0),DATE(X1079,AA1079,0)-AC1079)</f>
        <v>#VALUE!</v>
      </c>
      <c r="AC1079" s="45" t="e">
        <f>IF(COUNTIF(Table9[MM Year],X1079),
VLOOKUP(X1079,Table9[],5,0),
DATE(X1079,1,0))</f>
        <v>#VALUE!</v>
      </c>
      <c r="AD1079" s="46" t="e">
        <f>IF(AA1079=0,DATE(YEAR(AC1079+1),7,16),
IF(V1079=0,IF(COUNTIF(Table9[MM Year],X1079),AC1079+AB1079+Z1079+15-DAY(AC1079+AB1079+Z1079+15)+16,AC1079+AB1079+Z1079-DAY(AC1079+AB1079+Z1079)+16),
IF(COUNTIF(Table9[MM Year],X1079),
IF(AC1079+AB1079+Z1079&lt;VLOOKUP(X1079,Table9[],7,0),AC1079
+AB1079+Z1079+VLOOKUP(X1079,Table9[],4,0),AC1079+AB1079+Z1079),AC1079
+AB1079+Z1079)))</f>
        <v>#VALUE!</v>
      </c>
      <c r="AE1079" s="42"/>
      <c r="AF1079" s="15" t="str">
        <f>IFERROR(IF(COUNTIF(Table9[MM Year],X1079),
IF(AD1079&lt;VLOOKUP(X1079,Table9[],7,0),AD1079
+VLOOKUP(X1079,Table9[],4,0),AD1079),AD1079
),"")</f>
        <v/>
      </c>
      <c r="AG1079" s="5"/>
      <c r="AH1079" s="5"/>
      <c r="AI1079" s="5"/>
      <c r="AJ1079" s="6"/>
      <c r="AK1079" s="6"/>
      <c r="AL1079" s="12" t="str">
        <f t="shared" si="167"/>
        <v/>
      </c>
      <c r="AM1079" s="5"/>
      <c r="AN1079" s="27" t="str">
        <f t="shared" si="168"/>
        <v/>
      </c>
      <c r="AO1079" s="5"/>
      <c r="AP1079" s="5"/>
      <c r="AQ1079" s="6"/>
      <c r="AR1079" s="12" t="str">
        <f t="shared" si="169"/>
        <v/>
      </c>
      <c r="AS1079" s="6"/>
      <c r="AT1079" s="5"/>
      <c r="AU1079" s="53"/>
      <c r="AV1079" s="53"/>
      <c r="AW1079" s="54"/>
      <c r="AX1079" s="15" t="str">
        <f t="shared" si="170"/>
        <v/>
      </c>
      <c r="AY1079" s="5"/>
      <c r="AZ1079" s="27" t="str">
        <f>IFERROR(VLOOKUP(AY1079,vlookup!A$2:I$331,2,FALSE),"")</f>
        <v/>
      </c>
      <c r="BA1079" s="27" t="str">
        <f>IFERROR(VLOOKUP(AY1079,vlookup!A$2:I$331,3,FALSE),"")</f>
        <v/>
      </c>
      <c r="BB1079" s="5"/>
      <c r="BC1079" s="27" t="str">
        <f>IFERROR(VLOOKUP(BB1079,vlookup!D$2:E$331,2,FALSE),"")</f>
        <v/>
      </c>
      <c r="BD1079" s="5"/>
      <c r="BE1079" s="27" t="str">
        <f t="shared" si="171"/>
        <v/>
      </c>
      <c r="BF1079" s="27" t="str">
        <f>IFERROR(VLOOKUP(BE1079,vlookup!G$2:I$331,2,FALSE),"")</f>
        <v/>
      </c>
      <c r="BG1079" s="27" t="str">
        <f>IFERROR(VLOOKUP(BE1079,vlookup!G$2:I$331,3,FALSE),"")</f>
        <v/>
      </c>
      <c r="BH1079" s="5"/>
      <c r="BI1079" s="6"/>
      <c r="BJ1079" s="6"/>
      <c r="BK1079" s="6"/>
      <c r="BL1079" s="6"/>
    </row>
    <row r="1080" spans="1:64">
      <c r="A1080" s="4"/>
      <c r="B1080" s="5"/>
      <c r="C1080" s="27" t="str">
        <f>IFERROR(VLOOKUP(B1080,vlookup!A$2:I$331,2,FALSE),"")</f>
        <v/>
      </c>
      <c r="D1080" s="27" t="str">
        <f>IFERROR(VLOOKUP(B1080,vlookup!A$2:I$331,3,FALSE),"")</f>
        <v/>
      </c>
      <c r="E1080" s="5"/>
      <c r="F1080" s="27" t="str">
        <f>IFERROR(VLOOKUP(E1080,vlookup!D$2:E$331,2,FALSE),"")</f>
        <v/>
      </c>
      <c r="G1080" s="5"/>
      <c r="H1080" s="27" t="str">
        <f t="shared" si="162"/>
        <v/>
      </c>
      <c r="I1080" s="27" t="str">
        <f>IFERROR(VLOOKUP(H1080,vlookup!G$2:I$331,2,FALSE),"")</f>
        <v/>
      </c>
      <c r="J1080" s="27" t="str">
        <f>IFERROR(VLOOKUP(H1080,vlookup!G$2:I$331,3,FALSE),"")</f>
        <v/>
      </c>
      <c r="K1080" s="5"/>
      <c r="L1080" s="6"/>
      <c r="M1080" s="6"/>
      <c r="N1080" s="6"/>
      <c r="O1080" s="6"/>
      <c r="P1080" s="6"/>
      <c r="Q1080" s="14" t="str">
        <f t="shared" si="163"/>
        <v/>
      </c>
      <c r="R1080" s="5"/>
      <c r="S1080" s="6"/>
      <c r="T1080" s="6"/>
      <c r="U1080" s="5"/>
      <c r="V1080" s="45">
        <f t="shared" si="164"/>
        <v>0</v>
      </c>
      <c r="W1080" s="45">
        <f t="shared" si="165"/>
        <v>0</v>
      </c>
      <c r="X1080" s="45" t="e">
        <f t="shared" si="166"/>
        <v>#VALUE!</v>
      </c>
      <c r="Y1080" s="45">
        <f>IFERROR(VALUE(V1080),VLOOKUP(V1080,DayReplace[],2,0))</f>
        <v>0</v>
      </c>
      <c r="Z1080" s="45">
        <f>IF(V1080=0,1,
IF(OR(AND(COUNTIF(Table12[Normal and Leap Years],X1080),AA1080=3,Y1080=30),
AND(COUNTIF(Table9[MM Year],X1080),COUNTIF(Table13[Always 29-Day Months],AA1080),Y1080=30)),Y1080
-1,Y1080))</f>
        <v>1</v>
      </c>
      <c r="AA1080" s="45">
        <f>IFERROR(VALUE(W1080),VLOOKUP(W1080,MonthReplace[],2,0))</f>
        <v>0</v>
      </c>
      <c r="AB1080" s="45" t="e">
        <f>IF(COUNTIF(Table9[MM Year],X1080),VLOOKUP(AA1080,MonthSerial[],VLOOKUP(X1080,Table9[],3,0)+2,0),DATE(X1080,AA1080,0)-AC1080)</f>
        <v>#VALUE!</v>
      </c>
      <c r="AC1080" s="45" t="e">
        <f>IF(COUNTIF(Table9[MM Year],X1080),
VLOOKUP(X1080,Table9[],5,0),
DATE(X1080,1,0))</f>
        <v>#VALUE!</v>
      </c>
      <c r="AD1080" s="46" t="e">
        <f>IF(AA1080=0,DATE(YEAR(AC1080+1),7,16),
IF(V1080=0,IF(COUNTIF(Table9[MM Year],X1080),AC1080+AB1080+Z1080+15-DAY(AC1080+AB1080+Z1080+15)+16,AC1080+AB1080+Z1080-DAY(AC1080+AB1080+Z1080)+16),
IF(COUNTIF(Table9[MM Year],X1080),
IF(AC1080+AB1080+Z1080&lt;VLOOKUP(X1080,Table9[],7,0),AC1080
+AB1080+Z1080+VLOOKUP(X1080,Table9[],4,0),AC1080+AB1080+Z1080),AC1080
+AB1080+Z1080)))</f>
        <v>#VALUE!</v>
      </c>
      <c r="AE1080" s="42"/>
      <c r="AF1080" s="15" t="str">
        <f>IFERROR(IF(COUNTIF(Table9[MM Year],X1080),
IF(AD1080&lt;VLOOKUP(X1080,Table9[],7,0),AD1080
+VLOOKUP(X1080,Table9[],4,0),AD1080),AD1080
),"")</f>
        <v/>
      </c>
      <c r="AG1080" s="5"/>
      <c r="AH1080" s="5"/>
      <c r="AI1080" s="5"/>
      <c r="AJ1080" s="6"/>
      <c r="AK1080" s="6"/>
      <c r="AL1080" s="12" t="str">
        <f t="shared" si="167"/>
        <v/>
      </c>
      <c r="AM1080" s="5"/>
      <c r="AN1080" s="27" t="str">
        <f t="shared" si="168"/>
        <v/>
      </c>
      <c r="AO1080" s="5"/>
      <c r="AP1080" s="5"/>
      <c r="AQ1080" s="6"/>
      <c r="AR1080" s="12" t="str">
        <f t="shared" si="169"/>
        <v/>
      </c>
      <c r="AS1080" s="6"/>
      <c r="AT1080" s="5"/>
      <c r="AU1080" s="53"/>
      <c r="AV1080" s="53"/>
      <c r="AW1080" s="54"/>
      <c r="AX1080" s="15" t="str">
        <f t="shared" si="170"/>
        <v/>
      </c>
      <c r="AY1080" s="5"/>
      <c r="AZ1080" s="27" t="str">
        <f>IFERROR(VLOOKUP(AY1080,vlookup!A$2:I$331,2,FALSE),"")</f>
        <v/>
      </c>
      <c r="BA1080" s="27" t="str">
        <f>IFERROR(VLOOKUP(AY1080,vlookup!A$2:I$331,3,FALSE),"")</f>
        <v/>
      </c>
      <c r="BB1080" s="5"/>
      <c r="BC1080" s="27" t="str">
        <f>IFERROR(VLOOKUP(BB1080,vlookup!D$2:E$331,2,FALSE),"")</f>
        <v/>
      </c>
      <c r="BD1080" s="5"/>
      <c r="BE1080" s="27" t="str">
        <f t="shared" si="171"/>
        <v/>
      </c>
      <c r="BF1080" s="27" t="str">
        <f>IFERROR(VLOOKUP(BE1080,vlookup!G$2:I$331,2,FALSE),"")</f>
        <v/>
      </c>
      <c r="BG1080" s="27" t="str">
        <f>IFERROR(VLOOKUP(BE1080,vlookup!G$2:I$331,3,FALSE),"")</f>
        <v/>
      </c>
      <c r="BH1080" s="5"/>
      <c r="BI1080" s="6"/>
      <c r="BJ1080" s="6"/>
      <c r="BK1080" s="6"/>
      <c r="BL1080" s="6"/>
    </row>
    <row r="1081" spans="1:64">
      <c r="A1081" s="4"/>
      <c r="B1081" s="5"/>
      <c r="C1081" s="27" t="str">
        <f>IFERROR(VLOOKUP(B1081,vlookup!A$2:I$331,2,FALSE),"")</f>
        <v/>
      </c>
      <c r="D1081" s="27" t="str">
        <f>IFERROR(VLOOKUP(B1081,vlookup!A$2:I$331,3,FALSE),"")</f>
        <v/>
      </c>
      <c r="E1081" s="5"/>
      <c r="F1081" s="27" t="str">
        <f>IFERROR(VLOOKUP(E1081,vlookup!D$2:E$331,2,FALSE),"")</f>
        <v/>
      </c>
      <c r="G1081" s="5"/>
      <c r="H1081" s="27" t="str">
        <f t="shared" si="162"/>
        <v/>
      </c>
      <c r="I1081" s="27" t="str">
        <f>IFERROR(VLOOKUP(H1081,vlookup!G$2:I$331,2,FALSE),"")</f>
        <v/>
      </c>
      <c r="J1081" s="27" t="str">
        <f>IFERROR(VLOOKUP(H1081,vlookup!G$2:I$331,3,FALSE),"")</f>
        <v/>
      </c>
      <c r="K1081" s="5"/>
      <c r="L1081" s="6"/>
      <c r="M1081" s="6"/>
      <c r="N1081" s="6"/>
      <c r="O1081" s="6"/>
      <c r="P1081" s="6"/>
      <c r="Q1081" s="14" t="str">
        <f t="shared" si="163"/>
        <v/>
      </c>
      <c r="R1081" s="5"/>
      <c r="S1081" s="6"/>
      <c r="T1081" s="6"/>
      <c r="U1081" s="5"/>
      <c r="V1081" s="45">
        <f t="shared" si="164"/>
        <v>0</v>
      </c>
      <c r="W1081" s="45">
        <f t="shared" si="165"/>
        <v>0</v>
      </c>
      <c r="X1081" s="45" t="e">
        <f t="shared" si="166"/>
        <v>#VALUE!</v>
      </c>
      <c r="Y1081" s="45">
        <f>IFERROR(VALUE(V1081),VLOOKUP(V1081,DayReplace[],2,0))</f>
        <v>0</v>
      </c>
      <c r="Z1081" s="45">
        <f>IF(V1081=0,1,
IF(OR(AND(COUNTIF(Table12[Normal and Leap Years],X1081),AA1081=3,Y1081=30),
AND(COUNTIF(Table9[MM Year],X1081),COUNTIF(Table13[Always 29-Day Months],AA1081),Y1081=30)),Y1081
-1,Y1081))</f>
        <v>1</v>
      </c>
      <c r="AA1081" s="45">
        <f>IFERROR(VALUE(W1081),VLOOKUP(W1081,MonthReplace[],2,0))</f>
        <v>0</v>
      </c>
      <c r="AB1081" s="45" t="e">
        <f>IF(COUNTIF(Table9[MM Year],X1081),VLOOKUP(AA1081,MonthSerial[],VLOOKUP(X1081,Table9[],3,0)+2,0),DATE(X1081,AA1081,0)-AC1081)</f>
        <v>#VALUE!</v>
      </c>
      <c r="AC1081" s="45" t="e">
        <f>IF(COUNTIF(Table9[MM Year],X1081),
VLOOKUP(X1081,Table9[],5,0),
DATE(X1081,1,0))</f>
        <v>#VALUE!</v>
      </c>
      <c r="AD1081" s="46" t="e">
        <f>IF(AA1081=0,DATE(YEAR(AC1081+1),7,16),
IF(V1081=0,IF(COUNTIF(Table9[MM Year],X1081),AC1081+AB1081+Z1081+15-DAY(AC1081+AB1081+Z1081+15)+16,AC1081+AB1081+Z1081-DAY(AC1081+AB1081+Z1081)+16),
IF(COUNTIF(Table9[MM Year],X1081),
IF(AC1081+AB1081+Z1081&lt;VLOOKUP(X1081,Table9[],7,0),AC1081
+AB1081+Z1081+VLOOKUP(X1081,Table9[],4,0),AC1081+AB1081+Z1081),AC1081
+AB1081+Z1081)))</f>
        <v>#VALUE!</v>
      </c>
      <c r="AE1081" s="42"/>
      <c r="AF1081" s="15" t="str">
        <f>IFERROR(IF(COUNTIF(Table9[MM Year],X1081),
IF(AD1081&lt;VLOOKUP(X1081,Table9[],7,0),AD1081
+VLOOKUP(X1081,Table9[],4,0),AD1081),AD1081
),"")</f>
        <v/>
      </c>
      <c r="AG1081" s="5"/>
      <c r="AH1081" s="5"/>
      <c r="AI1081" s="5"/>
      <c r="AJ1081" s="6"/>
      <c r="AK1081" s="6"/>
      <c r="AL1081" s="12" t="str">
        <f t="shared" si="167"/>
        <v/>
      </c>
      <c r="AM1081" s="5"/>
      <c r="AN1081" s="27" t="str">
        <f t="shared" si="168"/>
        <v/>
      </c>
      <c r="AO1081" s="5"/>
      <c r="AP1081" s="5"/>
      <c r="AQ1081" s="6"/>
      <c r="AR1081" s="12" t="str">
        <f t="shared" si="169"/>
        <v/>
      </c>
      <c r="AS1081" s="6"/>
      <c r="AT1081" s="5"/>
      <c r="AU1081" s="53"/>
      <c r="AV1081" s="53"/>
      <c r="AW1081" s="54"/>
      <c r="AX1081" s="15" t="str">
        <f t="shared" si="170"/>
        <v/>
      </c>
      <c r="AY1081" s="5"/>
      <c r="AZ1081" s="27" t="str">
        <f>IFERROR(VLOOKUP(AY1081,vlookup!A$2:I$331,2,FALSE),"")</f>
        <v/>
      </c>
      <c r="BA1081" s="27" t="str">
        <f>IFERROR(VLOOKUP(AY1081,vlookup!A$2:I$331,3,FALSE),"")</f>
        <v/>
      </c>
      <c r="BB1081" s="5"/>
      <c r="BC1081" s="27" t="str">
        <f>IFERROR(VLOOKUP(BB1081,vlookup!D$2:E$331,2,FALSE),"")</f>
        <v/>
      </c>
      <c r="BD1081" s="5"/>
      <c r="BE1081" s="27" t="str">
        <f t="shared" si="171"/>
        <v/>
      </c>
      <c r="BF1081" s="27" t="str">
        <f>IFERROR(VLOOKUP(BE1081,vlookup!G$2:I$331,2,FALSE),"")</f>
        <v/>
      </c>
      <c r="BG1081" s="27" t="str">
        <f>IFERROR(VLOOKUP(BE1081,vlookup!G$2:I$331,3,FALSE),"")</f>
        <v/>
      </c>
      <c r="BH1081" s="5"/>
      <c r="BI1081" s="6"/>
      <c r="BJ1081" s="6"/>
      <c r="BK1081" s="6"/>
      <c r="BL1081" s="6"/>
    </row>
    <row r="1082" spans="1:64">
      <c r="A1082" s="4"/>
      <c r="B1082" s="5"/>
      <c r="C1082" s="27" t="str">
        <f>IFERROR(VLOOKUP(B1082,vlookup!A$2:I$331,2,FALSE),"")</f>
        <v/>
      </c>
      <c r="D1082" s="27" t="str">
        <f>IFERROR(VLOOKUP(B1082,vlookup!A$2:I$331,3,FALSE),"")</f>
        <v/>
      </c>
      <c r="E1082" s="5"/>
      <c r="F1082" s="27" t="str">
        <f>IFERROR(VLOOKUP(E1082,vlookup!D$2:E$331,2,FALSE),"")</f>
        <v/>
      </c>
      <c r="G1082" s="5"/>
      <c r="H1082" s="27" t="str">
        <f t="shared" si="162"/>
        <v/>
      </c>
      <c r="I1082" s="27" t="str">
        <f>IFERROR(VLOOKUP(H1082,vlookup!G$2:I$331,2,FALSE),"")</f>
        <v/>
      </c>
      <c r="J1082" s="27" t="str">
        <f>IFERROR(VLOOKUP(H1082,vlookup!G$2:I$331,3,FALSE),"")</f>
        <v/>
      </c>
      <c r="K1082" s="5"/>
      <c r="L1082" s="6"/>
      <c r="M1082" s="6"/>
      <c r="N1082" s="6"/>
      <c r="O1082" s="6"/>
      <c r="P1082" s="6"/>
      <c r="Q1082" s="14" t="str">
        <f t="shared" si="163"/>
        <v/>
      </c>
      <c r="R1082" s="5"/>
      <c r="S1082" s="6"/>
      <c r="T1082" s="6"/>
      <c r="U1082" s="5"/>
      <c r="V1082" s="45">
        <f t="shared" si="164"/>
        <v>0</v>
      </c>
      <c r="W1082" s="45">
        <f t="shared" si="165"/>
        <v>0</v>
      </c>
      <c r="X1082" s="45" t="e">
        <f t="shared" si="166"/>
        <v>#VALUE!</v>
      </c>
      <c r="Y1082" s="45">
        <f>IFERROR(VALUE(V1082),VLOOKUP(V1082,DayReplace[],2,0))</f>
        <v>0</v>
      </c>
      <c r="Z1082" s="45">
        <f>IF(V1082=0,1,
IF(OR(AND(COUNTIF(Table12[Normal and Leap Years],X1082),AA1082=3,Y1082=30),
AND(COUNTIF(Table9[MM Year],X1082),COUNTIF(Table13[Always 29-Day Months],AA1082),Y1082=30)),Y1082
-1,Y1082))</f>
        <v>1</v>
      </c>
      <c r="AA1082" s="45">
        <f>IFERROR(VALUE(W1082),VLOOKUP(W1082,MonthReplace[],2,0))</f>
        <v>0</v>
      </c>
      <c r="AB1082" s="45" t="e">
        <f>IF(COUNTIF(Table9[MM Year],X1082),VLOOKUP(AA1082,MonthSerial[],VLOOKUP(X1082,Table9[],3,0)+2,0),DATE(X1082,AA1082,0)-AC1082)</f>
        <v>#VALUE!</v>
      </c>
      <c r="AC1082" s="45" t="e">
        <f>IF(COUNTIF(Table9[MM Year],X1082),
VLOOKUP(X1082,Table9[],5,0),
DATE(X1082,1,0))</f>
        <v>#VALUE!</v>
      </c>
      <c r="AD1082" s="46" t="e">
        <f>IF(AA1082=0,DATE(YEAR(AC1082+1),7,16),
IF(V1082=0,IF(COUNTIF(Table9[MM Year],X1082),AC1082+AB1082+Z1082+15-DAY(AC1082+AB1082+Z1082+15)+16,AC1082+AB1082+Z1082-DAY(AC1082+AB1082+Z1082)+16),
IF(COUNTIF(Table9[MM Year],X1082),
IF(AC1082+AB1082+Z1082&lt;VLOOKUP(X1082,Table9[],7,0),AC1082
+AB1082+Z1082+VLOOKUP(X1082,Table9[],4,0),AC1082+AB1082+Z1082),AC1082
+AB1082+Z1082)))</f>
        <v>#VALUE!</v>
      </c>
      <c r="AE1082" s="42"/>
      <c r="AF1082" s="15" t="str">
        <f>IFERROR(IF(COUNTIF(Table9[MM Year],X1082),
IF(AD1082&lt;VLOOKUP(X1082,Table9[],7,0),AD1082
+VLOOKUP(X1082,Table9[],4,0),AD1082),AD1082
),"")</f>
        <v/>
      </c>
      <c r="AG1082" s="5"/>
      <c r="AH1082" s="5"/>
      <c r="AI1082" s="5"/>
      <c r="AJ1082" s="6"/>
      <c r="AK1082" s="6"/>
      <c r="AL1082" s="12" t="str">
        <f t="shared" si="167"/>
        <v/>
      </c>
      <c r="AM1082" s="5"/>
      <c r="AN1082" s="27" t="str">
        <f t="shared" si="168"/>
        <v/>
      </c>
      <c r="AO1082" s="5"/>
      <c r="AP1082" s="5"/>
      <c r="AQ1082" s="6"/>
      <c r="AR1082" s="12" t="str">
        <f t="shared" si="169"/>
        <v/>
      </c>
      <c r="AS1082" s="6"/>
      <c r="AT1082" s="5"/>
      <c r="AU1082" s="53"/>
      <c r="AV1082" s="53"/>
      <c r="AW1082" s="54"/>
      <c r="AX1082" s="15" t="str">
        <f t="shared" si="170"/>
        <v/>
      </c>
      <c r="AY1082" s="5"/>
      <c r="AZ1082" s="27" t="str">
        <f>IFERROR(VLOOKUP(AY1082,vlookup!A$2:I$331,2,FALSE),"")</f>
        <v/>
      </c>
      <c r="BA1082" s="27" t="str">
        <f>IFERROR(VLOOKUP(AY1082,vlookup!A$2:I$331,3,FALSE),"")</f>
        <v/>
      </c>
      <c r="BB1082" s="5"/>
      <c r="BC1082" s="27" t="str">
        <f>IFERROR(VLOOKUP(BB1082,vlookup!D$2:E$331,2,FALSE),"")</f>
        <v/>
      </c>
      <c r="BD1082" s="5"/>
      <c r="BE1082" s="27" t="str">
        <f t="shared" si="171"/>
        <v/>
      </c>
      <c r="BF1082" s="27" t="str">
        <f>IFERROR(VLOOKUP(BE1082,vlookup!G$2:I$331,2,FALSE),"")</f>
        <v/>
      </c>
      <c r="BG1082" s="27" t="str">
        <f>IFERROR(VLOOKUP(BE1082,vlookup!G$2:I$331,3,FALSE),"")</f>
        <v/>
      </c>
      <c r="BH1082" s="5"/>
      <c r="BI1082" s="6"/>
      <c r="BJ1082" s="6"/>
      <c r="BK1082" s="6"/>
      <c r="BL1082" s="6"/>
    </row>
    <row r="1083" spans="1:64">
      <c r="A1083" s="4"/>
      <c r="B1083" s="5"/>
      <c r="C1083" s="27" t="str">
        <f>IFERROR(VLOOKUP(B1083,vlookup!A$2:I$331,2,FALSE),"")</f>
        <v/>
      </c>
      <c r="D1083" s="27" t="str">
        <f>IFERROR(VLOOKUP(B1083,vlookup!A$2:I$331,3,FALSE),"")</f>
        <v/>
      </c>
      <c r="E1083" s="5"/>
      <c r="F1083" s="27" t="str">
        <f>IFERROR(VLOOKUP(E1083,vlookup!D$2:E$331,2,FALSE),"")</f>
        <v/>
      </c>
      <c r="G1083" s="5"/>
      <c r="H1083" s="27" t="str">
        <f t="shared" si="162"/>
        <v/>
      </c>
      <c r="I1083" s="27" t="str">
        <f>IFERROR(VLOOKUP(H1083,vlookup!G$2:I$331,2,FALSE),"")</f>
        <v/>
      </c>
      <c r="J1083" s="27" t="str">
        <f>IFERROR(VLOOKUP(H1083,vlookup!G$2:I$331,3,FALSE),"")</f>
        <v/>
      </c>
      <c r="K1083" s="5"/>
      <c r="L1083" s="6"/>
      <c r="M1083" s="6"/>
      <c r="N1083" s="6"/>
      <c r="O1083" s="6"/>
      <c r="P1083" s="6"/>
      <c r="Q1083" s="14" t="str">
        <f t="shared" si="163"/>
        <v/>
      </c>
      <c r="R1083" s="5"/>
      <c r="S1083" s="6"/>
      <c r="T1083" s="6"/>
      <c r="U1083" s="5"/>
      <c r="V1083" s="45">
        <f t="shared" si="164"/>
        <v>0</v>
      </c>
      <c r="W1083" s="45">
        <f t="shared" si="165"/>
        <v>0</v>
      </c>
      <c r="X1083" s="45" t="e">
        <f t="shared" si="166"/>
        <v>#VALUE!</v>
      </c>
      <c r="Y1083" s="45">
        <f>IFERROR(VALUE(V1083),VLOOKUP(V1083,DayReplace[],2,0))</f>
        <v>0</v>
      </c>
      <c r="Z1083" s="45">
        <f>IF(V1083=0,1,
IF(OR(AND(COUNTIF(Table12[Normal and Leap Years],X1083),AA1083=3,Y1083=30),
AND(COUNTIF(Table9[MM Year],X1083),COUNTIF(Table13[Always 29-Day Months],AA1083),Y1083=30)),Y1083
-1,Y1083))</f>
        <v>1</v>
      </c>
      <c r="AA1083" s="45">
        <f>IFERROR(VALUE(W1083),VLOOKUP(W1083,MonthReplace[],2,0))</f>
        <v>0</v>
      </c>
      <c r="AB1083" s="45" t="e">
        <f>IF(COUNTIF(Table9[MM Year],X1083),VLOOKUP(AA1083,MonthSerial[],VLOOKUP(X1083,Table9[],3,0)+2,0),DATE(X1083,AA1083,0)-AC1083)</f>
        <v>#VALUE!</v>
      </c>
      <c r="AC1083" s="45" t="e">
        <f>IF(COUNTIF(Table9[MM Year],X1083),
VLOOKUP(X1083,Table9[],5,0),
DATE(X1083,1,0))</f>
        <v>#VALUE!</v>
      </c>
      <c r="AD1083" s="46" t="e">
        <f>IF(AA1083=0,DATE(YEAR(AC1083+1),7,16),
IF(V1083=0,IF(COUNTIF(Table9[MM Year],X1083),AC1083+AB1083+Z1083+15-DAY(AC1083+AB1083+Z1083+15)+16,AC1083+AB1083+Z1083-DAY(AC1083+AB1083+Z1083)+16),
IF(COUNTIF(Table9[MM Year],X1083),
IF(AC1083+AB1083+Z1083&lt;VLOOKUP(X1083,Table9[],7,0),AC1083
+AB1083+Z1083+VLOOKUP(X1083,Table9[],4,0),AC1083+AB1083+Z1083),AC1083
+AB1083+Z1083)))</f>
        <v>#VALUE!</v>
      </c>
      <c r="AE1083" s="42"/>
      <c r="AF1083" s="15" t="str">
        <f>IFERROR(IF(COUNTIF(Table9[MM Year],X1083),
IF(AD1083&lt;VLOOKUP(X1083,Table9[],7,0),AD1083
+VLOOKUP(X1083,Table9[],4,0),AD1083),AD1083
),"")</f>
        <v/>
      </c>
      <c r="AG1083" s="5"/>
      <c r="AH1083" s="5"/>
      <c r="AI1083" s="5"/>
      <c r="AJ1083" s="6"/>
      <c r="AK1083" s="6"/>
      <c r="AL1083" s="12" t="str">
        <f t="shared" si="167"/>
        <v/>
      </c>
      <c r="AM1083" s="5"/>
      <c r="AN1083" s="27" t="str">
        <f t="shared" si="168"/>
        <v/>
      </c>
      <c r="AO1083" s="5"/>
      <c r="AP1083" s="5"/>
      <c r="AQ1083" s="6"/>
      <c r="AR1083" s="12" t="str">
        <f t="shared" si="169"/>
        <v/>
      </c>
      <c r="AS1083" s="6"/>
      <c r="AT1083" s="5"/>
      <c r="AU1083" s="53"/>
      <c r="AV1083" s="53"/>
      <c r="AW1083" s="54"/>
      <c r="AX1083" s="15" t="str">
        <f t="shared" si="170"/>
        <v/>
      </c>
      <c r="AY1083" s="5"/>
      <c r="AZ1083" s="27" t="str">
        <f>IFERROR(VLOOKUP(AY1083,vlookup!A$2:I$331,2,FALSE),"")</f>
        <v/>
      </c>
      <c r="BA1083" s="27" t="str">
        <f>IFERROR(VLOOKUP(AY1083,vlookup!A$2:I$331,3,FALSE),"")</f>
        <v/>
      </c>
      <c r="BB1083" s="5"/>
      <c r="BC1083" s="27" t="str">
        <f>IFERROR(VLOOKUP(BB1083,vlookup!D$2:E$331,2,FALSE),"")</f>
        <v/>
      </c>
      <c r="BD1083" s="5"/>
      <c r="BE1083" s="27" t="str">
        <f t="shared" si="171"/>
        <v/>
      </c>
      <c r="BF1083" s="27" t="str">
        <f>IFERROR(VLOOKUP(BE1083,vlookup!G$2:I$331,2,FALSE),"")</f>
        <v/>
      </c>
      <c r="BG1083" s="27" t="str">
        <f>IFERROR(VLOOKUP(BE1083,vlookup!G$2:I$331,3,FALSE),"")</f>
        <v/>
      </c>
      <c r="BH1083" s="5"/>
      <c r="BI1083" s="6"/>
      <c r="BJ1083" s="6"/>
      <c r="BK1083" s="6"/>
      <c r="BL1083" s="6"/>
    </row>
    <row r="1084" spans="1:64">
      <c r="A1084" s="4"/>
      <c r="B1084" s="5"/>
      <c r="C1084" s="27" t="str">
        <f>IFERROR(VLOOKUP(B1084,vlookup!A$2:I$331,2,FALSE),"")</f>
        <v/>
      </c>
      <c r="D1084" s="27" t="str">
        <f>IFERROR(VLOOKUP(B1084,vlookup!A$2:I$331,3,FALSE),"")</f>
        <v/>
      </c>
      <c r="E1084" s="5"/>
      <c r="F1084" s="27" t="str">
        <f>IFERROR(VLOOKUP(E1084,vlookup!D$2:E$331,2,FALSE),"")</f>
        <v/>
      </c>
      <c r="G1084" s="5"/>
      <c r="H1084" s="27" t="str">
        <f t="shared" si="162"/>
        <v/>
      </c>
      <c r="I1084" s="27" t="str">
        <f>IFERROR(VLOOKUP(H1084,vlookup!G$2:I$331,2,FALSE),"")</f>
        <v/>
      </c>
      <c r="J1084" s="27" t="str">
        <f>IFERROR(VLOOKUP(H1084,vlookup!G$2:I$331,3,FALSE),"")</f>
        <v/>
      </c>
      <c r="K1084" s="5"/>
      <c r="L1084" s="6"/>
      <c r="M1084" s="6"/>
      <c r="N1084" s="6"/>
      <c r="O1084" s="6"/>
      <c r="P1084" s="6"/>
      <c r="Q1084" s="14" t="str">
        <f t="shared" si="163"/>
        <v/>
      </c>
      <c r="R1084" s="5"/>
      <c r="S1084" s="6"/>
      <c r="T1084" s="6"/>
      <c r="U1084" s="5"/>
      <c r="V1084" s="45">
        <f t="shared" si="164"/>
        <v>0</v>
      </c>
      <c r="W1084" s="45">
        <f t="shared" si="165"/>
        <v>0</v>
      </c>
      <c r="X1084" s="45" t="e">
        <f t="shared" si="166"/>
        <v>#VALUE!</v>
      </c>
      <c r="Y1084" s="45">
        <f>IFERROR(VALUE(V1084),VLOOKUP(V1084,DayReplace[],2,0))</f>
        <v>0</v>
      </c>
      <c r="Z1084" s="45">
        <f>IF(V1084=0,1,
IF(OR(AND(COUNTIF(Table12[Normal and Leap Years],X1084),AA1084=3,Y1084=30),
AND(COUNTIF(Table9[MM Year],X1084),COUNTIF(Table13[Always 29-Day Months],AA1084),Y1084=30)),Y1084
-1,Y1084))</f>
        <v>1</v>
      </c>
      <c r="AA1084" s="45">
        <f>IFERROR(VALUE(W1084),VLOOKUP(W1084,MonthReplace[],2,0))</f>
        <v>0</v>
      </c>
      <c r="AB1084" s="45" t="e">
        <f>IF(COUNTIF(Table9[MM Year],X1084),VLOOKUP(AA1084,MonthSerial[],VLOOKUP(X1084,Table9[],3,0)+2,0),DATE(X1084,AA1084,0)-AC1084)</f>
        <v>#VALUE!</v>
      </c>
      <c r="AC1084" s="45" t="e">
        <f>IF(COUNTIF(Table9[MM Year],X1084),
VLOOKUP(X1084,Table9[],5,0),
DATE(X1084,1,0))</f>
        <v>#VALUE!</v>
      </c>
      <c r="AD1084" s="46" t="e">
        <f>IF(AA1084=0,DATE(YEAR(AC1084+1),7,16),
IF(V1084=0,IF(COUNTIF(Table9[MM Year],X1084),AC1084+AB1084+Z1084+15-DAY(AC1084+AB1084+Z1084+15)+16,AC1084+AB1084+Z1084-DAY(AC1084+AB1084+Z1084)+16),
IF(COUNTIF(Table9[MM Year],X1084),
IF(AC1084+AB1084+Z1084&lt;VLOOKUP(X1084,Table9[],7,0),AC1084
+AB1084+Z1084+VLOOKUP(X1084,Table9[],4,0),AC1084+AB1084+Z1084),AC1084
+AB1084+Z1084)))</f>
        <v>#VALUE!</v>
      </c>
      <c r="AE1084" s="42"/>
      <c r="AF1084" s="15" t="str">
        <f>IFERROR(IF(COUNTIF(Table9[MM Year],X1084),
IF(AD1084&lt;VLOOKUP(X1084,Table9[],7,0),AD1084
+VLOOKUP(X1084,Table9[],4,0),AD1084),AD1084
),"")</f>
        <v/>
      </c>
      <c r="AG1084" s="5"/>
      <c r="AH1084" s="5"/>
      <c r="AI1084" s="5"/>
      <c r="AJ1084" s="6"/>
      <c r="AK1084" s="6"/>
      <c r="AL1084" s="12" t="str">
        <f t="shared" si="167"/>
        <v/>
      </c>
      <c r="AM1084" s="5"/>
      <c r="AN1084" s="27" t="str">
        <f t="shared" si="168"/>
        <v/>
      </c>
      <c r="AO1084" s="5"/>
      <c r="AP1084" s="5"/>
      <c r="AQ1084" s="6"/>
      <c r="AR1084" s="12" t="str">
        <f t="shared" si="169"/>
        <v/>
      </c>
      <c r="AS1084" s="6"/>
      <c r="AT1084" s="5"/>
      <c r="AU1084" s="53"/>
      <c r="AV1084" s="53"/>
      <c r="AW1084" s="54"/>
      <c r="AX1084" s="15" t="str">
        <f t="shared" si="170"/>
        <v/>
      </c>
      <c r="AY1084" s="5"/>
      <c r="AZ1084" s="27" t="str">
        <f>IFERROR(VLOOKUP(AY1084,vlookup!A$2:I$331,2,FALSE),"")</f>
        <v/>
      </c>
      <c r="BA1084" s="27" t="str">
        <f>IFERROR(VLOOKUP(AY1084,vlookup!A$2:I$331,3,FALSE),"")</f>
        <v/>
      </c>
      <c r="BB1084" s="5"/>
      <c r="BC1084" s="27" t="str">
        <f>IFERROR(VLOOKUP(BB1084,vlookup!D$2:E$331,2,FALSE),"")</f>
        <v/>
      </c>
      <c r="BD1084" s="5"/>
      <c r="BE1084" s="27" t="str">
        <f t="shared" si="171"/>
        <v/>
      </c>
      <c r="BF1084" s="27" t="str">
        <f>IFERROR(VLOOKUP(BE1084,vlookup!G$2:I$331,2,FALSE),"")</f>
        <v/>
      </c>
      <c r="BG1084" s="27" t="str">
        <f>IFERROR(VLOOKUP(BE1084,vlookup!G$2:I$331,3,FALSE),"")</f>
        <v/>
      </c>
      <c r="BH1084" s="5"/>
      <c r="BI1084" s="6"/>
      <c r="BJ1084" s="6"/>
      <c r="BK1084" s="6"/>
      <c r="BL1084" s="6"/>
    </row>
    <row r="1085" spans="1:64">
      <c r="A1085" s="4"/>
      <c r="B1085" s="5"/>
      <c r="C1085" s="27" t="str">
        <f>IFERROR(VLOOKUP(B1085,vlookup!A$2:I$331,2,FALSE),"")</f>
        <v/>
      </c>
      <c r="D1085" s="27" t="str">
        <f>IFERROR(VLOOKUP(B1085,vlookup!A$2:I$331,3,FALSE),"")</f>
        <v/>
      </c>
      <c r="E1085" s="5"/>
      <c r="F1085" s="27" t="str">
        <f>IFERROR(VLOOKUP(E1085,vlookup!D$2:E$331,2,FALSE),"")</f>
        <v/>
      </c>
      <c r="G1085" s="5"/>
      <c r="H1085" s="27" t="str">
        <f t="shared" si="162"/>
        <v/>
      </c>
      <c r="I1085" s="27" t="str">
        <f>IFERROR(VLOOKUP(H1085,vlookup!G$2:I$331,2,FALSE),"")</f>
        <v/>
      </c>
      <c r="J1085" s="27" t="str">
        <f>IFERROR(VLOOKUP(H1085,vlookup!G$2:I$331,3,FALSE),"")</f>
        <v/>
      </c>
      <c r="K1085" s="5"/>
      <c r="L1085" s="6"/>
      <c r="M1085" s="6"/>
      <c r="N1085" s="6"/>
      <c r="O1085" s="6"/>
      <c r="P1085" s="6"/>
      <c r="Q1085" s="14" t="str">
        <f t="shared" si="163"/>
        <v/>
      </c>
      <c r="R1085" s="5"/>
      <c r="S1085" s="6"/>
      <c r="T1085" s="6"/>
      <c r="U1085" s="5"/>
      <c r="V1085" s="45">
        <f t="shared" si="164"/>
        <v>0</v>
      </c>
      <c r="W1085" s="45">
        <f t="shared" si="165"/>
        <v>0</v>
      </c>
      <c r="X1085" s="45" t="e">
        <f t="shared" si="166"/>
        <v>#VALUE!</v>
      </c>
      <c r="Y1085" s="45">
        <f>IFERROR(VALUE(V1085),VLOOKUP(V1085,DayReplace[],2,0))</f>
        <v>0</v>
      </c>
      <c r="Z1085" s="45">
        <f>IF(V1085=0,1,
IF(OR(AND(COUNTIF(Table12[Normal and Leap Years],X1085),AA1085=3,Y1085=30),
AND(COUNTIF(Table9[MM Year],X1085),COUNTIF(Table13[Always 29-Day Months],AA1085),Y1085=30)),Y1085
-1,Y1085))</f>
        <v>1</v>
      </c>
      <c r="AA1085" s="45">
        <f>IFERROR(VALUE(W1085),VLOOKUP(W1085,MonthReplace[],2,0))</f>
        <v>0</v>
      </c>
      <c r="AB1085" s="45" t="e">
        <f>IF(COUNTIF(Table9[MM Year],X1085),VLOOKUP(AA1085,MonthSerial[],VLOOKUP(X1085,Table9[],3,0)+2,0),DATE(X1085,AA1085,0)-AC1085)</f>
        <v>#VALUE!</v>
      </c>
      <c r="AC1085" s="45" t="e">
        <f>IF(COUNTIF(Table9[MM Year],X1085),
VLOOKUP(X1085,Table9[],5,0),
DATE(X1085,1,0))</f>
        <v>#VALUE!</v>
      </c>
      <c r="AD1085" s="46" t="e">
        <f>IF(AA1085=0,DATE(YEAR(AC1085+1),7,16),
IF(V1085=0,IF(COUNTIF(Table9[MM Year],X1085),AC1085+AB1085+Z1085+15-DAY(AC1085+AB1085+Z1085+15)+16,AC1085+AB1085+Z1085-DAY(AC1085+AB1085+Z1085)+16),
IF(COUNTIF(Table9[MM Year],X1085),
IF(AC1085+AB1085+Z1085&lt;VLOOKUP(X1085,Table9[],7,0),AC1085
+AB1085+Z1085+VLOOKUP(X1085,Table9[],4,0),AC1085+AB1085+Z1085),AC1085
+AB1085+Z1085)))</f>
        <v>#VALUE!</v>
      </c>
      <c r="AE1085" s="42"/>
      <c r="AF1085" s="15" t="str">
        <f>IFERROR(IF(COUNTIF(Table9[MM Year],X1085),
IF(AD1085&lt;VLOOKUP(X1085,Table9[],7,0),AD1085
+VLOOKUP(X1085,Table9[],4,0),AD1085),AD1085
),"")</f>
        <v/>
      </c>
      <c r="AG1085" s="5"/>
      <c r="AH1085" s="5"/>
      <c r="AI1085" s="5"/>
      <c r="AJ1085" s="6"/>
      <c r="AK1085" s="6"/>
      <c r="AL1085" s="12" t="str">
        <f t="shared" si="167"/>
        <v/>
      </c>
      <c r="AM1085" s="5"/>
      <c r="AN1085" s="27" t="str">
        <f t="shared" si="168"/>
        <v/>
      </c>
      <c r="AO1085" s="5"/>
      <c r="AP1085" s="5"/>
      <c r="AQ1085" s="6"/>
      <c r="AR1085" s="12" t="str">
        <f t="shared" si="169"/>
        <v/>
      </c>
      <c r="AS1085" s="6"/>
      <c r="AT1085" s="5"/>
      <c r="AU1085" s="53"/>
      <c r="AV1085" s="53"/>
      <c r="AW1085" s="54"/>
      <c r="AX1085" s="15" t="str">
        <f t="shared" si="170"/>
        <v/>
      </c>
      <c r="AY1085" s="5"/>
      <c r="AZ1085" s="27" t="str">
        <f>IFERROR(VLOOKUP(AY1085,vlookup!A$2:I$331,2,FALSE),"")</f>
        <v/>
      </c>
      <c r="BA1085" s="27" t="str">
        <f>IFERROR(VLOOKUP(AY1085,vlookup!A$2:I$331,3,FALSE),"")</f>
        <v/>
      </c>
      <c r="BB1085" s="5"/>
      <c r="BC1085" s="27" t="str">
        <f>IFERROR(VLOOKUP(BB1085,vlookup!D$2:E$331,2,FALSE),"")</f>
        <v/>
      </c>
      <c r="BD1085" s="5"/>
      <c r="BE1085" s="27" t="str">
        <f t="shared" si="171"/>
        <v/>
      </c>
      <c r="BF1085" s="27" t="str">
        <f>IFERROR(VLOOKUP(BE1085,vlookup!G$2:I$331,2,FALSE),"")</f>
        <v/>
      </c>
      <c r="BG1085" s="27" t="str">
        <f>IFERROR(VLOOKUP(BE1085,vlookup!G$2:I$331,3,FALSE),"")</f>
        <v/>
      </c>
      <c r="BH1085" s="5"/>
      <c r="BI1085" s="6"/>
      <c r="BJ1085" s="6"/>
      <c r="BK1085" s="6"/>
      <c r="BL1085" s="6"/>
    </row>
    <row r="1086" spans="1:64">
      <c r="A1086" s="4"/>
      <c r="B1086" s="5"/>
      <c r="C1086" s="27" t="str">
        <f>IFERROR(VLOOKUP(B1086,vlookup!A$2:I$331,2,FALSE),"")</f>
        <v/>
      </c>
      <c r="D1086" s="27" t="str">
        <f>IFERROR(VLOOKUP(B1086,vlookup!A$2:I$331,3,FALSE),"")</f>
        <v/>
      </c>
      <c r="E1086" s="5"/>
      <c r="F1086" s="27" t="str">
        <f>IFERROR(VLOOKUP(E1086,vlookup!D$2:E$331,2,FALSE),"")</f>
        <v/>
      </c>
      <c r="G1086" s="5"/>
      <c r="H1086" s="27" t="str">
        <f t="shared" si="162"/>
        <v/>
      </c>
      <c r="I1086" s="27" t="str">
        <f>IFERROR(VLOOKUP(H1086,vlookup!G$2:I$331,2,FALSE),"")</f>
        <v/>
      </c>
      <c r="J1086" s="27" t="str">
        <f>IFERROR(VLOOKUP(H1086,vlookup!G$2:I$331,3,FALSE),"")</f>
        <v/>
      </c>
      <c r="K1086" s="5"/>
      <c r="L1086" s="6"/>
      <c r="M1086" s="6"/>
      <c r="N1086" s="6"/>
      <c r="O1086" s="6"/>
      <c r="P1086" s="6"/>
      <c r="Q1086" s="14" t="str">
        <f t="shared" si="163"/>
        <v/>
      </c>
      <c r="R1086" s="5"/>
      <c r="S1086" s="6"/>
      <c r="T1086" s="6"/>
      <c r="U1086" s="5"/>
      <c r="V1086" s="45">
        <f t="shared" si="164"/>
        <v>0</v>
      </c>
      <c r="W1086" s="45">
        <f t="shared" si="165"/>
        <v>0</v>
      </c>
      <c r="X1086" s="45" t="e">
        <f t="shared" si="166"/>
        <v>#VALUE!</v>
      </c>
      <c r="Y1086" s="45">
        <f>IFERROR(VALUE(V1086),VLOOKUP(V1086,DayReplace[],2,0))</f>
        <v>0</v>
      </c>
      <c r="Z1086" s="45">
        <f>IF(V1086=0,1,
IF(OR(AND(COUNTIF(Table12[Normal and Leap Years],X1086),AA1086=3,Y1086=30),
AND(COUNTIF(Table9[MM Year],X1086),COUNTIF(Table13[Always 29-Day Months],AA1086),Y1086=30)),Y1086
-1,Y1086))</f>
        <v>1</v>
      </c>
      <c r="AA1086" s="45">
        <f>IFERROR(VALUE(W1086),VLOOKUP(W1086,MonthReplace[],2,0))</f>
        <v>0</v>
      </c>
      <c r="AB1086" s="45" t="e">
        <f>IF(COUNTIF(Table9[MM Year],X1086),VLOOKUP(AA1086,MonthSerial[],VLOOKUP(X1086,Table9[],3,0)+2,0),DATE(X1086,AA1086,0)-AC1086)</f>
        <v>#VALUE!</v>
      </c>
      <c r="AC1086" s="45" t="e">
        <f>IF(COUNTIF(Table9[MM Year],X1086),
VLOOKUP(X1086,Table9[],5,0),
DATE(X1086,1,0))</f>
        <v>#VALUE!</v>
      </c>
      <c r="AD1086" s="46" t="e">
        <f>IF(AA1086=0,DATE(YEAR(AC1086+1),7,16),
IF(V1086=0,IF(COUNTIF(Table9[MM Year],X1086),AC1086+AB1086+Z1086+15-DAY(AC1086+AB1086+Z1086+15)+16,AC1086+AB1086+Z1086-DAY(AC1086+AB1086+Z1086)+16),
IF(COUNTIF(Table9[MM Year],X1086),
IF(AC1086+AB1086+Z1086&lt;VLOOKUP(X1086,Table9[],7,0),AC1086
+AB1086+Z1086+VLOOKUP(X1086,Table9[],4,0),AC1086+AB1086+Z1086),AC1086
+AB1086+Z1086)))</f>
        <v>#VALUE!</v>
      </c>
      <c r="AE1086" s="42"/>
      <c r="AF1086" s="15" t="str">
        <f>IFERROR(IF(COUNTIF(Table9[MM Year],X1086),
IF(AD1086&lt;VLOOKUP(X1086,Table9[],7,0),AD1086
+VLOOKUP(X1086,Table9[],4,0),AD1086),AD1086
),"")</f>
        <v/>
      </c>
      <c r="AG1086" s="5"/>
      <c r="AH1086" s="5"/>
      <c r="AI1086" s="5"/>
      <c r="AJ1086" s="6"/>
      <c r="AK1086" s="6"/>
      <c r="AL1086" s="12" t="str">
        <f t="shared" si="167"/>
        <v/>
      </c>
      <c r="AM1086" s="5"/>
      <c r="AN1086" s="27" t="str">
        <f t="shared" si="168"/>
        <v/>
      </c>
      <c r="AO1086" s="5"/>
      <c r="AP1086" s="5"/>
      <c r="AQ1086" s="6"/>
      <c r="AR1086" s="12" t="str">
        <f t="shared" si="169"/>
        <v/>
      </c>
      <c r="AS1086" s="6"/>
      <c r="AT1086" s="5"/>
      <c r="AU1086" s="53"/>
      <c r="AV1086" s="53"/>
      <c r="AW1086" s="54"/>
      <c r="AX1086" s="15" t="str">
        <f t="shared" si="170"/>
        <v/>
      </c>
      <c r="AY1086" s="5"/>
      <c r="AZ1086" s="27" t="str">
        <f>IFERROR(VLOOKUP(AY1086,vlookup!A$2:I$331,2,FALSE),"")</f>
        <v/>
      </c>
      <c r="BA1086" s="27" t="str">
        <f>IFERROR(VLOOKUP(AY1086,vlookup!A$2:I$331,3,FALSE),"")</f>
        <v/>
      </c>
      <c r="BB1086" s="5"/>
      <c r="BC1086" s="27" t="str">
        <f>IFERROR(VLOOKUP(BB1086,vlookup!D$2:E$331,2,FALSE),"")</f>
        <v/>
      </c>
      <c r="BD1086" s="5"/>
      <c r="BE1086" s="27" t="str">
        <f t="shared" si="171"/>
        <v/>
      </c>
      <c r="BF1086" s="27" t="str">
        <f>IFERROR(VLOOKUP(BE1086,vlookup!G$2:I$331,2,FALSE),"")</f>
        <v/>
      </c>
      <c r="BG1086" s="27" t="str">
        <f>IFERROR(VLOOKUP(BE1086,vlookup!G$2:I$331,3,FALSE),"")</f>
        <v/>
      </c>
      <c r="BH1086" s="5"/>
      <c r="BI1086" s="6"/>
      <c r="BJ1086" s="6"/>
      <c r="BK1086" s="6"/>
      <c r="BL1086" s="6"/>
    </row>
    <row r="1087" spans="1:64">
      <c r="A1087" s="4"/>
      <c r="B1087" s="5"/>
      <c r="C1087" s="27" t="str">
        <f>IFERROR(VLOOKUP(B1087,vlookup!A$2:I$331,2,FALSE),"")</f>
        <v/>
      </c>
      <c r="D1087" s="27" t="str">
        <f>IFERROR(VLOOKUP(B1087,vlookup!A$2:I$331,3,FALSE),"")</f>
        <v/>
      </c>
      <c r="E1087" s="5"/>
      <c r="F1087" s="27" t="str">
        <f>IFERROR(VLOOKUP(E1087,vlookup!D$2:E$331,2,FALSE),"")</f>
        <v/>
      </c>
      <c r="G1087" s="5"/>
      <c r="H1087" s="27" t="str">
        <f t="shared" si="162"/>
        <v/>
      </c>
      <c r="I1087" s="27" t="str">
        <f>IFERROR(VLOOKUP(H1087,vlookup!G$2:I$331,2,FALSE),"")</f>
        <v/>
      </c>
      <c r="J1087" s="27" t="str">
        <f>IFERROR(VLOOKUP(H1087,vlookup!G$2:I$331,3,FALSE),"")</f>
        <v/>
      </c>
      <c r="K1087" s="5"/>
      <c r="L1087" s="6"/>
      <c r="M1087" s="6"/>
      <c r="N1087" s="6"/>
      <c r="O1087" s="6"/>
      <c r="P1087" s="6"/>
      <c r="Q1087" s="14" t="str">
        <f t="shared" si="163"/>
        <v/>
      </c>
      <c r="R1087" s="5"/>
      <c r="S1087" s="6"/>
      <c r="T1087" s="6"/>
      <c r="U1087" s="5"/>
      <c r="V1087" s="45">
        <f t="shared" si="164"/>
        <v>0</v>
      </c>
      <c r="W1087" s="45">
        <f t="shared" si="165"/>
        <v>0</v>
      </c>
      <c r="X1087" s="45" t="e">
        <f t="shared" si="166"/>
        <v>#VALUE!</v>
      </c>
      <c r="Y1087" s="45">
        <f>IFERROR(VALUE(V1087),VLOOKUP(V1087,DayReplace[],2,0))</f>
        <v>0</v>
      </c>
      <c r="Z1087" s="45">
        <f>IF(V1087=0,1,
IF(OR(AND(COUNTIF(Table12[Normal and Leap Years],X1087),AA1087=3,Y1087=30),
AND(COUNTIF(Table9[MM Year],X1087),COUNTIF(Table13[Always 29-Day Months],AA1087),Y1087=30)),Y1087
-1,Y1087))</f>
        <v>1</v>
      </c>
      <c r="AA1087" s="45">
        <f>IFERROR(VALUE(W1087),VLOOKUP(W1087,MonthReplace[],2,0))</f>
        <v>0</v>
      </c>
      <c r="AB1087" s="45" t="e">
        <f>IF(COUNTIF(Table9[MM Year],X1087),VLOOKUP(AA1087,MonthSerial[],VLOOKUP(X1087,Table9[],3,0)+2,0),DATE(X1087,AA1087,0)-AC1087)</f>
        <v>#VALUE!</v>
      </c>
      <c r="AC1087" s="45" t="e">
        <f>IF(COUNTIF(Table9[MM Year],X1087),
VLOOKUP(X1087,Table9[],5,0),
DATE(X1087,1,0))</f>
        <v>#VALUE!</v>
      </c>
      <c r="AD1087" s="46" t="e">
        <f>IF(AA1087=0,DATE(YEAR(AC1087+1),7,16),
IF(V1087=0,IF(COUNTIF(Table9[MM Year],X1087),AC1087+AB1087+Z1087+15-DAY(AC1087+AB1087+Z1087+15)+16,AC1087+AB1087+Z1087-DAY(AC1087+AB1087+Z1087)+16),
IF(COUNTIF(Table9[MM Year],X1087),
IF(AC1087+AB1087+Z1087&lt;VLOOKUP(X1087,Table9[],7,0),AC1087
+AB1087+Z1087+VLOOKUP(X1087,Table9[],4,0),AC1087+AB1087+Z1087),AC1087
+AB1087+Z1087)))</f>
        <v>#VALUE!</v>
      </c>
      <c r="AE1087" s="42"/>
      <c r="AF1087" s="15" t="str">
        <f>IFERROR(IF(COUNTIF(Table9[MM Year],X1087),
IF(AD1087&lt;VLOOKUP(X1087,Table9[],7,0),AD1087
+VLOOKUP(X1087,Table9[],4,0),AD1087),AD1087
),"")</f>
        <v/>
      </c>
      <c r="AG1087" s="5"/>
      <c r="AH1087" s="5"/>
      <c r="AI1087" s="5"/>
      <c r="AJ1087" s="6"/>
      <c r="AK1087" s="6"/>
      <c r="AL1087" s="12" t="str">
        <f t="shared" si="167"/>
        <v/>
      </c>
      <c r="AM1087" s="5"/>
      <c r="AN1087" s="27" t="str">
        <f t="shared" si="168"/>
        <v/>
      </c>
      <c r="AO1087" s="5"/>
      <c r="AP1087" s="5"/>
      <c r="AQ1087" s="6"/>
      <c r="AR1087" s="12" t="str">
        <f t="shared" si="169"/>
        <v/>
      </c>
      <c r="AS1087" s="6"/>
      <c r="AT1087" s="5"/>
      <c r="AU1087" s="53"/>
      <c r="AV1087" s="53"/>
      <c r="AW1087" s="54"/>
      <c r="AX1087" s="15" t="str">
        <f t="shared" si="170"/>
        <v/>
      </c>
      <c r="AY1087" s="5"/>
      <c r="AZ1087" s="27" t="str">
        <f>IFERROR(VLOOKUP(AY1087,vlookup!A$2:I$331,2,FALSE),"")</f>
        <v/>
      </c>
      <c r="BA1087" s="27" t="str">
        <f>IFERROR(VLOOKUP(AY1087,vlookup!A$2:I$331,3,FALSE),"")</f>
        <v/>
      </c>
      <c r="BB1087" s="5"/>
      <c r="BC1087" s="27" t="str">
        <f>IFERROR(VLOOKUP(BB1087,vlookup!D$2:E$331,2,FALSE),"")</f>
        <v/>
      </c>
      <c r="BD1087" s="5"/>
      <c r="BE1087" s="27" t="str">
        <f t="shared" si="171"/>
        <v/>
      </c>
      <c r="BF1087" s="27" t="str">
        <f>IFERROR(VLOOKUP(BE1087,vlookup!G$2:I$331,2,FALSE),"")</f>
        <v/>
      </c>
      <c r="BG1087" s="27" t="str">
        <f>IFERROR(VLOOKUP(BE1087,vlookup!G$2:I$331,3,FALSE),"")</f>
        <v/>
      </c>
      <c r="BH1087" s="5"/>
      <c r="BI1087" s="6"/>
      <c r="BJ1087" s="6"/>
      <c r="BK1087" s="6"/>
      <c r="BL1087" s="6"/>
    </row>
    <row r="1088" spans="1:64">
      <c r="A1088" s="4"/>
      <c r="B1088" s="5"/>
      <c r="C1088" s="27" t="str">
        <f>IFERROR(VLOOKUP(B1088,vlookup!A$2:I$331,2,FALSE),"")</f>
        <v/>
      </c>
      <c r="D1088" s="27" t="str">
        <f>IFERROR(VLOOKUP(B1088,vlookup!A$2:I$331,3,FALSE),"")</f>
        <v/>
      </c>
      <c r="E1088" s="5"/>
      <c r="F1088" s="27" t="str">
        <f>IFERROR(VLOOKUP(E1088,vlookup!D$2:E$331,2,FALSE),"")</f>
        <v/>
      </c>
      <c r="G1088" s="5"/>
      <c r="H1088" s="27" t="str">
        <f t="shared" si="162"/>
        <v/>
      </c>
      <c r="I1088" s="27" t="str">
        <f>IFERROR(VLOOKUP(H1088,vlookup!G$2:I$331,2,FALSE),"")</f>
        <v/>
      </c>
      <c r="J1088" s="27" t="str">
        <f>IFERROR(VLOOKUP(H1088,vlookup!G$2:I$331,3,FALSE),"")</f>
        <v/>
      </c>
      <c r="K1088" s="5"/>
      <c r="L1088" s="6"/>
      <c r="M1088" s="6"/>
      <c r="N1088" s="6"/>
      <c r="O1088" s="6"/>
      <c r="P1088" s="6"/>
      <c r="Q1088" s="14" t="str">
        <f t="shared" si="163"/>
        <v/>
      </c>
      <c r="R1088" s="5"/>
      <c r="S1088" s="6"/>
      <c r="T1088" s="6"/>
      <c r="U1088" s="5"/>
      <c r="V1088" s="45">
        <f t="shared" si="164"/>
        <v>0</v>
      </c>
      <c r="W1088" s="45">
        <f t="shared" si="165"/>
        <v>0</v>
      </c>
      <c r="X1088" s="45" t="e">
        <f t="shared" si="166"/>
        <v>#VALUE!</v>
      </c>
      <c r="Y1088" s="45">
        <f>IFERROR(VALUE(V1088),VLOOKUP(V1088,DayReplace[],2,0))</f>
        <v>0</v>
      </c>
      <c r="Z1088" s="45">
        <f>IF(V1088=0,1,
IF(OR(AND(COUNTIF(Table12[Normal and Leap Years],X1088),AA1088=3,Y1088=30),
AND(COUNTIF(Table9[MM Year],X1088),COUNTIF(Table13[Always 29-Day Months],AA1088),Y1088=30)),Y1088
-1,Y1088))</f>
        <v>1</v>
      </c>
      <c r="AA1088" s="45">
        <f>IFERROR(VALUE(W1088),VLOOKUP(W1088,MonthReplace[],2,0))</f>
        <v>0</v>
      </c>
      <c r="AB1088" s="45" t="e">
        <f>IF(COUNTIF(Table9[MM Year],X1088),VLOOKUP(AA1088,MonthSerial[],VLOOKUP(X1088,Table9[],3,0)+2,0),DATE(X1088,AA1088,0)-AC1088)</f>
        <v>#VALUE!</v>
      </c>
      <c r="AC1088" s="45" t="e">
        <f>IF(COUNTIF(Table9[MM Year],X1088),
VLOOKUP(X1088,Table9[],5,0),
DATE(X1088,1,0))</f>
        <v>#VALUE!</v>
      </c>
      <c r="AD1088" s="46" t="e">
        <f>IF(AA1088=0,DATE(YEAR(AC1088+1),7,16),
IF(V1088=0,IF(COUNTIF(Table9[MM Year],X1088),AC1088+AB1088+Z1088+15-DAY(AC1088+AB1088+Z1088+15)+16,AC1088+AB1088+Z1088-DAY(AC1088+AB1088+Z1088)+16),
IF(COUNTIF(Table9[MM Year],X1088),
IF(AC1088+AB1088+Z1088&lt;VLOOKUP(X1088,Table9[],7,0),AC1088
+AB1088+Z1088+VLOOKUP(X1088,Table9[],4,0),AC1088+AB1088+Z1088),AC1088
+AB1088+Z1088)))</f>
        <v>#VALUE!</v>
      </c>
      <c r="AE1088" s="42"/>
      <c r="AF1088" s="15" t="str">
        <f>IFERROR(IF(COUNTIF(Table9[MM Year],X1088),
IF(AD1088&lt;VLOOKUP(X1088,Table9[],7,0),AD1088
+VLOOKUP(X1088,Table9[],4,0),AD1088),AD1088
),"")</f>
        <v/>
      </c>
      <c r="AG1088" s="5"/>
      <c r="AH1088" s="5"/>
      <c r="AI1088" s="5"/>
      <c r="AJ1088" s="6"/>
      <c r="AK1088" s="6"/>
      <c r="AL1088" s="12" t="str">
        <f t="shared" si="167"/>
        <v/>
      </c>
      <c r="AM1088" s="5"/>
      <c r="AN1088" s="27" t="str">
        <f t="shared" si="168"/>
        <v/>
      </c>
      <c r="AO1088" s="5"/>
      <c r="AP1088" s="5"/>
      <c r="AQ1088" s="6"/>
      <c r="AR1088" s="12" t="str">
        <f t="shared" si="169"/>
        <v/>
      </c>
      <c r="AS1088" s="6"/>
      <c r="AT1088" s="5"/>
      <c r="AU1088" s="53"/>
      <c r="AV1088" s="53"/>
      <c r="AW1088" s="54"/>
      <c r="AX1088" s="15" t="str">
        <f t="shared" si="170"/>
        <v/>
      </c>
      <c r="AY1088" s="5"/>
      <c r="AZ1088" s="27" t="str">
        <f>IFERROR(VLOOKUP(AY1088,vlookup!A$2:I$331,2,FALSE),"")</f>
        <v/>
      </c>
      <c r="BA1088" s="27" t="str">
        <f>IFERROR(VLOOKUP(AY1088,vlookup!A$2:I$331,3,FALSE),"")</f>
        <v/>
      </c>
      <c r="BB1088" s="5"/>
      <c r="BC1088" s="27" t="str">
        <f>IFERROR(VLOOKUP(BB1088,vlookup!D$2:E$331,2,FALSE),"")</f>
        <v/>
      </c>
      <c r="BD1088" s="5"/>
      <c r="BE1088" s="27" t="str">
        <f t="shared" si="171"/>
        <v/>
      </c>
      <c r="BF1088" s="27" t="str">
        <f>IFERROR(VLOOKUP(BE1088,vlookup!G$2:I$331,2,FALSE),"")</f>
        <v/>
      </c>
      <c r="BG1088" s="27" t="str">
        <f>IFERROR(VLOOKUP(BE1088,vlookup!G$2:I$331,3,FALSE),"")</f>
        <v/>
      </c>
      <c r="BH1088" s="5"/>
      <c r="BI1088" s="6"/>
      <c r="BJ1088" s="6"/>
      <c r="BK1088" s="6"/>
      <c r="BL1088" s="6"/>
    </row>
    <row r="1089" spans="1:64">
      <c r="A1089" s="4"/>
      <c r="B1089" s="5"/>
      <c r="C1089" s="27" t="str">
        <f>IFERROR(VLOOKUP(B1089,vlookup!A$2:I$331,2,FALSE),"")</f>
        <v/>
      </c>
      <c r="D1089" s="27" t="str">
        <f>IFERROR(VLOOKUP(B1089,vlookup!A$2:I$331,3,FALSE),"")</f>
        <v/>
      </c>
      <c r="E1089" s="5"/>
      <c r="F1089" s="27" t="str">
        <f>IFERROR(VLOOKUP(E1089,vlookup!D$2:E$331,2,FALSE),"")</f>
        <v/>
      </c>
      <c r="G1089" s="5"/>
      <c r="H1089" s="27" t="str">
        <f t="shared" si="162"/>
        <v/>
      </c>
      <c r="I1089" s="27" t="str">
        <f>IFERROR(VLOOKUP(H1089,vlookup!G$2:I$331,2,FALSE),"")</f>
        <v/>
      </c>
      <c r="J1089" s="27" t="str">
        <f>IFERROR(VLOOKUP(H1089,vlookup!G$2:I$331,3,FALSE),"")</f>
        <v/>
      </c>
      <c r="K1089" s="5"/>
      <c r="L1089" s="6"/>
      <c r="M1089" s="6"/>
      <c r="N1089" s="6"/>
      <c r="O1089" s="6"/>
      <c r="P1089" s="6"/>
      <c r="Q1089" s="14" t="str">
        <f t="shared" si="163"/>
        <v/>
      </c>
      <c r="R1089" s="5"/>
      <c r="S1089" s="6"/>
      <c r="T1089" s="6"/>
      <c r="U1089" s="5"/>
      <c r="V1089" s="45">
        <f t="shared" si="164"/>
        <v>0</v>
      </c>
      <c r="W1089" s="45">
        <f t="shared" si="165"/>
        <v>0</v>
      </c>
      <c r="X1089" s="45" t="e">
        <f t="shared" si="166"/>
        <v>#VALUE!</v>
      </c>
      <c r="Y1089" s="45">
        <f>IFERROR(VALUE(V1089),VLOOKUP(V1089,DayReplace[],2,0))</f>
        <v>0</v>
      </c>
      <c r="Z1089" s="45">
        <f>IF(V1089=0,1,
IF(OR(AND(COUNTIF(Table12[Normal and Leap Years],X1089),AA1089=3,Y1089=30),
AND(COUNTIF(Table9[MM Year],X1089),COUNTIF(Table13[Always 29-Day Months],AA1089),Y1089=30)),Y1089
-1,Y1089))</f>
        <v>1</v>
      </c>
      <c r="AA1089" s="45">
        <f>IFERROR(VALUE(W1089),VLOOKUP(W1089,MonthReplace[],2,0))</f>
        <v>0</v>
      </c>
      <c r="AB1089" s="45" t="e">
        <f>IF(COUNTIF(Table9[MM Year],X1089),VLOOKUP(AA1089,MonthSerial[],VLOOKUP(X1089,Table9[],3,0)+2,0),DATE(X1089,AA1089,0)-AC1089)</f>
        <v>#VALUE!</v>
      </c>
      <c r="AC1089" s="45" t="e">
        <f>IF(COUNTIF(Table9[MM Year],X1089),
VLOOKUP(X1089,Table9[],5,0),
DATE(X1089,1,0))</f>
        <v>#VALUE!</v>
      </c>
      <c r="AD1089" s="46" t="e">
        <f>IF(AA1089=0,DATE(YEAR(AC1089+1),7,16),
IF(V1089=0,IF(COUNTIF(Table9[MM Year],X1089),AC1089+AB1089+Z1089+15-DAY(AC1089+AB1089+Z1089+15)+16,AC1089+AB1089+Z1089-DAY(AC1089+AB1089+Z1089)+16),
IF(COUNTIF(Table9[MM Year],X1089),
IF(AC1089+AB1089+Z1089&lt;VLOOKUP(X1089,Table9[],7,0),AC1089
+AB1089+Z1089+VLOOKUP(X1089,Table9[],4,0),AC1089+AB1089+Z1089),AC1089
+AB1089+Z1089)))</f>
        <v>#VALUE!</v>
      </c>
      <c r="AE1089" s="42"/>
      <c r="AF1089" s="15" t="str">
        <f>IFERROR(IF(COUNTIF(Table9[MM Year],X1089),
IF(AD1089&lt;VLOOKUP(X1089,Table9[],7,0),AD1089
+VLOOKUP(X1089,Table9[],4,0),AD1089),AD1089
),"")</f>
        <v/>
      </c>
      <c r="AG1089" s="5"/>
      <c r="AH1089" s="5"/>
      <c r="AI1089" s="5"/>
      <c r="AJ1089" s="6"/>
      <c r="AK1089" s="6"/>
      <c r="AL1089" s="12" t="str">
        <f t="shared" si="167"/>
        <v/>
      </c>
      <c r="AM1089" s="5"/>
      <c r="AN1089" s="27" t="str">
        <f t="shared" si="168"/>
        <v/>
      </c>
      <c r="AO1089" s="5"/>
      <c r="AP1089" s="5"/>
      <c r="AQ1089" s="6"/>
      <c r="AR1089" s="12" t="str">
        <f t="shared" si="169"/>
        <v/>
      </c>
      <c r="AS1089" s="6"/>
      <c r="AT1089" s="5"/>
      <c r="AU1089" s="53"/>
      <c r="AV1089" s="53"/>
      <c r="AW1089" s="54"/>
      <c r="AX1089" s="15" t="str">
        <f t="shared" si="170"/>
        <v/>
      </c>
      <c r="AY1089" s="5"/>
      <c r="AZ1089" s="27" t="str">
        <f>IFERROR(VLOOKUP(AY1089,vlookup!A$2:I$331,2,FALSE),"")</f>
        <v/>
      </c>
      <c r="BA1089" s="27" t="str">
        <f>IFERROR(VLOOKUP(AY1089,vlookup!A$2:I$331,3,FALSE),"")</f>
        <v/>
      </c>
      <c r="BB1089" s="5"/>
      <c r="BC1089" s="27" t="str">
        <f>IFERROR(VLOOKUP(BB1089,vlookup!D$2:E$331,2,FALSE),"")</f>
        <v/>
      </c>
      <c r="BD1089" s="5"/>
      <c r="BE1089" s="27" t="str">
        <f t="shared" si="171"/>
        <v/>
      </c>
      <c r="BF1089" s="27" t="str">
        <f>IFERROR(VLOOKUP(BE1089,vlookup!G$2:I$331,2,FALSE),"")</f>
        <v/>
      </c>
      <c r="BG1089" s="27" t="str">
        <f>IFERROR(VLOOKUP(BE1089,vlookup!G$2:I$331,3,FALSE),"")</f>
        <v/>
      </c>
      <c r="BH1089" s="5"/>
      <c r="BI1089" s="6"/>
      <c r="BJ1089" s="6"/>
      <c r="BK1089" s="6"/>
      <c r="BL1089" s="6"/>
    </row>
    <row r="1090" spans="1:64">
      <c r="A1090" s="4"/>
      <c r="B1090" s="5"/>
      <c r="C1090" s="27" t="str">
        <f>IFERROR(VLOOKUP(B1090,vlookup!A$2:I$331,2,FALSE),"")</f>
        <v/>
      </c>
      <c r="D1090" s="27" t="str">
        <f>IFERROR(VLOOKUP(B1090,vlookup!A$2:I$331,3,FALSE),"")</f>
        <v/>
      </c>
      <c r="E1090" s="5"/>
      <c r="F1090" s="27" t="str">
        <f>IFERROR(VLOOKUP(E1090,vlookup!D$2:E$331,2,FALSE),"")</f>
        <v/>
      </c>
      <c r="G1090" s="5"/>
      <c r="H1090" s="27" t="str">
        <f t="shared" si="162"/>
        <v/>
      </c>
      <c r="I1090" s="27" t="str">
        <f>IFERROR(VLOOKUP(H1090,vlookup!G$2:I$331,2,FALSE),"")</f>
        <v/>
      </c>
      <c r="J1090" s="27" t="str">
        <f>IFERROR(VLOOKUP(H1090,vlookup!G$2:I$331,3,FALSE),"")</f>
        <v/>
      </c>
      <c r="K1090" s="5"/>
      <c r="L1090" s="6"/>
      <c r="M1090" s="6"/>
      <c r="N1090" s="6"/>
      <c r="O1090" s="6"/>
      <c r="P1090" s="6"/>
      <c r="Q1090" s="14" t="str">
        <f t="shared" si="163"/>
        <v/>
      </c>
      <c r="R1090" s="5"/>
      <c r="S1090" s="6"/>
      <c r="T1090" s="6"/>
      <c r="U1090" s="5"/>
      <c r="V1090" s="45">
        <f t="shared" si="164"/>
        <v>0</v>
      </c>
      <c r="W1090" s="45">
        <f t="shared" si="165"/>
        <v>0</v>
      </c>
      <c r="X1090" s="45" t="e">
        <f t="shared" si="166"/>
        <v>#VALUE!</v>
      </c>
      <c r="Y1090" s="45">
        <f>IFERROR(VALUE(V1090),VLOOKUP(V1090,DayReplace[],2,0))</f>
        <v>0</v>
      </c>
      <c r="Z1090" s="45">
        <f>IF(V1090=0,1,
IF(OR(AND(COUNTIF(Table12[Normal and Leap Years],X1090),AA1090=3,Y1090=30),
AND(COUNTIF(Table9[MM Year],X1090),COUNTIF(Table13[Always 29-Day Months],AA1090),Y1090=30)),Y1090
-1,Y1090))</f>
        <v>1</v>
      </c>
      <c r="AA1090" s="45">
        <f>IFERROR(VALUE(W1090),VLOOKUP(W1090,MonthReplace[],2,0))</f>
        <v>0</v>
      </c>
      <c r="AB1090" s="45" t="e">
        <f>IF(COUNTIF(Table9[MM Year],X1090),VLOOKUP(AA1090,MonthSerial[],VLOOKUP(X1090,Table9[],3,0)+2,0),DATE(X1090,AA1090,0)-AC1090)</f>
        <v>#VALUE!</v>
      </c>
      <c r="AC1090" s="45" t="e">
        <f>IF(COUNTIF(Table9[MM Year],X1090),
VLOOKUP(X1090,Table9[],5,0),
DATE(X1090,1,0))</f>
        <v>#VALUE!</v>
      </c>
      <c r="AD1090" s="46" t="e">
        <f>IF(AA1090=0,DATE(YEAR(AC1090+1),7,16),
IF(V1090=0,IF(COUNTIF(Table9[MM Year],X1090),AC1090+AB1090+Z1090+15-DAY(AC1090+AB1090+Z1090+15)+16,AC1090+AB1090+Z1090-DAY(AC1090+AB1090+Z1090)+16),
IF(COUNTIF(Table9[MM Year],X1090),
IF(AC1090+AB1090+Z1090&lt;VLOOKUP(X1090,Table9[],7,0),AC1090
+AB1090+Z1090+VLOOKUP(X1090,Table9[],4,0),AC1090+AB1090+Z1090),AC1090
+AB1090+Z1090)))</f>
        <v>#VALUE!</v>
      </c>
      <c r="AE1090" s="42"/>
      <c r="AF1090" s="15" t="str">
        <f>IFERROR(IF(COUNTIF(Table9[MM Year],X1090),
IF(AD1090&lt;VLOOKUP(X1090,Table9[],7,0),AD1090
+VLOOKUP(X1090,Table9[],4,0),AD1090),AD1090
),"")</f>
        <v/>
      </c>
      <c r="AG1090" s="5"/>
      <c r="AH1090" s="5"/>
      <c r="AI1090" s="5"/>
      <c r="AJ1090" s="6"/>
      <c r="AK1090" s="6"/>
      <c r="AL1090" s="12" t="str">
        <f t="shared" si="167"/>
        <v/>
      </c>
      <c r="AM1090" s="5"/>
      <c r="AN1090" s="27" t="str">
        <f t="shared" si="168"/>
        <v/>
      </c>
      <c r="AO1090" s="5"/>
      <c r="AP1090" s="5"/>
      <c r="AQ1090" s="6"/>
      <c r="AR1090" s="12" t="str">
        <f t="shared" si="169"/>
        <v/>
      </c>
      <c r="AS1090" s="6"/>
      <c r="AT1090" s="5"/>
      <c r="AU1090" s="53"/>
      <c r="AV1090" s="53"/>
      <c r="AW1090" s="54"/>
      <c r="AX1090" s="15" t="str">
        <f t="shared" si="170"/>
        <v/>
      </c>
      <c r="AY1090" s="5"/>
      <c r="AZ1090" s="27" t="str">
        <f>IFERROR(VLOOKUP(AY1090,vlookup!A$2:I$331,2,FALSE),"")</f>
        <v/>
      </c>
      <c r="BA1090" s="27" t="str">
        <f>IFERROR(VLOOKUP(AY1090,vlookup!A$2:I$331,3,FALSE),"")</f>
        <v/>
      </c>
      <c r="BB1090" s="5"/>
      <c r="BC1090" s="27" t="str">
        <f>IFERROR(VLOOKUP(BB1090,vlookup!D$2:E$331,2,FALSE),"")</f>
        <v/>
      </c>
      <c r="BD1090" s="5"/>
      <c r="BE1090" s="27" t="str">
        <f t="shared" si="171"/>
        <v/>
      </c>
      <c r="BF1090" s="27" t="str">
        <f>IFERROR(VLOOKUP(BE1090,vlookup!G$2:I$331,2,FALSE),"")</f>
        <v/>
      </c>
      <c r="BG1090" s="27" t="str">
        <f>IFERROR(VLOOKUP(BE1090,vlookup!G$2:I$331,3,FALSE),"")</f>
        <v/>
      </c>
      <c r="BH1090" s="5"/>
      <c r="BI1090" s="6"/>
      <c r="BJ1090" s="6"/>
      <c r="BK1090" s="6"/>
      <c r="BL1090" s="6"/>
    </row>
    <row r="1091" spans="1:64">
      <c r="A1091" s="4"/>
      <c r="B1091" s="5"/>
      <c r="C1091" s="27" t="str">
        <f>IFERROR(VLOOKUP(B1091,vlookup!A$2:I$331,2,FALSE),"")</f>
        <v/>
      </c>
      <c r="D1091" s="27" t="str">
        <f>IFERROR(VLOOKUP(B1091,vlookup!A$2:I$331,3,FALSE),"")</f>
        <v/>
      </c>
      <c r="E1091" s="5"/>
      <c r="F1091" s="27" t="str">
        <f>IFERROR(VLOOKUP(E1091,vlookup!D$2:E$331,2,FALSE),"")</f>
        <v/>
      </c>
      <c r="G1091" s="5"/>
      <c r="H1091" s="27" t="str">
        <f t="shared" si="162"/>
        <v/>
      </c>
      <c r="I1091" s="27" t="str">
        <f>IFERROR(VLOOKUP(H1091,vlookup!G$2:I$331,2,FALSE),"")</f>
        <v/>
      </c>
      <c r="J1091" s="27" t="str">
        <f>IFERROR(VLOOKUP(H1091,vlookup!G$2:I$331,3,FALSE),"")</f>
        <v/>
      </c>
      <c r="K1091" s="5"/>
      <c r="L1091" s="6"/>
      <c r="M1091" s="6"/>
      <c r="N1091" s="6"/>
      <c r="O1091" s="6"/>
      <c r="P1091" s="6"/>
      <c r="Q1091" s="14" t="str">
        <f t="shared" si="163"/>
        <v/>
      </c>
      <c r="R1091" s="5"/>
      <c r="S1091" s="6"/>
      <c r="T1091" s="6"/>
      <c r="U1091" s="5"/>
      <c r="V1091" s="45">
        <f t="shared" si="164"/>
        <v>0</v>
      </c>
      <c r="W1091" s="45">
        <f t="shared" si="165"/>
        <v>0</v>
      </c>
      <c r="X1091" s="45" t="e">
        <f t="shared" si="166"/>
        <v>#VALUE!</v>
      </c>
      <c r="Y1091" s="45">
        <f>IFERROR(VALUE(V1091),VLOOKUP(V1091,DayReplace[],2,0))</f>
        <v>0</v>
      </c>
      <c r="Z1091" s="45">
        <f>IF(V1091=0,1,
IF(OR(AND(COUNTIF(Table12[Normal and Leap Years],X1091),AA1091=3,Y1091=30),
AND(COUNTIF(Table9[MM Year],X1091),COUNTIF(Table13[Always 29-Day Months],AA1091),Y1091=30)),Y1091
-1,Y1091))</f>
        <v>1</v>
      </c>
      <c r="AA1091" s="45">
        <f>IFERROR(VALUE(W1091),VLOOKUP(W1091,MonthReplace[],2,0))</f>
        <v>0</v>
      </c>
      <c r="AB1091" s="45" t="e">
        <f>IF(COUNTIF(Table9[MM Year],X1091),VLOOKUP(AA1091,MonthSerial[],VLOOKUP(X1091,Table9[],3,0)+2,0),DATE(X1091,AA1091,0)-AC1091)</f>
        <v>#VALUE!</v>
      </c>
      <c r="AC1091" s="45" t="e">
        <f>IF(COUNTIF(Table9[MM Year],X1091),
VLOOKUP(X1091,Table9[],5,0),
DATE(X1091,1,0))</f>
        <v>#VALUE!</v>
      </c>
      <c r="AD1091" s="46" t="e">
        <f>IF(AA1091=0,DATE(YEAR(AC1091+1),7,16),
IF(V1091=0,IF(COUNTIF(Table9[MM Year],X1091),AC1091+AB1091+Z1091+15-DAY(AC1091+AB1091+Z1091+15)+16,AC1091+AB1091+Z1091-DAY(AC1091+AB1091+Z1091)+16),
IF(COUNTIF(Table9[MM Year],X1091),
IF(AC1091+AB1091+Z1091&lt;VLOOKUP(X1091,Table9[],7,0),AC1091
+AB1091+Z1091+VLOOKUP(X1091,Table9[],4,0),AC1091+AB1091+Z1091),AC1091
+AB1091+Z1091)))</f>
        <v>#VALUE!</v>
      </c>
      <c r="AE1091" s="42"/>
      <c r="AF1091" s="15" t="str">
        <f>IFERROR(IF(COUNTIF(Table9[MM Year],X1091),
IF(AD1091&lt;VLOOKUP(X1091,Table9[],7,0),AD1091
+VLOOKUP(X1091,Table9[],4,0),AD1091),AD1091
),"")</f>
        <v/>
      </c>
      <c r="AG1091" s="5"/>
      <c r="AH1091" s="5"/>
      <c r="AI1091" s="5"/>
      <c r="AJ1091" s="6"/>
      <c r="AK1091" s="6"/>
      <c r="AL1091" s="12" t="str">
        <f t="shared" si="167"/>
        <v/>
      </c>
      <c r="AM1091" s="5"/>
      <c r="AN1091" s="27" t="str">
        <f t="shared" si="168"/>
        <v/>
      </c>
      <c r="AO1091" s="5"/>
      <c r="AP1091" s="5"/>
      <c r="AQ1091" s="6"/>
      <c r="AR1091" s="12" t="str">
        <f t="shared" si="169"/>
        <v/>
      </c>
      <c r="AS1091" s="6"/>
      <c r="AT1091" s="5"/>
      <c r="AU1091" s="53"/>
      <c r="AV1091" s="53"/>
      <c r="AW1091" s="54"/>
      <c r="AX1091" s="15" t="str">
        <f t="shared" si="170"/>
        <v/>
      </c>
      <c r="AY1091" s="5"/>
      <c r="AZ1091" s="27" t="str">
        <f>IFERROR(VLOOKUP(AY1091,vlookup!A$2:I$331,2,FALSE),"")</f>
        <v/>
      </c>
      <c r="BA1091" s="27" t="str">
        <f>IFERROR(VLOOKUP(AY1091,vlookup!A$2:I$331,3,FALSE),"")</f>
        <v/>
      </c>
      <c r="BB1091" s="5"/>
      <c r="BC1091" s="27" t="str">
        <f>IFERROR(VLOOKUP(BB1091,vlookup!D$2:E$331,2,FALSE),"")</f>
        <v/>
      </c>
      <c r="BD1091" s="5"/>
      <c r="BE1091" s="27" t="str">
        <f t="shared" si="171"/>
        <v/>
      </c>
      <c r="BF1091" s="27" t="str">
        <f>IFERROR(VLOOKUP(BE1091,vlookup!G$2:I$331,2,FALSE),"")</f>
        <v/>
      </c>
      <c r="BG1091" s="27" t="str">
        <f>IFERROR(VLOOKUP(BE1091,vlookup!G$2:I$331,3,FALSE),"")</f>
        <v/>
      </c>
      <c r="BH1091" s="5"/>
      <c r="BI1091" s="6"/>
      <c r="BJ1091" s="6"/>
      <c r="BK1091" s="6"/>
      <c r="BL1091" s="6"/>
    </row>
    <row r="1092" spans="1:64">
      <c r="A1092" s="4"/>
      <c r="B1092" s="5"/>
      <c r="C1092" s="27" t="str">
        <f>IFERROR(VLOOKUP(B1092,vlookup!A$2:I$331,2,FALSE),"")</f>
        <v/>
      </c>
      <c r="D1092" s="27" t="str">
        <f>IFERROR(VLOOKUP(B1092,vlookup!A$2:I$331,3,FALSE),"")</f>
        <v/>
      </c>
      <c r="E1092" s="5"/>
      <c r="F1092" s="27" t="str">
        <f>IFERROR(VLOOKUP(E1092,vlookup!D$2:E$331,2,FALSE),"")</f>
        <v/>
      </c>
      <c r="G1092" s="5"/>
      <c r="H1092" s="27" t="str">
        <f t="shared" si="162"/>
        <v/>
      </c>
      <c r="I1092" s="27" t="str">
        <f>IFERROR(VLOOKUP(H1092,vlookup!G$2:I$331,2,FALSE),"")</f>
        <v/>
      </c>
      <c r="J1092" s="27" t="str">
        <f>IFERROR(VLOOKUP(H1092,vlookup!G$2:I$331,3,FALSE),"")</f>
        <v/>
      </c>
      <c r="K1092" s="5"/>
      <c r="L1092" s="6"/>
      <c r="M1092" s="6"/>
      <c r="N1092" s="6"/>
      <c r="O1092" s="6"/>
      <c r="P1092" s="6"/>
      <c r="Q1092" s="14" t="str">
        <f t="shared" si="163"/>
        <v/>
      </c>
      <c r="R1092" s="5"/>
      <c r="S1092" s="6"/>
      <c r="T1092" s="6"/>
      <c r="U1092" s="5"/>
      <c r="V1092" s="45">
        <f t="shared" si="164"/>
        <v>0</v>
      </c>
      <c r="W1092" s="45">
        <f t="shared" si="165"/>
        <v>0</v>
      </c>
      <c r="X1092" s="45" t="e">
        <f t="shared" si="166"/>
        <v>#VALUE!</v>
      </c>
      <c r="Y1092" s="45">
        <f>IFERROR(VALUE(V1092),VLOOKUP(V1092,DayReplace[],2,0))</f>
        <v>0</v>
      </c>
      <c r="Z1092" s="45">
        <f>IF(V1092=0,1,
IF(OR(AND(COUNTIF(Table12[Normal and Leap Years],X1092),AA1092=3,Y1092=30),
AND(COUNTIF(Table9[MM Year],X1092),COUNTIF(Table13[Always 29-Day Months],AA1092),Y1092=30)),Y1092
-1,Y1092))</f>
        <v>1</v>
      </c>
      <c r="AA1092" s="45">
        <f>IFERROR(VALUE(W1092),VLOOKUP(W1092,MonthReplace[],2,0))</f>
        <v>0</v>
      </c>
      <c r="AB1092" s="45" t="e">
        <f>IF(COUNTIF(Table9[MM Year],X1092),VLOOKUP(AA1092,MonthSerial[],VLOOKUP(X1092,Table9[],3,0)+2,0),DATE(X1092,AA1092,0)-AC1092)</f>
        <v>#VALUE!</v>
      </c>
      <c r="AC1092" s="45" t="e">
        <f>IF(COUNTIF(Table9[MM Year],X1092),
VLOOKUP(X1092,Table9[],5,0),
DATE(X1092,1,0))</f>
        <v>#VALUE!</v>
      </c>
      <c r="AD1092" s="46" t="e">
        <f>IF(AA1092=0,DATE(YEAR(AC1092+1),7,16),
IF(V1092=0,IF(COUNTIF(Table9[MM Year],X1092),AC1092+AB1092+Z1092+15-DAY(AC1092+AB1092+Z1092+15)+16,AC1092+AB1092+Z1092-DAY(AC1092+AB1092+Z1092)+16),
IF(COUNTIF(Table9[MM Year],X1092),
IF(AC1092+AB1092+Z1092&lt;VLOOKUP(X1092,Table9[],7,0),AC1092
+AB1092+Z1092+VLOOKUP(X1092,Table9[],4,0),AC1092+AB1092+Z1092),AC1092
+AB1092+Z1092)))</f>
        <v>#VALUE!</v>
      </c>
      <c r="AE1092" s="42"/>
      <c r="AF1092" s="15" t="str">
        <f>IFERROR(IF(COUNTIF(Table9[MM Year],X1092),
IF(AD1092&lt;VLOOKUP(X1092,Table9[],7,0),AD1092
+VLOOKUP(X1092,Table9[],4,0),AD1092),AD1092
),"")</f>
        <v/>
      </c>
      <c r="AG1092" s="5"/>
      <c r="AH1092" s="5"/>
      <c r="AI1092" s="5"/>
      <c r="AJ1092" s="6"/>
      <c r="AK1092" s="6"/>
      <c r="AL1092" s="12" t="str">
        <f t="shared" si="167"/>
        <v/>
      </c>
      <c r="AM1092" s="5"/>
      <c r="AN1092" s="27" t="str">
        <f t="shared" si="168"/>
        <v/>
      </c>
      <c r="AO1092" s="5"/>
      <c r="AP1092" s="5"/>
      <c r="AQ1092" s="6"/>
      <c r="AR1092" s="12" t="str">
        <f t="shared" si="169"/>
        <v/>
      </c>
      <c r="AS1092" s="6"/>
      <c r="AT1092" s="5"/>
      <c r="AU1092" s="53"/>
      <c r="AV1092" s="53"/>
      <c r="AW1092" s="54"/>
      <c r="AX1092" s="15" t="str">
        <f t="shared" si="170"/>
        <v/>
      </c>
      <c r="AY1092" s="5"/>
      <c r="AZ1092" s="27" t="str">
        <f>IFERROR(VLOOKUP(AY1092,vlookup!A$2:I$331,2,FALSE),"")</f>
        <v/>
      </c>
      <c r="BA1092" s="27" t="str">
        <f>IFERROR(VLOOKUP(AY1092,vlookup!A$2:I$331,3,FALSE),"")</f>
        <v/>
      </c>
      <c r="BB1092" s="5"/>
      <c r="BC1092" s="27" t="str">
        <f>IFERROR(VLOOKUP(BB1092,vlookup!D$2:E$331,2,FALSE),"")</f>
        <v/>
      </c>
      <c r="BD1092" s="5"/>
      <c r="BE1092" s="27" t="str">
        <f t="shared" si="171"/>
        <v/>
      </c>
      <c r="BF1092" s="27" t="str">
        <f>IFERROR(VLOOKUP(BE1092,vlookup!G$2:I$331,2,FALSE),"")</f>
        <v/>
      </c>
      <c r="BG1092" s="27" t="str">
        <f>IFERROR(VLOOKUP(BE1092,vlookup!G$2:I$331,3,FALSE),"")</f>
        <v/>
      </c>
      <c r="BH1092" s="5"/>
      <c r="BI1092" s="6"/>
      <c r="BJ1092" s="6"/>
      <c r="BK1092" s="6"/>
      <c r="BL1092" s="6"/>
    </row>
    <row r="1093" spans="1:64">
      <c r="A1093" s="4"/>
      <c r="B1093" s="5"/>
      <c r="C1093" s="27" t="str">
        <f>IFERROR(VLOOKUP(B1093,vlookup!A$2:I$331,2,FALSE),"")</f>
        <v/>
      </c>
      <c r="D1093" s="27" t="str">
        <f>IFERROR(VLOOKUP(B1093,vlookup!A$2:I$331,3,FALSE),"")</f>
        <v/>
      </c>
      <c r="E1093" s="5"/>
      <c r="F1093" s="27" t="str">
        <f>IFERROR(VLOOKUP(E1093,vlookup!D$2:E$331,2,FALSE),"")</f>
        <v/>
      </c>
      <c r="G1093" s="5"/>
      <c r="H1093" s="27" t="str">
        <f t="shared" ref="H1093:H1156" si="172">IF(G1093="","",CONCATENATE(E1093,"_",G1093))</f>
        <v/>
      </c>
      <c r="I1093" s="27" t="str">
        <f>IFERROR(VLOOKUP(H1093,vlookup!G$2:I$331,2,FALSE),"")</f>
        <v/>
      </c>
      <c r="J1093" s="27" t="str">
        <f>IFERROR(VLOOKUP(H1093,vlookup!G$2:I$331,3,FALSE),"")</f>
        <v/>
      </c>
      <c r="K1093" s="5"/>
      <c r="L1093" s="6"/>
      <c r="M1093" s="6"/>
      <c r="N1093" s="6"/>
      <c r="O1093" s="6"/>
      <c r="P1093" s="6"/>
      <c r="Q1093" s="14" t="str">
        <f t="shared" ref="Q1093:Q1156" si="173">IF(P1093="","",CONCATENATE("၀၂","/",D1093,"/",J1093,"/",P1093))</f>
        <v/>
      </c>
      <c r="R1093" s="5"/>
      <c r="S1093" s="6"/>
      <c r="T1093" s="6"/>
      <c r="U1093" s="5"/>
      <c r="V1093" s="45">
        <f t="shared" ref="V1093:V1156" si="174">IF(LEN(AE1093)-LEN(SUBSTITUTE(AE1093,".",""))=2,LEFT(AE1093,FIND(".",AE1093)-1),0)</f>
        <v>0</v>
      </c>
      <c r="W1093" s="45">
        <f t="shared" ref="W1093:W1156" si="175">CHOOSE(LEN(AE1093)-LEN(SUBSTITUTE(AE1093,".",""))+1,0,
LEFT(AE1093,FIND(".",AE1093)-1),
MID(AE1093,FIND(".",AE1093)+1,FIND(".",AE1093,FIND(".",AE1093)+1)-FIND(".",AE1093)-1))</f>
        <v>0</v>
      </c>
      <c r="X1093" s="45" t="e">
        <f t="shared" ref="X1093:X1156" si="176">VALUE(RIGHT(AE1093,4))</f>
        <v>#VALUE!</v>
      </c>
      <c r="Y1093" s="45">
        <f>IFERROR(VALUE(V1093),VLOOKUP(V1093,DayReplace[],2,0))</f>
        <v>0</v>
      </c>
      <c r="Z1093" s="45">
        <f>IF(V1093=0,1,
IF(OR(AND(COUNTIF(Table12[Normal and Leap Years],X1093),AA1093=3,Y1093=30),
AND(COUNTIF(Table9[MM Year],X1093),COUNTIF(Table13[Always 29-Day Months],AA1093),Y1093=30)),Y1093
-1,Y1093))</f>
        <v>1</v>
      </c>
      <c r="AA1093" s="45">
        <f>IFERROR(VALUE(W1093),VLOOKUP(W1093,MonthReplace[],2,0))</f>
        <v>0</v>
      </c>
      <c r="AB1093" s="45" t="e">
        <f>IF(COUNTIF(Table9[MM Year],X1093),VLOOKUP(AA1093,MonthSerial[],VLOOKUP(X1093,Table9[],3,0)+2,0),DATE(X1093,AA1093,0)-AC1093)</f>
        <v>#VALUE!</v>
      </c>
      <c r="AC1093" s="45" t="e">
        <f>IF(COUNTIF(Table9[MM Year],X1093),
VLOOKUP(X1093,Table9[],5,0),
DATE(X1093,1,0))</f>
        <v>#VALUE!</v>
      </c>
      <c r="AD1093" s="46" t="e">
        <f>IF(AA1093=0,DATE(YEAR(AC1093+1),7,16),
IF(V1093=0,IF(COUNTIF(Table9[MM Year],X1093),AC1093+AB1093+Z1093+15-DAY(AC1093+AB1093+Z1093+15)+16,AC1093+AB1093+Z1093-DAY(AC1093+AB1093+Z1093)+16),
IF(COUNTIF(Table9[MM Year],X1093),
IF(AC1093+AB1093+Z1093&lt;VLOOKUP(X1093,Table9[],7,0),AC1093
+AB1093+Z1093+VLOOKUP(X1093,Table9[],4,0),AC1093+AB1093+Z1093),AC1093
+AB1093+Z1093)))</f>
        <v>#VALUE!</v>
      </c>
      <c r="AE1093" s="42"/>
      <c r="AF1093" s="15" t="str">
        <f>IFERROR(IF(COUNTIF(Table9[MM Year],X1093),
IF(AD1093&lt;VLOOKUP(X1093,Table9[],7,0),AD1093
+VLOOKUP(X1093,Table9[],4,0),AD1093),AD1093
),"")</f>
        <v/>
      </c>
      <c r="AG1093" s="5"/>
      <c r="AH1093" s="5"/>
      <c r="AI1093" s="5"/>
      <c r="AJ1093" s="6"/>
      <c r="AK1093" s="6"/>
      <c r="AL1093" s="12" t="str">
        <f t="shared" ref="AL1093:AL1156" si="177">IF(AK1093="","",CONCATENATE(AJ1093,"-",AK1093))</f>
        <v/>
      </c>
      <c r="AM1093" s="5"/>
      <c r="AN1093" s="27" t="str">
        <f t="shared" ref="AN1093:AN1156" si="178">IF(AM1093="","",CONCATENATE("_",AM1093))</f>
        <v/>
      </c>
      <c r="AO1093" s="5"/>
      <c r="AP1093" s="5"/>
      <c r="AQ1093" s="6"/>
      <c r="AR1093" s="12" t="str">
        <f t="shared" ref="AR1093:AR1156" si="179">IF(AQ1093="","",CONCATENATE(AM1093,"/",AO1093,AP1093,AQ1093))</f>
        <v/>
      </c>
      <c r="AS1093" s="6"/>
      <c r="AT1093" s="5"/>
      <c r="AU1093" s="53"/>
      <c r="AV1093" s="53"/>
      <c r="AW1093" s="54"/>
      <c r="AX1093" s="15" t="str">
        <f t="shared" ref="AX1093:AX1156" si="180">IFERROR(DATE(AW1093,AV1093,AU1093),"")</f>
        <v/>
      </c>
      <c r="AY1093" s="5"/>
      <c r="AZ1093" s="27" t="str">
        <f>IFERROR(VLOOKUP(AY1093,vlookup!A$2:I$331,2,FALSE),"")</f>
        <v/>
      </c>
      <c r="BA1093" s="27" t="str">
        <f>IFERROR(VLOOKUP(AY1093,vlookup!A$2:I$331,3,FALSE),"")</f>
        <v/>
      </c>
      <c r="BB1093" s="5"/>
      <c r="BC1093" s="27" t="str">
        <f>IFERROR(VLOOKUP(BB1093,vlookup!D$2:E$331,2,FALSE),"")</f>
        <v/>
      </c>
      <c r="BD1093" s="5"/>
      <c r="BE1093" s="27" t="str">
        <f t="shared" ref="BE1093:BE1156" si="181">IF(BD1093="","",CONCATENATE(BB1093,"_",BD1093))</f>
        <v/>
      </c>
      <c r="BF1093" s="27" t="str">
        <f>IFERROR(VLOOKUP(BE1093,vlookup!G$2:I$331,2,FALSE),"")</f>
        <v/>
      </c>
      <c r="BG1093" s="27" t="str">
        <f>IFERROR(VLOOKUP(BE1093,vlookup!G$2:I$331,3,FALSE),"")</f>
        <v/>
      </c>
      <c r="BH1093" s="5"/>
      <c r="BI1093" s="6"/>
      <c r="BJ1093" s="6"/>
      <c r="BK1093" s="6"/>
      <c r="BL1093" s="6"/>
    </row>
    <row r="1094" spans="1:64">
      <c r="A1094" s="4"/>
      <c r="B1094" s="5"/>
      <c r="C1094" s="27" t="str">
        <f>IFERROR(VLOOKUP(B1094,vlookup!A$2:I$331,2,FALSE),"")</f>
        <v/>
      </c>
      <c r="D1094" s="27" t="str">
        <f>IFERROR(VLOOKUP(B1094,vlookup!A$2:I$331,3,FALSE),"")</f>
        <v/>
      </c>
      <c r="E1094" s="5"/>
      <c r="F1094" s="27" t="str">
        <f>IFERROR(VLOOKUP(E1094,vlookup!D$2:E$331,2,FALSE),"")</f>
        <v/>
      </c>
      <c r="G1094" s="5"/>
      <c r="H1094" s="27" t="str">
        <f t="shared" si="172"/>
        <v/>
      </c>
      <c r="I1094" s="27" t="str">
        <f>IFERROR(VLOOKUP(H1094,vlookup!G$2:I$331,2,FALSE),"")</f>
        <v/>
      </c>
      <c r="J1094" s="27" t="str">
        <f>IFERROR(VLOOKUP(H1094,vlookup!G$2:I$331,3,FALSE),"")</f>
        <v/>
      </c>
      <c r="K1094" s="5"/>
      <c r="L1094" s="6"/>
      <c r="M1094" s="6"/>
      <c r="N1094" s="6"/>
      <c r="O1094" s="6"/>
      <c r="P1094" s="6"/>
      <c r="Q1094" s="14" t="str">
        <f t="shared" si="173"/>
        <v/>
      </c>
      <c r="R1094" s="5"/>
      <c r="S1094" s="6"/>
      <c r="T1094" s="6"/>
      <c r="U1094" s="5"/>
      <c r="V1094" s="45">
        <f t="shared" si="174"/>
        <v>0</v>
      </c>
      <c r="W1094" s="45">
        <f t="shared" si="175"/>
        <v>0</v>
      </c>
      <c r="X1094" s="45" t="e">
        <f t="shared" si="176"/>
        <v>#VALUE!</v>
      </c>
      <c r="Y1094" s="45">
        <f>IFERROR(VALUE(V1094),VLOOKUP(V1094,DayReplace[],2,0))</f>
        <v>0</v>
      </c>
      <c r="Z1094" s="45">
        <f>IF(V1094=0,1,
IF(OR(AND(COUNTIF(Table12[Normal and Leap Years],X1094),AA1094=3,Y1094=30),
AND(COUNTIF(Table9[MM Year],X1094),COUNTIF(Table13[Always 29-Day Months],AA1094),Y1094=30)),Y1094
-1,Y1094))</f>
        <v>1</v>
      </c>
      <c r="AA1094" s="45">
        <f>IFERROR(VALUE(W1094),VLOOKUP(W1094,MonthReplace[],2,0))</f>
        <v>0</v>
      </c>
      <c r="AB1094" s="45" t="e">
        <f>IF(COUNTIF(Table9[MM Year],X1094),VLOOKUP(AA1094,MonthSerial[],VLOOKUP(X1094,Table9[],3,0)+2,0),DATE(X1094,AA1094,0)-AC1094)</f>
        <v>#VALUE!</v>
      </c>
      <c r="AC1094" s="45" t="e">
        <f>IF(COUNTIF(Table9[MM Year],X1094),
VLOOKUP(X1094,Table9[],5,0),
DATE(X1094,1,0))</f>
        <v>#VALUE!</v>
      </c>
      <c r="AD1094" s="46" t="e">
        <f>IF(AA1094=0,DATE(YEAR(AC1094+1),7,16),
IF(V1094=0,IF(COUNTIF(Table9[MM Year],X1094),AC1094+AB1094+Z1094+15-DAY(AC1094+AB1094+Z1094+15)+16,AC1094+AB1094+Z1094-DAY(AC1094+AB1094+Z1094)+16),
IF(COUNTIF(Table9[MM Year],X1094),
IF(AC1094+AB1094+Z1094&lt;VLOOKUP(X1094,Table9[],7,0),AC1094
+AB1094+Z1094+VLOOKUP(X1094,Table9[],4,0),AC1094+AB1094+Z1094),AC1094
+AB1094+Z1094)))</f>
        <v>#VALUE!</v>
      </c>
      <c r="AE1094" s="42"/>
      <c r="AF1094" s="15" t="str">
        <f>IFERROR(IF(COUNTIF(Table9[MM Year],X1094),
IF(AD1094&lt;VLOOKUP(X1094,Table9[],7,0),AD1094
+VLOOKUP(X1094,Table9[],4,0),AD1094),AD1094
),"")</f>
        <v/>
      </c>
      <c r="AG1094" s="5"/>
      <c r="AH1094" s="5"/>
      <c r="AI1094" s="5"/>
      <c r="AJ1094" s="6"/>
      <c r="AK1094" s="6"/>
      <c r="AL1094" s="12" t="str">
        <f t="shared" si="177"/>
        <v/>
      </c>
      <c r="AM1094" s="5"/>
      <c r="AN1094" s="27" t="str">
        <f t="shared" si="178"/>
        <v/>
      </c>
      <c r="AO1094" s="5"/>
      <c r="AP1094" s="5"/>
      <c r="AQ1094" s="6"/>
      <c r="AR1094" s="12" t="str">
        <f t="shared" si="179"/>
        <v/>
      </c>
      <c r="AS1094" s="6"/>
      <c r="AT1094" s="5"/>
      <c r="AU1094" s="53"/>
      <c r="AV1094" s="53"/>
      <c r="AW1094" s="54"/>
      <c r="AX1094" s="15" t="str">
        <f t="shared" si="180"/>
        <v/>
      </c>
      <c r="AY1094" s="5"/>
      <c r="AZ1094" s="27" t="str">
        <f>IFERROR(VLOOKUP(AY1094,vlookup!A$2:I$331,2,FALSE),"")</f>
        <v/>
      </c>
      <c r="BA1094" s="27" t="str">
        <f>IFERROR(VLOOKUP(AY1094,vlookup!A$2:I$331,3,FALSE),"")</f>
        <v/>
      </c>
      <c r="BB1094" s="5"/>
      <c r="BC1094" s="27" t="str">
        <f>IFERROR(VLOOKUP(BB1094,vlookup!D$2:E$331,2,FALSE),"")</f>
        <v/>
      </c>
      <c r="BD1094" s="5"/>
      <c r="BE1094" s="27" t="str">
        <f t="shared" si="181"/>
        <v/>
      </c>
      <c r="BF1094" s="27" t="str">
        <f>IFERROR(VLOOKUP(BE1094,vlookup!G$2:I$331,2,FALSE),"")</f>
        <v/>
      </c>
      <c r="BG1094" s="27" t="str">
        <f>IFERROR(VLOOKUP(BE1094,vlookup!G$2:I$331,3,FALSE),"")</f>
        <v/>
      </c>
      <c r="BH1094" s="5"/>
      <c r="BI1094" s="6"/>
      <c r="BJ1094" s="6"/>
      <c r="BK1094" s="6"/>
      <c r="BL1094" s="6"/>
    </row>
    <row r="1095" spans="1:64">
      <c r="A1095" s="4"/>
      <c r="B1095" s="5"/>
      <c r="C1095" s="27" t="str">
        <f>IFERROR(VLOOKUP(B1095,vlookup!A$2:I$331,2,FALSE),"")</f>
        <v/>
      </c>
      <c r="D1095" s="27" t="str">
        <f>IFERROR(VLOOKUP(B1095,vlookup!A$2:I$331,3,FALSE),"")</f>
        <v/>
      </c>
      <c r="E1095" s="5"/>
      <c r="F1095" s="27" t="str">
        <f>IFERROR(VLOOKUP(E1095,vlookup!D$2:E$331,2,FALSE),"")</f>
        <v/>
      </c>
      <c r="G1095" s="5"/>
      <c r="H1095" s="27" t="str">
        <f t="shared" si="172"/>
        <v/>
      </c>
      <c r="I1095" s="27" t="str">
        <f>IFERROR(VLOOKUP(H1095,vlookup!G$2:I$331,2,FALSE),"")</f>
        <v/>
      </c>
      <c r="J1095" s="27" t="str">
        <f>IFERROR(VLOOKUP(H1095,vlookup!G$2:I$331,3,FALSE),"")</f>
        <v/>
      </c>
      <c r="K1095" s="5"/>
      <c r="L1095" s="6"/>
      <c r="M1095" s="6"/>
      <c r="N1095" s="6"/>
      <c r="O1095" s="6"/>
      <c r="P1095" s="6"/>
      <c r="Q1095" s="14" t="str">
        <f t="shared" si="173"/>
        <v/>
      </c>
      <c r="R1095" s="5"/>
      <c r="S1095" s="6"/>
      <c r="T1095" s="6"/>
      <c r="U1095" s="5"/>
      <c r="V1095" s="45">
        <f t="shared" si="174"/>
        <v>0</v>
      </c>
      <c r="W1095" s="45">
        <f t="shared" si="175"/>
        <v>0</v>
      </c>
      <c r="X1095" s="45" t="e">
        <f t="shared" si="176"/>
        <v>#VALUE!</v>
      </c>
      <c r="Y1095" s="45">
        <f>IFERROR(VALUE(V1095),VLOOKUP(V1095,DayReplace[],2,0))</f>
        <v>0</v>
      </c>
      <c r="Z1095" s="45">
        <f>IF(V1095=0,1,
IF(OR(AND(COUNTIF(Table12[Normal and Leap Years],X1095),AA1095=3,Y1095=30),
AND(COUNTIF(Table9[MM Year],X1095),COUNTIF(Table13[Always 29-Day Months],AA1095),Y1095=30)),Y1095
-1,Y1095))</f>
        <v>1</v>
      </c>
      <c r="AA1095" s="45">
        <f>IFERROR(VALUE(W1095),VLOOKUP(W1095,MonthReplace[],2,0))</f>
        <v>0</v>
      </c>
      <c r="AB1095" s="45" t="e">
        <f>IF(COUNTIF(Table9[MM Year],X1095),VLOOKUP(AA1095,MonthSerial[],VLOOKUP(X1095,Table9[],3,0)+2,0),DATE(X1095,AA1095,0)-AC1095)</f>
        <v>#VALUE!</v>
      </c>
      <c r="AC1095" s="45" t="e">
        <f>IF(COUNTIF(Table9[MM Year],X1095),
VLOOKUP(X1095,Table9[],5,0),
DATE(X1095,1,0))</f>
        <v>#VALUE!</v>
      </c>
      <c r="AD1095" s="46" t="e">
        <f>IF(AA1095=0,DATE(YEAR(AC1095+1),7,16),
IF(V1095=0,IF(COUNTIF(Table9[MM Year],X1095),AC1095+AB1095+Z1095+15-DAY(AC1095+AB1095+Z1095+15)+16,AC1095+AB1095+Z1095-DAY(AC1095+AB1095+Z1095)+16),
IF(COUNTIF(Table9[MM Year],X1095),
IF(AC1095+AB1095+Z1095&lt;VLOOKUP(X1095,Table9[],7,0),AC1095
+AB1095+Z1095+VLOOKUP(X1095,Table9[],4,0),AC1095+AB1095+Z1095),AC1095
+AB1095+Z1095)))</f>
        <v>#VALUE!</v>
      </c>
      <c r="AE1095" s="42"/>
      <c r="AF1095" s="15" t="str">
        <f>IFERROR(IF(COUNTIF(Table9[MM Year],X1095),
IF(AD1095&lt;VLOOKUP(X1095,Table9[],7,0),AD1095
+VLOOKUP(X1095,Table9[],4,0),AD1095),AD1095
),"")</f>
        <v/>
      </c>
      <c r="AG1095" s="5"/>
      <c r="AH1095" s="5"/>
      <c r="AI1095" s="5"/>
      <c r="AJ1095" s="6"/>
      <c r="AK1095" s="6"/>
      <c r="AL1095" s="12" t="str">
        <f t="shared" si="177"/>
        <v/>
      </c>
      <c r="AM1095" s="5"/>
      <c r="AN1095" s="27" t="str">
        <f t="shared" si="178"/>
        <v/>
      </c>
      <c r="AO1095" s="5"/>
      <c r="AP1095" s="5"/>
      <c r="AQ1095" s="6"/>
      <c r="AR1095" s="12" t="str">
        <f t="shared" si="179"/>
        <v/>
      </c>
      <c r="AS1095" s="6"/>
      <c r="AT1095" s="5"/>
      <c r="AU1095" s="53"/>
      <c r="AV1095" s="53"/>
      <c r="AW1095" s="54"/>
      <c r="AX1095" s="15" t="str">
        <f t="shared" si="180"/>
        <v/>
      </c>
      <c r="AY1095" s="5"/>
      <c r="AZ1095" s="27" t="str">
        <f>IFERROR(VLOOKUP(AY1095,vlookup!A$2:I$331,2,FALSE),"")</f>
        <v/>
      </c>
      <c r="BA1095" s="27" t="str">
        <f>IFERROR(VLOOKUP(AY1095,vlookup!A$2:I$331,3,FALSE),"")</f>
        <v/>
      </c>
      <c r="BB1095" s="5"/>
      <c r="BC1095" s="27" t="str">
        <f>IFERROR(VLOOKUP(BB1095,vlookup!D$2:E$331,2,FALSE),"")</f>
        <v/>
      </c>
      <c r="BD1095" s="5"/>
      <c r="BE1095" s="27" t="str">
        <f t="shared" si="181"/>
        <v/>
      </c>
      <c r="BF1095" s="27" t="str">
        <f>IFERROR(VLOOKUP(BE1095,vlookup!G$2:I$331,2,FALSE),"")</f>
        <v/>
      </c>
      <c r="BG1095" s="27" t="str">
        <f>IFERROR(VLOOKUP(BE1095,vlookup!G$2:I$331,3,FALSE),"")</f>
        <v/>
      </c>
      <c r="BH1095" s="5"/>
      <c r="BI1095" s="6"/>
      <c r="BJ1095" s="6"/>
      <c r="BK1095" s="6"/>
      <c r="BL1095" s="6"/>
    </row>
    <row r="1096" spans="1:64">
      <c r="A1096" s="4"/>
      <c r="B1096" s="5"/>
      <c r="C1096" s="27" t="str">
        <f>IFERROR(VLOOKUP(B1096,vlookup!A$2:I$331,2,FALSE),"")</f>
        <v/>
      </c>
      <c r="D1096" s="27" t="str">
        <f>IFERROR(VLOOKUP(B1096,vlookup!A$2:I$331,3,FALSE),"")</f>
        <v/>
      </c>
      <c r="E1096" s="5"/>
      <c r="F1096" s="27" t="str">
        <f>IFERROR(VLOOKUP(E1096,vlookup!D$2:E$331,2,FALSE),"")</f>
        <v/>
      </c>
      <c r="G1096" s="5"/>
      <c r="H1096" s="27" t="str">
        <f t="shared" si="172"/>
        <v/>
      </c>
      <c r="I1096" s="27" t="str">
        <f>IFERROR(VLOOKUP(H1096,vlookup!G$2:I$331,2,FALSE),"")</f>
        <v/>
      </c>
      <c r="J1096" s="27" t="str">
        <f>IFERROR(VLOOKUP(H1096,vlookup!G$2:I$331,3,FALSE),"")</f>
        <v/>
      </c>
      <c r="K1096" s="5"/>
      <c r="L1096" s="6"/>
      <c r="M1096" s="6"/>
      <c r="N1096" s="6"/>
      <c r="O1096" s="6"/>
      <c r="P1096" s="6"/>
      <c r="Q1096" s="14" t="str">
        <f t="shared" si="173"/>
        <v/>
      </c>
      <c r="R1096" s="5"/>
      <c r="S1096" s="6"/>
      <c r="T1096" s="6"/>
      <c r="U1096" s="5"/>
      <c r="V1096" s="45">
        <f t="shared" si="174"/>
        <v>0</v>
      </c>
      <c r="W1096" s="45">
        <f t="shared" si="175"/>
        <v>0</v>
      </c>
      <c r="X1096" s="45" t="e">
        <f t="shared" si="176"/>
        <v>#VALUE!</v>
      </c>
      <c r="Y1096" s="45">
        <f>IFERROR(VALUE(V1096),VLOOKUP(V1096,DayReplace[],2,0))</f>
        <v>0</v>
      </c>
      <c r="Z1096" s="45">
        <f>IF(V1096=0,1,
IF(OR(AND(COUNTIF(Table12[Normal and Leap Years],X1096),AA1096=3,Y1096=30),
AND(COUNTIF(Table9[MM Year],X1096),COUNTIF(Table13[Always 29-Day Months],AA1096),Y1096=30)),Y1096
-1,Y1096))</f>
        <v>1</v>
      </c>
      <c r="AA1096" s="45">
        <f>IFERROR(VALUE(W1096),VLOOKUP(W1096,MonthReplace[],2,0))</f>
        <v>0</v>
      </c>
      <c r="AB1096" s="45" t="e">
        <f>IF(COUNTIF(Table9[MM Year],X1096),VLOOKUP(AA1096,MonthSerial[],VLOOKUP(X1096,Table9[],3,0)+2,0),DATE(X1096,AA1096,0)-AC1096)</f>
        <v>#VALUE!</v>
      </c>
      <c r="AC1096" s="45" t="e">
        <f>IF(COUNTIF(Table9[MM Year],X1096),
VLOOKUP(X1096,Table9[],5,0),
DATE(X1096,1,0))</f>
        <v>#VALUE!</v>
      </c>
      <c r="AD1096" s="46" t="e">
        <f>IF(AA1096=0,DATE(YEAR(AC1096+1),7,16),
IF(V1096=0,IF(COUNTIF(Table9[MM Year],X1096),AC1096+AB1096+Z1096+15-DAY(AC1096+AB1096+Z1096+15)+16,AC1096+AB1096+Z1096-DAY(AC1096+AB1096+Z1096)+16),
IF(COUNTIF(Table9[MM Year],X1096),
IF(AC1096+AB1096+Z1096&lt;VLOOKUP(X1096,Table9[],7,0),AC1096
+AB1096+Z1096+VLOOKUP(X1096,Table9[],4,0),AC1096+AB1096+Z1096),AC1096
+AB1096+Z1096)))</f>
        <v>#VALUE!</v>
      </c>
      <c r="AE1096" s="42"/>
      <c r="AF1096" s="15" t="str">
        <f>IFERROR(IF(COUNTIF(Table9[MM Year],X1096),
IF(AD1096&lt;VLOOKUP(X1096,Table9[],7,0),AD1096
+VLOOKUP(X1096,Table9[],4,0),AD1096),AD1096
),"")</f>
        <v/>
      </c>
      <c r="AG1096" s="5"/>
      <c r="AH1096" s="5"/>
      <c r="AI1096" s="5"/>
      <c r="AJ1096" s="6"/>
      <c r="AK1096" s="6"/>
      <c r="AL1096" s="12" t="str">
        <f t="shared" si="177"/>
        <v/>
      </c>
      <c r="AM1096" s="5"/>
      <c r="AN1096" s="27" t="str">
        <f t="shared" si="178"/>
        <v/>
      </c>
      <c r="AO1096" s="5"/>
      <c r="AP1096" s="5"/>
      <c r="AQ1096" s="6"/>
      <c r="AR1096" s="12" t="str">
        <f t="shared" si="179"/>
        <v/>
      </c>
      <c r="AS1096" s="6"/>
      <c r="AT1096" s="5"/>
      <c r="AU1096" s="53"/>
      <c r="AV1096" s="53"/>
      <c r="AW1096" s="54"/>
      <c r="AX1096" s="15" t="str">
        <f t="shared" si="180"/>
        <v/>
      </c>
      <c r="AY1096" s="5"/>
      <c r="AZ1096" s="27" t="str">
        <f>IFERROR(VLOOKUP(AY1096,vlookup!A$2:I$331,2,FALSE),"")</f>
        <v/>
      </c>
      <c r="BA1096" s="27" t="str">
        <f>IFERROR(VLOOKUP(AY1096,vlookup!A$2:I$331,3,FALSE),"")</f>
        <v/>
      </c>
      <c r="BB1096" s="5"/>
      <c r="BC1096" s="27" t="str">
        <f>IFERROR(VLOOKUP(BB1096,vlookup!D$2:E$331,2,FALSE),"")</f>
        <v/>
      </c>
      <c r="BD1096" s="5"/>
      <c r="BE1096" s="27" t="str">
        <f t="shared" si="181"/>
        <v/>
      </c>
      <c r="BF1096" s="27" t="str">
        <f>IFERROR(VLOOKUP(BE1096,vlookup!G$2:I$331,2,FALSE),"")</f>
        <v/>
      </c>
      <c r="BG1096" s="27" t="str">
        <f>IFERROR(VLOOKUP(BE1096,vlookup!G$2:I$331,3,FALSE),"")</f>
        <v/>
      </c>
      <c r="BH1096" s="5"/>
      <c r="BI1096" s="6"/>
      <c r="BJ1096" s="6"/>
      <c r="BK1096" s="6"/>
      <c r="BL1096" s="6"/>
    </row>
    <row r="1097" spans="1:64">
      <c r="A1097" s="4"/>
      <c r="B1097" s="5"/>
      <c r="C1097" s="27" t="str">
        <f>IFERROR(VLOOKUP(B1097,vlookup!A$2:I$331,2,FALSE),"")</f>
        <v/>
      </c>
      <c r="D1097" s="27" t="str">
        <f>IFERROR(VLOOKUP(B1097,vlookup!A$2:I$331,3,FALSE),"")</f>
        <v/>
      </c>
      <c r="E1097" s="5"/>
      <c r="F1097" s="27" t="str">
        <f>IFERROR(VLOOKUP(E1097,vlookup!D$2:E$331,2,FALSE),"")</f>
        <v/>
      </c>
      <c r="G1097" s="5"/>
      <c r="H1097" s="27" t="str">
        <f t="shared" si="172"/>
        <v/>
      </c>
      <c r="I1097" s="27" t="str">
        <f>IFERROR(VLOOKUP(H1097,vlookup!G$2:I$331,2,FALSE),"")</f>
        <v/>
      </c>
      <c r="J1097" s="27" t="str">
        <f>IFERROR(VLOOKUP(H1097,vlookup!G$2:I$331,3,FALSE),"")</f>
        <v/>
      </c>
      <c r="K1097" s="5"/>
      <c r="L1097" s="6"/>
      <c r="M1097" s="6"/>
      <c r="N1097" s="6"/>
      <c r="O1097" s="6"/>
      <c r="P1097" s="6"/>
      <c r="Q1097" s="14" t="str">
        <f t="shared" si="173"/>
        <v/>
      </c>
      <c r="R1097" s="5"/>
      <c r="S1097" s="6"/>
      <c r="T1097" s="6"/>
      <c r="U1097" s="5"/>
      <c r="V1097" s="45">
        <f t="shared" si="174"/>
        <v>0</v>
      </c>
      <c r="W1097" s="45">
        <f t="shared" si="175"/>
        <v>0</v>
      </c>
      <c r="X1097" s="45" t="e">
        <f t="shared" si="176"/>
        <v>#VALUE!</v>
      </c>
      <c r="Y1097" s="45">
        <f>IFERROR(VALUE(V1097),VLOOKUP(V1097,DayReplace[],2,0))</f>
        <v>0</v>
      </c>
      <c r="Z1097" s="45">
        <f>IF(V1097=0,1,
IF(OR(AND(COUNTIF(Table12[Normal and Leap Years],X1097),AA1097=3,Y1097=30),
AND(COUNTIF(Table9[MM Year],X1097),COUNTIF(Table13[Always 29-Day Months],AA1097),Y1097=30)),Y1097
-1,Y1097))</f>
        <v>1</v>
      </c>
      <c r="AA1097" s="45">
        <f>IFERROR(VALUE(W1097),VLOOKUP(W1097,MonthReplace[],2,0))</f>
        <v>0</v>
      </c>
      <c r="AB1097" s="45" t="e">
        <f>IF(COUNTIF(Table9[MM Year],X1097),VLOOKUP(AA1097,MonthSerial[],VLOOKUP(X1097,Table9[],3,0)+2,0),DATE(X1097,AA1097,0)-AC1097)</f>
        <v>#VALUE!</v>
      </c>
      <c r="AC1097" s="45" t="e">
        <f>IF(COUNTIF(Table9[MM Year],X1097),
VLOOKUP(X1097,Table9[],5,0),
DATE(X1097,1,0))</f>
        <v>#VALUE!</v>
      </c>
      <c r="AD1097" s="46" t="e">
        <f>IF(AA1097=0,DATE(YEAR(AC1097+1),7,16),
IF(V1097=0,IF(COUNTIF(Table9[MM Year],X1097),AC1097+AB1097+Z1097+15-DAY(AC1097+AB1097+Z1097+15)+16,AC1097+AB1097+Z1097-DAY(AC1097+AB1097+Z1097)+16),
IF(COUNTIF(Table9[MM Year],X1097),
IF(AC1097+AB1097+Z1097&lt;VLOOKUP(X1097,Table9[],7,0),AC1097
+AB1097+Z1097+VLOOKUP(X1097,Table9[],4,0),AC1097+AB1097+Z1097),AC1097
+AB1097+Z1097)))</f>
        <v>#VALUE!</v>
      </c>
      <c r="AE1097" s="42"/>
      <c r="AF1097" s="15" t="str">
        <f>IFERROR(IF(COUNTIF(Table9[MM Year],X1097),
IF(AD1097&lt;VLOOKUP(X1097,Table9[],7,0),AD1097
+VLOOKUP(X1097,Table9[],4,0),AD1097),AD1097
),"")</f>
        <v/>
      </c>
      <c r="AG1097" s="5"/>
      <c r="AH1097" s="5"/>
      <c r="AI1097" s="5"/>
      <c r="AJ1097" s="6"/>
      <c r="AK1097" s="6"/>
      <c r="AL1097" s="12" t="str">
        <f t="shared" si="177"/>
        <v/>
      </c>
      <c r="AM1097" s="5"/>
      <c r="AN1097" s="27" t="str">
        <f t="shared" si="178"/>
        <v/>
      </c>
      <c r="AO1097" s="5"/>
      <c r="AP1097" s="5"/>
      <c r="AQ1097" s="6"/>
      <c r="AR1097" s="12" t="str">
        <f t="shared" si="179"/>
        <v/>
      </c>
      <c r="AS1097" s="6"/>
      <c r="AT1097" s="5"/>
      <c r="AU1097" s="53"/>
      <c r="AV1097" s="53"/>
      <c r="AW1097" s="54"/>
      <c r="AX1097" s="15" t="str">
        <f t="shared" si="180"/>
        <v/>
      </c>
      <c r="AY1097" s="5"/>
      <c r="AZ1097" s="27" t="str">
        <f>IFERROR(VLOOKUP(AY1097,vlookup!A$2:I$331,2,FALSE),"")</f>
        <v/>
      </c>
      <c r="BA1097" s="27" t="str">
        <f>IFERROR(VLOOKUP(AY1097,vlookup!A$2:I$331,3,FALSE),"")</f>
        <v/>
      </c>
      <c r="BB1097" s="5"/>
      <c r="BC1097" s="27" t="str">
        <f>IFERROR(VLOOKUP(BB1097,vlookup!D$2:E$331,2,FALSE),"")</f>
        <v/>
      </c>
      <c r="BD1097" s="5"/>
      <c r="BE1097" s="27" t="str">
        <f t="shared" si="181"/>
        <v/>
      </c>
      <c r="BF1097" s="27" t="str">
        <f>IFERROR(VLOOKUP(BE1097,vlookup!G$2:I$331,2,FALSE),"")</f>
        <v/>
      </c>
      <c r="BG1097" s="27" t="str">
        <f>IFERROR(VLOOKUP(BE1097,vlookup!G$2:I$331,3,FALSE),"")</f>
        <v/>
      </c>
      <c r="BH1097" s="5"/>
      <c r="BI1097" s="6"/>
      <c r="BJ1097" s="6"/>
      <c r="BK1097" s="6"/>
      <c r="BL1097" s="6"/>
    </row>
    <row r="1098" spans="1:64">
      <c r="A1098" s="4"/>
      <c r="B1098" s="5"/>
      <c r="C1098" s="27" t="str">
        <f>IFERROR(VLOOKUP(B1098,vlookup!A$2:I$331,2,FALSE),"")</f>
        <v/>
      </c>
      <c r="D1098" s="27" t="str">
        <f>IFERROR(VLOOKUP(B1098,vlookup!A$2:I$331,3,FALSE),"")</f>
        <v/>
      </c>
      <c r="E1098" s="5"/>
      <c r="F1098" s="27" t="str">
        <f>IFERROR(VLOOKUP(E1098,vlookup!D$2:E$331,2,FALSE),"")</f>
        <v/>
      </c>
      <c r="G1098" s="5"/>
      <c r="H1098" s="27" t="str">
        <f t="shared" si="172"/>
        <v/>
      </c>
      <c r="I1098" s="27" t="str">
        <f>IFERROR(VLOOKUP(H1098,vlookup!G$2:I$331,2,FALSE),"")</f>
        <v/>
      </c>
      <c r="J1098" s="27" t="str">
        <f>IFERROR(VLOOKUP(H1098,vlookup!G$2:I$331,3,FALSE),"")</f>
        <v/>
      </c>
      <c r="K1098" s="5"/>
      <c r="L1098" s="6"/>
      <c r="M1098" s="6"/>
      <c r="N1098" s="6"/>
      <c r="O1098" s="6"/>
      <c r="P1098" s="6"/>
      <c r="Q1098" s="14" t="str">
        <f t="shared" si="173"/>
        <v/>
      </c>
      <c r="R1098" s="5"/>
      <c r="S1098" s="6"/>
      <c r="T1098" s="6"/>
      <c r="U1098" s="5"/>
      <c r="V1098" s="45">
        <f t="shared" si="174"/>
        <v>0</v>
      </c>
      <c r="W1098" s="45">
        <f t="shared" si="175"/>
        <v>0</v>
      </c>
      <c r="X1098" s="45" t="e">
        <f t="shared" si="176"/>
        <v>#VALUE!</v>
      </c>
      <c r="Y1098" s="45">
        <f>IFERROR(VALUE(V1098),VLOOKUP(V1098,DayReplace[],2,0))</f>
        <v>0</v>
      </c>
      <c r="Z1098" s="45">
        <f>IF(V1098=0,1,
IF(OR(AND(COUNTIF(Table12[Normal and Leap Years],X1098),AA1098=3,Y1098=30),
AND(COUNTIF(Table9[MM Year],X1098),COUNTIF(Table13[Always 29-Day Months],AA1098),Y1098=30)),Y1098
-1,Y1098))</f>
        <v>1</v>
      </c>
      <c r="AA1098" s="45">
        <f>IFERROR(VALUE(W1098),VLOOKUP(W1098,MonthReplace[],2,0))</f>
        <v>0</v>
      </c>
      <c r="AB1098" s="45" t="e">
        <f>IF(COUNTIF(Table9[MM Year],X1098),VLOOKUP(AA1098,MonthSerial[],VLOOKUP(X1098,Table9[],3,0)+2,0),DATE(X1098,AA1098,0)-AC1098)</f>
        <v>#VALUE!</v>
      </c>
      <c r="AC1098" s="45" t="e">
        <f>IF(COUNTIF(Table9[MM Year],X1098),
VLOOKUP(X1098,Table9[],5,0),
DATE(X1098,1,0))</f>
        <v>#VALUE!</v>
      </c>
      <c r="AD1098" s="46" t="e">
        <f>IF(AA1098=0,DATE(YEAR(AC1098+1),7,16),
IF(V1098=0,IF(COUNTIF(Table9[MM Year],X1098),AC1098+AB1098+Z1098+15-DAY(AC1098+AB1098+Z1098+15)+16,AC1098+AB1098+Z1098-DAY(AC1098+AB1098+Z1098)+16),
IF(COUNTIF(Table9[MM Year],X1098),
IF(AC1098+AB1098+Z1098&lt;VLOOKUP(X1098,Table9[],7,0),AC1098
+AB1098+Z1098+VLOOKUP(X1098,Table9[],4,0),AC1098+AB1098+Z1098),AC1098
+AB1098+Z1098)))</f>
        <v>#VALUE!</v>
      </c>
      <c r="AE1098" s="42"/>
      <c r="AF1098" s="15" t="str">
        <f>IFERROR(IF(COUNTIF(Table9[MM Year],X1098),
IF(AD1098&lt;VLOOKUP(X1098,Table9[],7,0),AD1098
+VLOOKUP(X1098,Table9[],4,0),AD1098),AD1098
),"")</f>
        <v/>
      </c>
      <c r="AG1098" s="5"/>
      <c r="AH1098" s="5"/>
      <c r="AI1098" s="5"/>
      <c r="AJ1098" s="6"/>
      <c r="AK1098" s="6"/>
      <c r="AL1098" s="12" t="str">
        <f t="shared" si="177"/>
        <v/>
      </c>
      <c r="AM1098" s="5"/>
      <c r="AN1098" s="27" t="str">
        <f t="shared" si="178"/>
        <v/>
      </c>
      <c r="AO1098" s="5"/>
      <c r="AP1098" s="5"/>
      <c r="AQ1098" s="6"/>
      <c r="AR1098" s="12" t="str">
        <f t="shared" si="179"/>
        <v/>
      </c>
      <c r="AS1098" s="6"/>
      <c r="AT1098" s="5"/>
      <c r="AU1098" s="53"/>
      <c r="AV1098" s="53"/>
      <c r="AW1098" s="54"/>
      <c r="AX1098" s="15" t="str">
        <f t="shared" si="180"/>
        <v/>
      </c>
      <c r="AY1098" s="5"/>
      <c r="AZ1098" s="27" t="str">
        <f>IFERROR(VLOOKUP(AY1098,vlookup!A$2:I$331,2,FALSE),"")</f>
        <v/>
      </c>
      <c r="BA1098" s="27" t="str">
        <f>IFERROR(VLOOKUP(AY1098,vlookup!A$2:I$331,3,FALSE),"")</f>
        <v/>
      </c>
      <c r="BB1098" s="5"/>
      <c r="BC1098" s="27" t="str">
        <f>IFERROR(VLOOKUP(BB1098,vlookup!D$2:E$331,2,FALSE),"")</f>
        <v/>
      </c>
      <c r="BD1098" s="5"/>
      <c r="BE1098" s="27" t="str">
        <f t="shared" si="181"/>
        <v/>
      </c>
      <c r="BF1098" s="27" t="str">
        <f>IFERROR(VLOOKUP(BE1098,vlookup!G$2:I$331,2,FALSE),"")</f>
        <v/>
      </c>
      <c r="BG1098" s="27" t="str">
        <f>IFERROR(VLOOKUP(BE1098,vlookup!G$2:I$331,3,FALSE),"")</f>
        <v/>
      </c>
      <c r="BH1098" s="5"/>
      <c r="BI1098" s="6"/>
      <c r="BJ1098" s="6"/>
      <c r="BK1098" s="6"/>
      <c r="BL1098" s="6"/>
    </row>
    <row r="1099" spans="1:64">
      <c r="A1099" s="4"/>
      <c r="B1099" s="5"/>
      <c r="C1099" s="27" t="str">
        <f>IFERROR(VLOOKUP(B1099,vlookup!A$2:I$331,2,FALSE),"")</f>
        <v/>
      </c>
      <c r="D1099" s="27" t="str">
        <f>IFERROR(VLOOKUP(B1099,vlookup!A$2:I$331,3,FALSE),"")</f>
        <v/>
      </c>
      <c r="E1099" s="5"/>
      <c r="F1099" s="27" t="str">
        <f>IFERROR(VLOOKUP(E1099,vlookup!D$2:E$331,2,FALSE),"")</f>
        <v/>
      </c>
      <c r="G1099" s="5"/>
      <c r="H1099" s="27" t="str">
        <f t="shared" si="172"/>
        <v/>
      </c>
      <c r="I1099" s="27" t="str">
        <f>IFERROR(VLOOKUP(H1099,vlookup!G$2:I$331,2,FALSE),"")</f>
        <v/>
      </c>
      <c r="J1099" s="27" t="str">
        <f>IFERROR(VLOOKUP(H1099,vlookup!G$2:I$331,3,FALSE),"")</f>
        <v/>
      </c>
      <c r="K1099" s="5"/>
      <c r="L1099" s="6"/>
      <c r="M1099" s="6"/>
      <c r="N1099" s="6"/>
      <c r="O1099" s="6"/>
      <c r="P1099" s="6"/>
      <c r="Q1099" s="14" t="str">
        <f t="shared" si="173"/>
        <v/>
      </c>
      <c r="R1099" s="5"/>
      <c r="S1099" s="6"/>
      <c r="T1099" s="6"/>
      <c r="U1099" s="5"/>
      <c r="V1099" s="45">
        <f t="shared" si="174"/>
        <v>0</v>
      </c>
      <c r="W1099" s="45">
        <f t="shared" si="175"/>
        <v>0</v>
      </c>
      <c r="X1099" s="45" t="e">
        <f t="shared" si="176"/>
        <v>#VALUE!</v>
      </c>
      <c r="Y1099" s="45">
        <f>IFERROR(VALUE(V1099),VLOOKUP(V1099,DayReplace[],2,0))</f>
        <v>0</v>
      </c>
      <c r="Z1099" s="45">
        <f>IF(V1099=0,1,
IF(OR(AND(COUNTIF(Table12[Normal and Leap Years],X1099),AA1099=3,Y1099=30),
AND(COUNTIF(Table9[MM Year],X1099),COUNTIF(Table13[Always 29-Day Months],AA1099),Y1099=30)),Y1099
-1,Y1099))</f>
        <v>1</v>
      </c>
      <c r="AA1099" s="45">
        <f>IFERROR(VALUE(W1099),VLOOKUP(W1099,MonthReplace[],2,0))</f>
        <v>0</v>
      </c>
      <c r="AB1099" s="45" t="e">
        <f>IF(COUNTIF(Table9[MM Year],X1099),VLOOKUP(AA1099,MonthSerial[],VLOOKUP(X1099,Table9[],3,0)+2,0),DATE(X1099,AA1099,0)-AC1099)</f>
        <v>#VALUE!</v>
      </c>
      <c r="AC1099" s="45" t="e">
        <f>IF(COUNTIF(Table9[MM Year],X1099),
VLOOKUP(X1099,Table9[],5,0),
DATE(X1099,1,0))</f>
        <v>#VALUE!</v>
      </c>
      <c r="AD1099" s="46" t="e">
        <f>IF(AA1099=0,DATE(YEAR(AC1099+1),7,16),
IF(V1099=0,IF(COUNTIF(Table9[MM Year],X1099),AC1099+AB1099+Z1099+15-DAY(AC1099+AB1099+Z1099+15)+16,AC1099+AB1099+Z1099-DAY(AC1099+AB1099+Z1099)+16),
IF(COUNTIF(Table9[MM Year],X1099),
IF(AC1099+AB1099+Z1099&lt;VLOOKUP(X1099,Table9[],7,0),AC1099
+AB1099+Z1099+VLOOKUP(X1099,Table9[],4,0),AC1099+AB1099+Z1099),AC1099
+AB1099+Z1099)))</f>
        <v>#VALUE!</v>
      </c>
      <c r="AE1099" s="42"/>
      <c r="AF1099" s="15" t="str">
        <f>IFERROR(IF(COUNTIF(Table9[MM Year],X1099),
IF(AD1099&lt;VLOOKUP(X1099,Table9[],7,0),AD1099
+VLOOKUP(X1099,Table9[],4,0),AD1099),AD1099
),"")</f>
        <v/>
      </c>
      <c r="AG1099" s="5"/>
      <c r="AH1099" s="5"/>
      <c r="AI1099" s="5"/>
      <c r="AJ1099" s="6"/>
      <c r="AK1099" s="6"/>
      <c r="AL1099" s="12" t="str">
        <f t="shared" si="177"/>
        <v/>
      </c>
      <c r="AM1099" s="5"/>
      <c r="AN1099" s="27" t="str">
        <f t="shared" si="178"/>
        <v/>
      </c>
      <c r="AO1099" s="5"/>
      <c r="AP1099" s="5"/>
      <c r="AQ1099" s="6"/>
      <c r="AR1099" s="12" t="str">
        <f t="shared" si="179"/>
        <v/>
      </c>
      <c r="AS1099" s="6"/>
      <c r="AT1099" s="5"/>
      <c r="AU1099" s="53"/>
      <c r="AV1099" s="53"/>
      <c r="AW1099" s="54"/>
      <c r="AX1099" s="15" t="str">
        <f t="shared" si="180"/>
        <v/>
      </c>
      <c r="AY1099" s="5"/>
      <c r="AZ1099" s="27" t="str">
        <f>IFERROR(VLOOKUP(AY1099,vlookup!A$2:I$331,2,FALSE),"")</f>
        <v/>
      </c>
      <c r="BA1099" s="27" t="str">
        <f>IFERROR(VLOOKUP(AY1099,vlookup!A$2:I$331,3,FALSE),"")</f>
        <v/>
      </c>
      <c r="BB1099" s="5"/>
      <c r="BC1099" s="27" t="str">
        <f>IFERROR(VLOOKUP(BB1099,vlookup!D$2:E$331,2,FALSE),"")</f>
        <v/>
      </c>
      <c r="BD1099" s="5"/>
      <c r="BE1099" s="27" t="str">
        <f t="shared" si="181"/>
        <v/>
      </c>
      <c r="BF1099" s="27" t="str">
        <f>IFERROR(VLOOKUP(BE1099,vlookup!G$2:I$331,2,FALSE),"")</f>
        <v/>
      </c>
      <c r="BG1099" s="27" t="str">
        <f>IFERROR(VLOOKUP(BE1099,vlookup!G$2:I$331,3,FALSE),"")</f>
        <v/>
      </c>
      <c r="BH1099" s="5"/>
      <c r="BI1099" s="6"/>
      <c r="BJ1099" s="6"/>
      <c r="BK1099" s="6"/>
      <c r="BL1099" s="6"/>
    </row>
    <row r="1100" spans="1:64">
      <c r="A1100" s="4"/>
      <c r="B1100" s="5"/>
      <c r="C1100" s="27" t="str">
        <f>IFERROR(VLOOKUP(B1100,vlookup!A$2:I$331,2,FALSE),"")</f>
        <v/>
      </c>
      <c r="D1100" s="27" t="str">
        <f>IFERROR(VLOOKUP(B1100,vlookup!A$2:I$331,3,FALSE),"")</f>
        <v/>
      </c>
      <c r="E1100" s="5"/>
      <c r="F1100" s="27" t="str">
        <f>IFERROR(VLOOKUP(E1100,vlookup!D$2:E$331,2,FALSE),"")</f>
        <v/>
      </c>
      <c r="G1100" s="5"/>
      <c r="H1100" s="27" t="str">
        <f t="shared" si="172"/>
        <v/>
      </c>
      <c r="I1100" s="27" t="str">
        <f>IFERROR(VLOOKUP(H1100,vlookup!G$2:I$331,2,FALSE),"")</f>
        <v/>
      </c>
      <c r="J1100" s="27" t="str">
        <f>IFERROR(VLOOKUP(H1100,vlookup!G$2:I$331,3,FALSE),"")</f>
        <v/>
      </c>
      <c r="K1100" s="5"/>
      <c r="L1100" s="6"/>
      <c r="M1100" s="6"/>
      <c r="N1100" s="6"/>
      <c r="O1100" s="6"/>
      <c r="P1100" s="6"/>
      <c r="Q1100" s="14" t="str">
        <f t="shared" si="173"/>
        <v/>
      </c>
      <c r="R1100" s="5"/>
      <c r="S1100" s="6"/>
      <c r="T1100" s="6"/>
      <c r="U1100" s="5"/>
      <c r="V1100" s="45">
        <f t="shared" si="174"/>
        <v>0</v>
      </c>
      <c r="W1100" s="45">
        <f t="shared" si="175"/>
        <v>0</v>
      </c>
      <c r="X1100" s="45" t="e">
        <f t="shared" si="176"/>
        <v>#VALUE!</v>
      </c>
      <c r="Y1100" s="45">
        <f>IFERROR(VALUE(V1100),VLOOKUP(V1100,DayReplace[],2,0))</f>
        <v>0</v>
      </c>
      <c r="Z1100" s="45">
        <f>IF(V1100=0,1,
IF(OR(AND(COUNTIF(Table12[Normal and Leap Years],X1100),AA1100=3,Y1100=30),
AND(COUNTIF(Table9[MM Year],X1100),COUNTIF(Table13[Always 29-Day Months],AA1100),Y1100=30)),Y1100
-1,Y1100))</f>
        <v>1</v>
      </c>
      <c r="AA1100" s="45">
        <f>IFERROR(VALUE(W1100),VLOOKUP(W1100,MonthReplace[],2,0))</f>
        <v>0</v>
      </c>
      <c r="AB1100" s="45" t="e">
        <f>IF(COUNTIF(Table9[MM Year],X1100),VLOOKUP(AA1100,MonthSerial[],VLOOKUP(X1100,Table9[],3,0)+2,0),DATE(X1100,AA1100,0)-AC1100)</f>
        <v>#VALUE!</v>
      </c>
      <c r="AC1100" s="45" t="e">
        <f>IF(COUNTIF(Table9[MM Year],X1100),
VLOOKUP(X1100,Table9[],5,0),
DATE(X1100,1,0))</f>
        <v>#VALUE!</v>
      </c>
      <c r="AD1100" s="46" t="e">
        <f>IF(AA1100=0,DATE(YEAR(AC1100+1),7,16),
IF(V1100=0,IF(COUNTIF(Table9[MM Year],X1100),AC1100+AB1100+Z1100+15-DAY(AC1100+AB1100+Z1100+15)+16,AC1100+AB1100+Z1100-DAY(AC1100+AB1100+Z1100)+16),
IF(COUNTIF(Table9[MM Year],X1100),
IF(AC1100+AB1100+Z1100&lt;VLOOKUP(X1100,Table9[],7,0),AC1100
+AB1100+Z1100+VLOOKUP(X1100,Table9[],4,0),AC1100+AB1100+Z1100),AC1100
+AB1100+Z1100)))</f>
        <v>#VALUE!</v>
      </c>
      <c r="AE1100" s="42"/>
      <c r="AF1100" s="15" t="str">
        <f>IFERROR(IF(COUNTIF(Table9[MM Year],X1100),
IF(AD1100&lt;VLOOKUP(X1100,Table9[],7,0),AD1100
+VLOOKUP(X1100,Table9[],4,0),AD1100),AD1100
),"")</f>
        <v/>
      </c>
      <c r="AG1100" s="5"/>
      <c r="AH1100" s="5"/>
      <c r="AI1100" s="5"/>
      <c r="AJ1100" s="6"/>
      <c r="AK1100" s="6"/>
      <c r="AL1100" s="12" t="str">
        <f t="shared" si="177"/>
        <v/>
      </c>
      <c r="AM1100" s="5"/>
      <c r="AN1100" s="27" t="str">
        <f t="shared" si="178"/>
        <v/>
      </c>
      <c r="AO1100" s="5"/>
      <c r="AP1100" s="5"/>
      <c r="AQ1100" s="6"/>
      <c r="AR1100" s="12" t="str">
        <f t="shared" si="179"/>
        <v/>
      </c>
      <c r="AS1100" s="6"/>
      <c r="AT1100" s="5"/>
      <c r="AU1100" s="53"/>
      <c r="AV1100" s="53"/>
      <c r="AW1100" s="54"/>
      <c r="AX1100" s="15" t="str">
        <f t="shared" si="180"/>
        <v/>
      </c>
      <c r="AY1100" s="5"/>
      <c r="AZ1100" s="27" t="str">
        <f>IFERROR(VLOOKUP(AY1100,vlookup!A$2:I$331,2,FALSE),"")</f>
        <v/>
      </c>
      <c r="BA1100" s="27" t="str">
        <f>IFERROR(VLOOKUP(AY1100,vlookup!A$2:I$331,3,FALSE),"")</f>
        <v/>
      </c>
      <c r="BB1100" s="5"/>
      <c r="BC1100" s="27" t="str">
        <f>IFERROR(VLOOKUP(BB1100,vlookup!D$2:E$331,2,FALSE),"")</f>
        <v/>
      </c>
      <c r="BD1100" s="5"/>
      <c r="BE1100" s="27" t="str">
        <f t="shared" si="181"/>
        <v/>
      </c>
      <c r="BF1100" s="27" t="str">
        <f>IFERROR(VLOOKUP(BE1100,vlookup!G$2:I$331,2,FALSE),"")</f>
        <v/>
      </c>
      <c r="BG1100" s="27" t="str">
        <f>IFERROR(VLOOKUP(BE1100,vlookup!G$2:I$331,3,FALSE),"")</f>
        <v/>
      </c>
      <c r="BH1100" s="5"/>
      <c r="BI1100" s="6"/>
      <c r="BJ1100" s="6"/>
      <c r="BK1100" s="6"/>
      <c r="BL1100" s="6"/>
    </row>
    <row r="1101" spans="1:64">
      <c r="A1101" s="4"/>
      <c r="B1101" s="5"/>
      <c r="C1101" s="27" t="str">
        <f>IFERROR(VLOOKUP(B1101,vlookup!A$2:I$331,2,FALSE),"")</f>
        <v/>
      </c>
      <c r="D1101" s="27" t="str">
        <f>IFERROR(VLOOKUP(B1101,vlookup!A$2:I$331,3,FALSE),"")</f>
        <v/>
      </c>
      <c r="E1101" s="5"/>
      <c r="F1101" s="27" t="str">
        <f>IFERROR(VLOOKUP(E1101,vlookup!D$2:E$331,2,FALSE),"")</f>
        <v/>
      </c>
      <c r="G1101" s="5"/>
      <c r="H1101" s="27" t="str">
        <f t="shared" si="172"/>
        <v/>
      </c>
      <c r="I1101" s="27" t="str">
        <f>IFERROR(VLOOKUP(H1101,vlookup!G$2:I$331,2,FALSE),"")</f>
        <v/>
      </c>
      <c r="J1101" s="27" t="str">
        <f>IFERROR(VLOOKUP(H1101,vlookup!G$2:I$331,3,FALSE),"")</f>
        <v/>
      </c>
      <c r="K1101" s="5"/>
      <c r="L1101" s="6"/>
      <c r="M1101" s="6"/>
      <c r="N1101" s="6"/>
      <c r="O1101" s="6"/>
      <c r="P1101" s="6"/>
      <c r="Q1101" s="14" t="str">
        <f t="shared" si="173"/>
        <v/>
      </c>
      <c r="R1101" s="5"/>
      <c r="S1101" s="6"/>
      <c r="T1101" s="6"/>
      <c r="U1101" s="5"/>
      <c r="V1101" s="45">
        <f t="shared" si="174"/>
        <v>0</v>
      </c>
      <c r="W1101" s="45">
        <f t="shared" si="175"/>
        <v>0</v>
      </c>
      <c r="X1101" s="45" t="e">
        <f t="shared" si="176"/>
        <v>#VALUE!</v>
      </c>
      <c r="Y1101" s="45">
        <f>IFERROR(VALUE(V1101),VLOOKUP(V1101,DayReplace[],2,0))</f>
        <v>0</v>
      </c>
      <c r="Z1101" s="45">
        <f>IF(V1101=0,1,
IF(OR(AND(COUNTIF(Table12[Normal and Leap Years],X1101),AA1101=3,Y1101=30),
AND(COUNTIF(Table9[MM Year],X1101),COUNTIF(Table13[Always 29-Day Months],AA1101),Y1101=30)),Y1101
-1,Y1101))</f>
        <v>1</v>
      </c>
      <c r="AA1101" s="45">
        <f>IFERROR(VALUE(W1101),VLOOKUP(W1101,MonthReplace[],2,0))</f>
        <v>0</v>
      </c>
      <c r="AB1101" s="45" t="e">
        <f>IF(COUNTIF(Table9[MM Year],X1101),VLOOKUP(AA1101,MonthSerial[],VLOOKUP(X1101,Table9[],3,0)+2,0),DATE(X1101,AA1101,0)-AC1101)</f>
        <v>#VALUE!</v>
      </c>
      <c r="AC1101" s="45" t="e">
        <f>IF(COUNTIF(Table9[MM Year],X1101),
VLOOKUP(X1101,Table9[],5,0),
DATE(X1101,1,0))</f>
        <v>#VALUE!</v>
      </c>
      <c r="AD1101" s="46" t="e">
        <f>IF(AA1101=0,DATE(YEAR(AC1101+1),7,16),
IF(V1101=0,IF(COUNTIF(Table9[MM Year],X1101),AC1101+AB1101+Z1101+15-DAY(AC1101+AB1101+Z1101+15)+16,AC1101+AB1101+Z1101-DAY(AC1101+AB1101+Z1101)+16),
IF(COUNTIF(Table9[MM Year],X1101),
IF(AC1101+AB1101+Z1101&lt;VLOOKUP(X1101,Table9[],7,0),AC1101
+AB1101+Z1101+VLOOKUP(X1101,Table9[],4,0),AC1101+AB1101+Z1101),AC1101
+AB1101+Z1101)))</f>
        <v>#VALUE!</v>
      </c>
      <c r="AE1101" s="42"/>
      <c r="AF1101" s="15" t="str">
        <f>IFERROR(IF(COUNTIF(Table9[MM Year],X1101),
IF(AD1101&lt;VLOOKUP(X1101,Table9[],7,0),AD1101
+VLOOKUP(X1101,Table9[],4,0),AD1101),AD1101
),"")</f>
        <v/>
      </c>
      <c r="AG1101" s="5"/>
      <c r="AH1101" s="5"/>
      <c r="AI1101" s="5"/>
      <c r="AJ1101" s="6"/>
      <c r="AK1101" s="6"/>
      <c r="AL1101" s="12" t="str">
        <f t="shared" si="177"/>
        <v/>
      </c>
      <c r="AM1101" s="5"/>
      <c r="AN1101" s="27" t="str">
        <f t="shared" si="178"/>
        <v/>
      </c>
      <c r="AO1101" s="5"/>
      <c r="AP1101" s="5"/>
      <c r="AQ1101" s="6"/>
      <c r="AR1101" s="12" t="str">
        <f t="shared" si="179"/>
        <v/>
      </c>
      <c r="AS1101" s="6"/>
      <c r="AT1101" s="5"/>
      <c r="AU1101" s="53"/>
      <c r="AV1101" s="53"/>
      <c r="AW1101" s="54"/>
      <c r="AX1101" s="15" t="str">
        <f t="shared" si="180"/>
        <v/>
      </c>
      <c r="AY1101" s="5"/>
      <c r="AZ1101" s="27" t="str">
        <f>IFERROR(VLOOKUP(AY1101,vlookup!A$2:I$331,2,FALSE),"")</f>
        <v/>
      </c>
      <c r="BA1101" s="27" t="str">
        <f>IFERROR(VLOOKUP(AY1101,vlookup!A$2:I$331,3,FALSE),"")</f>
        <v/>
      </c>
      <c r="BB1101" s="5"/>
      <c r="BC1101" s="27" t="str">
        <f>IFERROR(VLOOKUP(BB1101,vlookup!D$2:E$331,2,FALSE),"")</f>
        <v/>
      </c>
      <c r="BD1101" s="5"/>
      <c r="BE1101" s="27" t="str">
        <f t="shared" si="181"/>
        <v/>
      </c>
      <c r="BF1101" s="27" t="str">
        <f>IFERROR(VLOOKUP(BE1101,vlookup!G$2:I$331,2,FALSE),"")</f>
        <v/>
      </c>
      <c r="BG1101" s="27" t="str">
        <f>IFERROR(VLOOKUP(BE1101,vlookup!G$2:I$331,3,FALSE),"")</f>
        <v/>
      </c>
      <c r="BH1101" s="5"/>
      <c r="BI1101" s="6"/>
      <c r="BJ1101" s="6"/>
      <c r="BK1101" s="6"/>
      <c r="BL1101" s="6"/>
    </row>
    <row r="1102" spans="1:64">
      <c r="A1102" s="4"/>
      <c r="B1102" s="5"/>
      <c r="C1102" s="27" t="str">
        <f>IFERROR(VLOOKUP(B1102,vlookup!A$2:I$331,2,FALSE),"")</f>
        <v/>
      </c>
      <c r="D1102" s="27" t="str">
        <f>IFERROR(VLOOKUP(B1102,vlookup!A$2:I$331,3,FALSE),"")</f>
        <v/>
      </c>
      <c r="E1102" s="5"/>
      <c r="F1102" s="27" t="str">
        <f>IFERROR(VLOOKUP(E1102,vlookup!D$2:E$331,2,FALSE),"")</f>
        <v/>
      </c>
      <c r="G1102" s="5"/>
      <c r="H1102" s="27" t="str">
        <f t="shared" si="172"/>
        <v/>
      </c>
      <c r="I1102" s="27" t="str">
        <f>IFERROR(VLOOKUP(H1102,vlookup!G$2:I$331,2,FALSE),"")</f>
        <v/>
      </c>
      <c r="J1102" s="27" t="str">
        <f>IFERROR(VLOOKUP(H1102,vlookup!G$2:I$331,3,FALSE),"")</f>
        <v/>
      </c>
      <c r="K1102" s="5"/>
      <c r="L1102" s="6"/>
      <c r="M1102" s="6"/>
      <c r="N1102" s="6"/>
      <c r="O1102" s="6"/>
      <c r="P1102" s="6"/>
      <c r="Q1102" s="14" t="str">
        <f t="shared" si="173"/>
        <v/>
      </c>
      <c r="R1102" s="5"/>
      <c r="S1102" s="6"/>
      <c r="T1102" s="6"/>
      <c r="U1102" s="5"/>
      <c r="V1102" s="45">
        <f t="shared" si="174"/>
        <v>0</v>
      </c>
      <c r="W1102" s="45">
        <f t="shared" si="175"/>
        <v>0</v>
      </c>
      <c r="X1102" s="45" t="e">
        <f t="shared" si="176"/>
        <v>#VALUE!</v>
      </c>
      <c r="Y1102" s="45">
        <f>IFERROR(VALUE(V1102),VLOOKUP(V1102,DayReplace[],2,0))</f>
        <v>0</v>
      </c>
      <c r="Z1102" s="45">
        <f>IF(V1102=0,1,
IF(OR(AND(COUNTIF(Table12[Normal and Leap Years],X1102),AA1102=3,Y1102=30),
AND(COUNTIF(Table9[MM Year],X1102),COUNTIF(Table13[Always 29-Day Months],AA1102),Y1102=30)),Y1102
-1,Y1102))</f>
        <v>1</v>
      </c>
      <c r="AA1102" s="45">
        <f>IFERROR(VALUE(W1102),VLOOKUP(W1102,MonthReplace[],2,0))</f>
        <v>0</v>
      </c>
      <c r="AB1102" s="45" t="e">
        <f>IF(COUNTIF(Table9[MM Year],X1102),VLOOKUP(AA1102,MonthSerial[],VLOOKUP(X1102,Table9[],3,0)+2,0),DATE(X1102,AA1102,0)-AC1102)</f>
        <v>#VALUE!</v>
      </c>
      <c r="AC1102" s="45" t="e">
        <f>IF(COUNTIF(Table9[MM Year],X1102),
VLOOKUP(X1102,Table9[],5,0),
DATE(X1102,1,0))</f>
        <v>#VALUE!</v>
      </c>
      <c r="AD1102" s="46" t="e">
        <f>IF(AA1102=0,DATE(YEAR(AC1102+1),7,16),
IF(V1102=0,IF(COUNTIF(Table9[MM Year],X1102),AC1102+AB1102+Z1102+15-DAY(AC1102+AB1102+Z1102+15)+16,AC1102+AB1102+Z1102-DAY(AC1102+AB1102+Z1102)+16),
IF(COUNTIF(Table9[MM Year],X1102),
IF(AC1102+AB1102+Z1102&lt;VLOOKUP(X1102,Table9[],7,0),AC1102
+AB1102+Z1102+VLOOKUP(X1102,Table9[],4,0),AC1102+AB1102+Z1102),AC1102
+AB1102+Z1102)))</f>
        <v>#VALUE!</v>
      </c>
      <c r="AE1102" s="42"/>
      <c r="AF1102" s="15" t="str">
        <f>IFERROR(IF(COUNTIF(Table9[MM Year],X1102),
IF(AD1102&lt;VLOOKUP(X1102,Table9[],7,0),AD1102
+VLOOKUP(X1102,Table9[],4,0),AD1102),AD1102
),"")</f>
        <v/>
      </c>
      <c r="AG1102" s="5"/>
      <c r="AH1102" s="5"/>
      <c r="AI1102" s="5"/>
      <c r="AJ1102" s="6"/>
      <c r="AK1102" s="6"/>
      <c r="AL1102" s="12" t="str">
        <f t="shared" si="177"/>
        <v/>
      </c>
      <c r="AM1102" s="5"/>
      <c r="AN1102" s="27" t="str">
        <f t="shared" si="178"/>
        <v/>
      </c>
      <c r="AO1102" s="5"/>
      <c r="AP1102" s="5"/>
      <c r="AQ1102" s="6"/>
      <c r="AR1102" s="12" t="str">
        <f t="shared" si="179"/>
        <v/>
      </c>
      <c r="AS1102" s="6"/>
      <c r="AT1102" s="5"/>
      <c r="AU1102" s="53"/>
      <c r="AV1102" s="53"/>
      <c r="AW1102" s="54"/>
      <c r="AX1102" s="15" t="str">
        <f t="shared" si="180"/>
        <v/>
      </c>
      <c r="AY1102" s="5"/>
      <c r="AZ1102" s="27" t="str">
        <f>IFERROR(VLOOKUP(AY1102,vlookup!A$2:I$331,2,FALSE),"")</f>
        <v/>
      </c>
      <c r="BA1102" s="27" t="str">
        <f>IFERROR(VLOOKUP(AY1102,vlookup!A$2:I$331,3,FALSE),"")</f>
        <v/>
      </c>
      <c r="BB1102" s="5"/>
      <c r="BC1102" s="27" t="str">
        <f>IFERROR(VLOOKUP(BB1102,vlookup!D$2:E$331,2,FALSE),"")</f>
        <v/>
      </c>
      <c r="BD1102" s="5"/>
      <c r="BE1102" s="27" t="str">
        <f t="shared" si="181"/>
        <v/>
      </c>
      <c r="BF1102" s="27" t="str">
        <f>IFERROR(VLOOKUP(BE1102,vlookup!G$2:I$331,2,FALSE),"")</f>
        <v/>
      </c>
      <c r="BG1102" s="27" t="str">
        <f>IFERROR(VLOOKUP(BE1102,vlookup!G$2:I$331,3,FALSE),"")</f>
        <v/>
      </c>
      <c r="BH1102" s="5"/>
      <c r="BI1102" s="6"/>
      <c r="BJ1102" s="6"/>
      <c r="BK1102" s="6"/>
      <c r="BL1102" s="6"/>
    </row>
    <row r="1103" spans="1:64">
      <c r="A1103" s="4"/>
      <c r="B1103" s="5"/>
      <c r="C1103" s="27" t="str">
        <f>IFERROR(VLOOKUP(B1103,vlookup!A$2:I$331,2,FALSE),"")</f>
        <v/>
      </c>
      <c r="D1103" s="27" t="str">
        <f>IFERROR(VLOOKUP(B1103,vlookup!A$2:I$331,3,FALSE),"")</f>
        <v/>
      </c>
      <c r="E1103" s="5"/>
      <c r="F1103" s="27" t="str">
        <f>IFERROR(VLOOKUP(E1103,vlookup!D$2:E$331,2,FALSE),"")</f>
        <v/>
      </c>
      <c r="G1103" s="5"/>
      <c r="H1103" s="27" t="str">
        <f t="shared" si="172"/>
        <v/>
      </c>
      <c r="I1103" s="27" t="str">
        <f>IFERROR(VLOOKUP(H1103,vlookup!G$2:I$331,2,FALSE),"")</f>
        <v/>
      </c>
      <c r="J1103" s="27" t="str">
        <f>IFERROR(VLOOKUP(H1103,vlookup!G$2:I$331,3,FALSE),"")</f>
        <v/>
      </c>
      <c r="K1103" s="5"/>
      <c r="L1103" s="6"/>
      <c r="M1103" s="6"/>
      <c r="N1103" s="6"/>
      <c r="O1103" s="6"/>
      <c r="P1103" s="6"/>
      <c r="Q1103" s="14" t="str">
        <f t="shared" si="173"/>
        <v/>
      </c>
      <c r="R1103" s="5"/>
      <c r="S1103" s="6"/>
      <c r="T1103" s="6"/>
      <c r="U1103" s="5"/>
      <c r="V1103" s="45">
        <f t="shared" si="174"/>
        <v>0</v>
      </c>
      <c r="W1103" s="45">
        <f t="shared" si="175"/>
        <v>0</v>
      </c>
      <c r="X1103" s="45" t="e">
        <f t="shared" si="176"/>
        <v>#VALUE!</v>
      </c>
      <c r="Y1103" s="45">
        <f>IFERROR(VALUE(V1103),VLOOKUP(V1103,DayReplace[],2,0))</f>
        <v>0</v>
      </c>
      <c r="Z1103" s="45">
        <f>IF(V1103=0,1,
IF(OR(AND(COUNTIF(Table12[Normal and Leap Years],X1103),AA1103=3,Y1103=30),
AND(COUNTIF(Table9[MM Year],X1103),COUNTIF(Table13[Always 29-Day Months],AA1103),Y1103=30)),Y1103
-1,Y1103))</f>
        <v>1</v>
      </c>
      <c r="AA1103" s="45">
        <f>IFERROR(VALUE(W1103),VLOOKUP(W1103,MonthReplace[],2,0))</f>
        <v>0</v>
      </c>
      <c r="AB1103" s="45" t="e">
        <f>IF(COUNTIF(Table9[MM Year],X1103),VLOOKUP(AA1103,MonthSerial[],VLOOKUP(X1103,Table9[],3,0)+2,0),DATE(X1103,AA1103,0)-AC1103)</f>
        <v>#VALUE!</v>
      </c>
      <c r="AC1103" s="45" t="e">
        <f>IF(COUNTIF(Table9[MM Year],X1103),
VLOOKUP(X1103,Table9[],5,0),
DATE(X1103,1,0))</f>
        <v>#VALUE!</v>
      </c>
      <c r="AD1103" s="46" t="e">
        <f>IF(AA1103=0,DATE(YEAR(AC1103+1),7,16),
IF(V1103=0,IF(COUNTIF(Table9[MM Year],X1103),AC1103+AB1103+Z1103+15-DAY(AC1103+AB1103+Z1103+15)+16,AC1103+AB1103+Z1103-DAY(AC1103+AB1103+Z1103)+16),
IF(COUNTIF(Table9[MM Year],X1103),
IF(AC1103+AB1103+Z1103&lt;VLOOKUP(X1103,Table9[],7,0),AC1103
+AB1103+Z1103+VLOOKUP(X1103,Table9[],4,0),AC1103+AB1103+Z1103),AC1103
+AB1103+Z1103)))</f>
        <v>#VALUE!</v>
      </c>
      <c r="AE1103" s="42"/>
      <c r="AF1103" s="15" t="str">
        <f>IFERROR(IF(COUNTIF(Table9[MM Year],X1103),
IF(AD1103&lt;VLOOKUP(X1103,Table9[],7,0),AD1103
+VLOOKUP(X1103,Table9[],4,0),AD1103),AD1103
),"")</f>
        <v/>
      </c>
      <c r="AG1103" s="5"/>
      <c r="AH1103" s="5"/>
      <c r="AI1103" s="5"/>
      <c r="AJ1103" s="6"/>
      <c r="AK1103" s="6"/>
      <c r="AL1103" s="12" t="str">
        <f t="shared" si="177"/>
        <v/>
      </c>
      <c r="AM1103" s="5"/>
      <c r="AN1103" s="27" t="str">
        <f t="shared" si="178"/>
        <v/>
      </c>
      <c r="AO1103" s="5"/>
      <c r="AP1103" s="5"/>
      <c r="AQ1103" s="6"/>
      <c r="AR1103" s="12" t="str">
        <f t="shared" si="179"/>
        <v/>
      </c>
      <c r="AS1103" s="6"/>
      <c r="AT1103" s="5"/>
      <c r="AU1103" s="53"/>
      <c r="AV1103" s="53"/>
      <c r="AW1103" s="54"/>
      <c r="AX1103" s="15" t="str">
        <f t="shared" si="180"/>
        <v/>
      </c>
      <c r="AY1103" s="5"/>
      <c r="AZ1103" s="27" t="str">
        <f>IFERROR(VLOOKUP(AY1103,vlookup!A$2:I$331,2,FALSE),"")</f>
        <v/>
      </c>
      <c r="BA1103" s="27" t="str">
        <f>IFERROR(VLOOKUP(AY1103,vlookup!A$2:I$331,3,FALSE),"")</f>
        <v/>
      </c>
      <c r="BB1103" s="5"/>
      <c r="BC1103" s="27" t="str">
        <f>IFERROR(VLOOKUP(BB1103,vlookup!D$2:E$331,2,FALSE),"")</f>
        <v/>
      </c>
      <c r="BD1103" s="5"/>
      <c r="BE1103" s="27" t="str">
        <f t="shared" si="181"/>
        <v/>
      </c>
      <c r="BF1103" s="27" t="str">
        <f>IFERROR(VLOOKUP(BE1103,vlookup!G$2:I$331,2,FALSE),"")</f>
        <v/>
      </c>
      <c r="BG1103" s="27" t="str">
        <f>IFERROR(VLOOKUP(BE1103,vlookup!G$2:I$331,3,FALSE),"")</f>
        <v/>
      </c>
      <c r="BH1103" s="5"/>
      <c r="BI1103" s="6"/>
      <c r="BJ1103" s="6"/>
      <c r="BK1103" s="6"/>
      <c r="BL1103" s="6"/>
    </row>
    <row r="1104" spans="1:64">
      <c r="A1104" s="4"/>
      <c r="B1104" s="5"/>
      <c r="C1104" s="27" t="str">
        <f>IFERROR(VLOOKUP(B1104,vlookup!A$2:I$331,2,FALSE),"")</f>
        <v/>
      </c>
      <c r="D1104" s="27" t="str">
        <f>IFERROR(VLOOKUP(B1104,vlookup!A$2:I$331,3,FALSE),"")</f>
        <v/>
      </c>
      <c r="E1104" s="5"/>
      <c r="F1104" s="27" t="str">
        <f>IFERROR(VLOOKUP(E1104,vlookup!D$2:E$331,2,FALSE),"")</f>
        <v/>
      </c>
      <c r="G1104" s="5"/>
      <c r="H1104" s="27" t="str">
        <f t="shared" si="172"/>
        <v/>
      </c>
      <c r="I1104" s="27" t="str">
        <f>IFERROR(VLOOKUP(H1104,vlookup!G$2:I$331,2,FALSE),"")</f>
        <v/>
      </c>
      <c r="J1104" s="27" t="str">
        <f>IFERROR(VLOOKUP(H1104,vlookup!G$2:I$331,3,FALSE),"")</f>
        <v/>
      </c>
      <c r="K1104" s="5"/>
      <c r="L1104" s="6"/>
      <c r="M1104" s="6"/>
      <c r="N1104" s="6"/>
      <c r="O1104" s="6"/>
      <c r="P1104" s="6"/>
      <c r="Q1104" s="14" t="str">
        <f t="shared" si="173"/>
        <v/>
      </c>
      <c r="R1104" s="5"/>
      <c r="S1104" s="6"/>
      <c r="T1104" s="6"/>
      <c r="U1104" s="5"/>
      <c r="V1104" s="45">
        <f t="shared" si="174"/>
        <v>0</v>
      </c>
      <c r="W1104" s="45">
        <f t="shared" si="175"/>
        <v>0</v>
      </c>
      <c r="X1104" s="45" t="e">
        <f t="shared" si="176"/>
        <v>#VALUE!</v>
      </c>
      <c r="Y1104" s="45">
        <f>IFERROR(VALUE(V1104),VLOOKUP(V1104,DayReplace[],2,0))</f>
        <v>0</v>
      </c>
      <c r="Z1104" s="45">
        <f>IF(V1104=0,1,
IF(OR(AND(COUNTIF(Table12[Normal and Leap Years],X1104),AA1104=3,Y1104=30),
AND(COUNTIF(Table9[MM Year],X1104),COUNTIF(Table13[Always 29-Day Months],AA1104),Y1104=30)),Y1104
-1,Y1104))</f>
        <v>1</v>
      </c>
      <c r="AA1104" s="45">
        <f>IFERROR(VALUE(W1104),VLOOKUP(W1104,MonthReplace[],2,0))</f>
        <v>0</v>
      </c>
      <c r="AB1104" s="45" t="e">
        <f>IF(COUNTIF(Table9[MM Year],X1104),VLOOKUP(AA1104,MonthSerial[],VLOOKUP(X1104,Table9[],3,0)+2,0),DATE(X1104,AA1104,0)-AC1104)</f>
        <v>#VALUE!</v>
      </c>
      <c r="AC1104" s="45" t="e">
        <f>IF(COUNTIF(Table9[MM Year],X1104),
VLOOKUP(X1104,Table9[],5,0),
DATE(X1104,1,0))</f>
        <v>#VALUE!</v>
      </c>
      <c r="AD1104" s="46" t="e">
        <f>IF(AA1104=0,DATE(YEAR(AC1104+1),7,16),
IF(V1104=0,IF(COUNTIF(Table9[MM Year],X1104),AC1104+AB1104+Z1104+15-DAY(AC1104+AB1104+Z1104+15)+16,AC1104+AB1104+Z1104-DAY(AC1104+AB1104+Z1104)+16),
IF(COUNTIF(Table9[MM Year],X1104),
IF(AC1104+AB1104+Z1104&lt;VLOOKUP(X1104,Table9[],7,0),AC1104
+AB1104+Z1104+VLOOKUP(X1104,Table9[],4,0),AC1104+AB1104+Z1104),AC1104
+AB1104+Z1104)))</f>
        <v>#VALUE!</v>
      </c>
      <c r="AE1104" s="42"/>
      <c r="AF1104" s="15" t="str">
        <f>IFERROR(IF(COUNTIF(Table9[MM Year],X1104),
IF(AD1104&lt;VLOOKUP(X1104,Table9[],7,0),AD1104
+VLOOKUP(X1104,Table9[],4,0),AD1104),AD1104
),"")</f>
        <v/>
      </c>
      <c r="AG1104" s="5"/>
      <c r="AH1104" s="5"/>
      <c r="AI1104" s="5"/>
      <c r="AJ1104" s="6"/>
      <c r="AK1104" s="6"/>
      <c r="AL1104" s="12" t="str">
        <f t="shared" si="177"/>
        <v/>
      </c>
      <c r="AM1104" s="5"/>
      <c r="AN1104" s="27" t="str">
        <f t="shared" si="178"/>
        <v/>
      </c>
      <c r="AO1104" s="5"/>
      <c r="AP1104" s="5"/>
      <c r="AQ1104" s="6"/>
      <c r="AR1104" s="12" t="str">
        <f t="shared" si="179"/>
        <v/>
      </c>
      <c r="AS1104" s="6"/>
      <c r="AT1104" s="5"/>
      <c r="AU1104" s="53"/>
      <c r="AV1104" s="53"/>
      <c r="AW1104" s="54"/>
      <c r="AX1104" s="15" t="str">
        <f t="shared" si="180"/>
        <v/>
      </c>
      <c r="AY1104" s="5"/>
      <c r="AZ1104" s="27" t="str">
        <f>IFERROR(VLOOKUP(AY1104,vlookup!A$2:I$331,2,FALSE),"")</f>
        <v/>
      </c>
      <c r="BA1104" s="27" t="str">
        <f>IFERROR(VLOOKUP(AY1104,vlookup!A$2:I$331,3,FALSE),"")</f>
        <v/>
      </c>
      <c r="BB1104" s="5"/>
      <c r="BC1104" s="27" t="str">
        <f>IFERROR(VLOOKUP(BB1104,vlookup!D$2:E$331,2,FALSE),"")</f>
        <v/>
      </c>
      <c r="BD1104" s="5"/>
      <c r="BE1104" s="27" t="str">
        <f t="shared" si="181"/>
        <v/>
      </c>
      <c r="BF1104" s="27" t="str">
        <f>IFERROR(VLOOKUP(BE1104,vlookup!G$2:I$331,2,FALSE),"")</f>
        <v/>
      </c>
      <c r="BG1104" s="27" t="str">
        <f>IFERROR(VLOOKUP(BE1104,vlookup!G$2:I$331,3,FALSE),"")</f>
        <v/>
      </c>
      <c r="BH1104" s="5"/>
      <c r="BI1104" s="6"/>
      <c r="BJ1104" s="6"/>
      <c r="BK1104" s="6"/>
      <c r="BL1104" s="6"/>
    </row>
    <row r="1105" spans="1:64">
      <c r="A1105" s="4"/>
      <c r="B1105" s="5"/>
      <c r="C1105" s="27" t="str">
        <f>IFERROR(VLOOKUP(B1105,vlookup!A$2:I$331,2,FALSE),"")</f>
        <v/>
      </c>
      <c r="D1105" s="27" t="str">
        <f>IFERROR(VLOOKUP(B1105,vlookup!A$2:I$331,3,FALSE),"")</f>
        <v/>
      </c>
      <c r="E1105" s="5"/>
      <c r="F1105" s="27" t="str">
        <f>IFERROR(VLOOKUP(E1105,vlookup!D$2:E$331,2,FALSE),"")</f>
        <v/>
      </c>
      <c r="G1105" s="5"/>
      <c r="H1105" s="27" t="str">
        <f t="shared" si="172"/>
        <v/>
      </c>
      <c r="I1105" s="27" t="str">
        <f>IFERROR(VLOOKUP(H1105,vlookup!G$2:I$331,2,FALSE),"")</f>
        <v/>
      </c>
      <c r="J1105" s="27" t="str">
        <f>IFERROR(VLOOKUP(H1105,vlookup!G$2:I$331,3,FALSE),"")</f>
        <v/>
      </c>
      <c r="K1105" s="5"/>
      <c r="L1105" s="6"/>
      <c r="M1105" s="6"/>
      <c r="N1105" s="6"/>
      <c r="O1105" s="6"/>
      <c r="P1105" s="6"/>
      <c r="Q1105" s="14" t="str">
        <f t="shared" si="173"/>
        <v/>
      </c>
      <c r="R1105" s="5"/>
      <c r="S1105" s="6"/>
      <c r="T1105" s="6"/>
      <c r="U1105" s="5"/>
      <c r="V1105" s="45">
        <f t="shared" si="174"/>
        <v>0</v>
      </c>
      <c r="W1105" s="45">
        <f t="shared" si="175"/>
        <v>0</v>
      </c>
      <c r="X1105" s="45" t="e">
        <f t="shared" si="176"/>
        <v>#VALUE!</v>
      </c>
      <c r="Y1105" s="45">
        <f>IFERROR(VALUE(V1105),VLOOKUP(V1105,DayReplace[],2,0))</f>
        <v>0</v>
      </c>
      <c r="Z1105" s="45">
        <f>IF(V1105=0,1,
IF(OR(AND(COUNTIF(Table12[Normal and Leap Years],X1105),AA1105=3,Y1105=30),
AND(COUNTIF(Table9[MM Year],X1105),COUNTIF(Table13[Always 29-Day Months],AA1105),Y1105=30)),Y1105
-1,Y1105))</f>
        <v>1</v>
      </c>
      <c r="AA1105" s="45">
        <f>IFERROR(VALUE(W1105),VLOOKUP(W1105,MonthReplace[],2,0))</f>
        <v>0</v>
      </c>
      <c r="AB1105" s="45" t="e">
        <f>IF(COUNTIF(Table9[MM Year],X1105),VLOOKUP(AA1105,MonthSerial[],VLOOKUP(X1105,Table9[],3,0)+2,0),DATE(X1105,AA1105,0)-AC1105)</f>
        <v>#VALUE!</v>
      </c>
      <c r="AC1105" s="45" t="e">
        <f>IF(COUNTIF(Table9[MM Year],X1105),
VLOOKUP(X1105,Table9[],5,0),
DATE(X1105,1,0))</f>
        <v>#VALUE!</v>
      </c>
      <c r="AD1105" s="46" t="e">
        <f>IF(AA1105=0,DATE(YEAR(AC1105+1),7,16),
IF(V1105=0,IF(COUNTIF(Table9[MM Year],X1105),AC1105+AB1105+Z1105+15-DAY(AC1105+AB1105+Z1105+15)+16,AC1105+AB1105+Z1105-DAY(AC1105+AB1105+Z1105)+16),
IF(COUNTIF(Table9[MM Year],X1105),
IF(AC1105+AB1105+Z1105&lt;VLOOKUP(X1105,Table9[],7,0),AC1105
+AB1105+Z1105+VLOOKUP(X1105,Table9[],4,0),AC1105+AB1105+Z1105),AC1105
+AB1105+Z1105)))</f>
        <v>#VALUE!</v>
      </c>
      <c r="AE1105" s="42"/>
      <c r="AF1105" s="15" t="str">
        <f>IFERROR(IF(COUNTIF(Table9[MM Year],X1105),
IF(AD1105&lt;VLOOKUP(X1105,Table9[],7,0),AD1105
+VLOOKUP(X1105,Table9[],4,0),AD1105),AD1105
),"")</f>
        <v/>
      </c>
      <c r="AG1105" s="5"/>
      <c r="AH1105" s="5"/>
      <c r="AI1105" s="5"/>
      <c r="AJ1105" s="6"/>
      <c r="AK1105" s="6"/>
      <c r="AL1105" s="12" t="str">
        <f t="shared" si="177"/>
        <v/>
      </c>
      <c r="AM1105" s="5"/>
      <c r="AN1105" s="27" t="str">
        <f t="shared" si="178"/>
        <v/>
      </c>
      <c r="AO1105" s="5"/>
      <c r="AP1105" s="5"/>
      <c r="AQ1105" s="6"/>
      <c r="AR1105" s="12" t="str">
        <f t="shared" si="179"/>
        <v/>
      </c>
      <c r="AS1105" s="6"/>
      <c r="AT1105" s="5"/>
      <c r="AU1105" s="53"/>
      <c r="AV1105" s="53"/>
      <c r="AW1105" s="54"/>
      <c r="AX1105" s="15" t="str">
        <f t="shared" si="180"/>
        <v/>
      </c>
      <c r="AY1105" s="5"/>
      <c r="AZ1105" s="27" t="str">
        <f>IFERROR(VLOOKUP(AY1105,vlookup!A$2:I$331,2,FALSE),"")</f>
        <v/>
      </c>
      <c r="BA1105" s="27" t="str">
        <f>IFERROR(VLOOKUP(AY1105,vlookup!A$2:I$331,3,FALSE),"")</f>
        <v/>
      </c>
      <c r="BB1105" s="5"/>
      <c r="BC1105" s="27" t="str">
        <f>IFERROR(VLOOKUP(BB1105,vlookup!D$2:E$331,2,FALSE),"")</f>
        <v/>
      </c>
      <c r="BD1105" s="5"/>
      <c r="BE1105" s="27" t="str">
        <f t="shared" si="181"/>
        <v/>
      </c>
      <c r="BF1105" s="27" t="str">
        <f>IFERROR(VLOOKUP(BE1105,vlookup!G$2:I$331,2,FALSE),"")</f>
        <v/>
      </c>
      <c r="BG1105" s="27" t="str">
        <f>IFERROR(VLOOKUP(BE1105,vlookup!G$2:I$331,3,FALSE),"")</f>
        <v/>
      </c>
      <c r="BH1105" s="5"/>
      <c r="BI1105" s="6"/>
      <c r="BJ1105" s="6"/>
      <c r="BK1105" s="6"/>
      <c r="BL1105" s="6"/>
    </row>
    <row r="1106" spans="1:64">
      <c r="A1106" s="4"/>
      <c r="B1106" s="5"/>
      <c r="C1106" s="27" t="str">
        <f>IFERROR(VLOOKUP(B1106,vlookup!A$2:I$331,2,FALSE),"")</f>
        <v/>
      </c>
      <c r="D1106" s="27" t="str">
        <f>IFERROR(VLOOKUP(B1106,vlookup!A$2:I$331,3,FALSE),"")</f>
        <v/>
      </c>
      <c r="E1106" s="5"/>
      <c r="F1106" s="27" t="str">
        <f>IFERROR(VLOOKUP(E1106,vlookup!D$2:E$331,2,FALSE),"")</f>
        <v/>
      </c>
      <c r="G1106" s="5"/>
      <c r="H1106" s="27" t="str">
        <f t="shared" si="172"/>
        <v/>
      </c>
      <c r="I1106" s="27" t="str">
        <f>IFERROR(VLOOKUP(H1106,vlookup!G$2:I$331,2,FALSE),"")</f>
        <v/>
      </c>
      <c r="J1106" s="27" t="str">
        <f>IFERROR(VLOOKUP(H1106,vlookup!G$2:I$331,3,FALSE),"")</f>
        <v/>
      </c>
      <c r="K1106" s="5"/>
      <c r="L1106" s="6"/>
      <c r="M1106" s="6"/>
      <c r="N1106" s="6"/>
      <c r="O1106" s="6"/>
      <c r="P1106" s="6"/>
      <c r="Q1106" s="14" t="str">
        <f t="shared" si="173"/>
        <v/>
      </c>
      <c r="R1106" s="5"/>
      <c r="S1106" s="6"/>
      <c r="T1106" s="6"/>
      <c r="U1106" s="5"/>
      <c r="V1106" s="45">
        <f t="shared" si="174"/>
        <v>0</v>
      </c>
      <c r="W1106" s="45">
        <f t="shared" si="175"/>
        <v>0</v>
      </c>
      <c r="X1106" s="45" t="e">
        <f t="shared" si="176"/>
        <v>#VALUE!</v>
      </c>
      <c r="Y1106" s="45">
        <f>IFERROR(VALUE(V1106),VLOOKUP(V1106,DayReplace[],2,0))</f>
        <v>0</v>
      </c>
      <c r="Z1106" s="45">
        <f>IF(V1106=0,1,
IF(OR(AND(COUNTIF(Table12[Normal and Leap Years],X1106),AA1106=3,Y1106=30),
AND(COUNTIF(Table9[MM Year],X1106),COUNTIF(Table13[Always 29-Day Months],AA1106),Y1106=30)),Y1106
-1,Y1106))</f>
        <v>1</v>
      </c>
      <c r="AA1106" s="45">
        <f>IFERROR(VALUE(W1106),VLOOKUP(W1106,MonthReplace[],2,0))</f>
        <v>0</v>
      </c>
      <c r="AB1106" s="45" t="e">
        <f>IF(COUNTIF(Table9[MM Year],X1106),VLOOKUP(AA1106,MonthSerial[],VLOOKUP(X1106,Table9[],3,0)+2,0),DATE(X1106,AA1106,0)-AC1106)</f>
        <v>#VALUE!</v>
      </c>
      <c r="AC1106" s="45" t="e">
        <f>IF(COUNTIF(Table9[MM Year],X1106),
VLOOKUP(X1106,Table9[],5,0),
DATE(X1106,1,0))</f>
        <v>#VALUE!</v>
      </c>
      <c r="AD1106" s="46" t="e">
        <f>IF(AA1106=0,DATE(YEAR(AC1106+1),7,16),
IF(V1106=0,IF(COUNTIF(Table9[MM Year],X1106),AC1106+AB1106+Z1106+15-DAY(AC1106+AB1106+Z1106+15)+16,AC1106+AB1106+Z1106-DAY(AC1106+AB1106+Z1106)+16),
IF(COUNTIF(Table9[MM Year],X1106),
IF(AC1106+AB1106+Z1106&lt;VLOOKUP(X1106,Table9[],7,0),AC1106
+AB1106+Z1106+VLOOKUP(X1106,Table9[],4,0),AC1106+AB1106+Z1106),AC1106
+AB1106+Z1106)))</f>
        <v>#VALUE!</v>
      </c>
      <c r="AE1106" s="42"/>
      <c r="AF1106" s="15" t="str">
        <f>IFERROR(IF(COUNTIF(Table9[MM Year],X1106),
IF(AD1106&lt;VLOOKUP(X1106,Table9[],7,0),AD1106
+VLOOKUP(X1106,Table9[],4,0),AD1106),AD1106
),"")</f>
        <v/>
      </c>
      <c r="AG1106" s="5"/>
      <c r="AH1106" s="5"/>
      <c r="AI1106" s="5"/>
      <c r="AJ1106" s="6"/>
      <c r="AK1106" s="6"/>
      <c r="AL1106" s="12" t="str">
        <f t="shared" si="177"/>
        <v/>
      </c>
      <c r="AM1106" s="5"/>
      <c r="AN1106" s="27" t="str">
        <f t="shared" si="178"/>
        <v/>
      </c>
      <c r="AO1106" s="5"/>
      <c r="AP1106" s="5"/>
      <c r="AQ1106" s="6"/>
      <c r="AR1106" s="12" t="str">
        <f t="shared" si="179"/>
        <v/>
      </c>
      <c r="AS1106" s="6"/>
      <c r="AT1106" s="5"/>
      <c r="AU1106" s="53"/>
      <c r="AV1106" s="53"/>
      <c r="AW1106" s="54"/>
      <c r="AX1106" s="15" t="str">
        <f t="shared" si="180"/>
        <v/>
      </c>
      <c r="AY1106" s="5"/>
      <c r="AZ1106" s="27" t="str">
        <f>IFERROR(VLOOKUP(AY1106,vlookup!A$2:I$331,2,FALSE),"")</f>
        <v/>
      </c>
      <c r="BA1106" s="27" t="str">
        <f>IFERROR(VLOOKUP(AY1106,vlookup!A$2:I$331,3,FALSE),"")</f>
        <v/>
      </c>
      <c r="BB1106" s="5"/>
      <c r="BC1106" s="27" t="str">
        <f>IFERROR(VLOOKUP(BB1106,vlookup!D$2:E$331,2,FALSE),"")</f>
        <v/>
      </c>
      <c r="BD1106" s="5"/>
      <c r="BE1106" s="27" t="str">
        <f t="shared" si="181"/>
        <v/>
      </c>
      <c r="BF1106" s="27" t="str">
        <f>IFERROR(VLOOKUP(BE1106,vlookup!G$2:I$331,2,FALSE),"")</f>
        <v/>
      </c>
      <c r="BG1106" s="27" t="str">
        <f>IFERROR(VLOOKUP(BE1106,vlookup!G$2:I$331,3,FALSE),"")</f>
        <v/>
      </c>
      <c r="BH1106" s="5"/>
      <c r="BI1106" s="6"/>
      <c r="BJ1106" s="6"/>
      <c r="BK1106" s="6"/>
      <c r="BL1106" s="6"/>
    </row>
    <row r="1107" spans="1:64">
      <c r="A1107" s="4"/>
      <c r="B1107" s="5"/>
      <c r="C1107" s="27" t="str">
        <f>IFERROR(VLOOKUP(B1107,vlookup!A$2:I$331,2,FALSE),"")</f>
        <v/>
      </c>
      <c r="D1107" s="27" t="str">
        <f>IFERROR(VLOOKUP(B1107,vlookup!A$2:I$331,3,FALSE),"")</f>
        <v/>
      </c>
      <c r="E1107" s="5"/>
      <c r="F1107" s="27" t="str">
        <f>IFERROR(VLOOKUP(E1107,vlookup!D$2:E$331,2,FALSE),"")</f>
        <v/>
      </c>
      <c r="G1107" s="5"/>
      <c r="H1107" s="27" t="str">
        <f t="shared" si="172"/>
        <v/>
      </c>
      <c r="I1107" s="27" t="str">
        <f>IFERROR(VLOOKUP(H1107,vlookup!G$2:I$331,2,FALSE),"")</f>
        <v/>
      </c>
      <c r="J1107" s="27" t="str">
        <f>IFERROR(VLOOKUP(H1107,vlookup!G$2:I$331,3,FALSE),"")</f>
        <v/>
      </c>
      <c r="K1107" s="5"/>
      <c r="L1107" s="6"/>
      <c r="M1107" s="6"/>
      <c r="N1107" s="6"/>
      <c r="O1107" s="6"/>
      <c r="P1107" s="6"/>
      <c r="Q1107" s="14" t="str">
        <f t="shared" si="173"/>
        <v/>
      </c>
      <c r="R1107" s="5"/>
      <c r="S1107" s="6"/>
      <c r="T1107" s="6"/>
      <c r="U1107" s="5"/>
      <c r="V1107" s="45">
        <f t="shared" si="174"/>
        <v>0</v>
      </c>
      <c r="W1107" s="45">
        <f t="shared" si="175"/>
        <v>0</v>
      </c>
      <c r="X1107" s="45" t="e">
        <f t="shared" si="176"/>
        <v>#VALUE!</v>
      </c>
      <c r="Y1107" s="45">
        <f>IFERROR(VALUE(V1107),VLOOKUP(V1107,DayReplace[],2,0))</f>
        <v>0</v>
      </c>
      <c r="Z1107" s="45">
        <f>IF(V1107=0,1,
IF(OR(AND(COUNTIF(Table12[Normal and Leap Years],X1107),AA1107=3,Y1107=30),
AND(COUNTIF(Table9[MM Year],X1107),COUNTIF(Table13[Always 29-Day Months],AA1107),Y1107=30)),Y1107
-1,Y1107))</f>
        <v>1</v>
      </c>
      <c r="AA1107" s="45">
        <f>IFERROR(VALUE(W1107),VLOOKUP(W1107,MonthReplace[],2,0))</f>
        <v>0</v>
      </c>
      <c r="AB1107" s="45" t="e">
        <f>IF(COUNTIF(Table9[MM Year],X1107),VLOOKUP(AA1107,MonthSerial[],VLOOKUP(X1107,Table9[],3,0)+2,0),DATE(X1107,AA1107,0)-AC1107)</f>
        <v>#VALUE!</v>
      </c>
      <c r="AC1107" s="45" t="e">
        <f>IF(COUNTIF(Table9[MM Year],X1107),
VLOOKUP(X1107,Table9[],5,0),
DATE(X1107,1,0))</f>
        <v>#VALUE!</v>
      </c>
      <c r="AD1107" s="46" t="e">
        <f>IF(AA1107=0,DATE(YEAR(AC1107+1),7,16),
IF(V1107=0,IF(COUNTIF(Table9[MM Year],X1107),AC1107+AB1107+Z1107+15-DAY(AC1107+AB1107+Z1107+15)+16,AC1107+AB1107+Z1107-DAY(AC1107+AB1107+Z1107)+16),
IF(COUNTIF(Table9[MM Year],X1107),
IF(AC1107+AB1107+Z1107&lt;VLOOKUP(X1107,Table9[],7,0),AC1107
+AB1107+Z1107+VLOOKUP(X1107,Table9[],4,0),AC1107+AB1107+Z1107),AC1107
+AB1107+Z1107)))</f>
        <v>#VALUE!</v>
      </c>
      <c r="AE1107" s="42"/>
      <c r="AF1107" s="15" t="str">
        <f>IFERROR(IF(COUNTIF(Table9[MM Year],X1107),
IF(AD1107&lt;VLOOKUP(X1107,Table9[],7,0),AD1107
+VLOOKUP(X1107,Table9[],4,0),AD1107),AD1107
),"")</f>
        <v/>
      </c>
      <c r="AG1107" s="5"/>
      <c r="AH1107" s="5"/>
      <c r="AI1107" s="5"/>
      <c r="AJ1107" s="6"/>
      <c r="AK1107" s="6"/>
      <c r="AL1107" s="12" t="str">
        <f t="shared" si="177"/>
        <v/>
      </c>
      <c r="AM1107" s="5"/>
      <c r="AN1107" s="27" t="str">
        <f t="shared" si="178"/>
        <v/>
      </c>
      <c r="AO1107" s="5"/>
      <c r="AP1107" s="5"/>
      <c r="AQ1107" s="6"/>
      <c r="AR1107" s="12" t="str">
        <f t="shared" si="179"/>
        <v/>
      </c>
      <c r="AS1107" s="6"/>
      <c r="AT1107" s="5"/>
      <c r="AU1107" s="53"/>
      <c r="AV1107" s="53"/>
      <c r="AW1107" s="54"/>
      <c r="AX1107" s="15" t="str">
        <f t="shared" si="180"/>
        <v/>
      </c>
      <c r="AY1107" s="5"/>
      <c r="AZ1107" s="27" t="str">
        <f>IFERROR(VLOOKUP(AY1107,vlookup!A$2:I$331,2,FALSE),"")</f>
        <v/>
      </c>
      <c r="BA1107" s="27" t="str">
        <f>IFERROR(VLOOKUP(AY1107,vlookup!A$2:I$331,3,FALSE),"")</f>
        <v/>
      </c>
      <c r="BB1107" s="5"/>
      <c r="BC1107" s="27" t="str">
        <f>IFERROR(VLOOKUP(BB1107,vlookup!D$2:E$331,2,FALSE),"")</f>
        <v/>
      </c>
      <c r="BD1107" s="5"/>
      <c r="BE1107" s="27" t="str">
        <f t="shared" si="181"/>
        <v/>
      </c>
      <c r="BF1107" s="27" t="str">
        <f>IFERROR(VLOOKUP(BE1107,vlookup!G$2:I$331,2,FALSE),"")</f>
        <v/>
      </c>
      <c r="BG1107" s="27" t="str">
        <f>IFERROR(VLOOKUP(BE1107,vlookup!G$2:I$331,3,FALSE),"")</f>
        <v/>
      </c>
      <c r="BH1107" s="5"/>
      <c r="BI1107" s="6"/>
      <c r="BJ1107" s="6"/>
      <c r="BK1107" s="6"/>
      <c r="BL1107" s="6"/>
    </row>
    <row r="1108" spans="1:64">
      <c r="A1108" s="4"/>
      <c r="B1108" s="5"/>
      <c r="C1108" s="27" t="str">
        <f>IFERROR(VLOOKUP(B1108,vlookup!A$2:I$331,2,FALSE),"")</f>
        <v/>
      </c>
      <c r="D1108" s="27" t="str">
        <f>IFERROR(VLOOKUP(B1108,vlookup!A$2:I$331,3,FALSE),"")</f>
        <v/>
      </c>
      <c r="E1108" s="5"/>
      <c r="F1108" s="27" t="str">
        <f>IFERROR(VLOOKUP(E1108,vlookup!D$2:E$331,2,FALSE),"")</f>
        <v/>
      </c>
      <c r="G1108" s="5"/>
      <c r="H1108" s="27" t="str">
        <f t="shared" si="172"/>
        <v/>
      </c>
      <c r="I1108" s="27" t="str">
        <f>IFERROR(VLOOKUP(H1108,vlookup!G$2:I$331,2,FALSE),"")</f>
        <v/>
      </c>
      <c r="J1108" s="27" t="str">
        <f>IFERROR(VLOOKUP(H1108,vlookup!G$2:I$331,3,FALSE),"")</f>
        <v/>
      </c>
      <c r="K1108" s="5"/>
      <c r="L1108" s="6"/>
      <c r="M1108" s="6"/>
      <c r="N1108" s="6"/>
      <c r="O1108" s="6"/>
      <c r="P1108" s="6"/>
      <c r="Q1108" s="14" t="str">
        <f t="shared" si="173"/>
        <v/>
      </c>
      <c r="R1108" s="5"/>
      <c r="S1108" s="6"/>
      <c r="T1108" s="6"/>
      <c r="U1108" s="5"/>
      <c r="V1108" s="45">
        <f t="shared" si="174"/>
        <v>0</v>
      </c>
      <c r="W1108" s="45">
        <f t="shared" si="175"/>
        <v>0</v>
      </c>
      <c r="X1108" s="45" t="e">
        <f t="shared" si="176"/>
        <v>#VALUE!</v>
      </c>
      <c r="Y1108" s="45">
        <f>IFERROR(VALUE(V1108),VLOOKUP(V1108,DayReplace[],2,0))</f>
        <v>0</v>
      </c>
      <c r="Z1108" s="45">
        <f>IF(V1108=0,1,
IF(OR(AND(COUNTIF(Table12[Normal and Leap Years],X1108),AA1108=3,Y1108=30),
AND(COUNTIF(Table9[MM Year],X1108),COUNTIF(Table13[Always 29-Day Months],AA1108),Y1108=30)),Y1108
-1,Y1108))</f>
        <v>1</v>
      </c>
      <c r="AA1108" s="45">
        <f>IFERROR(VALUE(W1108),VLOOKUP(W1108,MonthReplace[],2,0))</f>
        <v>0</v>
      </c>
      <c r="AB1108" s="45" t="e">
        <f>IF(COUNTIF(Table9[MM Year],X1108),VLOOKUP(AA1108,MonthSerial[],VLOOKUP(X1108,Table9[],3,0)+2,0),DATE(X1108,AA1108,0)-AC1108)</f>
        <v>#VALUE!</v>
      </c>
      <c r="AC1108" s="45" t="e">
        <f>IF(COUNTIF(Table9[MM Year],X1108),
VLOOKUP(X1108,Table9[],5,0),
DATE(X1108,1,0))</f>
        <v>#VALUE!</v>
      </c>
      <c r="AD1108" s="46" t="e">
        <f>IF(AA1108=0,DATE(YEAR(AC1108+1),7,16),
IF(V1108=0,IF(COUNTIF(Table9[MM Year],X1108),AC1108+AB1108+Z1108+15-DAY(AC1108+AB1108+Z1108+15)+16,AC1108+AB1108+Z1108-DAY(AC1108+AB1108+Z1108)+16),
IF(COUNTIF(Table9[MM Year],X1108),
IF(AC1108+AB1108+Z1108&lt;VLOOKUP(X1108,Table9[],7,0),AC1108
+AB1108+Z1108+VLOOKUP(X1108,Table9[],4,0),AC1108+AB1108+Z1108),AC1108
+AB1108+Z1108)))</f>
        <v>#VALUE!</v>
      </c>
      <c r="AE1108" s="42"/>
      <c r="AF1108" s="15" t="str">
        <f>IFERROR(IF(COUNTIF(Table9[MM Year],X1108),
IF(AD1108&lt;VLOOKUP(X1108,Table9[],7,0),AD1108
+VLOOKUP(X1108,Table9[],4,0),AD1108),AD1108
),"")</f>
        <v/>
      </c>
      <c r="AG1108" s="5"/>
      <c r="AH1108" s="5"/>
      <c r="AI1108" s="5"/>
      <c r="AJ1108" s="6"/>
      <c r="AK1108" s="6"/>
      <c r="AL1108" s="12" t="str">
        <f t="shared" si="177"/>
        <v/>
      </c>
      <c r="AM1108" s="5"/>
      <c r="AN1108" s="27" t="str">
        <f t="shared" si="178"/>
        <v/>
      </c>
      <c r="AO1108" s="5"/>
      <c r="AP1108" s="5"/>
      <c r="AQ1108" s="6"/>
      <c r="AR1108" s="12" t="str">
        <f t="shared" si="179"/>
        <v/>
      </c>
      <c r="AS1108" s="6"/>
      <c r="AT1108" s="5"/>
      <c r="AU1108" s="53"/>
      <c r="AV1108" s="53"/>
      <c r="AW1108" s="54"/>
      <c r="AX1108" s="15" t="str">
        <f t="shared" si="180"/>
        <v/>
      </c>
      <c r="AY1108" s="5"/>
      <c r="AZ1108" s="27" t="str">
        <f>IFERROR(VLOOKUP(AY1108,vlookup!A$2:I$331,2,FALSE),"")</f>
        <v/>
      </c>
      <c r="BA1108" s="27" t="str">
        <f>IFERROR(VLOOKUP(AY1108,vlookup!A$2:I$331,3,FALSE),"")</f>
        <v/>
      </c>
      <c r="BB1108" s="5"/>
      <c r="BC1108" s="27" t="str">
        <f>IFERROR(VLOOKUP(BB1108,vlookup!D$2:E$331,2,FALSE),"")</f>
        <v/>
      </c>
      <c r="BD1108" s="5"/>
      <c r="BE1108" s="27" t="str">
        <f t="shared" si="181"/>
        <v/>
      </c>
      <c r="BF1108" s="27" t="str">
        <f>IFERROR(VLOOKUP(BE1108,vlookup!G$2:I$331,2,FALSE),"")</f>
        <v/>
      </c>
      <c r="BG1108" s="27" t="str">
        <f>IFERROR(VLOOKUP(BE1108,vlookup!G$2:I$331,3,FALSE),"")</f>
        <v/>
      </c>
      <c r="BH1108" s="5"/>
      <c r="BI1108" s="6"/>
      <c r="BJ1108" s="6"/>
      <c r="BK1108" s="6"/>
      <c r="BL1108" s="6"/>
    </row>
    <row r="1109" spans="1:64">
      <c r="A1109" s="4"/>
      <c r="B1109" s="5"/>
      <c r="C1109" s="27" t="str">
        <f>IFERROR(VLOOKUP(B1109,vlookup!A$2:I$331,2,FALSE),"")</f>
        <v/>
      </c>
      <c r="D1109" s="27" t="str">
        <f>IFERROR(VLOOKUP(B1109,vlookup!A$2:I$331,3,FALSE),"")</f>
        <v/>
      </c>
      <c r="E1109" s="5"/>
      <c r="F1109" s="27" t="str">
        <f>IFERROR(VLOOKUP(E1109,vlookup!D$2:E$331,2,FALSE),"")</f>
        <v/>
      </c>
      <c r="G1109" s="5"/>
      <c r="H1109" s="27" t="str">
        <f t="shared" si="172"/>
        <v/>
      </c>
      <c r="I1109" s="27" t="str">
        <f>IFERROR(VLOOKUP(H1109,vlookup!G$2:I$331,2,FALSE),"")</f>
        <v/>
      </c>
      <c r="J1109" s="27" t="str">
        <f>IFERROR(VLOOKUP(H1109,vlookup!G$2:I$331,3,FALSE),"")</f>
        <v/>
      </c>
      <c r="K1109" s="5"/>
      <c r="L1109" s="6"/>
      <c r="M1109" s="6"/>
      <c r="N1109" s="6"/>
      <c r="O1109" s="6"/>
      <c r="P1109" s="6"/>
      <c r="Q1109" s="14" t="str">
        <f t="shared" si="173"/>
        <v/>
      </c>
      <c r="R1109" s="5"/>
      <c r="S1109" s="6"/>
      <c r="T1109" s="6"/>
      <c r="U1109" s="5"/>
      <c r="V1109" s="45">
        <f t="shared" si="174"/>
        <v>0</v>
      </c>
      <c r="W1109" s="45">
        <f t="shared" si="175"/>
        <v>0</v>
      </c>
      <c r="X1109" s="45" t="e">
        <f t="shared" si="176"/>
        <v>#VALUE!</v>
      </c>
      <c r="Y1109" s="45">
        <f>IFERROR(VALUE(V1109),VLOOKUP(V1109,DayReplace[],2,0))</f>
        <v>0</v>
      </c>
      <c r="Z1109" s="45">
        <f>IF(V1109=0,1,
IF(OR(AND(COUNTIF(Table12[Normal and Leap Years],X1109),AA1109=3,Y1109=30),
AND(COUNTIF(Table9[MM Year],X1109),COUNTIF(Table13[Always 29-Day Months],AA1109),Y1109=30)),Y1109
-1,Y1109))</f>
        <v>1</v>
      </c>
      <c r="AA1109" s="45">
        <f>IFERROR(VALUE(W1109),VLOOKUP(W1109,MonthReplace[],2,0))</f>
        <v>0</v>
      </c>
      <c r="AB1109" s="45" t="e">
        <f>IF(COUNTIF(Table9[MM Year],X1109),VLOOKUP(AA1109,MonthSerial[],VLOOKUP(X1109,Table9[],3,0)+2,0),DATE(X1109,AA1109,0)-AC1109)</f>
        <v>#VALUE!</v>
      </c>
      <c r="AC1109" s="45" t="e">
        <f>IF(COUNTIF(Table9[MM Year],X1109),
VLOOKUP(X1109,Table9[],5,0),
DATE(X1109,1,0))</f>
        <v>#VALUE!</v>
      </c>
      <c r="AD1109" s="46" t="e">
        <f>IF(AA1109=0,DATE(YEAR(AC1109+1),7,16),
IF(V1109=0,IF(COUNTIF(Table9[MM Year],X1109),AC1109+AB1109+Z1109+15-DAY(AC1109+AB1109+Z1109+15)+16,AC1109+AB1109+Z1109-DAY(AC1109+AB1109+Z1109)+16),
IF(COUNTIF(Table9[MM Year],X1109),
IF(AC1109+AB1109+Z1109&lt;VLOOKUP(X1109,Table9[],7,0),AC1109
+AB1109+Z1109+VLOOKUP(X1109,Table9[],4,0),AC1109+AB1109+Z1109),AC1109
+AB1109+Z1109)))</f>
        <v>#VALUE!</v>
      </c>
      <c r="AE1109" s="42"/>
      <c r="AF1109" s="15" t="str">
        <f>IFERROR(IF(COUNTIF(Table9[MM Year],X1109),
IF(AD1109&lt;VLOOKUP(X1109,Table9[],7,0),AD1109
+VLOOKUP(X1109,Table9[],4,0),AD1109),AD1109
),"")</f>
        <v/>
      </c>
      <c r="AG1109" s="5"/>
      <c r="AH1109" s="5"/>
      <c r="AI1109" s="5"/>
      <c r="AJ1109" s="6"/>
      <c r="AK1109" s="6"/>
      <c r="AL1109" s="12" t="str">
        <f t="shared" si="177"/>
        <v/>
      </c>
      <c r="AM1109" s="5"/>
      <c r="AN1109" s="27" t="str">
        <f t="shared" si="178"/>
        <v/>
      </c>
      <c r="AO1109" s="5"/>
      <c r="AP1109" s="5"/>
      <c r="AQ1109" s="6"/>
      <c r="AR1109" s="12" t="str">
        <f t="shared" si="179"/>
        <v/>
      </c>
      <c r="AS1109" s="6"/>
      <c r="AT1109" s="5"/>
      <c r="AU1109" s="53"/>
      <c r="AV1109" s="53"/>
      <c r="AW1109" s="54"/>
      <c r="AX1109" s="15" t="str">
        <f t="shared" si="180"/>
        <v/>
      </c>
      <c r="AY1109" s="5"/>
      <c r="AZ1109" s="27" t="str">
        <f>IFERROR(VLOOKUP(AY1109,vlookup!A$2:I$331,2,FALSE),"")</f>
        <v/>
      </c>
      <c r="BA1109" s="27" t="str">
        <f>IFERROR(VLOOKUP(AY1109,vlookup!A$2:I$331,3,FALSE),"")</f>
        <v/>
      </c>
      <c r="BB1109" s="5"/>
      <c r="BC1109" s="27" t="str">
        <f>IFERROR(VLOOKUP(BB1109,vlookup!D$2:E$331,2,FALSE),"")</f>
        <v/>
      </c>
      <c r="BD1109" s="5"/>
      <c r="BE1109" s="27" t="str">
        <f t="shared" si="181"/>
        <v/>
      </c>
      <c r="BF1109" s="27" t="str">
        <f>IFERROR(VLOOKUP(BE1109,vlookup!G$2:I$331,2,FALSE),"")</f>
        <v/>
      </c>
      <c r="BG1109" s="27" t="str">
        <f>IFERROR(VLOOKUP(BE1109,vlookup!G$2:I$331,3,FALSE),"")</f>
        <v/>
      </c>
      <c r="BH1109" s="5"/>
      <c r="BI1109" s="6"/>
      <c r="BJ1109" s="6"/>
      <c r="BK1109" s="6"/>
      <c r="BL1109" s="6"/>
    </row>
    <row r="1110" spans="1:64">
      <c r="A1110" s="4"/>
      <c r="B1110" s="5"/>
      <c r="C1110" s="27" t="str">
        <f>IFERROR(VLOOKUP(B1110,vlookup!A$2:I$331,2,FALSE),"")</f>
        <v/>
      </c>
      <c r="D1110" s="27" t="str">
        <f>IFERROR(VLOOKUP(B1110,vlookup!A$2:I$331,3,FALSE),"")</f>
        <v/>
      </c>
      <c r="E1110" s="5"/>
      <c r="F1110" s="27" t="str">
        <f>IFERROR(VLOOKUP(E1110,vlookup!D$2:E$331,2,FALSE),"")</f>
        <v/>
      </c>
      <c r="G1110" s="5"/>
      <c r="H1110" s="27" t="str">
        <f t="shared" si="172"/>
        <v/>
      </c>
      <c r="I1110" s="27" t="str">
        <f>IFERROR(VLOOKUP(H1110,vlookup!G$2:I$331,2,FALSE),"")</f>
        <v/>
      </c>
      <c r="J1110" s="27" t="str">
        <f>IFERROR(VLOOKUP(H1110,vlookup!G$2:I$331,3,FALSE),"")</f>
        <v/>
      </c>
      <c r="K1110" s="5"/>
      <c r="L1110" s="6"/>
      <c r="M1110" s="6"/>
      <c r="N1110" s="6"/>
      <c r="O1110" s="6"/>
      <c r="P1110" s="6"/>
      <c r="Q1110" s="14" t="str">
        <f t="shared" si="173"/>
        <v/>
      </c>
      <c r="R1110" s="5"/>
      <c r="S1110" s="6"/>
      <c r="T1110" s="6"/>
      <c r="U1110" s="5"/>
      <c r="V1110" s="45">
        <f t="shared" si="174"/>
        <v>0</v>
      </c>
      <c r="W1110" s="45">
        <f t="shared" si="175"/>
        <v>0</v>
      </c>
      <c r="X1110" s="45" t="e">
        <f t="shared" si="176"/>
        <v>#VALUE!</v>
      </c>
      <c r="Y1110" s="45">
        <f>IFERROR(VALUE(V1110),VLOOKUP(V1110,DayReplace[],2,0))</f>
        <v>0</v>
      </c>
      <c r="Z1110" s="45">
        <f>IF(V1110=0,1,
IF(OR(AND(COUNTIF(Table12[Normal and Leap Years],X1110),AA1110=3,Y1110=30),
AND(COUNTIF(Table9[MM Year],X1110),COUNTIF(Table13[Always 29-Day Months],AA1110),Y1110=30)),Y1110
-1,Y1110))</f>
        <v>1</v>
      </c>
      <c r="AA1110" s="45">
        <f>IFERROR(VALUE(W1110),VLOOKUP(W1110,MonthReplace[],2,0))</f>
        <v>0</v>
      </c>
      <c r="AB1110" s="45" t="e">
        <f>IF(COUNTIF(Table9[MM Year],X1110),VLOOKUP(AA1110,MonthSerial[],VLOOKUP(X1110,Table9[],3,0)+2,0),DATE(X1110,AA1110,0)-AC1110)</f>
        <v>#VALUE!</v>
      </c>
      <c r="AC1110" s="45" t="e">
        <f>IF(COUNTIF(Table9[MM Year],X1110),
VLOOKUP(X1110,Table9[],5,0),
DATE(X1110,1,0))</f>
        <v>#VALUE!</v>
      </c>
      <c r="AD1110" s="46" t="e">
        <f>IF(AA1110=0,DATE(YEAR(AC1110+1),7,16),
IF(V1110=0,IF(COUNTIF(Table9[MM Year],X1110),AC1110+AB1110+Z1110+15-DAY(AC1110+AB1110+Z1110+15)+16,AC1110+AB1110+Z1110-DAY(AC1110+AB1110+Z1110)+16),
IF(COUNTIF(Table9[MM Year],X1110),
IF(AC1110+AB1110+Z1110&lt;VLOOKUP(X1110,Table9[],7,0),AC1110
+AB1110+Z1110+VLOOKUP(X1110,Table9[],4,0),AC1110+AB1110+Z1110),AC1110
+AB1110+Z1110)))</f>
        <v>#VALUE!</v>
      </c>
      <c r="AE1110" s="42"/>
      <c r="AF1110" s="15" t="str">
        <f>IFERROR(IF(COUNTIF(Table9[MM Year],X1110),
IF(AD1110&lt;VLOOKUP(X1110,Table9[],7,0),AD1110
+VLOOKUP(X1110,Table9[],4,0),AD1110),AD1110
),"")</f>
        <v/>
      </c>
      <c r="AG1110" s="5"/>
      <c r="AH1110" s="5"/>
      <c r="AI1110" s="5"/>
      <c r="AJ1110" s="6"/>
      <c r="AK1110" s="6"/>
      <c r="AL1110" s="12" t="str">
        <f t="shared" si="177"/>
        <v/>
      </c>
      <c r="AM1110" s="5"/>
      <c r="AN1110" s="27" t="str">
        <f t="shared" si="178"/>
        <v/>
      </c>
      <c r="AO1110" s="5"/>
      <c r="AP1110" s="5"/>
      <c r="AQ1110" s="6"/>
      <c r="AR1110" s="12" t="str">
        <f t="shared" si="179"/>
        <v/>
      </c>
      <c r="AS1110" s="6"/>
      <c r="AT1110" s="5"/>
      <c r="AU1110" s="53"/>
      <c r="AV1110" s="53"/>
      <c r="AW1110" s="54"/>
      <c r="AX1110" s="15" t="str">
        <f t="shared" si="180"/>
        <v/>
      </c>
      <c r="AY1110" s="5"/>
      <c r="AZ1110" s="27" t="str">
        <f>IFERROR(VLOOKUP(AY1110,vlookup!A$2:I$331,2,FALSE),"")</f>
        <v/>
      </c>
      <c r="BA1110" s="27" t="str">
        <f>IFERROR(VLOOKUP(AY1110,vlookup!A$2:I$331,3,FALSE),"")</f>
        <v/>
      </c>
      <c r="BB1110" s="5"/>
      <c r="BC1110" s="27" t="str">
        <f>IFERROR(VLOOKUP(BB1110,vlookup!D$2:E$331,2,FALSE),"")</f>
        <v/>
      </c>
      <c r="BD1110" s="5"/>
      <c r="BE1110" s="27" t="str">
        <f t="shared" si="181"/>
        <v/>
      </c>
      <c r="BF1110" s="27" t="str">
        <f>IFERROR(VLOOKUP(BE1110,vlookup!G$2:I$331,2,FALSE),"")</f>
        <v/>
      </c>
      <c r="BG1110" s="27" t="str">
        <f>IFERROR(VLOOKUP(BE1110,vlookup!G$2:I$331,3,FALSE),"")</f>
        <v/>
      </c>
      <c r="BH1110" s="5"/>
      <c r="BI1110" s="6"/>
      <c r="BJ1110" s="6"/>
      <c r="BK1110" s="6"/>
      <c r="BL1110" s="6"/>
    </row>
    <row r="1111" spans="1:64">
      <c r="A1111" s="4"/>
      <c r="B1111" s="5"/>
      <c r="C1111" s="27" t="str">
        <f>IFERROR(VLOOKUP(B1111,vlookup!A$2:I$331,2,FALSE),"")</f>
        <v/>
      </c>
      <c r="D1111" s="27" t="str">
        <f>IFERROR(VLOOKUP(B1111,vlookup!A$2:I$331,3,FALSE),"")</f>
        <v/>
      </c>
      <c r="E1111" s="5"/>
      <c r="F1111" s="27" t="str">
        <f>IFERROR(VLOOKUP(E1111,vlookup!D$2:E$331,2,FALSE),"")</f>
        <v/>
      </c>
      <c r="G1111" s="5"/>
      <c r="H1111" s="27" t="str">
        <f t="shared" si="172"/>
        <v/>
      </c>
      <c r="I1111" s="27" t="str">
        <f>IFERROR(VLOOKUP(H1111,vlookup!G$2:I$331,2,FALSE),"")</f>
        <v/>
      </c>
      <c r="J1111" s="27" t="str">
        <f>IFERROR(VLOOKUP(H1111,vlookup!G$2:I$331,3,FALSE),"")</f>
        <v/>
      </c>
      <c r="K1111" s="5"/>
      <c r="L1111" s="6"/>
      <c r="M1111" s="6"/>
      <c r="N1111" s="6"/>
      <c r="O1111" s="6"/>
      <c r="P1111" s="6"/>
      <c r="Q1111" s="14" t="str">
        <f t="shared" si="173"/>
        <v/>
      </c>
      <c r="R1111" s="5"/>
      <c r="S1111" s="6"/>
      <c r="T1111" s="6"/>
      <c r="U1111" s="5"/>
      <c r="V1111" s="45">
        <f t="shared" si="174"/>
        <v>0</v>
      </c>
      <c r="W1111" s="45">
        <f t="shared" si="175"/>
        <v>0</v>
      </c>
      <c r="X1111" s="45" t="e">
        <f t="shared" si="176"/>
        <v>#VALUE!</v>
      </c>
      <c r="Y1111" s="45">
        <f>IFERROR(VALUE(V1111),VLOOKUP(V1111,DayReplace[],2,0))</f>
        <v>0</v>
      </c>
      <c r="Z1111" s="45">
        <f>IF(V1111=0,1,
IF(OR(AND(COUNTIF(Table12[Normal and Leap Years],X1111),AA1111=3,Y1111=30),
AND(COUNTIF(Table9[MM Year],X1111),COUNTIF(Table13[Always 29-Day Months],AA1111),Y1111=30)),Y1111
-1,Y1111))</f>
        <v>1</v>
      </c>
      <c r="AA1111" s="45">
        <f>IFERROR(VALUE(W1111),VLOOKUP(W1111,MonthReplace[],2,0))</f>
        <v>0</v>
      </c>
      <c r="AB1111" s="45" t="e">
        <f>IF(COUNTIF(Table9[MM Year],X1111),VLOOKUP(AA1111,MonthSerial[],VLOOKUP(X1111,Table9[],3,0)+2,0),DATE(X1111,AA1111,0)-AC1111)</f>
        <v>#VALUE!</v>
      </c>
      <c r="AC1111" s="45" t="e">
        <f>IF(COUNTIF(Table9[MM Year],X1111),
VLOOKUP(X1111,Table9[],5,0),
DATE(X1111,1,0))</f>
        <v>#VALUE!</v>
      </c>
      <c r="AD1111" s="46" t="e">
        <f>IF(AA1111=0,DATE(YEAR(AC1111+1),7,16),
IF(V1111=0,IF(COUNTIF(Table9[MM Year],X1111),AC1111+AB1111+Z1111+15-DAY(AC1111+AB1111+Z1111+15)+16,AC1111+AB1111+Z1111-DAY(AC1111+AB1111+Z1111)+16),
IF(COUNTIF(Table9[MM Year],X1111),
IF(AC1111+AB1111+Z1111&lt;VLOOKUP(X1111,Table9[],7,0),AC1111
+AB1111+Z1111+VLOOKUP(X1111,Table9[],4,0),AC1111+AB1111+Z1111),AC1111
+AB1111+Z1111)))</f>
        <v>#VALUE!</v>
      </c>
      <c r="AE1111" s="42"/>
      <c r="AF1111" s="15" t="str">
        <f>IFERROR(IF(COUNTIF(Table9[MM Year],X1111),
IF(AD1111&lt;VLOOKUP(X1111,Table9[],7,0),AD1111
+VLOOKUP(X1111,Table9[],4,0),AD1111),AD1111
),"")</f>
        <v/>
      </c>
      <c r="AG1111" s="5"/>
      <c r="AH1111" s="5"/>
      <c r="AI1111" s="5"/>
      <c r="AJ1111" s="6"/>
      <c r="AK1111" s="6"/>
      <c r="AL1111" s="12" t="str">
        <f t="shared" si="177"/>
        <v/>
      </c>
      <c r="AM1111" s="5"/>
      <c r="AN1111" s="27" t="str">
        <f t="shared" si="178"/>
        <v/>
      </c>
      <c r="AO1111" s="5"/>
      <c r="AP1111" s="5"/>
      <c r="AQ1111" s="6"/>
      <c r="AR1111" s="12" t="str">
        <f t="shared" si="179"/>
        <v/>
      </c>
      <c r="AS1111" s="6"/>
      <c r="AT1111" s="5"/>
      <c r="AU1111" s="53"/>
      <c r="AV1111" s="53"/>
      <c r="AW1111" s="54"/>
      <c r="AX1111" s="15" t="str">
        <f t="shared" si="180"/>
        <v/>
      </c>
      <c r="AY1111" s="5"/>
      <c r="AZ1111" s="27" t="str">
        <f>IFERROR(VLOOKUP(AY1111,vlookup!A$2:I$331,2,FALSE),"")</f>
        <v/>
      </c>
      <c r="BA1111" s="27" t="str">
        <f>IFERROR(VLOOKUP(AY1111,vlookup!A$2:I$331,3,FALSE),"")</f>
        <v/>
      </c>
      <c r="BB1111" s="5"/>
      <c r="BC1111" s="27" t="str">
        <f>IFERROR(VLOOKUP(BB1111,vlookup!D$2:E$331,2,FALSE),"")</f>
        <v/>
      </c>
      <c r="BD1111" s="5"/>
      <c r="BE1111" s="27" t="str">
        <f t="shared" si="181"/>
        <v/>
      </c>
      <c r="BF1111" s="27" t="str">
        <f>IFERROR(VLOOKUP(BE1111,vlookup!G$2:I$331,2,FALSE),"")</f>
        <v/>
      </c>
      <c r="BG1111" s="27" t="str">
        <f>IFERROR(VLOOKUP(BE1111,vlookup!G$2:I$331,3,FALSE),"")</f>
        <v/>
      </c>
      <c r="BH1111" s="5"/>
      <c r="BI1111" s="6"/>
      <c r="BJ1111" s="6"/>
      <c r="BK1111" s="6"/>
      <c r="BL1111" s="6"/>
    </row>
    <row r="1112" spans="1:64">
      <c r="A1112" s="4"/>
      <c r="B1112" s="5"/>
      <c r="C1112" s="27" t="str">
        <f>IFERROR(VLOOKUP(B1112,vlookup!A$2:I$331,2,FALSE),"")</f>
        <v/>
      </c>
      <c r="D1112" s="27" t="str">
        <f>IFERROR(VLOOKUP(B1112,vlookup!A$2:I$331,3,FALSE),"")</f>
        <v/>
      </c>
      <c r="E1112" s="5"/>
      <c r="F1112" s="27" t="str">
        <f>IFERROR(VLOOKUP(E1112,vlookup!D$2:E$331,2,FALSE),"")</f>
        <v/>
      </c>
      <c r="G1112" s="5"/>
      <c r="H1112" s="27" t="str">
        <f t="shared" si="172"/>
        <v/>
      </c>
      <c r="I1112" s="27" t="str">
        <f>IFERROR(VLOOKUP(H1112,vlookup!G$2:I$331,2,FALSE),"")</f>
        <v/>
      </c>
      <c r="J1112" s="27" t="str">
        <f>IFERROR(VLOOKUP(H1112,vlookup!G$2:I$331,3,FALSE),"")</f>
        <v/>
      </c>
      <c r="K1112" s="5"/>
      <c r="L1112" s="6"/>
      <c r="M1112" s="6"/>
      <c r="N1112" s="6"/>
      <c r="O1112" s="6"/>
      <c r="P1112" s="6"/>
      <c r="Q1112" s="14" t="str">
        <f t="shared" si="173"/>
        <v/>
      </c>
      <c r="R1112" s="5"/>
      <c r="S1112" s="6"/>
      <c r="T1112" s="6"/>
      <c r="U1112" s="5"/>
      <c r="V1112" s="45">
        <f t="shared" si="174"/>
        <v>0</v>
      </c>
      <c r="W1112" s="45">
        <f t="shared" si="175"/>
        <v>0</v>
      </c>
      <c r="X1112" s="45" t="e">
        <f t="shared" si="176"/>
        <v>#VALUE!</v>
      </c>
      <c r="Y1112" s="45">
        <f>IFERROR(VALUE(V1112),VLOOKUP(V1112,DayReplace[],2,0))</f>
        <v>0</v>
      </c>
      <c r="Z1112" s="45">
        <f>IF(V1112=0,1,
IF(OR(AND(COUNTIF(Table12[Normal and Leap Years],X1112),AA1112=3,Y1112=30),
AND(COUNTIF(Table9[MM Year],X1112),COUNTIF(Table13[Always 29-Day Months],AA1112),Y1112=30)),Y1112
-1,Y1112))</f>
        <v>1</v>
      </c>
      <c r="AA1112" s="45">
        <f>IFERROR(VALUE(W1112),VLOOKUP(W1112,MonthReplace[],2,0))</f>
        <v>0</v>
      </c>
      <c r="AB1112" s="45" t="e">
        <f>IF(COUNTIF(Table9[MM Year],X1112),VLOOKUP(AA1112,MonthSerial[],VLOOKUP(X1112,Table9[],3,0)+2,0),DATE(X1112,AA1112,0)-AC1112)</f>
        <v>#VALUE!</v>
      </c>
      <c r="AC1112" s="45" t="e">
        <f>IF(COUNTIF(Table9[MM Year],X1112),
VLOOKUP(X1112,Table9[],5,0),
DATE(X1112,1,0))</f>
        <v>#VALUE!</v>
      </c>
      <c r="AD1112" s="46" t="e">
        <f>IF(AA1112=0,DATE(YEAR(AC1112+1),7,16),
IF(V1112=0,IF(COUNTIF(Table9[MM Year],X1112),AC1112+AB1112+Z1112+15-DAY(AC1112+AB1112+Z1112+15)+16,AC1112+AB1112+Z1112-DAY(AC1112+AB1112+Z1112)+16),
IF(COUNTIF(Table9[MM Year],X1112),
IF(AC1112+AB1112+Z1112&lt;VLOOKUP(X1112,Table9[],7,0),AC1112
+AB1112+Z1112+VLOOKUP(X1112,Table9[],4,0),AC1112+AB1112+Z1112),AC1112
+AB1112+Z1112)))</f>
        <v>#VALUE!</v>
      </c>
      <c r="AE1112" s="42"/>
      <c r="AF1112" s="15" t="str">
        <f>IFERROR(IF(COUNTIF(Table9[MM Year],X1112),
IF(AD1112&lt;VLOOKUP(X1112,Table9[],7,0),AD1112
+VLOOKUP(X1112,Table9[],4,0),AD1112),AD1112
),"")</f>
        <v/>
      </c>
      <c r="AG1112" s="5"/>
      <c r="AH1112" s="5"/>
      <c r="AI1112" s="5"/>
      <c r="AJ1112" s="6"/>
      <c r="AK1112" s="6"/>
      <c r="AL1112" s="12" t="str">
        <f t="shared" si="177"/>
        <v/>
      </c>
      <c r="AM1112" s="5"/>
      <c r="AN1112" s="27" t="str">
        <f t="shared" si="178"/>
        <v/>
      </c>
      <c r="AO1112" s="5"/>
      <c r="AP1112" s="5"/>
      <c r="AQ1112" s="6"/>
      <c r="AR1112" s="12" t="str">
        <f t="shared" si="179"/>
        <v/>
      </c>
      <c r="AS1112" s="6"/>
      <c r="AT1112" s="5"/>
      <c r="AU1112" s="53"/>
      <c r="AV1112" s="53"/>
      <c r="AW1112" s="54"/>
      <c r="AX1112" s="15" t="str">
        <f t="shared" si="180"/>
        <v/>
      </c>
      <c r="AY1112" s="5"/>
      <c r="AZ1112" s="27" t="str">
        <f>IFERROR(VLOOKUP(AY1112,vlookup!A$2:I$331,2,FALSE),"")</f>
        <v/>
      </c>
      <c r="BA1112" s="27" t="str">
        <f>IFERROR(VLOOKUP(AY1112,vlookup!A$2:I$331,3,FALSE),"")</f>
        <v/>
      </c>
      <c r="BB1112" s="5"/>
      <c r="BC1112" s="27" t="str">
        <f>IFERROR(VLOOKUP(BB1112,vlookup!D$2:E$331,2,FALSE),"")</f>
        <v/>
      </c>
      <c r="BD1112" s="5"/>
      <c r="BE1112" s="27" t="str">
        <f t="shared" si="181"/>
        <v/>
      </c>
      <c r="BF1112" s="27" t="str">
        <f>IFERROR(VLOOKUP(BE1112,vlookup!G$2:I$331,2,FALSE),"")</f>
        <v/>
      </c>
      <c r="BG1112" s="27" t="str">
        <f>IFERROR(VLOOKUP(BE1112,vlookup!G$2:I$331,3,FALSE),"")</f>
        <v/>
      </c>
      <c r="BH1112" s="5"/>
      <c r="BI1112" s="6"/>
      <c r="BJ1112" s="6"/>
      <c r="BK1112" s="6"/>
      <c r="BL1112" s="6"/>
    </row>
    <row r="1113" spans="1:64">
      <c r="A1113" s="4"/>
      <c r="B1113" s="5"/>
      <c r="C1113" s="27" t="str">
        <f>IFERROR(VLOOKUP(B1113,vlookup!A$2:I$331,2,FALSE),"")</f>
        <v/>
      </c>
      <c r="D1113" s="27" t="str">
        <f>IFERROR(VLOOKUP(B1113,vlookup!A$2:I$331,3,FALSE),"")</f>
        <v/>
      </c>
      <c r="E1113" s="5"/>
      <c r="F1113" s="27" t="str">
        <f>IFERROR(VLOOKUP(E1113,vlookup!D$2:E$331,2,FALSE),"")</f>
        <v/>
      </c>
      <c r="G1113" s="5"/>
      <c r="H1113" s="27" t="str">
        <f t="shared" si="172"/>
        <v/>
      </c>
      <c r="I1113" s="27" t="str">
        <f>IFERROR(VLOOKUP(H1113,vlookup!G$2:I$331,2,FALSE),"")</f>
        <v/>
      </c>
      <c r="J1113" s="27" t="str">
        <f>IFERROR(VLOOKUP(H1113,vlookup!G$2:I$331,3,FALSE),"")</f>
        <v/>
      </c>
      <c r="K1113" s="5"/>
      <c r="L1113" s="6"/>
      <c r="M1113" s="6"/>
      <c r="N1113" s="6"/>
      <c r="O1113" s="6"/>
      <c r="P1113" s="6"/>
      <c r="Q1113" s="14" t="str">
        <f t="shared" si="173"/>
        <v/>
      </c>
      <c r="R1113" s="5"/>
      <c r="S1113" s="6"/>
      <c r="T1113" s="6"/>
      <c r="U1113" s="5"/>
      <c r="V1113" s="45">
        <f t="shared" si="174"/>
        <v>0</v>
      </c>
      <c r="W1113" s="45">
        <f t="shared" si="175"/>
        <v>0</v>
      </c>
      <c r="X1113" s="45" t="e">
        <f t="shared" si="176"/>
        <v>#VALUE!</v>
      </c>
      <c r="Y1113" s="45">
        <f>IFERROR(VALUE(V1113),VLOOKUP(V1113,DayReplace[],2,0))</f>
        <v>0</v>
      </c>
      <c r="Z1113" s="45">
        <f>IF(V1113=0,1,
IF(OR(AND(COUNTIF(Table12[Normal and Leap Years],X1113),AA1113=3,Y1113=30),
AND(COUNTIF(Table9[MM Year],X1113),COUNTIF(Table13[Always 29-Day Months],AA1113),Y1113=30)),Y1113
-1,Y1113))</f>
        <v>1</v>
      </c>
      <c r="AA1113" s="45">
        <f>IFERROR(VALUE(W1113),VLOOKUP(W1113,MonthReplace[],2,0))</f>
        <v>0</v>
      </c>
      <c r="AB1113" s="45" t="e">
        <f>IF(COUNTIF(Table9[MM Year],X1113),VLOOKUP(AA1113,MonthSerial[],VLOOKUP(X1113,Table9[],3,0)+2,0),DATE(X1113,AA1113,0)-AC1113)</f>
        <v>#VALUE!</v>
      </c>
      <c r="AC1113" s="45" t="e">
        <f>IF(COUNTIF(Table9[MM Year],X1113),
VLOOKUP(X1113,Table9[],5,0),
DATE(X1113,1,0))</f>
        <v>#VALUE!</v>
      </c>
      <c r="AD1113" s="46" t="e">
        <f>IF(AA1113=0,DATE(YEAR(AC1113+1),7,16),
IF(V1113=0,IF(COUNTIF(Table9[MM Year],X1113),AC1113+AB1113+Z1113+15-DAY(AC1113+AB1113+Z1113+15)+16,AC1113+AB1113+Z1113-DAY(AC1113+AB1113+Z1113)+16),
IF(COUNTIF(Table9[MM Year],X1113),
IF(AC1113+AB1113+Z1113&lt;VLOOKUP(X1113,Table9[],7,0),AC1113
+AB1113+Z1113+VLOOKUP(X1113,Table9[],4,0),AC1113+AB1113+Z1113),AC1113
+AB1113+Z1113)))</f>
        <v>#VALUE!</v>
      </c>
      <c r="AE1113" s="42"/>
      <c r="AF1113" s="15" t="str">
        <f>IFERROR(IF(COUNTIF(Table9[MM Year],X1113),
IF(AD1113&lt;VLOOKUP(X1113,Table9[],7,0),AD1113
+VLOOKUP(X1113,Table9[],4,0),AD1113),AD1113
),"")</f>
        <v/>
      </c>
      <c r="AG1113" s="5"/>
      <c r="AH1113" s="5"/>
      <c r="AI1113" s="5"/>
      <c r="AJ1113" s="6"/>
      <c r="AK1113" s="6"/>
      <c r="AL1113" s="12" t="str">
        <f t="shared" si="177"/>
        <v/>
      </c>
      <c r="AM1113" s="5"/>
      <c r="AN1113" s="27" t="str">
        <f t="shared" si="178"/>
        <v/>
      </c>
      <c r="AO1113" s="5"/>
      <c r="AP1113" s="5"/>
      <c r="AQ1113" s="6"/>
      <c r="AR1113" s="12" t="str">
        <f t="shared" si="179"/>
        <v/>
      </c>
      <c r="AS1113" s="6"/>
      <c r="AT1113" s="5"/>
      <c r="AU1113" s="53"/>
      <c r="AV1113" s="53"/>
      <c r="AW1113" s="54"/>
      <c r="AX1113" s="15" t="str">
        <f t="shared" si="180"/>
        <v/>
      </c>
      <c r="AY1113" s="5"/>
      <c r="AZ1113" s="27" t="str">
        <f>IFERROR(VLOOKUP(AY1113,vlookup!A$2:I$331,2,FALSE),"")</f>
        <v/>
      </c>
      <c r="BA1113" s="27" t="str">
        <f>IFERROR(VLOOKUP(AY1113,vlookup!A$2:I$331,3,FALSE),"")</f>
        <v/>
      </c>
      <c r="BB1113" s="5"/>
      <c r="BC1113" s="27" t="str">
        <f>IFERROR(VLOOKUP(BB1113,vlookup!D$2:E$331,2,FALSE),"")</f>
        <v/>
      </c>
      <c r="BD1113" s="5"/>
      <c r="BE1113" s="27" t="str">
        <f t="shared" si="181"/>
        <v/>
      </c>
      <c r="BF1113" s="27" t="str">
        <f>IFERROR(VLOOKUP(BE1113,vlookup!G$2:I$331,2,FALSE),"")</f>
        <v/>
      </c>
      <c r="BG1113" s="27" t="str">
        <f>IFERROR(VLOOKUP(BE1113,vlookup!G$2:I$331,3,FALSE),"")</f>
        <v/>
      </c>
      <c r="BH1113" s="5"/>
      <c r="BI1113" s="6"/>
      <c r="BJ1113" s="6"/>
      <c r="BK1113" s="6"/>
      <c r="BL1113" s="6"/>
    </row>
    <row r="1114" spans="1:64">
      <c r="A1114" s="4"/>
      <c r="B1114" s="5"/>
      <c r="C1114" s="27" t="str">
        <f>IFERROR(VLOOKUP(B1114,vlookup!A$2:I$331,2,FALSE),"")</f>
        <v/>
      </c>
      <c r="D1114" s="27" t="str">
        <f>IFERROR(VLOOKUP(B1114,vlookup!A$2:I$331,3,FALSE),"")</f>
        <v/>
      </c>
      <c r="E1114" s="5"/>
      <c r="F1114" s="27" t="str">
        <f>IFERROR(VLOOKUP(E1114,vlookup!D$2:E$331,2,FALSE),"")</f>
        <v/>
      </c>
      <c r="G1114" s="5"/>
      <c r="H1114" s="27" t="str">
        <f t="shared" si="172"/>
        <v/>
      </c>
      <c r="I1114" s="27" t="str">
        <f>IFERROR(VLOOKUP(H1114,vlookup!G$2:I$331,2,FALSE),"")</f>
        <v/>
      </c>
      <c r="J1114" s="27" t="str">
        <f>IFERROR(VLOOKUP(H1114,vlookup!G$2:I$331,3,FALSE),"")</f>
        <v/>
      </c>
      <c r="K1114" s="5"/>
      <c r="L1114" s="6"/>
      <c r="M1114" s="6"/>
      <c r="N1114" s="6"/>
      <c r="O1114" s="6"/>
      <c r="P1114" s="6"/>
      <c r="Q1114" s="14" t="str">
        <f t="shared" si="173"/>
        <v/>
      </c>
      <c r="R1114" s="5"/>
      <c r="S1114" s="6"/>
      <c r="T1114" s="6"/>
      <c r="U1114" s="5"/>
      <c r="V1114" s="45">
        <f t="shared" si="174"/>
        <v>0</v>
      </c>
      <c r="W1114" s="45">
        <f t="shared" si="175"/>
        <v>0</v>
      </c>
      <c r="X1114" s="45" t="e">
        <f t="shared" si="176"/>
        <v>#VALUE!</v>
      </c>
      <c r="Y1114" s="45">
        <f>IFERROR(VALUE(V1114),VLOOKUP(V1114,DayReplace[],2,0))</f>
        <v>0</v>
      </c>
      <c r="Z1114" s="45">
        <f>IF(V1114=0,1,
IF(OR(AND(COUNTIF(Table12[Normal and Leap Years],X1114),AA1114=3,Y1114=30),
AND(COUNTIF(Table9[MM Year],X1114),COUNTIF(Table13[Always 29-Day Months],AA1114),Y1114=30)),Y1114
-1,Y1114))</f>
        <v>1</v>
      </c>
      <c r="AA1114" s="45">
        <f>IFERROR(VALUE(W1114),VLOOKUP(W1114,MonthReplace[],2,0))</f>
        <v>0</v>
      </c>
      <c r="AB1114" s="45" t="e">
        <f>IF(COUNTIF(Table9[MM Year],X1114),VLOOKUP(AA1114,MonthSerial[],VLOOKUP(X1114,Table9[],3,0)+2,0),DATE(X1114,AA1114,0)-AC1114)</f>
        <v>#VALUE!</v>
      </c>
      <c r="AC1114" s="45" t="e">
        <f>IF(COUNTIF(Table9[MM Year],X1114),
VLOOKUP(X1114,Table9[],5,0),
DATE(X1114,1,0))</f>
        <v>#VALUE!</v>
      </c>
      <c r="AD1114" s="46" t="e">
        <f>IF(AA1114=0,DATE(YEAR(AC1114+1),7,16),
IF(V1114=0,IF(COUNTIF(Table9[MM Year],X1114),AC1114+AB1114+Z1114+15-DAY(AC1114+AB1114+Z1114+15)+16,AC1114+AB1114+Z1114-DAY(AC1114+AB1114+Z1114)+16),
IF(COUNTIF(Table9[MM Year],X1114),
IF(AC1114+AB1114+Z1114&lt;VLOOKUP(X1114,Table9[],7,0),AC1114
+AB1114+Z1114+VLOOKUP(X1114,Table9[],4,0),AC1114+AB1114+Z1114),AC1114
+AB1114+Z1114)))</f>
        <v>#VALUE!</v>
      </c>
      <c r="AE1114" s="42"/>
      <c r="AF1114" s="15" t="str">
        <f>IFERROR(IF(COUNTIF(Table9[MM Year],X1114),
IF(AD1114&lt;VLOOKUP(X1114,Table9[],7,0),AD1114
+VLOOKUP(X1114,Table9[],4,0),AD1114),AD1114
),"")</f>
        <v/>
      </c>
      <c r="AG1114" s="5"/>
      <c r="AH1114" s="5"/>
      <c r="AI1114" s="5"/>
      <c r="AJ1114" s="6"/>
      <c r="AK1114" s="6"/>
      <c r="AL1114" s="12" t="str">
        <f t="shared" si="177"/>
        <v/>
      </c>
      <c r="AM1114" s="5"/>
      <c r="AN1114" s="27" t="str">
        <f t="shared" si="178"/>
        <v/>
      </c>
      <c r="AO1114" s="5"/>
      <c r="AP1114" s="5"/>
      <c r="AQ1114" s="6"/>
      <c r="AR1114" s="12" t="str">
        <f t="shared" si="179"/>
        <v/>
      </c>
      <c r="AS1114" s="6"/>
      <c r="AT1114" s="5"/>
      <c r="AU1114" s="53"/>
      <c r="AV1114" s="53"/>
      <c r="AW1114" s="54"/>
      <c r="AX1114" s="15" t="str">
        <f t="shared" si="180"/>
        <v/>
      </c>
      <c r="AY1114" s="5"/>
      <c r="AZ1114" s="27" t="str">
        <f>IFERROR(VLOOKUP(AY1114,vlookup!A$2:I$331,2,FALSE),"")</f>
        <v/>
      </c>
      <c r="BA1114" s="27" t="str">
        <f>IFERROR(VLOOKUP(AY1114,vlookup!A$2:I$331,3,FALSE),"")</f>
        <v/>
      </c>
      <c r="BB1114" s="5"/>
      <c r="BC1114" s="27" t="str">
        <f>IFERROR(VLOOKUP(BB1114,vlookup!D$2:E$331,2,FALSE),"")</f>
        <v/>
      </c>
      <c r="BD1114" s="5"/>
      <c r="BE1114" s="27" t="str">
        <f t="shared" si="181"/>
        <v/>
      </c>
      <c r="BF1114" s="27" t="str">
        <f>IFERROR(VLOOKUP(BE1114,vlookup!G$2:I$331,2,FALSE),"")</f>
        <v/>
      </c>
      <c r="BG1114" s="27" t="str">
        <f>IFERROR(VLOOKUP(BE1114,vlookup!G$2:I$331,3,FALSE),"")</f>
        <v/>
      </c>
      <c r="BH1114" s="5"/>
      <c r="BI1114" s="6"/>
      <c r="BJ1114" s="6"/>
      <c r="BK1114" s="6"/>
      <c r="BL1114" s="6"/>
    </row>
    <row r="1115" spans="1:64">
      <c r="A1115" s="4"/>
      <c r="B1115" s="5"/>
      <c r="C1115" s="27" t="str">
        <f>IFERROR(VLOOKUP(B1115,vlookup!A$2:I$331,2,FALSE),"")</f>
        <v/>
      </c>
      <c r="D1115" s="27" t="str">
        <f>IFERROR(VLOOKUP(B1115,vlookup!A$2:I$331,3,FALSE),"")</f>
        <v/>
      </c>
      <c r="E1115" s="5"/>
      <c r="F1115" s="27" t="str">
        <f>IFERROR(VLOOKUP(E1115,vlookup!D$2:E$331,2,FALSE),"")</f>
        <v/>
      </c>
      <c r="G1115" s="5"/>
      <c r="H1115" s="27" t="str">
        <f t="shared" si="172"/>
        <v/>
      </c>
      <c r="I1115" s="27" t="str">
        <f>IFERROR(VLOOKUP(H1115,vlookup!G$2:I$331,2,FALSE),"")</f>
        <v/>
      </c>
      <c r="J1115" s="27" t="str">
        <f>IFERROR(VLOOKUP(H1115,vlookup!G$2:I$331,3,FALSE),"")</f>
        <v/>
      </c>
      <c r="K1115" s="5"/>
      <c r="L1115" s="6"/>
      <c r="M1115" s="6"/>
      <c r="N1115" s="6"/>
      <c r="O1115" s="6"/>
      <c r="P1115" s="6"/>
      <c r="Q1115" s="14" t="str">
        <f t="shared" si="173"/>
        <v/>
      </c>
      <c r="R1115" s="5"/>
      <c r="S1115" s="6"/>
      <c r="T1115" s="6"/>
      <c r="U1115" s="5"/>
      <c r="V1115" s="45">
        <f t="shared" si="174"/>
        <v>0</v>
      </c>
      <c r="W1115" s="45">
        <f t="shared" si="175"/>
        <v>0</v>
      </c>
      <c r="X1115" s="45" t="e">
        <f t="shared" si="176"/>
        <v>#VALUE!</v>
      </c>
      <c r="Y1115" s="45">
        <f>IFERROR(VALUE(V1115),VLOOKUP(V1115,DayReplace[],2,0))</f>
        <v>0</v>
      </c>
      <c r="Z1115" s="45">
        <f>IF(V1115=0,1,
IF(OR(AND(COUNTIF(Table12[Normal and Leap Years],X1115),AA1115=3,Y1115=30),
AND(COUNTIF(Table9[MM Year],X1115),COUNTIF(Table13[Always 29-Day Months],AA1115),Y1115=30)),Y1115
-1,Y1115))</f>
        <v>1</v>
      </c>
      <c r="AA1115" s="45">
        <f>IFERROR(VALUE(W1115),VLOOKUP(W1115,MonthReplace[],2,0))</f>
        <v>0</v>
      </c>
      <c r="AB1115" s="45" t="e">
        <f>IF(COUNTIF(Table9[MM Year],X1115),VLOOKUP(AA1115,MonthSerial[],VLOOKUP(X1115,Table9[],3,0)+2,0),DATE(X1115,AA1115,0)-AC1115)</f>
        <v>#VALUE!</v>
      </c>
      <c r="AC1115" s="45" t="e">
        <f>IF(COUNTIF(Table9[MM Year],X1115),
VLOOKUP(X1115,Table9[],5,0),
DATE(X1115,1,0))</f>
        <v>#VALUE!</v>
      </c>
      <c r="AD1115" s="46" t="e">
        <f>IF(AA1115=0,DATE(YEAR(AC1115+1),7,16),
IF(V1115=0,IF(COUNTIF(Table9[MM Year],X1115),AC1115+AB1115+Z1115+15-DAY(AC1115+AB1115+Z1115+15)+16,AC1115+AB1115+Z1115-DAY(AC1115+AB1115+Z1115)+16),
IF(COUNTIF(Table9[MM Year],X1115),
IF(AC1115+AB1115+Z1115&lt;VLOOKUP(X1115,Table9[],7,0),AC1115
+AB1115+Z1115+VLOOKUP(X1115,Table9[],4,0),AC1115+AB1115+Z1115),AC1115
+AB1115+Z1115)))</f>
        <v>#VALUE!</v>
      </c>
      <c r="AE1115" s="42"/>
      <c r="AF1115" s="15" t="str">
        <f>IFERROR(IF(COUNTIF(Table9[MM Year],X1115),
IF(AD1115&lt;VLOOKUP(X1115,Table9[],7,0),AD1115
+VLOOKUP(X1115,Table9[],4,0),AD1115),AD1115
),"")</f>
        <v/>
      </c>
      <c r="AG1115" s="5"/>
      <c r="AH1115" s="5"/>
      <c r="AI1115" s="5"/>
      <c r="AJ1115" s="6"/>
      <c r="AK1115" s="6"/>
      <c r="AL1115" s="12" t="str">
        <f t="shared" si="177"/>
        <v/>
      </c>
      <c r="AM1115" s="5"/>
      <c r="AN1115" s="27" t="str">
        <f t="shared" si="178"/>
        <v/>
      </c>
      <c r="AO1115" s="5"/>
      <c r="AP1115" s="5"/>
      <c r="AQ1115" s="6"/>
      <c r="AR1115" s="12" t="str">
        <f t="shared" si="179"/>
        <v/>
      </c>
      <c r="AS1115" s="6"/>
      <c r="AT1115" s="5"/>
      <c r="AU1115" s="53"/>
      <c r="AV1115" s="53"/>
      <c r="AW1115" s="54"/>
      <c r="AX1115" s="15" t="str">
        <f t="shared" si="180"/>
        <v/>
      </c>
      <c r="AY1115" s="5"/>
      <c r="AZ1115" s="27" t="str">
        <f>IFERROR(VLOOKUP(AY1115,vlookup!A$2:I$331,2,FALSE),"")</f>
        <v/>
      </c>
      <c r="BA1115" s="27" t="str">
        <f>IFERROR(VLOOKUP(AY1115,vlookup!A$2:I$331,3,FALSE),"")</f>
        <v/>
      </c>
      <c r="BB1115" s="5"/>
      <c r="BC1115" s="27" t="str">
        <f>IFERROR(VLOOKUP(BB1115,vlookup!D$2:E$331,2,FALSE),"")</f>
        <v/>
      </c>
      <c r="BD1115" s="5"/>
      <c r="BE1115" s="27" t="str">
        <f t="shared" si="181"/>
        <v/>
      </c>
      <c r="BF1115" s="27" t="str">
        <f>IFERROR(VLOOKUP(BE1115,vlookup!G$2:I$331,2,FALSE),"")</f>
        <v/>
      </c>
      <c r="BG1115" s="27" t="str">
        <f>IFERROR(VLOOKUP(BE1115,vlookup!G$2:I$331,3,FALSE),"")</f>
        <v/>
      </c>
      <c r="BH1115" s="5"/>
      <c r="BI1115" s="6"/>
      <c r="BJ1115" s="6"/>
      <c r="BK1115" s="6"/>
      <c r="BL1115" s="6"/>
    </row>
    <row r="1116" spans="1:64">
      <c r="A1116" s="4"/>
      <c r="B1116" s="5"/>
      <c r="C1116" s="27" t="str">
        <f>IFERROR(VLOOKUP(B1116,vlookup!A$2:I$331,2,FALSE),"")</f>
        <v/>
      </c>
      <c r="D1116" s="27" t="str">
        <f>IFERROR(VLOOKUP(B1116,vlookup!A$2:I$331,3,FALSE),"")</f>
        <v/>
      </c>
      <c r="E1116" s="5"/>
      <c r="F1116" s="27" t="str">
        <f>IFERROR(VLOOKUP(E1116,vlookup!D$2:E$331,2,FALSE),"")</f>
        <v/>
      </c>
      <c r="G1116" s="5"/>
      <c r="H1116" s="27" t="str">
        <f t="shared" si="172"/>
        <v/>
      </c>
      <c r="I1116" s="27" t="str">
        <f>IFERROR(VLOOKUP(H1116,vlookup!G$2:I$331,2,FALSE),"")</f>
        <v/>
      </c>
      <c r="J1116" s="27" t="str">
        <f>IFERROR(VLOOKUP(H1116,vlookup!G$2:I$331,3,FALSE),"")</f>
        <v/>
      </c>
      <c r="K1116" s="5"/>
      <c r="L1116" s="6"/>
      <c r="M1116" s="6"/>
      <c r="N1116" s="6"/>
      <c r="O1116" s="6"/>
      <c r="P1116" s="6"/>
      <c r="Q1116" s="14" t="str">
        <f t="shared" si="173"/>
        <v/>
      </c>
      <c r="R1116" s="5"/>
      <c r="S1116" s="6"/>
      <c r="T1116" s="6"/>
      <c r="U1116" s="5"/>
      <c r="V1116" s="45">
        <f t="shared" si="174"/>
        <v>0</v>
      </c>
      <c r="W1116" s="45">
        <f t="shared" si="175"/>
        <v>0</v>
      </c>
      <c r="X1116" s="45" t="e">
        <f t="shared" si="176"/>
        <v>#VALUE!</v>
      </c>
      <c r="Y1116" s="45">
        <f>IFERROR(VALUE(V1116),VLOOKUP(V1116,DayReplace[],2,0))</f>
        <v>0</v>
      </c>
      <c r="Z1116" s="45">
        <f>IF(V1116=0,1,
IF(OR(AND(COUNTIF(Table12[Normal and Leap Years],X1116),AA1116=3,Y1116=30),
AND(COUNTIF(Table9[MM Year],X1116),COUNTIF(Table13[Always 29-Day Months],AA1116),Y1116=30)),Y1116
-1,Y1116))</f>
        <v>1</v>
      </c>
      <c r="AA1116" s="45">
        <f>IFERROR(VALUE(W1116),VLOOKUP(W1116,MonthReplace[],2,0))</f>
        <v>0</v>
      </c>
      <c r="AB1116" s="45" t="e">
        <f>IF(COUNTIF(Table9[MM Year],X1116),VLOOKUP(AA1116,MonthSerial[],VLOOKUP(X1116,Table9[],3,0)+2,0),DATE(X1116,AA1116,0)-AC1116)</f>
        <v>#VALUE!</v>
      </c>
      <c r="AC1116" s="45" t="e">
        <f>IF(COUNTIF(Table9[MM Year],X1116),
VLOOKUP(X1116,Table9[],5,0),
DATE(X1116,1,0))</f>
        <v>#VALUE!</v>
      </c>
      <c r="AD1116" s="46" t="e">
        <f>IF(AA1116=0,DATE(YEAR(AC1116+1),7,16),
IF(V1116=0,IF(COUNTIF(Table9[MM Year],X1116),AC1116+AB1116+Z1116+15-DAY(AC1116+AB1116+Z1116+15)+16,AC1116+AB1116+Z1116-DAY(AC1116+AB1116+Z1116)+16),
IF(COUNTIF(Table9[MM Year],X1116),
IF(AC1116+AB1116+Z1116&lt;VLOOKUP(X1116,Table9[],7,0),AC1116
+AB1116+Z1116+VLOOKUP(X1116,Table9[],4,0),AC1116+AB1116+Z1116),AC1116
+AB1116+Z1116)))</f>
        <v>#VALUE!</v>
      </c>
      <c r="AE1116" s="42"/>
      <c r="AF1116" s="15" t="str">
        <f>IFERROR(IF(COUNTIF(Table9[MM Year],X1116),
IF(AD1116&lt;VLOOKUP(X1116,Table9[],7,0),AD1116
+VLOOKUP(X1116,Table9[],4,0),AD1116),AD1116
),"")</f>
        <v/>
      </c>
      <c r="AG1116" s="5"/>
      <c r="AH1116" s="5"/>
      <c r="AI1116" s="5"/>
      <c r="AJ1116" s="6"/>
      <c r="AK1116" s="6"/>
      <c r="AL1116" s="12" t="str">
        <f t="shared" si="177"/>
        <v/>
      </c>
      <c r="AM1116" s="5"/>
      <c r="AN1116" s="27" t="str">
        <f t="shared" si="178"/>
        <v/>
      </c>
      <c r="AO1116" s="5"/>
      <c r="AP1116" s="5"/>
      <c r="AQ1116" s="6"/>
      <c r="AR1116" s="12" t="str">
        <f t="shared" si="179"/>
        <v/>
      </c>
      <c r="AS1116" s="6"/>
      <c r="AT1116" s="5"/>
      <c r="AU1116" s="53"/>
      <c r="AV1116" s="53"/>
      <c r="AW1116" s="54"/>
      <c r="AX1116" s="15" t="str">
        <f t="shared" si="180"/>
        <v/>
      </c>
      <c r="AY1116" s="5"/>
      <c r="AZ1116" s="27" t="str">
        <f>IFERROR(VLOOKUP(AY1116,vlookup!A$2:I$331,2,FALSE),"")</f>
        <v/>
      </c>
      <c r="BA1116" s="27" t="str">
        <f>IFERROR(VLOOKUP(AY1116,vlookup!A$2:I$331,3,FALSE),"")</f>
        <v/>
      </c>
      <c r="BB1116" s="5"/>
      <c r="BC1116" s="27" t="str">
        <f>IFERROR(VLOOKUP(BB1116,vlookup!D$2:E$331,2,FALSE),"")</f>
        <v/>
      </c>
      <c r="BD1116" s="5"/>
      <c r="BE1116" s="27" t="str">
        <f t="shared" si="181"/>
        <v/>
      </c>
      <c r="BF1116" s="27" t="str">
        <f>IFERROR(VLOOKUP(BE1116,vlookup!G$2:I$331,2,FALSE),"")</f>
        <v/>
      </c>
      <c r="BG1116" s="27" t="str">
        <f>IFERROR(VLOOKUP(BE1116,vlookup!G$2:I$331,3,FALSE),"")</f>
        <v/>
      </c>
      <c r="BH1116" s="5"/>
      <c r="BI1116" s="6"/>
      <c r="BJ1116" s="6"/>
      <c r="BK1116" s="6"/>
      <c r="BL1116" s="6"/>
    </row>
    <row r="1117" spans="1:64">
      <c r="A1117" s="4"/>
      <c r="B1117" s="5"/>
      <c r="C1117" s="27" t="str">
        <f>IFERROR(VLOOKUP(B1117,vlookup!A$2:I$331,2,FALSE),"")</f>
        <v/>
      </c>
      <c r="D1117" s="27" t="str">
        <f>IFERROR(VLOOKUP(B1117,vlookup!A$2:I$331,3,FALSE),"")</f>
        <v/>
      </c>
      <c r="E1117" s="5"/>
      <c r="F1117" s="27" t="str">
        <f>IFERROR(VLOOKUP(E1117,vlookup!D$2:E$331,2,FALSE),"")</f>
        <v/>
      </c>
      <c r="G1117" s="5"/>
      <c r="H1117" s="27" t="str">
        <f t="shared" si="172"/>
        <v/>
      </c>
      <c r="I1117" s="27" t="str">
        <f>IFERROR(VLOOKUP(H1117,vlookup!G$2:I$331,2,FALSE),"")</f>
        <v/>
      </c>
      <c r="J1117" s="27" t="str">
        <f>IFERROR(VLOOKUP(H1117,vlookup!G$2:I$331,3,FALSE),"")</f>
        <v/>
      </c>
      <c r="K1117" s="5"/>
      <c r="L1117" s="6"/>
      <c r="M1117" s="6"/>
      <c r="N1117" s="6"/>
      <c r="O1117" s="6"/>
      <c r="P1117" s="6"/>
      <c r="Q1117" s="14" t="str">
        <f t="shared" si="173"/>
        <v/>
      </c>
      <c r="R1117" s="5"/>
      <c r="S1117" s="6"/>
      <c r="T1117" s="6"/>
      <c r="U1117" s="5"/>
      <c r="V1117" s="45">
        <f t="shared" si="174"/>
        <v>0</v>
      </c>
      <c r="W1117" s="45">
        <f t="shared" si="175"/>
        <v>0</v>
      </c>
      <c r="X1117" s="45" t="e">
        <f t="shared" si="176"/>
        <v>#VALUE!</v>
      </c>
      <c r="Y1117" s="45">
        <f>IFERROR(VALUE(V1117),VLOOKUP(V1117,DayReplace[],2,0))</f>
        <v>0</v>
      </c>
      <c r="Z1117" s="45">
        <f>IF(V1117=0,1,
IF(OR(AND(COUNTIF(Table12[Normal and Leap Years],X1117),AA1117=3,Y1117=30),
AND(COUNTIF(Table9[MM Year],X1117),COUNTIF(Table13[Always 29-Day Months],AA1117),Y1117=30)),Y1117
-1,Y1117))</f>
        <v>1</v>
      </c>
      <c r="AA1117" s="45">
        <f>IFERROR(VALUE(W1117),VLOOKUP(W1117,MonthReplace[],2,0))</f>
        <v>0</v>
      </c>
      <c r="AB1117" s="45" t="e">
        <f>IF(COUNTIF(Table9[MM Year],X1117),VLOOKUP(AA1117,MonthSerial[],VLOOKUP(X1117,Table9[],3,0)+2,0),DATE(X1117,AA1117,0)-AC1117)</f>
        <v>#VALUE!</v>
      </c>
      <c r="AC1117" s="45" t="e">
        <f>IF(COUNTIF(Table9[MM Year],X1117),
VLOOKUP(X1117,Table9[],5,0),
DATE(X1117,1,0))</f>
        <v>#VALUE!</v>
      </c>
      <c r="AD1117" s="46" t="e">
        <f>IF(AA1117=0,DATE(YEAR(AC1117+1),7,16),
IF(V1117=0,IF(COUNTIF(Table9[MM Year],X1117),AC1117+AB1117+Z1117+15-DAY(AC1117+AB1117+Z1117+15)+16,AC1117+AB1117+Z1117-DAY(AC1117+AB1117+Z1117)+16),
IF(COUNTIF(Table9[MM Year],X1117),
IF(AC1117+AB1117+Z1117&lt;VLOOKUP(X1117,Table9[],7,0),AC1117
+AB1117+Z1117+VLOOKUP(X1117,Table9[],4,0),AC1117+AB1117+Z1117),AC1117
+AB1117+Z1117)))</f>
        <v>#VALUE!</v>
      </c>
      <c r="AE1117" s="42"/>
      <c r="AF1117" s="15" t="str">
        <f>IFERROR(IF(COUNTIF(Table9[MM Year],X1117),
IF(AD1117&lt;VLOOKUP(X1117,Table9[],7,0),AD1117
+VLOOKUP(X1117,Table9[],4,0),AD1117),AD1117
),"")</f>
        <v/>
      </c>
      <c r="AG1117" s="5"/>
      <c r="AH1117" s="5"/>
      <c r="AI1117" s="5"/>
      <c r="AJ1117" s="6"/>
      <c r="AK1117" s="6"/>
      <c r="AL1117" s="12" t="str">
        <f t="shared" si="177"/>
        <v/>
      </c>
      <c r="AM1117" s="5"/>
      <c r="AN1117" s="27" t="str">
        <f t="shared" si="178"/>
        <v/>
      </c>
      <c r="AO1117" s="5"/>
      <c r="AP1117" s="5"/>
      <c r="AQ1117" s="6"/>
      <c r="AR1117" s="12" t="str">
        <f t="shared" si="179"/>
        <v/>
      </c>
      <c r="AS1117" s="6"/>
      <c r="AT1117" s="5"/>
      <c r="AU1117" s="53"/>
      <c r="AV1117" s="53"/>
      <c r="AW1117" s="54"/>
      <c r="AX1117" s="15" t="str">
        <f t="shared" si="180"/>
        <v/>
      </c>
      <c r="AY1117" s="5"/>
      <c r="AZ1117" s="27" t="str">
        <f>IFERROR(VLOOKUP(AY1117,vlookup!A$2:I$331,2,FALSE),"")</f>
        <v/>
      </c>
      <c r="BA1117" s="27" t="str">
        <f>IFERROR(VLOOKUP(AY1117,vlookup!A$2:I$331,3,FALSE),"")</f>
        <v/>
      </c>
      <c r="BB1117" s="5"/>
      <c r="BC1117" s="27" t="str">
        <f>IFERROR(VLOOKUP(BB1117,vlookup!D$2:E$331,2,FALSE),"")</f>
        <v/>
      </c>
      <c r="BD1117" s="5"/>
      <c r="BE1117" s="27" t="str">
        <f t="shared" si="181"/>
        <v/>
      </c>
      <c r="BF1117" s="27" t="str">
        <f>IFERROR(VLOOKUP(BE1117,vlookup!G$2:I$331,2,FALSE),"")</f>
        <v/>
      </c>
      <c r="BG1117" s="27" t="str">
        <f>IFERROR(VLOOKUP(BE1117,vlookup!G$2:I$331,3,FALSE),"")</f>
        <v/>
      </c>
      <c r="BH1117" s="5"/>
      <c r="BI1117" s="6"/>
      <c r="BJ1117" s="6"/>
      <c r="BK1117" s="6"/>
      <c r="BL1117" s="6"/>
    </row>
    <row r="1118" spans="1:64">
      <c r="A1118" s="4"/>
      <c r="B1118" s="5"/>
      <c r="C1118" s="27" t="str">
        <f>IFERROR(VLOOKUP(B1118,vlookup!A$2:I$331,2,FALSE),"")</f>
        <v/>
      </c>
      <c r="D1118" s="27" t="str">
        <f>IFERROR(VLOOKUP(B1118,vlookup!A$2:I$331,3,FALSE),"")</f>
        <v/>
      </c>
      <c r="E1118" s="5"/>
      <c r="F1118" s="27" t="str">
        <f>IFERROR(VLOOKUP(E1118,vlookup!D$2:E$331,2,FALSE),"")</f>
        <v/>
      </c>
      <c r="G1118" s="5"/>
      <c r="H1118" s="27" t="str">
        <f t="shared" si="172"/>
        <v/>
      </c>
      <c r="I1118" s="27" t="str">
        <f>IFERROR(VLOOKUP(H1118,vlookup!G$2:I$331,2,FALSE),"")</f>
        <v/>
      </c>
      <c r="J1118" s="27" t="str">
        <f>IFERROR(VLOOKUP(H1118,vlookup!G$2:I$331,3,FALSE),"")</f>
        <v/>
      </c>
      <c r="K1118" s="5"/>
      <c r="L1118" s="6"/>
      <c r="M1118" s="6"/>
      <c r="N1118" s="6"/>
      <c r="O1118" s="6"/>
      <c r="P1118" s="6"/>
      <c r="Q1118" s="14" t="str">
        <f t="shared" si="173"/>
        <v/>
      </c>
      <c r="R1118" s="5"/>
      <c r="S1118" s="6"/>
      <c r="T1118" s="6"/>
      <c r="U1118" s="5"/>
      <c r="V1118" s="45">
        <f t="shared" si="174"/>
        <v>0</v>
      </c>
      <c r="W1118" s="45">
        <f t="shared" si="175"/>
        <v>0</v>
      </c>
      <c r="X1118" s="45" t="e">
        <f t="shared" si="176"/>
        <v>#VALUE!</v>
      </c>
      <c r="Y1118" s="45">
        <f>IFERROR(VALUE(V1118),VLOOKUP(V1118,DayReplace[],2,0))</f>
        <v>0</v>
      </c>
      <c r="Z1118" s="45">
        <f>IF(V1118=0,1,
IF(OR(AND(COUNTIF(Table12[Normal and Leap Years],X1118),AA1118=3,Y1118=30),
AND(COUNTIF(Table9[MM Year],X1118),COUNTIF(Table13[Always 29-Day Months],AA1118),Y1118=30)),Y1118
-1,Y1118))</f>
        <v>1</v>
      </c>
      <c r="AA1118" s="45">
        <f>IFERROR(VALUE(W1118),VLOOKUP(W1118,MonthReplace[],2,0))</f>
        <v>0</v>
      </c>
      <c r="AB1118" s="45" t="e">
        <f>IF(COUNTIF(Table9[MM Year],X1118),VLOOKUP(AA1118,MonthSerial[],VLOOKUP(X1118,Table9[],3,0)+2,0),DATE(X1118,AA1118,0)-AC1118)</f>
        <v>#VALUE!</v>
      </c>
      <c r="AC1118" s="45" t="e">
        <f>IF(COUNTIF(Table9[MM Year],X1118),
VLOOKUP(X1118,Table9[],5,0),
DATE(X1118,1,0))</f>
        <v>#VALUE!</v>
      </c>
      <c r="AD1118" s="46" t="e">
        <f>IF(AA1118=0,DATE(YEAR(AC1118+1),7,16),
IF(V1118=0,IF(COUNTIF(Table9[MM Year],X1118),AC1118+AB1118+Z1118+15-DAY(AC1118+AB1118+Z1118+15)+16,AC1118+AB1118+Z1118-DAY(AC1118+AB1118+Z1118)+16),
IF(COUNTIF(Table9[MM Year],X1118),
IF(AC1118+AB1118+Z1118&lt;VLOOKUP(X1118,Table9[],7,0),AC1118
+AB1118+Z1118+VLOOKUP(X1118,Table9[],4,0),AC1118+AB1118+Z1118),AC1118
+AB1118+Z1118)))</f>
        <v>#VALUE!</v>
      </c>
      <c r="AE1118" s="42"/>
      <c r="AF1118" s="15" t="str">
        <f>IFERROR(IF(COUNTIF(Table9[MM Year],X1118),
IF(AD1118&lt;VLOOKUP(X1118,Table9[],7,0),AD1118
+VLOOKUP(X1118,Table9[],4,0),AD1118),AD1118
),"")</f>
        <v/>
      </c>
      <c r="AG1118" s="5"/>
      <c r="AH1118" s="5"/>
      <c r="AI1118" s="5"/>
      <c r="AJ1118" s="6"/>
      <c r="AK1118" s="6"/>
      <c r="AL1118" s="12" t="str">
        <f t="shared" si="177"/>
        <v/>
      </c>
      <c r="AM1118" s="5"/>
      <c r="AN1118" s="27" t="str">
        <f t="shared" si="178"/>
        <v/>
      </c>
      <c r="AO1118" s="5"/>
      <c r="AP1118" s="5"/>
      <c r="AQ1118" s="6"/>
      <c r="AR1118" s="12" t="str">
        <f t="shared" si="179"/>
        <v/>
      </c>
      <c r="AS1118" s="6"/>
      <c r="AT1118" s="5"/>
      <c r="AU1118" s="53"/>
      <c r="AV1118" s="53"/>
      <c r="AW1118" s="54"/>
      <c r="AX1118" s="15" t="str">
        <f t="shared" si="180"/>
        <v/>
      </c>
      <c r="AY1118" s="5"/>
      <c r="AZ1118" s="27" t="str">
        <f>IFERROR(VLOOKUP(AY1118,vlookup!A$2:I$331,2,FALSE),"")</f>
        <v/>
      </c>
      <c r="BA1118" s="27" t="str">
        <f>IFERROR(VLOOKUP(AY1118,vlookup!A$2:I$331,3,FALSE),"")</f>
        <v/>
      </c>
      <c r="BB1118" s="5"/>
      <c r="BC1118" s="27" t="str">
        <f>IFERROR(VLOOKUP(BB1118,vlookup!D$2:E$331,2,FALSE),"")</f>
        <v/>
      </c>
      <c r="BD1118" s="5"/>
      <c r="BE1118" s="27" t="str">
        <f t="shared" si="181"/>
        <v/>
      </c>
      <c r="BF1118" s="27" t="str">
        <f>IFERROR(VLOOKUP(BE1118,vlookup!G$2:I$331,2,FALSE),"")</f>
        <v/>
      </c>
      <c r="BG1118" s="27" t="str">
        <f>IFERROR(VLOOKUP(BE1118,vlookup!G$2:I$331,3,FALSE),"")</f>
        <v/>
      </c>
      <c r="BH1118" s="5"/>
      <c r="BI1118" s="6"/>
      <c r="BJ1118" s="6"/>
      <c r="BK1118" s="6"/>
      <c r="BL1118" s="6"/>
    </row>
    <row r="1119" spans="1:64">
      <c r="A1119" s="4"/>
      <c r="B1119" s="5"/>
      <c r="C1119" s="27" t="str">
        <f>IFERROR(VLOOKUP(B1119,vlookup!A$2:I$331,2,FALSE),"")</f>
        <v/>
      </c>
      <c r="D1119" s="27" t="str">
        <f>IFERROR(VLOOKUP(B1119,vlookup!A$2:I$331,3,FALSE),"")</f>
        <v/>
      </c>
      <c r="E1119" s="5"/>
      <c r="F1119" s="27" t="str">
        <f>IFERROR(VLOOKUP(E1119,vlookup!D$2:E$331,2,FALSE),"")</f>
        <v/>
      </c>
      <c r="G1119" s="5"/>
      <c r="H1119" s="27" t="str">
        <f t="shared" si="172"/>
        <v/>
      </c>
      <c r="I1119" s="27" t="str">
        <f>IFERROR(VLOOKUP(H1119,vlookup!G$2:I$331,2,FALSE),"")</f>
        <v/>
      </c>
      <c r="J1119" s="27" t="str">
        <f>IFERROR(VLOOKUP(H1119,vlookup!G$2:I$331,3,FALSE),"")</f>
        <v/>
      </c>
      <c r="K1119" s="5"/>
      <c r="L1119" s="6"/>
      <c r="M1119" s="6"/>
      <c r="N1119" s="6"/>
      <c r="O1119" s="6"/>
      <c r="P1119" s="6"/>
      <c r="Q1119" s="14" t="str">
        <f t="shared" si="173"/>
        <v/>
      </c>
      <c r="R1119" s="5"/>
      <c r="S1119" s="6"/>
      <c r="T1119" s="6"/>
      <c r="U1119" s="5"/>
      <c r="V1119" s="45">
        <f t="shared" si="174"/>
        <v>0</v>
      </c>
      <c r="W1119" s="45">
        <f t="shared" si="175"/>
        <v>0</v>
      </c>
      <c r="X1119" s="45" t="e">
        <f t="shared" si="176"/>
        <v>#VALUE!</v>
      </c>
      <c r="Y1119" s="45">
        <f>IFERROR(VALUE(V1119),VLOOKUP(V1119,DayReplace[],2,0))</f>
        <v>0</v>
      </c>
      <c r="Z1119" s="45">
        <f>IF(V1119=0,1,
IF(OR(AND(COUNTIF(Table12[Normal and Leap Years],X1119),AA1119=3,Y1119=30),
AND(COUNTIF(Table9[MM Year],X1119),COUNTIF(Table13[Always 29-Day Months],AA1119),Y1119=30)),Y1119
-1,Y1119))</f>
        <v>1</v>
      </c>
      <c r="AA1119" s="45">
        <f>IFERROR(VALUE(W1119),VLOOKUP(W1119,MonthReplace[],2,0))</f>
        <v>0</v>
      </c>
      <c r="AB1119" s="45" t="e">
        <f>IF(COUNTIF(Table9[MM Year],X1119),VLOOKUP(AA1119,MonthSerial[],VLOOKUP(X1119,Table9[],3,0)+2,0),DATE(X1119,AA1119,0)-AC1119)</f>
        <v>#VALUE!</v>
      </c>
      <c r="AC1119" s="45" t="e">
        <f>IF(COUNTIF(Table9[MM Year],X1119),
VLOOKUP(X1119,Table9[],5,0),
DATE(X1119,1,0))</f>
        <v>#VALUE!</v>
      </c>
      <c r="AD1119" s="46" t="e">
        <f>IF(AA1119=0,DATE(YEAR(AC1119+1),7,16),
IF(V1119=0,IF(COUNTIF(Table9[MM Year],X1119),AC1119+AB1119+Z1119+15-DAY(AC1119+AB1119+Z1119+15)+16,AC1119+AB1119+Z1119-DAY(AC1119+AB1119+Z1119)+16),
IF(COUNTIF(Table9[MM Year],X1119),
IF(AC1119+AB1119+Z1119&lt;VLOOKUP(X1119,Table9[],7,0),AC1119
+AB1119+Z1119+VLOOKUP(X1119,Table9[],4,0),AC1119+AB1119+Z1119),AC1119
+AB1119+Z1119)))</f>
        <v>#VALUE!</v>
      </c>
      <c r="AE1119" s="42"/>
      <c r="AF1119" s="15" t="str">
        <f>IFERROR(IF(COUNTIF(Table9[MM Year],X1119),
IF(AD1119&lt;VLOOKUP(X1119,Table9[],7,0),AD1119
+VLOOKUP(X1119,Table9[],4,0),AD1119),AD1119
),"")</f>
        <v/>
      </c>
      <c r="AG1119" s="5"/>
      <c r="AH1119" s="5"/>
      <c r="AI1119" s="5"/>
      <c r="AJ1119" s="6"/>
      <c r="AK1119" s="6"/>
      <c r="AL1119" s="12" t="str">
        <f t="shared" si="177"/>
        <v/>
      </c>
      <c r="AM1119" s="5"/>
      <c r="AN1119" s="27" t="str">
        <f t="shared" si="178"/>
        <v/>
      </c>
      <c r="AO1119" s="5"/>
      <c r="AP1119" s="5"/>
      <c r="AQ1119" s="6"/>
      <c r="AR1119" s="12" t="str">
        <f t="shared" si="179"/>
        <v/>
      </c>
      <c r="AS1119" s="6"/>
      <c r="AT1119" s="5"/>
      <c r="AU1119" s="53"/>
      <c r="AV1119" s="53"/>
      <c r="AW1119" s="54"/>
      <c r="AX1119" s="15" t="str">
        <f t="shared" si="180"/>
        <v/>
      </c>
      <c r="AY1119" s="5"/>
      <c r="AZ1119" s="27" t="str">
        <f>IFERROR(VLOOKUP(AY1119,vlookup!A$2:I$331,2,FALSE),"")</f>
        <v/>
      </c>
      <c r="BA1119" s="27" t="str">
        <f>IFERROR(VLOOKUP(AY1119,vlookup!A$2:I$331,3,FALSE),"")</f>
        <v/>
      </c>
      <c r="BB1119" s="5"/>
      <c r="BC1119" s="27" t="str">
        <f>IFERROR(VLOOKUP(BB1119,vlookup!D$2:E$331,2,FALSE),"")</f>
        <v/>
      </c>
      <c r="BD1119" s="5"/>
      <c r="BE1119" s="27" t="str">
        <f t="shared" si="181"/>
        <v/>
      </c>
      <c r="BF1119" s="27" t="str">
        <f>IFERROR(VLOOKUP(BE1119,vlookup!G$2:I$331,2,FALSE),"")</f>
        <v/>
      </c>
      <c r="BG1119" s="27" t="str">
        <f>IFERROR(VLOOKUP(BE1119,vlookup!G$2:I$331,3,FALSE),"")</f>
        <v/>
      </c>
      <c r="BH1119" s="5"/>
      <c r="BI1119" s="6"/>
      <c r="BJ1119" s="6"/>
      <c r="BK1119" s="6"/>
      <c r="BL1119" s="6"/>
    </row>
    <row r="1120" spans="1:64">
      <c r="A1120" s="4"/>
      <c r="B1120" s="5"/>
      <c r="C1120" s="27" t="str">
        <f>IFERROR(VLOOKUP(B1120,vlookup!A$2:I$331,2,FALSE),"")</f>
        <v/>
      </c>
      <c r="D1120" s="27" t="str">
        <f>IFERROR(VLOOKUP(B1120,vlookup!A$2:I$331,3,FALSE),"")</f>
        <v/>
      </c>
      <c r="E1120" s="5"/>
      <c r="F1120" s="27" t="str">
        <f>IFERROR(VLOOKUP(E1120,vlookup!D$2:E$331,2,FALSE),"")</f>
        <v/>
      </c>
      <c r="G1120" s="5"/>
      <c r="H1120" s="27" t="str">
        <f t="shared" si="172"/>
        <v/>
      </c>
      <c r="I1120" s="27" t="str">
        <f>IFERROR(VLOOKUP(H1120,vlookup!G$2:I$331,2,FALSE),"")</f>
        <v/>
      </c>
      <c r="J1120" s="27" t="str">
        <f>IFERROR(VLOOKUP(H1120,vlookup!G$2:I$331,3,FALSE),"")</f>
        <v/>
      </c>
      <c r="K1120" s="5"/>
      <c r="L1120" s="6"/>
      <c r="M1120" s="6"/>
      <c r="N1120" s="6"/>
      <c r="O1120" s="6"/>
      <c r="P1120" s="6"/>
      <c r="Q1120" s="14" t="str">
        <f t="shared" si="173"/>
        <v/>
      </c>
      <c r="R1120" s="5"/>
      <c r="S1120" s="6"/>
      <c r="T1120" s="6"/>
      <c r="U1120" s="5"/>
      <c r="V1120" s="45">
        <f t="shared" si="174"/>
        <v>0</v>
      </c>
      <c r="W1120" s="45">
        <f t="shared" si="175"/>
        <v>0</v>
      </c>
      <c r="X1120" s="45" t="e">
        <f t="shared" si="176"/>
        <v>#VALUE!</v>
      </c>
      <c r="Y1120" s="45">
        <f>IFERROR(VALUE(V1120),VLOOKUP(V1120,DayReplace[],2,0))</f>
        <v>0</v>
      </c>
      <c r="Z1120" s="45">
        <f>IF(V1120=0,1,
IF(OR(AND(COUNTIF(Table12[Normal and Leap Years],X1120),AA1120=3,Y1120=30),
AND(COUNTIF(Table9[MM Year],X1120),COUNTIF(Table13[Always 29-Day Months],AA1120),Y1120=30)),Y1120
-1,Y1120))</f>
        <v>1</v>
      </c>
      <c r="AA1120" s="45">
        <f>IFERROR(VALUE(W1120),VLOOKUP(W1120,MonthReplace[],2,0))</f>
        <v>0</v>
      </c>
      <c r="AB1120" s="45" t="e">
        <f>IF(COUNTIF(Table9[MM Year],X1120),VLOOKUP(AA1120,MonthSerial[],VLOOKUP(X1120,Table9[],3,0)+2,0),DATE(X1120,AA1120,0)-AC1120)</f>
        <v>#VALUE!</v>
      </c>
      <c r="AC1120" s="45" t="e">
        <f>IF(COUNTIF(Table9[MM Year],X1120),
VLOOKUP(X1120,Table9[],5,0),
DATE(X1120,1,0))</f>
        <v>#VALUE!</v>
      </c>
      <c r="AD1120" s="46" t="e">
        <f>IF(AA1120=0,DATE(YEAR(AC1120+1),7,16),
IF(V1120=0,IF(COUNTIF(Table9[MM Year],X1120),AC1120+AB1120+Z1120+15-DAY(AC1120+AB1120+Z1120+15)+16,AC1120+AB1120+Z1120-DAY(AC1120+AB1120+Z1120)+16),
IF(COUNTIF(Table9[MM Year],X1120),
IF(AC1120+AB1120+Z1120&lt;VLOOKUP(X1120,Table9[],7,0),AC1120
+AB1120+Z1120+VLOOKUP(X1120,Table9[],4,0),AC1120+AB1120+Z1120),AC1120
+AB1120+Z1120)))</f>
        <v>#VALUE!</v>
      </c>
      <c r="AE1120" s="42"/>
      <c r="AF1120" s="15" t="str">
        <f>IFERROR(IF(COUNTIF(Table9[MM Year],X1120),
IF(AD1120&lt;VLOOKUP(X1120,Table9[],7,0),AD1120
+VLOOKUP(X1120,Table9[],4,0),AD1120),AD1120
),"")</f>
        <v/>
      </c>
      <c r="AG1120" s="5"/>
      <c r="AH1120" s="5"/>
      <c r="AI1120" s="5"/>
      <c r="AJ1120" s="6"/>
      <c r="AK1120" s="6"/>
      <c r="AL1120" s="12" t="str">
        <f t="shared" si="177"/>
        <v/>
      </c>
      <c r="AM1120" s="5"/>
      <c r="AN1120" s="27" t="str">
        <f t="shared" si="178"/>
        <v/>
      </c>
      <c r="AO1120" s="5"/>
      <c r="AP1120" s="5"/>
      <c r="AQ1120" s="6"/>
      <c r="AR1120" s="12" t="str">
        <f t="shared" si="179"/>
        <v/>
      </c>
      <c r="AS1120" s="6"/>
      <c r="AT1120" s="5"/>
      <c r="AU1120" s="53"/>
      <c r="AV1120" s="53"/>
      <c r="AW1120" s="54"/>
      <c r="AX1120" s="15" t="str">
        <f t="shared" si="180"/>
        <v/>
      </c>
      <c r="AY1120" s="5"/>
      <c r="AZ1120" s="27" t="str">
        <f>IFERROR(VLOOKUP(AY1120,vlookup!A$2:I$331,2,FALSE),"")</f>
        <v/>
      </c>
      <c r="BA1120" s="27" t="str">
        <f>IFERROR(VLOOKUP(AY1120,vlookup!A$2:I$331,3,FALSE),"")</f>
        <v/>
      </c>
      <c r="BB1120" s="5"/>
      <c r="BC1120" s="27" t="str">
        <f>IFERROR(VLOOKUP(BB1120,vlookup!D$2:E$331,2,FALSE),"")</f>
        <v/>
      </c>
      <c r="BD1120" s="5"/>
      <c r="BE1120" s="27" t="str">
        <f t="shared" si="181"/>
        <v/>
      </c>
      <c r="BF1120" s="27" t="str">
        <f>IFERROR(VLOOKUP(BE1120,vlookup!G$2:I$331,2,FALSE),"")</f>
        <v/>
      </c>
      <c r="BG1120" s="27" t="str">
        <f>IFERROR(VLOOKUP(BE1120,vlookup!G$2:I$331,3,FALSE),"")</f>
        <v/>
      </c>
      <c r="BH1120" s="5"/>
      <c r="BI1120" s="6"/>
      <c r="BJ1120" s="6"/>
      <c r="BK1120" s="6"/>
      <c r="BL1120" s="6"/>
    </row>
    <row r="1121" spans="1:64">
      <c r="A1121" s="4"/>
      <c r="B1121" s="5"/>
      <c r="C1121" s="27" t="str">
        <f>IFERROR(VLOOKUP(B1121,vlookup!A$2:I$331,2,FALSE),"")</f>
        <v/>
      </c>
      <c r="D1121" s="27" t="str">
        <f>IFERROR(VLOOKUP(B1121,vlookup!A$2:I$331,3,FALSE),"")</f>
        <v/>
      </c>
      <c r="E1121" s="5"/>
      <c r="F1121" s="27" t="str">
        <f>IFERROR(VLOOKUP(E1121,vlookup!D$2:E$331,2,FALSE),"")</f>
        <v/>
      </c>
      <c r="G1121" s="5"/>
      <c r="H1121" s="27" t="str">
        <f t="shared" si="172"/>
        <v/>
      </c>
      <c r="I1121" s="27" t="str">
        <f>IFERROR(VLOOKUP(H1121,vlookup!G$2:I$331,2,FALSE),"")</f>
        <v/>
      </c>
      <c r="J1121" s="27" t="str">
        <f>IFERROR(VLOOKUP(H1121,vlookup!G$2:I$331,3,FALSE),"")</f>
        <v/>
      </c>
      <c r="K1121" s="5"/>
      <c r="L1121" s="6"/>
      <c r="M1121" s="6"/>
      <c r="N1121" s="6"/>
      <c r="O1121" s="6"/>
      <c r="P1121" s="6"/>
      <c r="Q1121" s="14" t="str">
        <f t="shared" si="173"/>
        <v/>
      </c>
      <c r="R1121" s="5"/>
      <c r="S1121" s="6"/>
      <c r="T1121" s="6"/>
      <c r="U1121" s="5"/>
      <c r="V1121" s="45">
        <f t="shared" si="174"/>
        <v>0</v>
      </c>
      <c r="W1121" s="45">
        <f t="shared" si="175"/>
        <v>0</v>
      </c>
      <c r="X1121" s="45" t="e">
        <f t="shared" si="176"/>
        <v>#VALUE!</v>
      </c>
      <c r="Y1121" s="45">
        <f>IFERROR(VALUE(V1121),VLOOKUP(V1121,DayReplace[],2,0))</f>
        <v>0</v>
      </c>
      <c r="Z1121" s="45">
        <f>IF(V1121=0,1,
IF(OR(AND(COUNTIF(Table12[Normal and Leap Years],X1121),AA1121=3,Y1121=30),
AND(COUNTIF(Table9[MM Year],X1121),COUNTIF(Table13[Always 29-Day Months],AA1121),Y1121=30)),Y1121
-1,Y1121))</f>
        <v>1</v>
      </c>
      <c r="AA1121" s="45">
        <f>IFERROR(VALUE(W1121),VLOOKUP(W1121,MonthReplace[],2,0))</f>
        <v>0</v>
      </c>
      <c r="AB1121" s="45" t="e">
        <f>IF(COUNTIF(Table9[MM Year],X1121),VLOOKUP(AA1121,MonthSerial[],VLOOKUP(X1121,Table9[],3,0)+2,0),DATE(X1121,AA1121,0)-AC1121)</f>
        <v>#VALUE!</v>
      </c>
      <c r="AC1121" s="45" t="e">
        <f>IF(COUNTIF(Table9[MM Year],X1121),
VLOOKUP(X1121,Table9[],5,0),
DATE(X1121,1,0))</f>
        <v>#VALUE!</v>
      </c>
      <c r="AD1121" s="46" t="e">
        <f>IF(AA1121=0,DATE(YEAR(AC1121+1),7,16),
IF(V1121=0,IF(COUNTIF(Table9[MM Year],X1121),AC1121+AB1121+Z1121+15-DAY(AC1121+AB1121+Z1121+15)+16,AC1121+AB1121+Z1121-DAY(AC1121+AB1121+Z1121)+16),
IF(COUNTIF(Table9[MM Year],X1121),
IF(AC1121+AB1121+Z1121&lt;VLOOKUP(X1121,Table9[],7,0),AC1121
+AB1121+Z1121+VLOOKUP(X1121,Table9[],4,0),AC1121+AB1121+Z1121),AC1121
+AB1121+Z1121)))</f>
        <v>#VALUE!</v>
      </c>
      <c r="AE1121" s="42"/>
      <c r="AF1121" s="15" t="str">
        <f>IFERROR(IF(COUNTIF(Table9[MM Year],X1121),
IF(AD1121&lt;VLOOKUP(X1121,Table9[],7,0),AD1121
+VLOOKUP(X1121,Table9[],4,0),AD1121),AD1121
),"")</f>
        <v/>
      </c>
      <c r="AG1121" s="5"/>
      <c r="AH1121" s="5"/>
      <c r="AI1121" s="5"/>
      <c r="AJ1121" s="6"/>
      <c r="AK1121" s="6"/>
      <c r="AL1121" s="12" t="str">
        <f t="shared" si="177"/>
        <v/>
      </c>
      <c r="AM1121" s="5"/>
      <c r="AN1121" s="27" t="str">
        <f t="shared" si="178"/>
        <v/>
      </c>
      <c r="AO1121" s="5"/>
      <c r="AP1121" s="5"/>
      <c r="AQ1121" s="6"/>
      <c r="AR1121" s="12" t="str">
        <f t="shared" si="179"/>
        <v/>
      </c>
      <c r="AS1121" s="6"/>
      <c r="AT1121" s="5"/>
      <c r="AU1121" s="53"/>
      <c r="AV1121" s="53"/>
      <c r="AW1121" s="54"/>
      <c r="AX1121" s="15" t="str">
        <f t="shared" si="180"/>
        <v/>
      </c>
      <c r="AY1121" s="5"/>
      <c r="AZ1121" s="27" t="str">
        <f>IFERROR(VLOOKUP(AY1121,vlookup!A$2:I$331,2,FALSE),"")</f>
        <v/>
      </c>
      <c r="BA1121" s="27" t="str">
        <f>IFERROR(VLOOKUP(AY1121,vlookup!A$2:I$331,3,FALSE),"")</f>
        <v/>
      </c>
      <c r="BB1121" s="5"/>
      <c r="BC1121" s="27" t="str">
        <f>IFERROR(VLOOKUP(BB1121,vlookup!D$2:E$331,2,FALSE),"")</f>
        <v/>
      </c>
      <c r="BD1121" s="5"/>
      <c r="BE1121" s="27" t="str">
        <f t="shared" si="181"/>
        <v/>
      </c>
      <c r="BF1121" s="27" t="str">
        <f>IFERROR(VLOOKUP(BE1121,vlookup!G$2:I$331,2,FALSE),"")</f>
        <v/>
      </c>
      <c r="BG1121" s="27" t="str">
        <f>IFERROR(VLOOKUP(BE1121,vlookup!G$2:I$331,3,FALSE),"")</f>
        <v/>
      </c>
      <c r="BH1121" s="5"/>
      <c r="BI1121" s="6"/>
      <c r="BJ1121" s="6"/>
      <c r="BK1121" s="6"/>
      <c r="BL1121" s="6"/>
    </row>
    <row r="1122" spans="1:64">
      <c r="A1122" s="4"/>
      <c r="B1122" s="5"/>
      <c r="C1122" s="27" t="str">
        <f>IFERROR(VLOOKUP(B1122,vlookup!A$2:I$331,2,FALSE),"")</f>
        <v/>
      </c>
      <c r="D1122" s="27" t="str">
        <f>IFERROR(VLOOKUP(B1122,vlookup!A$2:I$331,3,FALSE),"")</f>
        <v/>
      </c>
      <c r="E1122" s="5"/>
      <c r="F1122" s="27" t="str">
        <f>IFERROR(VLOOKUP(E1122,vlookup!D$2:E$331,2,FALSE),"")</f>
        <v/>
      </c>
      <c r="G1122" s="5"/>
      <c r="H1122" s="27" t="str">
        <f t="shared" si="172"/>
        <v/>
      </c>
      <c r="I1122" s="27" t="str">
        <f>IFERROR(VLOOKUP(H1122,vlookup!G$2:I$331,2,FALSE),"")</f>
        <v/>
      </c>
      <c r="J1122" s="27" t="str">
        <f>IFERROR(VLOOKUP(H1122,vlookup!G$2:I$331,3,FALSE),"")</f>
        <v/>
      </c>
      <c r="K1122" s="5"/>
      <c r="L1122" s="6"/>
      <c r="M1122" s="6"/>
      <c r="N1122" s="6"/>
      <c r="O1122" s="6"/>
      <c r="P1122" s="6"/>
      <c r="Q1122" s="14" t="str">
        <f t="shared" si="173"/>
        <v/>
      </c>
      <c r="R1122" s="5"/>
      <c r="S1122" s="6"/>
      <c r="T1122" s="6"/>
      <c r="U1122" s="5"/>
      <c r="V1122" s="45">
        <f t="shared" si="174"/>
        <v>0</v>
      </c>
      <c r="W1122" s="45">
        <f t="shared" si="175"/>
        <v>0</v>
      </c>
      <c r="X1122" s="45" t="e">
        <f t="shared" si="176"/>
        <v>#VALUE!</v>
      </c>
      <c r="Y1122" s="45">
        <f>IFERROR(VALUE(V1122),VLOOKUP(V1122,DayReplace[],2,0))</f>
        <v>0</v>
      </c>
      <c r="Z1122" s="45">
        <f>IF(V1122=0,1,
IF(OR(AND(COUNTIF(Table12[Normal and Leap Years],X1122),AA1122=3,Y1122=30),
AND(COUNTIF(Table9[MM Year],X1122),COUNTIF(Table13[Always 29-Day Months],AA1122),Y1122=30)),Y1122
-1,Y1122))</f>
        <v>1</v>
      </c>
      <c r="AA1122" s="45">
        <f>IFERROR(VALUE(W1122),VLOOKUP(W1122,MonthReplace[],2,0))</f>
        <v>0</v>
      </c>
      <c r="AB1122" s="45" t="e">
        <f>IF(COUNTIF(Table9[MM Year],X1122),VLOOKUP(AA1122,MonthSerial[],VLOOKUP(X1122,Table9[],3,0)+2,0),DATE(X1122,AA1122,0)-AC1122)</f>
        <v>#VALUE!</v>
      </c>
      <c r="AC1122" s="45" t="e">
        <f>IF(COUNTIF(Table9[MM Year],X1122),
VLOOKUP(X1122,Table9[],5,0),
DATE(X1122,1,0))</f>
        <v>#VALUE!</v>
      </c>
      <c r="AD1122" s="46" t="e">
        <f>IF(AA1122=0,DATE(YEAR(AC1122+1),7,16),
IF(V1122=0,IF(COUNTIF(Table9[MM Year],X1122),AC1122+AB1122+Z1122+15-DAY(AC1122+AB1122+Z1122+15)+16,AC1122+AB1122+Z1122-DAY(AC1122+AB1122+Z1122)+16),
IF(COUNTIF(Table9[MM Year],X1122),
IF(AC1122+AB1122+Z1122&lt;VLOOKUP(X1122,Table9[],7,0),AC1122
+AB1122+Z1122+VLOOKUP(X1122,Table9[],4,0),AC1122+AB1122+Z1122),AC1122
+AB1122+Z1122)))</f>
        <v>#VALUE!</v>
      </c>
      <c r="AE1122" s="42"/>
      <c r="AF1122" s="15" t="str">
        <f>IFERROR(IF(COUNTIF(Table9[MM Year],X1122),
IF(AD1122&lt;VLOOKUP(X1122,Table9[],7,0),AD1122
+VLOOKUP(X1122,Table9[],4,0),AD1122),AD1122
),"")</f>
        <v/>
      </c>
      <c r="AG1122" s="5"/>
      <c r="AH1122" s="5"/>
      <c r="AI1122" s="5"/>
      <c r="AJ1122" s="6"/>
      <c r="AK1122" s="6"/>
      <c r="AL1122" s="12" t="str">
        <f t="shared" si="177"/>
        <v/>
      </c>
      <c r="AM1122" s="5"/>
      <c r="AN1122" s="27" t="str">
        <f t="shared" si="178"/>
        <v/>
      </c>
      <c r="AO1122" s="5"/>
      <c r="AP1122" s="5"/>
      <c r="AQ1122" s="6"/>
      <c r="AR1122" s="12" t="str">
        <f t="shared" si="179"/>
        <v/>
      </c>
      <c r="AS1122" s="6"/>
      <c r="AT1122" s="5"/>
      <c r="AU1122" s="53"/>
      <c r="AV1122" s="53"/>
      <c r="AW1122" s="54"/>
      <c r="AX1122" s="15" t="str">
        <f t="shared" si="180"/>
        <v/>
      </c>
      <c r="AY1122" s="5"/>
      <c r="AZ1122" s="27" t="str">
        <f>IFERROR(VLOOKUP(AY1122,vlookup!A$2:I$331,2,FALSE),"")</f>
        <v/>
      </c>
      <c r="BA1122" s="27" t="str">
        <f>IFERROR(VLOOKUP(AY1122,vlookup!A$2:I$331,3,FALSE),"")</f>
        <v/>
      </c>
      <c r="BB1122" s="5"/>
      <c r="BC1122" s="27" t="str">
        <f>IFERROR(VLOOKUP(BB1122,vlookup!D$2:E$331,2,FALSE),"")</f>
        <v/>
      </c>
      <c r="BD1122" s="5"/>
      <c r="BE1122" s="27" t="str">
        <f t="shared" si="181"/>
        <v/>
      </c>
      <c r="BF1122" s="27" t="str">
        <f>IFERROR(VLOOKUP(BE1122,vlookup!G$2:I$331,2,FALSE),"")</f>
        <v/>
      </c>
      <c r="BG1122" s="27" t="str">
        <f>IFERROR(VLOOKUP(BE1122,vlookup!G$2:I$331,3,FALSE),"")</f>
        <v/>
      </c>
      <c r="BH1122" s="5"/>
      <c r="BI1122" s="6"/>
      <c r="BJ1122" s="6"/>
      <c r="BK1122" s="6"/>
      <c r="BL1122" s="6"/>
    </row>
    <row r="1123" spans="1:64">
      <c r="A1123" s="4"/>
      <c r="B1123" s="5"/>
      <c r="C1123" s="27" t="str">
        <f>IFERROR(VLOOKUP(B1123,vlookup!A$2:I$331,2,FALSE),"")</f>
        <v/>
      </c>
      <c r="D1123" s="27" t="str">
        <f>IFERROR(VLOOKUP(B1123,vlookup!A$2:I$331,3,FALSE),"")</f>
        <v/>
      </c>
      <c r="E1123" s="5"/>
      <c r="F1123" s="27" t="str">
        <f>IFERROR(VLOOKUP(E1123,vlookup!D$2:E$331,2,FALSE),"")</f>
        <v/>
      </c>
      <c r="G1123" s="5"/>
      <c r="H1123" s="27" t="str">
        <f t="shared" si="172"/>
        <v/>
      </c>
      <c r="I1123" s="27" t="str">
        <f>IFERROR(VLOOKUP(H1123,vlookup!G$2:I$331,2,FALSE),"")</f>
        <v/>
      </c>
      <c r="J1123" s="27" t="str">
        <f>IFERROR(VLOOKUP(H1123,vlookup!G$2:I$331,3,FALSE),"")</f>
        <v/>
      </c>
      <c r="K1123" s="5"/>
      <c r="L1123" s="6"/>
      <c r="M1123" s="6"/>
      <c r="N1123" s="6"/>
      <c r="O1123" s="6"/>
      <c r="P1123" s="6"/>
      <c r="Q1123" s="14" t="str">
        <f t="shared" si="173"/>
        <v/>
      </c>
      <c r="R1123" s="5"/>
      <c r="S1123" s="6"/>
      <c r="T1123" s="6"/>
      <c r="U1123" s="5"/>
      <c r="V1123" s="45">
        <f t="shared" si="174"/>
        <v>0</v>
      </c>
      <c r="W1123" s="45">
        <f t="shared" si="175"/>
        <v>0</v>
      </c>
      <c r="X1123" s="45" t="e">
        <f t="shared" si="176"/>
        <v>#VALUE!</v>
      </c>
      <c r="Y1123" s="45">
        <f>IFERROR(VALUE(V1123),VLOOKUP(V1123,DayReplace[],2,0))</f>
        <v>0</v>
      </c>
      <c r="Z1123" s="45">
        <f>IF(V1123=0,1,
IF(OR(AND(COUNTIF(Table12[Normal and Leap Years],X1123),AA1123=3,Y1123=30),
AND(COUNTIF(Table9[MM Year],X1123),COUNTIF(Table13[Always 29-Day Months],AA1123),Y1123=30)),Y1123
-1,Y1123))</f>
        <v>1</v>
      </c>
      <c r="AA1123" s="45">
        <f>IFERROR(VALUE(W1123),VLOOKUP(W1123,MonthReplace[],2,0))</f>
        <v>0</v>
      </c>
      <c r="AB1123" s="45" t="e">
        <f>IF(COUNTIF(Table9[MM Year],X1123),VLOOKUP(AA1123,MonthSerial[],VLOOKUP(X1123,Table9[],3,0)+2,0),DATE(X1123,AA1123,0)-AC1123)</f>
        <v>#VALUE!</v>
      </c>
      <c r="AC1123" s="45" t="e">
        <f>IF(COUNTIF(Table9[MM Year],X1123),
VLOOKUP(X1123,Table9[],5,0),
DATE(X1123,1,0))</f>
        <v>#VALUE!</v>
      </c>
      <c r="AD1123" s="46" t="e">
        <f>IF(AA1123=0,DATE(YEAR(AC1123+1),7,16),
IF(V1123=0,IF(COUNTIF(Table9[MM Year],X1123),AC1123+AB1123+Z1123+15-DAY(AC1123+AB1123+Z1123+15)+16,AC1123+AB1123+Z1123-DAY(AC1123+AB1123+Z1123)+16),
IF(COUNTIF(Table9[MM Year],X1123),
IF(AC1123+AB1123+Z1123&lt;VLOOKUP(X1123,Table9[],7,0),AC1123
+AB1123+Z1123+VLOOKUP(X1123,Table9[],4,0),AC1123+AB1123+Z1123),AC1123
+AB1123+Z1123)))</f>
        <v>#VALUE!</v>
      </c>
      <c r="AE1123" s="42"/>
      <c r="AF1123" s="15" t="str">
        <f>IFERROR(IF(COUNTIF(Table9[MM Year],X1123),
IF(AD1123&lt;VLOOKUP(X1123,Table9[],7,0),AD1123
+VLOOKUP(X1123,Table9[],4,0),AD1123),AD1123
),"")</f>
        <v/>
      </c>
      <c r="AG1123" s="5"/>
      <c r="AH1123" s="5"/>
      <c r="AI1123" s="5"/>
      <c r="AJ1123" s="6"/>
      <c r="AK1123" s="6"/>
      <c r="AL1123" s="12" t="str">
        <f t="shared" si="177"/>
        <v/>
      </c>
      <c r="AM1123" s="5"/>
      <c r="AN1123" s="27" t="str">
        <f t="shared" si="178"/>
        <v/>
      </c>
      <c r="AO1123" s="5"/>
      <c r="AP1123" s="5"/>
      <c r="AQ1123" s="6"/>
      <c r="AR1123" s="12" t="str">
        <f t="shared" si="179"/>
        <v/>
      </c>
      <c r="AS1123" s="6"/>
      <c r="AT1123" s="5"/>
      <c r="AU1123" s="53"/>
      <c r="AV1123" s="53"/>
      <c r="AW1123" s="54"/>
      <c r="AX1123" s="15" t="str">
        <f t="shared" si="180"/>
        <v/>
      </c>
      <c r="AY1123" s="5"/>
      <c r="AZ1123" s="27" t="str">
        <f>IFERROR(VLOOKUP(AY1123,vlookup!A$2:I$331,2,FALSE),"")</f>
        <v/>
      </c>
      <c r="BA1123" s="27" t="str">
        <f>IFERROR(VLOOKUP(AY1123,vlookup!A$2:I$331,3,FALSE),"")</f>
        <v/>
      </c>
      <c r="BB1123" s="5"/>
      <c r="BC1123" s="27" t="str">
        <f>IFERROR(VLOOKUP(BB1123,vlookup!D$2:E$331,2,FALSE),"")</f>
        <v/>
      </c>
      <c r="BD1123" s="5"/>
      <c r="BE1123" s="27" t="str">
        <f t="shared" si="181"/>
        <v/>
      </c>
      <c r="BF1123" s="27" t="str">
        <f>IFERROR(VLOOKUP(BE1123,vlookup!G$2:I$331,2,FALSE),"")</f>
        <v/>
      </c>
      <c r="BG1123" s="27" t="str">
        <f>IFERROR(VLOOKUP(BE1123,vlookup!G$2:I$331,3,FALSE),"")</f>
        <v/>
      </c>
      <c r="BH1123" s="5"/>
      <c r="BI1123" s="6"/>
      <c r="BJ1123" s="6"/>
      <c r="BK1123" s="6"/>
      <c r="BL1123" s="6"/>
    </row>
    <row r="1124" spans="1:64">
      <c r="A1124" s="4"/>
      <c r="B1124" s="5"/>
      <c r="C1124" s="27" t="str">
        <f>IFERROR(VLOOKUP(B1124,vlookup!A$2:I$331,2,FALSE),"")</f>
        <v/>
      </c>
      <c r="D1124" s="27" t="str">
        <f>IFERROR(VLOOKUP(B1124,vlookup!A$2:I$331,3,FALSE),"")</f>
        <v/>
      </c>
      <c r="E1124" s="5"/>
      <c r="F1124" s="27" t="str">
        <f>IFERROR(VLOOKUP(E1124,vlookup!D$2:E$331,2,FALSE),"")</f>
        <v/>
      </c>
      <c r="G1124" s="5"/>
      <c r="H1124" s="27" t="str">
        <f t="shared" si="172"/>
        <v/>
      </c>
      <c r="I1124" s="27" t="str">
        <f>IFERROR(VLOOKUP(H1124,vlookup!G$2:I$331,2,FALSE),"")</f>
        <v/>
      </c>
      <c r="J1124" s="27" t="str">
        <f>IFERROR(VLOOKUP(H1124,vlookup!G$2:I$331,3,FALSE),"")</f>
        <v/>
      </c>
      <c r="K1124" s="5"/>
      <c r="L1124" s="6"/>
      <c r="M1124" s="6"/>
      <c r="N1124" s="6"/>
      <c r="O1124" s="6"/>
      <c r="P1124" s="6"/>
      <c r="Q1124" s="14" t="str">
        <f t="shared" si="173"/>
        <v/>
      </c>
      <c r="R1124" s="5"/>
      <c r="S1124" s="6"/>
      <c r="T1124" s="6"/>
      <c r="U1124" s="5"/>
      <c r="V1124" s="45">
        <f t="shared" si="174"/>
        <v>0</v>
      </c>
      <c r="W1124" s="45">
        <f t="shared" si="175"/>
        <v>0</v>
      </c>
      <c r="X1124" s="45" t="e">
        <f t="shared" si="176"/>
        <v>#VALUE!</v>
      </c>
      <c r="Y1124" s="45">
        <f>IFERROR(VALUE(V1124),VLOOKUP(V1124,DayReplace[],2,0))</f>
        <v>0</v>
      </c>
      <c r="Z1124" s="45">
        <f>IF(V1124=0,1,
IF(OR(AND(COUNTIF(Table12[Normal and Leap Years],X1124),AA1124=3,Y1124=30),
AND(COUNTIF(Table9[MM Year],X1124),COUNTIF(Table13[Always 29-Day Months],AA1124),Y1124=30)),Y1124
-1,Y1124))</f>
        <v>1</v>
      </c>
      <c r="AA1124" s="45">
        <f>IFERROR(VALUE(W1124),VLOOKUP(W1124,MonthReplace[],2,0))</f>
        <v>0</v>
      </c>
      <c r="AB1124" s="45" t="e">
        <f>IF(COUNTIF(Table9[MM Year],X1124),VLOOKUP(AA1124,MonthSerial[],VLOOKUP(X1124,Table9[],3,0)+2,0),DATE(X1124,AA1124,0)-AC1124)</f>
        <v>#VALUE!</v>
      </c>
      <c r="AC1124" s="45" t="e">
        <f>IF(COUNTIF(Table9[MM Year],X1124),
VLOOKUP(X1124,Table9[],5,0),
DATE(X1124,1,0))</f>
        <v>#VALUE!</v>
      </c>
      <c r="AD1124" s="46" t="e">
        <f>IF(AA1124=0,DATE(YEAR(AC1124+1),7,16),
IF(V1124=0,IF(COUNTIF(Table9[MM Year],X1124),AC1124+AB1124+Z1124+15-DAY(AC1124+AB1124+Z1124+15)+16,AC1124+AB1124+Z1124-DAY(AC1124+AB1124+Z1124)+16),
IF(COUNTIF(Table9[MM Year],X1124),
IF(AC1124+AB1124+Z1124&lt;VLOOKUP(X1124,Table9[],7,0),AC1124
+AB1124+Z1124+VLOOKUP(X1124,Table9[],4,0),AC1124+AB1124+Z1124),AC1124
+AB1124+Z1124)))</f>
        <v>#VALUE!</v>
      </c>
      <c r="AE1124" s="42"/>
      <c r="AF1124" s="15" t="str">
        <f>IFERROR(IF(COUNTIF(Table9[MM Year],X1124),
IF(AD1124&lt;VLOOKUP(X1124,Table9[],7,0),AD1124
+VLOOKUP(X1124,Table9[],4,0),AD1124),AD1124
),"")</f>
        <v/>
      </c>
      <c r="AG1124" s="5"/>
      <c r="AH1124" s="5"/>
      <c r="AI1124" s="5"/>
      <c r="AJ1124" s="6"/>
      <c r="AK1124" s="6"/>
      <c r="AL1124" s="12" t="str">
        <f t="shared" si="177"/>
        <v/>
      </c>
      <c r="AM1124" s="5"/>
      <c r="AN1124" s="27" t="str">
        <f t="shared" si="178"/>
        <v/>
      </c>
      <c r="AO1124" s="5"/>
      <c r="AP1124" s="5"/>
      <c r="AQ1124" s="6"/>
      <c r="AR1124" s="12" t="str">
        <f t="shared" si="179"/>
        <v/>
      </c>
      <c r="AS1124" s="6"/>
      <c r="AT1124" s="5"/>
      <c r="AU1124" s="53"/>
      <c r="AV1124" s="53"/>
      <c r="AW1124" s="54"/>
      <c r="AX1124" s="15" t="str">
        <f t="shared" si="180"/>
        <v/>
      </c>
      <c r="AY1124" s="5"/>
      <c r="AZ1124" s="27" t="str">
        <f>IFERROR(VLOOKUP(AY1124,vlookup!A$2:I$331,2,FALSE),"")</f>
        <v/>
      </c>
      <c r="BA1124" s="27" t="str">
        <f>IFERROR(VLOOKUP(AY1124,vlookup!A$2:I$331,3,FALSE),"")</f>
        <v/>
      </c>
      <c r="BB1124" s="5"/>
      <c r="BC1124" s="27" t="str">
        <f>IFERROR(VLOOKUP(BB1124,vlookup!D$2:E$331,2,FALSE),"")</f>
        <v/>
      </c>
      <c r="BD1124" s="5"/>
      <c r="BE1124" s="27" t="str">
        <f t="shared" si="181"/>
        <v/>
      </c>
      <c r="BF1124" s="27" t="str">
        <f>IFERROR(VLOOKUP(BE1124,vlookup!G$2:I$331,2,FALSE),"")</f>
        <v/>
      </c>
      <c r="BG1124" s="27" t="str">
        <f>IFERROR(VLOOKUP(BE1124,vlookup!G$2:I$331,3,FALSE),"")</f>
        <v/>
      </c>
      <c r="BH1124" s="5"/>
      <c r="BI1124" s="6"/>
      <c r="BJ1124" s="6"/>
      <c r="BK1124" s="6"/>
      <c r="BL1124" s="6"/>
    </row>
    <row r="1125" spans="1:64">
      <c r="A1125" s="4"/>
      <c r="B1125" s="5"/>
      <c r="C1125" s="27" t="str">
        <f>IFERROR(VLOOKUP(B1125,vlookup!A$2:I$331,2,FALSE),"")</f>
        <v/>
      </c>
      <c r="D1125" s="27" t="str">
        <f>IFERROR(VLOOKUP(B1125,vlookup!A$2:I$331,3,FALSE),"")</f>
        <v/>
      </c>
      <c r="E1125" s="5"/>
      <c r="F1125" s="27" t="str">
        <f>IFERROR(VLOOKUP(E1125,vlookup!D$2:E$331,2,FALSE),"")</f>
        <v/>
      </c>
      <c r="G1125" s="5"/>
      <c r="H1125" s="27" t="str">
        <f t="shared" si="172"/>
        <v/>
      </c>
      <c r="I1125" s="27" t="str">
        <f>IFERROR(VLOOKUP(H1125,vlookup!G$2:I$331,2,FALSE),"")</f>
        <v/>
      </c>
      <c r="J1125" s="27" t="str">
        <f>IFERROR(VLOOKUP(H1125,vlookup!G$2:I$331,3,FALSE),"")</f>
        <v/>
      </c>
      <c r="K1125" s="5"/>
      <c r="L1125" s="6"/>
      <c r="M1125" s="6"/>
      <c r="N1125" s="6"/>
      <c r="O1125" s="6"/>
      <c r="P1125" s="6"/>
      <c r="Q1125" s="14" t="str">
        <f t="shared" si="173"/>
        <v/>
      </c>
      <c r="R1125" s="5"/>
      <c r="S1125" s="6"/>
      <c r="T1125" s="6"/>
      <c r="U1125" s="5"/>
      <c r="V1125" s="45">
        <f t="shared" si="174"/>
        <v>0</v>
      </c>
      <c r="W1125" s="45">
        <f t="shared" si="175"/>
        <v>0</v>
      </c>
      <c r="X1125" s="45" t="e">
        <f t="shared" si="176"/>
        <v>#VALUE!</v>
      </c>
      <c r="Y1125" s="45">
        <f>IFERROR(VALUE(V1125),VLOOKUP(V1125,DayReplace[],2,0))</f>
        <v>0</v>
      </c>
      <c r="Z1125" s="45">
        <f>IF(V1125=0,1,
IF(OR(AND(COUNTIF(Table12[Normal and Leap Years],X1125),AA1125=3,Y1125=30),
AND(COUNTIF(Table9[MM Year],X1125),COUNTIF(Table13[Always 29-Day Months],AA1125),Y1125=30)),Y1125
-1,Y1125))</f>
        <v>1</v>
      </c>
      <c r="AA1125" s="45">
        <f>IFERROR(VALUE(W1125),VLOOKUP(W1125,MonthReplace[],2,0))</f>
        <v>0</v>
      </c>
      <c r="AB1125" s="45" t="e">
        <f>IF(COUNTIF(Table9[MM Year],X1125),VLOOKUP(AA1125,MonthSerial[],VLOOKUP(X1125,Table9[],3,0)+2,0),DATE(X1125,AA1125,0)-AC1125)</f>
        <v>#VALUE!</v>
      </c>
      <c r="AC1125" s="45" t="e">
        <f>IF(COUNTIF(Table9[MM Year],X1125),
VLOOKUP(X1125,Table9[],5,0),
DATE(X1125,1,0))</f>
        <v>#VALUE!</v>
      </c>
      <c r="AD1125" s="46" t="e">
        <f>IF(AA1125=0,DATE(YEAR(AC1125+1),7,16),
IF(V1125=0,IF(COUNTIF(Table9[MM Year],X1125),AC1125+AB1125+Z1125+15-DAY(AC1125+AB1125+Z1125+15)+16,AC1125+AB1125+Z1125-DAY(AC1125+AB1125+Z1125)+16),
IF(COUNTIF(Table9[MM Year],X1125),
IF(AC1125+AB1125+Z1125&lt;VLOOKUP(X1125,Table9[],7,0),AC1125
+AB1125+Z1125+VLOOKUP(X1125,Table9[],4,0),AC1125+AB1125+Z1125),AC1125
+AB1125+Z1125)))</f>
        <v>#VALUE!</v>
      </c>
      <c r="AE1125" s="42"/>
      <c r="AF1125" s="15" t="str">
        <f>IFERROR(IF(COUNTIF(Table9[MM Year],X1125),
IF(AD1125&lt;VLOOKUP(X1125,Table9[],7,0),AD1125
+VLOOKUP(X1125,Table9[],4,0),AD1125),AD1125
),"")</f>
        <v/>
      </c>
      <c r="AG1125" s="5"/>
      <c r="AH1125" s="5"/>
      <c r="AI1125" s="5"/>
      <c r="AJ1125" s="6"/>
      <c r="AK1125" s="6"/>
      <c r="AL1125" s="12" t="str">
        <f t="shared" si="177"/>
        <v/>
      </c>
      <c r="AM1125" s="5"/>
      <c r="AN1125" s="27" t="str">
        <f t="shared" si="178"/>
        <v/>
      </c>
      <c r="AO1125" s="5"/>
      <c r="AP1125" s="5"/>
      <c r="AQ1125" s="6"/>
      <c r="AR1125" s="12" t="str">
        <f t="shared" si="179"/>
        <v/>
      </c>
      <c r="AS1125" s="6"/>
      <c r="AT1125" s="5"/>
      <c r="AU1125" s="53"/>
      <c r="AV1125" s="53"/>
      <c r="AW1125" s="54"/>
      <c r="AX1125" s="15" t="str">
        <f t="shared" si="180"/>
        <v/>
      </c>
      <c r="AY1125" s="5"/>
      <c r="AZ1125" s="27" t="str">
        <f>IFERROR(VLOOKUP(AY1125,vlookup!A$2:I$331,2,FALSE),"")</f>
        <v/>
      </c>
      <c r="BA1125" s="27" t="str">
        <f>IFERROR(VLOOKUP(AY1125,vlookup!A$2:I$331,3,FALSE),"")</f>
        <v/>
      </c>
      <c r="BB1125" s="5"/>
      <c r="BC1125" s="27" t="str">
        <f>IFERROR(VLOOKUP(BB1125,vlookup!D$2:E$331,2,FALSE),"")</f>
        <v/>
      </c>
      <c r="BD1125" s="5"/>
      <c r="BE1125" s="27" t="str">
        <f t="shared" si="181"/>
        <v/>
      </c>
      <c r="BF1125" s="27" t="str">
        <f>IFERROR(VLOOKUP(BE1125,vlookup!G$2:I$331,2,FALSE),"")</f>
        <v/>
      </c>
      <c r="BG1125" s="27" t="str">
        <f>IFERROR(VLOOKUP(BE1125,vlookup!G$2:I$331,3,FALSE),"")</f>
        <v/>
      </c>
      <c r="BH1125" s="5"/>
      <c r="BI1125" s="6"/>
      <c r="BJ1125" s="6"/>
      <c r="BK1125" s="6"/>
      <c r="BL1125" s="6"/>
    </row>
    <row r="1126" spans="1:64">
      <c r="A1126" s="4"/>
      <c r="B1126" s="5"/>
      <c r="C1126" s="27" t="str">
        <f>IFERROR(VLOOKUP(B1126,vlookup!A$2:I$331,2,FALSE),"")</f>
        <v/>
      </c>
      <c r="D1126" s="27" t="str">
        <f>IFERROR(VLOOKUP(B1126,vlookup!A$2:I$331,3,FALSE),"")</f>
        <v/>
      </c>
      <c r="E1126" s="5"/>
      <c r="F1126" s="27" t="str">
        <f>IFERROR(VLOOKUP(E1126,vlookup!D$2:E$331,2,FALSE),"")</f>
        <v/>
      </c>
      <c r="G1126" s="5"/>
      <c r="H1126" s="27" t="str">
        <f t="shared" si="172"/>
        <v/>
      </c>
      <c r="I1126" s="27" t="str">
        <f>IFERROR(VLOOKUP(H1126,vlookup!G$2:I$331,2,FALSE),"")</f>
        <v/>
      </c>
      <c r="J1126" s="27" t="str">
        <f>IFERROR(VLOOKUP(H1126,vlookup!G$2:I$331,3,FALSE),"")</f>
        <v/>
      </c>
      <c r="K1126" s="5"/>
      <c r="L1126" s="6"/>
      <c r="M1126" s="6"/>
      <c r="N1126" s="6"/>
      <c r="O1126" s="6"/>
      <c r="P1126" s="6"/>
      <c r="Q1126" s="14" t="str">
        <f t="shared" si="173"/>
        <v/>
      </c>
      <c r="R1126" s="5"/>
      <c r="S1126" s="6"/>
      <c r="T1126" s="6"/>
      <c r="U1126" s="5"/>
      <c r="V1126" s="45">
        <f t="shared" si="174"/>
        <v>0</v>
      </c>
      <c r="W1126" s="45">
        <f t="shared" si="175"/>
        <v>0</v>
      </c>
      <c r="X1126" s="45" t="e">
        <f t="shared" si="176"/>
        <v>#VALUE!</v>
      </c>
      <c r="Y1126" s="45">
        <f>IFERROR(VALUE(V1126),VLOOKUP(V1126,DayReplace[],2,0))</f>
        <v>0</v>
      </c>
      <c r="Z1126" s="45">
        <f>IF(V1126=0,1,
IF(OR(AND(COUNTIF(Table12[Normal and Leap Years],X1126),AA1126=3,Y1126=30),
AND(COUNTIF(Table9[MM Year],X1126),COUNTIF(Table13[Always 29-Day Months],AA1126),Y1126=30)),Y1126
-1,Y1126))</f>
        <v>1</v>
      </c>
      <c r="AA1126" s="45">
        <f>IFERROR(VALUE(W1126),VLOOKUP(W1126,MonthReplace[],2,0))</f>
        <v>0</v>
      </c>
      <c r="AB1126" s="45" t="e">
        <f>IF(COUNTIF(Table9[MM Year],X1126),VLOOKUP(AA1126,MonthSerial[],VLOOKUP(X1126,Table9[],3,0)+2,0),DATE(X1126,AA1126,0)-AC1126)</f>
        <v>#VALUE!</v>
      </c>
      <c r="AC1126" s="45" t="e">
        <f>IF(COUNTIF(Table9[MM Year],X1126),
VLOOKUP(X1126,Table9[],5,0),
DATE(X1126,1,0))</f>
        <v>#VALUE!</v>
      </c>
      <c r="AD1126" s="46" t="e">
        <f>IF(AA1126=0,DATE(YEAR(AC1126+1),7,16),
IF(V1126=0,IF(COUNTIF(Table9[MM Year],X1126),AC1126+AB1126+Z1126+15-DAY(AC1126+AB1126+Z1126+15)+16,AC1126+AB1126+Z1126-DAY(AC1126+AB1126+Z1126)+16),
IF(COUNTIF(Table9[MM Year],X1126),
IF(AC1126+AB1126+Z1126&lt;VLOOKUP(X1126,Table9[],7,0),AC1126
+AB1126+Z1126+VLOOKUP(X1126,Table9[],4,0),AC1126+AB1126+Z1126),AC1126
+AB1126+Z1126)))</f>
        <v>#VALUE!</v>
      </c>
      <c r="AE1126" s="42"/>
      <c r="AF1126" s="15" t="str">
        <f>IFERROR(IF(COUNTIF(Table9[MM Year],X1126),
IF(AD1126&lt;VLOOKUP(X1126,Table9[],7,0),AD1126
+VLOOKUP(X1126,Table9[],4,0),AD1126),AD1126
),"")</f>
        <v/>
      </c>
      <c r="AG1126" s="5"/>
      <c r="AH1126" s="5"/>
      <c r="AI1126" s="5"/>
      <c r="AJ1126" s="6"/>
      <c r="AK1126" s="6"/>
      <c r="AL1126" s="12" t="str">
        <f t="shared" si="177"/>
        <v/>
      </c>
      <c r="AM1126" s="5"/>
      <c r="AN1126" s="27" t="str">
        <f t="shared" si="178"/>
        <v/>
      </c>
      <c r="AO1126" s="5"/>
      <c r="AP1126" s="5"/>
      <c r="AQ1126" s="6"/>
      <c r="AR1126" s="12" t="str">
        <f t="shared" si="179"/>
        <v/>
      </c>
      <c r="AS1126" s="6"/>
      <c r="AT1126" s="5"/>
      <c r="AU1126" s="53"/>
      <c r="AV1126" s="53"/>
      <c r="AW1126" s="54"/>
      <c r="AX1126" s="15" t="str">
        <f t="shared" si="180"/>
        <v/>
      </c>
      <c r="AY1126" s="5"/>
      <c r="AZ1126" s="27" t="str">
        <f>IFERROR(VLOOKUP(AY1126,vlookup!A$2:I$331,2,FALSE),"")</f>
        <v/>
      </c>
      <c r="BA1126" s="27" t="str">
        <f>IFERROR(VLOOKUP(AY1126,vlookup!A$2:I$331,3,FALSE),"")</f>
        <v/>
      </c>
      <c r="BB1126" s="5"/>
      <c r="BC1126" s="27" t="str">
        <f>IFERROR(VLOOKUP(BB1126,vlookup!D$2:E$331,2,FALSE),"")</f>
        <v/>
      </c>
      <c r="BD1126" s="5"/>
      <c r="BE1126" s="27" t="str">
        <f t="shared" si="181"/>
        <v/>
      </c>
      <c r="BF1126" s="27" t="str">
        <f>IFERROR(VLOOKUP(BE1126,vlookup!G$2:I$331,2,FALSE),"")</f>
        <v/>
      </c>
      <c r="BG1126" s="27" t="str">
        <f>IFERROR(VLOOKUP(BE1126,vlookup!G$2:I$331,3,FALSE),"")</f>
        <v/>
      </c>
      <c r="BH1126" s="5"/>
      <c r="BI1126" s="6"/>
      <c r="BJ1126" s="6"/>
      <c r="BK1126" s="6"/>
      <c r="BL1126" s="6"/>
    </row>
    <row r="1127" spans="1:64">
      <c r="A1127" s="4"/>
      <c r="B1127" s="5"/>
      <c r="C1127" s="27" t="str">
        <f>IFERROR(VLOOKUP(B1127,vlookup!A$2:I$331,2,FALSE),"")</f>
        <v/>
      </c>
      <c r="D1127" s="27" t="str">
        <f>IFERROR(VLOOKUP(B1127,vlookup!A$2:I$331,3,FALSE),"")</f>
        <v/>
      </c>
      <c r="E1127" s="5"/>
      <c r="F1127" s="27" t="str">
        <f>IFERROR(VLOOKUP(E1127,vlookup!D$2:E$331,2,FALSE),"")</f>
        <v/>
      </c>
      <c r="G1127" s="5"/>
      <c r="H1127" s="27" t="str">
        <f t="shared" si="172"/>
        <v/>
      </c>
      <c r="I1127" s="27" t="str">
        <f>IFERROR(VLOOKUP(H1127,vlookup!G$2:I$331,2,FALSE),"")</f>
        <v/>
      </c>
      <c r="J1127" s="27" t="str">
        <f>IFERROR(VLOOKUP(H1127,vlookup!G$2:I$331,3,FALSE),"")</f>
        <v/>
      </c>
      <c r="K1127" s="5"/>
      <c r="L1127" s="6"/>
      <c r="M1127" s="6"/>
      <c r="N1127" s="6"/>
      <c r="O1127" s="6"/>
      <c r="P1127" s="6"/>
      <c r="Q1127" s="14" t="str">
        <f t="shared" si="173"/>
        <v/>
      </c>
      <c r="R1127" s="5"/>
      <c r="S1127" s="6"/>
      <c r="T1127" s="6"/>
      <c r="U1127" s="5"/>
      <c r="V1127" s="45">
        <f t="shared" si="174"/>
        <v>0</v>
      </c>
      <c r="W1127" s="45">
        <f t="shared" si="175"/>
        <v>0</v>
      </c>
      <c r="X1127" s="45" t="e">
        <f t="shared" si="176"/>
        <v>#VALUE!</v>
      </c>
      <c r="Y1127" s="45">
        <f>IFERROR(VALUE(V1127),VLOOKUP(V1127,DayReplace[],2,0))</f>
        <v>0</v>
      </c>
      <c r="Z1127" s="45">
        <f>IF(V1127=0,1,
IF(OR(AND(COUNTIF(Table12[Normal and Leap Years],X1127),AA1127=3,Y1127=30),
AND(COUNTIF(Table9[MM Year],X1127),COUNTIF(Table13[Always 29-Day Months],AA1127),Y1127=30)),Y1127
-1,Y1127))</f>
        <v>1</v>
      </c>
      <c r="AA1127" s="45">
        <f>IFERROR(VALUE(W1127),VLOOKUP(W1127,MonthReplace[],2,0))</f>
        <v>0</v>
      </c>
      <c r="AB1127" s="45" t="e">
        <f>IF(COUNTIF(Table9[MM Year],X1127),VLOOKUP(AA1127,MonthSerial[],VLOOKUP(X1127,Table9[],3,0)+2,0),DATE(X1127,AA1127,0)-AC1127)</f>
        <v>#VALUE!</v>
      </c>
      <c r="AC1127" s="45" t="e">
        <f>IF(COUNTIF(Table9[MM Year],X1127),
VLOOKUP(X1127,Table9[],5,0),
DATE(X1127,1,0))</f>
        <v>#VALUE!</v>
      </c>
      <c r="AD1127" s="46" t="e">
        <f>IF(AA1127=0,DATE(YEAR(AC1127+1),7,16),
IF(V1127=0,IF(COUNTIF(Table9[MM Year],X1127),AC1127+AB1127+Z1127+15-DAY(AC1127+AB1127+Z1127+15)+16,AC1127+AB1127+Z1127-DAY(AC1127+AB1127+Z1127)+16),
IF(COUNTIF(Table9[MM Year],X1127),
IF(AC1127+AB1127+Z1127&lt;VLOOKUP(X1127,Table9[],7,0),AC1127
+AB1127+Z1127+VLOOKUP(X1127,Table9[],4,0),AC1127+AB1127+Z1127),AC1127
+AB1127+Z1127)))</f>
        <v>#VALUE!</v>
      </c>
      <c r="AE1127" s="42"/>
      <c r="AF1127" s="15" t="str">
        <f>IFERROR(IF(COUNTIF(Table9[MM Year],X1127),
IF(AD1127&lt;VLOOKUP(X1127,Table9[],7,0),AD1127
+VLOOKUP(X1127,Table9[],4,0),AD1127),AD1127
),"")</f>
        <v/>
      </c>
      <c r="AG1127" s="5"/>
      <c r="AH1127" s="5"/>
      <c r="AI1127" s="5"/>
      <c r="AJ1127" s="6"/>
      <c r="AK1127" s="6"/>
      <c r="AL1127" s="12" t="str">
        <f t="shared" si="177"/>
        <v/>
      </c>
      <c r="AM1127" s="5"/>
      <c r="AN1127" s="27" t="str">
        <f t="shared" si="178"/>
        <v/>
      </c>
      <c r="AO1127" s="5"/>
      <c r="AP1127" s="5"/>
      <c r="AQ1127" s="6"/>
      <c r="AR1127" s="12" t="str">
        <f t="shared" si="179"/>
        <v/>
      </c>
      <c r="AS1127" s="6"/>
      <c r="AT1127" s="5"/>
      <c r="AU1127" s="53"/>
      <c r="AV1127" s="53"/>
      <c r="AW1127" s="54"/>
      <c r="AX1127" s="15" t="str">
        <f t="shared" si="180"/>
        <v/>
      </c>
      <c r="AY1127" s="5"/>
      <c r="AZ1127" s="27" t="str">
        <f>IFERROR(VLOOKUP(AY1127,vlookup!A$2:I$331,2,FALSE),"")</f>
        <v/>
      </c>
      <c r="BA1127" s="27" t="str">
        <f>IFERROR(VLOOKUP(AY1127,vlookup!A$2:I$331,3,FALSE),"")</f>
        <v/>
      </c>
      <c r="BB1127" s="5"/>
      <c r="BC1127" s="27" t="str">
        <f>IFERROR(VLOOKUP(BB1127,vlookup!D$2:E$331,2,FALSE),"")</f>
        <v/>
      </c>
      <c r="BD1127" s="5"/>
      <c r="BE1127" s="27" t="str">
        <f t="shared" si="181"/>
        <v/>
      </c>
      <c r="BF1127" s="27" t="str">
        <f>IFERROR(VLOOKUP(BE1127,vlookup!G$2:I$331,2,FALSE),"")</f>
        <v/>
      </c>
      <c r="BG1127" s="27" t="str">
        <f>IFERROR(VLOOKUP(BE1127,vlookup!G$2:I$331,3,FALSE),"")</f>
        <v/>
      </c>
      <c r="BH1127" s="5"/>
      <c r="BI1127" s="6"/>
      <c r="BJ1127" s="6"/>
      <c r="BK1127" s="6"/>
      <c r="BL1127" s="6"/>
    </row>
    <row r="1128" spans="1:64">
      <c r="A1128" s="4"/>
      <c r="B1128" s="5"/>
      <c r="C1128" s="27" t="str">
        <f>IFERROR(VLOOKUP(B1128,vlookup!A$2:I$331,2,FALSE),"")</f>
        <v/>
      </c>
      <c r="D1128" s="27" t="str">
        <f>IFERROR(VLOOKUP(B1128,vlookup!A$2:I$331,3,FALSE),"")</f>
        <v/>
      </c>
      <c r="E1128" s="5"/>
      <c r="F1128" s="27" t="str">
        <f>IFERROR(VLOOKUP(E1128,vlookup!D$2:E$331,2,FALSE),"")</f>
        <v/>
      </c>
      <c r="G1128" s="5"/>
      <c r="H1128" s="27" t="str">
        <f t="shared" si="172"/>
        <v/>
      </c>
      <c r="I1128" s="27" t="str">
        <f>IFERROR(VLOOKUP(H1128,vlookup!G$2:I$331,2,FALSE),"")</f>
        <v/>
      </c>
      <c r="J1128" s="27" t="str">
        <f>IFERROR(VLOOKUP(H1128,vlookup!G$2:I$331,3,FALSE),"")</f>
        <v/>
      </c>
      <c r="K1128" s="5"/>
      <c r="L1128" s="6"/>
      <c r="M1128" s="6"/>
      <c r="N1128" s="6"/>
      <c r="O1128" s="6"/>
      <c r="P1128" s="6"/>
      <c r="Q1128" s="14" t="str">
        <f t="shared" si="173"/>
        <v/>
      </c>
      <c r="R1128" s="5"/>
      <c r="S1128" s="6"/>
      <c r="T1128" s="6"/>
      <c r="U1128" s="5"/>
      <c r="V1128" s="45">
        <f t="shared" si="174"/>
        <v>0</v>
      </c>
      <c r="W1128" s="45">
        <f t="shared" si="175"/>
        <v>0</v>
      </c>
      <c r="X1128" s="45" t="e">
        <f t="shared" si="176"/>
        <v>#VALUE!</v>
      </c>
      <c r="Y1128" s="45">
        <f>IFERROR(VALUE(V1128),VLOOKUP(V1128,DayReplace[],2,0))</f>
        <v>0</v>
      </c>
      <c r="Z1128" s="45">
        <f>IF(V1128=0,1,
IF(OR(AND(COUNTIF(Table12[Normal and Leap Years],X1128),AA1128=3,Y1128=30),
AND(COUNTIF(Table9[MM Year],X1128),COUNTIF(Table13[Always 29-Day Months],AA1128),Y1128=30)),Y1128
-1,Y1128))</f>
        <v>1</v>
      </c>
      <c r="AA1128" s="45">
        <f>IFERROR(VALUE(W1128),VLOOKUP(W1128,MonthReplace[],2,0))</f>
        <v>0</v>
      </c>
      <c r="AB1128" s="45" t="e">
        <f>IF(COUNTIF(Table9[MM Year],X1128),VLOOKUP(AA1128,MonthSerial[],VLOOKUP(X1128,Table9[],3,0)+2,0),DATE(X1128,AA1128,0)-AC1128)</f>
        <v>#VALUE!</v>
      </c>
      <c r="AC1128" s="45" t="e">
        <f>IF(COUNTIF(Table9[MM Year],X1128),
VLOOKUP(X1128,Table9[],5,0),
DATE(X1128,1,0))</f>
        <v>#VALUE!</v>
      </c>
      <c r="AD1128" s="46" t="e">
        <f>IF(AA1128=0,DATE(YEAR(AC1128+1),7,16),
IF(V1128=0,IF(COUNTIF(Table9[MM Year],X1128),AC1128+AB1128+Z1128+15-DAY(AC1128+AB1128+Z1128+15)+16,AC1128+AB1128+Z1128-DAY(AC1128+AB1128+Z1128)+16),
IF(COUNTIF(Table9[MM Year],X1128),
IF(AC1128+AB1128+Z1128&lt;VLOOKUP(X1128,Table9[],7,0),AC1128
+AB1128+Z1128+VLOOKUP(X1128,Table9[],4,0),AC1128+AB1128+Z1128),AC1128
+AB1128+Z1128)))</f>
        <v>#VALUE!</v>
      </c>
      <c r="AE1128" s="42"/>
      <c r="AF1128" s="15" t="str">
        <f>IFERROR(IF(COUNTIF(Table9[MM Year],X1128),
IF(AD1128&lt;VLOOKUP(X1128,Table9[],7,0),AD1128
+VLOOKUP(X1128,Table9[],4,0),AD1128),AD1128
),"")</f>
        <v/>
      </c>
      <c r="AG1128" s="5"/>
      <c r="AH1128" s="5"/>
      <c r="AI1128" s="5"/>
      <c r="AJ1128" s="6"/>
      <c r="AK1128" s="6"/>
      <c r="AL1128" s="12" t="str">
        <f t="shared" si="177"/>
        <v/>
      </c>
      <c r="AM1128" s="5"/>
      <c r="AN1128" s="27" t="str">
        <f t="shared" si="178"/>
        <v/>
      </c>
      <c r="AO1128" s="5"/>
      <c r="AP1128" s="5"/>
      <c r="AQ1128" s="6"/>
      <c r="AR1128" s="12" t="str">
        <f t="shared" si="179"/>
        <v/>
      </c>
      <c r="AS1128" s="6"/>
      <c r="AT1128" s="5"/>
      <c r="AU1128" s="53"/>
      <c r="AV1128" s="53"/>
      <c r="AW1128" s="54"/>
      <c r="AX1128" s="15" t="str">
        <f t="shared" si="180"/>
        <v/>
      </c>
      <c r="AY1128" s="5"/>
      <c r="AZ1128" s="27" t="str">
        <f>IFERROR(VLOOKUP(AY1128,vlookup!A$2:I$331,2,FALSE),"")</f>
        <v/>
      </c>
      <c r="BA1128" s="27" t="str">
        <f>IFERROR(VLOOKUP(AY1128,vlookup!A$2:I$331,3,FALSE),"")</f>
        <v/>
      </c>
      <c r="BB1128" s="5"/>
      <c r="BC1128" s="27" t="str">
        <f>IFERROR(VLOOKUP(BB1128,vlookup!D$2:E$331,2,FALSE),"")</f>
        <v/>
      </c>
      <c r="BD1128" s="5"/>
      <c r="BE1128" s="27" t="str">
        <f t="shared" si="181"/>
        <v/>
      </c>
      <c r="BF1128" s="27" t="str">
        <f>IFERROR(VLOOKUP(BE1128,vlookup!G$2:I$331,2,FALSE),"")</f>
        <v/>
      </c>
      <c r="BG1128" s="27" t="str">
        <f>IFERROR(VLOOKUP(BE1128,vlookup!G$2:I$331,3,FALSE),"")</f>
        <v/>
      </c>
      <c r="BH1128" s="5"/>
      <c r="BI1128" s="6"/>
      <c r="BJ1128" s="6"/>
      <c r="BK1128" s="6"/>
      <c r="BL1128" s="6"/>
    </row>
    <row r="1129" spans="1:64">
      <c r="A1129" s="4"/>
      <c r="B1129" s="5"/>
      <c r="C1129" s="27" t="str">
        <f>IFERROR(VLOOKUP(B1129,vlookup!A$2:I$331,2,FALSE),"")</f>
        <v/>
      </c>
      <c r="D1129" s="27" t="str">
        <f>IFERROR(VLOOKUP(B1129,vlookup!A$2:I$331,3,FALSE),"")</f>
        <v/>
      </c>
      <c r="E1129" s="5"/>
      <c r="F1129" s="27" t="str">
        <f>IFERROR(VLOOKUP(E1129,vlookup!D$2:E$331,2,FALSE),"")</f>
        <v/>
      </c>
      <c r="G1129" s="5"/>
      <c r="H1129" s="27" t="str">
        <f t="shared" si="172"/>
        <v/>
      </c>
      <c r="I1129" s="27" t="str">
        <f>IFERROR(VLOOKUP(H1129,vlookup!G$2:I$331,2,FALSE),"")</f>
        <v/>
      </c>
      <c r="J1129" s="27" t="str">
        <f>IFERROR(VLOOKUP(H1129,vlookup!G$2:I$331,3,FALSE),"")</f>
        <v/>
      </c>
      <c r="K1129" s="5"/>
      <c r="L1129" s="6"/>
      <c r="M1129" s="6"/>
      <c r="N1129" s="6"/>
      <c r="O1129" s="6"/>
      <c r="P1129" s="6"/>
      <c r="Q1129" s="14" t="str">
        <f t="shared" si="173"/>
        <v/>
      </c>
      <c r="R1129" s="5"/>
      <c r="S1129" s="6"/>
      <c r="T1129" s="6"/>
      <c r="U1129" s="5"/>
      <c r="V1129" s="45">
        <f t="shared" si="174"/>
        <v>0</v>
      </c>
      <c r="W1129" s="45">
        <f t="shared" si="175"/>
        <v>0</v>
      </c>
      <c r="X1129" s="45" t="e">
        <f t="shared" si="176"/>
        <v>#VALUE!</v>
      </c>
      <c r="Y1129" s="45">
        <f>IFERROR(VALUE(V1129),VLOOKUP(V1129,DayReplace[],2,0))</f>
        <v>0</v>
      </c>
      <c r="Z1129" s="45">
        <f>IF(V1129=0,1,
IF(OR(AND(COUNTIF(Table12[Normal and Leap Years],X1129),AA1129=3,Y1129=30),
AND(COUNTIF(Table9[MM Year],X1129),COUNTIF(Table13[Always 29-Day Months],AA1129),Y1129=30)),Y1129
-1,Y1129))</f>
        <v>1</v>
      </c>
      <c r="AA1129" s="45">
        <f>IFERROR(VALUE(W1129),VLOOKUP(W1129,MonthReplace[],2,0))</f>
        <v>0</v>
      </c>
      <c r="AB1129" s="45" t="e">
        <f>IF(COUNTIF(Table9[MM Year],X1129),VLOOKUP(AA1129,MonthSerial[],VLOOKUP(X1129,Table9[],3,0)+2,0),DATE(X1129,AA1129,0)-AC1129)</f>
        <v>#VALUE!</v>
      </c>
      <c r="AC1129" s="45" t="e">
        <f>IF(COUNTIF(Table9[MM Year],X1129),
VLOOKUP(X1129,Table9[],5,0),
DATE(X1129,1,0))</f>
        <v>#VALUE!</v>
      </c>
      <c r="AD1129" s="46" t="e">
        <f>IF(AA1129=0,DATE(YEAR(AC1129+1),7,16),
IF(V1129=0,IF(COUNTIF(Table9[MM Year],X1129),AC1129+AB1129+Z1129+15-DAY(AC1129+AB1129+Z1129+15)+16,AC1129+AB1129+Z1129-DAY(AC1129+AB1129+Z1129)+16),
IF(COUNTIF(Table9[MM Year],X1129),
IF(AC1129+AB1129+Z1129&lt;VLOOKUP(X1129,Table9[],7,0),AC1129
+AB1129+Z1129+VLOOKUP(X1129,Table9[],4,0),AC1129+AB1129+Z1129),AC1129
+AB1129+Z1129)))</f>
        <v>#VALUE!</v>
      </c>
      <c r="AE1129" s="42"/>
      <c r="AF1129" s="15" t="str">
        <f>IFERROR(IF(COUNTIF(Table9[MM Year],X1129),
IF(AD1129&lt;VLOOKUP(X1129,Table9[],7,0),AD1129
+VLOOKUP(X1129,Table9[],4,0),AD1129),AD1129
),"")</f>
        <v/>
      </c>
      <c r="AG1129" s="5"/>
      <c r="AH1129" s="5"/>
      <c r="AI1129" s="5"/>
      <c r="AJ1129" s="6"/>
      <c r="AK1129" s="6"/>
      <c r="AL1129" s="12" t="str">
        <f t="shared" si="177"/>
        <v/>
      </c>
      <c r="AM1129" s="5"/>
      <c r="AN1129" s="27" t="str">
        <f t="shared" si="178"/>
        <v/>
      </c>
      <c r="AO1129" s="5"/>
      <c r="AP1129" s="5"/>
      <c r="AQ1129" s="6"/>
      <c r="AR1129" s="12" t="str">
        <f t="shared" si="179"/>
        <v/>
      </c>
      <c r="AS1129" s="6"/>
      <c r="AT1129" s="5"/>
      <c r="AU1129" s="53"/>
      <c r="AV1129" s="53"/>
      <c r="AW1129" s="54"/>
      <c r="AX1129" s="15" t="str">
        <f t="shared" si="180"/>
        <v/>
      </c>
      <c r="AY1129" s="5"/>
      <c r="AZ1129" s="27" t="str">
        <f>IFERROR(VLOOKUP(AY1129,vlookup!A$2:I$331,2,FALSE),"")</f>
        <v/>
      </c>
      <c r="BA1129" s="27" t="str">
        <f>IFERROR(VLOOKUP(AY1129,vlookup!A$2:I$331,3,FALSE),"")</f>
        <v/>
      </c>
      <c r="BB1129" s="5"/>
      <c r="BC1129" s="27" t="str">
        <f>IFERROR(VLOOKUP(BB1129,vlookup!D$2:E$331,2,FALSE),"")</f>
        <v/>
      </c>
      <c r="BD1129" s="5"/>
      <c r="BE1129" s="27" t="str">
        <f t="shared" si="181"/>
        <v/>
      </c>
      <c r="BF1129" s="27" t="str">
        <f>IFERROR(VLOOKUP(BE1129,vlookup!G$2:I$331,2,FALSE),"")</f>
        <v/>
      </c>
      <c r="BG1129" s="27" t="str">
        <f>IFERROR(VLOOKUP(BE1129,vlookup!G$2:I$331,3,FALSE),"")</f>
        <v/>
      </c>
      <c r="BH1129" s="5"/>
      <c r="BI1129" s="6"/>
      <c r="BJ1129" s="6"/>
      <c r="BK1129" s="6"/>
      <c r="BL1129" s="6"/>
    </row>
    <row r="1130" spans="1:64">
      <c r="A1130" s="4"/>
      <c r="B1130" s="5"/>
      <c r="C1130" s="27" t="str">
        <f>IFERROR(VLOOKUP(B1130,vlookup!A$2:I$331,2,FALSE),"")</f>
        <v/>
      </c>
      <c r="D1130" s="27" t="str">
        <f>IFERROR(VLOOKUP(B1130,vlookup!A$2:I$331,3,FALSE),"")</f>
        <v/>
      </c>
      <c r="E1130" s="5"/>
      <c r="F1130" s="27" t="str">
        <f>IFERROR(VLOOKUP(E1130,vlookup!D$2:E$331,2,FALSE),"")</f>
        <v/>
      </c>
      <c r="G1130" s="5"/>
      <c r="H1130" s="27" t="str">
        <f t="shared" si="172"/>
        <v/>
      </c>
      <c r="I1130" s="27" t="str">
        <f>IFERROR(VLOOKUP(H1130,vlookup!G$2:I$331,2,FALSE),"")</f>
        <v/>
      </c>
      <c r="J1130" s="27" t="str">
        <f>IFERROR(VLOOKUP(H1130,vlookup!G$2:I$331,3,FALSE),"")</f>
        <v/>
      </c>
      <c r="K1130" s="5"/>
      <c r="L1130" s="6"/>
      <c r="M1130" s="6"/>
      <c r="N1130" s="6"/>
      <c r="O1130" s="6"/>
      <c r="P1130" s="6"/>
      <c r="Q1130" s="14" t="str">
        <f t="shared" si="173"/>
        <v/>
      </c>
      <c r="R1130" s="5"/>
      <c r="S1130" s="6"/>
      <c r="T1130" s="6"/>
      <c r="U1130" s="5"/>
      <c r="V1130" s="45">
        <f t="shared" si="174"/>
        <v>0</v>
      </c>
      <c r="W1130" s="45">
        <f t="shared" si="175"/>
        <v>0</v>
      </c>
      <c r="X1130" s="45" t="e">
        <f t="shared" si="176"/>
        <v>#VALUE!</v>
      </c>
      <c r="Y1130" s="45">
        <f>IFERROR(VALUE(V1130),VLOOKUP(V1130,DayReplace[],2,0))</f>
        <v>0</v>
      </c>
      <c r="Z1130" s="45">
        <f>IF(V1130=0,1,
IF(OR(AND(COUNTIF(Table12[Normal and Leap Years],X1130),AA1130=3,Y1130=30),
AND(COUNTIF(Table9[MM Year],X1130),COUNTIF(Table13[Always 29-Day Months],AA1130),Y1130=30)),Y1130
-1,Y1130))</f>
        <v>1</v>
      </c>
      <c r="AA1130" s="45">
        <f>IFERROR(VALUE(W1130),VLOOKUP(W1130,MonthReplace[],2,0))</f>
        <v>0</v>
      </c>
      <c r="AB1130" s="45" t="e">
        <f>IF(COUNTIF(Table9[MM Year],X1130),VLOOKUP(AA1130,MonthSerial[],VLOOKUP(X1130,Table9[],3,0)+2,0),DATE(X1130,AA1130,0)-AC1130)</f>
        <v>#VALUE!</v>
      </c>
      <c r="AC1130" s="45" t="e">
        <f>IF(COUNTIF(Table9[MM Year],X1130),
VLOOKUP(X1130,Table9[],5,0),
DATE(X1130,1,0))</f>
        <v>#VALUE!</v>
      </c>
      <c r="AD1130" s="46" t="e">
        <f>IF(AA1130=0,DATE(YEAR(AC1130+1),7,16),
IF(V1130=0,IF(COUNTIF(Table9[MM Year],X1130),AC1130+AB1130+Z1130+15-DAY(AC1130+AB1130+Z1130+15)+16,AC1130+AB1130+Z1130-DAY(AC1130+AB1130+Z1130)+16),
IF(COUNTIF(Table9[MM Year],X1130),
IF(AC1130+AB1130+Z1130&lt;VLOOKUP(X1130,Table9[],7,0),AC1130
+AB1130+Z1130+VLOOKUP(X1130,Table9[],4,0),AC1130+AB1130+Z1130),AC1130
+AB1130+Z1130)))</f>
        <v>#VALUE!</v>
      </c>
      <c r="AE1130" s="42"/>
      <c r="AF1130" s="15" t="str">
        <f>IFERROR(IF(COUNTIF(Table9[MM Year],X1130),
IF(AD1130&lt;VLOOKUP(X1130,Table9[],7,0),AD1130
+VLOOKUP(X1130,Table9[],4,0),AD1130),AD1130
),"")</f>
        <v/>
      </c>
      <c r="AG1130" s="5"/>
      <c r="AH1130" s="5"/>
      <c r="AI1130" s="5"/>
      <c r="AJ1130" s="6"/>
      <c r="AK1130" s="6"/>
      <c r="AL1130" s="12" t="str">
        <f t="shared" si="177"/>
        <v/>
      </c>
      <c r="AM1130" s="5"/>
      <c r="AN1130" s="27" t="str">
        <f t="shared" si="178"/>
        <v/>
      </c>
      <c r="AO1130" s="5"/>
      <c r="AP1130" s="5"/>
      <c r="AQ1130" s="6"/>
      <c r="AR1130" s="12" t="str">
        <f t="shared" si="179"/>
        <v/>
      </c>
      <c r="AS1130" s="6"/>
      <c r="AT1130" s="5"/>
      <c r="AU1130" s="53"/>
      <c r="AV1130" s="53"/>
      <c r="AW1130" s="54"/>
      <c r="AX1130" s="15" t="str">
        <f t="shared" si="180"/>
        <v/>
      </c>
      <c r="AY1130" s="5"/>
      <c r="AZ1130" s="27" t="str">
        <f>IFERROR(VLOOKUP(AY1130,vlookup!A$2:I$331,2,FALSE),"")</f>
        <v/>
      </c>
      <c r="BA1130" s="27" t="str">
        <f>IFERROR(VLOOKUP(AY1130,vlookup!A$2:I$331,3,FALSE),"")</f>
        <v/>
      </c>
      <c r="BB1130" s="5"/>
      <c r="BC1130" s="27" t="str">
        <f>IFERROR(VLOOKUP(BB1130,vlookup!D$2:E$331,2,FALSE),"")</f>
        <v/>
      </c>
      <c r="BD1130" s="5"/>
      <c r="BE1130" s="27" t="str">
        <f t="shared" si="181"/>
        <v/>
      </c>
      <c r="BF1130" s="27" t="str">
        <f>IFERROR(VLOOKUP(BE1130,vlookup!G$2:I$331,2,FALSE),"")</f>
        <v/>
      </c>
      <c r="BG1130" s="27" t="str">
        <f>IFERROR(VLOOKUP(BE1130,vlookup!G$2:I$331,3,FALSE),"")</f>
        <v/>
      </c>
      <c r="BH1130" s="5"/>
      <c r="BI1130" s="6"/>
      <c r="BJ1130" s="6"/>
      <c r="BK1130" s="6"/>
      <c r="BL1130" s="6"/>
    </row>
    <row r="1131" spans="1:64">
      <c r="A1131" s="4"/>
      <c r="B1131" s="5"/>
      <c r="C1131" s="27" t="str">
        <f>IFERROR(VLOOKUP(B1131,vlookup!A$2:I$331,2,FALSE),"")</f>
        <v/>
      </c>
      <c r="D1131" s="27" t="str">
        <f>IFERROR(VLOOKUP(B1131,vlookup!A$2:I$331,3,FALSE),"")</f>
        <v/>
      </c>
      <c r="E1131" s="5"/>
      <c r="F1131" s="27" t="str">
        <f>IFERROR(VLOOKUP(E1131,vlookup!D$2:E$331,2,FALSE),"")</f>
        <v/>
      </c>
      <c r="G1131" s="5"/>
      <c r="H1131" s="27" t="str">
        <f t="shared" si="172"/>
        <v/>
      </c>
      <c r="I1131" s="27" t="str">
        <f>IFERROR(VLOOKUP(H1131,vlookup!G$2:I$331,2,FALSE),"")</f>
        <v/>
      </c>
      <c r="J1131" s="27" t="str">
        <f>IFERROR(VLOOKUP(H1131,vlookup!G$2:I$331,3,FALSE),"")</f>
        <v/>
      </c>
      <c r="K1131" s="5"/>
      <c r="L1131" s="6"/>
      <c r="M1131" s="6"/>
      <c r="N1131" s="6"/>
      <c r="O1131" s="6"/>
      <c r="P1131" s="6"/>
      <c r="Q1131" s="14" t="str">
        <f t="shared" si="173"/>
        <v/>
      </c>
      <c r="R1131" s="5"/>
      <c r="S1131" s="6"/>
      <c r="T1131" s="6"/>
      <c r="U1131" s="5"/>
      <c r="V1131" s="45">
        <f t="shared" si="174"/>
        <v>0</v>
      </c>
      <c r="W1131" s="45">
        <f t="shared" si="175"/>
        <v>0</v>
      </c>
      <c r="X1131" s="45" t="e">
        <f t="shared" si="176"/>
        <v>#VALUE!</v>
      </c>
      <c r="Y1131" s="45">
        <f>IFERROR(VALUE(V1131),VLOOKUP(V1131,DayReplace[],2,0))</f>
        <v>0</v>
      </c>
      <c r="Z1131" s="45">
        <f>IF(V1131=0,1,
IF(OR(AND(COUNTIF(Table12[Normal and Leap Years],X1131),AA1131=3,Y1131=30),
AND(COUNTIF(Table9[MM Year],X1131),COUNTIF(Table13[Always 29-Day Months],AA1131),Y1131=30)),Y1131
-1,Y1131))</f>
        <v>1</v>
      </c>
      <c r="AA1131" s="45">
        <f>IFERROR(VALUE(W1131),VLOOKUP(W1131,MonthReplace[],2,0))</f>
        <v>0</v>
      </c>
      <c r="AB1131" s="45" t="e">
        <f>IF(COUNTIF(Table9[MM Year],X1131),VLOOKUP(AA1131,MonthSerial[],VLOOKUP(X1131,Table9[],3,0)+2,0),DATE(X1131,AA1131,0)-AC1131)</f>
        <v>#VALUE!</v>
      </c>
      <c r="AC1131" s="45" t="e">
        <f>IF(COUNTIF(Table9[MM Year],X1131),
VLOOKUP(X1131,Table9[],5,0),
DATE(X1131,1,0))</f>
        <v>#VALUE!</v>
      </c>
      <c r="AD1131" s="46" t="e">
        <f>IF(AA1131=0,DATE(YEAR(AC1131+1),7,16),
IF(V1131=0,IF(COUNTIF(Table9[MM Year],X1131),AC1131+AB1131+Z1131+15-DAY(AC1131+AB1131+Z1131+15)+16,AC1131+AB1131+Z1131-DAY(AC1131+AB1131+Z1131)+16),
IF(COUNTIF(Table9[MM Year],X1131),
IF(AC1131+AB1131+Z1131&lt;VLOOKUP(X1131,Table9[],7,0),AC1131
+AB1131+Z1131+VLOOKUP(X1131,Table9[],4,0),AC1131+AB1131+Z1131),AC1131
+AB1131+Z1131)))</f>
        <v>#VALUE!</v>
      </c>
      <c r="AE1131" s="42"/>
      <c r="AF1131" s="15" t="str">
        <f>IFERROR(IF(COUNTIF(Table9[MM Year],X1131),
IF(AD1131&lt;VLOOKUP(X1131,Table9[],7,0),AD1131
+VLOOKUP(X1131,Table9[],4,0),AD1131),AD1131
),"")</f>
        <v/>
      </c>
      <c r="AG1131" s="5"/>
      <c r="AH1131" s="5"/>
      <c r="AI1131" s="5"/>
      <c r="AJ1131" s="6"/>
      <c r="AK1131" s="6"/>
      <c r="AL1131" s="12" t="str">
        <f t="shared" si="177"/>
        <v/>
      </c>
      <c r="AM1131" s="5"/>
      <c r="AN1131" s="27" t="str">
        <f t="shared" si="178"/>
        <v/>
      </c>
      <c r="AO1131" s="5"/>
      <c r="AP1131" s="5"/>
      <c r="AQ1131" s="6"/>
      <c r="AR1131" s="12" t="str">
        <f t="shared" si="179"/>
        <v/>
      </c>
      <c r="AS1131" s="6"/>
      <c r="AT1131" s="5"/>
      <c r="AU1131" s="53"/>
      <c r="AV1131" s="53"/>
      <c r="AW1131" s="54"/>
      <c r="AX1131" s="15" t="str">
        <f t="shared" si="180"/>
        <v/>
      </c>
      <c r="AY1131" s="5"/>
      <c r="AZ1131" s="27" t="str">
        <f>IFERROR(VLOOKUP(AY1131,vlookup!A$2:I$331,2,FALSE),"")</f>
        <v/>
      </c>
      <c r="BA1131" s="27" t="str">
        <f>IFERROR(VLOOKUP(AY1131,vlookup!A$2:I$331,3,FALSE),"")</f>
        <v/>
      </c>
      <c r="BB1131" s="5"/>
      <c r="BC1131" s="27" t="str">
        <f>IFERROR(VLOOKUP(BB1131,vlookup!D$2:E$331,2,FALSE),"")</f>
        <v/>
      </c>
      <c r="BD1131" s="5"/>
      <c r="BE1131" s="27" t="str">
        <f t="shared" si="181"/>
        <v/>
      </c>
      <c r="BF1131" s="27" t="str">
        <f>IFERROR(VLOOKUP(BE1131,vlookup!G$2:I$331,2,FALSE),"")</f>
        <v/>
      </c>
      <c r="BG1131" s="27" t="str">
        <f>IFERROR(VLOOKUP(BE1131,vlookup!G$2:I$331,3,FALSE),"")</f>
        <v/>
      </c>
      <c r="BH1131" s="5"/>
      <c r="BI1131" s="6"/>
      <c r="BJ1131" s="6"/>
      <c r="BK1131" s="6"/>
      <c r="BL1131" s="6"/>
    </row>
    <row r="1132" spans="1:64">
      <c r="A1132" s="4"/>
      <c r="B1132" s="5"/>
      <c r="C1132" s="27" t="str">
        <f>IFERROR(VLOOKUP(B1132,vlookup!A$2:I$331,2,FALSE),"")</f>
        <v/>
      </c>
      <c r="D1132" s="27" t="str">
        <f>IFERROR(VLOOKUP(B1132,vlookup!A$2:I$331,3,FALSE),"")</f>
        <v/>
      </c>
      <c r="E1132" s="5"/>
      <c r="F1132" s="27" t="str">
        <f>IFERROR(VLOOKUP(E1132,vlookup!D$2:E$331,2,FALSE),"")</f>
        <v/>
      </c>
      <c r="G1132" s="5"/>
      <c r="H1132" s="27" t="str">
        <f t="shared" si="172"/>
        <v/>
      </c>
      <c r="I1132" s="27" t="str">
        <f>IFERROR(VLOOKUP(H1132,vlookup!G$2:I$331,2,FALSE),"")</f>
        <v/>
      </c>
      <c r="J1132" s="27" t="str">
        <f>IFERROR(VLOOKUP(H1132,vlookup!G$2:I$331,3,FALSE),"")</f>
        <v/>
      </c>
      <c r="K1132" s="5"/>
      <c r="L1132" s="6"/>
      <c r="M1132" s="6"/>
      <c r="N1132" s="6"/>
      <c r="O1132" s="6"/>
      <c r="P1132" s="6"/>
      <c r="Q1132" s="14" t="str">
        <f t="shared" si="173"/>
        <v/>
      </c>
      <c r="R1132" s="5"/>
      <c r="S1132" s="6"/>
      <c r="T1132" s="6"/>
      <c r="U1132" s="5"/>
      <c r="V1132" s="45">
        <f t="shared" si="174"/>
        <v>0</v>
      </c>
      <c r="W1132" s="45">
        <f t="shared" si="175"/>
        <v>0</v>
      </c>
      <c r="X1132" s="45" t="e">
        <f t="shared" si="176"/>
        <v>#VALUE!</v>
      </c>
      <c r="Y1132" s="45">
        <f>IFERROR(VALUE(V1132),VLOOKUP(V1132,DayReplace[],2,0))</f>
        <v>0</v>
      </c>
      <c r="Z1132" s="45">
        <f>IF(V1132=0,1,
IF(OR(AND(COUNTIF(Table12[Normal and Leap Years],X1132),AA1132=3,Y1132=30),
AND(COUNTIF(Table9[MM Year],X1132),COUNTIF(Table13[Always 29-Day Months],AA1132),Y1132=30)),Y1132
-1,Y1132))</f>
        <v>1</v>
      </c>
      <c r="AA1132" s="45">
        <f>IFERROR(VALUE(W1132),VLOOKUP(W1132,MonthReplace[],2,0))</f>
        <v>0</v>
      </c>
      <c r="AB1132" s="45" t="e">
        <f>IF(COUNTIF(Table9[MM Year],X1132),VLOOKUP(AA1132,MonthSerial[],VLOOKUP(X1132,Table9[],3,0)+2,0),DATE(X1132,AA1132,0)-AC1132)</f>
        <v>#VALUE!</v>
      </c>
      <c r="AC1132" s="45" t="e">
        <f>IF(COUNTIF(Table9[MM Year],X1132),
VLOOKUP(X1132,Table9[],5,0),
DATE(X1132,1,0))</f>
        <v>#VALUE!</v>
      </c>
      <c r="AD1132" s="46" t="e">
        <f>IF(AA1132=0,DATE(YEAR(AC1132+1),7,16),
IF(V1132=0,IF(COUNTIF(Table9[MM Year],X1132),AC1132+AB1132+Z1132+15-DAY(AC1132+AB1132+Z1132+15)+16,AC1132+AB1132+Z1132-DAY(AC1132+AB1132+Z1132)+16),
IF(COUNTIF(Table9[MM Year],X1132),
IF(AC1132+AB1132+Z1132&lt;VLOOKUP(X1132,Table9[],7,0),AC1132
+AB1132+Z1132+VLOOKUP(X1132,Table9[],4,0),AC1132+AB1132+Z1132),AC1132
+AB1132+Z1132)))</f>
        <v>#VALUE!</v>
      </c>
      <c r="AE1132" s="42"/>
      <c r="AF1132" s="15" t="str">
        <f>IFERROR(IF(COUNTIF(Table9[MM Year],X1132),
IF(AD1132&lt;VLOOKUP(X1132,Table9[],7,0),AD1132
+VLOOKUP(X1132,Table9[],4,0),AD1132),AD1132
),"")</f>
        <v/>
      </c>
      <c r="AG1132" s="5"/>
      <c r="AH1132" s="5"/>
      <c r="AI1132" s="5"/>
      <c r="AJ1132" s="6"/>
      <c r="AK1132" s="6"/>
      <c r="AL1132" s="12" t="str">
        <f t="shared" si="177"/>
        <v/>
      </c>
      <c r="AM1132" s="5"/>
      <c r="AN1132" s="27" t="str">
        <f t="shared" si="178"/>
        <v/>
      </c>
      <c r="AO1132" s="5"/>
      <c r="AP1132" s="5"/>
      <c r="AQ1132" s="6"/>
      <c r="AR1132" s="12" t="str">
        <f t="shared" si="179"/>
        <v/>
      </c>
      <c r="AS1132" s="6"/>
      <c r="AT1132" s="5"/>
      <c r="AU1132" s="53"/>
      <c r="AV1132" s="53"/>
      <c r="AW1132" s="54"/>
      <c r="AX1132" s="15" t="str">
        <f t="shared" si="180"/>
        <v/>
      </c>
      <c r="AY1132" s="5"/>
      <c r="AZ1132" s="27" t="str">
        <f>IFERROR(VLOOKUP(AY1132,vlookup!A$2:I$331,2,FALSE),"")</f>
        <v/>
      </c>
      <c r="BA1132" s="27" t="str">
        <f>IFERROR(VLOOKUP(AY1132,vlookup!A$2:I$331,3,FALSE),"")</f>
        <v/>
      </c>
      <c r="BB1132" s="5"/>
      <c r="BC1132" s="27" t="str">
        <f>IFERROR(VLOOKUP(BB1132,vlookup!D$2:E$331,2,FALSE),"")</f>
        <v/>
      </c>
      <c r="BD1132" s="5"/>
      <c r="BE1132" s="27" t="str">
        <f t="shared" si="181"/>
        <v/>
      </c>
      <c r="BF1132" s="27" t="str">
        <f>IFERROR(VLOOKUP(BE1132,vlookup!G$2:I$331,2,FALSE),"")</f>
        <v/>
      </c>
      <c r="BG1132" s="27" t="str">
        <f>IFERROR(VLOOKUP(BE1132,vlookup!G$2:I$331,3,FALSE),"")</f>
        <v/>
      </c>
      <c r="BH1132" s="5"/>
      <c r="BI1132" s="6"/>
      <c r="BJ1132" s="6"/>
      <c r="BK1132" s="6"/>
      <c r="BL1132" s="6"/>
    </row>
    <row r="1133" spans="1:64">
      <c r="A1133" s="4"/>
      <c r="B1133" s="5"/>
      <c r="C1133" s="27" t="str">
        <f>IFERROR(VLOOKUP(B1133,vlookup!A$2:I$331,2,FALSE),"")</f>
        <v/>
      </c>
      <c r="D1133" s="27" t="str">
        <f>IFERROR(VLOOKUP(B1133,vlookup!A$2:I$331,3,FALSE),"")</f>
        <v/>
      </c>
      <c r="E1133" s="5"/>
      <c r="F1133" s="27" t="str">
        <f>IFERROR(VLOOKUP(E1133,vlookup!D$2:E$331,2,FALSE),"")</f>
        <v/>
      </c>
      <c r="G1133" s="5"/>
      <c r="H1133" s="27" t="str">
        <f t="shared" si="172"/>
        <v/>
      </c>
      <c r="I1133" s="27" t="str">
        <f>IFERROR(VLOOKUP(H1133,vlookup!G$2:I$331,2,FALSE),"")</f>
        <v/>
      </c>
      <c r="J1133" s="27" t="str">
        <f>IFERROR(VLOOKUP(H1133,vlookup!G$2:I$331,3,FALSE),"")</f>
        <v/>
      </c>
      <c r="K1133" s="5"/>
      <c r="L1133" s="6"/>
      <c r="M1133" s="6"/>
      <c r="N1133" s="6"/>
      <c r="O1133" s="6"/>
      <c r="P1133" s="6"/>
      <c r="Q1133" s="14" t="str">
        <f t="shared" si="173"/>
        <v/>
      </c>
      <c r="R1133" s="5"/>
      <c r="S1133" s="6"/>
      <c r="T1133" s="6"/>
      <c r="U1133" s="5"/>
      <c r="V1133" s="45">
        <f t="shared" si="174"/>
        <v>0</v>
      </c>
      <c r="W1133" s="45">
        <f t="shared" si="175"/>
        <v>0</v>
      </c>
      <c r="X1133" s="45" t="e">
        <f t="shared" si="176"/>
        <v>#VALUE!</v>
      </c>
      <c r="Y1133" s="45">
        <f>IFERROR(VALUE(V1133),VLOOKUP(V1133,DayReplace[],2,0))</f>
        <v>0</v>
      </c>
      <c r="Z1133" s="45">
        <f>IF(V1133=0,1,
IF(OR(AND(COUNTIF(Table12[Normal and Leap Years],X1133),AA1133=3,Y1133=30),
AND(COUNTIF(Table9[MM Year],X1133),COUNTIF(Table13[Always 29-Day Months],AA1133),Y1133=30)),Y1133
-1,Y1133))</f>
        <v>1</v>
      </c>
      <c r="AA1133" s="45">
        <f>IFERROR(VALUE(W1133),VLOOKUP(W1133,MonthReplace[],2,0))</f>
        <v>0</v>
      </c>
      <c r="AB1133" s="45" t="e">
        <f>IF(COUNTIF(Table9[MM Year],X1133),VLOOKUP(AA1133,MonthSerial[],VLOOKUP(X1133,Table9[],3,0)+2,0),DATE(X1133,AA1133,0)-AC1133)</f>
        <v>#VALUE!</v>
      </c>
      <c r="AC1133" s="45" t="e">
        <f>IF(COUNTIF(Table9[MM Year],X1133),
VLOOKUP(X1133,Table9[],5,0),
DATE(X1133,1,0))</f>
        <v>#VALUE!</v>
      </c>
      <c r="AD1133" s="46" t="e">
        <f>IF(AA1133=0,DATE(YEAR(AC1133+1),7,16),
IF(V1133=0,IF(COUNTIF(Table9[MM Year],X1133),AC1133+AB1133+Z1133+15-DAY(AC1133+AB1133+Z1133+15)+16,AC1133+AB1133+Z1133-DAY(AC1133+AB1133+Z1133)+16),
IF(COUNTIF(Table9[MM Year],X1133),
IF(AC1133+AB1133+Z1133&lt;VLOOKUP(X1133,Table9[],7,0),AC1133
+AB1133+Z1133+VLOOKUP(X1133,Table9[],4,0),AC1133+AB1133+Z1133),AC1133
+AB1133+Z1133)))</f>
        <v>#VALUE!</v>
      </c>
      <c r="AE1133" s="42"/>
      <c r="AF1133" s="15" t="str">
        <f>IFERROR(IF(COUNTIF(Table9[MM Year],X1133),
IF(AD1133&lt;VLOOKUP(X1133,Table9[],7,0),AD1133
+VLOOKUP(X1133,Table9[],4,0),AD1133),AD1133
),"")</f>
        <v/>
      </c>
      <c r="AG1133" s="5"/>
      <c r="AH1133" s="5"/>
      <c r="AI1133" s="5"/>
      <c r="AJ1133" s="6"/>
      <c r="AK1133" s="6"/>
      <c r="AL1133" s="12" t="str">
        <f t="shared" si="177"/>
        <v/>
      </c>
      <c r="AM1133" s="5"/>
      <c r="AN1133" s="27" t="str">
        <f t="shared" si="178"/>
        <v/>
      </c>
      <c r="AO1133" s="5"/>
      <c r="AP1133" s="5"/>
      <c r="AQ1133" s="6"/>
      <c r="AR1133" s="12" t="str">
        <f t="shared" si="179"/>
        <v/>
      </c>
      <c r="AS1133" s="6"/>
      <c r="AT1133" s="5"/>
      <c r="AU1133" s="53"/>
      <c r="AV1133" s="53"/>
      <c r="AW1133" s="54"/>
      <c r="AX1133" s="15" t="str">
        <f t="shared" si="180"/>
        <v/>
      </c>
      <c r="AY1133" s="5"/>
      <c r="AZ1133" s="27" t="str">
        <f>IFERROR(VLOOKUP(AY1133,vlookup!A$2:I$331,2,FALSE),"")</f>
        <v/>
      </c>
      <c r="BA1133" s="27" t="str">
        <f>IFERROR(VLOOKUP(AY1133,vlookup!A$2:I$331,3,FALSE),"")</f>
        <v/>
      </c>
      <c r="BB1133" s="5"/>
      <c r="BC1133" s="27" t="str">
        <f>IFERROR(VLOOKUP(BB1133,vlookup!D$2:E$331,2,FALSE),"")</f>
        <v/>
      </c>
      <c r="BD1133" s="5"/>
      <c r="BE1133" s="27" t="str">
        <f t="shared" si="181"/>
        <v/>
      </c>
      <c r="BF1133" s="27" t="str">
        <f>IFERROR(VLOOKUP(BE1133,vlookup!G$2:I$331,2,FALSE),"")</f>
        <v/>
      </c>
      <c r="BG1133" s="27" t="str">
        <f>IFERROR(VLOOKUP(BE1133,vlookup!G$2:I$331,3,FALSE),"")</f>
        <v/>
      </c>
      <c r="BH1133" s="5"/>
      <c r="BI1133" s="6"/>
      <c r="BJ1133" s="6"/>
      <c r="BK1133" s="6"/>
      <c r="BL1133" s="6"/>
    </row>
    <row r="1134" spans="1:64">
      <c r="A1134" s="4"/>
      <c r="B1134" s="5"/>
      <c r="C1134" s="27" t="str">
        <f>IFERROR(VLOOKUP(B1134,vlookup!A$2:I$331,2,FALSE),"")</f>
        <v/>
      </c>
      <c r="D1134" s="27" t="str">
        <f>IFERROR(VLOOKUP(B1134,vlookup!A$2:I$331,3,FALSE),"")</f>
        <v/>
      </c>
      <c r="E1134" s="5"/>
      <c r="F1134" s="27" t="str">
        <f>IFERROR(VLOOKUP(E1134,vlookup!D$2:E$331,2,FALSE),"")</f>
        <v/>
      </c>
      <c r="G1134" s="5"/>
      <c r="H1134" s="27" t="str">
        <f t="shared" si="172"/>
        <v/>
      </c>
      <c r="I1134" s="27" t="str">
        <f>IFERROR(VLOOKUP(H1134,vlookup!G$2:I$331,2,FALSE),"")</f>
        <v/>
      </c>
      <c r="J1134" s="27" t="str">
        <f>IFERROR(VLOOKUP(H1134,vlookup!G$2:I$331,3,FALSE),"")</f>
        <v/>
      </c>
      <c r="K1134" s="5"/>
      <c r="L1134" s="6"/>
      <c r="M1134" s="6"/>
      <c r="N1134" s="6"/>
      <c r="O1134" s="6"/>
      <c r="P1134" s="6"/>
      <c r="Q1134" s="14" t="str">
        <f t="shared" si="173"/>
        <v/>
      </c>
      <c r="R1134" s="5"/>
      <c r="S1134" s="6"/>
      <c r="T1134" s="6"/>
      <c r="U1134" s="5"/>
      <c r="V1134" s="45">
        <f t="shared" si="174"/>
        <v>0</v>
      </c>
      <c r="W1134" s="45">
        <f t="shared" si="175"/>
        <v>0</v>
      </c>
      <c r="X1134" s="45" t="e">
        <f t="shared" si="176"/>
        <v>#VALUE!</v>
      </c>
      <c r="Y1134" s="45">
        <f>IFERROR(VALUE(V1134),VLOOKUP(V1134,DayReplace[],2,0))</f>
        <v>0</v>
      </c>
      <c r="Z1134" s="45">
        <f>IF(V1134=0,1,
IF(OR(AND(COUNTIF(Table12[Normal and Leap Years],X1134),AA1134=3,Y1134=30),
AND(COUNTIF(Table9[MM Year],X1134),COUNTIF(Table13[Always 29-Day Months],AA1134),Y1134=30)),Y1134
-1,Y1134))</f>
        <v>1</v>
      </c>
      <c r="AA1134" s="45">
        <f>IFERROR(VALUE(W1134),VLOOKUP(W1134,MonthReplace[],2,0))</f>
        <v>0</v>
      </c>
      <c r="AB1134" s="45" t="e">
        <f>IF(COUNTIF(Table9[MM Year],X1134),VLOOKUP(AA1134,MonthSerial[],VLOOKUP(X1134,Table9[],3,0)+2,0),DATE(X1134,AA1134,0)-AC1134)</f>
        <v>#VALUE!</v>
      </c>
      <c r="AC1134" s="45" t="e">
        <f>IF(COUNTIF(Table9[MM Year],X1134),
VLOOKUP(X1134,Table9[],5,0),
DATE(X1134,1,0))</f>
        <v>#VALUE!</v>
      </c>
      <c r="AD1134" s="46" t="e">
        <f>IF(AA1134=0,DATE(YEAR(AC1134+1),7,16),
IF(V1134=0,IF(COUNTIF(Table9[MM Year],X1134),AC1134+AB1134+Z1134+15-DAY(AC1134+AB1134+Z1134+15)+16,AC1134+AB1134+Z1134-DAY(AC1134+AB1134+Z1134)+16),
IF(COUNTIF(Table9[MM Year],X1134),
IF(AC1134+AB1134+Z1134&lt;VLOOKUP(X1134,Table9[],7,0),AC1134
+AB1134+Z1134+VLOOKUP(X1134,Table9[],4,0),AC1134+AB1134+Z1134),AC1134
+AB1134+Z1134)))</f>
        <v>#VALUE!</v>
      </c>
      <c r="AE1134" s="42"/>
      <c r="AF1134" s="15" t="str">
        <f>IFERROR(IF(COUNTIF(Table9[MM Year],X1134),
IF(AD1134&lt;VLOOKUP(X1134,Table9[],7,0),AD1134
+VLOOKUP(X1134,Table9[],4,0),AD1134),AD1134
),"")</f>
        <v/>
      </c>
      <c r="AG1134" s="5"/>
      <c r="AH1134" s="5"/>
      <c r="AI1134" s="5"/>
      <c r="AJ1134" s="6"/>
      <c r="AK1134" s="6"/>
      <c r="AL1134" s="12" t="str">
        <f t="shared" si="177"/>
        <v/>
      </c>
      <c r="AM1134" s="5"/>
      <c r="AN1134" s="27" t="str">
        <f t="shared" si="178"/>
        <v/>
      </c>
      <c r="AO1134" s="5"/>
      <c r="AP1134" s="5"/>
      <c r="AQ1134" s="6"/>
      <c r="AR1134" s="12" t="str">
        <f t="shared" si="179"/>
        <v/>
      </c>
      <c r="AS1134" s="6"/>
      <c r="AT1134" s="5"/>
      <c r="AU1134" s="53"/>
      <c r="AV1134" s="53"/>
      <c r="AW1134" s="54"/>
      <c r="AX1134" s="15" t="str">
        <f t="shared" si="180"/>
        <v/>
      </c>
      <c r="AY1134" s="5"/>
      <c r="AZ1134" s="27" t="str">
        <f>IFERROR(VLOOKUP(AY1134,vlookup!A$2:I$331,2,FALSE),"")</f>
        <v/>
      </c>
      <c r="BA1134" s="27" t="str">
        <f>IFERROR(VLOOKUP(AY1134,vlookup!A$2:I$331,3,FALSE),"")</f>
        <v/>
      </c>
      <c r="BB1134" s="5"/>
      <c r="BC1134" s="27" t="str">
        <f>IFERROR(VLOOKUP(BB1134,vlookup!D$2:E$331,2,FALSE),"")</f>
        <v/>
      </c>
      <c r="BD1134" s="5"/>
      <c r="BE1134" s="27" t="str">
        <f t="shared" si="181"/>
        <v/>
      </c>
      <c r="BF1134" s="27" t="str">
        <f>IFERROR(VLOOKUP(BE1134,vlookup!G$2:I$331,2,FALSE),"")</f>
        <v/>
      </c>
      <c r="BG1134" s="27" t="str">
        <f>IFERROR(VLOOKUP(BE1134,vlookup!G$2:I$331,3,FALSE),"")</f>
        <v/>
      </c>
      <c r="BH1134" s="5"/>
      <c r="BI1134" s="6"/>
      <c r="BJ1134" s="6"/>
      <c r="BK1134" s="6"/>
      <c r="BL1134" s="6"/>
    </row>
    <row r="1135" spans="1:64">
      <c r="A1135" s="4"/>
      <c r="B1135" s="5"/>
      <c r="C1135" s="27" t="str">
        <f>IFERROR(VLOOKUP(B1135,vlookup!A$2:I$331,2,FALSE),"")</f>
        <v/>
      </c>
      <c r="D1135" s="27" t="str">
        <f>IFERROR(VLOOKUP(B1135,vlookup!A$2:I$331,3,FALSE),"")</f>
        <v/>
      </c>
      <c r="E1135" s="5"/>
      <c r="F1135" s="27" t="str">
        <f>IFERROR(VLOOKUP(E1135,vlookup!D$2:E$331,2,FALSE),"")</f>
        <v/>
      </c>
      <c r="G1135" s="5"/>
      <c r="H1135" s="27" t="str">
        <f t="shared" si="172"/>
        <v/>
      </c>
      <c r="I1135" s="27" t="str">
        <f>IFERROR(VLOOKUP(H1135,vlookup!G$2:I$331,2,FALSE),"")</f>
        <v/>
      </c>
      <c r="J1135" s="27" t="str">
        <f>IFERROR(VLOOKUP(H1135,vlookup!G$2:I$331,3,FALSE),"")</f>
        <v/>
      </c>
      <c r="K1135" s="5"/>
      <c r="L1135" s="6"/>
      <c r="M1135" s="6"/>
      <c r="N1135" s="6"/>
      <c r="O1135" s="6"/>
      <c r="P1135" s="6"/>
      <c r="Q1135" s="14" t="str">
        <f t="shared" si="173"/>
        <v/>
      </c>
      <c r="R1135" s="5"/>
      <c r="S1135" s="6"/>
      <c r="T1135" s="6"/>
      <c r="U1135" s="5"/>
      <c r="V1135" s="45">
        <f t="shared" si="174"/>
        <v>0</v>
      </c>
      <c r="W1135" s="45">
        <f t="shared" si="175"/>
        <v>0</v>
      </c>
      <c r="X1135" s="45" t="e">
        <f t="shared" si="176"/>
        <v>#VALUE!</v>
      </c>
      <c r="Y1135" s="45">
        <f>IFERROR(VALUE(V1135),VLOOKUP(V1135,DayReplace[],2,0))</f>
        <v>0</v>
      </c>
      <c r="Z1135" s="45">
        <f>IF(V1135=0,1,
IF(OR(AND(COUNTIF(Table12[Normal and Leap Years],X1135),AA1135=3,Y1135=30),
AND(COUNTIF(Table9[MM Year],X1135),COUNTIF(Table13[Always 29-Day Months],AA1135),Y1135=30)),Y1135
-1,Y1135))</f>
        <v>1</v>
      </c>
      <c r="AA1135" s="45">
        <f>IFERROR(VALUE(W1135),VLOOKUP(W1135,MonthReplace[],2,0))</f>
        <v>0</v>
      </c>
      <c r="AB1135" s="45" t="e">
        <f>IF(COUNTIF(Table9[MM Year],X1135),VLOOKUP(AA1135,MonthSerial[],VLOOKUP(X1135,Table9[],3,0)+2,0),DATE(X1135,AA1135,0)-AC1135)</f>
        <v>#VALUE!</v>
      </c>
      <c r="AC1135" s="45" t="e">
        <f>IF(COUNTIF(Table9[MM Year],X1135),
VLOOKUP(X1135,Table9[],5,0),
DATE(X1135,1,0))</f>
        <v>#VALUE!</v>
      </c>
      <c r="AD1135" s="46" t="e">
        <f>IF(AA1135=0,DATE(YEAR(AC1135+1),7,16),
IF(V1135=0,IF(COUNTIF(Table9[MM Year],X1135),AC1135+AB1135+Z1135+15-DAY(AC1135+AB1135+Z1135+15)+16,AC1135+AB1135+Z1135-DAY(AC1135+AB1135+Z1135)+16),
IF(COUNTIF(Table9[MM Year],X1135),
IF(AC1135+AB1135+Z1135&lt;VLOOKUP(X1135,Table9[],7,0),AC1135
+AB1135+Z1135+VLOOKUP(X1135,Table9[],4,0),AC1135+AB1135+Z1135),AC1135
+AB1135+Z1135)))</f>
        <v>#VALUE!</v>
      </c>
      <c r="AE1135" s="42"/>
      <c r="AF1135" s="15" t="str">
        <f>IFERROR(IF(COUNTIF(Table9[MM Year],X1135),
IF(AD1135&lt;VLOOKUP(X1135,Table9[],7,0),AD1135
+VLOOKUP(X1135,Table9[],4,0),AD1135),AD1135
),"")</f>
        <v/>
      </c>
      <c r="AG1135" s="5"/>
      <c r="AH1135" s="5"/>
      <c r="AI1135" s="5"/>
      <c r="AJ1135" s="6"/>
      <c r="AK1135" s="6"/>
      <c r="AL1135" s="12" t="str">
        <f t="shared" si="177"/>
        <v/>
      </c>
      <c r="AM1135" s="5"/>
      <c r="AN1135" s="27" t="str">
        <f t="shared" si="178"/>
        <v/>
      </c>
      <c r="AO1135" s="5"/>
      <c r="AP1135" s="5"/>
      <c r="AQ1135" s="6"/>
      <c r="AR1135" s="12" t="str">
        <f t="shared" si="179"/>
        <v/>
      </c>
      <c r="AS1135" s="6"/>
      <c r="AT1135" s="5"/>
      <c r="AU1135" s="53"/>
      <c r="AV1135" s="53"/>
      <c r="AW1135" s="54"/>
      <c r="AX1135" s="15" t="str">
        <f t="shared" si="180"/>
        <v/>
      </c>
      <c r="AY1135" s="5"/>
      <c r="AZ1135" s="27" t="str">
        <f>IFERROR(VLOOKUP(AY1135,vlookup!A$2:I$331,2,FALSE),"")</f>
        <v/>
      </c>
      <c r="BA1135" s="27" t="str">
        <f>IFERROR(VLOOKUP(AY1135,vlookup!A$2:I$331,3,FALSE),"")</f>
        <v/>
      </c>
      <c r="BB1135" s="5"/>
      <c r="BC1135" s="27" t="str">
        <f>IFERROR(VLOOKUP(BB1135,vlookup!D$2:E$331,2,FALSE),"")</f>
        <v/>
      </c>
      <c r="BD1135" s="5"/>
      <c r="BE1135" s="27" t="str">
        <f t="shared" si="181"/>
        <v/>
      </c>
      <c r="BF1135" s="27" t="str">
        <f>IFERROR(VLOOKUP(BE1135,vlookup!G$2:I$331,2,FALSE),"")</f>
        <v/>
      </c>
      <c r="BG1135" s="27" t="str">
        <f>IFERROR(VLOOKUP(BE1135,vlookup!G$2:I$331,3,FALSE),"")</f>
        <v/>
      </c>
      <c r="BH1135" s="5"/>
      <c r="BI1135" s="6"/>
      <c r="BJ1135" s="6"/>
      <c r="BK1135" s="6"/>
      <c r="BL1135" s="6"/>
    </row>
    <row r="1136" spans="1:64">
      <c r="A1136" s="4"/>
      <c r="B1136" s="5"/>
      <c r="C1136" s="27" t="str">
        <f>IFERROR(VLOOKUP(B1136,vlookup!A$2:I$331,2,FALSE),"")</f>
        <v/>
      </c>
      <c r="D1136" s="27" t="str">
        <f>IFERROR(VLOOKUP(B1136,vlookup!A$2:I$331,3,FALSE),"")</f>
        <v/>
      </c>
      <c r="E1136" s="5"/>
      <c r="F1136" s="27" t="str">
        <f>IFERROR(VLOOKUP(E1136,vlookup!D$2:E$331,2,FALSE),"")</f>
        <v/>
      </c>
      <c r="G1136" s="5"/>
      <c r="H1136" s="27" t="str">
        <f t="shared" si="172"/>
        <v/>
      </c>
      <c r="I1136" s="27" t="str">
        <f>IFERROR(VLOOKUP(H1136,vlookup!G$2:I$331,2,FALSE),"")</f>
        <v/>
      </c>
      <c r="J1136" s="27" t="str">
        <f>IFERROR(VLOOKUP(H1136,vlookup!G$2:I$331,3,FALSE),"")</f>
        <v/>
      </c>
      <c r="K1136" s="5"/>
      <c r="L1136" s="6"/>
      <c r="M1136" s="6"/>
      <c r="N1136" s="6"/>
      <c r="O1136" s="6"/>
      <c r="P1136" s="6"/>
      <c r="Q1136" s="14" t="str">
        <f t="shared" si="173"/>
        <v/>
      </c>
      <c r="R1136" s="5"/>
      <c r="S1136" s="6"/>
      <c r="T1136" s="6"/>
      <c r="U1136" s="5"/>
      <c r="V1136" s="45">
        <f t="shared" si="174"/>
        <v>0</v>
      </c>
      <c r="W1136" s="45">
        <f t="shared" si="175"/>
        <v>0</v>
      </c>
      <c r="X1136" s="45" t="e">
        <f t="shared" si="176"/>
        <v>#VALUE!</v>
      </c>
      <c r="Y1136" s="45">
        <f>IFERROR(VALUE(V1136),VLOOKUP(V1136,DayReplace[],2,0))</f>
        <v>0</v>
      </c>
      <c r="Z1136" s="45">
        <f>IF(V1136=0,1,
IF(OR(AND(COUNTIF(Table12[Normal and Leap Years],X1136),AA1136=3,Y1136=30),
AND(COUNTIF(Table9[MM Year],X1136),COUNTIF(Table13[Always 29-Day Months],AA1136),Y1136=30)),Y1136
-1,Y1136))</f>
        <v>1</v>
      </c>
      <c r="AA1136" s="45">
        <f>IFERROR(VALUE(W1136),VLOOKUP(W1136,MonthReplace[],2,0))</f>
        <v>0</v>
      </c>
      <c r="AB1136" s="45" t="e">
        <f>IF(COUNTIF(Table9[MM Year],X1136),VLOOKUP(AA1136,MonthSerial[],VLOOKUP(X1136,Table9[],3,0)+2,0),DATE(X1136,AA1136,0)-AC1136)</f>
        <v>#VALUE!</v>
      </c>
      <c r="AC1136" s="45" t="e">
        <f>IF(COUNTIF(Table9[MM Year],X1136),
VLOOKUP(X1136,Table9[],5,0),
DATE(X1136,1,0))</f>
        <v>#VALUE!</v>
      </c>
      <c r="AD1136" s="46" t="e">
        <f>IF(AA1136=0,DATE(YEAR(AC1136+1),7,16),
IF(V1136=0,IF(COUNTIF(Table9[MM Year],X1136),AC1136+AB1136+Z1136+15-DAY(AC1136+AB1136+Z1136+15)+16,AC1136+AB1136+Z1136-DAY(AC1136+AB1136+Z1136)+16),
IF(COUNTIF(Table9[MM Year],X1136),
IF(AC1136+AB1136+Z1136&lt;VLOOKUP(X1136,Table9[],7,0),AC1136
+AB1136+Z1136+VLOOKUP(X1136,Table9[],4,0),AC1136+AB1136+Z1136),AC1136
+AB1136+Z1136)))</f>
        <v>#VALUE!</v>
      </c>
      <c r="AE1136" s="42"/>
      <c r="AF1136" s="15" t="str">
        <f>IFERROR(IF(COUNTIF(Table9[MM Year],X1136),
IF(AD1136&lt;VLOOKUP(X1136,Table9[],7,0),AD1136
+VLOOKUP(X1136,Table9[],4,0),AD1136),AD1136
),"")</f>
        <v/>
      </c>
      <c r="AG1136" s="5"/>
      <c r="AH1136" s="5"/>
      <c r="AI1136" s="5"/>
      <c r="AJ1136" s="6"/>
      <c r="AK1136" s="6"/>
      <c r="AL1136" s="12" t="str">
        <f t="shared" si="177"/>
        <v/>
      </c>
      <c r="AM1136" s="5"/>
      <c r="AN1136" s="27" t="str">
        <f t="shared" si="178"/>
        <v/>
      </c>
      <c r="AO1136" s="5"/>
      <c r="AP1136" s="5"/>
      <c r="AQ1136" s="6"/>
      <c r="AR1136" s="12" t="str">
        <f t="shared" si="179"/>
        <v/>
      </c>
      <c r="AS1136" s="6"/>
      <c r="AT1136" s="5"/>
      <c r="AU1136" s="53"/>
      <c r="AV1136" s="53"/>
      <c r="AW1136" s="54"/>
      <c r="AX1136" s="15" t="str">
        <f t="shared" si="180"/>
        <v/>
      </c>
      <c r="AY1136" s="5"/>
      <c r="AZ1136" s="27" t="str">
        <f>IFERROR(VLOOKUP(AY1136,vlookup!A$2:I$331,2,FALSE),"")</f>
        <v/>
      </c>
      <c r="BA1136" s="27" t="str">
        <f>IFERROR(VLOOKUP(AY1136,vlookup!A$2:I$331,3,FALSE),"")</f>
        <v/>
      </c>
      <c r="BB1136" s="5"/>
      <c r="BC1136" s="27" t="str">
        <f>IFERROR(VLOOKUP(BB1136,vlookup!D$2:E$331,2,FALSE),"")</f>
        <v/>
      </c>
      <c r="BD1136" s="5"/>
      <c r="BE1136" s="27" t="str">
        <f t="shared" si="181"/>
        <v/>
      </c>
      <c r="BF1136" s="27" t="str">
        <f>IFERROR(VLOOKUP(BE1136,vlookup!G$2:I$331,2,FALSE),"")</f>
        <v/>
      </c>
      <c r="BG1136" s="27" t="str">
        <f>IFERROR(VLOOKUP(BE1136,vlookup!G$2:I$331,3,FALSE),"")</f>
        <v/>
      </c>
      <c r="BH1136" s="5"/>
      <c r="BI1136" s="6"/>
      <c r="BJ1136" s="6"/>
      <c r="BK1136" s="6"/>
      <c r="BL1136" s="6"/>
    </row>
    <row r="1137" spans="1:64">
      <c r="A1137" s="4"/>
      <c r="B1137" s="5"/>
      <c r="C1137" s="27" t="str">
        <f>IFERROR(VLOOKUP(B1137,vlookup!A$2:I$331,2,FALSE),"")</f>
        <v/>
      </c>
      <c r="D1137" s="27" t="str">
        <f>IFERROR(VLOOKUP(B1137,vlookup!A$2:I$331,3,FALSE),"")</f>
        <v/>
      </c>
      <c r="E1137" s="5"/>
      <c r="F1137" s="27" t="str">
        <f>IFERROR(VLOOKUP(E1137,vlookup!D$2:E$331,2,FALSE),"")</f>
        <v/>
      </c>
      <c r="G1137" s="5"/>
      <c r="H1137" s="27" t="str">
        <f t="shared" si="172"/>
        <v/>
      </c>
      <c r="I1137" s="27" t="str">
        <f>IFERROR(VLOOKUP(H1137,vlookup!G$2:I$331,2,FALSE),"")</f>
        <v/>
      </c>
      <c r="J1137" s="27" t="str">
        <f>IFERROR(VLOOKUP(H1137,vlookup!G$2:I$331,3,FALSE),"")</f>
        <v/>
      </c>
      <c r="K1137" s="5"/>
      <c r="L1137" s="6"/>
      <c r="M1137" s="6"/>
      <c r="N1137" s="6"/>
      <c r="O1137" s="6"/>
      <c r="P1137" s="6"/>
      <c r="Q1137" s="14" t="str">
        <f t="shared" si="173"/>
        <v/>
      </c>
      <c r="R1137" s="5"/>
      <c r="S1137" s="6"/>
      <c r="T1137" s="6"/>
      <c r="U1137" s="5"/>
      <c r="V1137" s="45">
        <f t="shared" si="174"/>
        <v>0</v>
      </c>
      <c r="W1137" s="45">
        <f t="shared" si="175"/>
        <v>0</v>
      </c>
      <c r="X1137" s="45" t="e">
        <f t="shared" si="176"/>
        <v>#VALUE!</v>
      </c>
      <c r="Y1137" s="45">
        <f>IFERROR(VALUE(V1137),VLOOKUP(V1137,DayReplace[],2,0))</f>
        <v>0</v>
      </c>
      <c r="Z1137" s="45">
        <f>IF(V1137=0,1,
IF(OR(AND(COUNTIF(Table12[Normal and Leap Years],X1137),AA1137=3,Y1137=30),
AND(COUNTIF(Table9[MM Year],X1137),COUNTIF(Table13[Always 29-Day Months],AA1137),Y1137=30)),Y1137
-1,Y1137))</f>
        <v>1</v>
      </c>
      <c r="AA1137" s="45">
        <f>IFERROR(VALUE(W1137),VLOOKUP(W1137,MonthReplace[],2,0))</f>
        <v>0</v>
      </c>
      <c r="AB1137" s="45" t="e">
        <f>IF(COUNTIF(Table9[MM Year],X1137),VLOOKUP(AA1137,MonthSerial[],VLOOKUP(X1137,Table9[],3,0)+2,0),DATE(X1137,AA1137,0)-AC1137)</f>
        <v>#VALUE!</v>
      </c>
      <c r="AC1137" s="45" t="e">
        <f>IF(COUNTIF(Table9[MM Year],X1137),
VLOOKUP(X1137,Table9[],5,0),
DATE(X1137,1,0))</f>
        <v>#VALUE!</v>
      </c>
      <c r="AD1137" s="46" t="e">
        <f>IF(AA1137=0,DATE(YEAR(AC1137+1),7,16),
IF(V1137=0,IF(COUNTIF(Table9[MM Year],X1137),AC1137+AB1137+Z1137+15-DAY(AC1137+AB1137+Z1137+15)+16,AC1137+AB1137+Z1137-DAY(AC1137+AB1137+Z1137)+16),
IF(COUNTIF(Table9[MM Year],X1137),
IF(AC1137+AB1137+Z1137&lt;VLOOKUP(X1137,Table9[],7,0),AC1137
+AB1137+Z1137+VLOOKUP(X1137,Table9[],4,0),AC1137+AB1137+Z1137),AC1137
+AB1137+Z1137)))</f>
        <v>#VALUE!</v>
      </c>
      <c r="AE1137" s="42"/>
      <c r="AF1137" s="15" t="str">
        <f>IFERROR(IF(COUNTIF(Table9[MM Year],X1137),
IF(AD1137&lt;VLOOKUP(X1137,Table9[],7,0),AD1137
+VLOOKUP(X1137,Table9[],4,0),AD1137),AD1137
),"")</f>
        <v/>
      </c>
      <c r="AG1137" s="5"/>
      <c r="AH1137" s="5"/>
      <c r="AI1137" s="5"/>
      <c r="AJ1137" s="6"/>
      <c r="AK1137" s="6"/>
      <c r="AL1137" s="12" t="str">
        <f t="shared" si="177"/>
        <v/>
      </c>
      <c r="AM1137" s="5"/>
      <c r="AN1137" s="27" t="str">
        <f t="shared" si="178"/>
        <v/>
      </c>
      <c r="AO1137" s="5"/>
      <c r="AP1137" s="5"/>
      <c r="AQ1137" s="6"/>
      <c r="AR1137" s="12" t="str">
        <f t="shared" si="179"/>
        <v/>
      </c>
      <c r="AS1137" s="6"/>
      <c r="AT1137" s="5"/>
      <c r="AU1137" s="53"/>
      <c r="AV1137" s="53"/>
      <c r="AW1137" s="54"/>
      <c r="AX1137" s="15" t="str">
        <f t="shared" si="180"/>
        <v/>
      </c>
      <c r="AY1137" s="5"/>
      <c r="AZ1137" s="27" t="str">
        <f>IFERROR(VLOOKUP(AY1137,vlookup!A$2:I$331,2,FALSE),"")</f>
        <v/>
      </c>
      <c r="BA1137" s="27" t="str">
        <f>IFERROR(VLOOKUP(AY1137,vlookup!A$2:I$331,3,FALSE),"")</f>
        <v/>
      </c>
      <c r="BB1137" s="5"/>
      <c r="BC1137" s="27" t="str">
        <f>IFERROR(VLOOKUP(BB1137,vlookup!D$2:E$331,2,FALSE),"")</f>
        <v/>
      </c>
      <c r="BD1137" s="5"/>
      <c r="BE1137" s="27" t="str">
        <f t="shared" si="181"/>
        <v/>
      </c>
      <c r="BF1137" s="27" t="str">
        <f>IFERROR(VLOOKUP(BE1137,vlookup!G$2:I$331,2,FALSE),"")</f>
        <v/>
      </c>
      <c r="BG1137" s="27" t="str">
        <f>IFERROR(VLOOKUP(BE1137,vlookup!G$2:I$331,3,FALSE),"")</f>
        <v/>
      </c>
      <c r="BH1137" s="5"/>
      <c r="BI1137" s="6"/>
      <c r="BJ1137" s="6"/>
      <c r="BK1137" s="6"/>
      <c r="BL1137" s="6"/>
    </row>
    <row r="1138" spans="1:64">
      <c r="A1138" s="4"/>
      <c r="B1138" s="5"/>
      <c r="C1138" s="27" t="str">
        <f>IFERROR(VLOOKUP(B1138,vlookup!A$2:I$331,2,FALSE),"")</f>
        <v/>
      </c>
      <c r="D1138" s="27" t="str">
        <f>IFERROR(VLOOKUP(B1138,vlookup!A$2:I$331,3,FALSE),"")</f>
        <v/>
      </c>
      <c r="E1138" s="5"/>
      <c r="F1138" s="27" t="str">
        <f>IFERROR(VLOOKUP(E1138,vlookup!D$2:E$331,2,FALSE),"")</f>
        <v/>
      </c>
      <c r="G1138" s="5"/>
      <c r="H1138" s="27" t="str">
        <f t="shared" si="172"/>
        <v/>
      </c>
      <c r="I1138" s="27" t="str">
        <f>IFERROR(VLOOKUP(H1138,vlookup!G$2:I$331,2,FALSE),"")</f>
        <v/>
      </c>
      <c r="J1138" s="27" t="str">
        <f>IFERROR(VLOOKUP(H1138,vlookup!G$2:I$331,3,FALSE),"")</f>
        <v/>
      </c>
      <c r="K1138" s="5"/>
      <c r="L1138" s="6"/>
      <c r="M1138" s="6"/>
      <c r="N1138" s="6"/>
      <c r="O1138" s="6"/>
      <c r="P1138" s="6"/>
      <c r="Q1138" s="14" t="str">
        <f t="shared" si="173"/>
        <v/>
      </c>
      <c r="R1138" s="5"/>
      <c r="S1138" s="6"/>
      <c r="T1138" s="6"/>
      <c r="U1138" s="5"/>
      <c r="V1138" s="45">
        <f t="shared" si="174"/>
        <v>0</v>
      </c>
      <c r="W1138" s="45">
        <f t="shared" si="175"/>
        <v>0</v>
      </c>
      <c r="X1138" s="45" t="e">
        <f t="shared" si="176"/>
        <v>#VALUE!</v>
      </c>
      <c r="Y1138" s="45">
        <f>IFERROR(VALUE(V1138),VLOOKUP(V1138,DayReplace[],2,0))</f>
        <v>0</v>
      </c>
      <c r="Z1138" s="45">
        <f>IF(V1138=0,1,
IF(OR(AND(COUNTIF(Table12[Normal and Leap Years],X1138),AA1138=3,Y1138=30),
AND(COUNTIF(Table9[MM Year],X1138),COUNTIF(Table13[Always 29-Day Months],AA1138),Y1138=30)),Y1138
-1,Y1138))</f>
        <v>1</v>
      </c>
      <c r="AA1138" s="45">
        <f>IFERROR(VALUE(W1138),VLOOKUP(W1138,MonthReplace[],2,0))</f>
        <v>0</v>
      </c>
      <c r="AB1138" s="45" t="e">
        <f>IF(COUNTIF(Table9[MM Year],X1138),VLOOKUP(AA1138,MonthSerial[],VLOOKUP(X1138,Table9[],3,0)+2,0),DATE(X1138,AA1138,0)-AC1138)</f>
        <v>#VALUE!</v>
      </c>
      <c r="AC1138" s="45" t="e">
        <f>IF(COUNTIF(Table9[MM Year],X1138),
VLOOKUP(X1138,Table9[],5,0),
DATE(X1138,1,0))</f>
        <v>#VALUE!</v>
      </c>
      <c r="AD1138" s="46" t="e">
        <f>IF(AA1138=0,DATE(YEAR(AC1138+1),7,16),
IF(V1138=0,IF(COUNTIF(Table9[MM Year],X1138),AC1138+AB1138+Z1138+15-DAY(AC1138+AB1138+Z1138+15)+16,AC1138+AB1138+Z1138-DAY(AC1138+AB1138+Z1138)+16),
IF(COUNTIF(Table9[MM Year],X1138),
IF(AC1138+AB1138+Z1138&lt;VLOOKUP(X1138,Table9[],7,0),AC1138
+AB1138+Z1138+VLOOKUP(X1138,Table9[],4,0),AC1138+AB1138+Z1138),AC1138
+AB1138+Z1138)))</f>
        <v>#VALUE!</v>
      </c>
      <c r="AE1138" s="42"/>
      <c r="AF1138" s="15" t="str">
        <f>IFERROR(IF(COUNTIF(Table9[MM Year],X1138),
IF(AD1138&lt;VLOOKUP(X1138,Table9[],7,0),AD1138
+VLOOKUP(X1138,Table9[],4,0),AD1138),AD1138
),"")</f>
        <v/>
      </c>
      <c r="AG1138" s="5"/>
      <c r="AH1138" s="5"/>
      <c r="AI1138" s="5"/>
      <c r="AJ1138" s="6"/>
      <c r="AK1138" s="6"/>
      <c r="AL1138" s="12" t="str">
        <f t="shared" si="177"/>
        <v/>
      </c>
      <c r="AM1138" s="5"/>
      <c r="AN1138" s="27" t="str">
        <f t="shared" si="178"/>
        <v/>
      </c>
      <c r="AO1138" s="5"/>
      <c r="AP1138" s="5"/>
      <c r="AQ1138" s="6"/>
      <c r="AR1138" s="12" t="str">
        <f t="shared" si="179"/>
        <v/>
      </c>
      <c r="AS1138" s="6"/>
      <c r="AT1138" s="5"/>
      <c r="AU1138" s="53"/>
      <c r="AV1138" s="53"/>
      <c r="AW1138" s="54"/>
      <c r="AX1138" s="15" t="str">
        <f t="shared" si="180"/>
        <v/>
      </c>
      <c r="AY1138" s="5"/>
      <c r="AZ1138" s="27" t="str">
        <f>IFERROR(VLOOKUP(AY1138,vlookup!A$2:I$331,2,FALSE),"")</f>
        <v/>
      </c>
      <c r="BA1138" s="27" t="str">
        <f>IFERROR(VLOOKUP(AY1138,vlookup!A$2:I$331,3,FALSE),"")</f>
        <v/>
      </c>
      <c r="BB1138" s="5"/>
      <c r="BC1138" s="27" t="str">
        <f>IFERROR(VLOOKUP(BB1138,vlookup!D$2:E$331,2,FALSE),"")</f>
        <v/>
      </c>
      <c r="BD1138" s="5"/>
      <c r="BE1138" s="27" t="str">
        <f t="shared" si="181"/>
        <v/>
      </c>
      <c r="BF1138" s="27" t="str">
        <f>IFERROR(VLOOKUP(BE1138,vlookup!G$2:I$331,2,FALSE),"")</f>
        <v/>
      </c>
      <c r="BG1138" s="27" t="str">
        <f>IFERROR(VLOOKUP(BE1138,vlookup!G$2:I$331,3,FALSE),"")</f>
        <v/>
      </c>
      <c r="BH1138" s="5"/>
      <c r="BI1138" s="6"/>
      <c r="BJ1138" s="6"/>
      <c r="BK1138" s="6"/>
      <c r="BL1138" s="6"/>
    </row>
    <row r="1139" spans="1:64">
      <c r="A1139" s="4"/>
      <c r="B1139" s="5"/>
      <c r="C1139" s="27" t="str">
        <f>IFERROR(VLOOKUP(B1139,vlookup!A$2:I$331,2,FALSE),"")</f>
        <v/>
      </c>
      <c r="D1139" s="27" t="str">
        <f>IFERROR(VLOOKUP(B1139,vlookup!A$2:I$331,3,FALSE),"")</f>
        <v/>
      </c>
      <c r="E1139" s="5"/>
      <c r="F1139" s="27" t="str">
        <f>IFERROR(VLOOKUP(E1139,vlookup!D$2:E$331,2,FALSE),"")</f>
        <v/>
      </c>
      <c r="G1139" s="5"/>
      <c r="H1139" s="27" t="str">
        <f t="shared" si="172"/>
        <v/>
      </c>
      <c r="I1139" s="27" t="str">
        <f>IFERROR(VLOOKUP(H1139,vlookup!G$2:I$331,2,FALSE),"")</f>
        <v/>
      </c>
      <c r="J1139" s="27" t="str">
        <f>IFERROR(VLOOKUP(H1139,vlookup!G$2:I$331,3,FALSE),"")</f>
        <v/>
      </c>
      <c r="K1139" s="5"/>
      <c r="L1139" s="6"/>
      <c r="M1139" s="6"/>
      <c r="N1139" s="6"/>
      <c r="O1139" s="6"/>
      <c r="P1139" s="6"/>
      <c r="Q1139" s="14" t="str">
        <f t="shared" si="173"/>
        <v/>
      </c>
      <c r="R1139" s="5"/>
      <c r="S1139" s="6"/>
      <c r="T1139" s="6"/>
      <c r="U1139" s="5"/>
      <c r="V1139" s="45">
        <f t="shared" si="174"/>
        <v>0</v>
      </c>
      <c r="W1139" s="45">
        <f t="shared" si="175"/>
        <v>0</v>
      </c>
      <c r="X1139" s="45" t="e">
        <f t="shared" si="176"/>
        <v>#VALUE!</v>
      </c>
      <c r="Y1139" s="45">
        <f>IFERROR(VALUE(V1139),VLOOKUP(V1139,DayReplace[],2,0))</f>
        <v>0</v>
      </c>
      <c r="Z1139" s="45">
        <f>IF(V1139=0,1,
IF(OR(AND(COUNTIF(Table12[Normal and Leap Years],X1139),AA1139=3,Y1139=30),
AND(COUNTIF(Table9[MM Year],X1139),COUNTIF(Table13[Always 29-Day Months],AA1139),Y1139=30)),Y1139
-1,Y1139))</f>
        <v>1</v>
      </c>
      <c r="AA1139" s="45">
        <f>IFERROR(VALUE(W1139),VLOOKUP(W1139,MonthReplace[],2,0))</f>
        <v>0</v>
      </c>
      <c r="AB1139" s="45" t="e">
        <f>IF(COUNTIF(Table9[MM Year],X1139),VLOOKUP(AA1139,MonthSerial[],VLOOKUP(X1139,Table9[],3,0)+2,0),DATE(X1139,AA1139,0)-AC1139)</f>
        <v>#VALUE!</v>
      </c>
      <c r="AC1139" s="45" t="e">
        <f>IF(COUNTIF(Table9[MM Year],X1139),
VLOOKUP(X1139,Table9[],5,0),
DATE(X1139,1,0))</f>
        <v>#VALUE!</v>
      </c>
      <c r="AD1139" s="46" t="e">
        <f>IF(AA1139=0,DATE(YEAR(AC1139+1),7,16),
IF(V1139=0,IF(COUNTIF(Table9[MM Year],X1139),AC1139+AB1139+Z1139+15-DAY(AC1139+AB1139+Z1139+15)+16,AC1139+AB1139+Z1139-DAY(AC1139+AB1139+Z1139)+16),
IF(COUNTIF(Table9[MM Year],X1139),
IF(AC1139+AB1139+Z1139&lt;VLOOKUP(X1139,Table9[],7,0),AC1139
+AB1139+Z1139+VLOOKUP(X1139,Table9[],4,0),AC1139+AB1139+Z1139),AC1139
+AB1139+Z1139)))</f>
        <v>#VALUE!</v>
      </c>
      <c r="AE1139" s="42"/>
      <c r="AF1139" s="15" t="str">
        <f>IFERROR(IF(COUNTIF(Table9[MM Year],X1139),
IF(AD1139&lt;VLOOKUP(X1139,Table9[],7,0),AD1139
+VLOOKUP(X1139,Table9[],4,0),AD1139),AD1139
),"")</f>
        <v/>
      </c>
      <c r="AG1139" s="5"/>
      <c r="AH1139" s="5"/>
      <c r="AI1139" s="5"/>
      <c r="AJ1139" s="6"/>
      <c r="AK1139" s="6"/>
      <c r="AL1139" s="12" t="str">
        <f t="shared" si="177"/>
        <v/>
      </c>
      <c r="AM1139" s="5"/>
      <c r="AN1139" s="27" t="str">
        <f t="shared" si="178"/>
        <v/>
      </c>
      <c r="AO1139" s="5"/>
      <c r="AP1139" s="5"/>
      <c r="AQ1139" s="6"/>
      <c r="AR1139" s="12" t="str">
        <f t="shared" si="179"/>
        <v/>
      </c>
      <c r="AS1139" s="6"/>
      <c r="AT1139" s="5"/>
      <c r="AU1139" s="53"/>
      <c r="AV1139" s="53"/>
      <c r="AW1139" s="54"/>
      <c r="AX1139" s="15" t="str">
        <f t="shared" si="180"/>
        <v/>
      </c>
      <c r="AY1139" s="5"/>
      <c r="AZ1139" s="27" t="str">
        <f>IFERROR(VLOOKUP(AY1139,vlookup!A$2:I$331,2,FALSE),"")</f>
        <v/>
      </c>
      <c r="BA1139" s="27" t="str">
        <f>IFERROR(VLOOKUP(AY1139,vlookup!A$2:I$331,3,FALSE),"")</f>
        <v/>
      </c>
      <c r="BB1139" s="5"/>
      <c r="BC1139" s="27" t="str">
        <f>IFERROR(VLOOKUP(BB1139,vlookup!D$2:E$331,2,FALSE),"")</f>
        <v/>
      </c>
      <c r="BD1139" s="5"/>
      <c r="BE1139" s="27" t="str">
        <f t="shared" si="181"/>
        <v/>
      </c>
      <c r="BF1139" s="27" t="str">
        <f>IFERROR(VLOOKUP(BE1139,vlookup!G$2:I$331,2,FALSE),"")</f>
        <v/>
      </c>
      <c r="BG1139" s="27" t="str">
        <f>IFERROR(VLOOKUP(BE1139,vlookup!G$2:I$331,3,FALSE),"")</f>
        <v/>
      </c>
      <c r="BH1139" s="5"/>
      <c r="BI1139" s="6"/>
      <c r="BJ1139" s="6"/>
      <c r="BK1139" s="6"/>
      <c r="BL1139" s="6"/>
    </row>
    <row r="1140" spans="1:64">
      <c r="A1140" s="4"/>
      <c r="B1140" s="5"/>
      <c r="C1140" s="27" t="str">
        <f>IFERROR(VLOOKUP(B1140,vlookup!A$2:I$331,2,FALSE),"")</f>
        <v/>
      </c>
      <c r="D1140" s="27" t="str">
        <f>IFERROR(VLOOKUP(B1140,vlookup!A$2:I$331,3,FALSE),"")</f>
        <v/>
      </c>
      <c r="E1140" s="5"/>
      <c r="F1140" s="27" t="str">
        <f>IFERROR(VLOOKUP(E1140,vlookup!D$2:E$331,2,FALSE),"")</f>
        <v/>
      </c>
      <c r="G1140" s="5"/>
      <c r="H1140" s="27" t="str">
        <f t="shared" si="172"/>
        <v/>
      </c>
      <c r="I1140" s="27" t="str">
        <f>IFERROR(VLOOKUP(H1140,vlookup!G$2:I$331,2,FALSE),"")</f>
        <v/>
      </c>
      <c r="J1140" s="27" t="str">
        <f>IFERROR(VLOOKUP(H1140,vlookup!G$2:I$331,3,FALSE),"")</f>
        <v/>
      </c>
      <c r="K1140" s="5"/>
      <c r="L1140" s="6"/>
      <c r="M1140" s="6"/>
      <c r="N1140" s="6"/>
      <c r="O1140" s="6"/>
      <c r="P1140" s="6"/>
      <c r="Q1140" s="14" t="str">
        <f t="shared" si="173"/>
        <v/>
      </c>
      <c r="R1140" s="5"/>
      <c r="S1140" s="6"/>
      <c r="T1140" s="6"/>
      <c r="U1140" s="5"/>
      <c r="V1140" s="45">
        <f t="shared" si="174"/>
        <v>0</v>
      </c>
      <c r="W1140" s="45">
        <f t="shared" si="175"/>
        <v>0</v>
      </c>
      <c r="X1140" s="45" t="e">
        <f t="shared" si="176"/>
        <v>#VALUE!</v>
      </c>
      <c r="Y1140" s="45">
        <f>IFERROR(VALUE(V1140),VLOOKUP(V1140,DayReplace[],2,0))</f>
        <v>0</v>
      </c>
      <c r="Z1140" s="45">
        <f>IF(V1140=0,1,
IF(OR(AND(COUNTIF(Table12[Normal and Leap Years],X1140),AA1140=3,Y1140=30),
AND(COUNTIF(Table9[MM Year],X1140),COUNTIF(Table13[Always 29-Day Months],AA1140),Y1140=30)),Y1140
-1,Y1140))</f>
        <v>1</v>
      </c>
      <c r="AA1140" s="45">
        <f>IFERROR(VALUE(W1140),VLOOKUP(W1140,MonthReplace[],2,0))</f>
        <v>0</v>
      </c>
      <c r="AB1140" s="45" t="e">
        <f>IF(COUNTIF(Table9[MM Year],X1140),VLOOKUP(AA1140,MonthSerial[],VLOOKUP(X1140,Table9[],3,0)+2,0),DATE(X1140,AA1140,0)-AC1140)</f>
        <v>#VALUE!</v>
      </c>
      <c r="AC1140" s="45" t="e">
        <f>IF(COUNTIF(Table9[MM Year],X1140),
VLOOKUP(X1140,Table9[],5,0),
DATE(X1140,1,0))</f>
        <v>#VALUE!</v>
      </c>
      <c r="AD1140" s="46" t="e">
        <f>IF(AA1140=0,DATE(YEAR(AC1140+1),7,16),
IF(V1140=0,IF(COUNTIF(Table9[MM Year],X1140),AC1140+AB1140+Z1140+15-DAY(AC1140+AB1140+Z1140+15)+16,AC1140+AB1140+Z1140-DAY(AC1140+AB1140+Z1140)+16),
IF(COUNTIF(Table9[MM Year],X1140),
IF(AC1140+AB1140+Z1140&lt;VLOOKUP(X1140,Table9[],7,0),AC1140
+AB1140+Z1140+VLOOKUP(X1140,Table9[],4,0),AC1140+AB1140+Z1140),AC1140
+AB1140+Z1140)))</f>
        <v>#VALUE!</v>
      </c>
      <c r="AE1140" s="42"/>
      <c r="AF1140" s="15" t="str">
        <f>IFERROR(IF(COUNTIF(Table9[MM Year],X1140),
IF(AD1140&lt;VLOOKUP(X1140,Table9[],7,0),AD1140
+VLOOKUP(X1140,Table9[],4,0),AD1140),AD1140
),"")</f>
        <v/>
      </c>
      <c r="AG1140" s="5"/>
      <c r="AH1140" s="5"/>
      <c r="AI1140" s="5"/>
      <c r="AJ1140" s="6"/>
      <c r="AK1140" s="6"/>
      <c r="AL1140" s="12" t="str">
        <f t="shared" si="177"/>
        <v/>
      </c>
      <c r="AM1140" s="5"/>
      <c r="AN1140" s="27" t="str">
        <f t="shared" si="178"/>
        <v/>
      </c>
      <c r="AO1140" s="5"/>
      <c r="AP1140" s="5"/>
      <c r="AQ1140" s="6"/>
      <c r="AR1140" s="12" t="str">
        <f t="shared" si="179"/>
        <v/>
      </c>
      <c r="AS1140" s="6"/>
      <c r="AT1140" s="5"/>
      <c r="AU1140" s="53"/>
      <c r="AV1140" s="53"/>
      <c r="AW1140" s="54"/>
      <c r="AX1140" s="15" t="str">
        <f t="shared" si="180"/>
        <v/>
      </c>
      <c r="AY1140" s="5"/>
      <c r="AZ1140" s="27" t="str">
        <f>IFERROR(VLOOKUP(AY1140,vlookup!A$2:I$331,2,FALSE),"")</f>
        <v/>
      </c>
      <c r="BA1140" s="27" t="str">
        <f>IFERROR(VLOOKUP(AY1140,vlookup!A$2:I$331,3,FALSE),"")</f>
        <v/>
      </c>
      <c r="BB1140" s="5"/>
      <c r="BC1140" s="27" t="str">
        <f>IFERROR(VLOOKUP(BB1140,vlookup!D$2:E$331,2,FALSE),"")</f>
        <v/>
      </c>
      <c r="BD1140" s="5"/>
      <c r="BE1140" s="27" t="str">
        <f t="shared" si="181"/>
        <v/>
      </c>
      <c r="BF1140" s="27" t="str">
        <f>IFERROR(VLOOKUP(BE1140,vlookup!G$2:I$331,2,FALSE),"")</f>
        <v/>
      </c>
      <c r="BG1140" s="27" t="str">
        <f>IFERROR(VLOOKUP(BE1140,vlookup!G$2:I$331,3,FALSE),"")</f>
        <v/>
      </c>
      <c r="BH1140" s="5"/>
      <c r="BI1140" s="6"/>
      <c r="BJ1140" s="6"/>
      <c r="BK1140" s="6"/>
      <c r="BL1140" s="6"/>
    </row>
    <row r="1141" spans="1:64">
      <c r="A1141" s="4"/>
      <c r="B1141" s="5"/>
      <c r="C1141" s="27" t="str">
        <f>IFERROR(VLOOKUP(B1141,vlookup!A$2:I$331,2,FALSE),"")</f>
        <v/>
      </c>
      <c r="D1141" s="27" t="str">
        <f>IFERROR(VLOOKUP(B1141,vlookup!A$2:I$331,3,FALSE),"")</f>
        <v/>
      </c>
      <c r="E1141" s="5"/>
      <c r="F1141" s="27" t="str">
        <f>IFERROR(VLOOKUP(E1141,vlookup!D$2:E$331,2,FALSE),"")</f>
        <v/>
      </c>
      <c r="G1141" s="5"/>
      <c r="H1141" s="27" t="str">
        <f t="shared" si="172"/>
        <v/>
      </c>
      <c r="I1141" s="27" t="str">
        <f>IFERROR(VLOOKUP(H1141,vlookup!G$2:I$331,2,FALSE),"")</f>
        <v/>
      </c>
      <c r="J1141" s="27" t="str">
        <f>IFERROR(VLOOKUP(H1141,vlookup!G$2:I$331,3,FALSE),"")</f>
        <v/>
      </c>
      <c r="K1141" s="5"/>
      <c r="L1141" s="6"/>
      <c r="M1141" s="6"/>
      <c r="N1141" s="6"/>
      <c r="O1141" s="6"/>
      <c r="P1141" s="6"/>
      <c r="Q1141" s="14" t="str">
        <f t="shared" si="173"/>
        <v/>
      </c>
      <c r="R1141" s="5"/>
      <c r="S1141" s="6"/>
      <c r="T1141" s="6"/>
      <c r="U1141" s="5"/>
      <c r="V1141" s="45">
        <f t="shared" si="174"/>
        <v>0</v>
      </c>
      <c r="W1141" s="45">
        <f t="shared" si="175"/>
        <v>0</v>
      </c>
      <c r="X1141" s="45" t="e">
        <f t="shared" si="176"/>
        <v>#VALUE!</v>
      </c>
      <c r="Y1141" s="45">
        <f>IFERROR(VALUE(V1141),VLOOKUP(V1141,DayReplace[],2,0))</f>
        <v>0</v>
      </c>
      <c r="Z1141" s="45">
        <f>IF(V1141=0,1,
IF(OR(AND(COUNTIF(Table12[Normal and Leap Years],X1141),AA1141=3,Y1141=30),
AND(COUNTIF(Table9[MM Year],X1141),COUNTIF(Table13[Always 29-Day Months],AA1141),Y1141=30)),Y1141
-1,Y1141))</f>
        <v>1</v>
      </c>
      <c r="AA1141" s="45">
        <f>IFERROR(VALUE(W1141),VLOOKUP(W1141,MonthReplace[],2,0))</f>
        <v>0</v>
      </c>
      <c r="AB1141" s="45" t="e">
        <f>IF(COUNTIF(Table9[MM Year],X1141),VLOOKUP(AA1141,MonthSerial[],VLOOKUP(X1141,Table9[],3,0)+2,0),DATE(X1141,AA1141,0)-AC1141)</f>
        <v>#VALUE!</v>
      </c>
      <c r="AC1141" s="45" t="e">
        <f>IF(COUNTIF(Table9[MM Year],X1141),
VLOOKUP(X1141,Table9[],5,0),
DATE(X1141,1,0))</f>
        <v>#VALUE!</v>
      </c>
      <c r="AD1141" s="46" t="e">
        <f>IF(AA1141=0,DATE(YEAR(AC1141+1),7,16),
IF(V1141=0,IF(COUNTIF(Table9[MM Year],X1141),AC1141+AB1141+Z1141+15-DAY(AC1141+AB1141+Z1141+15)+16,AC1141+AB1141+Z1141-DAY(AC1141+AB1141+Z1141)+16),
IF(COUNTIF(Table9[MM Year],X1141),
IF(AC1141+AB1141+Z1141&lt;VLOOKUP(X1141,Table9[],7,0),AC1141
+AB1141+Z1141+VLOOKUP(X1141,Table9[],4,0),AC1141+AB1141+Z1141),AC1141
+AB1141+Z1141)))</f>
        <v>#VALUE!</v>
      </c>
      <c r="AE1141" s="42"/>
      <c r="AF1141" s="15" t="str">
        <f>IFERROR(IF(COUNTIF(Table9[MM Year],X1141),
IF(AD1141&lt;VLOOKUP(X1141,Table9[],7,0),AD1141
+VLOOKUP(X1141,Table9[],4,0),AD1141),AD1141
),"")</f>
        <v/>
      </c>
      <c r="AG1141" s="5"/>
      <c r="AH1141" s="5"/>
      <c r="AI1141" s="5"/>
      <c r="AJ1141" s="6"/>
      <c r="AK1141" s="6"/>
      <c r="AL1141" s="12" t="str">
        <f t="shared" si="177"/>
        <v/>
      </c>
      <c r="AM1141" s="5"/>
      <c r="AN1141" s="27" t="str">
        <f t="shared" si="178"/>
        <v/>
      </c>
      <c r="AO1141" s="5"/>
      <c r="AP1141" s="5"/>
      <c r="AQ1141" s="6"/>
      <c r="AR1141" s="12" t="str">
        <f t="shared" si="179"/>
        <v/>
      </c>
      <c r="AS1141" s="6"/>
      <c r="AT1141" s="5"/>
      <c r="AU1141" s="53"/>
      <c r="AV1141" s="53"/>
      <c r="AW1141" s="54"/>
      <c r="AX1141" s="15" t="str">
        <f t="shared" si="180"/>
        <v/>
      </c>
      <c r="AY1141" s="5"/>
      <c r="AZ1141" s="27" t="str">
        <f>IFERROR(VLOOKUP(AY1141,vlookup!A$2:I$331,2,FALSE),"")</f>
        <v/>
      </c>
      <c r="BA1141" s="27" t="str">
        <f>IFERROR(VLOOKUP(AY1141,vlookup!A$2:I$331,3,FALSE),"")</f>
        <v/>
      </c>
      <c r="BB1141" s="5"/>
      <c r="BC1141" s="27" t="str">
        <f>IFERROR(VLOOKUP(BB1141,vlookup!D$2:E$331,2,FALSE),"")</f>
        <v/>
      </c>
      <c r="BD1141" s="5"/>
      <c r="BE1141" s="27" t="str">
        <f t="shared" si="181"/>
        <v/>
      </c>
      <c r="BF1141" s="27" t="str">
        <f>IFERROR(VLOOKUP(BE1141,vlookup!G$2:I$331,2,FALSE),"")</f>
        <v/>
      </c>
      <c r="BG1141" s="27" t="str">
        <f>IFERROR(VLOOKUP(BE1141,vlookup!G$2:I$331,3,FALSE),"")</f>
        <v/>
      </c>
      <c r="BH1141" s="5"/>
      <c r="BI1141" s="6"/>
      <c r="BJ1141" s="6"/>
      <c r="BK1141" s="6"/>
      <c r="BL1141" s="6"/>
    </row>
    <row r="1142" spans="1:64">
      <c r="A1142" s="4"/>
      <c r="B1142" s="5"/>
      <c r="C1142" s="27" t="str">
        <f>IFERROR(VLOOKUP(B1142,vlookup!A$2:I$331,2,FALSE),"")</f>
        <v/>
      </c>
      <c r="D1142" s="27" t="str">
        <f>IFERROR(VLOOKUP(B1142,vlookup!A$2:I$331,3,FALSE),"")</f>
        <v/>
      </c>
      <c r="E1142" s="5"/>
      <c r="F1142" s="27" t="str">
        <f>IFERROR(VLOOKUP(E1142,vlookup!D$2:E$331,2,FALSE),"")</f>
        <v/>
      </c>
      <c r="G1142" s="5"/>
      <c r="H1142" s="27" t="str">
        <f t="shared" si="172"/>
        <v/>
      </c>
      <c r="I1142" s="27" t="str">
        <f>IFERROR(VLOOKUP(H1142,vlookup!G$2:I$331,2,FALSE),"")</f>
        <v/>
      </c>
      <c r="J1142" s="27" t="str">
        <f>IFERROR(VLOOKUP(H1142,vlookup!G$2:I$331,3,FALSE),"")</f>
        <v/>
      </c>
      <c r="K1142" s="5"/>
      <c r="L1142" s="6"/>
      <c r="M1142" s="6"/>
      <c r="N1142" s="6"/>
      <c r="O1142" s="6"/>
      <c r="P1142" s="6"/>
      <c r="Q1142" s="14" t="str">
        <f t="shared" si="173"/>
        <v/>
      </c>
      <c r="R1142" s="5"/>
      <c r="S1142" s="6"/>
      <c r="T1142" s="6"/>
      <c r="U1142" s="5"/>
      <c r="V1142" s="45">
        <f t="shared" si="174"/>
        <v>0</v>
      </c>
      <c r="W1142" s="45">
        <f t="shared" si="175"/>
        <v>0</v>
      </c>
      <c r="X1142" s="45" t="e">
        <f t="shared" si="176"/>
        <v>#VALUE!</v>
      </c>
      <c r="Y1142" s="45">
        <f>IFERROR(VALUE(V1142),VLOOKUP(V1142,DayReplace[],2,0))</f>
        <v>0</v>
      </c>
      <c r="Z1142" s="45">
        <f>IF(V1142=0,1,
IF(OR(AND(COUNTIF(Table12[Normal and Leap Years],X1142),AA1142=3,Y1142=30),
AND(COUNTIF(Table9[MM Year],X1142),COUNTIF(Table13[Always 29-Day Months],AA1142),Y1142=30)),Y1142
-1,Y1142))</f>
        <v>1</v>
      </c>
      <c r="AA1142" s="45">
        <f>IFERROR(VALUE(W1142),VLOOKUP(W1142,MonthReplace[],2,0))</f>
        <v>0</v>
      </c>
      <c r="AB1142" s="45" t="e">
        <f>IF(COUNTIF(Table9[MM Year],X1142),VLOOKUP(AA1142,MonthSerial[],VLOOKUP(X1142,Table9[],3,0)+2,0),DATE(X1142,AA1142,0)-AC1142)</f>
        <v>#VALUE!</v>
      </c>
      <c r="AC1142" s="45" t="e">
        <f>IF(COUNTIF(Table9[MM Year],X1142),
VLOOKUP(X1142,Table9[],5,0),
DATE(X1142,1,0))</f>
        <v>#VALUE!</v>
      </c>
      <c r="AD1142" s="46" t="e">
        <f>IF(AA1142=0,DATE(YEAR(AC1142+1),7,16),
IF(V1142=0,IF(COUNTIF(Table9[MM Year],X1142),AC1142+AB1142+Z1142+15-DAY(AC1142+AB1142+Z1142+15)+16,AC1142+AB1142+Z1142-DAY(AC1142+AB1142+Z1142)+16),
IF(COUNTIF(Table9[MM Year],X1142),
IF(AC1142+AB1142+Z1142&lt;VLOOKUP(X1142,Table9[],7,0),AC1142
+AB1142+Z1142+VLOOKUP(X1142,Table9[],4,0),AC1142+AB1142+Z1142),AC1142
+AB1142+Z1142)))</f>
        <v>#VALUE!</v>
      </c>
      <c r="AE1142" s="42"/>
      <c r="AF1142" s="15" t="str">
        <f>IFERROR(IF(COUNTIF(Table9[MM Year],X1142),
IF(AD1142&lt;VLOOKUP(X1142,Table9[],7,0),AD1142
+VLOOKUP(X1142,Table9[],4,0),AD1142),AD1142
),"")</f>
        <v/>
      </c>
      <c r="AG1142" s="5"/>
      <c r="AH1142" s="5"/>
      <c r="AI1142" s="5"/>
      <c r="AJ1142" s="6"/>
      <c r="AK1142" s="6"/>
      <c r="AL1142" s="12" t="str">
        <f t="shared" si="177"/>
        <v/>
      </c>
      <c r="AM1142" s="5"/>
      <c r="AN1142" s="27" t="str">
        <f t="shared" si="178"/>
        <v/>
      </c>
      <c r="AO1142" s="5"/>
      <c r="AP1142" s="5"/>
      <c r="AQ1142" s="6"/>
      <c r="AR1142" s="12" t="str">
        <f t="shared" si="179"/>
        <v/>
      </c>
      <c r="AS1142" s="6"/>
      <c r="AT1142" s="5"/>
      <c r="AU1142" s="53"/>
      <c r="AV1142" s="53"/>
      <c r="AW1142" s="54"/>
      <c r="AX1142" s="15" t="str">
        <f t="shared" si="180"/>
        <v/>
      </c>
      <c r="AY1142" s="5"/>
      <c r="AZ1142" s="27" t="str">
        <f>IFERROR(VLOOKUP(AY1142,vlookup!A$2:I$331,2,FALSE),"")</f>
        <v/>
      </c>
      <c r="BA1142" s="27" t="str">
        <f>IFERROR(VLOOKUP(AY1142,vlookup!A$2:I$331,3,FALSE),"")</f>
        <v/>
      </c>
      <c r="BB1142" s="5"/>
      <c r="BC1142" s="27" t="str">
        <f>IFERROR(VLOOKUP(BB1142,vlookup!D$2:E$331,2,FALSE),"")</f>
        <v/>
      </c>
      <c r="BD1142" s="5"/>
      <c r="BE1142" s="27" t="str">
        <f t="shared" si="181"/>
        <v/>
      </c>
      <c r="BF1142" s="27" t="str">
        <f>IFERROR(VLOOKUP(BE1142,vlookup!G$2:I$331,2,FALSE),"")</f>
        <v/>
      </c>
      <c r="BG1142" s="27" t="str">
        <f>IFERROR(VLOOKUP(BE1142,vlookup!G$2:I$331,3,FALSE),"")</f>
        <v/>
      </c>
      <c r="BH1142" s="5"/>
      <c r="BI1142" s="6"/>
      <c r="BJ1142" s="6"/>
      <c r="BK1142" s="6"/>
      <c r="BL1142" s="6"/>
    </row>
    <row r="1143" spans="1:64">
      <c r="A1143" s="4"/>
      <c r="B1143" s="5"/>
      <c r="C1143" s="27" t="str">
        <f>IFERROR(VLOOKUP(B1143,vlookup!A$2:I$331,2,FALSE),"")</f>
        <v/>
      </c>
      <c r="D1143" s="27" t="str">
        <f>IFERROR(VLOOKUP(B1143,vlookup!A$2:I$331,3,FALSE),"")</f>
        <v/>
      </c>
      <c r="E1143" s="5"/>
      <c r="F1143" s="27" t="str">
        <f>IFERROR(VLOOKUP(E1143,vlookup!D$2:E$331,2,FALSE),"")</f>
        <v/>
      </c>
      <c r="G1143" s="5"/>
      <c r="H1143" s="27" t="str">
        <f t="shared" si="172"/>
        <v/>
      </c>
      <c r="I1143" s="27" t="str">
        <f>IFERROR(VLOOKUP(H1143,vlookup!G$2:I$331,2,FALSE),"")</f>
        <v/>
      </c>
      <c r="J1143" s="27" t="str">
        <f>IFERROR(VLOOKUP(H1143,vlookup!G$2:I$331,3,FALSE),"")</f>
        <v/>
      </c>
      <c r="K1143" s="5"/>
      <c r="L1143" s="6"/>
      <c r="M1143" s="6"/>
      <c r="N1143" s="6"/>
      <c r="O1143" s="6"/>
      <c r="P1143" s="6"/>
      <c r="Q1143" s="14" t="str">
        <f t="shared" si="173"/>
        <v/>
      </c>
      <c r="R1143" s="5"/>
      <c r="S1143" s="6"/>
      <c r="T1143" s="6"/>
      <c r="U1143" s="5"/>
      <c r="V1143" s="45">
        <f t="shared" si="174"/>
        <v>0</v>
      </c>
      <c r="W1143" s="45">
        <f t="shared" si="175"/>
        <v>0</v>
      </c>
      <c r="X1143" s="45" t="e">
        <f t="shared" si="176"/>
        <v>#VALUE!</v>
      </c>
      <c r="Y1143" s="45">
        <f>IFERROR(VALUE(V1143),VLOOKUP(V1143,DayReplace[],2,0))</f>
        <v>0</v>
      </c>
      <c r="Z1143" s="45">
        <f>IF(V1143=0,1,
IF(OR(AND(COUNTIF(Table12[Normal and Leap Years],X1143),AA1143=3,Y1143=30),
AND(COUNTIF(Table9[MM Year],X1143),COUNTIF(Table13[Always 29-Day Months],AA1143),Y1143=30)),Y1143
-1,Y1143))</f>
        <v>1</v>
      </c>
      <c r="AA1143" s="45">
        <f>IFERROR(VALUE(W1143),VLOOKUP(W1143,MonthReplace[],2,0))</f>
        <v>0</v>
      </c>
      <c r="AB1143" s="45" t="e">
        <f>IF(COUNTIF(Table9[MM Year],X1143),VLOOKUP(AA1143,MonthSerial[],VLOOKUP(X1143,Table9[],3,0)+2,0),DATE(X1143,AA1143,0)-AC1143)</f>
        <v>#VALUE!</v>
      </c>
      <c r="AC1143" s="45" t="e">
        <f>IF(COUNTIF(Table9[MM Year],X1143),
VLOOKUP(X1143,Table9[],5,0),
DATE(X1143,1,0))</f>
        <v>#VALUE!</v>
      </c>
      <c r="AD1143" s="46" t="e">
        <f>IF(AA1143=0,DATE(YEAR(AC1143+1),7,16),
IF(V1143=0,IF(COUNTIF(Table9[MM Year],X1143),AC1143+AB1143+Z1143+15-DAY(AC1143+AB1143+Z1143+15)+16,AC1143+AB1143+Z1143-DAY(AC1143+AB1143+Z1143)+16),
IF(COUNTIF(Table9[MM Year],X1143),
IF(AC1143+AB1143+Z1143&lt;VLOOKUP(X1143,Table9[],7,0),AC1143
+AB1143+Z1143+VLOOKUP(X1143,Table9[],4,0),AC1143+AB1143+Z1143),AC1143
+AB1143+Z1143)))</f>
        <v>#VALUE!</v>
      </c>
      <c r="AE1143" s="42"/>
      <c r="AF1143" s="15" t="str">
        <f>IFERROR(IF(COUNTIF(Table9[MM Year],X1143),
IF(AD1143&lt;VLOOKUP(X1143,Table9[],7,0),AD1143
+VLOOKUP(X1143,Table9[],4,0),AD1143),AD1143
),"")</f>
        <v/>
      </c>
      <c r="AG1143" s="5"/>
      <c r="AH1143" s="5"/>
      <c r="AI1143" s="5"/>
      <c r="AJ1143" s="6"/>
      <c r="AK1143" s="6"/>
      <c r="AL1143" s="12" t="str">
        <f t="shared" si="177"/>
        <v/>
      </c>
      <c r="AM1143" s="5"/>
      <c r="AN1143" s="27" t="str">
        <f t="shared" si="178"/>
        <v/>
      </c>
      <c r="AO1143" s="5"/>
      <c r="AP1143" s="5"/>
      <c r="AQ1143" s="6"/>
      <c r="AR1143" s="12" t="str">
        <f t="shared" si="179"/>
        <v/>
      </c>
      <c r="AS1143" s="6"/>
      <c r="AT1143" s="5"/>
      <c r="AU1143" s="53"/>
      <c r="AV1143" s="53"/>
      <c r="AW1143" s="54"/>
      <c r="AX1143" s="15" t="str">
        <f t="shared" si="180"/>
        <v/>
      </c>
      <c r="AY1143" s="5"/>
      <c r="AZ1143" s="27" t="str">
        <f>IFERROR(VLOOKUP(AY1143,vlookup!A$2:I$331,2,FALSE),"")</f>
        <v/>
      </c>
      <c r="BA1143" s="27" t="str">
        <f>IFERROR(VLOOKUP(AY1143,vlookup!A$2:I$331,3,FALSE),"")</f>
        <v/>
      </c>
      <c r="BB1143" s="5"/>
      <c r="BC1143" s="27" t="str">
        <f>IFERROR(VLOOKUP(BB1143,vlookup!D$2:E$331,2,FALSE),"")</f>
        <v/>
      </c>
      <c r="BD1143" s="5"/>
      <c r="BE1143" s="27" t="str">
        <f t="shared" si="181"/>
        <v/>
      </c>
      <c r="BF1143" s="27" t="str">
        <f>IFERROR(VLOOKUP(BE1143,vlookup!G$2:I$331,2,FALSE),"")</f>
        <v/>
      </c>
      <c r="BG1143" s="27" t="str">
        <f>IFERROR(VLOOKUP(BE1143,vlookup!G$2:I$331,3,FALSE),"")</f>
        <v/>
      </c>
      <c r="BH1143" s="5"/>
      <c r="BI1143" s="6"/>
      <c r="BJ1143" s="6"/>
      <c r="BK1143" s="6"/>
      <c r="BL1143" s="6"/>
    </row>
    <row r="1144" spans="1:64">
      <c r="A1144" s="4"/>
      <c r="B1144" s="5"/>
      <c r="C1144" s="27" t="str">
        <f>IFERROR(VLOOKUP(B1144,vlookup!A$2:I$331,2,FALSE),"")</f>
        <v/>
      </c>
      <c r="D1144" s="27" t="str">
        <f>IFERROR(VLOOKUP(B1144,vlookup!A$2:I$331,3,FALSE),"")</f>
        <v/>
      </c>
      <c r="E1144" s="5"/>
      <c r="F1144" s="27" t="str">
        <f>IFERROR(VLOOKUP(E1144,vlookup!D$2:E$331,2,FALSE),"")</f>
        <v/>
      </c>
      <c r="G1144" s="5"/>
      <c r="H1144" s="27" t="str">
        <f t="shared" si="172"/>
        <v/>
      </c>
      <c r="I1144" s="27" t="str">
        <f>IFERROR(VLOOKUP(H1144,vlookup!G$2:I$331,2,FALSE),"")</f>
        <v/>
      </c>
      <c r="J1144" s="27" t="str">
        <f>IFERROR(VLOOKUP(H1144,vlookup!G$2:I$331,3,FALSE),"")</f>
        <v/>
      </c>
      <c r="K1144" s="5"/>
      <c r="L1144" s="6"/>
      <c r="M1144" s="6"/>
      <c r="N1144" s="6"/>
      <c r="O1144" s="6"/>
      <c r="P1144" s="6"/>
      <c r="Q1144" s="14" t="str">
        <f t="shared" si="173"/>
        <v/>
      </c>
      <c r="R1144" s="5"/>
      <c r="S1144" s="6"/>
      <c r="T1144" s="6"/>
      <c r="U1144" s="5"/>
      <c r="V1144" s="45">
        <f t="shared" si="174"/>
        <v>0</v>
      </c>
      <c r="W1144" s="45">
        <f t="shared" si="175"/>
        <v>0</v>
      </c>
      <c r="X1144" s="45" t="e">
        <f t="shared" si="176"/>
        <v>#VALUE!</v>
      </c>
      <c r="Y1144" s="45">
        <f>IFERROR(VALUE(V1144),VLOOKUP(V1144,DayReplace[],2,0))</f>
        <v>0</v>
      </c>
      <c r="Z1144" s="45">
        <f>IF(V1144=0,1,
IF(OR(AND(COUNTIF(Table12[Normal and Leap Years],X1144),AA1144=3,Y1144=30),
AND(COUNTIF(Table9[MM Year],X1144),COUNTIF(Table13[Always 29-Day Months],AA1144),Y1144=30)),Y1144
-1,Y1144))</f>
        <v>1</v>
      </c>
      <c r="AA1144" s="45">
        <f>IFERROR(VALUE(W1144),VLOOKUP(W1144,MonthReplace[],2,0))</f>
        <v>0</v>
      </c>
      <c r="AB1144" s="45" t="e">
        <f>IF(COUNTIF(Table9[MM Year],X1144),VLOOKUP(AA1144,MonthSerial[],VLOOKUP(X1144,Table9[],3,0)+2,0),DATE(X1144,AA1144,0)-AC1144)</f>
        <v>#VALUE!</v>
      </c>
      <c r="AC1144" s="45" t="e">
        <f>IF(COUNTIF(Table9[MM Year],X1144),
VLOOKUP(X1144,Table9[],5,0),
DATE(X1144,1,0))</f>
        <v>#VALUE!</v>
      </c>
      <c r="AD1144" s="46" t="e">
        <f>IF(AA1144=0,DATE(YEAR(AC1144+1),7,16),
IF(V1144=0,IF(COUNTIF(Table9[MM Year],X1144),AC1144+AB1144+Z1144+15-DAY(AC1144+AB1144+Z1144+15)+16,AC1144+AB1144+Z1144-DAY(AC1144+AB1144+Z1144)+16),
IF(COUNTIF(Table9[MM Year],X1144),
IF(AC1144+AB1144+Z1144&lt;VLOOKUP(X1144,Table9[],7,0),AC1144
+AB1144+Z1144+VLOOKUP(X1144,Table9[],4,0),AC1144+AB1144+Z1144),AC1144
+AB1144+Z1144)))</f>
        <v>#VALUE!</v>
      </c>
      <c r="AE1144" s="42"/>
      <c r="AF1144" s="15" t="str">
        <f>IFERROR(IF(COUNTIF(Table9[MM Year],X1144),
IF(AD1144&lt;VLOOKUP(X1144,Table9[],7,0),AD1144
+VLOOKUP(X1144,Table9[],4,0),AD1144),AD1144
),"")</f>
        <v/>
      </c>
      <c r="AG1144" s="5"/>
      <c r="AH1144" s="5"/>
      <c r="AI1144" s="5"/>
      <c r="AJ1144" s="6"/>
      <c r="AK1144" s="6"/>
      <c r="AL1144" s="12" t="str">
        <f t="shared" si="177"/>
        <v/>
      </c>
      <c r="AM1144" s="5"/>
      <c r="AN1144" s="27" t="str">
        <f t="shared" si="178"/>
        <v/>
      </c>
      <c r="AO1144" s="5"/>
      <c r="AP1144" s="5"/>
      <c r="AQ1144" s="6"/>
      <c r="AR1144" s="12" t="str">
        <f t="shared" si="179"/>
        <v/>
      </c>
      <c r="AS1144" s="6"/>
      <c r="AT1144" s="5"/>
      <c r="AU1144" s="53"/>
      <c r="AV1144" s="53"/>
      <c r="AW1144" s="54"/>
      <c r="AX1144" s="15" t="str">
        <f t="shared" si="180"/>
        <v/>
      </c>
      <c r="AY1144" s="5"/>
      <c r="AZ1144" s="27" t="str">
        <f>IFERROR(VLOOKUP(AY1144,vlookup!A$2:I$331,2,FALSE),"")</f>
        <v/>
      </c>
      <c r="BA1144" s="27" t="str">
        <f>IFERROR(VLOOKUP(AY1144,vlookup!A$2:I$331,3,FALSE),"")</f>
        <v/>
      </c>
      <c r="BB1144" s="5"/>
      <c r="BC1144" s="27" t="str">
        <f>IFERROR(VLOOKUP(BB1144,vlookup!D$2:E$331,2,FALSE),"")</f>
        <v/>
      </c>
      <c r="BD1144" s="5"/>
      <c r="BE1144" s="27" t="str">
        <f t="shared" si="181"/>
        <v/>
      </c>
      <c r="BF1144" s="27" t="str">
        <f>IFERROR(VLOOKUP(BE1144,vlookup!G$2:I$331,2,FALSE),"")</f>
        <v/>
      </c>
      <c r="BG1144" s="27" t="str">
        <f>IFERROR(VLOOKUP(BE1144,vlookup!G$2:I$331,3,FALSE),"")</f>
        <v/>
      </c>
      <c r="BH1144" s="5"/>
      <c r="BI1144" s="6"/>
      <c r="BJ1144" s="6"/>
      <c r="BK1144" s="6"/>
      <c r="BL1144" s="6"/>
    </row>
    <row r="1145" spans="1:64">
      <c r="A1145" s="4"/>
      <c r="B1145" s="5"/>
      <c r="C1145" s="27" t="str">
        <f>IFERROR(VLOOKUP(B1145,vlookup!A$2:I$331,2,FALSE),"")</f>
        <v/>
      </c>
      <c r="D1145" s="27" t="str">
        <f>IFERROR(VLOOKUP(B1145,vlookup!A$2:I$331,3,FALSE),"")</f>
        <v/>
      </c>
      <c r="E1145" s="5"/>
      <c r="F1145" s="27" t="str">
        <f>IFERROR(VLOOKUP(E1145,vlookup!D$2:E$331,2,FALSE),"")</f>
        <v/>
      </c>
      <c r="G1145" s="5"/>
      <c r="H1145" s="27" t="str">
        <f t="shared" si="172"/>
        <v/>
      </c>
      <c r="I1145" s="27" t="str">
        <f>IFERROR(VLOOKUP(H1145,vlookup!G$2:I$331,2,FALSE),"")</f>
        <v/>
      </c>
      <c r="J1145" s="27" t="str">
        <f>IFERROR(VLOOKUP(H1145,vlookup!G$2:I$331,3,FALSE),"")</f>
        <v/>
      </c>
      <c r="K1145" s="5"/>
      <c r="L1145" s="6"/>
      <c r="M1145" s="6"/>
      <c r="N1145" s="6"/>
      <c r="O1145" s="6"/>
      <c r="P1145" s="6"/>
      <c r="Q1145" s="14" t="str">
        <f t="shared" si="173"/>
        <v/>
      </c>
      <c r="R1145" s="5"/>
      <c r="S1145" s="6"/>
      <c r="T1145" s="6"/>
      <c r="U1145" s="5"/>
      <c r="V1145" s="45">
        <f t="shared" si="174"/>
        <v>0</v>
      </c>
      <c r="W1145" s="45">
        <f t="shared" si="175"/>
        <v>0</v>
      </c>
      <c r="X1145" s="45" t="e">
        <f t="shared" si="176"/>
        <v>#VALUE!</v>
      </c>
      <c r="Y1145" s="45">
        <f>IFERROR(VALUE(V1145),VLOOKUP(V1145,DayReplace[],2,0))</f>
        <v>0</v>
      </c>
      <c r="Z1145" s="45">
        <f>IF(V1145=0,1,
IF(OR(AND(COUNTIF(Table12[Normal and Leap Years],X1145),AA1145=3,Y1145=30),
AND(COUNTIF(Table9[MM Year],X1145),COUNTIF(Table13[Always 29-Day Months],AA1145),Y1145=30)),Y1145
-1,Y1145))</f>
        <v>1</v>
      </c>
      <c r="AA1145" s="45">
        <f>IFERROR(VALUE(W1145),VLOOKUP(W1145,MonthReplace[],2,0))</f>
        <v>0</v>
      </c>
      <c r="AB1145" s="45" t="e">
        <f>IF(COUNTIF(Table9[MM Year],X1145),VLOOKUP(AA1145,MonthSerial[],VLOOKUP(X1145,Table9[],3,0)+2,0),DATE(X1145,AA1145,0)-AC1145)</f>
        <v>#VALUE!</v>
      </c>
      <c r="AC1145" s="45" t="e">
        <f>IF(COUNTIF(Table9[MM Year],X1145),
VLOOKUP(X1145,Table9[],5,0),
DATE(X1145,1,0))</f>
        <v>#VALUE!</v>
      </c>
      <c r="AD1145" s="46" t="e">
        <f>IF(AA1145=0,DATE(YEAR(AC1145+1),7,16),
IF(V1145=0,IF(COUNTIF(Table9[MM Year],X1145),AC1145+AB1145+Z1145+15-DAY(AC1145+AB1145+Z1145+15)+16,AC1145+AB1145+Z1145-DAY(AC1145+AB1145+Z1145)+16),
IF(COUNTIF(Table9[MM Year],X1145),
IF(AC1145+AB1145+Z1145&lt;VLOOKUP(X1145,Table9[],7,0),AC1145
+AB1145+Z1145+VLOOKUP(X1145,Table9[],4,0),AC1145+AB1145+Z1145),AC1145
+AB1145+Z1145)))</f>
        <v>#VALUE!</v>
      </c>
      <c r="AE1145" s="42"/>
      <c r="AF1145" s="15" t="str">
        <f>IFERROR(IF(COUNTIF(Table9[MM Year],X1145),
IF(AD1145&lt;VLOOKUP(X1145,Table9[],7,0),AD1145
+VLOOKUP(X1145,Table9[],4,0),AD1145),AD1145
),"")</f>
        <v/>
      </c>
      <c r="AG1145" s="5"/>
      <c r="AH1145" s="5"/>
      <c r="AI1145" s="5"/>
      <c r="AJ1145" s="6"/>
      <c r="AK1145" s="6"/>
      <c r="AL1145" s="12" t="str">
        <f t="shared" si="177"/>
        <v/>
      </c>
      <c r="AM1145" s="5"/>
      <c r="AN1145" s="27" t="str">
        <f t="shared" si="178"/>
        <v/>
      </c>
      <c r="AO1145" s="5"/>
      <c r="AP1145" s="5"/>
      <c r="AQ1145" s="6"/>
      <c r="AR1145" s="12" t="str">
        <f t="shared" si="179"/>
        <v/>
      </c>
      <c r="AS1145" s="6"/>
      <c r="AT1145" s="5"/>
      <c r="AU1145" s="53"/>
      <c r="AV1145" s="53"/>
      <c r="AW1145" s="54"/>
      <c r="AX1145" s="15" t="str">
        <f t="shared" si="180"/>
        <v/>
      </c>
      <c r="AY1145" s="5"/>
      <c r="AZ1145" s="27" t="str">
        <f>IFERROR(VLOOKUP(AY1145,vlookup!A$2:I$331,2,FALSE),"")</f>
        <v/>
      </c>
      <c r="BA1145" s="27" t="str">
        <f>IFERROR(VLOOKUP(AY1145,vlookup!A$2:I$331,3,FALSE),"")</f>
        <v/>
      </c>
      <c r="BB1145" s="5"/>
      <c r="BC1145" s="27" t="str">
        <f>IFERROR(VLOOKUP(BB1145,vlookup!D$2:E$331,2,FALSE),"")</f>
        <v/>
      </c>
      <c r="BD1145" s="5"/>
      <c r="BE1145" s="27" t="str">
        <f t="shared" si="181"/>
        <v/>
      </c>
      <c r="BF1145" s="27" t="str">
        <f>IFERROR(VLOOKUP(BE1145,vlookup!G$2:I$331,2,FALSE),"")</f>
        <v/>
      </c>
      <c r="BG1145" s="27" t="str">
        <f>IFERROR(VLOOKUP(BE1145,vlookup!G$2:I$331,3,FALSE),"")</f>
        <v/>
      </c>
      <c r="BH1145" s="5"/>
      <c r="BI1145" s="6"/>
      <c r="BJ1145" s="6"/>
      <c r="BK1145" s="6"/>
      <c r="BL1145" s="6"/>
    </row>
    <row r="1146" spans="1:64">
      <c r="A1146" s="4"/>
      <c r="B1146" s="5"/>
      <c r="C1146" s="27" t="str">
        <f>IFERROR(VLOOKUP(B1146,vlookup!A$2:I$331,2,FALSE),"")</f>
        <v/>
      </c>
      <c r="D1146" s="27" t="str">
        <f>IFERROR(VLOOKUP(B1146,vlookup!A$2:I$331,3,FALSE),"")</f>
        <v/>
      </c>
      <c r="E1146" s="5"/>
      <c r="F1146" s="27" t="str">
        <f>IFERROR(VLOOKUP(E1146,vlookup!D$2:E$331,2,FALSE),"")</f>
        <v/>
      </c>
      <c r="G1146" s="5"/>
      <c r="H1146" s="27" t="str">
        <f t="shared" si="172"/>
        <v/>
      </c>
      <c r="I1146" s="27" t="str">
        <f>IFERROR(VLOOKUP(H1146,vlookup!G$2:I$331,2,FALSE),"")</f>
        <v/>
      </c>
      <c r="J1146" s="27" t="str">
        <f>IFERROR(VLOOKUP(H1146,vlookup!G$2:I$331,3,FALSE),"")</f>
        <v/>
      </c>
      <c r="K1146" s="5"/>
      <c r="L1146" s="6"/>
      <c r="M1146" s="6"/>
      <c r="N1146" s="6"/>
      <c r="O1146" s="6"/>
      <c r="P1146" s="6"/>
      <c r="Q1146" s="14" t="str">
        <f t="shared" si="173"/>
        <v/>
      </c>
      <c r="R1146" s="5"/>
      <c r="S1146" s="6"/>
      <c r="T1146" s="6"/>
      <c r="U1146" s="5"/>
      <c r="V1146" s="45">
        <f t="shared" si="174"/>
        <v>0</v>
      </c>
      <c r="W1146" s="45">
        <f t="shared" si="175"/>
        <v>0</v>
      </c>
      <c r="X1146" s="45" t="e">
        <f t="shared" si="176"/>
        <v>#VALUE!</v>
      </c>
      <c r="Y1146" s="45">
        <f>IFERROR(VALUE(V1146),VLOOKUP(V1146,DayReplace[],2,0))</f>
        <v>0</v>
      </c>
      <c r="Z1146" s="45">
        <f>IF(V1146=0,1,
IF(OR(AND(COUNTIF(Table12[Normal and Leap Years],X1146),AA1146=3,Y1146=30),
AND(COUNTIF(Table9[MM Year],X1146),COUNTIF(Table13[Always 29-Day Months],AA1146),Y1146=30)),Y1146
-1,Y1146))</f>
        <v>1</v>
      </c>
      <c r="AA1146" s="45">
        <f>IFERROR(VALUE(W1146),VLOOKUP(W1146,MonthReplace[],2,0))</f>
        <v>0</v>
      </c>
      <c r="AB1146" s="45" t="e">
        <f>IF(COUNTIF(Table9[MM Year],X1146),VLOOKUP(AA1146,MonthSerial[],VLOOKUP(X1146,Table9[],3,0)+2,0),DATE(X1146,AA1146,0)-AC1146)</f>
        <v>#VALUE!</v>
      </c>
      <c r="AC1146" s="45" t="e">
        <f>IF(COUNTIF(Table9[MM Year],X1146),
VLOOKUP(X1146,Table9[],5,0),
DATE(X1146,1,0))</f>
        <v>#VALUE!</v>
      </c>
      <c r="AD1146" s="46" t="e">
        <f>IF(AA1146=0,DATE(YEAR(AC1146+1),7,16),
IF(V1146=0,IF(COUNTIF(Table9[MM Year],X1146),AC1146+AB1146+Z1146+15-DAY(AC1146+AB1146+Z1146+15)+16,AC1146+AB1146+Z1146-DAY(AC1146+AB1146+Z1146)+16),
IF(COUNTIF(Table9[MM Year],X1146),
IF(AC1146+AB1146+Z1146&lt;VLOOKUP(X1146,Table9[],7,0),AC1146
+AB1146+Z1146+VLOOKUP(X1146,Table9[],4,0),AC1146+AB1146+Z1146),AC1146
+AB1146+Z1146)))</f>
        <v>#VALUE!</v>
      </c>
      <c r="AE1146" s="42"/>
      <c r="AF1146" s="15" t="str">
        <f>IFERROR(IF(COUNTIF(Table9[MM Year],X1146),
IF(AD1146&lt;VLOOKUP(X1146,Table9[],7,0),AD1146
+VLOOKUP(X1146,Table9[],4,0),AD1146),AD1146
),"")</f>
        <v/>
      </c>
      <c r="AG1146" s="5"/>
      <c r="AH1146" s="5"/>
      <c r="AI1146" s="5"/>
      <c r="AJ1146" s="6"/>
      <c r="AK1146" s="6"/>
      <c r="AL1146" s="12" t="str">
        <f t="shared" si="177"/>
        <v/>
      </c>
      <c r="AM1146" s="5"/>
      <c r="AN1146" s="27" t="str">
        <f t="shared" si="178"/>
        <v/>
      </c>
      <c r="AO1146" s="5"/>
      <c r="AP1146" s="5"/>
      <c r="AQ1146" s="6"/>
      <c r="AR1146" s="12" t="str">
        <f t="shared" si="179"/>
        <v/>
      </c>
      <c r="AS1146" s="6"/>
      <c r="AT1146" s="5"/>
      <c r="AU1146" s="53"/>
      <c r="AV1146" s="53"/>
      <c r="AW1146" s="54"/>
      <c r="AX1146" s="15" t="str">
        <f t="shared" si="180"/>
        <v/>
      </c>
      <c r="AY1146" s="5"/>
      <c r="AZ1146" s="27" t="str">
        <f>IFERROR(VLOOKUP(AY1146,vlookup!A$2:I$331,2,FALSE),"")</f>
        <v/>
      </c>
      <c r="BA1146" s="27" t="str">
        <f>IFERROR(VLOOKUP(AY1146,vlookup!A$2:I$331,3,FALSE),"")</f>
        <v/>
      </c>
      <c r="BB1146" s="5"/>
      <c r="BC1146" s="27" t="str">
        <f>IFERROR(VLOOKUP(BB1146,vlookup!D$2:E$331,2,FALSE),"")</f>
        <v/>
      </c>
      <c r="BD1146" s="5"/>
      <c r="BE1146" s="27" t="str">
        <f t="shared" si="181"/>
        <v/>
      </c>
      <c r="BF1146" s="27" t="str">
        <f>IFERROR(VLOOKUP(BE1146,vlookup!G$2:I$331,2,FALSE),"")</f>
        <v/>
      </c>
      <c r="BG1146" s="27" t="str">
        <f>IFERROR(VLOOKUP(BE1146,vlookup!G$2:I$331,3,FALSE),"")</f>
        <v/>
      </c>
      <c r="BH1146" s="5"/>
      <c r="BI1146" s="6"/>
      <c r="BJ1146" s="6"/>
      <c r="BK1146" s="6"/>
      <c r="BL1146" s="6"/>
    </row>
    <row r="1147" spans="1:64">
      <c r="A1147" s="4"/>
      <c r="B1147" s="5"/>
      <c r="C1147" s="27" t="str">
        <f>IFERROR(VLOOKUP(B1147,vlookup!A$2:I$331,2,FALSE),"")</f>
        <v/>
      </c>
      <c r="D1147" s="27" t="str">
        <f>IFERROR(VLOOKUP(B1147,vlookup!A$2:I$331,3,FALSE),"")</f>
        <v/>
      </c>
      <c r="E1147" s="5"/>
      <c r="F1147" s="27" t="str">
        <f>IFERROR(VLOOKUP(E1147,vlookup!D$2:E$331,2,FALSE),"")</f>
        <v/>
      </c>
      <c r="G1147" s="5"/>
      <c r="H1147" s="27" t="str">
        <f t="shared" si="172"/>
        <v/>
      </c>
      <c r="I1147" s="27" t="str">
        <f>IFERROR(VLOOKUP(H1147,vlookup!G$2:I$331,2,FALSE),"")</f>
        <v/>
      </c>
      <c r="J1147" s="27" t="str">
        <f>IFERROR(VLOOKUP(H1147,vlookup!G$2:I$331,3,FALSE),"")</f>
        <v/>
      </c>
      <c r="K1147" s="5"/>
      <c r="L1147" s="6"/>
      <c r="M1147" s="6"/>
      <c r="N1147" s="6"/>
      <c r="O1147" s="6"/>
      <c r="P1147" s="6"/>
      <c r="Q1147" s="14" t="str">
        <f t="shared" si="173"/>
        <v/>
      </c>
      <c r="R1147" s="5"/>
      <c r="S1147" s="6"/>
      <c r="T1147" s="6"/>
      <c r="U1147" s="5"/>
      <c r="V1147" s="45">
        <f t="shared" si="174"/>
        <v>0</v>
      </c>
      <c r="W1147" s="45">
        <f t="shared" si="175"/>
        <v>0</v>
      </c>
      <c r="X1147" s="45" t="e">
        <f t="shared" si="176"/>
        <v>#VALUE!</v>
      </c>
      <c r="Y1147" s="45">
        <f>IFERROR(VALUE(V1147),VLOOKUP(V1147,DayReplace[],2,0))</f>
        <v>0</v>
      </c>
      <c r="Z1147" s="45">
        <f>IF(V1147=0,1,
IF(OR(AND(COUNTIF(Table12[Normal and Leap Years],X1147),AA1147=3,Y1147=30),
AND(COUNTIF(Table9[MM Year],X1147),COUNTIF(Table13[Always 29-Day Months],AA1147),Y1147=30)),Y1147
-1,Y1147))</f>
        <v>1</v>
      </c>
      <c r="AA1147" s="45">
        <f>IFERROR(VALUE(W1147),VLOOKUP(W1147,MonthReplace[],2,0))</f>
        <v>0</v>
      </c>
      <c r="AB1147" s="45" t="e">
        <f>IF(COUNTIF(Table9[MM Year],X1147),VLOOKUP(AA1147,MonthSerial[],VLOOKUP(X1147,Table9[],3,0)+2,0),DATE(X1147,AA1147,0)-AC1147)</f>
        <v>#VALUE!</v>
      </c>
      <c r="AC1147" s="45" t="e">
        <f>IF(COUNTIF(Table9[MM Year],X1147),
VLOOKUP(X1147,Table9[],5,0),
DATE(X1147,1,0))</f>
        <v>#VALUE!</v>
      </c>
      <c r="AD1147" s="46" t="e">
        <f>IF(AA1147=0,DATE(YEAR(AC1147+1),7,16),
IF(V1147=0,IF(COUNTIF(Table9[MM Year],X1147),AC1147+AB1147+Z1147+15-DAY(AC1147+AB1147+Z1147+15)+16,AC1147+AB1147+Z1147-DAY(AC1147+AB1147+Z1147)+16),
IF(COUNTIF(Table9[MM Year],X1147),
IF(AC1147+AB1147+Z1147&lt;VLOOKUP(X1147,Table9[],7,0),AC1147
+AB1147+Z1147+VLOOKUP(X1147,Table9[],4,0),AC1147+AB1147+Z1147),AC1147
+AB1147+Z1147)))</f>
        <v>#VALUE!</v>
      </c>
      <c r="AE1147" s="42"/>
      <c r="AF1147" s="15" t="str">
        <f>IFERROR(IF(COUNTIF(Table9[MM Year],X1147),
IF(AD1147&lt;VLOOKUP(X1147,Table9[],7,0),AD1147
+VLOOKUP(X1147,Table9[],4,0),AD1147),AD1147
),"")</f>
        <v/>
      </c>
      <c r="AG1147" s="5"/>
      <c r="AH1147" s="5"/>
      <c r="AI1147" s="5"/>
      <c r="AJ1147" s="6"/>
      <c r="AK1147" s="6"/>
      <c r="AL1147" s="12" t="str">
        <f t="shared" si="177"/>
        <v/>
      </c>
      <c r="AM1147" s="5"/>
      <c r="AN1147" s="27" t="str">
        <f t="shared" si="178"/>
        <v/>
      </c>
      <c r="AO1147" s="5"/>
      <c r="AP1147" s="5"/>
      <c r="AQ1147" s="6"/>
      <c r="AR1147" s="12" t="str">
        <f t="shared" si="179"/>
        <v/>
      </c>
      <c r="AS1147" s="6"/>
      <c r="AT1147" s="5"/>
      <c r="AU1147" s="53"/>
      <c r="AV1147" s="53"/>
      <c r="AW1147" s="54"/>
      <c r="AX1147" s="15" t="str">
        <f t="shared" si="180"/>
        <v/>
      </c>
      <c r="AY1147" s="5"/>
      <c r="AZ1147" s="27" t="str">
        <f>IFERROR(VLOOKUP(AY1147,vlookup!A$2:I$331,2,FALSE),"")</f>
        <v/>
      </c>
      <c r="BA1147" s="27" t="str">
        <f>IFERROR(VLOOKUP(AY1147,vlookup!A$2:I$331,3,FALSE),"")</f>
        <v/>
      </c>
      <c r="BB1147" s="5"/>
      <c r="BC1147" s="27" t="str">
        <f>IFERROR(VLOOKUP(BB1147,vlookup!D$2:E$331,2,FALSE),"")</f>
        <v/>
      </c>
      <c r="BD1147" s="5"/>
      <c r="BE1147" s="27" t="str">
        <f t="shared" si="181"/>
        <v/>
      </c>
      <c r="BF1147" s="27" t="str">
        <f>IFERROR(VLOOKUP(BE1147,vlookup!G$2:I$331,2,FALSE),"")</f>
        <v/>
      </c>
      <c r="BG1147" s="27" t="str">
        <f>IFERROR(VLOOKUP(BE1147,vlookup!G$2:I$331,3,FALSE),"")</f>
        <v/>
      </c>
      <c r="BH1147" s="5"/>
      <c r="BI1147" s="6"/>
      <c r="BJ1147" s="6"/>
      <c r="BK1147" s="6"/>
      <c r="BL1147" s="6"/>
    </row>
    <row r="1148" spans="1:64">
      <c r="A1148" s="4"/>
      <c r="B1148" s="5"/>
      <c r="C1148" s="27" t="str">
        <f>IFERROR(VLOOKUP(B1148,vlookup!A$2:I$331,2,FALSE),"")</f>
        <v/>
      </c>
      <c r="D1148" s="27" t="str">
        <f>IFERROR(VLOOKUP(B1148,vlookup!A$2:I$331,3,FALSE),"")</f>
        <v/>
      </c>
      <c r="E1148" s="5"/>
      <c r="F1148" s="27" t="str">
        <f>IFERROR(VLOOKUP(E1148,vlookup!D$2:E$331,2,FALSE),"")</f>
        <v/>
      </c>
      <c r="G1148" s="5"/>
      <c r="H1148" s="27" t="str">
        <f t="shared" si="172"/>
        <v/>
      </c>
      <c r="I1148" s="27" t="str">
        <f>IFERROR(VLOOKUP(H1148,vlookup!G$2:I$331,2,FALSE),"")</f>
        <v/>
      </c>
      <c r="J1148" s="27" t="str">
        <f>IFERROR(VLOOKUP(H1148,vlookup!G$2:I$331,3,FALSE),"")</f>
        <v/>
      </c>
      <c r="K1148" s="5"/>
      <c r="L1148" s="6"/>
      <c r="M1148" s="6"/>
      <c r="N1148" s="6"/>
      <c r="O1148" s="6"/>
      <c r="P1148" s="6"/>
      <c r="Q1148" s="14" t="str">
        <f t="shared" si="173"/>
        <v/>
      </c>
      <c r="R1148" s="5"/>
      <c r="S1148" s="6"/>
      <c r="T1148" s="6"/>
      <c r="U1148" s="5"/>
      <c r="V1148" s="45">
        <f t="shared" si="174"/>
        <v>0</v>
      </c>
      <c r="W1148" s="45">
        <f t="shared" si="175"/>
        <v>0</v>
      </c>
      <c r="X1148" s="45" t="e">
        <f t="shared" si="176"/>
        <v>#VALUE!</v>
      </c>
      <c r="Y1148" s="45">
        <f>IFERROR(VALUE(V1148),VLOOKUP(V1148,DayReplace[],2,0))</f>
        <v>0</v>
      </c>
      <c r="Z1148" s="45">
        <f>IF(V1148=0,1,
IF(OR(AND(COUNTIF(Table12[Normal and Leap Years],X1148),AA1148=3,Y1148=30),
AND(COUNTIF(Table9[MM Year],X1148),COUNTIF(Table13[Always 29-Day Months],AA1148),Y1148=30)),Y1148
-1,Y1148))</f>
        <v>1</v>
      </c>
      <c r="AA1148" s="45">
        <f>IFERROR(VALUE(W1148),VLOOKUP(W1148,MonthReplace[],2,0))</f>
        <v>0</v>
      </c>
      <c r="AB1148" s="45" t="e">
        <f>IF(COUNTIF(Table9[MM Year],X1148),VLOOKUP(AA1148,MonthSerial[],VLOOKUP(X1148,Table9[],3,0)+2,0),DATE(X1148,AA1148,0)-AC1148)</f>
        <v>#VALUE!</v>
      </c>
      <c r="AC1148" s="45" t="e">
        <f>IF(COUNTIF(Table9[MM Year],X1148),
VLOOKUP(X1148,Table9[],5,0),
DATE(X1148,1,0))</f>
        <v>#VALUE!</v>
      </c>
      <c r="AD1148" s="46" t="e">
        <f>IF(AA1148=0,DATE(YEAR(AC1148+1),7,16),
IF(V1148=0,IF(COUNTIF(Table9[MM Year],X1148),AC1148+AB1148+Z1148+15-DAY(AC1148+AB1148+Z1148+15)+16,AC1148+AB1148+Z1148-DAY(AC1148+AB1148+Z1148)+16),
IF(COUNTIF(Table9[MM Year],X1148),
IF(AC1148+AB1148+Z1148&lt;VLOOKUP(X1148,Table9[],7,0),AC1148
+AB1148+Z1148+VLOOKUP(X1148,Table9[],4,0),AC1148+AB1148+Z1148),AC1148
+AB1148+Z1148)))</f>
        <v>#VALUE!</v>
      </c>
      <c r="AE1148" s="42"/>
      <c r="AF1148" s="15" t="str">
        <f>IFERROR(IF(COUNTIF(Table9[MM Year],X1148),
IF(AD1148&lt;VLOOKUP(X1148,Table9[],7,0),AD1148
+VLOOKUP(X1148,Table9[],4,0),AD1148),AD1148
),"")</f>
        <v/>
      </c>
      <c r="AG1148" s="5"/>
      <c r="AH1148" s="5"/>
      <c r="AI1148" s="5"/>
      <c r="AJ1148" s="6"/>
      <c r="AK1148" s="6"/>
      <c r="AL1148" s="12" t="str">
        <f t="shared" si="177"/>
        <v/>
      </c>
      <c r="AM1148" s="5"/>
      <c r="AN1148" s="27" t="str">
        <f t="shared" si="178"/>
        <v/>
      </c>
      <c r="AO1148" s="5"/>
      <c r="AP1148" s="5"/>
      <c r="AQ1148" s="6"/>
      <c r="AR1148" s="12" t="str">
        <f t="shared" si="179"/>
        <v/>
      </c>
      <c r="AS1148" s="6"/>
      <c r="AT1148" s="5"/>
      <c r="AU1148" s="53"/>
      <c r="AV1148" s="53"/>
      <c r="AW1148" s="54"/>
      <c r="AX1148" s="15" t="str">
        <f t="shared" si="180"/>
        <v/>
      </c>
      <c r="AY1148" s="5"/>
      <c r="AZ1148" s="27" t="str">
        <f>IFERROR(VLOOKUP(AY1148,vlookup!A$2:I$331,2,FALSE),"")</f>
        <v/>
      </c>
      <c r="BA1148" s="27" t="str">
        <f>IFERROR(VLOOKUP(AY1148,vlookup!A$2:I$331,3,FALSE),"")</f>
        <v/>
      </c>
      <c r="BB1148" s="5"/>
      <c r="BC1148" s="27" t="str">
        <f>IFERROR(VLOOKUP(BB1148,vlookup!D$2:E$331,2,FALSE),"")</f>
        <v/>
      </c>
      <c r="BD1148" s="5"/>
      <c r="BE1148" s="27" t="str">
        <f t="shared" si="181"/>
        <v/>
      </c>
      <c r="BF1148" s="27" t="str">
        <f>IFERROR(VLOOKUP(BE1148,vlookup!G$2:I$331,2,FALSE),"")</f>
        <v/>
      </c>
      <c r="BG1148" s="27" t="str">
        <f>IFERROR(VLOOKUP(BE1148,vlookup!G$2:I$331,3,FALSE),"")</f>
        <v/>
      </c>
      <c r="BH1148" s="5"/>
      <c r="BI1148" s="6"/>
      <c r="BJ1148" s="6"/>
      <c r="BK1148" s="6"/>
      <c r="BL1148" s="6"/>
    </row>
    <row r="1149" spans="1:64">
      <c r="A1149" s="4"/>
      <c r="B1149" s="5"/>
      <c r="C1149" s="27" t="str">
        <f>IFERROR(VLOOKUP(B1149,vlookup!A$2:I$331,2,FALSE),"")</f>
        <v/>
      </c>
      <c r="D1149" s="27" t="str">
        <f>IFERROR(VLOOKUP(B1149,vlookup!A$2:I$331,3,FALSE),"")</f>
        <v/>
      </c>
      <c r="E1149" s="5"/>
      <c r="F1149" s="27" t="str">
        <f>IFERROR(VLOOKUP(E1149,vlookup!D$2:E$331,2,FALSE),"")</f>
        <v/>
      </c>
      <c r="G1149" s="5"/>
      <c r="H1149" s="27" t="str">
        <f t="shared" si="172"/>
        <v/>
      </c>
      <c r="I1149" s="27" t="str">
        <f>IFERROR(VLOOKUP(H1149,vlookup!G$2:I$331,2,FALSE),"")</f>
        <v/>
      </c>
      <c r="J1149" s="27" t="str">
        <f>IFERROR(VLOOKUP(H1149,vlookup!G$2:I$331,3,FALSE),"")</f>
        <v/>
      </c>
      <c r="K1149" s="5"/>
      <c r="L1149" s="6"/>
      <c r="M1149" s="6"/>
      <c r="N1149" s="6"/>
      <c r="O1149" s="6"/>
      <c r="P1149" s="6"/>
      <c r="Q1149" s="14" t="str">
        <f t="shared" si="173"/>
        <v/>
      </c>
      <c r="R1149" s="5"/>
      <c r="S1149" s="6"/>
      <c r="T1149" s="6"/>
      <c r="U1149" s="5"/>
      <c r="V1149" s="45">
        <f t="shared" si="174"/>
        <v>0</v>
      </c>
      <c r="W1149" s="45">
        <f t="shared" si="175"/>
        <v>0</v>
      </c>
      <c r="X1149" s="45" t="e">
        <f t="shared" si="176"/>
        <v>#VALUE!</v>
      </c>
      <c r="Y1149" s="45">
        <f>IFERROR(VALUE(V1149),VLOOKUP(V1149,DayReplace[],2,0))</f>
        <v>0</v>
      </c>
      <c r="Z1149" s="45">
        <f>IF(V1149=0,1,
IF(OR(AND(COUNTIF(Table12[Normal and Leap Years],X1149),AA1149=3,Y1149=30),
AND(COUNTIF(Table9[MM Year],X1149),COUNTIF(Table13[Always 29-Day Months],AA1149),Y1149=30)),Y1149
-1,Y1149))</f>
        <v>1</v>
      </c>
      <c r="AA1149" s="45">
        <f>IFERROR(VALUE(W1149),VLOOKUP(W1149,MonthReplace[],2,0))</f>
        <v>0</v>
      </c>
      <c r="AB1149" s="45" t="e">
        <f>IF(COUNTIF(Table9[MM Year],X1149),VLOOKUP(AA1149,MonthSerial[],VLOOKUP(X1149,Table9[],3,0)+2,0),DATE(X1149,AA1149,0)-AC1149)</f>
        <v>#VALUE!</v>
      </c>
      <c r="AC1149" s="45" t="e">
        <f>IF(COUNTIF(Table9[MM Year],X1149),
VLOOKUP(X1149,Table9[],5,0),
DATE(X1149,1,0))</f>
        <v>#VALUE!</v>
      </c>
      <c r="AD1149" s="46" t="e">
        <f>IF(AA1149=0,DATE(YEAR(AC1149+1),7,16),
IF(V1149=0,IF(COUNTIF(Table9[MM Year],X1149),AC1149+AB1149+Z1149+15-DAY(AC1149+AB1149+Z1149+15)+16,AC1149+AB1149+Z1149-DAY(AC1149+AB1149+Z1149)+16),
IF(COUNTIF(Table9[MM Year],X1149),
IF(AC1149+AB1149+Z1149&lt;VLOOKUP(X1149,Table9[],7,0),AC1149
+AB1149+Z1149+VLOOKUP(X1149,Table9[],4,0),AC1149+AB1149+Z1149),AC1149
+AB1149+Z1149)))</f>
        <v>#VALUE!</v>
      </c>
      <c r="AE1149" s="42"/>
      <c r="AF1149" s="15" t="str">
        <f>IFERROR(IF(COUNTIF(Table9[MM Year],X1149),
IF(AD1149&lt;VLOOKUP(X1149,Table9[],7,0),AD1149
+VLOOKUP(X1149,Table9[],4,0),AD1149),AD1149
),"")</f>
        <v/>
      </c>
      <c r="AG1149" s="5"/>
      <c r="AH1149" s="5"/>
      <c r="AI1149" s="5"/>
      <c r="AJ1149" s="6"/>
      <c r="AK1149" s="6"/>
      <c r="AL1149" s="12" t="str">
        <f t="shared" si="177"/>
        <v/>
      </c>
      <c r="AM1149" s="5"/>
      <c r="AN1149" s="27" t="str">
        <f t="shared" si="178"/>
        <v/>
      </c>
      <c r="AO1149" s="5"/>
      <c r="AP1149" s="5"/>
      <c r="AQ1149" s="6"/>
      <c r="AR1149" s="12" t="str">
        <f t="shared" si="179"/>
        <v/>
      </c>
      <c r="AS1149" s="6"/>
      <c r="AT1149" s="5"/>
      <c r="AU1149" s="53"/>
      <c r="AV1149" s="53"/>
      <c r="AW1149" s="54"/>
      <c r="AX1149" s="15" t="str">
        <f t="shared" si="180"/>
        <v/>
      </c>
      <c r="AY1149" s="5"/>
      <c r="AZ1149" s="27" t="str">
        <f>IFERROR(VLOOKUP(AY1149,vlookup!A$2:I$331,2,FALSE),"")</f>
        <v/>
      </c>
      <c r="BA1149" s="27" t="str">
        <f>IFERROR(VLOOKUP(AY1149,vlookup!A$2:I$331,3,FALSE),"")</f>
        <v/>
      </c>
      <c r="BB1149" s="5"/>
      <c r="BC1149" s="27" t="str">
        <f>IFERROR(VLOOKUP(BB1149,vlookup!D$2:E$331,2,FALSE),"")</f>
        <v/>
      </c>
      <c r="BD1149" s="5"/>
      <c r="BE1149" s="27" t="str">
        <f t="shared" si="181"/>
        <v/>
      </c>
      <c r="BF1149" s="27" t="str">
        <f>IFERROR(VLOOKUP(BE1149,vlookup!G$2:I$331,2,FALSE),"")</f>
        <v/>
      </c>
      <c r="BG1149" s="27" t="str">
        <f>IFERROR(VLOOKUP(BE1149,vlookup!G$2:I$331,3,FALSE),"")</f>
        <v/>
      </c>
      <c r="BH1149" s="5"/>
      <c r="BI1149" s="6"/>
      <c r="BJ1149" s="6"/>
      <c r="BK1149" s="6"/>
      <c r="BL1149" s="6"/>
    </row>
    <row r="1150" spans="1:64">
      <c r="A1150" s="4"/>
      <c r="B1150" s="5"/>
      <c r="C1150" s="27" t="str">
        <f>IFERROR(VLOOKUP(B1150,vlookup!A$2:I$331,2,FALSE),"")</f>
        <v/>
      </c>
      <c r="D1150" s="27" t="str">
        <f>IFERROR(VLOOKUP(B1150,vlookup!A$2:I$331,3,FALSE),"")</f>
        <v/>
      </c>
      <c r="E1150" s="5"/>
      <c r="F1150" s="27" t="str">
        <f>IFERROR(VLOOKUP(E1150,vlookup!D$2:E$331,2,FALSE),"")</f>
        <v/>
      </c>
      <c r="G1150" s="5"/>
      <c r="H1150" s="27" t="str">
        <f t="shared" si="172"/>
        <v/>
      </c>
      <c r="I1150" s="27" t="str">
        <f>IFERROR(VLOOKUP(H1150,vlookup!G$2:I$331,2,FALSE),"")</f>
        <v/>
      </c>
      <c r="J1150" s="27" t="str">
        <f>IFERROR(VLOOKUP(H1150,vlookup!G$2:I$331,3,FALSE),"")</f>
        <v/>
      </c>
      <c r="K1150" s="5"/>
      <c r="L1150" s="6"/>
      <c r="M1150" s="6"/>
      <c r="N1150" s="6"/>
      <c r="O1150" s="6"/>
      <c r="P1150" s="6"/>
      <c r="Q1150" s="14" t="str">
        <f t="shared" si="173"/>
        <v/>
      </c>
      <c r="R1150" s="5"/>
      <c r="S1150" s="6"/>
      <c r="T1150" s="6"/>
      <c r="U1150" s="5"/>
      <c r="V1150" s="45">
        <f t="shared" si="174"/>
        <v>0</v>
      </c>
      <c r="W1150" s="45">
        <f t="shared" si="175"/>
        <v>0</v>
      </c>
      <c r="X1150" s="45" t="e">
        <f t="shared" si="176"/>
        <v>#VALUE!</v>
      </c>
      <c r="Y1150" s="45">
        <f>IFERROR(VALUE(V1150),VLOOKUP(V1150,DayReplace[],2,0))</f>
        <v>0</v>
      </c>
      <c r="Z1150" s="45">
        <f>IF(V1150=0,1,
IF(OR(AND(COUNTIF(Table12[Normal and Leap Years],X1150),AA1150=3,Y1150=30),
AND(COUNTIF(Table9[MM Year],X1150),COUNTIF(Table13[Always 29-Day Months],AA1150),Y1150=30)),Y1150
-1,Y1150))</f>
        <v>1</v>
      </c>
      <c r="AA1150" s="45">
        <f>IFERROR(VALUE(W1150),VLOOKUP(W1150,MonthReplace[],2,0))</f>
        <v>0</v>
      </c>
      <c r="AB1150" s="45" t="e">
        <f>IF(COUNTIF(Table9[MM Year],X1150),VLOOKUP(AA1150,MonthSerial[],VLOOKUP(X1150,Table9[],3,0)+2,0),DATE(X1150,AA1150,0)-AC1150)</f>
        <v>#VALUE!</v>
      </c>
      <c r="AC1150" s="45" t="e">
        <f>IF(COUNTIF(Table9[MM Year],X1150),
VLOOKUP(X1150,Table9[],5,0),
DATE(X1150,1,0))</f>
        <v>#VALUE!</v>
      </c>
      <c r="AD1150" s="46" t="e">
        <f>IF(AA1150=0,DATE(YEAR(AC1150+1),7,16),
IF(V1150=0,IF(COUNTIF(Table9[MM Year],X1150),AC1150+AB1150+Z1150+15-DAY(AC1150+AB1150+Z1150+15)+16,AC1150+AB1150+Z1150-DAY(AC1150+AB1150+Z1150)+16),
IF(COUNTIF(Table9[MM Year],X1150),
IF(AC1150+AB1150+Z1150&lt;VLOOKUP(X1150,Table9[],7,0),AC1150
+AB1150+Z1150+VLOOKUP(X1150,Table9[],4,0),AC1150+AB1150+Z1150),AC1150
+AB1150+Z1150)))</f>
        <v>#VALUE!</v>
      </c>
      <c r="AE1150" s="42"/>
      <c r="AF1150" s="15" t="str">
        <f>IFERROR(IF(COUNTIF(Table9[MM Year],X1150),
IF(AD1150&lt;VLOOKUP(X1150,Table9[],7,0),AD1150
+VLOOKUP(X1150,Table9[],4,0),AD1150),AD1150
),"")</f>
        <v/>
      </c>
      <c r="AG1150" s="5"/>
      <c r="AH1150" s="5"/>
      <c r="AI1150" s="5"/>
      <c r="AJ1150" s="6"/>
      <c r="AK1150" s="6"/>
      <c r="AL1150" s="12" t="str">
        <f t="shared" si="177"/>
        <v/>
      </c>
      <c r="AM1150" s="5"/>
      <c r="AN1150" s="27" t="str">
        <f t="shared" si="178"/>
        <v/>
      </c>
      <c r="AO1150" s="5"/>
      <c r="AP1150" s="5"/>
      <c r="AQ1150" s="6"/>
      <c r="AR1150" s="12" t="str">
        <f t="shared" si="179"/>
        <v/>
      </c>
      <c r="AS1150" s="6"/>
      <c r="AT1150" s="5"/>
      <c r="AU1150" s="53"/>
      <c r="AV1150" s="53"/>
      <c r="AW1150" s="54"/>
      <c r="AX1150" s="15" t="str">
        <f t="shared" si="180"/>
        <v/>
      </c>
      <c r="AY1150" s="5"/>
      <c r="AZ1150" s="27" t="str">
        <f>IFERROR(VLOOKUP(AY1150,vlookup!A$2:I$331,2,FALSE),"")</f>
        <v/>
      </c>
      <c r="BA1150" s="27" t="str">
        <f>IFERROR(VLOOKUP(AY1150,vlookup!A$2:I$331,3,FALSE),"")</f>
        <v/>
      </c>
      <c r="BB1150" s="5"/>
      <c r="BC1150" s="27" t="str">
        <f>IFERROR(VLOOKUP(BB1150,vlookup!D$2:E$331,2,FALSE),"")</f>
        <v/>
      </c>
      <c r="BD1150" s="5"/>
      <c r="BE1150" s="27" t="str">
        <f t="shared" si="181"/>
        <v/>
      </c>
      <c r="BF1150" s="27" t="str">
        <f>IFERROR(VLOOKUP(BE1150,vlookup!G$2:I$331,2,FALSE),"")</f>
        <v/>
      </c>
      <c r="BG1150" s="27" t="str">
        <f>IFERROR(VLOOKUP(BE1150,vlookup!G$2:I$331,3,FALSE),"")</f>
        <v/>
      </c>
      <c r="BH1150" s="5"/>
      <c r="BI1150" s="6"/>
      <c r="BJ1150" s="6"/>
      <c r="BK1150" s="6"/>
      <c r="BL1150" s="6"/>
    </row>
    <row r="1151" spans="1:64">
      <c r="A1151" s="4"/>
      <c r="B1151" s="5"/>
      <c r="C1151" s="27" t="str">
        <f>IFERROR(VLOOKUP(B1151,vlookup!A$2:I$331,2,FALSE),"")</f>
        <v/>
      </c>
      <c r="D1151" s="27" t="str">
        <f>IFERROR(VLOOKUP(B1151,vlookup!A$2:I$331,3,FALSE),"")</f>
        <v/>
      </c>
      <c r="E1151" s="5"/>
      <c r="F1151" s="27" t="str">
        <f>IFERROR(VLOOKUP(E1151,vlookup!D$2:E$331,2,FALSE),"")</f>
        <v/>
      </c>
      <c r="G1151" s="5"/>
      <c r="H1151" s="27" t="str">
        <f t="shared" si="172"/>
        <v/>
      </c>
      <c r="I1151" s="27" t="str">
        <f>IFERROR(VLOOKUP(H1151,vlookup!G$2:I$331,2,FALSE),"")</f>
        <v/>
      </c>
      <c r="J1151" s="27" t="str">
        <f>IFERROR(VLOOKUP(H1151,vlookup!G$2:I$331,3,FALSE),"")</f>
        <v/>
      </c>
      <c r="K1151" s="5"/>
      <c r="L1151" s="6"/>
      <c r="M1151" s="6"/>
      <c r="N1151" s="6"/>
      <c r="O1151" s="6"/>
      <c r="P1151" s="6"/>
      <c r="Q1151" s="14" t="str">
        <f t="shared" si="173"/>
        <v/>
      </c>
      <c r="R1151" s="5"/>
      <c r="S1151" s="6"/>
      <c r="T1151" s="6"/>
      <c r="U1151" s="5"/>
      <c r="V1151" s="45">
        <f t="shared" si="174"/>
        <v>0</v>
      </c>
      <c r="W1151" s="45">
        <f t="shared" si="175"/>
        <v>0</v>
      </c>
      <c r="X1151" s="45" t="e">
        <f t="shared" si="176"/>
        <v>#VALUE!</v>
      </c>
      <c r="Y1151" s="45">
        <f>IFERROR(VALUE(V1151),VLOOKUP(V1151,DayReplace[],2,0))</f>
        <v>0</v>
      </c>
      <c r="Z1151" s="45">
        <f>IF(V1151=0,1,
IF(OR(AND(COUNTIF(Table12[Normal and Leap Years],X1151),AA1151=3,Y1151=30),
AND(COUNTIF(Table9[MM Year],X1151),COUNTIF(Table13[Always 29-Day Months],AA1151),Y1151=30)),Y1151
-1,Y1151))</f>
        <v>1</v>
      </c>
      <c r="AA1151" s="45">
        <f>IFERROR(VALUE(W1151),VLOOKUP(W1151,MonthReplace[],2,0))</f>
        <v>0</v>
      </c>
      <c r="AB1151" s="45" t="e">
        <f>IF(COUNTIF(Table9[MM Year],X1151),VLOOKUP(AA1151,MonthSerial[],VLOOKUP(X1151,Table9[],3,0)+2,0),DATE(X1151,AA1151,0)-AC1151)</f>
        <v>#VALUE!</v>
      </c>
      <c r="AC1151" s="45" t="e">
        <f>IF(COUNTIF(Table9[MM Year],X1151),
VLOOKUP(X1151,Table9[],5,0),
DATE(X1151,1,0))</f>
        <v>#VALUE!</v>
      </c>
      <c r="AD1151" s="46" t="e">
        <f>IF(AA1151=0,DATE(YEAR(AC1151+1),7,16),
IF(V1151=0,IF(COUNTIF(Table9[MM Year],X1151),AC1151+AB1151+Z1151+15-DAY(AC1151+AB1151+Z1151+15)+16,AC1151+AB1151+Z1151-DAY(AC1151+AB1151+Z1151)+16),
IF(COUNTIF(Table9[MM Year],X1151),
IF(AC1151+AB1151+Z1151&lt;VLOOKUP(X1151,Table9[],7,0),AC1151
+AB1151+Z1151+VLOOKUP(X1151,Table9[],4,0),AC1151+AB1151+Z1151),AC1151
+AB1151+Z1151)))</f>
        <v>#VALUE!</v>
      </c>
      <c r="AE1151" s="42"/>
      <c r="AF1151" s="15" t="str">
        <f>IFERROR(IF(COUNTIF(Table9[MM Year],X1151),
IF(AD1151&lt;VLOOKUP(X1151,Table9[],7,0),AD1151
+VLOOKUP(X1151,Table9[],4,0),AD1151),AD1151
),"")</f>
        <v/>
      </c>
      <c r="AG1151" s="5"/>
      <c r="AH1151" s="5"/>
      <c r="AI1151" s="5"/>
      <c r="AJ1151" s="6"/>
      <c r="AK1151" s="6"/>
      <c r="AL1151" s="12" t="str">
        <f t="shared" si="177"/>
        <v/>
      </c>
      <c r="AM1151" s="5"/>
      <c r="AN1151" s="27" t="str">
        <f t="shared" si="178"/>
        <v/>
      </c>
      <c r="AO1151" s="5"/>
      <c r="AP1151" s="5"/>
      <c r="AQ1151" s="6"/>
      <c r="AR1151" s="12" t="str">
        <f t="shared" si="179"/>
        <v/>
      </c>
      <c r="AS1151" s="6"/>
      <c r="AT1151" s="5"/>
      <c r="AU1151" s="53"/>
      <c r="AV1151" s="53"/>
      <c r="AW1151" s="54"/>
      <c r="AX1151" s="15" t="str">
        <f t="shared" si="180"/>
        <v/>
      </c>
      <c r="AY1151" s="5"/>
      <c r="AZ1151" s="27" t="str">
        <f>IFERROR(VLOOKUP(AY1151,vlookup!A$2:I$331,2,FALSE),"")</f>
        <v/>
      </c>
      <c r="BA1151" s="27" t="str">
        <f>IFERROR(VLOOKUP(AY1151,vlookup!A$2:I$331,3,FALSE),"")</f>
        <v/>
      </c>
      <c r="BB1151" s="5"/>
      <c r="BC1151" s="27" t="str">
        <f>IFERROR(VLOOKUP(BB1151,vlookup!D$2:E$331,2,FALSE),"")</f>
        <v/>
      </c>
      <c r="BD1151" s="5"/>
      <c r="BE1151" s="27" t="str">
        <f t="shared" si="181"/>
        <v/>
      </c>
      <c r="BF1151" s="27" t="str">
        <f>IFERROR(VLOOKUP(BE1151,vlookup!G$2:I$331,2,FALSE),"")</f>
        <v/>
      </c>
      <c r="BG1151" s="27" t="str">
        <f>IFERROR(VLOOKUP(BE1151,vlookup!G$2:I$331,3,FALSE),"")</f>
        <v/>
      </c>
      <c r="BH1151" s="5"/>
      <c r="BI1151" s="6"/>
      <c r="BJ1151" s="6"/>
      <c r="BK1151" s="6"/>
      <c r="BL1151" s="6"/>
    </row>
    <row r="1152" spans="1:64">
      <c r="A1152" s="4"/>
      <c r="B1152" s="5"/>
      <c r="C1152" s="27" t="str">
        <f>IFERROR(VLOOKUP(B1152,vlookup!A$2:I$331,2,FALSE),"")</f>
        <v/>
      </c>
      <c r="D1152" s="27" t="str">
        <f>IFERROR(VLOOKUP(B1152,vlookup!A$2:I$331,3,FALSE),"")</f>
        <v/>
      </c>
      <c r="E1152" s="5"/>
      <c r="F1152" s="27" t="str">
        <f>IFERROR(VLOOKUP(E1152,vlookup!D$2:E$331,2,FALSE),"")</f>
        <v/>
      </c>
      <c r="G1152" s="5"/>
      <c r="H1152" s="27" t="str">
        <f t="shared" si="172"/>
        <v/>
      </c>
      <c r="I1152" s="27" t="str">
        <f>IFERROR(VLOOKUP(H1152,vlookup!G$2:I$331,2,FALSE),"")</f>
        <v/>
      </c>
      <c r="J1152" s="27" t="str">
        <f>IFERROR(VLOOKUP(H1152,vlookup!G$2:I$331,3,FALSE),"")</f>
        <v/>
      </c>
      <c r="K1152" s="5"/>
      <c r="L1152" s="6"/>
      <c r="M1152" s="6"/>
      <c r="N1152" s="6"/>
      <c r="O1152" s="6"/>
      <c r="P1152" s="6"/>
      <c r="Q1152" s="14" t="str">
        <f t="shared" si="173"/>
        <v/>
      </c>
      <c r="R1152" s="5"/>
      <c r="S1152" s="6"/>
      <c r="T1152" s="6"/>
      <c r="U1152" s="5"/>
      <c r="V1152" s="45">
        <f t="shared" si="174"/>
        <v>0</v>
      </c>
      <c r="W1152" s="45">
        <f t="shared" si="175"/>
        <v>0</v>
      </c>
      <c r="X1152" s="45" t="e">
        <f t="shared" si="176"/>
        <v>#VALUE!</v>
      </c>
      <c r="Y1152" s="45">
        <f>IFERROR(VALUE(V1152),VLOOKUP(V1152,DayReplace[],2,0))</f>
        <v>0</v>
      </c>
      <c r="Z1152" s="45">
        <f>IF(V1152=0,1,
IF(OR(AND(COUNTIF(Table12[Normal and Leap Years],X1152),AA1152=3,Y1152=30),
AND(COUNTIF(Table9[MM Year],X1152),COUNTIF(Table13[Always 29-Day Months],AA1152),Y1152=30)),Y1152
-1,Y1152))</f>
        <v>1</v>
      </c>
      <c r="AA1152" s="45">
        <f>IFERROR(VALUE(W1152),VLOOKUP(W1152,MonthReplace[],2,0))</f>
        <v>0</v>
      </c>
      <c r="AB1152" s="45" t="e">
        <f>IF(COUNTIF(Table9[MM Year],X1152),VLOOKUP(AA1152,MonthSerial[],VLOOKUP(X1152,Table9[],3,0)+2,0),DATE(X1152,AA1152,0)-AC1152)</f>
        <v>#VALUE!</v>
      </c>
      <c r="AC1152" s="45" t="e">
        <f>IF(COUNTIF(Table9[MM Year],X1152),
VLOOKUP(X1152,Table9[],5,0),
DATE(X1152,1,0))</f>
        <v>#VALUE!</v>
      </c>
      <c r="AD1152" s="46" t="e">
        <f>IF(AA1152=0,DATE(YEAR(AC1152+1),7,16),
IF(V1152=0,IF(COUNTIF(Table9[MM Year],X1152),AC1152+AB1152+Z1152+15-DAY(AC1152+AB1152+Z1152+15)+16,AC1152+AB1152+Z1152-DAY(AC1152+AB1152+Z1152)+16),
IF(COUNTIF(Table9[MM Year],X1152),
IF(AC1152+AB1152+Z1152&lt;VLOOKUP(X1152,Table9[],7,0),AC1152
+AB1152+Z1152+VLOOKUP(X1152,Table9[],4,0),AC1152+AB1152+Z1152),AC1152
+AB1152+Z1152)))</f>
        <v>#VALUE!</v>
      </c>
      <c r="AE1152" s="42"/>
      <c r="AF1152" s="15" t="str">
        <f>IFERROR(IF(COUNTIF(Table9[MM Year],X1152),
IF(AD1152&lt;VLOOKUP(X1152,Table9[],7,0),AD1152
+VLOOKUP(X1152,Table9[],4,0),AD1152),AD1152
),"")</f>
        <v/>
      </c>
      <c r="AG1152" s="5"/>
      <c r="AH1152" s="5"/>
      <c r="AI1152" s="5"/>
      <c r="AJ1152" s="6"/>
      <c r="AK1152" s="6"/>
      <c r="AL1152" s="12" t="str">
        <f t="shared" si="177"/>
        <v/>
      </c>
      <c r="AM1152" s="5"/>
      <c r="AN1152" s="27" t="str">
        <f t="shared" si="178"/>
        <v/>
      </c>
      <c r="AO1152" s="5"/>
      <c r="AP1152" s="5"/>
      <c r="AQ1152" s="6"/>
      <c r="AR1152" s="12" t="str">
        <f t="shared" si="179"/>
        <v/>
      </c>
      <c r="AS1152" s="6"/>
      <c r="AT1152" s="5"/>
      <c r="AU1152" s="53"/>
      <c r="AV1152" s="53"/>
      <c r="AW1152" s="54"/>
      <c r="AX1152" s="15" t="str">
        <f t="shared" si="180"/>
        <v/>
      </c>
      <c r="AY1152" s="5"/>
      <c r="AZ1152" s="27" t="str">
        <f>IFERROR(VLOOKUP(AY1152,vlookup!A$2:I$331,2,FALSE),"")</f>
        <v/>
      </c>
      <c r="BA1152" s="27" t="str">
        <f>IFERROR(VLOOKUP(AY1152,vlookup!A$2:I$331,3,FALSE),"")</f>
        <v/>
      </c>
      <c r="BB1152" s="5"/>
      <c r="BC1152" s="27" t="str">
        <f>IFERROR(VLOOKUP(BB1152,vlookup!D$2:E$331,2,FALSE),"")</f>
        <v/>
      </c>
      <c r="BD1152" s="5"/>
      <c r="BE1152" s="27" t="str">
        <f t="shared" si="181"/>
        <v/>
      </c>
      <c r="BF1152" s="27" t="str">
        <f>IFERROR(VLOOKUP(BE1152,vlookup!G$2:I$331,2,FALSE),"")</f>
        <v/>
      </c>
      <c r="BG1152" s="27" t="str">
        <f>IFERROR(VLOOKUP(BE1152,vlookup!G$2:I$331,3,FALSE),"")</f>
        <v/>
      </c>
      <c r="BH1152" s="5"/>
      <c r="BI1152" s="6"/>
      <c r="BJ1152" s="6"/>
      <c r="BK1152" s="6"/>
      <c r="BL1152" s="6"/>
    </row>
    <row r="1153" spans="1:64">
      <c r="A1153" s="4"/>
      <c r="B1153" s="5"/>
      <c r="C1153" s="27" t="str">
        <f>IFERROR(VLOOKUP(B1153,vlookup!A$2:I$331,2,FALSE),"")</f>
        <v/>
      </c>
      <c r="D1153" s="27" t="str">
        <f>IFERROR(VLOOKUP(B1153,vlookup!A$2:I$331,3,FALSE),"")</f>
        <v/>
      </c>
      <c r="E1153" s="5"/>
      <c r="F1153" s="27" t="str">
        <f>IFERROR(VLOOKUP(E1153,vlookup!D$2:E$331,2,FALSE),"")</f>
        <v/>
      </c>
      <c r="G1153" s="5"/>
      <c r="H1153" s="27" t="str">
        <f t="shared" si="172"/>
        <v/>
      </c>
      <c r="I1153" s="27" t="str">
        <f>IFERROR(VLOOKUP(H1153,vlookup!G$2:I$331,2,FALSE),"")</f>
        <v/>
      </c>
      <c r="J1153" s="27" t="str">
        <f>IFERROR(VLOOKUP(H1153,vlookup!G$2:I$331,3,FALSE),"")</f>
        <v/>
      </c>
      <c r="K1153" s="5"/>
      <c r="L1153" s="6"/>
      <c r="M1153" s="6"/>
      <c r="N1153" s="6"/>
      <c r="O1153" s="6"/>
      <c r="P1153" s="6"/>
      <c r="Q1153" s="14" t="str">
        <f t="shared" si="173"/>
        <v/>
      </c>
      <c r="R1153" s="5"/>
      <c r="S1153" s="6"/>
      <c r="T1153" s="6"/>
      <c r="U1153" s="5"/>
      <c r="V1153" s="45">
        <f t="shared" si="174"/>
        <v>0</v>
      </c>
      <c r="W1153" s="45">
        <f t="shared" si="175"/>
        <v>0</v>
      </c>
      <c r="X1153" s="45" t="e">
        <f t="shared" si="176"/>
        <v>#VALUE!</v>
      </c>
      <c r="Y1153" s="45">
        <f>IFERROR(VALUE(V1153),VLOOKUP(V1153,DayReplace[],2,0))</f>
        <v>0</v>
      </c>
      <c r="Z1153" s="45">
        <f>IF(V1153=0,1,
IF(OR(AND(COUNTIF(Table12[Normal and Leap Years],X1153),AA1153=3,Y1153=30),
AND(COUNTIF(Table9[MM Year],X1153),COUNTIF(Table13[Always 29-Day Months],AA1153),Y1153=30)),Y1153
-1,Y1153))</f>
        <v>1</v>
      </c>
      <c r="AA1153" s="45">
        <f>IFERROR(VALUE(W1153),VLOOKUP(W1153,MonthReplace[],2,0))</f>
        <v>0</v>
      </c>
      <c r="AB1153" s="45" t="e">
        <f>IF(COUNTIF(Table9[MM Year],X1153),VLOOKUP(AA1153,MonthSerial[],VLOOKUP(X1153,Table9[],3,0)+2,0),DATE(X1153,AA1153,0)-AC1153)</f>
        <v>#VALUE!</v>
      </c>
      <c r="AC1153" s="45" t="e">
        <f>IF(COUNTIF(Table9[MM Year],X1153),
VLOOKUP(X1153,Table9[],5,0),
DATE(X1153,1,0))</f>
        <v>#VALUE!</v>
      </c>
      <c r="AD1153" s="46" t="e">
        <f>IF(AA1153=0,DATE(YEAR(AC1153+1),7,16),
IF(V1153=0,IF(COUNTIF(Table9[MM Year],X1153),AC1153+AB1153+Z1153+15-DAY(AC1153+AB1153+Z1153+15)+16,AC1153+AB1153+Z1153-DAY(AC1153+AB1153+Z1153)+16),
IF(COUNTIF(Table9[MM Year],X1153),
IF(AC1153+AB1153+Z1153&lt;VLOOKUP(X1153,Table9[],7,0),AC1153
+AB1153+Z1153+VLOOKUP(X1153,Table9[],4,0),AC1153+AB1153+Z1153),AC1153
+AB1153+Z1153)))</f>
        <v>#VALUE!</v>
      </c>
      <c r="AE1153" s="42"/>
      <c r="AF1153" s="15" t="str">
        <f>IFERROR(IF(COUNTIF(Table9[MM Year],X1153),
IF(AD1153&lt;VLOOKUP(X1153,Table9[],7,0),AD1153
+VLOOKUP(X1153,Table9[],4,0),AD1153),AD1153
),"")</f>
        <v/>
      </c>
      <c r="AG1153" s="5"/>
      <c r="AH1153" s="5"/>
      <c r="AI1153" s="5"/>
      <c r="AJ1153" s="6"/>
      <c r="AK1153" s="6"/>
      <c r="AL1153" s="12" t="str">
        <f t="shared" si="177"/>
        <v/>
      </c>
      <c r="AM1153" s="5"/>
      <c r="AN1153" s="27" t="str">
        <f t="shared" si="178"/>
        <v/>
      </c>
      <c r="AO1153" s="5"/>
      <c r="AP1153" s="5"/>
      <c r="AQ1153" s="6"/>
      <c r="AR1153" s="12" t="str">
        <f t="shared" si="179"/>
        <v/>
      </c>
      <c r="AS1153" s="6"/>
      <c r="AT1153" s="5"/>
      <c r="AU1153" s="53"/>
      <c r="AV1153" s="53"/>
      <c r="AW1153" s="54"/>
      <c r="AX1153" s="15" t="str">
        <f t="shared" si="180"/>
        <v/>
      </c>
      <c r="AY1153" s="5"/>
      <c r="AZ1153" s="27" t="str">
        <f>IFERROR(VLOOKUP(AY1153,vlookup!A$2:I$331,2,FALSE),"")</f>
        <v/>
      </c>
      <c r="BA1153" s="27" t="str">
        <f>IFERROR(VLOOKUP(AY1153,vlookup!A$2:I$331,3,FALSE),"")</f>
        <v/>
      </c>
      <c r="BB1153" s="5"/>
      <c r="BC1153" s="27" t="str">
        <f>IFERROR(VLOOKUP(BB1153,vlookup!D$2:E$331,2,FALSE),"")</f>
        <v/>
      </c>
      <c r="BD1153" s="5"/>
      <c r="BE1153" s="27" t="str">
        <f t="shared" si="181"/>
        <v/>
      </c>
      <c r="BF1153" s="27" t="str">
        <f>IFERROR(VLOOKUP(BE1153,vlookup!G$2:I$331,2,FALSE),"")</f>
        <v/>
      </c>
      <c r="BG1153" s="27" t="str">
        <f>IFERROR(VLOOKUP(BE1153,vlookup!G$2:I$331,3,FALSE),"")</f>
        <v/>
      </c>
      <c r="BH1153" s="5"/>
      <c r="BI1153" s="6"/>
      <c r="BJ1153" s="6"/>
      <c r="BK1153" s="6"/>
      <c r="BL1153" s="6"/>
    </row>
    <row r="1154" spans="1:64">
      <c r="A1154" s="4"/>
      <c r="B1154" s="5"/>
      <c r="C1154" s="27" t="str">
        <f>IFERROR(VLOOKUP(B1154,vlookup!A$2:I$331,2,FALSE),"")</f>
        <v/>
      </c>
      <c r="D1154" s="27" t="str">
        <f>IFERROR(VLOOKUP(B1154,vlookup!A$2:I$331,3,FALSE),"")</f>
        <v/>
      </c>
      <c r="E1154" s="5"/>
      <c r="F1154" s="27" t="str">
        <f>IFERROR(VLOOKUP(E1154,vlookup!D$2:E$331,2,FALSE),"")</f>
        <v/>
      </c>
      <c r="G1154" s="5"/>
      <c r="H1154" s="27" t="str">
        <f t="shared" si="172"/>
        <v/>
      </c>
      <c r="I1154" s="27" t="str">
        <f>IFERROR(VLOOKUP(H1154,vlookup!G$2:I$331,2,FALSE),"")</f>
        <v/>
      </c>
      <c r="J1154" s="27" t="str">
        <f>IFERROR(VLOOKUP(H1154,vlookup!G$2:I$331,3,FALSE),"")</f>
        <v/>
      </c>
      <c r="K1154" s="5"/>
      <c r="L1154" s="6"/>
      <c r="M1154" s="6"/>
      <c r="N1154" s="6"/>
      <c r="O1154" s="6"/>
      <c r="P1154" s="6"/>
      <c r="Q1154" s="14" t="str">
        <f t="shared" si="173"/>
        <v/>
      </c>
      <c r="R1154" s="5"/>
      <c r="S1154" s="6"/>
      <c r="T1154" s="6"/>
      <c r="U1154" s="5"/>
      <c r="V1154" s="45">
        <f t="shared" si="174"/>
        <v>0</v>
      </c>
      <c r="W1154" s="45">
        <f t="shared" si="175"/>
        <v>0</v>
      </c>
      <c r="X1154" s="45" t="e">
        <f t="shared" si="176"/>
        <v>#VALUE!</v>
      </c>
      <c r="Y1154" s="45">
        <f>IFERROR(VALUE(V1154),VLOOKUP(V1154,DayReplace[],2,0))</f>
        <v>0</v>
      </c>
      <c r="Z1154" s="45">
        <f>IF(V1154=0,1,
IF(OR(AND(COUNTIF(Table12[Normal and Leap Years],X1154),AA1154=3,Y1154=30),
AND(COUNTIF(Table9[MM Year],X1154),COUNTIF(Table13[Always 29-Day Months],AA1154),Y1154=30)),Y1154
-1,Y1154))</f>
        <v>1</v>
      </c>
      <c r="AA1154" s="45">
        <f>IFERROR(VALUE(W1154),VLOOKUP(W1154,MonthReplace[],2,0))</f>
        <v>0</v>
      </c>
      <c r="AB1154" s="45" t="e">
        <f>IF(COUNTIF(Table9[MM Year],X1154),VLOOKUP(AA1154,MonthSerial[],VLOOKUP(X1154,Table9[],3,0)+2,0),DATE(X1154,AA1154,0)-AC1154)</f>
        <v>#VALUE!</v>
      </c>
      <c r="AC1154" s="45" t="e">
        <f>IF(COUNTIF(Table9[MM Year],X1154),
VLOOKUP(X1154,Table9[],5,0),
DATE(X1154,1,0))</f>
        <v>#VALUE!</v>
      </c>
      <c r="AD1154" s="46" t="e">
        <f>IF(AA1154=0,DATE(YEAR(AC1154+1),7,16),
IF(V1154=0,IF(COUNTIF(Table9[MM Year],X1154),AC1154+AB1154+Z1154+15-DAY(AC1154+AB1154+Z1154+15)+16,AC1154+AB1154+Z1154-DAY(AC1154+AB1154+Z1154)+16),
IF(COUNTIF(Table9[MM Year],X1154),
IF(AC1154+AB1154+Z1154&lt;VLOOKUP(X1154,Table9[],7,0),AC1154
+AB1154+Z1154+VLOOKUP(X1154,Table9[],4,0),AC1154+AB1154+Z1154),AC1154
+AB1154+Z1154)))</f>
        <v>#VALUE!</v>
      </c>
      <c r="AE1154" s="42"/>
      <c r="AF1154" s="15" t="str">
        <f>IFERROR(IF(COUNTIF(Table9[MM Year],X1154),
IF(AD1154&lt;VLOOKUP(X1154,Table9[],7,0),AD1154
+VLOOKUP(X1154,Table9[],4,0),AD1154),AD1154
),"")</f>
        <v/>
      </c>
      <c r="AG1154" s="5"/>
      <c r="AH1154" s="5"/>
      <c r="AI1154" s="5"/>
      <c r="AJ1154" s="6"/>
      <c r="AK1154" s="6"/>
      <c r="AL1154" s="12" t="str">
        <f t="shared" si="177"/>
        <v/>
      </c>
      <c r="AM1154" s="5"/>
      <c r="AN1154" s="27" t="str">
        <f t="shared" si="178"/>
        <v/>
      </c>
      <c r="AO1154" s="5"/>
      <c r="AP1154" s="5"/>
      <c r="AQ1154" s="6"/>
      <c r="AR1154" s="12" t="str">
        <f t="shared" si="179"/>
        <v/>
      </c>
      <c r="AS1154" s="6"/>
      <c r="AT1154" s="5"/>
      <c r="AU1154" s="53"/>
      <c r="AV1154" s="53"/>
      <c r="AW1154" s="54"/>
      <c r="AX1154" s="15" t="str">
        <f t="shared" si="180"/>
        <v/>
      </c>
      <c r="AY1154" s="5"/>
      <c r="AZ1154" s="27" t="str">
        <f>IFERROR(VLOOKUP(AY1154,vlookup!A$2:I$331,2,FALSE),"")</f>
        <v/>
      </c>
      <c r="BA1154" s="27" t="str">
        <f>IFERROR(VLOOKUP(AY1154,vlookup!A$2:I$331,3,FALSE),"")</f>
        <v/>
      </c>
      <c r="BB1154" s="5"/>
      <c r="BC1154" s="27" t="str">
        <f>IFERROR(VLOOKUP(BB1154,vlookup!D$2:E$331,2,FALSE),"")</f>
        <v/>
      </c>
      <c r="BD1154" s="5"/>
      <c r="BE1154" s="27" t="str">
        <f t="shared" si="181"/>
        <v/>
      </c>
      <c r="BF1154" s="27" t="str">
        <f>IFERROR(VLOOKUP(BE1154,vlookup!G$2:I$331,2,FALSE),"")</f>
        <v/>
      </c>
      <c r="BG1154" s="27" t="str">
        <f>IFERROR(VLOOKUP(BE1154,vlookup!G$2:I$331,3,FALSE),"")</f>
        <v/>
      </c>
      <c r="BH1154" s="5"/>
      <c r="BI1154" s="6"/>
      <c r="BJ1154" s="6"/>
      <c r="BK1154" s="6"/>
      <c r="BL1154" s="6"/>
    </row>
    <row r="1155" spans="1:64">
      <c r="A1155" s="4"/>
      <c r="B1155" s="5"/>
      <c r="C1155" s="27" t="str">
        <f>IFERROR(VLOOKUP(B1155,vlookup!A$2:I$331,2,FALSE),"")</f>
        <v/>
      </c>
      <c r="D1155" s="27" t="str">
        <f>IFERROR(VLOOKUP(B1155,vlookup!A$2:I$331,3,FALSE),"")</f>
        <v/>
      </c>
      <c r="E1155" s="5"/>
      <c r="F1155" s="27" t="str">
        <f>IFERROR(VLOOKUP(E1155,vlookup!D$2:E$331,2,FALSE),"")</f>
        <v/>
      </c>
      <c r="G1155" s="5"/>
      <c r="H1155" s="27" t="str">
        <f t="shared" si="172"/>
        <v/>
      </c>
      <c r="I1155" s="27" t="str">
        <f>IFERROR(VLOOKUP(H1155,vlookup!G$2:I$331,2,FALSE),"")</f>
        <v/>
      </c>
      <c r="J1155" s="27" t="str">
        <f>IFERROR(VLOOKUP(H1155,vlookup!G$2:I$331,3,FALSE),"")</f>
        <v/>
      </c>
      <c r="K1155" s="5"/>
      <c r="L1155" s="6"/>
      <c r="M1155" s="6"/>
      <c r="N1155" s="6"/>
      <c r="O1155" s="6"/>
      <c r="P1155" s="6"/>
      <c r="Q1155" s="14" t="str">
        <f t="shared" si="173"/>
        <v/>
      </c>
      <c r="R1155" s="5"/>
      <c r="S1155" s="6"/>
      <c r="T1155" s="6"/>
      <c r="U1155" s="5"/>
      <c r="V1155" s="45">
        <f t="shared" si="174"/>
        <v>0</v>
      </c>
      <c r="W1155" s="45">
        <f t="shared" si="175"/>
        <v>0</v>
      </c>
      <c r="X1155" s="45" t="e">
        <f t="shared" si="176"/>
        <v>#VALUE!</v>
      </c>
      <c r="Y1155" s="45">
        <f>IFERROR(VALUE(V1155),VLOOKUP(V1155,DayReplace[],2,0))</f>
        <v>0</v>
      </c>
      <c r="Z1155" s="45">
        <f>IF(V1155=0,1,
IF(OR(AND(COUNTIF(Table12[Normal and Leap Years],X1155),AA1155=3,Y1155=30),
AND(COUNTIF(Table9[MM Year],X1155),COUNTIF(Table13[Always 29-Day Months],AA1155),Y1155=30)),Y1155
-1,Y1155))</f>
        <v>1</v>
      </c>
      <c r="AA1155" s="45">
        <f>IFERROR(VALUE(W1155),VLOOKUP(W1155,MonthReplace[],2,0))</f>
        <v>0</v>
      </c>
      <c r="AB1155" s="45" t="e">
        <f>IF(COUNTIF(Table9[MM Year],X1155),VLOOKUP(AA1155,MonthSerial[],VLOOKUP(X1155,Table9[],3,0)+2,0),DATE(X1155,AA1155,0)-AC1155)</f>
        <v>#VALUE!</v>
      </c>
      <c r="AC1155" s="45" t="e">
        <f>IF(COUNTIF(Table9[MM Year],X1155),
VLOOKUP(X1155,Table9[],5,0),
DATE(X1155,1,0))</f>
        <v>#VALUE!</v>
      </c>
      <c r="AD1155" s="46" t="e">
        <f>IF(AA1155=0,DATE(YEAR(AC1155+1),7,16),
IF(V1155=0,IF(COUNTIF(Table9[MM Year],X1155),AC1155+AB1155+Z1155+15-DAY(AC1155+AB1155+Z1155+15)+16,AC1155+AB1155+Z1155-DAY(AC1155+AB1155+Z1155)+16),
IF(COUNTIF(Table9[MM Year],X1155),
IF(AC1155+AB1155+Z1155&lt;VLOOKUP(X1155,Table9[],7,0),AC1155
+AB1155+Z1155+VLOOKUP(X1155,Table9[],4,0),AC1155+AB1155+Z1155),AC1155
+AB1155+Z1155)))</f>
        <v>#VALUE!</v>
      </c>
      <c r="AE1155" s="42"/>
      <c r="AF1155" s="15" t="str">
        <f>IFERROR(IF(COUNTIF(Table9[MM Year],X1155),
IF(AD1155&lt;VLOOKUP(X1155,Table9[],7,0),AD1155
+VLOOKUP(X1155,Table9[],4,0),AD1155),AD1155
),"")</f>
        <v/>
      </c>
      <c r="AG1155" s="5"/>
      <c r="AH1155" s="5"/>
      <c r="AI1155" s="5"/>
      <c r="AJ1155" s="6"/>
      <c r="AK1155" s="6"/>
      <c r="AL1155" s="12" t="str">
        <f t="shared" si="177"/>
        <v/>
      </c>
      <c r="AM1155" s="5"/>
      <c r="AN1155" s="27" t="str">
        <f t="shared" si="178"/>
        <v/>
      </c>
      <c r="AO1155" s="5"/>
      <c r="AP1155" s="5"/>
      <c r="AQ1155" s="6"/>
      <c r="AR1155" s="12" t="str">
        <f t="shared" si="179"/>
        <v/>
      </c>
      <c r="AS1155" s="6"/>
      <c r="AT1155" s="5"/>
      <c r="AU1155" s="53"/>
      <c r="AV1155" s="53"/>
      <c r="AW1155" s="54"/>
      <c r="AX1155" s="15" t="str">
        <f t="shared" si="180"/>
        <v/>
      </c>
      <c r="AY1155" s="5"/>
      <c r="AZ1155" s="27" t="str">
        <f>IFERROR(VLOOKUP(AY1155,vlookup!A$2:I$331,2,FALSE),"")</f>
        <v/>
      </c>
      <c r="BA1155" s="27" t="str">
        <f>IFERROR(VLOOKUP(AY1155,vlookup!A$2:I$331,3,FALSE),"")</f>
        <v/>
      </c>
      <c r="BB1155" s="5"/>
      <c r="BC1155" s="27" t="str">
        <f>IFERROR(VLOOKUP(BB1155,vlookup!D$2:E$331,2,FALSE),"")</f>
        <v/>
      </c>
      <c r="BD1155" s="5"/>
      <c r="BE1155" s="27" t="str">
        <f t="shared" si="181"/>
        <v/>
      </c>
      <c r="BF1155" s="27" t="str">
        <f>IFERROR(VLOOKUP(BE1155,vlookup!G$2:I$331,2,FALSE),"")</f>
        <v/>
      </c>
      <c r="BG1155" s="27" t="str">
        <f>IFERROR(VLOOKUP(BE1155,vlookup!G$2:I$331,3,FALSE),"")</f>
        <v/>
      </c>
      <c r="BH1155" s="5"/>
      <c r="BI1155" s="6"/>
      <c r="BJ1155" s="6"/>
      <c r="BK1155" s="6"/>
      <c r="BL1155" s="6"/>
    </row>
    <row r="1156" spans="1:64">
      <c r="A1156" s="4"/>
      <c r="B1156" s="5"/>
      <c r="C1156" s="27" t="str">
        <f>IFERROR(VLOOKUP(B1156,vlookup!A$2:I$331,2,FALSE),"")</f>
        <v/>
      </c>
      <c r="D1156" s="27" t="str">
        <f>IFERROR(VLOOKUP(B1156,vlookup!A$2:I$331,3,FALSE),"")</f>
        <v/>
      </c>
      <c r="E1156" s="5"/>
      <c r="F1156" s="27" t="str">
        <f>IFERROR(VLOOKUP(E1156,vlookup!D$2:E$331,2,FALSE),"")</f>
        <v/>
      </c>
      <c r="G1156" s="5"/>
      <c r="H1156" s="27" t="str">
        <f t="shared" si="172"/>
        <v/>
      </c>
      <c r="I1156" s="27" t="str">
        <f>IFERROR(VLOOKUP(H1156,vlookup!G$2:I$331,2,FALSE),"")</f>
        <v/>
      </c>
      <c r="J1156" s="27" t="str">
        <f>IFERROR(VLOOKUP(H1156,vlookup!G$2:I$331,3,FALSE),"")</f>
        <v/>
      </c>
      <c r="K1156" s="5"/>
      <c r="L1156" s="6"/>
      <c r="M1156" s="6"/>
      <c r="N1156" s="6"/>
      <c r="O1156" s="6"/>
      <c r="P1156" s="6"/>
      <c r="Q1156" s="14" t="str">
        <f t="shared" si="173"/>
        <v/>
      </c>
      <c r="R1156" s="5"/>
      <c r="S1156" s="6"/>
      <c r="T1156" s="6"/>
      <c r="U1156" s="5"/>
      <c r="V1156" s="45">
        <f t="shared" si="174"/>
        <v>0</v>
      </c>
      <c r="W1156" s="45">
        <f t="shared" si="175"/>
        <v>0</v>
      </c>
      <c r="X1156" s="45" t="e">
        <f t="shared" si="176"/>
        <v>#VALUE!</v>
      </c>
      <c r="Y1156" s="45">
        <f>IFERROR(VALUE(V1156),VLOOKUP(V1156,DayReplace[],2,0))</f>
        <v>0</v>
      </c>
      <c r="Z1156" s="45">
        <f>IF(V1156=0,1,
IF(OR(AND(COUNTIF(Table12[Normal and Leap Years],X1156),AA1156=3,Y1156=30),
AND(COUNTIF(Table9[MM Year],X1156),COUNTIF(Table13[Always 29-Day Months],AA1156),Y1156=30)),Y1156
-1,Y1156))</f>
        <v>1</v>
      </c>
      <c r="AA1156" s="45">
        <f>IFERROR(VALUE(W1156),VLOOKUP(W1156,MonthReplace[],2,0))</f>
        <v>0</v>
      </c>
      <c r="AB1156" s="45" t="e">
        <f>IF(COUNTIF(Table9[MM Year],X1156),VLOOKUP(AA1156,MonthSerial[],VLOOKUP(X1156,Table9[],3,0)+2,0),DATE(X1156,AA1156,0)-AC1156)</f>
        <v>#VALUE!</v>
      </c>
      <c r="AC1156" s="45" t="e">
        <f>IF(COUNTIF(Table9[MM Year],X1156),
VLOOKUP(X1156,Table9[],5,0),
DATE(X1156,1,0))</f>
        <v>#VALUE!</v>
      </c>
      <c r="AD1156" s="46" t="e">
        <f>IF(AA1156=0,DATE(YEAR(AC1156+1),7,16),
IF(V1156=0,IF(COUNTIF(Table9[MM Year],X1156),AC1156+AB1156+Z1156+15-DAY(AC1156+AB1156+Z1156+15)+16,AC1156+AB1156+Z1156-DAY(AC1156+AB1156+Z1156)+16),
IF(COUNTIF(Table9[MM Year],X1156),
IF(AC1156+AB1156+Z1156&lt;VLOOKUP(X1156,Table9[],7,0),AC1156
+AB1156+Z1156+VLOOKUP(X1156,Table9[],4,0),AC1156+AB1156+Z1156),AC1156
+AB1156+Z1156)))</f>
        <v>#VALUE!</v>
      </c>
      <c r="AE1156" s="42"/>
      <c r="AF1156" s="15" t="str">
        <f>IFERROR(IF(COUNTIF(Table9[MM Year],X1156),
IF(AD1156&lt;VLOOKUP(X1156,Table9[],7,0),AD1156
+VLOOKUP(X1156,Table9[],4,0),AD1156),AD1156
),"")</f>
        <v/>
      </c>
      <c r="AG1156" s="5"/>
      <c r="AH1156" s="5"/>
      <c r="AI1156" s="5"/>
      <c r="AJ1156" s="6"/>
      <c r="AK1156" s="6"/>
      <c r="AL1156" s="12" t="str">
        <f t="shared" si="177"/>
        <v/>
      </c>
      <c r="AM1156" s="5"/>
      <c r="AN1156" s="27" t="str">
        <f t="shared" si="178"/>
        <v/>
      </c>
      <c r="AO1156" s="5"/>
      <c r="AP1156" s="5"/>
      <c r="AQ1156" s="6"/>
      <c r="AR1156" s="12" t="str">
        <f t="shared" si="179"/>
        <v/>
      </c>
      <c r="AS1156" s="6"/>
      <c r="AT1156" s="5"/>
      <c r="AU1156" s="53"/>
      <c r="AV1156" s="53"/>
      <c r="AW1156" s="54"/>
      <c r="AX1156" s="15" t="str">
        <f t="shared" si="180"/>
        <v/>
      </c>
      <c r="AY1156" s="5"/>
      <c r="AZ1156" s="27" t="str">
        <f>IFERROR(VLOOKUP(AY1156,vlookup!A$2:I$331,2,FALSE),"")</f>
        <v/>
      </c>
      <c r="BA1156" s="27" t="str">
        <f>IFERROR(VLOOKUP(AY1156,vlookup!A$2:I$331,3,FALSE),"")</f>
        <v/>
      </c>
      <c r="BB1156" s="5"/>
      <c r="BC1156" s="27" t="str">
        <f>IFERROR(VLOOKUP(BB1156,vlookup!D$2:E$331,2,FALSE),"")</f>
        <v/>
      </c>
      <c r="BD1156" s="5"/>
      <c r="BE1156" s="27" t="str">
        <f t="shared" si="181"/>
        <v/>
      </c>
      <c r="BF1156" s="27" t="str">
        <f>IFERROR(VLOOKUP(BE1156,vlookup!G$2:I$331,2,FALSE),"")</f>
        <v/>
      </c>
      <c r="BG1156" s="27" t="str">
        <f>IFERROR(VLOOKUP(BE1156,vlookup!G$2:I$331,3,FALSE),"")</f>
        <v/>
      </c>
      <c r="BH1156" s="5"/>
      <c r="BI1156" s="6"/>
      <c r="BJ1156" s="6"/>
      <c r="BK1156" s="6"/>
      <c r="BL1156" s="6"/>
    </row>
    <row r="1157" spans="1:64">
      <c r="A1157" s="4"/>
      <c r="B1157" s="5"/>
      <c r="C1157" s="27" t="str">
        <f>IFERROR(VLOOKUP(B1157,vlookup!A$2:I$331,2,FALSE),"")</f>
        <v/>
      </c>
      <c r="D1157" s="27" t="str">
        <f>IFERROR(VLOOKUP(B1157,vlookup!A$2:I$331,3,FALSE),"")</f>
        <v/>
      </c>
      <c r="E1157" s="5"/>
      <c r="F1157" s="27" t="str">
        <f>IFERROR(VLOOKUP(E1157,vlookup!D$2:E$331,2,FALSE),"")</f>
        <v/>
      </c>
      <c r="G1157" s="5"/>
      <c r="H1157" s="27" t="str">
        <f t="shared" ref="H1157:H1220" si="182">IF(G1157="","",CONCATENATE(E1157,"_",G1157))</f>
        <v/>
      </c>
      <c r="I1157" s="27" t="str">
        <f>IFERROR(VLOOKUP(H1157,vlookup!G$2:I$331,2,FALSE),"")</f>
        <v/>
      </c>
      <c r="J1157" s="27" t="str">
        <f>IFERROR(VLOOKUP(H1157,vlookup!G$2:I$331,3,FALSE),"")</f>
        <v/>
      </c>
      <c r="K1157" s="5"/>
      <c r="L1157" s="6"/>
      <c r="M1157" s="6"/>
      <c r="N1157" s="6"/>
      <c r="O1157" s="6"/>
      <c r="P1157" s="6"/>
      <c r="Q1157" s="14" t="str">
        <f t="shared" ref="Q1157:Q1220" si="183">IF(P1157="","",CONCATENATE("၀၂","/",D1157,"/",J1157,"/",P1157))</f>
        <v/>
      </c>
      <c r="R1157" s="5"/>
      <c r="S1157" s="6"/>
      <c r="T1157" s="6"/>
      <c r="U1157" s="5"/>
      <c r="V1157" s="45">
        <f t="shared" ref="V1157:V1220" si="184">IF(LEN(AE1157)-LEN(SUBSTITUTE(AE1157,".",""))=2,LEFT(AE1157,FIND(".",AE1157)-1),0)</f>
        <v>0</v>
      </c>
      <c r="W1157" s="45">
        <f t="shared" ref="W1157:W1220" si="185">CHOOSE(LEN(AE1157)-LEN(SUBSTITUTE(AE1157,".",""))+1,0,
LEFT(AE1157,FIND(".",AE1157)-1),
MID(AE1157,FIND(".",AE1157)+1,FIND(".",AE1157,FIND(".",AE1157)+1)-FIND(".",AE1157)-1))</f>
        <v>0</v>
      </c>
      <c r="X1157" s="45" t="e">
        <f t="shared" ref="X1157:X1220" si="186">VALUE(RIGHT(AE1157,4))</f>
        <v>#VALUE!</v>
      </c>
      <c r="Y1157" s="45">
        <f>IFERROR(VALUE(V1157),VLOOKUP(V1157,DayReplace[],2,0))</f>
        <v>0</v>
      </c>
      <c r="Z1157" s="45">
        <f>IF(V1157=0,1,
IF(OR(AND(COUNTIF(Table12[Normal and Leap Years],X1157),AA1157=3,Y1157=30),
AND(COUNTIF(Table9[MM Year],X1157),COUNTIF(Table13[Always 29-Day Months],AA1157),Y1157=30)),Y1157
-1,Y1157))</f>
        <v>1</v>
      </c>
      <c r="AA1157" s="45">
        <f>IFERROR(VALUE(W1157),VLOOKUP(W1157,MonthReplace[],2,0))</f>
        <v>0</v>
      </c>
      <c r="AB1157" s="45" t="e">
        <f>IF(COUNTIF(Table9[MM Year],X1157),VLOOKUP(AA1157,MonthSerial[],VLOOKUP(X1157,Table9[],3,0)+2,0),DATE(X1157,AA1157,0)-AC1157)</f>
        <v>#VALUE!</v>
      </c>
      <c r="AC1157" s="45" t="e">
        <f>IF(COUNTIF(Table9[MM Year],X1157),
VLOOKUP(X1157,Table9[],5,0),
DATE(X1157,1,0))</f>
        <v>#VALUE!</v>
      </c>
      <c r="AD1157" s="46" t="e">
        <f>IF(AA1157=0,DATE(YEAR(AC1157+1),7,16),
IF(V1157=0,IF(COUNTIF(Table9[MM Year],X1157),AC1157+AB1157+Z1157+15-DAY(AC1157+AB1157+Z1157+15)+16,AC1157+AB1157+Z1157-DAY(AC1157+AB1157+Z1157)+16),
IF(COUNTIF(Table9[MM Year],X1157),
IF(AC1157+AB1157+Z1157&lt;VLOOKUP(X1157,Table9[],7,0),AC1157
+AB1157+Z1157+VLOOKUP(X1157,Table9[],4,0),AC1157+AB1157+Z1157),AC1157
+AB1157+Z1157)))</f>
        <v>#VALUE!</v>
      </c>
      <c r="AE1157" s="42"/>
      <c r="AF1157" s="15" t="str">
        <f>IFERROR(IF(COUNTIF(Table9[MM Year],X1157),
IF(AD1157&lt;VLOOKUP(X1157,Table9[],7,0),AD1157
+VLOOKUP(X1157,Table9[],4,0),AD1157),AD1157
),"")</f>
        <v/>
      </c>
      <c r="AG1157" s="5"/>
      <c r="AH1157" s="5"/>
      <c r="AI1157" s="5"/>
      <c r="AJ1157" s="6"/>
      <c r="AK1157" s="6"/>
      <c r="AL1157" s="12" t="str">
        <f t="shared" ref="AL1157:AL1220" si="187">IF(AK1157="","",CONCATENATE(AJ1157,"-",AK1157))</f>
        <v/>
      </c>
      <c r="AM1157" s="5"/>
      <c r="AN1157" s="27" t="str">
        <f t="shared" ref="AN1157:AN1220" si="188">IF(AM1157="","",CONCATENATE("_",AM1157))</f>
        <v/>
      </c>
      <c r="AO1157" s="5"/>
      <c r="AP1157" s="5"/>
      <c r="AQ1157" s="6"/>
      <c r="AR1157" s="12" t="str">
        <f t="shared" ref="AR1157:AR1220" si="189">IF(AQ1157="","",CONCATENATE(AM1157,"/",AO1157,AP1157,AQ1157))</f>
        <v/>
      </c>
      <c r="AS1157" s="6"/>
      <c r="AT1157" s="5"/>
      <c r="AU1157" s="53"/>
      <c r="AV1157" s="53"/>
      <c r="AW1157" s="54"/>
      <c r="AX1157" s="15" t="str">
        <f t="shared" ref="AX1157:AX1220" si="190">IFERROR(DATE(AW1157,AV1157,AU1157),"")</f>
        <v/>
      </c>
      <c r="AY1157" s="5"/>
      <c r="AZ1157" s="27" t="str">
        <f>IFERROR(VLOOKUP(AY1157,vlookup!A$2:I$331,2,FALSE),"")</f>
        <v/>
      </c>
      <c r="BA1157" s="27" t="str">
        <f>IFERROR(VLOOKUP(AY1157,vlookup!A$2:I$331,3,FALSE),"")</f>
        <v/>
      </c>
      <c r="BB1157" s="5"/>
      <c r="BC1157" s="27" t="str">
        <f>IFERROR(VLOOKUP(BB1157,vlookup!D$2:E$331,2,FALSE),"")</f>
        <v/>
      </c>
      <c r="BD1157" s="5"/>
      <c r="BE1157" s="27" t="str">
        <f t="shared" ref="BE1157:BE1220" si="191">IF(BD1157="","",CONCATENATE(BB1157,"_",BD1157))</f>
        <v/>
      </c>
      <c r="BF1157" s="27" t="str">
        <f>IFERROR(VLOOKUP(BE1157,vlookup!G$2:I$331,2,FALSE),"")</f>
        <v/>
      </c>
      <c r="BG1157" s="27" t="str">
        <f>IFERROR(VLOOKUP(BE1157,vlookup!G$2:I$331,3,FALSE),"")</f>
        <v/>
      </c>
      <c r="BH1157" s="5"/>
      <c r="BI1157" s="6"/>
      <c r="BJ1157" s="6"/>
      <c r="BK1157" s="6"/>
      <c r="BL1157" s="6"/>
    </row>
    <row r="1158" spans="1:64">
      <c r="A1158" s="4"/>
      <c r="B1158" s="5"/>
      <c r="C1158" s="27" t="str">
        <f>IFERROR(VLOOKUP(B1158,vlookup!A$2:I$331,2,FALSE),"")</f>
        <v/>
      </c>
      <c r="D1158" s="27" t="str">
        <f>IFERROR(VLOOKUP(B1158,vlookup!A$2:I$331,3,FALSE),"")</f>
        <v/>
      </c>
      <c r="E1158" s="5"/>
      <c r="F1158" s="27" t="str">
        <f>IFERROR(VLOOKUP(E1158,vlookup!D$2:E$331,2,FALSE),"")</f>
        <v/>
      </c>
      <c r="G1158" s="5"/>
      <c r="H1158" s="27" t="str">
        <f t="shared" si="182"/>
        <v/>
      </c>
      <c r="I1158" s="27" t="str">
        <f>IFERROR(VLOOKUP(H1158,vlookup!G$2:I$331,2,FALSE),"")</f>
        <v/>
      </c>
      <c r="J1158" s="27" t="str">
        <f>IFERROR(VLOOKUP(H1158,vlookup!G$2:I$331,3,FALSE),"")</f>
        <v/>
      </c>
      <c r="K1158" s="5"/>
      <c r="L1158" s="6"/>
      <c r="M1158" s="6"/>
      <c r="N1158" s="6"/>
      <c r="O1158" s="6"/>
      <c r="P1158" s="6"/>
      <c r="Q1158" s="14" t="str">
        <f t="shared" si="183"/>
        <v/>
      </c>
      <c r="R1158" s="5"/>
      <c r="S1158" s="6"/>
      <c r="T1158" s="6"/>
      <c r="U1158" s="5"/>
      <c r="V1158" s="45">
        <f t="shared" si="184"/>
        <v>0</v>
      </c>
      <c r="W1158" s="45">
        <f t="shared" si="185"/>
        <v>0</v>
      </c>
      <c r="X1158" s="45" t="e">
        <f t="shared" si="186"/>
        <v>#VALUE!</v>
      </c>
      <c r="Y1158" s="45">
        <f>IFERROR(VALUE(V1158),VLOOKUP(V1158,DayReplace[],2,0))</f>
        <v>0</v>
      </c>
      <c r="Z1158" s="45">
        <f>IF(V1158=0,1,
IF(OR(AND(COUNTIF(Table12[Normal and Leap Years],X1158),AA1158=3,Y1158=30),
AND(COUNTIF(Table9[MM Year],X1158),COUNTIF(Table13[Always 29-Day Months],AA1158),Y1158=30)),Y1158
-1,Y1158))</f>
        <v>1</v>
      </c>
      <c r="AA1158" s="45">
        <f>IFERROR(VALUE(W1158),VLOOKUP(W1158,MonthReplace[],2,0))</f>
        <v>0</v>
      </c>
      <c r="AB1158" s="45" t="e">
        <f>IF(COUNTIF(Table9[MM Year],X1158),VLOOKUP(AA1158,MonthSerial[],VLOOKUP(X1158,Table9[],3,0)+2,0),DATE(X1158,AA1158,0)-AC1158)</f>
        <v>#VALUE!</v>
      </c>
      <c r="AC1158" s="45" t="e">
        <f>IF(COUNTIF(Table9[MM Year],X1158),
VLOOKUP(X1158,Table9[],5,0),
DATE(X1158,1,0))</f>
        <v>#VALUE!</v>
      </c>
      <c r="AD1158" s="46" t="e">
        <f>IF(AA1158=0,DATE(YEAR(AC1158+1),7,16),
IF(V1158=0,IF(COUNTIF(Table9[MM Year],X1158),AC1158+AB1158+Z1158+15-DAY(AC1158+AB1158+Z1158+15)+16,AC1158+AB1158+Z1158-DAY(AC1158+AB1158+Z1158)+16),
IF(COUNTIF(Table9[MM Year],X1158),
IF(AC1158+AB1158+Z1158&lt;VLOOKUP(X1158,Table9[],7,0),AC1158
+AB1158+Z1158+VLOOKUP(X1158,Table9[],4,0),AC1158+AB1158+Z1158),AC1158
+AB1158+Z1158)))</f>
        <v>#VALUE!</v>
      </c>
      <c r="AE1158" s="42"/>
      <c r="AF1158" s="15" t="str">
        <f>IFERROR(IF(COUNTIF(Table9[MM Year],X1158),
IF(AD1158&lt;VLOOKUP(X1158,Table9[],7,0),AD1158
+VLOOKUP(X1158,Table9[],4,0),AD1158),AD1158
),"")</f>
        <v/>
      </c>
      <c r="AG1158" s="5"/>
      <c r="AH1158" s="5"/>
      <c r="AI1158" s="5"/>
      <c r="AJ1158" s="6"/>
      <c r="AK1158" s="6"/>
      <c r="AL1158" s="12" t="str">
        <f t="shared" si="187"/>
        <v/>
      </c>
      <c r="AM1158" s="5"/>
      <c r="AN1158" s="27" t="str">
        <f t="shared" si="188"/>
        <v/>
      </c>
      <c r="AO1158" s="5"/>
      <c r="AP1158" s="5"/>
      <c r="AQ1158" s="6"/>
      <c r="AR1158" s="12" t="str">
        <f t="shared" si="189"/>
        <v/>
      </c>
      <c r="AS1158" s="6"/>
      <c r="AT1158" s="5"/>
      <c r="AU1158" s="53"/>
      <c r="AV1158" s="53"/>
      <c r="AW1158" s="54"/>
      <c r="AX1158" s="15" t="str">
        <f t="shared" si="190"/>
        <v/>
      </c>
      <c r="AY1158" s="5"/>
      <c r="AZ1158" s="27" t="str">
        <f>IFERROR(VLOOKUP(AY1158,vlookup!A$2:I$331,2,FALSE),"")</f>
        <v/>
      </c>
      <c r="BA1158" s="27" t="str">
        <f>IFERROR(VLOOKUP(AY1158,vlookup!A$2:I$331,3,FALSE),"")</f>
        <v/>
      </c>
      <c r="BB1158" s="5"/>
      <c r="BC1158" s="27" t="str">
        <f>IFERROR(VLOOKUP(BB1158,vlookup!D$2:E$331,2,FALSE),"")</f>
        <v/>
      </c>
      <c r="BD1158" s="5"/>
      <c r="BE1158" s="27" t="str">
        <f t="shared" si="191"/>
        <v/>
      </c>
      <c r="BF1158" s="27" t="str">
        <f>IFERROR(VLOOKUP(BE1158,vlookup!G$2:I$331,2,FALSE),"")</f>
        <v/>
      </c>
      <c r="BG1158" s="27" t="str">
        <f>IFERROR(VLOOKUP(BE1158,vlookup!G$2:I$331,3,FALSE),"")</f>
        <v/>
      </c>
      <c r="BH1158" s="5"/>
      <c r="BI1158" s="6"/>
      <c r="BJ1158" s="6"/>
      <c r="BK1158" s="6"/>
      <c r="BL1158" s="6"/>
    </row>
    <row r="1159" spans="1:64">
      <c r="A1159" s="4"/>
      <c r="B1159" s="5"/>
      <c r="C1159" s="27" t="str">
        <f>IFERROR(VLOOKUP(B1159,vlookup!A$2:I$331,2,FALSE),"")</f>
        <v/>
      </c>
      <c r="D1159" s="27" t="str">
        <f>IFERROR(VLOOKUP(B1159,vlookup!A$2:I$331,3,FALSE),"")</f>
        <v/>
      </c>
      <c r="E1159" s="5"/>
      <c r="F1159" s="27" t="str">
        <f>IFERROR(VLOOKUP(E1159,vlookup!D$2:E$331,2,FALSE),"")</f>
        <v/>
      </c>
      <c r="G1159" s="5"/>
      <c r="H1159" s="27" t="str">
        <f t="shared" si="182"/>
        <v/>
      </c>
      <c r="I1159" s="27" t="str">
        <f>IFERROR(VLOOKUP(H1159,vlookup!G$2:I$331,2,FALSE),"")</f>
        <v/>
      </c>
      <c r="J1159" s="27" t="str">
        <f>IFERROR(VLOOKUP(H1159,vlookup!G$2:I$331,3,FALSE),"")</f>
        <v/>
      </c>
      <c r="K1159" s="5"/>
      <c r="L1159" s="6"/>
      <c r="M1159" s="6"/>
      <c r="N1159" s="6"/>
      <c r="O1159" s="6"/>
      <c r="P1159" s="6"/>
      <c r="Q1159" s="14" t="str">
        <f t="shared" si="183"/>
        <v/>
      </c>
      <c r="R1159" s="5"/>
      <c r="S1159" s="6"/>
      <c r="T1159" s="6"/>
      <c r="U1159" s="5"/>
      <c r="V1159" s="45">
        <f t="shared" si="184"/>
        <v>0</v>
      </c>
      <c r="W1159" s="45">
        <f t="shared" si="185"/>
        <v>0</v>
      </c>
      <c r="X1159" s="45" t="e">
        <f t="shared" si="186"/>
        <v>#VALUE!</v>
      </c>
      <c r="Y1159" s="45">
        <f>IFERROR(VALUE(V1159),VLOOKUP(V1159,DayReplace[],2,0))</f>
        <v>0</v>
      </c>
      <c r="Z1159" s="45">
        <f>IF(V1159=0,1,
IF(OR(AND(COUNTIF(Table12[Normal and Leap Years],X1159),AA1159=3,Y1159=30),
AND(COUNTIF(Table9[MM Year],X1159),COUNTIF(Table13[Always 29-Day Months],AA1159),Y1159=30)),Y1159
-1,Y1159))</f>
        <v>1</v>
      </c>
      <c r="AA1159" s="45">
        <f>IFERROR(VALUE(W1159),VLOOKUP(W1159,MonthReplace[],2,0))</f>
        <v>0</v>
      </c>
      <c r="AB1159" s="45" t="e">
        <f>IF(COUNTIF(Table9[MM Year],X1159),VLOOKUP(AA1159,MonthSerial[],VLOOKUP(X1159,Table9[],3,0)+2,0),DATE(X1159,AA1159,0)-AC1159)</f>
        <v>#VALUE!</v>
      </c>
      <c r="AC1159" s="45" t="e">
        <f>IF(COUNTIF(Table9[MM Year],X1159),
VLOOKUP(X1159,Table9[],5,0),
DATE(X1159,1,0))</f>
        <v>#VALUE!</v>
      </c>
      <c r="AD1159" s="46" t="e">
        <f>IF(AA1159=0,DATE(YEAR(AC1159+1),7,16),
IF(V1159=0,IF(COUNTIF(Table9[MM Year],X1159),AC1159+AB1159+Z1159+15-DAY(AC1159+AB1159+Z1159+15)+16,AC1159+AB1159+Z1159-DAY(AC1159+AB1159+Z1159)+16),
IF(COUNTIF(Table9[MM Year],X1159),
IF(AC1159+AB1159+Z1159&lt;VLOOKUP(X1159,Table9[],7,0),AC1159
+AB1159+Z1159+VLOOKUP(X1159,Table9[],4,0),AC1159+AB1159+Z1159),AC1159
+AB1159+Z1159)))</f>
        <v>#VALUE!</v>
      </c>
      <c r="AE1159" s="42"/>
      <c r="AF1159" s="15" t="str">
        <f>IFERROR(IF(COUNTIF(Table9[MM Year],X1159),
IF(AD1159&lt;VLOOKUP(X1159,Table9[],7,0),AD1159
+VLOOKUP(X1159,Table9[],4,0),AD1159),AD1159
),"")</f>
        <v/>
      </c>
      <c r="AG1159" s="5"/>
      <c r="AH1159" s="5"/>
      <c r="AI1159" s="5"/>
      <c r="AJ1159" s="6"/>
      <c r="AK1159" s="6"/>
      <c r="AL1159" s="12" t="str">
        <f t="shared" si="187"/>
        <v/>
      </c>
      <c r="AM1159" s="5"/>
      <c r="AN1159" s="27" t="str">
        <f t="shared" si="188"/>
        <v/>
      </c>
      <c r="AO1159" s="5"/>
      <c r="AP1159" s="5"/>
      <c r="AQ1159" s="6"/>
      <c r="AR1159" s="12" t="str">
        <f t="shared" si="189"/>
        <v/>
      </c>
      <c r="AS1159" s="6"/>
      <c r="AT1159" s="5"/>
      <c r="AU1159" s="53"/>
      <c r="AV1159" s="53"/>
      <c r="AW1159" s="54"/>
      <c r="AX1159" s="15" t="str">
        <f t="shared" si="190"/>
        <v/>
      </c>
      <c r="AY1159" s="5"/>
      <c r="AZ1159" s="27" t="str">
        <f>IFERROR(VLOOKUP(AY1159,vlookup!A$2:I$331,2,FALSE),"")</f>
        <v/>
      </c>
      <c r="BA1159" s="27" t="str">
        <f>IFERROR(VLOOKUP(AY1159,vlookup!A$2:I$331,3,FALSE),"")</f>
        <v/>
      </c>
      <c r="BB1159" s="5"/>
      <c r="BC1159" s="27" t="str">
        <f>IFERROR(VLOOKUP(BB1159,vlookup!D$2:E$331,2,FALSE),"")</f>
        <v/>
      </c>
      <c r="BD1159" s="5"/>
      <c r="BE1159" s="27" t="str">
        <f t="shared" si="191"/>
        <v/>
      </c>
      <c r="BF1159" s="27" t="str">
        <f>IFERROR(VLOOKUP(BE1159,vlookup!G$2:I$331,2,FALSE),"")</f>
        <v/>
      </c>
      <c r="BG1159" s="27" t="str">
        <f>IFERROR(VLOOKUP(BE1159,vlookup!G$2:I$331,3,FALSE),"")</f>
        <v/>
      </c>
      <c r="BH1159" s="5"/>
      <c r="BI1159" s="6"/>
      <c r="BJ1159" s="6"/>
      <c r="BK1159" s="6"/>
      <c r="BL1159" s="6"/>
    </row>
    <row r="1160" spans="1:64">
      <c r="A1160" s="4"/>
      <c r="B1160" s="5"/>
      <c r="C1160" s="27" t="str">
        <f>IFERROR(VLOOKUP(B1160,vlookup!A$2:I$331,2,FALSE),"")</f>
        <v/>
      </c>
      <c r="D1160" s="27" t="str">
        <f>IFERROR(VLOOKUP(B1160,vlookup!A$2:I$331,3,FALSE),"")</f>
        <v/>
      </c>
      <c r="E1160" s="5"/>
      <c r="F1160" s="27" t="str">
        <f>IFERROR(VLOOKUP(E1160,vlookup!D$2:E$331,2,FALSE),"")</f>
        <v/>
      </c>
      <c r="G1160" s="5"/>
      <c r="H1160" s="27" t="str">
        <f t="shared" si="182"/>
        <v/>
      </c>
      <c r="I1160" s="27" t="str">
        <f>IFERROR(VLOOKUP(H1160,vlookup!G$2:I$331,2,FALSE),"")</f>
        <v/>
      </c>
      <c r="J1160" s="27" t="str">
        <f>IFERROR(VLOOKUP(H1160,vlookup!G$2:I$331,3,FALSE),"")</f>
        <v/>
      </c>
      <c r="K1160" s="5"/>
      <c r="L1160" s="6"/>
      <c r="M1160" s="6"/>
      <c r="N1160" s="6"/>
      <c r="O1160" s="6"/>
      <c r="P1160" s="6"/>
      <c r="Q1160" s="14" t="str">
        <f t="shared" si="183"/>
        <v/>
      </c>
      <c r="R1160" s="5"/>
      <c r="S1160" s="6"/>
      <c r="T1160" s="6"/>
      <c r="U1160" s="5"/>
      <c r="V1160" s="45">
        <f t="shared" si="184"/>
        <v>0</v>
      </c>
      <c r="W1160" s="45">
        <f t="shared" si="185"/>
        <v>0</v>
      </c>
      <c r="X1160" s="45" t="e">
        <f t="shared" si="186"/>
        <v>#VALUE!</v>
      </c>
      <c r="Y1160" s="45">
        <f>IFERROR(VALUE(V1160),VLOOKUP(V1160,DayReplace[],2,0))</f>
        <v>0</v>
      </c>
      <c r="Z1160" s="45">
        <f>IF(V1160=0,1,
IF(OR(AND(COUNTIF(Table12[Normal and Leap Years],X1160),AA1160=3,Y1160=30),
AND(COUNTIF(Table9[MM Year],X1160),COUNTIF(Table13[Always 29-Day Months],AA1160),Y1160=30)),Y1160
-1,Y1160))</f>
        <v>1</v>
      </c>
      <c r="AA1160" s="45">
        <f>IFERROR(VALUE(W1160),VLOOKUP(W1160,MonthReplace[],2,0))</f>
        <v>0</v>
      </c>
      <c r="AB1160" s="45" t="e">
        <f>IF(COUNTIF(Table9[MM Year],X1160),VLOOKUP(AA1160,MonthSerial[],VLOOKUP(X1160,Table9[],3,0)+2,0),DATE(X1160,AA1160,0)-AC1160)</f>
        <v>#VALUE!</v>
      </c>
      <c r="AC1160" s="45" t="e">
        <f>IF(COUNTIF(Table9[MM Year],X1160),
VLOOKUP(X1160,Table9[],5,0),
DATE(X1160,1,0))</f>
        <v>#VALUE!</v>
      </c>
      <c r="AD1160" s="46" t="e">
        <f>IF(AA1160=0,DATE(YEAR(AC1160+1),7,16),
IF(V1160=0,IF(COUNTIF(Table9[MM Year],X1160),AC1160+AB1160+Z1160+15-DAY(AC1160+AB1160+Z1160+15)+16,AC1160+AB1160+Z1160-DAY(AC1160+AB1160+Z1160)+16),
IF(COUNTIF(Table9[MM Year],X1160),
IF(AC1160+AB1160+Z1160&lt;VLOOKUP(X1160,Table9[],7,0),AC1160
+AB1160+Z1160+VLOOKUP(X1160,Table9[],4,0),AC1160+AB1160+Z1160),AC1160
+AB1160+Z1160)))</f>
        <v>#VALUE!</v>
      </c>
      <c r="AE1160" s="42"/>
      <c r="AF1160" s="15" t="str">
        <f>IFERROR(IF(COUNTIF(Table9[MM Year],X1160),
IF(AD1160&lt;VLOOKUP(X1160,Table9[],7,0),AD1160
+VLOOKUP(X1160,Table9[],4,0),AD1160),AD1160
),"")</f>
        <v/>
      </c>
      <c r="AG1160" s="5"/>
      <c r="AH1160" s="5"/>
      <c r="AI1160" s="5"/>
      <c r="AJ1160" s="6"/>
      <c r="AK1160" s="6"/>
      <c r="AL1160" s="12" t="str">
        <f t="shared" si="187"/>
        <v/>
      </c>
      <c r="AM1160" s="5"/>
      <c r="AN1160" s="27" t="str">
        <f t="shared" si="188"/>
        <v/>
      </c>
      <c r="AO1160" s="5"/>
      <c r="AP1160" s="5"/>
      <c r="AQ1160" s="6"/>
      <c r="AR1160" s="12" t="str">
        <f t="shared" si="189"/>
        <v/>
      </c>
      <c r="AS1160" s="6"/>
      <c r="AT1160" s="5"/>
      <c r="AU1160" s="53"/>
      <c r="AV1160" s="53"/>
      <c r="AW1160" s="54"/>
      <c r="AX1160" s="15" t="str">
        <f t="shared" si="190"/>
        <v/>
      </c>
      <c r="AY1160" s="5"/>
      <c r="AZ1160" s="27" t="str">
        <f>IFERROR(VLOOKUP(AY1160,vlookup!A$2:I$331,2,FALSE),"")</f>
        <v/>
      </c>
      <c r="BA1160" s="27" t="str">
        <f>IFERROR(VLOOKUP(AY1160,vlookup!A$2:I$331,3,FALSE),"")</f>
        <v/>
      </c>
      <c r="BB1160" s="5"/>
      <c r="BC1160" s="27" t="str">
        <f>IFERROR(VLOOKUP(BB1160,vlookup!D$2:E$331,2,FALSE),"")</f>
        <v/>
      </c>
      <c r="BD1160" s="5"/>
      <c r="BE1160" s="27" t="str">
        <f t="shared" si="191"/>
        <v/>
      </c>
      <c r="BF1160" s="27" t="str">
        <f>IFERROR(VLOOKUP(BE1160,vlookup!G$2:I$331,2,FALSE),"")</f>
        <v/>
      </c>
      <c r="BG1160" s="27" t="str">
        <f>IFERROR(VLOOKUP(BE1160,vlookup!G$2:I$331,3,FALSE),"")</f>
        <v/>
      </c>
      <c r="BH1160" s="5"/>
      <c r="BI1160" s="6"/>
      <c r="BJ1160" s="6"/>
      <c r="BK1160" s="6"/>
      <c r="BL1160" s="6"/>
    </row>
    <row r="1161" spans="1:64">
      <c r="A1161" s="4"/>
      <c r="B1161" s="5"/>
      <c r="C1161" s="27" t="str">
        <f>IFERROR(VLOOKUP(B1161,vlookup!A$2:I$331,2,FALSE),"")</f>
        <v/>
      </c>
      <c r="D1161" s="27" t="str">
        <f>IFERROR(VLOOKUP(B1161,vlookup!A$2:I$331,3,FALSE),"")</f>
        <v/>
      </c>
      <c r="E1161" s="5"/>
      <c r="F1161" s="27" t="str">
        <f>IFERROR(VLOOKUP(E1161,vlookup!D$2:E$331,2,FALSE),"")</f>
        <v/>
      </c>
      <c r="G1161" s="5"/>
      <c r="H1161" s="27" t="str">
        <f t="shared" si="182"/>
        <v/>
      </c>
      <c r="I1161" s="27" t="str">
        <f>IFERROR(VLOOKUP(H1161,vlookup!G$2:I$331,2,FALSE),"")</f>
        <v/>
      </c>
      <c r="J1161" s="27" t="str">
        <f>IFERROR(VLOOKUP(H1161,vlookup!G$2:I$331,3,FALSE),"")</f>
        <v/>
      </c>
      <c r="K1161" s="5"/>
      <c r="L1161" s="6"/>
      <c r="M1161" s="6"/>
      <c r="N1161" s="6"/>
      <c r="O1161" s="6"/>
      <c r="P1161" s="6"/>
      <c r="Q1161" s="14" t="str">
        <f t="shared" si="183"/>
        <v/>
      </c>
      <c r="R1161" s="5"/>
      <c r="S1161" s="6"/>
      <c r="T1161" s="6"/>
      <c r="U1161" s="5"/>
      <c r="V1161" s="45">
        <f t="shared" si="184"/>
        <v>0</v>
      </c>
      <c r="W1161" s="45">
        <f t="shared" si="185"/>
        <v>0</v>
      </c>
      <c r="X1161" s="45" t="e">
        <f t="shared" si="186"/>
        <v>#VALUE!</v>
      </c>
      <c r="Y1161" s="45">
        <f>IFERROR(VALUE(V1161),VLOOKUP(V1161,DayReplace[],2,0))</f>
        <v>0</v>
      </c>
      <c r="Z1161" s="45">
        <f>IF(V1161=0,1,
IF(OR(AND(COUNTIF(Table12[Normal and Leap Years],X1161),AA1161=3,Y1161=30),
AND(COUNTIF(Table9[MM Year],X1161),COUNTIF(Table13[Always 29-Day Months],AA1161),Y1161=30)),Y1161
-1,Y1161))</f>
        <v>1</v>
      </c>
      <c r="AA1161" s="45">
        <f>IFERROR(VALUE(W1161),VLOOKUP(W1161,MonthReplace[],2,0))</f>
        <v>0</v>
      </c>
      <c r="AB1161" s="45" t="e">
        <f>IF(COUNTIF(Table9[MM Year],X1161),VLOOKUP(AA1161,MonthSerial[],VLOOKUP(X1161,Table9[],3,0)+2,0),DATE(X1161,AA1161,0)-AC1161)</f>
        <v>#VALUE!</v>
      </c>
      <c r="AC1161" s="45" t="e">
        <f>IF(COUNTIF(Table9[MM Year],X1161),
VLOOKUP(X1161,Table9[],5,0),
DATE(X1161,1,0))</f>
        <v>#VALUE!</v>
      </c>
      <c r="AD1161" s="46" t="e">
        <f>IF(AA1161=0,DATE(YEAR(AC1161+1),7,16),
IF(V1161=0,IF(COUNTIF(Table9[MM Year],X1161),AC1161+AB1161+Z1161+15-DAY(AC1161+AB1161+Z1161+15)+16,AC1161+AB1161+Z1161-DAY(AC1161+AB1161+Z1161)+16),
IF(COUNTIF(Table9[MM Year],X1161),
IF(AC1161+AB1161+Z1161&lt;VLOOKUP(X1161,Table9[],7,0),AC1161
+AB1161+Z1161+VLOOKUP(X1161,Table9[],4,0),AC1161+AB1161+Z1161),AC1161
+AB1161+Z1161)))</f>
        <v>#VALUE!</v>
      </c>
      <c r="AE1161" s="42"/>
      <c r="AF1161" s="15" t="str">
        <f>IFERROR(IF(COUNTIF(Table9[MM Year],X1161),
IF(AD1161&lt;VLOOKUP(X1161,Table9[],7,0),AD1161
+VLOOKUP(X1161,Table9[],4,0),AD1161),AD1161
),"")</f>
        <v/>
      </c>
      <c r="AG1161" s="5"/>
      <c r="AH1161" s="5"/>
      <c r="AI1161" s="5"/>
      <c r="AJ1161" s="6"/>
      <c r="AK1161" s="6"/>
      <c r="AL1161" s="12" t="str">
        <f t="shared" si="187"/>
        <v/>
      </c>
      <c r="AM1161" s="5"/>
      <c r="AN1161" s="27" t="str">
        <f t="shared" si="188"/>
        <v/>
      </c>
      <c r="AO1161" s="5"/>
      <c r="AP1161" s="5"/>
      <c r="AQ1161" s="6"/>
      <c r="AR1161" s="12" t="str">
        <f t="shared" si="189"/>
        <v/>
      </c>
      <c r="AS1161" s="6"/>
      <c r="AT1161" s="5"/>
      <c r="AU1161" s="53"/>
      <c r="AV1161" s="53"/>
      <c r="AW1161" s="54"/>
      <c r="AX1161" s="15" t="str">
        <f t="shared" si="190"/>
        <v/>
      </c>
      <c r="AY1161" s="5"/>
      <c r="AZ1161" s="27" t="str">
        <f>IFERROR(VLOOKUP(AY1161,vlookup!A$2:I$331,2,FALSE),"")</f>
        <v/>
      </c>
      <c r="BA1161" s="27" t="str">
        <f>IFERROR(VLOOKUP(AY1161,vlookup!A$2:I$331,3,FALSE),"")</f>
        <v/>
      </c>
      <c r="BB1161" s="5"/>
      <c r="BC1161" s="27" t="str">
        <f>IFERROR(VLOOKUP(BB1161,vlookup!D$2:E$331,2,FALSE),"")</f>
        <v/>
      </c>
      <c r="BD1161" s="5"/>
      <c r="BE1161" s="27" t="str">
        <f t="shared" si="191"/>
        <v/>
      </c>
      <c r="BF1161" s="27" t="str">
        <f>IFERROR(VLOOKUP(BE1161,vlookup!G$2:I$331,2,FALSE),"")</f>
        <v/>
      </c>
      <c r="BG1161" s="27" t="str">
        <f>IFERROR(VLOOKUP(BE1161,vlookup!G$2:I$331,3,FALSE),"")</f>
        <v/>
      </c>
      <c r="BH1161" s="5"/>
      <c r="BI1161" s="6"/>
      <c r="BJ1161" s="6"/>
      <c r="BK1161" s="6"/>
      <c r="BL1161" s="6"/>
    </row>
    <row r="1162" spans="1:64">
      <c r="A1162" s="4"/>
      <c r="B1162" s="5"/>
      <c r="C1162" s="27" t="str">
        <f>IFERROR(VLOOKUP(B1162,vlookup!A$2:I$331,2,FALSE),"")</f>
        <v/>
      </c>
      <c r="D1162" s="27" t="str">
        <f>IFERROR(VLOOKUP(B1162,vlookup!A$2:I$331,3,FALSE),"")</f>
        <v/>
      </c>
      <c r="E1162" s="5"/>
      <c r="F1162" s="27" t="str">
        <f>IFERROR(VLOOKUP(E1162,vlookup!D$2:E$331,2,FALSE),"")</f>
        <v/>
      </c>
      <c r="G1162" s="5"/>
      <c r="H1162" s="27" t="str">
        <f t="shared" si="182"/>
        <v/>
      </c>
      <c r="I1162" s="27" t="str">
        <f>IFERROR(VLOOKUP(H1162,vlookup!G$2:I$331,2,FALSE),"")</f>
        <v/>
      </c>
      <c r="J1162" s="27" t="str">
        <f>IFERROR(VLOOKUP(H1162,vlookup!G$2:I$331,3,FALSE),"")</f>
        <v/>
      </c>
      <c r="K1162" s="5"/>
      <c r="L1162" s="6"/>
      <c r="M1162" s="6"/>
      <c r="N1162" s="6"/>
      <c r="O1162" s="6"/>
      <c r="P1162" s="6"/>
      <c r="Q1162" s="14" t="str">
        <f t="shared" si="183"/>
        <v/>
      </c>
      <c r="R1162" s="5"/>
      <c r="S1162" s="6"/>
      <c r="T1162" s="6"/>
      <c r="U1162" s="5"/>
      <c r="V1162" s="45">
        <f t="shared" si="184"/>
        <v>0</v>
      </c>
      <c r="W1162" s="45">
        <f t="shared" si="185"/>
        <v>0</v>
      </c>
      <c r="X1162" s="45" t="e">
        <f t="shared" si="186"/>
        <v>#VALUE!</v>
      </c>
      <c r="Y1162" s="45">
        <f>IFERROR(VALUE(V1162),VLOOKUP(V1162,DayReplace[],2,0))</f>
        <v>0</v>
      </c>
      <c r="Z1162" s="45">
        <f>IF(V1162=0,1,
IF(OR(AND(COUNTIF(Table12[Normal and Leap Years],X1162),AA1162=3,Y1162=30),
AND(COUNTIF(Table9[MM Year],X1162),COUNTIF(Table13[Always 29-Day Months],AA1162),Y1162=30)),Y1162
-1,Y1162))</f>
        <v>1</v>
      </c>
      <c r="AA1162" s="45">
        <f>IFERROR(VALUE(W1162),VLOOKUP(W1162,MonthReplace[],2,0))</f>
        <v>0</v>
      </c>
      <c r="AB1162" s="45" t="e">
        <f>IF(COUNTIF(Table9[MM Year],X1162),VLOOKUP(AA1162,MonthSerial[],VLOOKUP(X1162,Table9[],3,0)+2,0),DATE(X1162,AA1162,0)-AC1162)</f>
        <v>#VALUE!</v>
      </c>
      <c r="AC1162" s="45" t="e">
        <f>IF(COUNTIF(Table9[MM Year],X1162),
VLOOKUP(X1162,Table9[],5,0),
DATE(X1162,1,0))</f>
        <v>#VALUE!</v>
      </c>
      <c r="AD1162" s="46" t="e">
        <f>IF(AA1162=0,DATE(YEAR(AC1162+1),7,16),
IF(V1162=0,IF(COUNTIF(Table9[MM Year],X1162),AC1162+AB1162+Z1162+15-DAY(AC1162+AB1162+Z1162+15)+16,AC1162+AB1162+Z1162-DAY(AC1162+AB1162+Z1162)+16),
IF(COUNTIF(Table9[MM Year],X1162),
IF(AC1162+AB1162+Z1162&lt;VLOOKUP(X1162,Table9[],7,0),AC1162
+AB1162+Z1162+VLOOKUP(X1162,Table9[],4,0),AC1162+AB1162+Z1162),AC1162
+AB1162+Z1162)))</f>
        <v>#VALUE!</v>
      </c>
      <c r="AE1162" s="42"/>
      <c r="AF1162" s="15" t="str">
        <f>IFERROR(IF(COUNTIF(Table9[MM Year],X1162),
IF(AD1162&lt;VLOOKUP(X1162,Table9[],7,0),AD1162
+VLOOKUP(X1162,Table9[],4,0),AD1162),AD1162
),"")</f>
        <v/>
      </c>
      <c r="AG1162" s="5"/>
      <c r="AH1162" s="5"/>
      <c r="AI1162" s="5"/>
      <c r="AJ1162" s="6"/>
      <c r="AK1162" s="6"/>
      <c r="AL1162" s="12" t="str">
        <f t="shared" si="187"/>
        <v/>
      </c>
      <c r="AM1162" s="5"/>
      <c r="AN1162" s="27" t="str">
        <f t="shared" si="188"/>
        <v/>
      </c>
      <c r="AO1162" s="5"/>
      <c r="AP1162" s="5"/>
      <c r="AQ1162" s="6"/>
      <c r="AR1162" s="12" t="str">
        <f t="shared" si="189"/>
        <v/>
      </c>
      <c r="AS1162" s="6"/>
      <c r="AT1162" s="5"/>
      <c r="AU1162" s="53"/>
      <c r="AV1162" s="53"/>
      <c r="AW1162" s="54"/>
      <c r="AX1162" s="15" t="str">
        <f t="shared" si="190"/>
        <v/>
      </c>
      <c r="AY1162" s="5"/>
      <c r="AZ1162" s="27" t="str">
        <f>IFERROR(VLOOKUP(AY1162,vlookup!A$2:I$331,2,FALSE),"")</f>
        <v/>
      </c>
      <c r="BA1162" s="27" t="str">
        <f>IFERROR(VLOOKUP(AY1162,vlookup!A$2:I$331,3,FALSE),"")</f>
        <v/>
      </c>
      <c r="BB1162" s="5"/>
      <c r="BC1162" s="27" t="str">
        <f>IFERROR(VLOOKUP(BB1162,vlookup!D$2:E$331,2,FALSE),"")</f>
        <v/>
      </c>
      <c r="BD1162" s="5"/>
      <c r="BE1162" s="27" t="str">
        <f t="shared" si="191"/>
        <v/>
      </c>
      <c r="BF1162" s="27" t="str">
        <f>IFERROR(VLOOKUP(BE1162,vlookup!G$2:I$331,2,FALSE),"")</f>
        <v/>
      </c>
      <c r="BG1162" s="27" t="str">
        <f>IFERROR(VLOOKUP(BE1162,vlookup!G$2:I$331,3,FALSE),"")</f>
        <v/>
      </c>
      <c r="BH1162" s="5"/>
      <c r="BI1162" s="6"/>
      <c r="BJ1162" s="6"/>
      <c r="BK1162" s="6"/>
      <c r="BL1162" s="6"/>
    </row>
    <row r="1163" spans="1:64">
      <c r="A1163" s="4"/>
      <c r="B1163" s="5"/>
      <c r="C1163" s="27" t="str">
        <f>IFERROR(VLOOKUP(B1163,vlookup!A$2:I$331,2,FALSE),"")</f>
        <v/>
      </c>
      <c r="D1163" s="27" t="str">
        <f>IFERROR(VLOOKUP(B1163,vlookup!A$2:I$331,3,FALSE),"")</f>
        <v/>
      </c>
      <c r="E1163" s="5"/>
      <c r="F1163" s="27" t="str">
        <f>IFERROR(VLOOKUP(E1163,vlookup!D$2:E$331,2,FALSE),"")</f>
        <v/>
      </c>
      <c r="G1163" s="5"/>
      <c r="H1163" s="27" t="str">
        <f t="shared" si="182"/>
        <v/>
      </c>
      <c r="I1163" s="27" t="str">
        <f>IFERROR(VLOOKUP(H1163,vlookup!G$2:I$331,2,FALSE),"")</f>
        <v/>
      </c>
      <c r="J1163" s="27" t="str">
        <f>IFERROR(VLOOKUP(H1163,vlookup!G$2:I$331,3,FALSE),"")</f>
        <v/>
      </c>
      <c r="K1163" s="5"/>
      <c r="L1163" s="6"/>
      <c r="M1163" s="6"/>
      <c r="N1163" s="6"/>
      <c r="O1163" s="6"/>
      <c r="P1163" s="6"/>
      <c r="Q1163" s="14" t="str">
        <f t="shared" si="183"/>
        <v/>
      </c>
      <c r="R1163" s="5"/>
      <c r="S1163" s="6"/>
      <c r="T1163" s="6"/>
      <c r="U1163" s="5"/>
      <c r="V1163" s="45">
        <f t="shared" si="184"/>
        <v>0</v>
      </c>
      <c r="W1163" s="45">
        <f t="shared" si="185"/>
        <v>0</v>
      </c>
      <c r="X1163" s="45" t="e">
        <f t="shared" si="186"/>
        <v>#VALUE!</v>
      </c>
      <c r="Y1163" s="45">
        <f>IFERROR(VALUE(V1163),VLOOKUP(V1163,DayReplace[],2,0))</f>
        <v>0</v>
      </c>
      <c r="Z1163" s="45">
        <f>IF(V1163=0,1,
IF(OR(AND(COUNTIF(Table12[Normal and Leap Years],X1163),AA1163=3,Y1163=30),
AND(COUNTIF(Table9[MM Year],X1163),COUNTIF(Table13[Always 29-Day Months],AA1163),Y1163=30)),Y1163
-1,Y1163))</f>
        <v>1</v>
      </c>
      <c r="AA1163" s="45">
        <f>IFERROR(VALUE(W1163),VLOOKUP(W1163,MonthReplace[],2,0))</f>
        <v>0</v>
      </c>
      <c r="AB1163" s="45" t="e">
        <f>IF(COUNTIF(Table9[MM Year],X1163),VLOOKUP(AA1163,MonthSerial[],VLOOKUP(X1163,Table9[],3,0)+2,0),DATE(X1163,AA1163,0)-AC1163)</f>
        <v>#VALUE!</v>
      </c>
      <c r="AC1163" s="45" t="e">
        <f>IF(COUNTIF(Table9[MM Year],X1163),
VLOOKUP(X1163,Table9[],5,0),
DATE(X1163,1,0))</f>
        <v>#VALUE!</v>
      </c>
      <c r="AD1163" s="46" t="e">
        <f>IF(AA1163=0,DATE(YEAR(AC1163+1),7,16),
IF(V1163=0,IF(COUNTIF(Table9[MM Year],X1163),AC1163+AB1163+Z1163+15-DAY(AC1163+AB1163+Z1163+15)+16,AC1163+AB1163+Z1163-DAY(AC1163+AB1163+Z1163)+16),
IF(COUNTIF(Table9[MM Year],X1163),
IF(AC1163+AB1163+Z1163&lt;VLOOKUP(X1163,Table9[],7,0),AC1163
+AB1163+Z1163+VLOOKUP(X1163,Table9[],4,0),AC1163+AB1163+Z1163),AC1163
+AB1163+Z1163)))</f>
        <v>#VALUE!</v>
      </c>
      <c r="AE1163" s="42"/>
      <c r="AF1163" s="15" t="str">
        <f>IFERROR(IF(COUNTIF(Table9[MM Year],X1163),
IF(AD1163&lt;VLOOKUP(X1163,Table9[],7,0),AD1163
+VLOOKUP(X1163,Table9[],4,0),AD1163),AD1163
),"")</f>
        <v/>
      </c>
      <c r="AG1163" s="5"/>
      <c r="AH1163" s="5"/>
      <c r="AI1163" s="5"/>
      <c r="AJ1163" s="6"/>
      <c r="AK1163" s="6"/>
      <c r="AL1163" s="12" t="str">
        <f t="shared" si="187"/>
        <v/>
      </c>
      <c r="AM1163" s="5"/>
      <c r="AN1163" s="27" t="str">
        <f t="shared" si="188"/>
        <v/>
      </c>
      <c r="AO1163" s="5"/>
      <c r="AP1163" s="5"/>
      <c r="AQ1163" s="6"/>
      <c r="AR1163" s="12" t="str">
        <f t="shared" si="189"/>
        <v/>
      </c>
      <c r="AS1163" s="6"/>
      <c r="AT1163" s="5"/>
      <c r="AU1163" s="53"/>
      <c r="AV1163" s="53"/>
      <c r="AW1163" s="54"/>
      <c r="AX1163" s="15" t="str">
        <f t="shared" si="190"/>
        <v/>
      </c>
      <c r="AY1163" s="5"/>
      <c r="AZ1163" s="27" t="str">
        <f>IFERROR(VLOOKUP(AY1163,vlookup!A$2:I$331,2,FALSE),"")</f>
        <v/>
      </c>
      <c r="BA1163" s="27" t="str">
        <f>IFERROR(VLOOKUP(AY1163,vlookup!A$2:I$331,3,FALSE),"")</f>
        <v/>
      </c>
      <c r="BB1163" s="5"/>
      <c r="BC1163" s="27" t="str">
        <f>IFERROR(VLOOKUP(BB1163,vlookup!D$2:E$331,2,FALSE),"")</f>
        <v/>
      </c>
      <c r="BD1163" s="5"/>
      <c r="BE1163" s="27" t="str">
        <f t="shared" si="191"/>
        <v/>
      </c>
      <c r="BF1163" s="27" t="str">
        <f>IFERROR(VLOOKUP(BE1163,vlookup!G$2:I$331,2,FALSE),"")</f>
        <v/>
      </c>
      <c r="BG1163" s="27" t="str">
        <f>IFERROR(VLOOKUP(BE1163,vlookup!G$2:I$331,3,FALSE),"")</f>
        <v/>
      </c>
      <c r="BH1163" s="5"/>
      <c r="BI1163" s="6"/>
      <c r="BJ1163" s="6"/>
      <c r="BK1163" s="6"/>
      <c r="BL1163" s="6"/>
    </row>
    <row r="1164" spans="1:64">
      <c r="A1164" s="4"/>
      <c r="B1164" s="5"/>
      <c r="C1164" s="27" t="str">
        <f>IFERROR(VLOOKUP(B1164,vlookup!A$2:I$331,2,FALSE),"")</f>
        <v/>
      </c>
      <c r="D1164" s="27" t="str">
        <f>IFERROR(VLOOKUP(B1164,vlookup!A$2:I$331,3,FALSE),"")</f>
        <v/>
      </c>
      <c r="E1164" s="5"/>
      <c r="F1164" s="27" t="str">
        <f>IFERROR(VLOOKUP(E1164,vlookup!D$2:E$331,2,FALSE),"")</f>
        <v/>
      </c>
      <c r="G1164" s="5"/>
      <c r="H1164" s="27" t="str">
        <f t="shared" si="182"/>
        <v/>
      </c>
      <c r="I1164" s="27" t="str">
        <f>IFERROR(VLOOKUP(H1164,vlookup!G$2:I$331,2,FALSE),"")</f>
        <v/>
      </c>
      <c r="J1164" s="27" t="str">
        <f>IFERROR(VLOOKUP(H1164,vlookup!G$2:I$331,3,FALSE),"")</f>
        <v/>
      </c>
      <c r="K1164" s="5"/>
      <c r="L1164" s="6"/>
      <c r="M1164" s="6"/>
      <c r="N1164" s="6"/>
      <c r="O1164" s="6"/>
      <c r="P1164" s="6"/>
      <c r="Q1164" s="14" t="str">
        <f t="shared" si="183"/>
        <v/>
      </c>
      <c r="R1164" s="5"/>
      <c r="S1164" s="6"/>
      <c r="T1164" s="6"/>
      <c r="U1164" s="5"/>
      <c r="V1164" s="45">
        <f t="shared" si="184"/>
        <v>0</v>
      </c>
      <c r="W1164" s="45">
        <f t="shared" si="185"/>
        <v>0</v>
      </c>
      <c r="X1164" s="45" t="e">
        <f t="shared" si="186"/>
        <v>#VALUE!</v>
      </c>
      <c r="Y1164" s="45">
        <f>IFERROR(VALUE(V1164),VLOOKUP(V1164,DayReplace[],2,0))</f>
        <v>0</v>
      </c>
      <c r="Z1164" s="45">
        <f>IF(V1164=0,1,
IF(OR(AND(COUNTIF(Table12[Normal and Leap Years],X1164),AA1164=3,Y1164=30),
AND(COUNTIF(Table9[MM Year],X1164),COUNTIF(Table13[Always 29-Day Months],AA1164),Y1164=30)),Y1164
-1,Y1164))</f>
        <v>1</v>
      </c>
      <c r="AA1164" s="45">
        <f>IFERROR(VALUE(W1164),VLOOKUP(W1164,MonthReplace[],2,0))</f>
        <v>0</v>
      </c>
      <c r="AB1164" s="45" t="e">
        <f>IF(COUNTIF(Table9[MM Year],X1164),VLOOKUP(AA1164,MonthSerial[],VLOOKUP(X1164,Table9[],3,0)+2,0),DATE(X1164,AA1164,0)-AC1164)</f>
        <v>#VALUE!</v>
      </c>
      <c r="AC1164" s="45" t="e">
        <f>IF(COUNTIF(Table9[MM Year],X1164),
VLOOKUP(X1164,Table9[],5,0),
DATE(X1164,1,0))</f>
        <v>#VALUE!</v>
      </c>
      <c r="AD1164" s="46" t="e">
        <f>IF(AA1164=0,DATE(YEAR(AC1164+1),7,16),
IF(V1164=0,IF(COUNTIF(Table9[MM Year],X1164),AC1164+AB1164+Z1164+15-DAY(AC1164+AB1164+Z1164+15)+16,AC1164+AB1164+Z1164-DAY(AC1164+AB1164+Z1164)+16),
IF(COUNTIF(Table9[MM Year],X1164),
IF(AC1164+AB1164+Z1164&lt;VLOOKUP(X1164,Table9[],7,0),AC1164
+AB1164+Z1164+VLOOKUP(X1164,Table9[],4,0),AC1164+AB1164+Z1164),AC1164
+AB1164+Z1164)))</f>
        <v>#VALUE!</v>
      </c>
      <c r="AE1164" s="42"/>
      <c r="AF1164" s="15" t="str">
        <f>IFERROR(IF(COUNTIF(Table9[MM Year],X1164),
IF(AD1164&lt;VLOOKUP(X1164,Table9[],7,0),AD1164
+VLOOKUP(X1164,Table9[],4,0),AD1164),AD1164
),"")</f>
        <v/>
      </c>
      <c r="AG1164" s="5"/>
      <c r="AH1164" s="5"/>
      <c r="AI1164" s="5"/>
      <c r="AJ1164" s="6"/>
      <c r="AK1164" s="6"/>
      <c r="AL1164" s="12" t="str">
        <f t="shared" si="187"/>
        <v/>
      </c>
      <c r="AM1164" s="5"/>
      <c r="AN1164" s="27" t="str">
        <f t="shared" si="188"/>
        <v/>
      </c>
      <c r="AO1164" s="5"/>
      <c r="AP1164" s="5"/>
      <c r="AQ1164" s="6"/>
      <c r="AR1164" s="12" t="str">
        <f t="shared" si="189"/>
        <v/>
      </c>
      <c r="AS1164" s="6"/>
      <c r="AT1164" s="5"/>
      <c r="AU1164" s="53"/>
      <c r="AV1164" s="53"/>
      <c r="AW1164" s="54"/>
      <c r="AX1164" s="15" t="str">
        <f t="shared" si="190"/>
        <v/>
      </c>
      <c r="AY1164" s="5"/>
      <c r="AZ1164" s="27" t="str">
        <f>IFERROR(VLOOKUP(AY1164,vlookup!A$2:I$331,2,FALSE),"")</f>
        <v/>
      </c>
      <c r="BA1164" s="27" t="str">
        <f>IFERROR(VLOOKUP(AY1164,vlookup!A$2:I$331,3,FALSE),"")</f>
        <v/>
      </c>
      <c r="BB1164" s="5"/>
      <c r="BC1164" s="27" t="str">
        <f>IFERROR(VLOOKUP(BB1164,vlookup!D$2:E$331,2,FALSE),"")</f>
        <v/>
      </c>
      <c r="BD1164" s="5"/>
      <c r="BE1164" s="27" t="str">
        <f t="shared" si="191"/>
        <v/>
      </c>
      <c r="BF1164" s="27" t="str">
        <f>IFERROR(VLOOKUP(BE1164,vlookup!G$2:I$331,2,FALSE),"")</f>
        <v/>
      </c>
      <c r="BG1164" s="27" t="str">
        <f>IFERROR(VLOOKUP(BE1164,vlookup!G$2:I$331,3,FALSE),"")</f>
        <v/>
      </c>
      <c r="BH1164" s="5"/>
      <c r="BI1164" s="6"/>
      <c r="BJ1164" s="6"/>
      <c r="BK1164" s="6"/>
      <c r="BL1164" s="6"/>
    </row>
    <row r="1165" spans="1:64">
      <c r="A1165" s="4"/>
      <c r="B1165" s="5"/>
      <c r="C1165" s="27" t="str">
        <f>IFERROR(VLOOKUP(B1165,vlookup!A$2:I$331,2,FALSE),"")</f>
        <v/>
      </c>
      <c r="D1165" s="27" t="str">
        <f>IFERROR(VLOOKUP(B1165,vlookup!A$2:I$331,3,FALSE),"")</f>
        <v/>
      </c>
      <c r="E1165" s="5"/>
      <c r="F1165" s="27" t="str">
        <f>IFERROR(VLOOKUP(E1165,vlookup!D$2:E$331,2,FALSE),"")</f>
        <v/>
      </c>
      <c r="G1165" s="5"/>
      <c r="H1165" s="27" t="str">
        <f t="shared" si="182"/>
        <v/>
      </c>
      <c r="I1165" s="27" t="str">
        <f>IFERROR(VLOOKUP(H1165,vlookup!G$2:I$331,2,FALSE),"")</f>
        <v/>
      </c>
      <c r="J1165" s="27" t="str">
        <f>IFERROR(VLOOKUP(H1165,vlookup!G$2:I$331,3,FALSE),"")</f>
        <v/>
      </c>
      <c r="K1165" s="5"/>
      <c r="L1165" s="6"/>
      <c r="M1165" s="6"/>
      <c r="N1165" s="6"/>
      <c r="O1165" s="6"/>
      <c r="P1165" s="6"/>
      <c r="Q1165" s="14" t="str">
        <f t="shared" si="183"/>
        <v/>
      </c>
      <c r="R1165" s="5"/>
      <c r="S1165" s="6"/>
      <c r="T1165" s="6"/>
      <c r="U1165" s="5"/>
      <c r="V1165" s="45">
        <f t="shared" si="184"/>
        <v>0</v>
      </c>
      <c r="W1165" s="45">
        <f t="shared" si="185"/>
        <v>0</v>
      </c>
      <c r="X1165" s="45" t="e">
        <f t="shared" si="186"/>
        <v>#VALUE!</v>
      </c>
      <c r="Y1165" s="45">
        <f>IFERROR(VALUE(V1165),VLOOKUP(V1165,DayReplace[],2,0))</f>
        <v>0</v>
      </c>
      <c r="Z1165" s="45">
        <f>IF(V1165=0,1,
IF(OR(AND(COUNTIF(Table12[Normal and Leap Years],X1165),AA1165=3,Y1165=30),
AND(COUNTIF(Table9[MM Year],X1165),COUNTIF(Table13[Always 29-Day Months],AA1165),Y1165=30)),Y1165
-1,Y1165))</f>
        <v>1</v>
      </c>
      <c r="AA1165" s="45">
        <f>IFERROR(VALUE(W1165),VLOOKUP(W1165,MonthReplace[],2,0))</f>
        <v>0</v>
      </c>
      <c r="AB1165" s="45" t="e">
        <f>IF(COUNTIF(Table9[MM Year],X1165),VLOOKUP(AA1165,MonthSerial[],VLOOKUP(X1165,Table9[],3,0)+2,0),DATE(X1165,AA1165,0)-AC1165)</f>
        <v>#VALUE!</v>
      </c>
      <c r="AC1165" s="45" t="e">
        <f>IF(COUNTIF(Table9[MM Year],X1165),
VLOOKUP(X1165,Table9[],5,0),
DATE(X1165,1,0))</f>
        <v>#VALUE!</v>
      </c>
      <c r="AD1165" s="46" t="e">
        <f>IF(AA1165=0,DATE(YEAR(AC1165+1),7,16),
IF(V1165=0,IF(COUNTIF(Table9[MM Year],X1165),AC1165+AB1165+Z1165+15-DAY(AC1165+AB1165+Z1165+15)+16,AC1165+AB1165+Z1165-DAY(AC1165+AB1165+Z1165)+16),
IF(COUNTIF(Table9[MM Year],X1165),
IF(AC1165+AB1165+Z1165&lt;VLOOKUP(X1165,Table9[],7,0),AC1165
+AB1165+Z1165+VLOOKUP(X1165,Table9[],4,0),AC1165+AB1165+Z1165),AC1165
+AB1165+Z1165)))</f>
        <v>#VALUE!</v>
      </c>
      <c r="AE1165" s="42"/>
      <c r="AF1165" s="15" t="str">
        <f>IFERROR(IF(COUNTIF(Table9[MM Year],X1165),
IF(AD1165&lt;VLOOKUP(X1165,Table9[],7,0),AD1165
+VLOOKUP(X1165,Table9[],4,0),AD1165),AD1165
),"")</f>
        <v/>
      </c>
      <c r="AG1165" s="5"/>
      <c r="AH1165" s="5"/>
      <c r="AI1165" s="5"/>
      <c r="AJ1165" s="6"/>
      <c r="AK1165" s="6"/>
      <c r="AL1165" s="12" t="str">
        <f t="shared" si="187"/>
        <v/>
      </c>
      <c r="AM1165" s="5"/>
      <c r="AN1165" s="27" t="str">
        <f t="shared" si="188"/>
        <v/>
      </c>
      <c r="AO1165" s="5"/>
      <c r="AP1165" s="5"/>
      <c r="AQ1165" s="6"/>
      <c r="AR1165" s="12" t="str">
        <f t="shared" si="189"/>
        <v/>
      </c>
      <c r="AS1165" s="6"/>
      <c r="AT1165" s="5"/>
      <c r="AU1165" s="53"/>
      <c r="AV1165" s="53"/>
      <c r="AW1165" s="54"/>
      <c r="AX1165" s="15" t="str">
        <f t="shared" si="190"/>
        <v/>
      </c>
      <c r="AY1165" s="5"/>
      <c r="AZ1165" s="27" t="str">
        <f>IFERROR(VLOOKUP(AY1165,vlookup!A$2:I$331,2,FALSE),"")</f>
        <v/>
      </c>
      <c r="BA1165" s="27" t="str">
        <f>IFERROR(VLOOKUP(AY1165,vlookup!A$2:I$331,3,FALSE),"")</f>
        <v/>
      </c>
      <c r="BB1165" s="5"/>
      <c r="BC1165" s="27" t="str">
        <f>IFERROR(VLOOKUP(BB1165,vlookup!D$2:E$331,2,FALSE),"")</f>
        <v/>
      </c>
      <c r="BD1165" s="5"/>
      <c r="BE1165" s="27" t="str">
        <f t="shared" si="191"/>
        <v/>
      </c>
      <c r="BF1165" s="27" t="str">
        <f>IFERROR(VLOOKUP(BE1165,vlookup!G$2:I$331,2,FALSE),"")</f>
        <v/>
      </c>
      <c r="BG1165" s="27" t="str">
        <f>IFERROR(VLOOKUP(BE1165,vlookup!G$2:I$331,3,FALSE),"")</f>
        <v/>
      </c>
      <c r="BH1165" s="5"/>
      <c r="BI1165" s="6"/>
      <c r="BJ1165" s="6"/>
      <c r="BK1165" s="6"/>
      <c r="BL1165" s="6"/>
    </row>
    <row r="1166" spans="1:64">
      <c r="A1166" s="4"/>
      <c r="B1166" s="5"/>
      <c r="C1166" s="27" t="str">
        <f>IFERROR(VLOOKUP(B1166,vlookup!A$2:I$331,2,FALSE),"")</f>
        <v/>
      </c>
      <c r="D1166" s="27" t="str">
        <f>IFERROR(VLOOKUP(B1166,vlookup!A$2:I$331,3,FALSE),"")</f>
        <v/>
      </c>
      <c r="E1166" s="5"/>
      <c r="F1166" s="27" t="str">
        <f>IFERROR(VLOOKUP(E1166,vlookup!D$2:E$331,2,FALSE),"")</f>
        <v/>
      </c>
      <c r="G1166" s="5"/>
      <c r="H1166" s="27" t="str">
        <f t="shared" si="182"/>
        <v/>
      </c>
      <c r="I1166" s="27" t="str">
        <f>IFERROR(VLOOKUP(H1166,vlookup!G$2:I$331,2,FALSE),"")</f>
        <v/>
      </c>
      <c r="J1166" s="27" t="str">
        <f>IFERROR(VLOOKUP(H1166,vlookup!G$2:I$331,3,FALSE),"")</f>
        <v/>
      </c>
      <c r="K1166" s="5"/>
      <c r="L1166" s="6"/>
      <c r="M1166" s="6"/>
      <c r="N1166" s="6"/>
      <c r="O1166" s="6"/>
      <c r="P1166" s="6"/>
      <c r="Q1166" s="14" t="str">
        <f t="shared" si="183"/>
        <v/>
      </c>
      <c r="R1166" s="5"/>
      <c r="S1166" s="6"/>
      <c r="T1166" s="6"/>
      <c r="U1166" s="5"/>
      <c r="V1166" s="45">
        <f t="shared" si="184"/>
        <v>0</v>
      </c>
      <c r="W1166" s="45">
        <f t="shared" si="185"/>
        <v>0</v>
      </c>
      <c r="X1166" s="45" t="e">
        <f t="shared" si="186"/>
        <v>#VALUE!</v>
      </c>
      <c r="Y1166" s="45">
        <f>IFERROR(VALUE(V1166),VLOOKUP(V1166,DayReplace[],2,0))</f>
        <v>0</v>
      </c>
      <c r="Z1166" s="45">
        <f>IF(V1166=0,1,
IF(OR(AND(COUNTIF(Table12[Normal and Leap Years],X1166),AA1166=3,Y1166=30),
AND(COUNTIF(Table9[MM Year],X1166),COUNTIF(Table13[Always 29-Day Months],AA1166),Y1166=30)),Y1166
-1,Y1166))</f>
        <v>1</v>
      </c>
      <c r="AA1166" s="45">
        <f>IFERROR(VALUE(W1166),VLOOKUP(W1166,MonthReplace[],2,0))</f>
        <v>0</v>
      </c>
      <c r="AB1166" s="45" t="e">
        <f>IF(COUNTIF(Table9[MM Year],X1166),VLOOKUP(AA1166,MonthSerial[],VLOOKUP(X1166,Table9[],3,0)+2,0),DATE(X1166,AA1166,0)-AC1166)</f>
        <v>#VALUE!</v>
      </c>
      <c r="AC1166" s="45" t="e">
        <f>IF(COUNTIF(Table9[MM Year],X1166),
VLOOKUP(X1166,Table9[],5,0),
DATE(X1166,1,0))</f>
        <v>#VALUE!</v>
      </c>
      <c r="AD1166" s="46" t="e">
        <f>IF(AA1166=0,DATE(YEAR(AC1166+1),7,16),
IF(V1166=0,IF(COUNTIF(Table9[MM Year],X1166),AC1166+AB1166+Z1166+15-DAY(AC1166+AB1166+Z1166+15)+16,AC1166+AB1166+Z1166-DAY(AC1166+AB1166+Z1166)+16),
IF(COUNTIF(Table9[MM Year],X1166),
IF(AC1166+AB1166+Z1166&lt;VLOOKUP(X1166,Table9[],7,0),AC1166
+AB1166+Z1166+VLOOKUP(X1166,Table9[],4,0),AC1166+AB1166+Z1166),AC1166
+AB1166+Z1166)))</f>
        <v>#VALUE!</v>
      </c>
      <c r="AE1166" s="42"/>
      <c r="AF1166" s="15" t="str">
        <f>IFERROR(IF(COUNTIF(Table9[MM Year],X1166),
IF(AD1166&lt;VLOOKUP(X1166,Table9[],7,0),AD1166
+VLOOKUP(X1166,Table9[],4,0),AD1166),AD1166
),"")</f>
        <v/>
      </c>
      <c r="AG1166" s="5"/>
      <c r="AH1166" s="5"/>
      <c r="AI1166" s="5"/>
      <c r="AJ1166" s="6"/>
      <c r="AK1166" s="6"/>
      <c r="AL1166" s="12" t="str">
        <f t="shared" si="187"/>
        <v/>
      </c>
      <c r="AM1166" s="5"/>
      <c r="AN1166" s="27" t="str">
        <f t="shared" si="188"/>
        <v/>
      </c>
      <c r="AO1166" s="5"/>
      <c r="AP1166" s="5"/>
      <c r="AQ1166" s="6"/>
      <c r="AR1166" s="12" t="str">
        <f t="shared" si="189"/>
        <v/>
      </c>
      <c r="AS1166" s="6"/>
      <c r="AT1166" s="5"/>
      <c r="AU1166" s="53"/>
      <c r="AV1166" s="53"/>
      <c r="AW1166" s="54"/>
      <c r="AX1166" s="15" t="str">
        <f t="shared" si="190"/>
        <v/>
      </c>
      <c r="AY1166" s="5"/>
      <c r="AZ1166" s="27" t="str">
        <f>IFERROR(VLOOKUP(AY1166,vlookup!A$2:I$331,2,FALSE),"")</f>
        <v/>
      </c>
      <c r="BA1166" s="27" t="str">
        <f>IFERROR(VLOOKUP(AY1166,vlookup!A$2:I$331,3,FALSE),"")</f>
        <v/>
      </c>
      <c r="BB1166" s="5"/>
      <c r="BC1166" s="27" t="str">
        <f>IFERROR(VLOOKUP(BB1166,vlookup!D$2:E$331,2,FALSE),"")</f>
        <v/>
      </c>
      <c r="BD1166" s="5"/>
      <c r="BE1166" s="27" t="str">
        <f t="shared" si="191"/>
        <v/>
      </c>
      <c r="BF1166" s="27" t="str">
        <f>IFERROR(VLOOKUP(BE1166,vlookup!G$2:I$331,2,FALSE),"")</f>
        <v/>
      </c>
      <c r="BG1166" s="27" t="str">
        <f>IFERROR(VLOOKUP(BE1166,vlookup!G$2:I$331,3,FALSE),"")</f>
        <v/>
      </c>
      <c r="BH1166" s="5"/>
      <c r="BI1166" s="6"/>
      <c r="BJ1166" s="6"/>
      <c r="BK1166" s="6"/>
      <c r="BL1166" s="6"/>
    </row>
    <row r="1167" spans="1:64">
      <c r="A1167" s="4"/>
      <c r="B1167" s="5"/>
      <c r="C1167" s="27" t="str">
        <f>IFERROR(VLOOKUP(B1167,vlookup!A$2:I$331,2,FALSE),"")</f>
        <v/>
      </c>
      <c r="D1167" s="27" t="str">
        <f>IFERROR(VLOOKUP(B1167,vlookup!A$2:I$331,3,FALSE),"")</f>
        <v/>
      </c>
      <c r="E1167" s="5"/>
      <c r="F1167" s="27" t="str">
        <f>IFERROR(VLOOKUP(E1167,vlookup!D$2:E$331,2,FALSE),"")</f>
        <v/>
      </c>
      <c r="G1167" s="5"/>
      <c r="H1167" s="27" t="str">
        <f t="shared" si="182"/>
        <v/>
      </c>
      <c r="I1167" s="27" t="str">
        <f>IFERROR(VLOOKUP(H1167,vlookup!G$2:I$331,2,FALSE),"")</f>
        <v/>
      </c>
      <c r="J1167" s="27" t="str">
        <f>IFERROR(VLOOKUP(H1167,vlookup!G$2:I$331,3,FALSE),"")</f>
        <v/>
      </c>
      <c r="K1167" s="5"/>
      <c r="L1167" s="6"/>
      <c r="M1167" s="6"/>
      <c r="N1167" s="6"/>
      <c r="O1167" s="6"/>
      <c r="P1167" s="6"/>
      <c r="Q1167" s="14" t="str">
        <f t="shared" si="183"/>
        <v/>
      </c>
      <c r="R1167" s="5"/>
      <c r="S1167" s="6"/>
      <c r="T1167" s="6"/>
      <c r="U1167" s="5"/>
      <c r="V1167" s="45">
        <f t="shared" si="184"/>
        <v>0</v>
      </c>
      <c r="W1167" s="45">
        <f t="shared" si="185"/>
        <v>0</v>
      </c>
      <c r="X1167" s="45" t="e">
        <f t="shared" si="186"/>
        <v>#VALUE!</v>
      </c>
      <c r="Y1167" s="45">
        <f>IFERROR(VALUE(V1167),VLOOKUP(V1167,DayReplace[],2,0))</f>
        <v>0</v>
      </c>
      <c r="Z1167" s="45">
        <f>IF(V1167=0,1,
IF(OR(AND(COUNTIF(Table12[Normal and Leap Years],X1167),AA1167=3,Y1167=30),
AND(COUNTIF(Table9[MM Year],X1167),COUNTIF(Table13[Always 29-Day Months],AA1167),Y1167=30)),Y1167
-1,Y1167))</f>
        <v>1</v>
      </c>
      <c r="AA1167" s="45">
        <f>IFERROR(VALUE(W1167),VLOOKUP(W1167,MonthReplace[],2,0))</f>
        <v>0</v>
      </c>
      <c r="AB1167" s="45" t="e">
        <f>IF(COUNTIF(Table9[MM Year],X1167),VLOOKUP(AA1167,MonthSerial[],VLOOKUP(X1167,Table9[],3,0)+2,0),DATE(X1167,AA1167,0)-AC1167)</f>
        <v>#VALUE!</v>
      </c>
      <c r="AC1167" s="45" t="e">
        <f>IF(COUNTIF(Table9[MM Year],X1167),
VLOOKUP(X1167,Table9[],5,0),
DATE(X1167,1,0))</f>
        <v>#VALUE!</v>
      </c>
      <c r="AD1167" s="46" t="e">
        <f>IF(AA1167=0,DATE(YEAR(AC1167+1),7,16),
IF(V1167=0,IF(COUNTIF(Table9[MM Year],X1167),AC1167+AB1167+Z1167+15-DAY(AC1167+AB1167+Z1167+15)+16,AC1167+AB1167+Z1167-DAY(AC1167+AB1167+Z1167)+16),
IF(COUNTIF(Table9[MM Year],X1167),
IF(AC1167+AB1167+Z1167&lt;VLOOKUP(X1167,Table9[],7,0),AC1167
+AB1167+Z1167+VLOOKUP(X1167,Table9[],4,0),AC1167+AB1167+Z1167),AC1167
+AB1167+Z1167)))</f>
        <v>#VALUE!</v>
      </c>
      <c r="AE1167" s="42"/>
      <c r="AF1167" s="15" t="str">
        <f>IFERROR(IF(COUNTIF(Table9[MM Year],X1167),
IF(AD1167&lt;VLOOKUP(X1167,Table9[],7,0),AD1167
+VLOOKUP(X1167,Table9[],4,0),AD1167),AD1167
),"")</f>
        <v/>
      </c>
      <c r="AG1167" s="5"/>
      <c r="AH1167" s="5"/>
      <c r="AI1167" s="5"/>
      <c r="AJ1167" s="6"/>
      <c r="AK1167" s="6"/>
      <c r="AL1167" s="12" t="str">
        <f t="shared" si="187"/>
        <v/>
      </c>
      <c r="AM1167" s="5"/>
      <c r="AN1167" s="27" t="str">
        <f t="shared" si="188"/>
        <v/>
      </c>
      <c r="AO1167" s="5"/>
      <c r="AP1167" s="5"/>
      <c r="AQ1167" s="6"/>
      <c r="AR1167" s="12" t="str">
        <f t="shared" si="189"/>
        <v/>
      </c>
      <c r="AS1167" s="6"/>
      <c r="AT1167" s="5"/>
      <c r="AU1167" s="53"/>
      <c r="AV1167" s="53"/>
      <c r="AW1167" s="54"/>
      <c r="AX1167" s="15" t="str">
        <f t="shared" si="190"/>
        <v/>
      </c>
      <c r="AY1167" s="5"/>
      <c r="AZ1167" s="27" t="str">
        <f>IFERROR(VLOOKUP(AY1167,vlookup!A$2:I$331,2,FALSE),"")</f>
        <v/>
      </c>
      <c r="BA1167" s="27" t="str">
        <f>IFERROR(VLOOKUP(AY1167,vlookup!A$2:I$331,3,FALSE),"")</f>
        <v/>
      </c>
      <c r="BB1167" s="5"/>
      <c r="BC1167" s="27" t="str">
        <f>IFERROR(VLOOKUP(BB1167,vlookup!D$2:E$331,2,FALSE),"")</f>
        <v/>
      </c>
      <c r="BD1167" s="5"/>
      <c r="BE1167" s="27" t="str">
        <f t="shared" si="191"/>
        <v/>
      </c>
      <c r="BF1167" s="27" t="str">
        <f>IFERROR(VLOOKUP(BE1167,vlookup!G$2:I$331,2,FALSE),"")</f>
        <v/>
      </c>
      <c r="BG1167" s="27" t="str">
        <f>IFERROR(VLOOKUP(BE1167,vlookup!G$2:I$331,3,FALSE),"")</f>
        <v/>
      </c>
      <c r="BH1167" s="5"/>
      <c r="BI1167" s="6"/>
      <c r="BJ1167" s="6"/>
      <c r="BK1167" s="6"/>
      <c r="BL1167" s="6"/>
    </row>
    <row r="1168" spans="1:64">
      <c r="A1168" s="4"/>
      <c r="B1168" s="5"/>
      <c r="C1168" s="27" t="str">
        <f>IFERROR(VLOOKUP(B1168,vlookup!A$2:I$331,2,FALSE),"")</f>
        <v/>
      </c>
      <c r="D1168" s="27" t="str">
        <f>IFERROR(VLOOKUP(B1168,vlookup!A$2:I$331,3,FALSE),"")</f>
        <v/>
      </c>
      <c r="E1168" s="5"/>
      <c r="F1168" s="27" t="str">
        <f>IFERROR(VLOOKUP(E1168,vlookup!D$2:E$331,2,FALSE),"")</f>
        <v/>
      </c>
      <c r="G1168" s="5"/>
      <c r="H1168" s="27" t="str">
        <f t="shared" si="182"/>
        <v/>
      </c>
      <c r="I1168" s="27" t="str">
        <f>IFERROR(VLOOKUP(H1168,vlookup!G$2:I$331,2,FALSE),"")</f>
        <v/>
      </c>
      <c r="J1168" s="27" t="str">
        <f>IFERROR(VLOOKUP(H1168,vlookup!G$2:I$331,3,FALSE),"")</f>
        <v/>
      </c>
      <c r="K1168" s="5"/>
      <c r="L1168" s="6"/>
      <c r="M1168" s="6"/>
      <c r="N1168" s="6"/>
      <c r="O1168" s="6"/>
      <c r="P1168" s="6"/>
      <c r="Q1168" s="14" t="str">
        <f t="shared" si="183"/>
        <v/>
      </c>
      <c r="R1168" s="5"/>
      <c r="S1168" s="6"/>
      <c r="T1168" s="6"/>
      <c r="U1168" s="5"/>
      <c r="V1168" s="45">
        <f t="shared" si="184"/>
        <v>0</v>
      </c>
      <c r="W1168" s="45">
        <f t="shared" si="185"/>
        <v>0</v>
      </c>
      <c r="X1168" s="45" t="e">
        <f t="shared" si="186"/>
        <v>#VALUE!</v>
      </c>
      <c r="Y1168" s="45">
        <f>IFERROR(VALUE(V1168),VLOOKUP(V1168,DayReplace[],2,0))</f>
        <v>0</v>
      </c>
      <c r="Z1168" s="45">
        <f>IF(V1168=0,1,
IF(OR(AND(COUNTIF(Table12[Normal and Leap Years],X1168),AA1168=3,Y1168=30),
AND(COUNTIF(Table9[MM Year],X1168),COUNTIF(Table13[Always 29-Day Months],AA1168),Y1168=30)),Y1168
-1,Y1168))</f>
        <v>1</v>
      </c>
      <c r="AA1168" s="45">
        <f>IFERROR(VALUE(W1168),VLOOKUP(W1168,MonthReplace[],2,0))</f>
        <v>0</v>
      </c>
      <c r="AB1168" s="45" t="e">
        <f>IF(COUNTIF(Table9[MM Year],X1168),VLOOKUP(AA1168,MonthSerial[],VLOOKUP(X1168,Table9[],3,0)+2,0),DATE(X1168,AA1168,0)-AC1168)</f>
        <v>#VALUE!</v>
      </c>
      <c r="AC1168" s="45" t="e">
        <f>IF(COUNTIF(Table9[MM Year],X1168),
VLOOKUP(X1168,Table9[],5,0),
DATE(X1168,1,0))</f>
        <v>#VALUE!</v>
      </c>
      <c r="AD1168" s="46" t="e">
        <f>IF(AA1168=0,DATE(YEAR(AC1168+1),7,16),
IF(V1168=0,IF(COUNTIF(Table9[MM Year],X1168),AC1168+AB1168+Z1168+15-DAY(AC1168+AB1168+Z1168+15)+16,AC1168+AB1168+Z1168-DAY(AC1168+AB1168+Z1168)+16),
IF(COUNTIF(Table9[MM Year],X1168),
IF(AC1168+AB1168+Z1168&lt;VLOOKUP(X1168,Table9[],7,0),AC1168
+AB1168+Z1168+VLOOKUP(X1168,Table9[],4,0),AC1168+AB1168+Z1168),AC1168
+AB1168+Z1168)))</f>
        <v>#VALUE!</v>
      </c>
      <c r="AE1168" s="42"/>
      <c r="AF1168" s="15" t="str">
        <f>IFERROR(IF(COUNTIF(Table9[MM Year],X1168),
IF(AD1168&lt;VLOOKUP(X1168,Table9[],7,0),AD1168
+VLOOKUP(X1168,Table9[],4,0),AD1168),AD1168
),"")</f>
        <v/>
      </c>
      <c r="AG1168" s="5"/>
      <c r="AH1168" s="5"/>
      <c r="AI1168" s="5"/>
      <c r="AJ1168" s="6"/>
      <c r="AK1168" s="6"/>
      <c r="AL1168" s="12" t="str">
        <f t="shared" si="187"/>
        <v/>
      </c>
      <c r="AM1168" s="5"/>
      <c r="AN1168" s="27" t="str">
        <f t="shared" si="188"/>
        <v/>
      </c>
      <c r="AO1168" s="5"/>
      <c r="AP1168" s="5"/>
      <c r="AQ1168" s="6"/>
      <c r="AR1168" s="12" t="str">
        <f t="shared" si="189"/>
        <v/>
      </c>
      <c r="AS1168" s="6"/>
      <c r="AT1168" s="5"/>
      <c r="AU1168" s="53"/>
      <c r="AV1168" s="53"/>
      <c r="AW1168" s="54"/>
      <c r="AX1168" s="15" t="str">
        <f t="shared" si="190"/>
        <v/>
      </c>
      <c r="AY1168" s="5"/>
      <c r="AZ1168" s="27" t="str">
        <f>IFERROR(VLOOKUP(AY1168,vlookup!A$2:I$331,2,FALSE),"")</f>
        <v/>
      </c>
      <c r="BA1168" s="27" t="str">
        <f>IFERROR(VLOOKUP(AY1168,vlookup!A$2:I$331,3,FALSE),"")</f>
        <v/>
      </c>
      <c r="BB1168" s="5"/>
      <c r="BC1168" s="27" t="str">
        <f>IFERROR(VLOOKUP(BB1168,vlookup!D$2:E$331,2,FALSE),"")</f>
        <v/>
      </c>
      <c r="BD1168" s="5"/>
      <c r="BE1168" s="27" t="str">
        <f t="shared" si="191"/>
        <v/>
      </c>
      <c r="BF1168" s="27" t="str">
        <f>IFERROR(VLOOKUP(BE1168,vlookup!G$2:I$331,2,FALSE),"")</f>
        <v/>
      </c>
      <c r="BG1168" s="27" t="str">
        <f>IFERROR(VLOOKUP(BE1168,vlookup!G$2:I$331,3,FALSE),"")</f>
        <v/>
      </c>
      <c r="BH1168" s="5"/>
      <c r="BI1168" s="6"/>
      <c r="BJ1168" s="6"/>
      <c r="BK1168" s="6"/>
      <c r="BL1168" s="6"/>
    </row>
    <row r="1169" spans="1:64">
      <c r="A1169" s="4"/>
      <c r="B1169" s="5"/>
      <c r="C1169" s="27" t="str">
        <f>IFERROR(VLOOKUP(B1169,vlookup!A$2:I$331,2,FALSE),"")</f>
        <v/>
      </c>
      <c r="D1169" s="27" t="str">
        <f>IFERROR(VLOOKUP(B1169,vlookup!A$2:I$331,3,FALSE),"")</f>
        <v/>
      </c>
      <c r="E1169" s="5"/>
      <c r="F1169" s="27" t="str">
        <f>IFERROR(VLOOKUP(E1169,vlookup!D$2:E$331,2,FALSE),"")</f>
        <v/>
      </c>
      <c r="G1169" s="5"/>
      <c r="H1169" s="27" t="str">
        <f t="shared" si="182"/>
        <v/>
      </c>
      <c r="I1169" s="27" t="str">
        <f>IFERROR(VLOOKUP(H1169,vlookup!G$2:I$331,2,FALSE),"")</f>
        <v/>
      </c>
      <c r="J1169" s="27" t="str">
        <f>IFERROR(VLOOKUP(H1169,vlookup!G$2:I$331,3,FALSE),"")</f>
        <v/>
      </c>
      <c r="K1169" s="5"/>
      <c r="L1169" s="6"/>
      <c r="M1169" s="6"/>
      <c r="N1169" s="6"/>
      <c r="O1169" s="6"/>
      <c r="P1169" s="6"/>
      <c r="Q1169" s="14" t="str">
        <f t="shared" si="183"/>
        <v/>
      </c>
      <c r="R1169" s="5"/>
      <c r="S1169" s="6"/>
      <c r="T1169" s="6"/>
      <c r="U1169" s="5"/>
      <c r="V1169" s="45">
        <f t="shared" si="184"/>
        <v>0</v>
      </c>
      <c r="W1169" s="45">
        <f t="shared" si="185"/>
        <v>0</v>
      </c>
      <c r="X1169" s="45" t="e">
        <f t="shared" si="186"/>
        <v>#VALUE!</v>
      </c>
      <c r="Y1169" s="45">
        <f>IFERROR(VALUE(V1169),VLOOKUP(V1169,DayReplace[],2,0))</f>
        <v>0</v>
      </c>
      <c r="Z1169" s="45">
        <f>IF(V1169=0,1,
IF(OR(AND(COUNTIF(Table12[Normal and Leap Years],X1169),AA1169=3,Y1169=30),
AND(COUNTIF(Table9[MM Year],X1169),COUNTIF(Table13[Always 29-Day Months],AA1169),Y1169=30)),Y1169
-1,Y1169))</f>
        <v>1</v>
      </c>
      <c r="AA1169" s="45">
        <f>IFERROR(VALUE(W1169),VLOOKUP(W1169,MonthReplace[],2,0))</f>
        <v>0</v>
      </c>
      <c r="AB1169" s="45" t="e">
        <f>IF(COUNTIF(Table9[MM Year],X1169),VLOOKUP(AA1169,MonthSerial[],VLOOKUP(X1169,Table9[],3,0)+2,0),DATE(X1169,AA1169,0)-AC1169)</f>
        <v>#VALUE!</v>
      </c>
      <c r="AC1169" s="45" t="e">
        <f>IF(COUNTIF(Table9[MM Year],X1169),
VLOOKUP(X1169,Table9[],5,0),
DATE(X1169,1,0))</f>
        <v>#VALUE!</v>
      </c>
      <c r="AD1169" s="46" t="e">
        <f>IF(AA1169=0,DATE(YEAR(AC1169+1),7,16),
IF(V1169=0,IF(COUNTIF(Table9[MM Year],X1169),AC1169+AB1169+Z1169+15-DAY(AC1169+AB1169+Z1169+15)+16,AC1169+AB1169+Z1169-DAY(AC1169+AB1169+Z1169)+16),
IF(COUNTIF(Table9[MM Year],X1169),
IF(AC1169+AB1169+Z1169&lt;VLOOKUP(X1169,Table9[],7,0),AC1169
+AB1169+Z1169+VLOOKUP(X1169,Table9[],4,0),AC1169+AB1169+Z1169),AC1169
+AB1169+Z1169)))</f>
        <v>#VALUE!</v>
      </c>
      <c r="AE1169" s="42"/>
      <c r="AF1169" s="15" t="str">
        <f>IFERROR(IF(COUNTIF(Table9[MM Year],X1169),
IF(AD1169&lt;VLOOKUP(X1169,Table9[],7,0),AD1169
+VLOOKUP(X1169,Table9[],4,0),AD1169),AD1169
),"")</f>
        <v/>
      </c>
      <c r="AG1169" s="5"/>
      <c r="AH1169" s="5"/>
      <c r="AI1169" s="5"/>
      <c r="AJ1169" s="6"/>
      <c r="AK1169" s="6"/>
      <c r="AL1169" s="12" t="str">
        <f t="shared" si="187"/>
        <v/>
      </c>
      <c r="AM1169" s="5"/>
      <c r="AN1169" s="27" t="str">
        <f t="shared" si="188"/>
        <v/>
      </c>
      <c r="AO1169" s="5"/>
      <c r="AP1169" s="5"/>
      <c r="AQ1169" s="6"/>
      <c r="AR1169" s="12" t="str">
        <f t="shared" si="189"/>
        <v/>
      </c>
      <c r="AS1169" s="6"/>
      <c r="AT1169" s="5"/>
      <c r="AU1169" s="53"/>
      <c r="AV1169" s="53"/>
      <c r="AW1169" s="54"/>
      <c r="AX1169" s="15" t="str">
        <f t="shared" si="190"/>
        <v/>
      </c>
      <c r="AY1169" s="5"/>
      <c r="AZ1169" s="27" t="str">
        <f>IFERROR(VLOOKUP(AY1169,vlookup!A$2:I$331,2,FALSE),"")</f>
        <v/>
      </c>
      <c r="BA1169" s="27" t="str">
        <f>IFERROR(VLOOKUP(AY1169,vlookup!A$2:I$331,3,FALSE),"")</f>
        <v/>
      </c>
      <c r="BB1169" s="5"/>
      <c r="BC1169" s="27" t="str">
        <f>IFERROR(VLOOKUP(BB1169,vlookup!D$2:E$331,2,FALSE),"")</f>
        <v/>
      </c>
      <c r="BD1169" s="5"/>
      <c r="BE1169" s="27" t="str">
        <f t="shared" si="191"/>
        <v/>
      </c>
      <c r="BF1169" s="27" t="str">
        <f>IFERROR(VLOOKUP(BE1169,vlookup!G$2:I$331,2,FALSE),"")</f>
        <v/>
      </c>
      <c r="BG1169" s="27" t="str">
        <f>IFERROR(VLOOKUP(BE1169,vlookup!G$2:I$331,3,FALSE),"")</f>
        <v/>
      </c>
      <c r="BH1169" s="5"/>
      <c r="BI1169" s="6"/>
      <c r="BJ1169" s="6"/>
      <c r="BK1169" s="6"/>
      <c r="BL1169" s="6"/>
    </row>
    <row r="1170" spans="1:64">
      <c r="A1170" s="4"/>
      <c r="B1170" s="5"/>
      <c r="C1170" s="27" t="str">
        <f>IFERROR(VLOOKUP(B1170,vlookup!A$2:I$331,2,FALSE),"")</f>
        <v/>
      </c>
      <c r="D1170" s="27" t="str">
        <f>IFERROR(VLOOKUP(B1170,vlookup!A$2:I$331,3,FALSE),"")</f>
        <v/>
      </c>
      <c r="E1170" s="5"/>
      <c r="F1170" s="27" t="str">
        <f>IFERROR(VLOOKUP(E1170,vlookup!D$2:E$331,2,FALSE),"")</f>
        <v/>
      </c>
      <c r="G1170" s="5"/>
      <c r="H1170" s="27" t="str">
        <f t="shared" si="182"/>
        <v/>
      </c>
      <c r="I1170" s="27" t="str">
        <f>IFERROR(VLOOKUP(H1170,vlookup!G$2:I$331,2,FALSE),"")</f>
        <v/>
      </c>
      <c r="J1170" s="27" t="str">
        <f>IFERROR(VLOOKUP(H1170,vlookup!G$2:I$331,3,FALSE),"")</f>
        <v/>
      </c>
      <c r="K1170" s="5"/>
      <c r="L1170" s="6"/>
      <c r="M1170" s="6"/>
      <c r="N1170" s="6"/>
      <c r="O1170" s="6"/>
      <c r="P1170" s="6"/>
      <c r="Q1170" s="14" t="str">
        <f t="shared" si="183"/>
        <v/>
      </c>
      <c r="R1170" s="5"/>
      <c r="S1170" s="6"/>
      <c r="T1170" s="6"/>
      <c r="U1170" s="5"/>
      <c r="V1170" s="45">
        <f t="shared" si="184"/>
        <v>0</v>
      </c>
      <c r="W1170" s="45">
        <f t="shared" si="185"/>
        <v>0</v>
      </c>
      <c r="X1170" s="45" t="e">
        <f t="shared" si="186"/>
        <v>#VALUE!</v>
      </c>
      <c r="Y1170" s="45">
        <f>IFERROR(VALUE(V1170),VLOOKUP(V1170,DayReplace[],2,0))</f>
        <v>0</v>
      </c>
      <c r="Z1170" s="45">
        <f>IF(V1170=0,1,
IF(OR(AND(COUNTIF(Table12[Normal and Leap Years],X1170),AA1170=3,Y1170=30),
AND(COUNTIF(Table9[MM Year],X1170),COUNTIF(Table13[Always 29-Day Months],AA1170),Y1170=30)),Y1170
-1,Y1170))</f>
        <v>1</v>
      </c>
      <c r="AA1170" s="45">
        <f>IFERROR(VALUE(W1170),VLOOKUP(W1170,MonthReplace[],2,0))</f>
        <v>0</v>
      </c>
      <c r="AB1170" s="45" t="e">
        <f>IF(COUNTIF(Table9[MM Year],X1170),VLOOKUP(AA1170,MonthSerial[],VLOOKUP(X1170,Table9[],3,0)+2,0),DATE(X1170,AA1170,0)-AC1170)</f>
        <v>#VALUE!</v>
      </c>
      <c r="AC1170" s="45" t="e">
        <f>IF(COUNTIF(Table9[MM Year],X1170),
VLOOKUP(X1170,Table9[],5,0),
DATE(X1170,1,0))</f>
        <v>#VALUE!</v>
      </c>
      <c r="AD1170" s="46" t="e">
        <f>IF(AA1170=0,DATE(YEAR(AC1170+1),7,16),
IF(V1170=0,IF(COUNTIF(Table9[MM Year],X1170),AC1170+AB1170+Z1170+15-DAY(AC1170+AB1170+Z1170+15)+16,AC1170+AB1170+Z1170-DAY(AC1170+AB1170+Z1170)+16),
IF(COUNTIF(Table9[MM Year],X1170),
IF(AC1170+AB1170+Z1170&lt;VLOOKUP(X1170,Table9[],7,0),AC1170
+AB1170+Z1170+VLOOKUP(X1170,Table9[],4,0),AC1170+AB1170+Z1170),AC1170
+AB1170+Z1170)))</f>
        <v>#VALUE!</v>
      </c>
      <c r="AE1170" s="42"/>
      <c r="AF1170" s="15" t="str">
        <f>IFERROR(IF(COUNTIF(Table9[MM Year],X1170),
IF(AD1170&lt;VLOOKUP(X1170,Table9[],7,0),AD1170
+VLOOKUP(X1170,Table9[],4,0),AD1170),AD1170
),"")</f>
        <v/>
      </c>
      <c r="AG1170" s="5"/>
      <c r="AH1170" s="5"/>
      <c r="AI1170" s="5"/>
      <c r="AJ1170" s="6"/>
      <c r="AK1170" s="6"/>
      <c r="AL1170" s="12" t="str">
        <f t="shared" si="187"/>
        <v/>
      </c>
      <c r="AM1170" s="5"/>
      <c r="AN1170" s="27" t="str">
        <f t="shared" si="188"/>
        <v/>
      </c>
      <c r="AO1170" s="5"/>
      <c r="AP1170" s="5"/>
      <c r="AQ1170" s="6"/>
      <c r="AR1170" s="12" t="str">
        <f t="shared" si="189"/>
        <v/>
      </c>
      <c r="AS1170" s="6"/>
      <c r="AT1170" s="5"/>
      <c r="AU1170" s="53"/>
      <c r="AV1170" s="53"/>
      <c r="AW1170" s="54"/>
      <c r="AX1170" s="15" t="str">
        <f t="shared" si="190"/>
        <v/>
      </c>
      <c r="AY1170" s="5"/>
      <c r="AZ1170" s="27" t="str">
        <f>IFERROR(VLOOKUP(AY1170,vlookup!A$2:I$331,2,FALSE),"")</f>
        <v/>
      </c>
      <c r="BA1170" s="27" t="str">
        <f>IFERROR(VLOOKUP(AY1170,vlookup!A$2:I$331,3,FALSE),"")</f>
        <v/>
      </c>
      <c r="BB1170" s="5"/>
      <c r="BC1170" s="27" t="str">
        <f>IFERROR(VLOOKUP(BB1170,vlookup!D$2:E$331,2,FALSE),"")</f>
        <v/>
      </c>
      <c r="BD1170" s="5"/>
      <c r="BE1170" s="27" t="str">
        <f t="shared" si="191"/>
        <v/>
      </c>
      <c r="BF1170" s="27" t="str">
        <f>IFERROR(VLOOKUP(BE1170,vlookup!G$2:I$331,2,FALSE),"")</f>
        <v/>
      </c>
      <c r="BG1170" s="27" t="str">
        <f>IFERROR(VLOOKUP(BE1170,vlookup!G$2:I$331,3,FALSE),"")</f>
        <v/>
      </c>
      <c r="BH1170" s="5"/>
      <c r="BI1170" s="6"/>
      <c r="BJ1170" s="6"/>
      <c r="BK1170" s="6"/>
      <c r="BL1170" s="6"/>
    </row>
    <row r="1171" spans="1:64">
      <c r="A1171" s="4"/>
      <c r="B1171" s="5"/>
      <c r="C1171" s="27" t="str">
        <f>IFERROR(VLOOKUP(B1171,vlookup!A$2:I$331,2,FALSE),"")</f>
        <v/>
      </c>
      <c r="D1171" s="27" t="str">
        <f>IFERROR(VLOOKUP(B1171,vlookup!A$2:I$331,3,FALSE),"")</f>
        <v/>
      </c>
      <c r="E1171" s="5"/>
      <c r="F1171" s="27" t="str">
        <f>IFERROR(VLOOKUP(E1171,vlookup!D$2:E$331,2,FALSE),"")</f>
        <v/>
      </c>
      <c r="G1171" s="5"/>
      <c r="H1171" s="27" t="str">
        <f t="shared" si="182"/>
        <v/>
      </c>
      <c r="I1171" s="27" t="str">
        <f>IFERROR(VLOOKUP(H1171,vlookup!G$2:I$331,2,FALSE),"")</f>
        <v/>
      </c>
      <c r="J1171" s="27" t="str">
        <f>IFERROR(VLOOKUP(H1171,vlookup!G$2:I$331,3,FALSE),"")</f>
        <v/>
      </c>
      <c r="K1171" s="5"/>
      <c r="L1171" s="6"/>
      <c r="M1171" s="6"/>
      <c r="N1171" s="6"/>
      <c r="O1171" s="6"/>
      <c r="P1171" s="6"/>
      <c r="Q1171" s="14" t="str">
        <f t="shared" si="183"/>
        <v/>
      </c>
      <c r="R1171" s="5"/>
      <c r="S1171" s="6"/>
      <c r="T1171" s="6"/>
      <c r="U1171" s="5"/>
      <c r="V1171" s="45">
        <f t="shared" si="184"/>
        <v>0</v>
      </c>
      <c r="W1171" s="45">
        <f t="shared" si="185"/>
        <v>0</v>
      </c>
      <c r="X1171" s="45" t="e">
        <f t="shared" si="186"/>
        <v>#VALUE!</v>
      </c>
      <c r="Y1171" s="45">
        <f>IFERROR(VALUE(V1171),VLOOKUP(V1171,DayReplace[],2,0))</f>
        <v>0</v>
      </c>
      <c r="Z1171" s="45">
        <f>IF(V1171=0,1,
IF(OR(AND(COUNTIF(Table12[Normal and Leap Years],X1171),AA1171=3,Y1171=30),
AND(COUNTIF(Table9[MM Year],X1171),COUNTIF(Table13[Always 29-Day Months],AA1171),Y1171=30)),Y1171
-1,Y1171))</f>
        <v>1</v>
      </c>
      <c r="AA1171" s="45">
        <f>IFERROR(VALUE(W1171),VLOOKUP(W1171,MonthReplace[],2,0))</f>
        <v>0</v>
      </c>
      <c r="AB1171" s="45" t="e">
        <f>IF(COUNTIF(Table9[MM Year],X1171),VLOOKUP(AA1171,MonthSerial[],VLOOKUP(X1171,Table9[],3,0)+2,0),DATE(X1171,AA1171,0)-AC1171)</f>
        <v>#VALUE!</v>
      </c>
      <c r="AC1171" s="45" t="e">
        <f>IF(COUNTIF(Table9[MM Year],X1171),
VLOOKUP(X1171,Table9[],5,0),
DATE(X1171,1,0))</f>
        <v>#VALUE!</v>
      </c>
      <c r="AD1171" s="46" t="e">
        <f>IF(AA1171=0,DATE(YEAR(AC1171+1),7,16),
IF(V1171=0,IF(COUNTIF(Table9[MM Year],X1171),AC1171+AB1171+Z1171+15-DAY(AC1171+AB1171+Z1171+15)+16,AC1171+AB1171+Z1171-DAY(AC1171+AB1171+Z1171)+16),
IF(COUNTIF(Table9[MM Year],X1171),
IF(AC1171+AB1171+Z1171&lt;VLOOKUP(X1171,Table9[],7,0),AC1171
+AB1171+Z1171+VLOOKUP(X1171,Table9[],4,0),AC1171+AB1171+Z1171),AC1171
+AB1171+Z1171)))</f>
        <v>#VALUE!</v>
      </c>
      <c r="AE1171" s="42"/>
      <c r="AF1171" s="15" t="str">
        <f>IFERROR(IF(COUNTIF(Table9[MM Year],X1171),
IF(AD1171&lt;VLOOKUP(X1171,Table9[],7,0),AD1171
+VLOOKUP(X1171,Table9[],4,0),AD1171),AD1171
),"")</f>
        <v/>
      </c>
      <c r="AG1171" s="5"/>
      <c r="AH1171" s="5"/>
      <c r="AI1171" s="5"/>
      <c r="AJ1171" s="6"/>
      <c r="AK1171" s="6"/>
      <c r="AL1171" s="12" t="str">
        <f t="shared" si="187"/>
        <v/>
      </c>
      <c r="AM1171" s="5"/>
      <c r="AN1171" s="27" t="str">
        <f t="shared" si="188"/>
        <v/>
      </c>
      <c r="AO1171" s="5"/>
      <c r="AP1171" s="5"/>
      <c r="AQ1171" s="6"/>
      <c r="AR1171" s="12" t="str">
        <f t="shared" si="189"/>
        <v/>
      </c>
      <c r="AS1171" s="6"/>
      <c r="AT1171" s="5"/>
      <c r="AU1171" s="53"/>
      <c r="AV1171" s="53"/>
      <c r="AW1171" s="54"/>
      <c r="AX1171" s="15" t="str">
        <f t="shared" si="190"/>
        <v/>
      </c>
      <c r="AY1171" s="5"/>
      <c r="AZ1171" s="27" t="str">
        <f>IFERROR(VLOOKUP(AY1171,vlookup!A$2:I$331,2,FALSE),"")</f>
        <v/>
      </c>
      <c r="BA1171" s="27" t="str">
        <f>IFERROR(VLOOKUP(AY1171,vlookup!A$2:I$331,3,FALSE),"")</f>
        <v/>
      </c>
      <c r="BB1171" s="5"/>
      <c r="BC1171" s="27" t="str">
        <f>IFERROR(VLOOKUP(BB1171,vlookup!D$2:E$331,2,FALSE),"")</f>
        <v/>
      </c>
      <c r="BD1171" s="5"/>
      <c r="BE1171" s="27" t="str">
        <f t="shared" si="191"/>
        <v/>
      </c>
      <c r="BF1171" s="27" t="str">
        <f>IFERROR(VLOOKUP(BE1171,vlookup!G$2:I$331,2,FALSE),"")</f>
        <v/>
      </c>
      <c r="BG1171" s="27" t="str">
        <f>IFERROR(VLOOKUP(BE1171,vlookup!G$2:I$331,3,FALSE),"")</f>
        <v/>
      </c>
      <c r="BH1171" s="5"/>
      <c r="BI1171" s="6"/>
      <c r="BJ1171" s="6"/>
      <c r="BK1171" s="6"/>
      <c r="BL1171" s="6"/>
    </row>
    <row r="1172" spans="1:64">
      <c r="A1172" s="4"/>
      <c r="B1172" s="5"/>
      <c r="C1172" s="27" t="str">
        <f>IFERROR(VLOOKUP(B1172,vlookup!A$2:I$331,2,FALSE),"")</f>
        <v/>
      </c>
      <c r="D1172" s="27" t="str">
        <f>IFERROR(VLOOKUP(B1172,vlookup!A$2:I$331,3,FALSE),"")</f>
        <v/>
      </c>
      <c r="E1172" s="5"/>
      <c r="F1172" s="27" t="str">
        <f>IFERROR(VLOOKUP(E1172,vlookup!D$2:E$331,2,FALSE),"")</f>
        <v/>
      </c>
      <c r="G1172" s="5"/>
      <c r="H1172" s="27" t="str">
        <f t="shared" si="182"/>
        <v/>
      </c>
      <c r="I1172" s="27" t="str">
        <f>IFERROR(VLOOKUP(H1172,vlookup!G$2:I$331,2,FALSE),"")</f>
        <v/>
      </c>
      <c r="J1172" s="27" t="str">
        <f>IFERROR(VLOOKUP(H1172,vlookup!G$2:I$331,3,FALSE),"")</f>
        <v/>
      </c>
      <c r="K1172" s="5"/>
      <c r="L1172" s="6"/>
      <c r="M1172" s="6"/>
      <c r="N1172" s="6"/>
      <c r="O1172" s="6"/>
      <c r="P1172" s="6"/>
      <c r="Q1172" s="14" t="str">
        <f t="shared" si="183"/>
        <v/>
      </c>
      <c r="R1172" s="5"/>
      <c r="S1172" s="6"/>
      <c r="T1172" s="6"/>
      <c r="U1172" s="5"/>
      <c r="V1172" s="45">
        <f t="shared" si="184"/>
        <v>0</v>
      </c>
      <c r="W1172" s="45">
        <f t="shared" si="185"/>
        <v>0</v>
      </c>
      <c r="X1172" s="45" t="e">
        <f t="shared" si="186"/>
        <v>#VALUE!</v>
      </c>
      <c r="Y1172" s="45">
        <f>IFERROR(VALUE(V1172),VLOOKUP(V1172,DayReplace[],2,0))</f>
        <v>0</v>
      </c>
      <c r="Z1172" s="45">
        <f>IF(V1172=0,1,
IF(OR(AND(COUNTIF(Table12[Normal and Leap Years],X1172),AA1172=3,Y1172=30),
AND(COUNTIF(Table9[MM Year],X1172),COUNTIF(Table13[Always 29-Day Months],AA1172),Y1172=30)),Y1172
-1,Y1172))</f>
        <v>1</v>
      </c>
      <c r="AA1172" s="45">
        <f>IFERROR(VALUE(W1172),VLOOKUP(W1172,MonthReplace[],2,0))</f>
        <v>0</v>
      </c>
      <c r="AB1172" s="45" t="e">
        <f>IF(COUNTIF(Table9[MM Year],X1172),VLOOKUP(AA1172,MonthSerial[],VLOOKUP(X1172,Table9[],3,0)+2,0),DATE(X1172,AA1172,0)-AC1172)</f>
        <v>#VALUE!</v>
      </c>
      <c r="AC1172" s="45" t="e">
        <f>IF(COUNTIF(Table9[MM Year],X1172),
VLOOKUP(X1172,Table9[],5,0),
DATE(X1172,1,0))</f>
        <v>#VALUE!</v>
      </c>
      <c r="AD1172" s="46" t="e">
        <f>IF(AA1172=0,DATE(YEAR(AC1172+1),7,16),
IF(V1172=0,IF(COUNTIF(Table9[MM Year],X1172),AC1172+AB1172+Z1172+15-DAY(AC1172+AB1172+Z1172+15)+16,AC1172+AB1172+Z1172-DAY(AC1172+AB1172+Z1172)+16),
IF(COUNTIF(Table9[MM Year],X1172),
IF(AC1172+AB1172+Z1172&lt;VLOOKUP(X1172,Table9[],7,0),AC1172
+AB1172+Z1172+VLOOKUP(X1172,Table9[],4,0),AC1172+AB1172+Z1172),AC1172
+AB1172+Z1172)))</f>
        <v>#VALUE!</v>
      </c>
      <c r="AE1172" s="42"/>
      <c r="AF1172" s="15" t="str">
        <f>IFERROR(IF(COUNTIF(Table9[MM Year],X1172),
IF(AD1172&lt;VLOOKUP(X1172,Table9[],7,0),AD1172
+VLOOKUP(X1172,Table9[],4,0),AD1172),AD1172
),"")</f>
        <v/>
      </c>
      <c r="AG1172" s="5"/>
      <c r="AH1172" s="5"/>
      <c r="AI1172" s="5"/>
      <c r="AJ1172" s="6"/>
      <c r="AK1172" s="6"/>
      <c r="AL1172" s="12" t="str">
        <f t="shared" si="187"/>
        <v/>
      </c>
      <c r="AM1172" s="5"/>
      <c r="AN1172" s="27" t="str">
        <f t="shared" si="188"/>
        <v/>
      </c>
      <c r="AO1172" s="5"/>
      <c r="AP1172" s="5"/>
      <c r="AQ1172" s="6"/>
      <c r="AR1172" s="12" t="str">
        <f t="shared" si="189"/>
        <v/>
      </c>
      <c r="AS1172" s="6"/>
      <c r="AT1172" s="5"/>
      <c r="AU1172" s="53"/>
      <c r="AV1172" s="53"/>
      <c r="AW1172" s="54"/>
      <c r="AX1172" s="15" t="str">
        <f t="shared" si="190"/>
        <v/>
      </c>
      <c r="AY1172" s="5"/>
      <c r="AZ1172" s="27" t="str">
        <f>IFERROR(VLOOKUP(AY1172,vlookup!A$2:I$331,2,FALSE),"")</f>
        <v/>
      </c>
      <c r="BA1172" s="27" t="str">
        <f>IFERROR(VLOOKUP(AY1172,vlookup!A$2:I$331,3,FALSE),"")</f>
        <v/>
      </c>
      <c r="BB1172" s="5"/>
      <c r="BC1172" s="27" t="str">
        <f>IFERROR(VLOOKUP(BB1172,vlookup!D$2:E$331,2,FALSE),"")</f>
        <v/>
      </c>
      <c r="BD1172" s="5"/>
      <c r="BE1172" s="27" t="str">
        <f t="shared" si="191"/>
        <v/>
      </c>
      <c r="BF1172" s="27" t="str">
        <f>IFERROR(VLOOKUP(BE1172,vlookup!G$2:I$331,2,FALSE),"")</f>
        <v/>
      </c>
      <c r="BG1172" s="27" t="str">
        <f>IFERROR(VLOOKUP(BE1172,vlookup!G$2:I$331,3,FALSE),"")</f>
        <v/>
      </c>
      <c r="BH1172" s="5"/>
      <c r="BI1172" s="6"/>
      <c r="BJ1172" s="6"/>
      <c r="BK1172" s="6"/>
      <c r="BL1172" s="6"/>
    </row>
    <row r="1173" spans="1:64">
      <c r="A1173" s="4"/>
      <c r="B1173" s="5"/>
      <c r="C1173" s="27" t="str">
        <f>IFERROR(VLOOKUP(B1173,vlookup!A$2:I$331,2,FALSE),"")</f>
        <v/>
      </c>
      <c r="D1173" s="27" t="str">
        <f>IFERROR(VLOOKUP(B1173,vlookup!A$2:I$331,3,FALSE),"")</f>
        <v/>
      </c>
      <c r="E1173" s="5"/>
      <c r="F1173" s="27" t="str">
        <f>IFERROR(VLOOKUP(E1173,vlookup!D$2:E$331,2,FALSE),"")</f>
        <v/>
      </c>
      <c r="G1173" s="5"/>
      <c r="H1173" s="27" t="str">
        <f t="shared" si="182"/>
        <v/>
      </c>
      <c r="I1173" s="27" t="str">
        <f>IFERROR(VLOOKUP(H1173,vlookup!G$2:I$331,2,FALSE),"")</f>
        <v/>
      </c>
      <c r="J1173" s="27" t="str">
        <f>IFERROR(VLOOKUP(H1173,vlookup!G$2:I$331,3,FALSE),"")</f>
        <v/>
      </c>
      <c r="K1173" s="5"/>
      <c r="L1173" s="6"/>
      <c r="M1173" s="6"/>
      <c r="N1173" s="6"/>
      <c r="O1173" s="6"/>
      <c r="P1173" s="6"/>
      <c r="Q1173" s="14" t="str">
        <f t="shared" si="183"/>
        <v/>
      </c>
      <c r="R1173" s="5"/>
      <c r="S1173" s="6"/>
      <c r="T1173" s="6"/>
      <c r="U1173" s="5"/>
      <c r="V1173" s="45">
        <f t="shared" si="184"/>
        <v>0</v>
      </c>
      <c r="W1173" s="45">
        <f t="shared" si="185"/>
        <v>0</v>
      </c>
      <c r="X1173" s="45" t="e">
        <f t="shared" si="186"/>
        <v>#VALUE!</v>
      </c>
      <c r="Y1173" s="45">
        <f>IFERROR(VALUE(V1173),VLOOKUP(V1173,DayReplace[],2,0))</f>
        <v>0</v>
      </c>
      <c r="Z1173" s="45">
        <f>IF(V1173=0,1,
IF(OR(AND(COUNTIF(Table12[Normal and Leap Years],X1173),AA1173=3,Y1173=30),
AND(COUNTIF(Table9[MM Year],X1173),COUNTIF(Table13[Always 29-Day Months],AA1173),Y1173=30)),Y1173
-1,Y1173))</f>
        <v>1</v>
      </c>
      <c r="AA1173" s="45">
        <f>IFERROR(VALUE(W1173),VLOOKUP(W1173,MonthReplace[],2,0))</f>
        <v>0</v>
      </c>
      <c r="AB1173" s="45" t="e">
        <f>IF(COUNTIF(Table9[MM Year],X1173),VLOOKUP(AA1173,MonthSerial[],VLOOKUP(X1173,Table9[],3,0)+2,0),DATE(X1173,AA1173,0)-AC1173)</f>
        <v>#VALUE!</v>
      </c>
      <c r="AC1173" s="45" t="e">
        <f>IF(COUNTIF(Table9[MM Year],X1173),
VLOOKUP(X1173,Table9[],5,0),
DATE(X1173,1,0))</f>
        <v>#VALUE!</v>
      </c>
      <c r="AD1173" s="46" t="e">
        <f>IF(AA1173=0,DATE(YEAR(AC1173+1),7,16),
IF(V1173=0,IF(COUNTIF(Table9[MM Year],X1173),AC1173+AB1173+Z1173+15-DAY(AC1173+AB1173+Z1173+15)+16,AC1173+AB1173+Z1173-DAY(AC1173+AB1173+Z1173)+16),
IF(COUNTIF(Table9[MM Year],X1173),
IF(AC1173+AB1173+Z1173&lt;VLOOKUP(X1173,Table9[],7,0),AC1173
+AB1173+Z1173+VLOOKUP(X1173,Table9[],4,0),AC1173+AB1173+Z1173),AC1173
+AB1173+Z1173)))</f>
        <v>#VALUE!</v>
      </c>
      <c r="AE1173" s="42"/>
      <c r="AF1173" s="15" t="str">
        <f>IFERROR(IF(COUNTIF(Table9[MM Year],X1173),
IF(AD1173&lt;VLOOKUP(X1173,Table9[],7,0),AD1173
+VLOOKUP(X1173,Table9[],4,0),AD1173),AD1173
),"")</f>
        <v/>
      </c>
      <c r="AG1173" s="5"/>
      <c r="AH1173" s="5"/>
      <c r="AI1173" s="5"/>
      <c r="AJ1173" s="6"/>
      <c r="AK1173" s="6"/>
      <c r="AL1173" s="12" t="str">
        <f t="shared" si="187"/>
        <v/>
      </c>
      <c r="AM1173" s="5"/>
      <c r="AN1173" s="27" t="str">
        <f t="shared" si="188"/>
        <v/>
      </c>
      <c r="AO1173" s="5"/>
      <c r="AP1173" s="5"/>
      <c r="AQ1173" s="6"/>
      <c r="AR1173" s="12" t="str">
        <f t="shared" si="189"/>
        <v/>
      </c>
      <c r="AS1173" s="6"/>
      <c r="AT1173" s="5"/>
      <c r="AU1173" s="53"/>
      <c r="AV1173" s="53"/>
      <c r="AW1173" s="54"/>
      <c r="AX1173" s="15" t="str">
        <f t="shared" si="190"/>
        <v/>
      </c>
      <c r="AY1173" s="5"/>
      <c r="AZ1173" s="27" t="str">
        <f>IFERROR(VLOOKUP(AY1173,vlookup!A$2:I$331,2,FALSE),"")</f>
        <v/>
      </c>
      <c r="BA1173" s="27" t="str">
        <f>IFERROR(VLOOKUP(AY1173,vlookup!A$2:I$331,3,FALSE),"")</f>
        <v/>
      </c>
      <c r="BB1173" s="5"/>
      <c r="BC1173" s="27" t="str">
        <f>IFERROR(VLOOKUP(BB1173,vlookup!D$2:E$331,2,FALSE),"")</f>
        <v/>
      </c>
      <c r="BD1173" s="5"/>
      <c r="BE1173" s="27" t="str">
        <f t="shared" si="191"/>
        <v/>
      </c>
      <c r="BF1173" s="27" t="str">
        <f>IFERROR(VLOOKUP(BE1173,vlookup!G$2:I$331,2,FALSE),"")</f>
        <v/>
      </c>
      <c r="BG1173" s="27" t="str">
        <f>IFERROR(VLOOKUP(BE1173,vlookup!G$2:I$331,3,FALSE),"")</f>
        <v/>
      </c>
      <c r="BH1173" s="5"/>
      <c r="BI1173" s="6"/>
      <c r="BJ1173" s="6"/>
      <c r="BK1173" s="6"/>
      <c r="BL1173" s="6"/>
    </row>
    <row r="1174" spans="1:64">
      <c r="A1174" s="4"/>
      <c r="B1174" s="5"/>
      <c r="C1174" s="27" t="str">
        <f>IFERROR(VLOOKUP(B1174,vlookup!A$2:I$331,2,FALSE),"")</f>
        <v/>
      </c>
      <c r="D1174" s="27" t="str">
        <f>IFERROR(VLOOKUP(B1174,vlookup!A$2:I$331,3,FALSE),"")</f>
        <v/>
      </c>
      <c r="E1174" s="5"/>
      <c r="F1174" s="27" t="str">
        <f>IFERROR(VLOOKUP(E1174,vlookup!D$2:E$331,2,FALSE),"")</f>
        <v/>
      </c>
      <c r="G1174" s="5"/>
      <c r="H1174" s="27" t="str">
        <f t="shared" si="182"/>
        <v/>
      </c>
      <c r="I1174" s="27" t="str">
        <f>IFERROR(VLOOKUP(H1174,vlookup!G$2:I$331,2,FALSE),"")</f>
        <v/>
      </c>
      <c r="J1174" s="27" t="str">
        <f>IFERROR(VLOOKUP(H1174,vlookup!G$2:I$331,3,FALSE),"")</f>
        <v/>
      </c>
      <c r="K1174" s="5"/>
      <c r="L1174" s="6"/>
      <c r="M1174" s="6"/>
      <c r="N1174" s="6"/>
      <c r="O1174" s="6"/>
      <c r="P1174" s="6"/>
      <c r="Q1174" s="14" t="str">
        <f t="shared" si="183"/>
        <v/>
      </c>
      <c r="R1174" s="5"/>
      <c r="S1174" s="6"/>
      <c r="T1174" s="6"/>
      <c r="U1174" s="5"/>
      <c r="V1174" s="45">
        <f t="shared" si="184"/>
        <v>0</v>
      </c>
      <c r="W1174" s="45">
        <f t="shared" si="185"/>
        <v>0</v>
      </c>
      <c r="X1174" s="45" t="e">
        <f t="shared" si="186"/>
        <v>#VALUE!</v>
      </c>
      <c r="Y1174" s="45">
        <f>IFERROR(VALUE(V1174),VLOOKUP(V1174,DayReplace[],2,0))</f>
        <v>0</v>
      </c>
      <c r="Z1174" s="45">
        <f>IF(V1174=0,1,
IF(OR(AND(COUNTIF(Table12[Normal and Leap Years],X1174),AA1174=3,Y1174=30),
AND(COUNTIF(Table9[MM Year],X1174),COUNTIF(Table13[Always 29-Day Months],AA1174),Y1174=30)),Y1174
-1,Y1174))</f>
        <v>1</v>
      </c>
      <c r="AA1174" s="45">
        <f>IFERROR(VALUE(W1174),VLOOKUP(W1174,MonthReplace[],2,0))</f>
        <v>0</v>
      </c>
      <c r="AB1174" s="45" t="e">
        <f>IF(COUNTIF(Table9[MM Year],X1174),VLOOKUP(AA1174,MonthSerial[],VLOOKUP(X1174,Table9[],3,0)+2,0),DATE(X1174,AA1174,0)-AC1174)</f>
        <v>#VALUE!</v>
      </c>
      <c r="AC1174" s="45" t="e">
        <f>IF(COUNTIF(Table9[MM Year],X1174),
VLOOKUP(X1174,Table9[],5,0),
DATE(X1174,1,0))</f>
        <v>#VALUE!</v>
      </c>
      <c r="AD1174" s="46" t="e">
        <f>IF(AA1174=0,DATE(YEAR(AC1174+1),7,16),
IF(V1174=0,IF(COUNTIF(Table9[MM Year],X1174),AC1174+AB1174+Z1174+15-DAY(AC1174+AB1174+Z1174+15)+16,AC1174+AB1174+Z1174-DAY(AC1174+AB1174+Z1174)+16),
IF(COUNTIF(Table9[MM Year],X1174),
IF(AC1174+AB1174+Z1174&lt;VLOOKUP(X1174,Table9[],7,0),AC1174
+AB1174+Z1174+VLOOKUP(X1174,Table9[],4,0),AC1174+AB1174+Z1174),AC1174
+AB1174+Z1174)))</f>
        <v>#VALUE!</v>
      </c>
      <c r="AE1174" s="42"/>
      <c r="AF1174" s="15" t="str">
        <f>IFERROR(IF(COUNTIF(Table9[MM Year],X1174),
IF(AD1174&lt;VLOOKUP(X1174,Table9[],7,0),AD1174
+VLOOKUP(X1174,Table9[],4,0),AD1174),AD1174
),"")</f>
        <v/>
      </c>
      <c r="AG1174" s="5"/>
      <c r="AH1174" s="5"/>
      <c r="AI1174" s="5"/>
      <c r="AJ1174" s="6"/>
      <c r="AK1174" s="6"/>
      <c r="AL1174" s="12" t="str">
        <f t="shared" si="187"/>
        <v/>
      </c>
      <c r="AM1174" s="5"/>
      <c r="AN1174" s="27" t="str">
        <f t="shared" si="188"/>
        <v/>
      </c>
      <c r="AO1174" s="5"/>
      <c r="AP1174" s="5"/>
      <c r="AQ1174" s="6"/>
      <c r="AR1174" s="12" t="str">
        <f t="shared" si="189"/>
        <v/>
      </c>
      <c r="AS1174" s="6"/>
      <c r="AT1174" s="5"/>
      <c r="AU1174" s="53"/>
      <c r="AV1174" s="53"/>
      <c r="AW1174" s="54"/>
      <c r="AX1174" s="15" t="str">
        <f t="shared" si="190"/>
        <v/>
      </c>
      <c r="AY1174" s="5"/>
      <c r="AZ1174" s="27" t="str">
        <f>IFERROR(VLOOKUP(AY1174,vlookup!A$2:I$331,2,FALSE),"")</f>
        <v/>
      </c>
      <c r="BA1174" s="27" t="str">
        <f>IFERROR(VLOOKUP(AY1174,vlookup!A$2:I$331,3,FALSE),"")</f>
        <v/>
      </c>
      <c r="BB1174" s="5"/>
      <c r="BC1174" s="27" t="str">
        <f>IFERROR(VLOOKUP(BB1174,vlookup!D$2:E$331,2,FALSE),"")</f>
        <v/>
      </c>
      <c r="BD1174" s="5"/>
      <c r="BE1174" s="27" t="str">
        <f t="shared" si="191"/>
        <v/>
      </c>
      <c r="BF1174" s="27" t="str">
        <f>IFERROR(VLOOKUP(BE1174,vlookup!G$2:I$331,2,FALSE),"")</f>
        <v/>
      </c>
      <c r="BG1174" s="27" t="str">
        <f>IFERROR(VLOOKUP(BE1174,vlookup!G$2:I$331,3,FALSE),"")</f>
        <v/>
      </c>
      <c r="BH1174" s="5"/>
      <c r="BI1174" s="6"/>
      <c r="BJ1174" s="6"/>
      <c r="BK1174" s="6"/>
      <c r="BL1174" s="6"/>
    </row>
    <row r="1175" spans="1:64">
      <c r="A1175" s="4"/>
      <c r="B1175" s="5"/>
      <c r="C1175" s="27" t="str">
        <f>IFERROR(VLOOKUP(B1175,vlookup!A$2:I$331,2,FALSE),"")</f>
        <v/>
      </c>
      <c r="D1175" s="27" t="str">
        <f>IFERROR(VLOOKUP(B1175,vlookup!A$2:I$331,3,FALSE),"")</f>
        <v/>
      </c>
      <c r="E1175" s="5"/>
      <c r="F1175" s="27" t="str">
        <f>IFERROR(VLOOKUP(E1175,vlookup!D$2:E$331,2,FALSE),"")</f>
        <v/>
      </c>
      <c r="G1175" s="5"/>
      <c r="H1175" s="27" t="str">
        <f t="shared" si="182"/>
        <v/>
      </c>
      <c r="I1175" s="27" t="str">
        <f>IFERROR(VLOOKUP(H1175,vlookup!G$2:I$331,2,FALSE),"")</f>
        <v/>
      </c>
      <c r="J1175" s="27" t="str">
        <f>IFERROR(VLOOKUP(H1175,vlookup!G$2:I$331,3,FALSE),"")</f>
        <v/>
      </c>
      <c r="K1175" s="5"/>
      <c r="L1175" s="6"/>
      <c r="M1175" s="6"/>
      <c r="N1175" s="6"/>
      <c r="O1175" s="6"/>
      <c r="P1175" s="6"/>
      <c r="Q1175" s="14" t="str">
        <f t="shared" si="183"/>
        <v/>
      </c>
      <c r="R1175" s="5"/>
      <c r="S1175" s="6"/>
      <c r="T1175" s="6"/>
      <c r="U1175" s="5"/>
      <c r="V1175" s="45">
        <f t="shared" si="184"/>
        <v>0</v>
      </c>
      <c r="W1175" s="45">
        <f t="shared" si="185"/>
        <v>0</v>
      </c>
      <c r="X1175" s="45" t="e">
        <f t="shared" si="186"/>
        <v>#VALUE!</v>
      </c>
      <c r="Y1175" s="45">
        <f>IFERROR(VALUE(V1175),VLOOKUP(V1175,DayReplace[],2,0))</f>
        <v>0</v>
      </c>
      <c r="Z1175" s="45">
        <f>IF(V1175=0,1,
IF(OR(AND(COUNTIF(Table12[Normal and Leap Years],X1175),AA1175=3,Y1175=30),
AND(COUNTIF(Table9[MM Year],X1175),COUNTIF(Table13[Always 29-Day Months],AA1175),Y1175=30)),Y1175
-1,Y1175))</f>
        <v>1</v>
      </c>
      <c r="AA1175" s="45">
        <f>IFERROR(VALUE(W1175),VLOOKUP(W1175,MonthReplace[],2,0))</f>
        <v>0</v>
      </c>
      <c r="AB1175" s="45" t="e">
        <f>IF(COUNTIF(Table9[MM Year],X1175),VLOOKUP(AA1175,MonthSerial[],VLOOKUP(X1175,Table9[],3,0)+2,0),DATE(X1175,AA1175,0)-AC1175)</f>
        <v>#VALUE!</v>
      </c>
      <c r="AC1175" s="45" t="e">
        <f>IF(COUNTIF(Table9[MM Year],X1175),
VLOOKUP(X1175,Table9[],5,0),
DATE(X1175,1,0))</f>
        <v>#VALUE!</v>
      </c>
      <c r="AD1175" s="46" t="e">
        <f>IF(AA1175=0,DATE(YEAR(AC1175+1),7,16),
IF(V1175=0,IF(COUNTIF(Table9[MM Year],X1175),AC1175+AB1175+Z1175+15-DAY(AC1175+AB1175+Z1175+15)+16,AC1175+AB1175+Z1175-DAY(AC1175+AB1175+Z1175)+16),
IF(COUNTIF(Table9[MM Year],X1175),
IF(AC1175+AB1175+Z1175&lt;VLOOKUP(X1175,Table9[],7,0),AC1175
+AB1175+Z1175+VLOOKUP(X1175,Table9[],4,0),AC1175+AB1175+Z1175),AC1175
+AB1175+Z1175)))</f>
        <v>#VALUE!</v>
      </c>
      <c r="AE1175" s="42"/>
      <c r="AF1175" s="15" t="str">
        <f>IFERROR(IF(COUNTIF(Table9[MM Year],X1175),
IF(AD1175&lt;VLOOKUP(X1175,Table9[],7,0),AD1175
+VLOOKUP(X1175,Table9[],4,0),AD1175),AD1175
),"")</f>
        <v/>
      </c>
      <c r="AG1175" s="5"/>
      <c r="AH1175" s="5"/>
      <c r="AI1175" s="5"/>
      <c r="AJ1175" s="6"/>
      <c r="AK1175" s="6"/>
      <c r="AL1175" s="12" t="str">
        <f t="shared" si="187"/>
        <v/>
      </c>
      <c r="AM1175" s="5"/>
      <c r="AN1175" s="27" t="str">
        <f t="shared" si="188"/>
        <v/>
      </c>
      <c r="AO1175" s="5"/>
      <c r="AP1175" s="5"/>
      <c r="AQ1175" s="6"/>
      <c r="AR1175" s="12" t="str">
        <f t="shared" si="189"/>
        <v/>
      </c>
      <c r="AS1175" s="6"/>
      <c r="AT1175" s="5"/>
      <c r="AU1175" s="53"/>
      <c r="AV1175" s="53"/>
      <c r="AW1175" s="54"/>
      <c r="AX1175" s="15" t="str">
        <f t="shared" si="190"/>
        <v/>
      </c>
      <c r="AY1175" s="5"/>
      <c r="AZ1175" s="27" t="str">
        <f>IFERROR(VLOOKUP(AY1175,vlookup!A$2:I$331,2,FALSE),"")</f>
        <v/>
      </c>
      <c r="BA1175" s="27" t="str">
        <f>IFERROR(VLOOKUP(AY1175,vlookup!A$2:I$331,3,FALSE),"")</f>
        <v/>
      </c>
      <c r="BB1175" s="5"/>
      <c r="BC1175" s="27" t="str">
        <f>IFERROR(VLOOKUP(BB1175,vlookup!D$2:E$331,2,FALSE),"")</f>
        <v/>
      </c>
      <c r="BD1175" s="5"/>
      <c r="BE1175" s="27" t="str">
        <f t="shared" si="191"/>
        <v/>
      </c>
      <c r="BF1175" s="27" t="str">
        <f>IFERROR(VLOOKUP(BE1175,vlookup!G$2:I$331,2,FALSE),"")</f>
        <v/>
      </c>
      <c r="BG1175" s="27" t="str">
        <f>IFERROR(VLOOKUP(BE1175,vlookup!G$2:I$331,3,FALSE),"")</f>
        <v/>
      </c>
      <c r="BH1175" s="5"/>
      <c r="BI1175" s="6"/>
      <c r="BJ1175" s="6"/>
      <c r="BK1175" s="6"/>
      <c r="BL1175" s="6"/>
    </row>
    <row r="1176" spans="1:64">
      <c r="A1176" s="4"/>
      <c r="B1176" s="5"/>
      <c r="C1176" s="27" t="str">
        <f>IFERROR(VLOOKUP(B1176,vlookup!A$2:I$331,2,FALSE),"")</f>
        <v/>
      </c>
      <c r="D1176" s="27" t="str">
        <f>IFERROR(VLOOKUP(B1176,vlookup!A$2:I$331,3,FALSE),"")</f>
        <v/>
      </c>
      <c r="E1176" s="5"/>
      <c r="F1176" s="27" t="str">
        <f>IFERROR(VLOOKUP(E1176,vlookup!D$2:E$331,2,FALSE),"")</f>
        <v/>
      </c>
      <c r="G1176" s="5"/>
      <c r="H1176" s="27" t="str">
        <f t="shared" si="182"/>
        <v/>
      </c>
      <c r="I1176" s="27" t="str">
        <f>IFERROR(VLOOKUP(H1176,vlookup!G$2:I$331,2,FALSE),"")</f>
        <v/>
      </c>
      <c r="J1176" s="27" t="str">
        <f>IFERROR(VLOOKUP(H1176,vlookup!G$2:I$331,3,FALSE),"")</f>
        <v/>
      </c>
      <c r="K1176" s="5"/>
      <c r="L1176" s="6"/>
      <c r="M1176" s="6"/>
      <c r="N1176" s="6"/>
      <c r="O1176" s="6"/>
      <c r="P1176" s="6"/>
      <c r="Q1176" s="14" t="str">
        <f t="shared" si="183"/>
        <v/>
      </c>
      <c r="R1176" s="5"/>
      <c r="S1176" s="6"/>
      <c r="T1176" s="6"/>
      <c r="U1176" s="5"/>
      <c r="V1176" s="45">
        <f t="shared" si="184"/>
        <v>0</v>
      </c>
      <c r="W1176" s="45">
        <f t="shared" si="185"/>
        <v>0</v>
      </c>
      <c r="X1176" s="45" t="e">
        <f t="shared" si="186"/>
        <v>#VALUE!</v>
      </c>
      <c r="Y1176" s="45">
        <f>IFERROR(VALUE(V1176),VLOOKUP(V1176,DayReplace[],2,0))</f>
        <v>0</v>
      </c>
      <c r="Z1176" s="45">
        <f>IF(V1176=0,1,
IF(OR(AND(COUNTIF(Table12[Normal and Leap Years],X1176),AA1176=3,Y1176=30),
AND(COUNTIF(Table9[MM Year],X1176),COUNTIF(Table13[Always 29-Day Months],AA1176),Y1176=30)),Y1176
-1,Y1176))</f>
        <v>1</v>
      </c>
      <c r="AA1176" s="45">
        <f>IFERROR(VALUE(W1176),VLOOKUP(W1176,MonthReplace[],2,0))</f>
        <v>0</v>
      </c>
      <c r="AB1176" s="45" t="e">
        <f>IF(COUNTIF(Table9[MM Year],X1176),VLOOKUP(AA1176,MonthSerial[],VLOOKUP(X1176,Table9[],3,0)+2,0),DATE(X1176,AA1176,0)-AC1176)</f>
        <v>#VALUE!</v>
      </c>
      <c r="AC1176" s="45" t="e">
        <f>IF(COUNTIF(Table9[MM Year],X1176),
VLOOKUP(X1176,Table9[],5,0),
DATE(X1176,1,0))</f>
        <v>#VALUE!</v>
      </c>
      <c r="AD1176" s="46" t="e">
        <f>IF(AA1176=0,DATE(YEAR(AC1176+1),7,16),
IF(V1176=0,IF(COUNTIF(Table9[MM Year],X1176),AC1176+AB1176+Z1176+15-DAY(AC1176+AB1176+Z1176+15)+16,AC1176+AB1176+Z1176-DAY(AC1176+AB1176+Z1176)+16),
IF(COUNTIF(Table9[MM Year],X1176),
IF(AC1176+AB1176+Z1176&lt;VLOOKUP(X1176,Table9[],7,0),AC1176
+AB1176+Z1176+VLOOKUP(X1176,Table9[],4,0),AC1176+AB1176+Z1176),AC1176
+AB1176+Z1176)))</f>
        <v>#VALUE!</v>
      </c>
      <c r="AE1176" s="42"/>
      <c r="AF1176" s="15" t="str">
        <f>IFERROR(IF(COUNTIF(Table9[MM Year],X1176),
IF(AD1176&lt;VLOOKUP(X1176,Table9[],7,0),AD1176
+VLOOKUP(X1176,Table9[],4,0),AD1176),AD1176
),"")</f>
        <v/>
      </c>
      <c r="AG1176" s="5"/>
      <c r="AH1176" s="5"/>
      <c r="AI1176" s="5"/>
      <c r="AJ1176" s="6"/>
      <c r="AK1176" s="6"/>
      <c r="AL1176" s="12" t="str">
        <f t="shared" si="187"/>
        <v/>
      </c>
      <c r="AM1176" s="5"/>
      <c r="AN1176" s="27" t="str">
        <f t="shared" si="188"/>
        <v/>
      </c>
      <c r="AO1176" s="5"/>
      <c r="AP1176" s="5"/>
      <c r="AQ1176" s="6"/>
      <c r="AR1176" s="12" t="str">
        <f t="shared" si="189"/>
        <v/>
      </c>
      <c r="AS1176" s="6"/>
      <c r="AT1176" s="5"/>
      <c r="AU1176" s="53"/>
      <c r="AV1176" s="53"/>
      <c r="AW1176" s="54"/>
      <c r="AX1176" s="15" t="str">
        <f t="shared" si="190"/>
        <v/>
      </c>
      <c r="AY1176" s="5"/>
      <c r="AZ1176" s="27" t="str">
        <f>IFERROR(VLOOKUP(AY1176,vlookup!A$2:I$331,2,FALSE),"")</f>
        <v/>
      </c>
      <c r="BA1176" s="27" t="str">
        <f>IFERROR(VLOOKUP(AY1176,vlookup!A$2:I$331,3,FALSE),"")</f>
        <v/>
      </c>
      <c r="BB1176" s="5"/>
      <c r="BC1176" s="27" t="str">
        <f>IFERROR(VLOOKUP(BB1176,vlookup!D$2:E$331,2,FALSE),"")</f>
        <v/>
      </c>
      <c r="BD1176" s="5"/>
      <c r="BE1176" s="27" t="str">
        <f t="shared" si="191"/>
        <v/>
      </c>
      <c r="BF1176" s="27" t="str">
        <f>IFERROR(VLOOKUP(BE1176,vlookup!G$2:I$331,2,FALSE),"")</f>
        <v/>
      </c>
      <c r="BG1176" s="27" t="str">
        <f>IFERROR(VLOOKUP(BE1176,vlookup!G$2:I$331,3,FALSE),"")</f>
        <v/>
      </c>
      <c r="BH1176" s="5"/>
      <c r="BI1176" s="6"/>
      <c r="BJ1176" s="6"/>
      <c r="BK1176" s="6"/>
      <c r="BL1176" s="6"/>
    </row>
    <row r="1177" spans="1:64">
      <c r="A1177" s="4"/>
      <c r="B1177" s="5"/>
      <c r="C1177" s="27" t="str">
        <f>IFERROR(VLOOKUP(B1177,vlookup!A$2:I$331,2,FALSE),"")</f>
        <v/>
      </c>
      <c r="D1177" s="27" t="str">
        <f>IFERROR(VLOOKUP(B1177,vlookup!A$2:I$331,3,FALSE),"")</f>
        <v/>
      </c>
      <c r="E1177" s="5"/>
      <c r="F1177" s="27" t="str">
        <f>IFERROR(VLOOKUP(E1177,vlookup!D$2:E$331,2,FALSE),"")</f>
        <v/>
      </c>
      <c r="G1177" s="5"/>
      <c r="H1177" s="27" t="str">
        <f t="shared" si="182"/>
        <v/>
      </c>
      <c r="I1177" s="27" t="str">
        <f>IFERROR(VLOOKUP(H1177,vlookup!G$2:I$331,2,FALSE),"")</f>
        <v/>
      </c>
      <c r="J1177" s="27" t="str">
        <f>IFERROR(VLOOKUP(H1177,vlookup!G$2:I$331,3,FALSE),"")</f>
        <v/>
      </c>
      <c r="K1177" s="5"/>
      <c r="L1177" s="6"/>
      <c r="M1177" s="6"/>
      <c r="N1177" s="6"/>
      <c r="O1177" s="6"/>
      <c r="P1177" s="6"/>
      <c r="Q1177" s="14" t="str">
        <f t="shared" si="183"/>
        <v/>
      </c>
      <c r="R1177" s="5"/>
      <c r="S1177" s="6"/>
      <c r="T1177" s="6"/>
      <c r="U1177" s="5"/>
      <c r="V1177" s="45">
        <f t="shared" si="184"/>
        <v>0</v>
      </c>
      <c r="W1177" s="45">
        <f t="shared" si="185"/>
        <v>0</v>
      </c>
      <c r="X1177" s="45" t="e">
        <f t="shared" si="186"/>
        <v>#VALUE!</v>
      </c>
      <c r="Y1177" s="45">
        <f>IFERROR(VALUE(V1177),VLOOKUP(V1177,DayReplace[],2,0))</f>
        <v>0</v>
      </c>
      <c r="Z1177" s="45">
        <f>IF(V1177=0,1,
IF(OR(AND(COUNTIF(Table12[Normal and Leap Years],X1177),AA1177=3,Y1177=30),
AND(COUNTIF(Table9[MM Year],X1177),COUNTIF(Table13[Always 29-Day Months],AA1177),Y1177=30)),Y1177
-1,Y1177))</f>
        <v>1</v>
      </c>
      <c r="AA1177" s="45">
        <f>IFERROR(VALUE(W1177),VLOOKUP(W1177,MonthReplace[],2,0))</f>
        <v>0</v>
      </c>
      <c r="AB1177" s="45" t="e">
        <f>IF(COUNTIF(Table9[MM Year],X1177),VLOOKUP(AA1177,MonthSerial[],VLOOKUP(X1177,Table9[],3,0)+2,0),DATE(X1177,AA1177,0)-AC1177)</f>
        <v>#VALUE!</v>
      </c>
      <c r="AC1177" s="45" t="e">
        <f>IF(COUNTIF(Table9[MM Year],X1177),
VLOOKUP(X1177,Table9[],5,0),
DATE(X1177,1,0))</f>
        <v>#VALUE!</v>
      </c>
      <c r="AD1177" s="46" t="e">
        <f>IF(AA1177=0,DATE(YEAR(AC1177+1),7,16),
IF(V1177=0,IF(COUNTIF(Table9[MM Year],X1177),AC1177+AB1177+Z1177+15-DAY(AC1177+AB1177+Z1177+15)+16,AC1177+AB1177+Z1177-DAY(AC1177+AB1177+Z1177)+16),
IF(COUNTIF(Table9[MM Year],X1177),
IF(AC1177+AB1177+Z1177&lt;VLOOKUP(X1177,Table9[],7,0),AC1177
+AB1177+Z1177+VLOOKUP(X1177,Table9[],4,0),AC1177+AB1177+Z1177),AC1177
+AB1177+Z1177)))</f>
        <v>#VALUE!</v>
      </c>
      <c r="AE1177" s="42"/>
      <c r="AF1177" s="15" t="str">
        <f>IFERROR(IF(COUNTIF(Table9[MM Year],X1177),
IF(AD1177&lt;VLOOKUP(X1177,Table9[],7,0),AD1177
+VLOOKUP(X1177,Table9[],4,0),AD1177),AD1177
),"")</f>
        <v/>
      </c>
      <c r="AG1177" s="5"/>
      <c r="AH1177" s="5"/>
      <c r="AI1177" s="5"/>
      <c r="AJ1177" s="6"/>
      <c r="AK1177" s="6"/>
      <c r="AL1177" s="12" t="str">
        <f t="shared" si="187"/>
        <v/>
      </c>
      <c r="AM1177" s="5"/>
      <c r="AN1177" s="27" t="str">
        <f t="shared" si="188"/>
        <v/>
      </c>
      <c r="AO1177" s="5"/>
      <c r="AP1177" s="5"/>
      <c r="AQ1177" s="6"/>
      <c r="AR1177" s="12" t="str">
        <f t="shared" si="189"/>
        <v/>
      </c>
      <c r="AS1177" s="6"/>
      <c r="AT1177" s="5"/>
      <c r="AU1177" s="53"/>
      <c r="AV1177" s="53"/>
      <c r="AW1177" s="54"/>
      <c r="AX1177" s="15" t="str">
        <f t="shared" si="190"/>
        <v/>
      </c>
      <c r="AY1177" s="5"/>
      <c r="AZ1177" s="27" t="str">
        <f>IFERROR(VLOOKUP(AY1177,vlookup!A$2:I$331,2,FALSE),"")</f>
        <v/>
      </c>
      <c r="BA1177" s="27" t="str">
        <f>IFERROR(VLOOKUP(AY1177,vlookup!A$2:I$331,3,FALSE),"")</f>
        <v/>
      </c>
      <c r="BB1177" s="5"/>
      <c r="BC1177" s="27" t="str">
        <f>IFERROR(VLOOKUP(BB1177,vlookup!D$2:E$331,2,FALSE),"")</f>
        <v/>
      </c>
      <c r="BD1177" s="5"/>
      <c r="BE1177" s="27" t="str">
        <f t="shared" si="191"/>
        <v/>
      </c>
      <c r="BF1177" s="27" t="str">
        <f>IFERROR(VLOOKUP(BE1177,vlookup!G$2:I$331,2,FALSE),"")</f>
        <v/>
      </c>
      <c r="BG1177" s="27" t="str">
        <f>IFERROR(VLOOKUP(BE1177,vlookup!G$2:I$331,3,FALSE),"")</f>
        <v/>
      </c>
      <c r="BH1177" s="5"/>
      <c r="BI1177" s="6"/>
      <c r="BJ1177" s="6"/>
      <c r="BK1177" s="6"/>
      <c r="BL1177" s="6"/>
    </row>
    <row r="1178" spans="1:64">
      <c r="A1178" s="4"/>
      <c r="B1178" s="5"/>
      <c r="C1178" s="27" t="str">
        <f>IFERROR(VLOOKUP(B1178,vlookup!A$2:I$331,2,FALSE),"")</f>
        <v/>
      </c>
      <c r="D1178" s="27" t="str">
        <f>IFERROR(VLOOKUP(B1178,vlookup!A$2:I$331,3,FALSE),"")</f>
        <v/>
      </c>
      <c r="E1178" s="5"/>
      <c r="F1178" s="27" t="str">
        <f>IFERROR(VLOOKUP(E1178,vlookup!D$2:E$331,2,FALSE),"")</f>
        <v/>
      </c>
      <c r="G1178" s="5"/>
      <c r="H1178" s="27" t="str">
        <f t="shared" si="182"/>
        <v/>
      </c>
      <c r="I1178" s="27" t="str">
        <f>IFERROR(VLOOKUP(H1178,vlookup!G$2:I$331,2,FALSE),"")</f>
        <v/>
      </c>
      <c r="J1178" s="27" t="str">
        <f>IFERROR(VLOOKUP(H1178,vlookup!G$2:I$331,3,FALSE),"")</f>
        <v/>
      </c>
      <c r="K1178" s="5"/>
      <c r="L1178" s="6"/>
      <c r="M1178" s="6"/>
      <c r="N1178" s="6"/>
      <c r="O1178" s="6"/>
      <c r="P1178" s="6"/>
      <c r="Q1178" s="14" t="str">
        <f t="shared" si="183"/>
        <v/>
      </c>
      <c r="R1178" s="5"/>
      <c r="S1178" s="6"/>
      <c r="T1178" s="6"/>
      <c r="U1178" s="5"/>
      <c r="V1178" s="45">
        <f t="shared" si="184"/>
        <v>0</v>
      </c>
      <c r="W1178" s="45">
        <f t="shared" si="185"/>
        <v>0</v>
      </c>
      <c r="X1178" s="45" t="e">
        <f t="shared" si="186"/>
        <v>#VALUE!</v>
      </c>
      <c r="Y1178" s="45">
        <f>IFERROR(VALUE(V1178),VLOOKUP(V1178,DayReplace[],2,0))</f>
        <v>0</v>
      </c>
      <c r="Z1178" s="45">
        <f>IF(V1178=0,1,
IF(OR(AND(COUNTIF(Table12[Normal and Leap Years],X1178),AA1178=3,Y1178=30),
AND(COUNTIF(Table9[MM Year],X1178),COUNTIF(Table13[Always 29-Day Months],AA1178),Y1178=30)),Y1178
-1,Y1178))</f>
        <v>1</v>
      </c>
      <c r="AA1178" s="45">
        <f>IFERROR(VALUE(W1178),VLOOKUP(W1178,MonthReplace[],2,0))</f>
        <v>0</v>
      </c>
      <c r="AB1178" s="45" t="e">
        <f>IF(COUNTIF(Table9[MM Year],X1178),VLOOKUP(AA1178,MonthSerial[],VLOOKUP(X1178,Table9[],3,0)+2,0),DATE(X1178,AA1178,0)-AC1178)</f>
        <v>#VALUE!</v>
      </c>
      <c r="AC1178" s="45" t="e">
        <f>IF(COUNTIF(Table9[MM Year],X1178),
VLOOKUP(X1178,Table9[],5,0),
DATE(X1178,1,0))</f>
        <v>#VALUE!</v>
      </c>
      <c r="AD1178" s="46" t="e">
        <f>IF(AA1178=0,DATE(YEAR(AC1178+1),7,16),
IF(V1178=0,IF(COUNTIF(Table9[MM Year],X1178),AC1178+AB1178+Z1178+15-DAY(AC1178+AB1178+Z1178+15)+16,AC1178+AB1178+Z1178-DAY(AC1178+AB1178+Z1178)+16),
IF(COUNTIF(Table9[MM Year],X1178),
IF(AC1178+AB1178+Z1178&lt;VLOOKUP(X1178,Table9[],7,0),AC1178
+AB1178+Z1178+VLOOKUP(X1178,Table9[],4,0),AC1178+AB1178+Z1178),AC1178
+AB1178+Z1178)))</f>
        <v>#VALUE!</v>
      </c>
      <c r="AE1178" s="42"/>
      <c r="AF1178" s="15" t="str">
        <f>IFERROR(IF(COUNTIF(Table9[MM Year],X1178),
IF(AD1178&lt;VLOOKUP(X1178,Table9[],7,0),AD1178
+VLOOKUP(X1178,Table9[],4,0),AD1178),AD1178
),"")</f>
        <v/>
      </c>
      <c r="AG1178" s="5"/>
      <c r="AH1178" s="5"/>
      <c r="AI1178" s="5"/>
      <c r="AJ1178" s="6"/>
      <c r="AK1178" s="6"/>
      <c r="AL1178" s="12" t="str">
        <f t="shared" si="187"/>
        <v/>
      </c>
      <c r="AM1178" s="5"/>
      <c r="AN1178" s="27" t="str">
        <f t="shared" si="188"/>
        <v/>
      </c>
      <c r="AO1178" s="5"/>
      <c r="AP1178" s="5"/>
      <c r="AQ1178" s="6"/>
      <c r="AR1178" s="12" t="str">
        <f t="shared" si="189"/>
        <v/>
      </c>
      <c r="AS1178" s="6"/>
      <c r="AT1178" s="5"/>
      <c r="AU1178" s="53"/>
      <c r="AV1178" s="53"/>
      <c r="AW1178" s="54"/>
      <c r="AX1178" s="15" t="str">
        <f t="shared" si="190"/>
        <v/>
      </c>
      <c r="AY1178" s="5"/>
      <c r="AZ1178" s="27" t="str">
        <f>IFERROR(VLOOKUP(AY1178,vlookup!A$2:I$331,2,FALSE),"")</f>
        <v/>
      </c>
      <c r="BA1178" s="27" t="str">
        <f>IFERROR(VLOOKUP(AY1178,vlookup!A$2:I$331,3,FALSE),"")</f>
        <v/>
      </c>
      <c r="BB1178" s="5"/>
      <c r="BC1178" s="27" t="str">
        <f>IFERROR(VLOOKUP(BB1178,vlookup!D$2:E$331,2,FALSE),"")</f>
        <v/>
      </c>
      <c r="BD1178" s="5"/>
      <c r="BE1178" s="27" t="str">
        <f t="shared" si="191"/>
        <v/>
      </c>
      <c r="BF1178" s="27" t="str">
        <f>IFERROR(VLOOKUP(BE1178,vlookup!G$2:I$331,2,FALSE),"")</f>
        <v/>
      </c>
      <c r="BG1178" s="27" t="str">
        <f>IFERROR(VLOOKUP(BE1178,vlookup!G$2:I$331,3,FALSE),"")</f>
        <v/>
      </c>
      <c r="BH1178" s="5"/>
      <c r="BI1178" s="6"/>
      <c r="BJ1178" s="6"/>
      <c r="BK1178" s="6"/>
      <c r="BL1178" s="6"/>
    </row>
    <row r="1179" spans="1:64">
      <c r="A1179" s="4"/>
      <c r="B1179" s="5"/>
      <c r="C1179" s="27" t="str">
        <f>IFERROR(VLOOKUP(B1179,vlookup!A$2:I$331,2,FALSE),"")</f>
        <v/>
      </c>
      <c r="D1179" s="27" t="str">
        <f>IFERROR(VLOOKUP(B1179,vlookup!A$2:I$331,3,FALSE),"")</f>
        <v/>
      </c>
      <c r="E1179" s="5"/>
      <c r="F1179" s="27" t="str">
        <f>IFERROR(VLOOKUP(E1179,vlookup!D$2:E$331,2,FALSE),"")</f>
        <v/>
      </c>
      <c r="G1179" s="5"/>
      <c r="H1179" s="27" t="str">
        <f t="shared" si="182"/>
        <v/>
      </c>
      <c r="I1179" s="27" t="str">
        <f>IFERROR(VLOOKUP(H1179,vlookup!G$2:I$331,2,FALSE),"")</f>
        <v/>
      </c>
      <c r="J1179" s="27" t="str">
        <f>IFERROR(VLOOKUP(H1179,vlookup!G$2:I$331,3,FALSE),"")</f>
        <v/>
      </c>
      <c r="K1179" s="5"/>
      <c r="L1179" s="6"/>
      <c r="M1179" s="6"/>
      <c r="N1179" s="6"/>
      <c r="O1179" s="6"/>
      <c r="P1179" s="6"/>
      <c r="Q1179" s="14" t="str">
        <f t="shared" si="183"/>
        <v/>
      </c>
      <c r="R1179" s="5"/>
      <c r="S1179" s="6"/>
      <c r="T1179" s="6"/>
      <c r="U1179" s="5"/>
      <c r="V1179" s="45">
        <f t="shared" si="184"/>
        <v>0</v>
      </c>
      <c r="W1179" s="45">
        <f t="shared" si="185"/>
        <v>0</v>
      </c>
      <c r="X1179" s="45" t="e">
        <f t="shared" si="186"/>
        <v>#VALUE!</v>
      </c>
      <c r="Y1179" s="45">
        <f>IFERROR(VALUE(V1179),VLOOKUP(V1179,DayReplace[],2,0))</f>
        <v>0</v>
      </c>
      <c r="Z1179" s="45">
        <f>IF(V1179=0,1,
IF(OR(AND(COUNTIF(Table12[Normal and Leap Years],X1179),AA1179=3,Y1179=30),
AND(COUNTIF(Table9[MM Year],X1179),COUNTIF(Table13[Always 29-Day Months],AA1179),Y1179=30)),Y1179
-1,Y1179))</f>
        <v>1</v>
      </c>
      <c r="AA1179" s="45">
        <f>IFERROR(VALUE(W1179),VLOOKUP(W1179,MonthReplace[],2,0))</f>
        <v>0</v>
      </c>
      <c r="AB1179" s="45" t="e">
        <f>IF(COUNTIF(Table9[MM Year],X1179),VLOOKUP(AA1179,MonthSerial[],VLOOKUP(X1179,Table9[],3,0)+2,0),DATE(X1179,AA1179,0)-AC1179)</f>
        <v>#VALUE!</v>
      </c>
      <c r="AC1179" s="45" t="e">
        <f>IF(COUNTIF(Table9[MM Year],X1179),
VLOOKUP(X1179,Table9[],5,0),
DATE(X1179,1,0))</f>
        <v>#VALUE!</v>
      </c>
      <c r="AD1179" s="46" t="e">
        <f>IF(AA1179=0,DATE(YEAR(AC1179+1),7,16),
IF(V1179=0,IF(COUNTIF(Table9[MM Year],X1179),AC1179+AB1179+Z1179+15-DAY(AC1179+AB1179+Z1179+15)+16,AC1179+AB1179+Z1179-DAY(AC1179+AB1179+Z1179)+16),
IF(COUNTIF(Table9[MM Year],X1179),
IF(AC1179+AB1179+Z1179&lt;VLOOKUP(X1179,Table9[],7,0),AC1179
+AB1179+Z1179+VLOOKUP(X1179,Table9[],4,0),AC1179+AB1179+Z1179),AC1179
+AB1179+Z1179)))</f>
        <v>#VALUE!</v>
      </c>
      <c r="AE1179" s="42"/>
      <c r="AF1179" s="15" t="str">
        <f>IFERROR(IF(COUNTIF(Table9[MM Year],X1179),
IF(AD1179&lt;VLOOKUP(X1179,Table9[],7,0),AD1179
+VLOOKUP(X1179,Table9[],4,0),AD1179),AD1179
),"")</f>
        <v/>
      </c>
      <c r="AG1179" s="5"/>
      <c r="AH1179" s="5"/>
      <c r="AI1179" s="5"/>
      <c r="AJ1179" s="6"/>
      <c r="AK1179" s="6"/>
      <c r="AL1179" s="12" t="str">
        <f t="shared" si="187"/>
        <v/>
      </c>
      <c r="AM1179" s="5"/>
      <c r="AN1179" s="27" t="str">
        <f t="shared" si="188"/>
        <v/>
      </c>
      <c r="AO1179" s="5"/>
      <c r="AP1179" s="5"/>
      <c r="AQ1179" s="6"/>
      <c r="AR1179" s="12" t="str">
        <f t="shared" si="189"/>
        <v/>
      </c>
      <c r="AS1179" s="6"/>
      <c r="AT1179" s="5"/>
      <c r="AU1179" s="53"/>
      <c r="AV1179" s="53"/>
      <c r="AW1179" s="54"/>
      <c r="AX1179" s="15" t="str">
        <f t="shared" si="190"/>
        <v/>
      </c>
      <c r="AY1179" s="5"/>
      <c r="AZ1179" s="27" t="str">
        <f>IFERROR(VLOOKUP(AY1179,vlookup!A$2:I$331,2,FALSE),"")</f>
        <v/>
      </c>
      <c r="BA1179" s="27" t="str">
        <f>IFERROR(VLOOKUP(AY1179,vlookup!A$2:I$331,3,FALSE),"")</f>
        <v/>
      </c>
      <c r="BB1179" s="5"/>
      <c r="BC1179" s="27" t="str">
        <f>IFERROR(VLOOKUP(BB1179,vlookup!D$2:E$331,2,FALSE),"")</f>
        <v/>
      </c>
      <c r="BD1179" s="5"/>
      <c r="BE1179" s="27" t="str">
        <f t="shared" si="191"/>
        <v/>
      </c>
      <c r="BF1179" s="27" t="str">
        <f>IFERROR(VLOOKUP(BE1179,vlookup!G$2:I$331,2,FALSE),"")</f>
        <v/>
      </c>
      <c r="BG1179" s="27" t="str">
        <f>IFERROR(VLOOKUP(BE1179,vlookup!G$2:I$331,3,FALSE),"")</f>
        <v/>
      </c>
      <c r="BH1179" s="5"/>
      <c r="BI1179" s="6"/>
      <c r="BJ1179" s="6"/>
      <c r="BK1179" s="6"/>
      <c r="BL1179" s="6"/>
    </row>
    <row r="1180" spans="1:64">
      <c r="A1180" s="4"/>
      <c r="B1180" s="5"/>
      <c r="C1180" s="27" t="str">
        <f>IFERROR(VLOOKUP(B1180,vlookup!A$2:I$331,2,FALSE),"")</f>
        <v/>
      </c>
      <c r="D1180" s="27" t="str">
        <f>IFERROR(VLOOKUP(B1180,vlookup!A$2:I$331,3,FALSE),"")</f>
        <v/>
      </c>
      <c r="E1180" s="5"/>
      <c r="F1180" s="27" t="str">
        <f>IFERROR(VLOOKUP(E1180,vlookup!D$2:E$331,2,FALSE),"")</f>
        <v/>
      </c>
      <c r="G1180" s="5"/>
      <c r="H1180" s="27" t="str">
        <f t="shared" si="182"/>
        <v/>
      </c>
      <c r="I1180" s="27" t="str">
        <f>IFERROR(VLOOKUP(H1180,vlookup!G$2:I$331,2,FALSE),"")</f>
        <v/>
      </c>
      <c r="J1180" s="27" t="str">
        <f>IFERROR(VLOOKUP(H1180,vlookup!G$2:I$331,3,FALSE),"")</f>
        <v/>
      </c>
      <c r="K1180" s="5"/>
      <c r="L1180" s="6"/>
      <c r="M1180" s="6"/>
      <c r="N1180" s="6"/>
      <c r="O1180" s="6"/>
      <c r="P1180" s="6"/>
      <c r="Q1180" s="14" t="str">
        <f t="shared" si="183"/>
        <v/>
      </c>
      <c r="R1180" s="5"/>
      <c r="S1180" s="6"/>
      <c r="T1180" s="6"/>
      <c r="U1180" s="5"/>
      <c r="V1180" s="45">
        <f t="shared" si="184"/>
        <v>0</v>
      </c>
      <c r="W1180" s="45">
        <f t="shared" si="185"/>
        <v>0</v>
      </c>
      <c r="X1180" s="45" t="e">
        <f t="shared" si="186"/>
        <v>#VALUE!</v>
      </c>
      <c r="Y1180" s="45">
        <f>IFERROR(VALUE(V1180),VLOOKUP(V1180,DayReplace[],2,0))</f>
        <v>0</v>
      </c>
      <c r="Z1180" s="45">
        <f>IF(V1180=0,1,
IF(OR(AND(COUNTIF(Table12[Normal and Leap Years],X1180),AA1180=3,Y1180=30),
AND(COUNTIF(Table9[MM Year],X1180),COUNTIF(Table13[Always 29-Day Months],AA1180),Y1180=30)),Y1180
-1,Y1180))</f>
        <v>1</v>
      </c>
      <c r="AA1180" s="45">
        <f>IFERROR(VALUE(W1180),VLOOKUP(W1180,MonthReplace[],2,0))</f>
        <v>0</v>
      </c>
      <c r="AB1180" s="45" t="e">
        <f>IF(COUNTIF(Table9[MM Year],X1180),VLOOKUP(AA1180,MonthSerial[],VLOOKUP(X1180,Table9[],3,0)+2,0),DATE(X1180,AA1180,0)-AC1180)</f>
        <v>#VALUE!</v>
      </c>
      <c r="AC1180" s="45" t="e">
        <f>IF(COUNTIF(Table9[MM Year],X1180),
VLOOKUP(X1180,Table9[],5,0),
DATE(X1180,1,0))</f>
        <v>#VALUE!</v>
      </c>
      <c r="AD1180" s="46" t="e">
        <f>IF(AA1180=0,DATE(YEAR(AC1180+1),7,16),
IF(V1180=0,IF(COUNTIF(Table9[MM Year],X1180),AC1180+AB1180+Z1180+15-DAY(AC1180+AB1180+Z1180+15)+16,AC1180+AB1180+Z1180-DAY(AC1180+AB1180+Z1180)+16),
IF(COUNTIF(Table9[MM Year],X1180),
IF(AC1180+AB1180+Z1180&lt;VLOOKUP(X1180,Table9[],7,0),AC1180
+AB1180+Z1180+VLOOKUP(X1180,Table9[],4,0),AC1180+AB1180+Z1180),AC1180
+AB1180+Z1180)))</f>
        <v>#VALUE!</v>
      </c>
      <c r="AE1180" s="42"/>
      <c r="AF1180" s="15" t="str">
        <f>IFERROR(IF(COUNTIF(Table9[MM Year],X1180),
IF(AD1180&lt;VLOOKUP(X1180,Table9[],7,0),AD1180
+VLOOKUP(X1180,Table9[],4,0),AD1180),AD1180
),"")</f>
        <v/>
      </c>
      <c r="AG1180" s="5"/>
      <c r="AH1180" s="5"/>
      <c r="AI1180" s="5"/>
      <c r="AJ1180" s="6"/>
      <c r="AK1180" s="6"/>
      <c r="AL1180" s="12" t="str">
        <f t="shared" si="187"/>
        <v/>
      </c>
      <c r="AM1180" s="5"/>
      <c r="AN1180" s="27" t="str">
        <f t="shared" si="188"/>
        <v/>
      </c>
      <c r="AO1180" s="5"/>
      <c r="AP1180" s="5"/>
      <c r="AQ1180" s="6"/>
      <c r="AR1180" s="12" t="str">
        <f t="shared" si="189"/>
        <v/>
      </c>
      <c r="AS1180" s="6"/>
      <c r="AT1180" s="5"/>
      <c r="AU1180" s="53"/>
      <c r="AV1180" s="53"/>
      <c r="AW1180" s="54"/>
      <c r="AX1180" s="15" t="str">
        <f t="shared" si="190"/>
        <v/>
      </c>
      <c r="AY1180" s="5"/>
      <c r="AZ1180" s="27" t="str">
        <f>IFERROR(VLOOKUP(AY1180,vlookup!A$2:I$331,2,FALSE),"")</f>
        <v/>
      </c>
      <c r="BA1180" s="27" t="str">
        <f>IFERROR(VLOOKUP(AY1180,vlookup!A$2:I$331,3,FALSE),"")</f>
        <v/>
      </c>
      <c r="BB1180" s="5"/>
      <c r="BC1180" s="27" t="str">
        <f>IFERROR(VLOOKUP(BB1180,vlookup!D$2:E$331,2,FALSE),"")</f>
        <v/>
      </c>
      <c r="BD1180" s="5"/>
      <c r="BE1180" s="27" t="str">
        <f t="shared" si="191"/>
        <v/>
      </c>
      <c r="BF1180" s="27" t="str">
        <f>IFERROR(VLOOKUP(BE1180,vlookup!G$2:I$331,2,FALSE),"")</f>
        <v/>
      </c>
      <c r="BG1180" s="27" t="str">
        <f>IFERROR(VLOOKUP(BE1180,vlookup!G$2:I$331,3,FALSE),"")</f>
        <v/>
      </c>
      <c r="BH1180" s="5"/>
      <c r="BI1180" s="6"/>
      <c r="BJ1180" s="6"/>
      <c r="BK1180" s="6"/>
      <c r="BL1180" s="6"/>
    </row>
    <row r="1181" spans="1:64">
      <c r="A1181" s="4"/>
      <c r="B1181" s="5"/>
      <c r="C1181" s="27" t="str">
        <f>IFERROR(VLOOKUP(B1181,vlookup!A$2:I$331,2,FALSE),"")</f>
        <v/>
      </c>
      <c r="D1181" s="27" t="str">
        <f>IFERROR(VLOOKUP(B1181,vlookup!A$2:I$331,3,FALSE),"")</f>
        <v/>
      </c>
      <c r="E1181" s="5"/>
      <c r="F1181" s="27" t="str">
        <f>IFERROR(VLOOKUP(E1181,vlookup!D$2:E$331,2,FALSE),"")</f>
        <v/>
      </c>
      <c r="G1181" s="5"/>
      <c r="H1181" s="27" t="str">
        <f t="shared" si="182"/>
        <v/>
      </c>
      <c r="I1181" s="27" t="str">
        <f>IFERROR(VLOOKUP(H1181,vlookup!G$2:I$331,2,FALSE),"")</f>
        <v/>
      </c>
      <c r="J1181" s="27" t="str">
        <f>IFERROR(VLOOKUP(H1181,vlookup!G$2:I$331,3,FALSE),"")</f>
        <v/>
      </c>
      <c r="K1181" s="5"/>
      <c r="L1181" s="6"/>
      <c r="M1181" s="6"/>
      <c r="N1181" s="6"/>
      <c r="O1181" s="6"/>
      <c r="P1181" s="6"/>
      <c r="Q1181" s="14" t="str">
        <f t="shared" si="183"/>
        <v/>
      </c>
      <c r="R1181" s="5"/>
      <c r="S1181" s="6"/>
      <c r="T1181" s="6"/>
      <c r="U1181" s="5"/>
      <c r="V1181" s="45">
        <f t="shared" si="184"/>
        <v>0</v>
      </c>
      <c r="W1181" s="45">
        <f t="shared" si="185"/>
        <v>0</v>
      </c>
      <c r="X1181" s="45" t="e">
        <f t="shared" si="186"/>
        <v>#VALUE!</v>
      </c>
      <c r="Y1181" s="45">
        <f>IFERROR(VALUE(V1181),VLOOKUP(V1181,DayReplace[],2,0))</f>
        <v>0</v>
      </c>
      <c r="Z1181" s="45">
        <f>IF(V1181=0,1,
IF(OR(AND(COUNTIF(Table12[Normal and Leap Years],X1181),AA1181=3,Y1181=30),
AND(COUNTIF(Table9[MM Year],X1181),COUNTIF(Table13[Always 29-Day Months],AA1181),Y1181=30)),Y1181
-1,Y1181))</f>
        <v>1</v>
      </c>
      <c r="AA1181" s="45">
        <f>IFERROR(VALUE(W1181),VLOOKUP(W1181,MonthReplace[],2,0))</f>
        <v>0</v>
      </c>
      <c r="AB1181" s="45" t="e">
        <f>IF(COUNTIF(Table9[MM Year],X1181),VLOOKUP(AA1181,MonthSerial[],VLOOKUP(X1181,Table9[],3,0)+2,0),DATE(X1181,AA1181,0)-AC1181)</f>
        <v>#VALUE!</v>
      </c>
      <c r="AC1181" s="45" t="e">
        <f>IF(COUNTIF(Table9[MM Year],X1181),
VLOOKUP(X1181,Table9[],5,0),
DATE(X1181,1,0))</f>
        <v>#VALUE!</v>
      </c>
      <c r="AD1181" s="46" t="e">
        <f>IF(AA1181=0,DATE(YEAR(AC1181+1),7,16),
IF(V1181=0,IF(COUNTIF(Table9[MM Year],X1181),AC1181+AB1181+Z1181+15-DAY(AC1181+AB1181+Z1181+15)+16,AC1181+AB1181+Z1181-DAY(AC1181+AB1181+Z1181)+16),
IF(COUNTIF(Table9[MM Year],X1181),
IF(AC1181+AB1181+Z1181&lt;VLOOKUP(X1181,Table9[],7,0),AC1181
+AB1181+Z1181+VLOOKUP(X1181,Table9[],4,0),AC1181+AB1181+Z1181),AC1181
+AB1181+Z1181)))</f>
        <v>#VALUE!</v>
      </c>
      <c r="AE1181" s="42"/>
      <c r="AF1181" s="15" t="str">
        <f>IFERROR(IF(COUNTIF(Table9[MM Year],X1181),
IF(AD1181&lt;VLOOKUP(X1181,Table9[],7,0),AD1181
+VLOOKUP(X1181,Table9[],4,0),AD1181),AD1181
),"")</f>
        <v/>
      </c>
      <c r="AG1181" s="5"/>
      <c r="AH1181" s="5"/>
      <c r="AI1181" s="5"/>
      <c r="AJ1181" s="6"/>
      <c r="AK1181" s="6"/>
      <c r="AL1181" s="12" t="str">
        <f t="shared" si="187"/>
        <v/>
      </c>
      <c r="AM1181" s="5"/>
      <c r="AN1181" s="27" t="str">
        <f t="shared" si="188"/>
        <v/>
      </c>
      <c r="AO1181" s="5"/>
      <c r="AP1181" s="5"/>
      <c r="AQ1181" s="6"/>
      <c r="AR1181" s="12" t="str">
        <f t="shared" si="189"/>
        <v/>
      </c>
      <c r="AS1181" s="6"/>
      <c r="AT1181" s="5"/>
      <c r="AU1181" s="53"/>
      <c r="AV1181" s="53"/>
      <c r="AW1181" s="54"/>
      <c r="AX1181" s="15" t="str">
        <f t="shared" si="190"/>
        <v/>
      </c>
      <c r="AY1181" s="5"/>
      <c r="AZ1181" s="27" t="str">
        <f>IFERROR(VLOOKUP(AY1181,vlookup!A$2:I$331,2,FALSE),"")</f>
        <v/>
      </c>
      <c r="BA1181" s="27" t="str">
        <f>IFERROR(VLOOKUP(AY1181,vlookup!A$2:I$331,3,FALSE),"")</f>
        <v/>
      </c>
      <c r="BB1181" s="5"/>
      <c r="BC1181" s="27" t="str">
        <f>IFERROR(VLOOKUP(BB1181,vlookup!D$2:E$331,2,FALSE),"")</f>
        <v/>
      </c>
      <c r="BD1181" s="5"/>
      <c r="BE1181" s="27" t="str">
        <f t="shared" si="191"/>
        <v/>
      </c>
      <c r="BF1181" s="27" t="str">
        <f>IFERROR(VLOOKUP(BE1181,vlookup!G$2:I$331,2,FALSE),"")</f>
        <v/>
      </c>
      <c r="BG1181" s="27" t="str">
        <f>IFERROR(VLOOKUP(BE1181,vlookup!G$2:I$331,3,FALSE),"")</f>
        <v/>
      </c>
      <c r="BH1181" s="5"/>
      <c r="BI1181" s="6"/>
      <c r="BJ1181" s="6"/>
      <c r="BK1181" s="6"/>
      <c r="BL1181" s="6"/>
    </row>
    <row r="1182" spans="1:64">
      <c r="A1182" s="4"/>
      <c r="B1182" s="5"/>
      <c r="C1182" s="27" t="str">
        <f>IFERROR(VLOOKUP(B1182,vlookup!A$2:I$331,2,FALSE),"")</f>
        <v/>
      </c>
      <c r="D1182" s="27" t="str">
        <f>IFERROR(VLOOKUP(B1182,vlookup!A$2:I$331,3,FALSE),"")</f>
        <v/>
      </c>
      <c r="E1182" s="5"/>
      <c r="F1182" s="27" t="str">
        <f>IFERROR(VLOOKUP(E1182,vlookup!D$2:E$331,2,FALSE),"")</f>
        <v/>
      </c>
      <c r="G1182" s="5"/>
      <c r="H1182" s="27" t="str">
        <f t="shared" si="182"/>
        <v/>
      </c>
      <c r="I1182" s="27" t="str">
        <f>IFERROR(VLOOKUP(H1182,vlookup!G$2:I$331,2,FALSE),"")</f>
        <v/>
      </c>
      <c r="J1182" s="27" t="str">
        <f>IFERROR(VLOOKUP(H1182,vlookup!G$2:I$331,3,FALSE),"")</f>
        <v/>
      </c>
      <c r="K1182" s="5"/>
      <c r="L1182" s="6"/>
      <c r="M1182" s="6"/>
      <c r="N1182" s="6"/>
      <c r="O1182" s="6"/>
      <c r="P1182" s="6"/>
      <c r="Q1182" s="14" t="str">
        <f t="shared" si="183"/>
        <v/>
      </c>
      <c r="R1182" s="5"/>
      <c r="S1182" s="6"/>
      <c r="T1182" s="6"/>
      <c r="U1182" s="5"/>
      <c r="V1182" s="45">
        <f t="shared" si="184"/>
        <v>0</v>
      </c>
      <c r="W1182" s="45">
        <f t="shared" si="185"/>
        <v>0</v>
      </c>
      <c r="X1182" s="45" t="e">
        <f t="shared" si="186"/>
        <v>#VALUE!</v>
      </c>
      <c r="Y1182" s="45">
        <f>IFERROR(VALUE(V1182),VLOOKUP(V1182,DayReplace[],2,0))</f>
        <v>0</v>
      </c>
      <c r="Z1182" s="45">
        <f>IF(V1182=0,1,
IF(OR(AND(COUNTIF(Table12[Normal and Leap Years],X1182),AA1182=3,Y1182=30),
AND(COUNTIF(Table9[MM Year],X1182),COUNTIF(Table13[Always 29-Day Months],AA1182),Y1182=30)),Y1182
-1,Y1182))</f>
        <v>1</v>
      </c>
      <c r="AA1182" s="45">
        <f>IFERROR(VALUE(W1182),VLOOKUP(W1182,MonthReplace[],2,0))</f>
        <v>0</v>
      </c>
      <c r="AB1182" s="45" t="e">
        <f>IF(COUNTIF(Table9[MM Year],X1182),VLOOKUP(AA1182,MonthSerial[],VLOOKUP(X1182,Table9[],3,0)+2,0),DATE(X1182,AA1182,0)-AC1182)</f>
        <v>#VALUE!</v>
      </c>
      <c r="AC1182" s="45" t="e">
        <f>IF(COUNTIF(Table9[MM Year],X1182),
VLOOKUP(X1182,Table9[],5,0),
DATE(X1182,1,0))</f>
        <v>#VALUE!</v>
      </c>
      <c r="AD1182" s="46" t="e">
        <f>IF(AA1182=0,DATE(YEAR(AC1182+1),7,16),
IF(V1182=0,IF(COUNTIF(Table9[MM Year],X1182),AC1182+AB1182+Z1182+15-DAY(AC1182+AB1182+Z1182+15)+16,AC1182+AB1182+Z1182-DAY(AC1182+AB1182+Z1182)+16),
IF(COUNTIF(Table9[MM Year],X1182),
IF(AC1182+AB1182+Z1182&lt;VLOOKUP(X1182,Table9[],7,0),AC1182
+AB1182+Z1182+VLOOKUP(X1182,Table9[],4,0),AC1182+AB1182+Z1182),AC1182
+AB1182+Z1182)))</f>
        <v>#VALUE!</v>
      </c>
      <c r="AE1182" s="42"/>
      <c r="AF1182" s="15" t="str">
        <f>IFERROR(IF(COUNTIF(Table9[MM Year],X1182),
IF(AD1182&lt;VLOOKUP(X1182,Table9[],7,0),AD1182
+VLOOKUP(X1182,Table9[],4,0),AD1182),AD1182
),"")</f>
        <v/>
      </c>
      <c r="AG1182" s="5"/>
      <c r="AH1182" s="5"/>
      <c r="AI1182" s="5"/>
      <c r="AJ1182" s="6"/>
      <c r="AK1182" s="6"/>
      <c r="AL1182" s="12" t="str">
        <f t="shared" si="187"/>
        <v/>
      </c>
      <c r="AM1182" s="5"/>
      <c r="AN1182" s="27" t="str">
        <f t="shared" si="188"/>
        <v/>
      </c>
      <c r="AO1182" s="5"/>
      <c r="AP1182" s="5"/>
      <c r="AQ1182" s="6"/>
      <c r="AR1182" s="12" t="str">
        <f t="shared" si="189"/>
        <v/>
      </c>
      <c r="AS1182" s="6"/>
      <c r="AT1182" s="5"/>
      <c r="AU1182" s="53"/>
      <c r="AV1182" s="53"/>
      <c r="AW1182" s="54"/>
      <c r="AX1182" s="15" t="str">
        <f t="shared" si="190"/>
        <v/>
      </c>
      <c r="AY1182" s="5"/>
      <c r="AZ1182" s="27" t="str">
        <f>IFERROR(VLOOKUP(AY1182,vlookup!A$2:I$331,2,FALSE),"")</f>
        <v/>
      </c>
      <c r="BA1182" s="27" t="str">
        <f>IFERROR(VLOOKUP(AY1182,vlookup!A$2:I$331,3,FALSE),"")</f>
        <v/>
      </c>
      <c r="BB1182" s="5"/>
      <c r="BC1182" s="27" t="str">
        <f>IFERROR(VLOOKUP(BB1182,vlookup!D$2:E$331,2,FALSE),"")</f>
        <v/>
      </c>
      <c r="BD1182" s="5"/>
      <c r="BE1182" s="27" t="str">
        <f t="shared" si="191"/>
        <v/>
      </c>
      <c r="BF1182" s="27" t="str">
        <f>IFERROR(VLOOKUP(BE1182,vlookup!G$2:I$331,2,FALSE),"")</f>
        <v/>
      </c>
      <c r="BG1182" s="27" t="str">
        <f>IFERROR(VLOOKUP(BE1182,vlookup!G$2:I$331,3,FALSE),"")</f>
        <v/>
      </c>
      <c r="BH1182" s="5"/>
      <c r="BI1182" s="6"/>
      <c r="BJ1182" s="6"/>
      <c r="BK1182" s="6"/>
      <c r="BL1182" s="6"/>
    </row>
    <row r="1183" spans="1:64">
      <c r="A1183" s="4"/>
      <c r="B1183" s="5"/>
      <c r="C1183" s="27" t="str">
        <f>IFERROR(VLOOKUP(B1183,vlookup!A$2:I$331,2,FALSE),"")</f>
        <v/>
      </c>
      <c r="D1183" s="27" t="str">
        <f>IFERROR(VLOOKUP(B1183,vlookup!A$2:I$331,3,FALSE),"")</f>
        <v/>
      </c>
      <c r="E1183" s="5"/>
      <c r="F1183" s="27" t="str">
        <f>IFERROR(VLOOKUP(E1183,vlookup!D$2:E$331,2,FALSE),"")</f>
        <v/>
      </c>
      <c r="G1183" s="5"/>
      <c r="H1183" s="27" t="str">
        <f t="shared" si="182"/>
        <v/>
      </c>
      <c r="I1183" s="27" t="str">
        <f>IFERROR(VLOOKUP(H1183,vlookup!G$2:I$331,2,FALSE),"")</f>
        <v/>
      </c>
      <c r="J1183" s="27" t="str">
        <f>IFERROR(VLOOKUP(H1183,vlookup!G$2:I$331,3,FALSE),"")</f>
        <v/>
      </c>
      <c r="K1183" s="5"/>
      <c r="L1183" s="6"/>
      <c r="M1183" s="6"/>
      <c r="N1183" s="6"/>
      <c r="O1183" s="6"/>
      <c r="P1183" s="6"/>
      <c r="Q1183" s="14" t="str">
        <f t="shared" si="183"/>
        <v/>
      </c>
      <c r="R1183" s="5"/>
      <c r="S1183" s="6"/>
      <c r="T1183" s="6"/>
      <c r="U1183" s="5"/>
      <c r="V1183" s="45">
        <f t="shared" si="184"/>
        <v>0</v>
      </c>
      <c r="W1183" s="45">
        <f t="shared" si="185"/>
        <v>0</v>
      </c>
      <c r="X1183" s="45" t="e">
        <f t="shared" si="186"/>
        <v>#VALUE!</v>
      </c>
      <c r="Y1183" s="45">
        <f>IFERROR(VALUE(V1183),VLOOKUP(V1183,DayReplace[],2,0))</f>
        <v>0</v>
      </c>
      <c r="Z1183" s="45">
        <f>IF(V1183=0,1,
IF(OR(AND(COUNTIF(Table12[Normal and Leap Years],X1183),AA1183=3,Y1183=30),
AND(COUNTIF(Table9[MM Year],X1183),COUNTIF(Table13[Always 29-Day Months],AA1183),Y1183=30)),Y1183
-1,Y1183))</f>
        <v>1</v>
      </c>
      <c r="AA1183" s="45">
        <f>IFERROR(VALUE(W1183),VLOOKUP(W1183,MonthReplace[],2,0))</f>
        <v>0</v>
      </c>
      <c r="AB1183" s="45" t="e">
        <f>IF(COUNTIF(Table9[MM Year],X1183),VLOOKUP(AA1183,MonthSerial[],VLOOKUP(X1183,Table9[],3,0)+2,0),DATE(X1183,AA1183,0)-AC1183)</f>
        <v>#VALUE!</v>
      </c>
      <c r="AC1183" s="45" t="e">
        <f>IF(COUNTIF(Table9[MM Year],X1183),
VLOOKUP(X1183,Table9[],5,0),
DATE(X1183,1,0))</f>
        <v>#VALUE!</v>
      </c>
      <c r="AD1183" s="46" t="e">
        <f>IF(AA1183=0,DATE(YEAR(AC1183+1),7,16),
IF(V1183=0,IF(COUNTIF(Table9[MM Year],X1183),AC1183+AB1183+Z1183+15-DAY(AC1183+AB1183+Z1183+15)+16,AC1183+AB1183+Z1183-DAY(AC1183+AB1183+Z1183)+16),
IF(COUNTIF(Table9[MM Year],X1183),
IF(AC1183+AB1183+Z1183&lt;VLOOKUP(X1183,Table9[],7,0),AC1183
+AB1183+Z1183+VLOOKUP(X1183,Table9[],4,0),AC1183+AB1183+Z1183),AC1183
+AB1183+Z1183)))</f>
        <v>#VALUE!</v>
      </c>
      <c r="AE1183" s="42"/>
      <c r="AF1183" s="15" t="str">
        <f>IFERROR(IF(COUNTIF(Table9[MM Year],X1183),
IF(AD1183&lt;VLOOKUP(X1183,Table9[],7,0),AD1183
+VLOOKUP(X1183,Table9[],4,0),AD1183),AD1183
),"")</f>
        <v/>
      </c>
      <c r="AG1183" s="5"/>
      <c r="AH1183" s="5"/>
      <c r="AI1183" s="5"/>
      <c r="AJ1183" s="6"/>
      <c r="AK1183" s="6"/>
      <c r="AL1183" s="12" t="str">
        <f t="shared" si="187"/>
        <v/>
      </c>
      <c r="AM1183" s="5"/>
      <c r="AN1183" s="27" t="str">
        <f t="shared" si="188"/>
        <v/>
      </c>
      <c r="AO1183" s="5"/>
      <c r="AP1183" s="5"/>
      <c r="AQ1183" s="6"/>
      <c r="AR1183" s="12" t="str">
        <f t="shared" si="189"/>
        <v/>
      </c>
      <c r="AS1183" s="6"/>
      <c r="AT1183" s="5"/>
      <c r="AU1183" s="53"/>
      <c r="AV1183" s="53"/>
      <c r="AW1183" s="54"/>
      <c r="AX1183" s="15" t="str">
        <f t="shared" si="190"/>
        <v/>
      </c>
      <c r="AY1183" s="5"/>
      <c r="AZ1183" s="27" t="str">
        <f>IFERROR(VLOOKUP(AY1183,vlookup!A$2:I$331,2,FALSE),"")</f>
        <v/>
      </c>
      <c r="BA1183" s="27" t="str">
        <f>IFERROR(VLOOKUP(AY1183,vlookup!A$2:I$331,3,FALSE),"")</f>
        <v/>
      </c>
      <c r="BB1183" s="5"/>
      <c r="BC1183" s="27" t="str">
        <f>IFERROR(VLOOKUP(BB1183,vlookup!D$2:E$331,2,FALSE),"")</f>
        <v/>
      </c>
      <c r="BD1183" s="5"/>
      <c r="BE1183" s="27" t="str">
        <f t="shared" si="191"/>
        <v/>
      </c>
      <c r="BF1183" s="27" t="str">
        <f>IFERROR(VLOOKUP(BE1183,vlookup!G$2:I$331,2,FALSE),"")</f>
        <v/>
      </c>
      <c r="BG1183" s="27" t="str">
        <f>IFERROR(VLOOKUP(BE1183,vlookup!G$2:I$331,3,FALSE),"")</f>
        <v/>
      </c>
      <c r="BH1183" s="5"/>
      <c r="BI1183" s="6"/>
      <c r="BJ1183" s="6"/>
      <c r="BK1183" s="6"/>
      <c r="BL1183" s="6"/>
    </row>
    <row r="1184" spans="1:64">
      <c r="A1184" s="4"/>
      <c r="B1184" s="5"/>
      <c r="C1184" s="27" t="str">
        <f>IFERROR(VLOOKUP(B1184,vlookup!A$2:I$331,2,FALSE),"")</f>
        <v/>
      </c>
      <c r="D1184" s="27" t="str">
        <f>IFERROR(VLOOKUP(B1184,vlookup!A$2:I$331,3,FALSE),"")</f>
        <v/>
      </c>
      <c r="E1184" s="5"/>
      <c r="F1184" s="27" t="str">
        <f>IFERROR(VLOOKUP(E1184,vlookup!D$2:E$331,2,FALSE),"")</f>
        <v/>
      </c>
      <c r="G1184" s="5"/>
      <c r="H1184" s="27" t="str">
        <f t="shared" si="182"/>
        <v/>
      </c>
      <c r="I1184" s="27" t="str">
        <f>IFERROR(VLOOKUP(H1184,vlookup!G$2:I$331,2,FALSE),"")</f>
        <v/>
      </c>
      <c r="J1184" s="27" t="str">
        <f>IFERROR(VLOOKUP(H1184,vlookup!G$2:I$331,3,FALSE),"")</f>
        <v/>
      </c>
      <c r="K1184" s="5"/>
      <c r="L1184" s="6"/>
      <c r="M1184" s="6"/>
      <c r="N1184" s="6"/>
      <c r="O1184" s="6"/>
      <c r="P1184" s="6"/>
      <c r="Q1184" s="14" t="str">
        <f t="shared" si="183"/>
        <v/>
      </c>
      <c r="R1184" s="5"/>
      <c r="S1184" s="6"/>
      <c r="T1184" s="6"/>
      <c r="U1184" s="5"/>
      <c r="V1184" s="45">
        <f t="shared" si="184"/>
        <v>0</v>
      </c>
      <c r="W1184" s="45">
        <f t="shared" si="185"/>
        <v>0</v>
      </c>
      <c r="X1184" s="45" t="e">
        <f t="shared" si="186"/>
        <v>#VALUE!</v>
      </c>
      <c r="Y1184" s="45">
        <f>IFERROR(VALUE(V1184),VLOOKUP(V1184,DayReplace[],2,0))</f>
        <v>0</v>
      </c>
      <c r="Z1184" s="45">
        <f>IF(V1184=0,1,
IF(OR(AND(COUNTIF(Table12[Normal and Leap Years],X1184),AA1184=3,Y1184=30),
AND(COUNTIF(Table9[MM Year],X1184),COUNTIF(Table13[Always 29-Day Months],AA1184),Y1184=30)),Y1184
-1,Y1184))</f>
        <v>1</v>
      </c>
      <c r="AA1184" s="45">
        <f>IFERROR(VALUE(W1184),VLOOKUP(W1184,MonthReplace[],2,0))</f>
        <v>0</v>
      </c>
      <c r="AB1184" s="45" t="e">
        <f>IF(COUNTIF(Table9[MM Year],X1184),VLOOKUP(AA1184,MonthSerial[],VLOOKUP(X1184,Table9[],3,0)+2,0),DATE(X1184,AA1184,0)-AC1184)</f>
        <v>#VALUE!</v>
      </c>
      <c r="AC1184" s="45" t="e">
        <f>IF(COUNTIF(Table9[MM Year],X1184),
VLOOKUP(X1184,Table9[],5,0),
DATE(X1184,1,0))</f>
        <v>#VALUE!</v>
      </c>
      <c r="AD1184" s="46" t="e">
        <f>IF(AA1184=0,DATE(YEAR(AC1184+1),7,16),
IF(V1184=0,IF(COUNTIF(Table9[MM Year],X1184),AC1184+AB1184+Z1184+15-DAY(AC1184+AB1184+Z1184+15)+16,AC1184+AB1184+Z1184-DAY(AC1184+AB1184+Z1184)+16),
IF(COUNTIF(Table9[MM Year],X1184),
IF(AC1184+AB1184+Z1184&lt;VLOOKUP(X1184,Table9[],7,0),AC1184
+AB1184+Z1184+VLOOKUP(X1184,Table9[],4,0),AC1184+AB1184+Z1184),AC1184
+AB1184+Z1184)))</f>
        <v>#VALUE!</v>
      </c>
      <c r="AE1184" s="42"/>
      <c r="AF1184" s="15" t="str">
        <f>IFERROR(IF(COUNTIF(Table9[MM Year],X1184),
IF(AD1184&lt;VLOOKUP(X1184,Table9[],7,0),AD1184
+VLOOKUP(X1184,Table9[],4,0),AD1184),AD1184
),"")</f>
        <v/>
      </c>
      <c r="AG1184" s="5"/>
      <c r="AH1184" s="5"/>
      <c r="AI1184" s="5"/>
      <c r="AJ1184" s="6"/>
      <c r="AK1184" s="6"/>
      <c r="AL1184" s="12" t="str">
        <f t="shared" si="187"/>
        <v/>
      </c>
      <c r="AM1184" s="5"/>
      <c r="AN1184" s="27" t="str">
        <f t="shared" si="188"/>
        <v/>
      </c>
      <c r="AO1184" s="5"/>
      <c r="AP1184" s="5"/>
      <c r="AQ1184" s="6"/>
      <c r="AR1184" s="12" t="str">
        <f t="shared" si="189"/>
        <v/>
      </c>
      <c r="AS1184" s="6"/>
      <c r="AT1184" s="5"/>
      <c r="AU1184" s="53"/>
      <c r="AV1184" s="53"/>
      <c r="AW1184" s="54"/>
      <c r="AX1184" s="15" t="str">
        <f t="shared" si="190"/>
        <v/>
      </c>
      <c r="AY1184" s="5"/>
      <c r="AZ1184" s="27" t="str">
        <f>IFERROR(VLOOKUP(AY1184,vlookup!A$2:I$331,2,FALSE),"")</f>
        <v/>
      </c>
      <c r="BA1184" s="27" t="str">
        <f>IFERROR(VLOOKUP(AY1184,vlookup!A$2:I$331,3,FALSE),"")</f>
        <v/>
      </c>
      <c r="BB1184" s="5"/>
      <c r="BC1184" s="27" t="str">
        <f>IFERROR(VLOOKUP(BB1184,vlookup!D$2:E$331,2,FALSE),"")</f>
        <v/>
      </c>
      <c r="BD1184" s="5"/>
      <c r="BE1184" s="27" t="str">
        <f t="shared" si="191"/>
        <v/>
      </c>
      <c r="BF1184" s="27" t="str">
        <f>IFERROR(VLOOKUP(BE1184,vlookup!G$2:I$331,2,FALSE),"")</f>
        <v/>
      </c>
      <c r="BG1184" s="27" t="str">
        <f>IFERROR(VLOOKUP(BE1184,vlookup!G$2:I$331,3,FALSE),"")</f>
        <v/>
      </c>
      <c r="BH1184" s="5"/>
      <c r="BI1184" s="6"/>
      <c r="BJ1184" s="6"/>
      <c r="BK1184" s="6"/>
      <c r="BL1184" s="6"/>
    </row>
    <row r="1185" spans="1:64">
      <c r="A1185" s="4"/>
      <c r="B1185" s="5"/>
      <c r="C1185" s="27" t="str">
        <f>IFERROR(VLOOKUP(B1185,vlookup!A$2:I$331,2,FALSE),"")</f>
        <v/>
      </c>
      <c r="D1185" s="27" t="str">
        <f>IFERROR(VLOOKUP(B1185,vlookup!A$2:I$331,3,FALSE),"")</f>
        <v/>
      </c>
      <c r="E1185" s="5"/>
      <c r="F1185" s="27" t="str">
        <f>IFERROR(VLOOKUP(E1185,vlookup!D$2:E$331,2,FALSE),"")</f>
        <v/>
      </c>
      <c r="G1185" s="5"/>
      <c r="H1185" s="27" t="str">
        <f t="shared" si="182"/>
        <v/>
      </c>
      <c r="I1185" s="27" t="str">
        <f>IFERROR(VLOOKUP(H1185,vlookup!G$2:I$331,2,FALSE),"")</f>
        <v/>
      </c>
      <c r="J1185" s="27" t="str">
        <f>IFERROR(VLOOKUP(H1185,vlookup!G$2:I$331,3,FALSE),"")</f>
        <v/>
      </c>
      <c r="K1185" s="5"/>
      <c r="L1185" s="6"/>
      <c r="M1185" s="6"/>
      <c r="N1185" s="6"/>
      <c r="O1185" s="6"/>
      <c r="P1185" s="6"/>
      <c r="Q1185" s="14" t="str">
        <f t="shared" si="183"/>
        <v/>
      </c>
      <c r="R1185" s="5"/>
      <c r="S1185" s="6"/>
      <c r="T1185" s="6"/>
      <c r="U1185" s="5"/>
      <c r="V1185" s="45">
        <f t="shared" si="184"/>
        <v>0</v>
      </c>
      <c r="W1185" s="45">
        <f t="shared" si="185"/>
        <v>0</v>
      </c>
      <c r="X1185" s="45" t="e">
        <f t="shared" si="186"/>
        <v>#VALUE!</v>
      </c>
      <c r="Y1185" s="45">
        <f>IFERROR(VALUE(V1185),VLOOKUP(V1185,DayReplace[],2,0))</f>
        <v>0</v>
      </c>
      <c r="Z1185" s="45">
        <f>IF(V1185=0,1,
IF(OR(AND(COUNTIF(Table12[Normal and Leap Years],X1185),AA1185=3,Y1185=30),
AND(COUNTIF(Table9[MM Year],X1185),COUNTIF(Table13[Always 29-Day Months],AA1185),Y1185=30)),Y1185
-1,Y1185))</f>
        <v>1</v>
      </c>
      <c r="AA1185" s="45">
        <f>IFERROR(VALUE(W1185),VLOOKUP(W1185,MonthReplace[],2,0))</f>
        <v>0</v>
      </c>
      <c r="AB1185" s="45" t="e">
        <f>IF(COUNTIF(Table9[MM Year],X1185),VLOOKUP(AA1185,MonthSerial[],VLOOKUP(X1185,Table9[],3,0)+2,0),DATE(X1185,AA1185,0)-AC1185)</f>
        <v>#VALUE!</v>
      </c>
      <c r="AC1185" s="45" t="e">
        <f>IF(COUNTIF(Table9[MM Year],X1185),
VLOOKUP(X1185,Table9[],5,0),
DATE(X1185,1,0))</f>
        <v>#VALUE!</v>
      </c>
      <c r="AD1185" s="46" t="e">
        <f>IF(AA1185=0,DATE(YEAR(AC1185+1),7,16),
IF(V1185=0,IF(COUNTIF(Table9[MM Year],X1185),AC1185+AB1185+Z1185+15-DAY(AC1185+AB1185+Z1185+15)+16,AC1185+AB1185+Z1185-DAY(AC1185+AB1185+Z1185)+16),
IF(COUNTIF(Table9[MM Year],X1185),
IF(AC1185+AB1185+Z1185&lt;VLOOKUP(X1185,Table9[],7,0),AC1185
+AB1185+Z1185+VLOOKUP(X1185,Table9[],4,0),AC1185+AB1185+Z1185),AC1185
+AB1185+Z1185)))</f>
        <v>#VALUE!</v>
      </c>
      <c r="AE1185" s="42"/>
      <c r="AF1185" s="15" t="str">
        <f>IFERROR(IF(COUNTIF(Table9[MM Year],X1185),
IF(AD1185&lt;VLOOKUP(X1185,Table9[],7,0),AD1185
+VLOOKUP(X1185,Table9[],4,0),AD1185),AD1185
),"")</f>
        <v/>
      </c>
      <c r="AG1185" s="5"/>
      <c r="AH1185" s="5"/>
      <c r="AI1185" s="5"/>
      <c r="AJ1185" s="6"/>
      <c r="AK1185" s="6"/>
      <c r="AL1185" s="12" t="str">
        <f t="shared" si="187"/>
        <v/>
      </c>
      <c r="AM1185" s="5"/>
      <c r="AN1185" s="27" t="str">
        <f t="shared" si="188"/>
        <v/>
      </c>
      <c r="AO1185" s="5"/>
      <c r="AP1185" s="5"/>
      <c r="AQ1185" s="6"/>
      <c r="AR1185" s="12" t="str">
        <f t="shared" si="189"/>
        <v/>
      </c>
      <c r="AS1185" s="6"/>
      <c r="AT1185" s="5"/>
      <c r="AU1185" s="53"/>
      <c r="AV1185" s="53"/>
      <c r="AW1185" s="54"/>
      <c r="AX1185" s="15" t="str">
        <f t="shared" si="190"/>
        <v/>
      </c>
      <c r="AY1185" s="5"/>
      <c r="AZ1185" s="27" t="str">
        <f>IFERROR(VLOOKUP(AY1185,vlookup!A$2:I$331,2,FALSE),"")</f>
        <v/>
      </c>
      <c r="BA1185" s="27" t="str">
        <f>IFERROR(VLOOKUP(AY1185,vlookup!A$2:I$331,3,FALSE),"")</f>
        <v/>
      </c>
      <c r="BB1185" s="5"/>
      <c r="BC1185" s="27" t="str">
        <f>IFERROR(VLOOKUP(BB1185,vlookup!D$2:E$331,2,FALSE),"")</f>
        <v/>
      </c>
      <c r="BD1185" s="5"/>
      <c r="BE1185" s="27" t="str">
        <f t="shared" si="191"/>
        <v/>
      </c>
      <c r="BF1185" s="27" t="str">
        <f>IFERROR(VLOOKUP(BE1185,vlookup!G$2:I$331,2,FALSE),"")</f>
        <v/>
      </c>
      <c r="BG1185" s="27" t="str">
        <f>IFERROR(VLOOKUP(BE1185,vlookup!G$2:I$331,3,FALSE),"")</f>
        <v/>
      </c>
      <c r="BH1185" s="5"/>
      <c r="BI1185" s="6"/>
      <c r="BJ1185" s="6"/>
      <c r="BK1185" s="6"/>
      <c r="BL1185" s="6"/>
    </row>
    <row r="1186" spans="1:64">
      <c r="A1186" s="4"/>
      <c r="B1186" s="5"/>
      <c r="C1186" s="27" t="str">
        <f>IFERROR(VLOOKUP(B1186,vlookup!A$2:I$331,2,FALSE),"")</f>
        <v/>
      </c>
      <c r="D1186" s="27" t="str">
        <f>IFERROR(VLOOKUP(B1186,vlookup!A$2:I$331,3,FALSE),"")</f>
        <v/>
      </c>
      <c r="E1186" s="5"/>
      <c r="F1186" s="27" t="str">
        <f>IFERROR(VLOOKUP(E1186,vlookup!D$2:E$331,2,FALSE),"")</f>
        <v/>
      </c>
      <c r="G1186" s="5"/>
      <c r="H1186" s="27" t="str">
        <f t="shared" si="182"/>
        <v/>
      </c>
      <c r="I1186" s="27" t="str">
        <f>IFERROR(VLOOKUP(H1186,vlookup!G$2:I$331,2,FALSE),"")</f>
        <v/>
      </c>
      <c r="J1186" s="27" t="str">
        <f>IFERROR(VLOOKUP(H1186,vlookup!G$2:I$331,3,FALSE),"")</f>
        <v/>
      </c>
      <c r="K1186" s="5"/>
      <c r="L1186" s="6"/>
      <c r="M1186" s="6"/>
      <c r="N1186" s="6"/>
      <c r="O1186" s="6"/>
      <c r="P1186" s="6"/>
      <c r="Q1186" s="14" t="str">
        <f t="shared" si="183"/>
        <v/>
      </c>
      <c r="R1186" s="5"/>
      <c r="S1186" s="6"/>
      <c r="T1186" s="6"/>
      <c r="U1186" s="5"/>
      <c r="V1186" s="45">
        <f t="shared" si="184"/>
        <v>0</v>
      </c>
      <c r="W1186" s="45">
        <f t="shared" si="185"/>
        <v>0</v>
      </c>
      <c r="X1186" s="45" t="e">
        <f t="shared" si="186"/>
        <v>#VALUE!</v>
      </c>
      <c r="Y1186" s="45">
        <f>IFERROR(VALUE(V1186),VLOOKUP(V1186,DayReplace[],2,0))</f>
        <v>0</v>
      </c>
      <c r="Z1186" s="45">
        <f>IF(V1186=0,1,
IF(OR(AND(COUNTIF(Table12[Normal and Leap Years],X1186),AA1186=3,Y1186=30),
AND(COUNTIF(Table9[MM Year],X1186),COUNTIF(Table13[Always 29-Day Months],AA1186),Y1186=30)),Y1186
-1,Y1186))</f>
        <v>1</v>
      </c>
      <c r="AA1186" s="45">
        <f>IFERROR(VALUE(W1186),VLOOKUP(W1186,MonthReplace[],2,0))</f>
        <v>0</v>
      </c>
      <c r="AB1186" s="45" t="e">
        <f>IF(COUNTIF(Table9[MM Year],X1186),VLOOKUP(AA1186,MonthSerial[],VLOOKUP(X1186,Table9[],3,0)+2,0),DATE(X1186,AA1186,0)-AC1186)</f>
        <v>#VALUE!</v>
      </c>
      <c r="AC1186" s="45" t="e">
        <f>IF(COUNTIF(Table9[MM Year],X1186),
VLOOKUP(X1186,Table9[],5,0),
DATE(X1186,1,0))</f>
        <v>#VALUE!</v>
      </c>
      <c r="AD1186" s="46" t="e">
        <f>IF(AA1186=0,DATE(YEAR(AC1186+1),7,16),
IF(V1186=0,IF(COUNTIF(Table9[MM Year],X1186),AC1186+AB1186+Z1186+15-DAY(AC1186+AB1186+Z1186+15)+16,AC1186+AB1186+Z1186-DAY(AC1186+AB1186+Z1186)+16),
IF(COUNTIF(Table9[MM Year],X1186),
IF(AC1186+AB1186+Z1186&lt;VLOOKUP(X1186,Table9[],7,0),AC1186
+AB1186+Z1186+VLOOKUP(X1186,Table9[],4,0),AC1186+AB1186+Z1186),AC1186
+AB1186+Z1186)))</f>
        <v>#VALUE!</v>
      </c>
      <c r="AE1186" s="42"/>
      <c r="AF1186" s="15" t="str">
        <f>IFERROR(IF(COUNTIF(Table9[MM Year],X1186),
IF(AD1186&lt;VLOOKUP(X1186,Table9[],7,0),AD1186
+VLOOKUP(X1186,Table9[],4,0),AD1186),AD1186
),"")</f>
        <v/>
      </c>
      <c r="AG1186" s="5"/>
      <c r="AH1186" s="5"/>
      <c r="AI1186" s="5"/>
      <c r="AJ1186" s="6"/>
      <c r="AK1186" s="6"/>
      <c r="AL1186" s="12" t="str">
        <f t="shared" si="187"/>
        <v/>
      </c>
      <c r="AM1186" s="5"/>
      <c r="AN1186" s="27" t="str">
        <f t="shared" si="188"/>
        <v/>
      </c>
      <c r="AO1186" s="5"/>
      <c r="AP1186" s="5"/>
      <c r="AQ1186" s="6"/>
      <c r="AR1186" s="12" t="str">
        <f t="shared" si="189"/>
        <v/>
      </c>
      <c r="AS1186" s="6"/>
      <c r="AT1186" s="5"/>
      <c r="AU1186" s="53"/>
      <c r="AV1186" s="53"/>
      <c r="AW1186" s="54"/>
      <c r="AX1186" s="15" t="str">
        <f t="shared" si="190"/>
        <v/>
      </c>
      <c r="AY1186" s="5"/>
      <c r="AZ1186" s="27" t="str">
        <f>IFERROR(VLOOKUP(AY1186,vlookup!A$2:I$331,2,FALSE),"")</f>
        <v/>
      </c>
      <c r="BA1186" s="27" t="str">
        <f>IFERROR(VLOOKUP(AY1186,vlookup!A$2:I$331,3,FALSE),"")</f>
        <v/>
      </c>
      <c r="BB1186" s="5"/>
      <c r="BC1186" s="27" t="str">
        <f>IFERROR(VLOOKUP(BB1186,vlookup!D$2:E$331,2,FALSE),"")</f>
        <v/>
      </c>
      <c r="BD1186" s="5"/>
      <c r="BE1186" s="27" t="str">
        <f t="shared" si="191"/>
        <v/>
      </c>
      <c r="BF1186" s="27" t="str">
        <f>IFERROR(VLOOKUP(BE1186,vlookup!G$2:I$331,2,FALSE),"")</f>
        <v/>
      </c>
      <c r="BG1186" s="27" t="str">
        <f>IFERROR(VLOOKUP(BE1186,vlookup!G$2:I$331,3,FALSE),"")</f>
        <v/>
      </c>
      <c r="BH1186" s="5"/>
      <c r="BI1186" s="6"/>
      <c r="BJ1186" s="6"/>
      <c r="BK1186" s="6"/>
      <c r="BL1186" s="6"/>
    </row>
    <row r="1187" spans="1:64">
      <c r="A1187" s="4"/>
      <c r="B1187" s="5"/>
      <c r="C1187" s="27" t="str">
        <f>IFERROR(VLOOKUP(B1187,vlookup!A$2:I$331,2,FALSE),"")</f>
        <v/>
      </c>
      <c r="D1187" s="27" t="str">
        <f>IFERROR(VLOOKUP(B1187,vlookup!A$2:I$331,3,FALSE),"")</f>
        <v/>
      </c>
      <c r="E1187" s="5"/>
      <c r="F1187" s="27" t="str">
        <f>IFERROR(VLOOKUP(E1187,vlookup!D$2:E$331,2,FALSE),"")</f>
        <v/>
      </c>
      <c r="G1187" s="5"/>
      <c r="H1187" s="27" t="str">
        <f t="shared" si="182"/>
        <v/>
      </c>
      <c r="I1187" s="27" t="str">
        <f>IFERROR(VLOOKUP(H1187,vlookup!G$2:I$331,2,FALSE),"")</f>
        <v/>
      </c>
      <c r="J1187" s="27" t="str">
        <f>IFERROR(VLOOKUP(H1187,vlookup!G$2:I$331,3,FALSE),"")</f>
        <v/>
      </c>
      <c r="K1187" s="5"/>
      <c r="L1187" s="6"/>
      <c r="M1187" s="6"/>
      <c r="N1187" s="6"/>
      <c r="O1187" s="6"/>
      <c r="P1187" s="6"/>
      <c r="Q1187" s="14" t="str">
        <f t="shared" si="183"/>
        <v/>
      </c>
      <c r="R1187" s="5"/>
      <c r="S1187" s="6"/>
      <c r="T1187" s="6"/>
      <c r="U1187" s="5"/>
      <c r="V1187" s="45">
        <f t="shared" si="184"/>
        <v>0</v>
      </c>
      <c r="W1187" s="45">
        <f t="shared" si="185"/>
        <v>0</v>
      </c>
      <c r="X1187" s="45" t="e">
        <f t="shared" si="186"/>
        <v>#VALUE!</v>
      </c>
      <c r="Y1187" s="45">
        <f>IFERROR(VALUE(V1187),VLOOKUP(V1187,DayReplace[],2,0))</f>
        <v>0</v>
      </c>
      <c r="Z1187" s="45">
        <f>IF(V1187=0,1,
IF(OR(AND(COUNTIF(Table12[Normal and Leap Years],X1187),AA1187=3,Y1187=30),
AND(COUNTIF(Table9[MM Year],X1187),COUNTIF(Table13[Always 29-Day Months],AA1187),Y1187=30)),Y1187
-1,Y1187))</f>
        <v>1</v>
      </c>
      <c r="AA1187" s="45">
        <f>IFERROR(VALUE(W1187),VLOOKUP(W1187,MonthReplace[],2,0))</f>
        <v>0</v>
      </c>
      <c r="AB1187" s="45" t="e">
        <f>IF(COUNTIF(Table9[MM Year],X1187),VLOOKUP(AA1187,MonthSerial[],VLOOKUP(X1187,Table9[],3,0)+2,0),DATE(X1187,AA1187,0)-AC1187)</f>
        <v>#VALUE!</v>
      </c>
      <c r="AC1187" s="45" t="e">
        <f>IF(COUNTIF(Table9[MM Year],X1187),
VLOOKUP(X1187,Table9[],5,0),
DATE(X1187,1,0))</f>
        <v>#VALUE!</v>
      </c>
      <c r="AD1187" s="46" t="e">
        <f>IF(AA1187=0,DATE(YEAR(AC1187+1),7,16),
IF(V1187=0,IF(COUNTIF(Table9[MM Year],X1187),AC1187+AB1187+Z1187+15-DAY(AC1187+AB1187+Z1187+15)+16,AC1187+AB1187+Z1187-DAY(AC1187+AB1187+Z1187)+16),
IF(COUNTIF(Table9[MM Year],X1187),
IF(AC1187+AB1187+Z1187&lt;VLOOKUP(X1187,Table9[],7,0),AC1187
+AB1187+Z1187+VLOOKUP(X1187,Table9[],4,0),AC1187+AB1187+Z1187),AC1187
+AB1187+Z1187)))</f>
        <v>#VALUE!</v>
      </c>
      <c r="AE1187" s="42"/>
      <c r="AF1187" s="15" t="str">
        <f>IFERROR(IF(COUNTIF(Table9[MM Year],X1187),
IF(AD1187&lt;VLOOKUP(X1187,Table9[],7,0),AD1187
+VLOOKUP(X1187,Table9[],4,0),AD1187),AD1187
),"")</f>
        <v/>
      </c>
      <c r="AG1187" s="5"/>
      <c r="AH1187" s="5"/>
      <c r="AI1187" s="5"/>
      <c r="AJ1187" s="6"/>
      <c r="AK1187" s="6"/>
      <c r="AL1187" s="12" t="str">
        <f t="shared" si="187"/>
        <v/>
      </c>
      <c r="AM1187" s="5"/>
      <c r="AN1187" s="27" t="str">
        <f t="shared" si="188"/>
        <v/>
      </c>
      <c r="AO1187" s="5"/>
      <c r="AP1187" s="5"/>
      <c r="AQ1187" s="6"/>
      <c r="AR1187" s="12" t="str">
        <f t="shared" si="189"/>
        <v/>
      </c>
      <c r="AS1187" s="6"/>
      <c r="AT1187" s="5"/>
      <c r="AU1187" s="53"/>
      <c r="AV1187" s="53"/>
      <c r="AW1187" s="54"/>
      <c r="AX1187" s="15" t="str">
        <f t="shared" si="190"/>
        <v/>
      </c>
      <c r="AY1187" s="5"/>
      <c r="AZ1187" s="27" t="str">
        <f>IFERROR(VLOOKUP(AY1187,vlookup!A$2:I$331,2,FALSE),"")</f>
        <v/>
      </c>
      <c r="BA1187" s="27" t="str">
        <f>IFERROR(VLOOKUP(AY1187,vlookup!A$2:I$331,3,FALSE),"")</f>
        <v/>
      </c>
      <c r="BB1187" s="5"/>
      <c r="BC1187" s="27" t="str">
        <f>IFERROR(VLOOKUP(BB1187,vlookup!D$2:E$331,2,FALSE),"")</f>
        <v/>
      </c>
      <c r="BD1187" s="5"/>
      <c r="BE1187" s="27" t="str">
        <f t="shared" si="191"/>
        <v/>
      </c>
      <c r="BF1187" s="27" t="str">
        <f>IFERROR(VLOOKUP(BE1187,vlookup!G$2:I$331,2,FALSE),"")</f>
        <v/>
      </c>
      <c r="BG1187" s="27" t="str">
        <f>IFERROR(VLOOKUP(BE1187,vlookup!G$2:I$331,3,FALSE),"")</f>
        <v/>
      </c>
      <c r="BH1187" s="5"/>
      <c r="BI1187" s="6"/>
      <c r="BJ1187" s="6"/>
      <c r="BK1187" s="6"/>
      <c r="BL1187" s="6"/>
    </row>
    <row r="1188" spans="1:64">
      <c r="A1188" s="4"/>
      <c r="B1188" s="5"/>
      <c r="C1188" s="27" t="str">
        <f>IFERROR(VLOOKUP(B1188,vlookup!A$2:I$331,2,FALSE),"")</f>
        <v/>
      </c>
      <c r="D1188" s="27" t="str">
        <f>IFERROR(VLOOKUP(B1188,vlookup!A$2:I$331,3,FALSE),"")</f>
        <v/>
      </c>
      <c r="E1188" s="5"/>
      <c r="F1188" s="27" t="str">
        <f>IFERROR(VLOOKUP(E1188,vlookup!D$2:E$331,2,FALSE),"")</f>
        <v/>
      </c>
      <c r="G1188" s="5"/>
      <c r="H1188" s="27" t="str">
        <f t="shared" si="182"/>
        <v/>
      </c>
      <c r="I1188" s="27" t="str">
        <f>IFERROR(VLOOKUP(H1188,vlookup!G$2:I$331,2,FALSE),"")</f>
        <v/>
      </c>
      <c r="J1188" s="27" t="str">
        <f>IFERROR(VLOOKUP(H1188,vlookup!G$2:I$331,3,FALSE),"")</f>
        <v/>
      </c>
      <c r="K1188" s="5"/>
      <c r="L1188" s="6"/>
      <c r="M1188" s="6"/>
      <c r="N1188" s="6"/>
      <c r="O1188" s="6"/>
      <c r="P1188" s="6"/>
      <c r="Q1188" s="14" t="str">
        <f t="shared" si="183"/>
        <v/>
      </c>
      <c r="R1188" s="5"/>
      <c r="S1188" s="6"/>
      <c r="T1188" s="6"/>
      <c r="U1188" s="5"/>
      <c r="V1188" s="45">
        <f t="shared" si="184"/>
        <v>0</v>
      </c>
      <c r="W1188" s="45">
        <f t="shared" si="185"/>
        <v>0</v>
      </c>
      <c r="X1188" s="45" t="e">
        <f t="shared" si="186"/>
        <v>#VALUE!</v>
      </c>
      <c r="Y1188" s="45">
        <f>IFERROR(VALUE(V1188),VLOOKUP(V1188,DayReplace[],2,0))</f>
        <v>0</v>
      </c>
      <c r="Z1188" s="45">
        <f>IF(V1188=0,1,
IF(OR(AND(COUNTIF(Table12[Normal and Leap Years],X1188),AA1188=3,Y1188=30),
AND(COUNTIF(Table9[MM Year],X1188),COUNTIF(Table13[Always 29-Day Months],AA1188),Y1188=30)),Y1188
-1,Y1188))</f>
        <v>1</v>
      </c>
      <c r="AA1188" s="45">
        <f>IFERROR(VALUE(W1188),VLOOKUP(W1188,MonthReplace[],2,0))</f>
        <v>0</v>
      </c>
      <c r="AB1188" s="45" t="e">
        <f>IF(COUNTIF(Table9[MM Year],X1188),VLOOKUP(AA1188,MonthSerial[],VLOOKUP(X1188,Table9[],3,0)+2,0),DATE(X1188,AA1188,0)-AC1188)</f>
        <v>#VALUE!</v>
      </c>
      <c r="AC1188" s="45" t="e">
        <f>IF(COUNTIF(Table9[MM Year],X1188),
VLOOKUP(X1188,Table9[],5,0),
DATE(X1188,1,0))</f>
        <v>#VALUE!</v>
      </c>
      <c r="AD1188" s="46" t="e">
        <f>IF(AA1188=0,DATE(YEAR(AC1188+1),7,16),
IF(V1188=0,IF(COUNTIF(Table9[MM Year],X1188),AC1188+AB1188+Z1188+15-DAY(AC1188+AB1188+Z1188+15)+16,AC1188+AB1188+Z1188-DAY(AC1188+AB1188+Z1188)+16),
IF(COUNTIF(Table9[MM Year],X1188),
IF(AC1188+AB1188+Z1188&lt;VLOOKUP(X1188,Table9[],7,0),AC1188
+AB1188+Z1188+VLOOKUP(X1188,Table9[],4,0),AC1188+AB1188+Z1188),AC1188
+AB1188+Z1188)))</f>
        <v>#VALUE!</v>
      </c>
      <c r="AE1188" s="42"/>
      <c r="AF1188" s="15" t="str">
        <f>IFERROR(IF(COUNTIF(Table9[MM Year],X1188),
IF(AD1188&lt;VLOOKUP(X1188,Table9[],7,0),AD1188
+VLOOKUP(X1188,Table9[],4,0),AD1188),AD1188
),"")</f>
        <v/>
      </c>
      <c r="AG1188" s="5"/>
      <c r="AH1188" s="5"/>
      <c r="AI1188" s="5"/>
      <c r="AJ1188" s="6"/>
      <c r="AK1188" s="6"/>
      <c r="AL1188" s="12" t="str">
        <f t="shared" si="187"/>
        <v/>
      </c>
      <c r="AM1188" s="5"/>
      <c r="AN1188" s="27" t="str">
        <f t="shared" si="188"/>
        <v/>
      </c>
      <c r="AO1188" s="5"/>
      <c r="AP1188" s="5"/>
      <c r="AQ1188" s="6"/>
      <c r="AR1188" s="12" t="str">
        <f t="shared" si="189"/>
        <v/>
      </c>
      <c r="AS1188" s="6"/>
      <c r="AT1188" s="5"/>
      <c r="AU1188" s="53"/>
      <c r="AV1188" s="53"/>
      <c r="AW1188" s="54"/>
      <c r="AX1188" s="15" t="str">
        <f t="shared" si="190"/>
        <v/>
      </c>
      <c r="AY1188" s="5"/>
      <c r="AZ1188" s="27" t="str">
        <f>IFERROR(VLOOKUP(AY1188,vlookup!A$2:I$331,2,FALSE),"")</f>
        <v/>
      </c>
      <c r="BA1188" s="27" t="str">
        <f>IFERROR(VLOOKUP(AY1188,vlookup!A$2:I$331,3,FALSE),"")</f>
        <v/>
      </c>
      <c r="BB1188" s="5"/>
      <c r="BC1188" s="27" t="str">
        <f>IFERROR(VLOOKUP(BB1188,vlookup!D$2:E$331,2,FALSE),"")</f>
        <v/>
      </c>
      <c r="BD1188" s="5"/>
      <c r="BE1188" s="27" t="str">
        <f t="shared" si="191"/>
        <v/>
      </c>
      <c r="BF1188" s="27" t="str">
        <f>IFERROR(VLOOKUP(BE1188,vlookup!G$2:I$331,2,FALSE),"")</f>
        <v/>
      </c>
      <c r="BG1188" s="27" t="str">
        <f>IFERROR(VLOOKUP(BE1188,vlookup!G$2:I$331,3,FALSE),"")</f>
        <v/>
      </c>
      <c r="BH1188" s="5"/>
      <c r="BI1188" s="6"/>
      <c r="BJ1188" s="6"/>
      <c r="BK1188" s="6"/>
      <c r="BL1188" s="6"/>
    </row>
    <row r="1189" spans="1:64">
      <c r="A1189" s="4"/>
      <c r="B1189" s="5"/>
      <c r="C1189" s="27" t="str">
        <f>IFERROR(VLOOKUP(B1189,vlookup!A$2:I$331,2,FALSE),"")</f>
        <v/>
      </c>
      <c r="D1189" s="27" t="str">
        <f>IFERROR(VLOOKUP(B1189,vlookup!A$2:I$331,3,FALSE),"")</f>
        <v/>
      </c>
      <c r="E1189" s="5"/>
      <c r="F1189" s="27" t="str">
        <f>IFERROR(VLOOKUP(E1189,vlookup!D$2:E$331,2,FALSE),"")</f>
        <v/>
      </c>
      <c r="G1189" s="5"/>
      <c r="H1189" s="27" t="str">
        <f t="shared" si="182"/>
        <v/>
      </c>
      <c r="I1189" s="27" t="str">
        <f>IFERROR(VLOOKUP(H1189,vlookup!G$2:I$331,2,FALSE),"")</f>
        <v/>
      </c>
      <c r="J1189" s="27" t="str">
        <f>IFERROR(VLOOKUP(H1189,vlookup!G$2:I$331,3,FALSE),"")</f>
        <v/>
      </c>
      <c r="K1189" s="5"/>
      <c r="L1189" s="6"/>
      <c r="M1189" s="6"/>
      <c r="N1189" s="6"/>
      <c r="O1189" s="6"/>
      <c r="P1189" s="6"/>
      <c r="Q1189" s="14" t="str">
        <f t="shared" si="183"/>
        <v/>
      </c>
      <c r="R1189" s="5"/>
      <c r="S1189" s="6"/>
      <c r="T1189" s="6"/>
      <c r="U1189" s="5"/>
      <c r="V1189" s="45">
        <f t="shared" si="184"/>
        <v>0</v>
      </c>
      <c r="W1189" s="45">
        <f t="shared" si="185"/>
        <v>0</v>
      </c>
      <c r="X1189" s="45" t="e">
        <f t="shared" si="186"/>
        <v>#VALUE!</v>
      </c>
      <c r="Y1189" s="45">
        <f>IFERROR(VALUE(V1189),VLOOKUP(V1189,DayReplace[],2,0))</f>
        <v>0</v>
      </c>
      <c r="Z1189" s="45">
        <f>IF(V1189=0,1,
IF(OR(AND(COUNTIF(Table12[Normal and Leap Years],X1189),AA1189=3,Y1189=30),
AND(COUNTIF(Table9[MM Year],X1189),COUNTIF(Table13[Always 29-Day Months],AA1189),Y1189=30)),Y1189
-1,Y1189))</f>
        <v>1</v>
      </c>
      <c r="AA1189" s="45">
        <f>IFERROR(VALUE(W1189),VLOOKUP(W1189,MonthReplace[],2,0))</f>
        <v>0</v>
      </c>
      <c r="AB1189" s="45" t="e">
        <f>IF(COUNTIF(Table9[MM Year],X1189),VLOOKUP(AA1189,MonthSerial[],VLOOKUP(X1189,Table9[],3,0)+2,0),DATE(X1189,AA1189,0)-AC1189)</f>
        <v>#VALUE!</v>
      </c>
      <c r="AC1189" s="45" t="e">
        <f>IF(COUNTIF(Table9[MM Year],X1189),
VLOOKUP(X1189,Table9[],5,0),
DATE(X1189,1,0))</f>
        <v>#VALUE!</v>
      </c>
      <c r="AD1189" s="46" t="e">
        <f>IF(AA1189=0,DATE(YEAR(AC1189+1),7,16),
IF(V1189=0,IF(COUNTIF(Table9[MM Year],X1189),AC1189+AB1189+Z1189+15-DAY(AC1189+AB1189+Z1189+15)+16,AC1189+AB1189+Z1189-DAY(AC1189+AB1189+Z1189)+16),
IF(COUNTIF(Table9[MM Year],X1189),
IF(AC1189+AB1189+Z1189&lt;VLOOKUP(X1189,Table9[],7,0),AC1189
+AB1189+Z1189+VLOOKUP(X1189,Table9[],4,0),AC1189+AB1189+Z1189),AC1189
+AB1189+Z1189)))</f>
        <v>#VALUE!</v>
      </c>
      <c r="AE1189" s="42"/>
      <c r="AF1189" s="15" t="str">
        <f>IFERROR(IF(COUNTIF(Table9[MM Year],X1189),
IF(AD1189&lt;VLOOKUP(X1189,Table9[],7,0),AD1189
+VLOOKUP(X1189,Table9[],4,0),AD1189),AD1189
),"")</f>
        <v/>
      </c>
      <c r="AG1189" s="5"/>
      <c r="AH1189" s="5"/>
      <c r="AI1189" s="5"/>
      <c r="AJ1189" s="6"/>
      <c r="AK1189" s="6"/>
      <c r="AL1189" s="12" t="str">
        <f t="shared" si="187"/>
        <v/>
      </c>
      <c r="AM1189" s="5"/>
      <c r="AN1189" s="27" t="str">
        <f t="shared" si="188"/>
        <v/>
      </c>
      <c r="AO1189" s="5"/>
      <c r="AP1189" s="5"/>
      <c r="AQ1189" s="6"/>
      <c r="AR1189" s="12" t="str">
        <f t="shared" si="189"/>
        <v/>
      </c>
      <c r="AS1189" s="6"/>
      <c r="AT1189" s="5"/>
      <c r="AU1189" s="53"/>
      <c r="AV1189" s="53"/>
      <c r="AW1189" s="54"/>
      <c r="AX1189" s="15" t="str">
        <f t="shared" si="190"/>
        <v/>
      </c>
      <c r="AY1189" s="5"/>
      <c r="AZ1189" s="27" t="str">
        <f>IFERROR(VLOOKUP(AY1189,vlookup!A$2:I$331,2,FALSE),"")</f>
        <v/>
      </c>
      <c r="BA1189" s="27" t="str">
        <f>IFERROR(VLOOKUP(AY1189,vlookup!A$2:I$331,3,FALSE),"")</f>
        <v/>
      </c>
      <c r="BB1189" s="5"/>
      <c r="BC1189" s="27" t="str">
        <f>IFERROR(VLOOKUP(BB1189,vlookup!D$2:E$331,2,FALSE),"")</f>
        <v/>
      </c>
      <c r="BD1189" s="5"/>
      <c r="BE1189" s="27" t="str">
        <f t="shared" si="191"/>
        <v/>
      </c>
      <c r="BF1189" s="27" t="str">
        <f>IFERROR(VLOOKUP(BE1189,vlookup!G$2:I$331,2,FALSE),"")</f>
        <v/>
      </c>
      <c r="BG1189" s="27" t="str">
        <f>IFERROR(VLOOKUP(BE1189,vlookup!G$2:I$331,3,FALSE),"")</f>
        <v/>
      </c>
      <c r="BH1189" s="5"/>
      <c r="BI1189" s="6"/>
      <c r="BJ1189" s="6"/>
      <c r="BK1189" s="6"/>
      <c r="BL1189" s="6"/>
    </row>
    <row r="1190" spans="1:64">
      <c r="A1190" s="4"/>
      <c r="B1190" s="5"/>
      <c r="C1190" s="27" t="str">
        <f>IFERROR(VLOOKUP(B1190,vlookup!A$2:I$331,2,FALSE),"")</f>
        <v/>
      </c>
      <c r="D1190" s="27" t="str">
        <f>IFERROR(VLOOKUP(B1190,vlookup!A$2:I$331,3,FALSE),"")</f>
        <v/>
      </c>
      <c r="E1190" s="5"/>
      <c r="F1190" s="27" t="str">
        <f>IFERROR(VLOOKUP(E1190,vlookup!D$2:E$331,2,FALSE),"")</f>
        <v/>
      </c>
      <c r="G1190" s="5"/>
      <c r="H1190" s="27" t="str">
        <f t="shared" si="182"/>
        <v/>
      </c>
      <c r="I1190" s="27" t="str">
        <f>IFERROR(VLOOKUP(H1190,vlookup!G$2:I$331,2,FALSE),"")</f>
        <v/>
      </c>
      <c r="J1190" s="27" t="str">
        <f>IFERROR(VLOOKUP(H1190,vlookup!G$2:I$331,3,FALSE),"")</f>
        <v/>
      </c>
      <c r="K1190" s="5"/>
      <c r="L1190" s="6"/>
      <c r="M1190" s="6"/>
      <c r="N1190" s="6"/>
      <c r="O1190" s="6"/>
      <c r="P1190" s="6"/>
      <c r="Q1190" s="14" t="str">
        <f t="shared" si="183"/>
        <v/>
      </c>
      <c r="R1190" s="5"/>
      <c r="S1190" s="6"/>
      <c r="T1190" s="6"/>
      <c r="U1190" s="5"/>
      <c r="V1190" s="45">
        <f t="shared" si="184"/>
        <v>0</v>
      </c>
      <c r="W1190" s="45">
        <f t="shared" si="185"/>
        <v>0</v>
      </c>
      <c r="X1190" s="45" t="e">
        <f t="shared" si="186"/>
        <v>#VALUE!</v>
      </c>
      <c r="Y1190" s="45">
        <f>IFERROR(VALUE(V1190),VLOOKUP(V1190,DayReplace[],2,0))</f>
        <v>0</v>
      </c>
      <c r="Z1190" s="45">
        <f>IF(V1190=0,1,
IF(OR(AND(COUNTIF(Table12[Normal and Leap Years],X1190),AA1190=3,Y1190=30),
AND(COUNTIF(Table9[MM Year],X1190),COUNTIF(Table13[Always 29-Day Months],AA1190),Y1190=30)),Y1190
-1,Y1190))</f>
        <v>1</v>
      </c>
      <c r="AA1190" s="45">
        <f>IFERROR(VALUE(W1190),VLOOKUP(W1190,MonthReplace[],2,0))</f>
        <v>0</v>
      </c>
      <c r="AB1190" s="45" t="e">
        <f>IF(COUNTIF(Table9[MM Year],X1190),VLOOKUP(AA1190,MonthSerial[],VLOOKUP(X1190,Table9[],3,0)+2,0),DATE(X1190,AA1190,0)-AC1190)</f>
        <v>#VALUE!</v>
      </c>
      <c r="AC1190" s="45" t="e">
        <f>IF(COUNTIF(Table9[MM Year],X1190),
VLOOKUP(X1190,Table9[],5,0),
DATE(X1190,1,0))</f>
        <v>#VALUE!</v>
      </c>
      <c r="AD1190" s="46" t="e">
        <f>IF(AA1190=0,DATE(YEAR(AC1190+1),7,16),
IF(V1190=0,IF(COUNTIF(Table9[MM Year],X1190),AC1190+AB1190+Z1190+15-DAY(AC1190+AB1190+Z1190+15)+16,AC1190+AB1190+Z1190-DAY(AC1190+AB1190+Z1190)+16),
IF(COUNTIF(Table9[MM Year],X1190),
IF(AC1190+AB1190+Z1190&lt;VLOOKUP(X1190,Table9[],7,0),AC1190
+AB1190+Z1190+VLOOKUP(X1190,Table9[],4,0),AC1190+AB1190+Z1190),AC1190
+AB1190+Z1190)))</f>
        <v>#VALUE!</v>
      </c>
      <c r="AE1190" s="42"/>
      <c r="AF1190" s="15" t="str">
        <f>IFERROR(IF(COUNTIF(Table9[MM Year],X1190),
IF(AD1190&lt;VLOOKUP(X1190,Table9[],7,0),AD1190
+VLOOKUP(X1190,Table9[],4,0),AD1190),AD1190
),"")</f>
        <v/>
      </c>
      <c r="AG1190" s="5"/>
      <c r="AH1190" s="5"/>
      <c r="AI1190" s="5"/>
      <c r="AJ1190" s="6"/>
      <c r="AK1190" s="6"/>
      <c r="AL1190" s="12" t="str">
        <f t="shared" si="187"/>
        <v/>
      </c>
      <c r="AM1190" s="5"/>
      <c r="AN1190" s="27" t="str">
        <f t="shared" si="188"/>
        <v/>
      </c>
      <c r="AO1190" s="5"/>
      <c r="AP1190" s="5"/>
      <c r="AQ1190" s="6"/>
      <c r="AR1190" s="12" t="str">
        <f t="shared" si="189"/>
        <v/>
      </c>
      <c r="AS1190" s="6"/>
      <c r="AT1190" s="5"/>
      <c r="AU1190" s="53"/>
      <c r="AV1190" s="53"/>
      <c r="AW1190" s="54"/>
      <c r="AX1190" s="15" t="str">
        <f t="shared" si="190"/>
        <v/>
      </c>
      <c r="AY1190" s="5"/>
      <c r="AZ1190" s="27" t="str">
        <f>IFERROR(VLOOKUP(AY1190,vlookup!A$2:I$331,2,FALSE),"")</f>
        <v/>
      </c>
      <c r="BA1190" s="27" t="str">
        <f>IFERROR(VLOOKUP(AY1190,vlookup!A$2:I$331,3,FALSE),"")</f>
        <v/>
      </c>
      <c r="BB1190" s="5"/>
      <c r="BC1190" s="27" t="str">
        <f>IFERROR(VLOOKUP(BB1190,vlookup!D$2:E$331,2,FALSE),"")</f>
        <v/>
      </c>
      <c r="BD1190" s="5"/>
      <c r="BE1190" s="27" t="str">
        <f t="shared" si="191"/>
        <v/>
      </c>
      <c r="BF1190" s="27" t="str">
        <f>IFERROR(VLOOKUP(BE1190,vlookup!G$2:I$331,2,FALSE),"")</f>
        <v/>
      </c>
      <c r="BG1190" s="27" t="str">
        <f>IFERROR(VLOOKUP(BE1190,vlookup!G$2:I$331,3,FALSE),"")</f>
        <v/>
      </c>
      <c r="BH1190" s="5"/>
      <c r="BI1190" s="6"/>
      <c r="BJ1190" s="6"/>
      <c r="BK1190" s="6"/>
      <c r="BL1190" s="6"/>
    </row>
    <row r="1191" spans="1:64">
      <c r="A1191" s="4"/>
      <c r="B1191" s="5"/>
      <c r="C1191" s="27" t="str">
        <f>IFERROR(VLOOKUP(B1191,vlookup!A$2:I$331,2,FALSE),"")</f>
        <v/>
      </c>
      <c r="D1191" s="27" t="str">
        <f>IFERROR(VLOOKUP(B1191,vlookup!A$2:I$331,3,FALSE),"")</f>
        <v/>
      </c>
      <c r="E1191" s="5"/>
      <c r="F1191" s="27" t="str">
        <f>IFERROR(VLOOKUP(E1191,vlookup!D$2:E$331,2,FALSE),"")</f>
        <v/>
      </c>
      <c r="G1191" s="5"/>
      <c r="H1191" s="27" t="str">
        <f t="shared" si="182"/>
        <v/>
      </c>
      <c r="I1191" s="27" t="str">
        <f>IFERROR(VLOOKUP(H1191,vlookup!G$2:I$331,2,FALSE),"")</f>
        <v/>
      </c>
      <c r="J1191" s="27" t="str">
        <f>IFERROR(VLOOKUP(H1191,vlookup!G$2:I$331,3,FALSE),"")</f>
        <v/>
      </c>
      <c r="K1191" s="5"/>
      <c r="L1191" s="6"/>
      <c r="M1191" s="6"/>
      <c r="N1191" s="6"/>
      <c r="O1191" s="6"/>
      <c r="P1191" s="6"/>
      <c r="Q1191" s="14" t="str">
        <f t="shared" si="183"/>
        <v/>
      </c>
      <c r="R1191" s="5"/>
      <c r="S1191" s="6"/>
      <c r="T1191" s="6"/>
      <c r="U1191" s="5"/>
      <c r="V1191" s="45">
        <f t="shared" si="184"/>
        <v>0</v>
      </c>
      <c r="W1191" s="45">
        <f t="shared" si="185"/>
        <v>0</v>
      </c>
      <c r="X1191" s="45" t="e">
        <f t="shared" si="186"/>
        <v>#VALUE!</v>
      </c>
      <c r="Y1191" s="45">
        <f>IFERROR(VALUE(V1191),VLOOKUP(V1191,DayReplace[],2,0))</f>
        <v>0</v>
      </c>
      <c r="Z1191" s="45">
        <f>IF(V1191=0,1,
IF(OR(AND(COUNTIF(Table12[Normal and Leap Years],X1191),AA1191=3,Y1191=30),
AND(COUNTIF(Table9[MM Year],X1191),COUNTIF(Table13[Always 29-Day Months],AA1191),Y1191=30)),Y1191
-1,Y1191))</f>
        <v>1</v>
      </c>
      <c r="AA1191" s="45">
        <f>IFERROR(VALUE(W1191),VLOOKUP(W1191,MonthReplace[],2,0))</f>
        <v>0</v>
      </c>
      <c r="AB1191" s="45" t="e">
        <f>IF(COUNTIF(Table9[MM Year],X1191),VLOOKUP(AA1191,MonthSerial[],VLOOKUP(X1191,Table9[],3,0)+2,0),DATE(X1191,AA1191,0)-AC1191)</f>
        <v>#VALUE!</v>
      </c>
      <c r="AC1191" s="45" t="e">
        <f>IF(COUNTIF(Table9[MM Year],X1191),
VLOOKUP(X1191,Table9[],5,0),
DATE(X1191,1,0))</f>
        <v>#VALUE!</v>
      </c>
      <c r="AD1191" s="46" t="e">
        <f>IF(AA1191=0,DATE(YEAR(AC1191+1),7,16),
IF(V1191=0,IF(COUNTIF(Table9[MM Year],X1191),AC1191+AB1191+Z1191+15-DAY(AC1191+AB1191+Z1191+15)+16,AC1191+AB1191+Z1191-DAY(AC1191+AB1191+Z1191)+16),
IF(COUNTIF(Table9[MM Year],X1191),
IF(AC1191+AB1191+Z1191&lt;VLOOKUP(X1191,Table9[],7,0),AC1191
+AB1191+Z1191+VLOOKUP(X1191,Table9[],4,0),AC1191+AB1191+Z1191),AC1191
+AB1191+Z1191)))</f>
        <v>#VALUE!</v>
      </c>
      <c r="AE1191" s="42"/>
      <c r="AF1191" s="15" t="str">
        <f>IFERROR(IF(COUNTIF(Table9[MM Year],X1191),
IF(AD1191&lt;VLOOKUP(X1191,Table9[],7,0),AD1191
+VLOOKUP(X1191,Table9[],4,0),AD1191),AD1191
),"")</f>
        <v/>
      </c>
      <c r="AG1191" s="5"/>
      <c r="AH1191" s="5"/>
      <c r="AI1191" s="5"/>
      <c r="AJ1191" s="6"/>
      <c r="AK1191" s="6"/>
      <c r="AL1191" s="12" t="str">
        <f t="shared" si="187"/>
        <v/>
      </c>
      <c r="AM1191" s="5"/>
      <c r="AN1191" s="27" t="str">
        <f t="shared" si="188"/>
        <v/>
      </c>
      <c r="AO1191" s="5"/>
      <c r="AP1191" s="5"/>
      <c r="AQ1191" s="6"/>
      <c r="AR1191" s="12" t="str">
        <f t="shared" si="189"/>
        <v/>
      </c>
      <c r="AS1191" s="6"/>
      <c r="AT1191" s="5"/>
      <c r="AU1191" s="53"/>
      <c r="AV1191" s="53"/>
      <c r="AW1191" s="54"/>
      <c r="AX1191" s="15" t="str">
        <f t="shared" si="190"/>
        <v/>
      </c>
      <c r="AY1191" s="5"/>
      <c r="AZ1191" s="27" t="str">
        <f>IFERROR(VLOOKUP(AY1191,vlookup!A$2:I$331,2,FALSE),"")</f>
        <v/>
      </c>
      <c r="BA1191" s="27" t="str">
        <f>IFERROR(VLOOKUP(AY1191,vlookup!A$2:I$331,3,FALSE),"")</f>
        <v/>
      </c>
      <c r="BB1191" s="5"/>
      <c r="BC1191" s="27" t="str">
        <f>IFERROR(VLOOKUP(BB1191,vlookup!D$2:E$331,2,FALSE),"")</f>
        <v/>
      </c>
      <c r="BD1191" s="5"/>
      <c r="BE1191" s="27" t="str">
        <f t="shared" si="191"/>
        <v/>
      </c>
      <c r="BF1191" s="27" t="str">
        <f>IFERROR(VLOOKUP(BE1191,vlookup!G$2:I$331,2,FALSE),"")</f>
        <v/>
      </c>
      <c r="BG1191" s="27" t="str">
        <f>IFERROR(VLOOKUP(BE1191,vlookup!G$2:I$331,3,FALSE),"")</f>
        <v/>
      </c>
      <c r="BH1191" s="5"/>
      <c r="BI1191" s="6"/>
      <c r="BJ1191" s="6"/>
      <c r="BK1191" s="6"/>
      <c r="BL1191" s="6"/>
    </row>
    <row r="1192" spans="1:64">
      <c r="A1192" s="4"/>
      <c r="B1192" s="5"/>
      <c r="C1192" s="27" t="str">
        <f>IFERROR(VLOOKUP(B1192,vlookup!A$2:I$331,2,FALSE),"")</f>
        <v/>
      </c>
      <c r="D1192" s="27" t="str">
        <f>IFERROR(VLOOKUP(B1192,vlookup!A$2:I$331,3,FALSE),"")</f>
        <v/>
      </c>
      <c r="E1192" s="5"/>
      <c r="F1192" s="27" t="str">
        <f>IFERROR(VLOOKUP(E1192,vlookup!D$2:E$331,2,FALSE),"")</f>
        <v/>
      </c>
      <c r="G1192" s="5"/>
      <c r="H1192" s="27" t="str">
        <f t="shared" si="182"/>
        <v/>
      </c>
      <c r="I1192" s="27" t="str">
        <f>IFERROR(VLOOKUP(H1192,vlookup!G$2:I$331,2,FALSE),"")</f>
        <v/>
      </c>
      <c r="J1192" s="27" t="str">
        <f>IFERROR(VLOOKUP(H1192,vlookup!G$2:I$331,3,FALSE),"")</f>
        <v/>
      </c>
      <c r="K1192" s="5"/>
      <c r="L1192" s="6"/>
      <c r="M1192" s="6"/>
      <c r="N1192" s="6"/>
      <c r="O1192" s="6"/>
      <c r="P1192" s="6"/>
      <c r="Q1192" s="14" t="str">
        <f t="shared" si="183"/>
        <v/>
      </c>
      <c r="R1192" s="5"/>
      <c r="S1192" s="6"/>
      <c r="T1192" s="6"/>
      <c r="U1192" s="5"/>
      <c r="V1192" s="45">
        <f t="shared" si="184"/>
        <v>0</v>
      </c>
      <c r="W1192" s="45">
        <f t="shared" si="185"/>
        <v>0</v>
      </c>
      <c r="X1192" s="45" t="e">
        <f t="shared" si="186"/>
        <v>#VALUE!</v>
      </c>
      <c r="Y1192" s="45">
        <f>IFERROR(VALUE(V1192),VLOOKUP(V1192,DayReplace[],2,0))</f>
        <v>0</v>
      </c>
      <c r="Z1192" s="45">
        <f>IF(V1192=0,1,
IF(OR(AND(COUNTIF(Table12[Normal and Leap Years],X1192),AA1192=3,Y1192=30),
AND(COUNTIF(Table9[MM Year],X1192),COUNTIF(Table13[Always 29-Day Months],AA1192),Y1192=30)),Y1192
-1,Y1192))</f>
        <v>1</v>
      </c>
      <c r="AA1192" s="45">
        <f>IFERROR(VALUE(W1192),VLOOKUP(W1192,MonthReplace[],2,0))</f>
        <v>0</v>
      </c>
      <c r="AB1192" s="45" t="e">
        <f>IF(COUNTIF(Table9[MM Year],X1192),VLOOKUP(AA1192,MonthSerial[],VLOOKUP(X1192,Table9[],3,0)+2,0),DATE(X1192,AA1192,0)-AC1192)</f>
        <v>#VALUE!</v>
      </c>
      <c r="AC1192" s="45" t="e">
        <f>IF(COUNTIF(Table9[MM Year],X1192),
VLOOKUP(X1192,Table9[],5,0),
DATE(X1192,1,0))</f>
        <v>#VALUE!</v>
      </c>
      <c r="AD1192" s="46" t="e">
        <f>IF(AA1192=0,DATE(YEAR(AC1192+1),7,16),
IF(V1192=0,IF(COUNTIF(Table9[MM Year],X1192),AC1192+AB1192+Z1192+15-DAY(AC1192+AB1192+Z1192+15)+16,AC1192+AB1192+Z1192-DAY(AC1192+AB1192+Z1192)+16),
IF(COUNTIF(Table9[MM Year],X1192),
IF(AC1192+AB1192+Z1192&lt;VLOOKUP(X1192,Table9[],7,0),AC1192
+AB1192+Z1192+VLOOKUP(X1192,Table9[],4,0),AC1192+AB1192+Z1192),AC1192
+AB1192+Z1192)))</f>
        <v>#VALUE!</v>
      </c>
      <c r="AE1192" s="42"/>
      <c r="AF1192" s="15" t="str">
        <f>IFERROR(IF(COUNTIF(Table9[MM Year],X1192),
IF(AD1192&lt;VLOOKUP(X1192,Table9[],7,0),AD1192
+VLOOKUP(X1192,Table9[],4,0),AD1192),AD1192
),"")</f>
        <v/>
      </c>
      <c r="AG1192" s="5"/>
      <c r="AH1192" s="5"/>
      <c r="AI1192" s="5"/>
      <c r="AJ1192" s="6"/>
      <c r="AK1192" s="6"/>
      <c r="AL1192" s="12" t="str">
        <f t="shared" si="187"/>
        <v/>
      </c>
      <c r="AM1192" s="5"/>
      <c r="AN1192" s="27" t="str">
        <f t="shared" si="188"/>
        <v/>
      </c>
      <c r="AO1192" s="5"/>
      <c r="AP1192" s="5"/>
      <c r="AQ1192" s="6"/>
      <c r="AR1192" s="12" t="str">
        <f t="shared" si="189"/>
        <v/>
      </c>
      <c r="AS1192" s="6"/>
      <c r="AT1192" s="5"/>
      <c r="AU1192" s="53"/>
      <c r="AV1192" s="53"/>
      <c r="AW1192" s="54"/>
      <c r="AX1192" s="15" t="str">
        <f t="shared" si="190"/>
        <v/>
      </c>
      <c r="AY1192" s="5"/>
      <c r="AZ1192" s="27" t="str">
        <f>IFERROR(VLOOKUP(AY1192,vlookup!A$2:I$331,2,FALSE),"")</f>
        <v/>
      </c>
      <c r="BA1192" s="27" t="str">
        <f>IFERROR(VLOOKUP(AY1192,vlookup!A$2:I$331,3,FALSE),"")</f>
        <v/>
      </c>
      <c r="BB1192" s="5"/>
      <c r="BC1192" s="27" t="str">
        <f>IFERROR(VLOOKUP(BB1192,vlookup!D$2:E$331,2,FALSE),"")</f>
        <v/>
      </c>
      <c r="BD1192" s="5"/>
      <c r="BE1192" s="27" t="str">
        <f t="shared" si="191"/>
        <v/>
      </c>
      <c r="BF1192" s="27" t="str">
        <f>IFERROR(VLOOKUP(BE1192,vlookup!G$2:I$331,2,FALSE),"")</f>
        <v/>
      </c>
      <c r="BG1192" s="27" t="str">
        <f>IFERROR(VLOOKUP(BE1192,vlookup!G$2:I$331,3,FALSE),"")</f>
        <v/>
      </c>
      <c r="BH1192" s="5"/>
      <c r="BI1192" s="6"/>
      <c r="BJ1192" s="6"/>
      <c r="BK1192" s="6"/>
      <c r="BL1192" s="6"/>
    </row>
    <row r="1193" spans="1:64">
      <c r="A1193" s="4"/>
      <c r="B1193" s="5"/>
      <c r="C1193" s="27" t="str">
        <f>IFERROR(VLOOKUP(B1193,vlookup!A$2:I$331,2,FALSE),"")</f>
        <v/>
      </c>
      <c r="D1193" s="27" t="str">
        <f>IFERROR(VLOOKUP(B1193,vlookup!A$2:I$331,3,FALSE),"")</f>
        <v/>
      </c>
      <c r="E1193" s="5"/>
      <c r="F1193" s="27" t="str">
        <f>IFERROR(VLOOKUP(E1193,vlookup!D$2:E$331,2,FALSE),"")</f>
        <v/>
      </c>
      <c r="G1193" s="5"/>
      <c r="H1193" s="27" t="str">
        <f t="shared" si="182"/>
        <v/>
      </c>
      <c r="I1193" s="27" t="str">
        <f>IFERROR(VLOOKUP(H1193,vlookup!G$2:I$331,2,FALSE),"")</f>
        <v/>
      </c>
      <c r="J1193" s="27" t="str">
        <f>IFERROR(VLOOKUP(H1193,vlookup!G$2:I$331,3,FALSE),"")</f>
        <v/>
      </c>
      <c r="K1193" s="5"/>
      <c r="L1193" s="6"/>
      <c r="M1193" s="6"/>
      <c r="N1193" s="6"/>
      <c r="O1193" s="6"/>
      <c r="P1193" s="6"/>
      <c r="Q1193" s="14" t="str">
        <f t="shared" si="183"/>
        <v/>
      </c>
      <c r="R1193" s="5"/>
      <c r="S1193" s="6"/>
      <c r="T1193" s="6"/>
      <c r="U1193" s="5"/>
      <c r="V1193" s="45">
        <f t="shared" si="184"/>
        <v>0</v>
      </c>
      <c r="W1193" s="45">
        <f t="shared" si="185"/>
        <v>0</v>
      </c>
      <c r="X1193" s="45" t="e">
        <f t="shared" si="186"/>
        <v>#VALUE!</v>
      </c>
      <c r="Y1193" s="45">
        <f>IFERROR(VALUE(V1193),VLOOKUP(V1193,DayReplace[],2,0))</f>
        <v>0</v>
      </c>
      <c r="Z1193" s="45">
        <f>IF(V1193=0,1,
IF(OR(AND(COUNTIF(Table12[Normal and Leap Years],X1193),AA1193=3,Y1193=30),
AND(COUNTIF(Table9[MM Year],X1193),COUNTIF(Table13[Always 29-Day Months],AA1193),Y1193=30)),Y1193
-1,Y1193))</f>
        <v>1</v>
      </c>
      <c r="AA1193" s="45">
        <f>IFERROR(VALUE(W1193),VLOOKUP(W1193,MonthReplace[],2,0))</f>
        <v>0</v>
      </c>
      <c r="AB1193" s="45" t="e">
        <f>IF(COUNTIF(Table9[MM Year],X1193),VLOOKUP(AA1193,MonthSerial[],VLOOKUP(X1193,Table9[],3,0)+2,0),DATE(X1193,AA1193,0)-AC1193)</f>
        <v>#VALUE!</v>
      </c>
      <c r="AC1193" s="45" t="e">
        <f>IF(COUNTIF(Table9[MM Year],X1193),
VLOOKUP(X1193,Table9[],5,0),
DATE(X1193,1,0))</f>
        <v>#VALUE!</v>
      </c>
      <c r="AD1193" s="46" t="e">
        <f>IF(AA1193=0,DATE(YEAR(AC1193+1),7,16),
IF(V1193=0,IF(COUNTIF(Table9[MM Year],X1193),AC1193+AB1193+Z1193+15-DAY(AC1193+AB1193+Z1193+15)+16,AC1193+AB1193+Z1193-DAY(AC1193+AB1193+Z1193)+16),
IF(COUNTIF(Table9[MM Year],X1193),
IF(AC1193+AB1193+Z1193&lt;VLOOKUP(X1193,Table9[],7,0),AC1193
+AB1193+Z1193+VLOOKUP(X1193,Table9[],4,0),AC1193+AB1193+Z1193),AC1193
+AB1193+Z1193)))</f>
        <v>#VALUE!</v>
      </c>
      <c r="AE1193" s="42"/>
      <c r="AF1193" s="15" t="str">
        <f>IFERROR(IF(COUNTIF(Table9[MM Year],X1193),
IF(AD1193&lt;VLOOKUP(X1193,Table9[],7,0),AD1193
+VLOOKUP(X1193,Table9[],4,0),AD1193),AD1193
),"")</f>
        <v/>
      </c>
      <c r="AG1193" s="5"/>
      <c r="AH1193" s="5"/>
      <c r="AI1193" s="5"/>
      <c r="AJ1193" s="6"/>
      <c r="AK1193" s="6"/>
      <c r="AL1193" s="12" t="str">
        <f t="shared" si="187"/>
        <v/>
      </c>
      <c r="AM1193" s="5"/>
      <c r="AN1193" s="27" t="str">
        <f t="shared" si="188"/>
        <v/>
      </c>
      <c r="AO1193" s="5"/>
      <c r="AP1193" s="5"/>
      <c r="AQ1193" s="6"/>
      <c r="AR1193" s="12" t="str">
        <f t="shared" si="189"/>
        <v/>
      </c>
      <c r="AS1193" s="6"/>
      <c r="AT1193" s="5"/>
      <c r="AU1193" s="53"/>
      <c r="AV1193" s="53"/>
      <c r="AW1193" s="54"/>
      <c r="AX1193" s="15" t="str">
        <f t="shared" si="190"/>
        <v/>
      </c>
      <c r="AY1193" s="5"/>
      <c r="AZ1193" s="27" t="str">
        <f>IFERROR(VLOOKUP(AY1193,vlookup!A$2:I$331,2,FALSE),"")</f>
        <v/>
      </c>
      <c r="BA1193" s="27" t="str">
        <f>IFERROR(VLOOKUP(AY1193,vlookup!A$2:I$331,3,FALSE),"")</f>
        <v/>
      </c>
      <c r="BB1193" s="5"/>
      <c r="BC1193" s="27" t="str">
        <f>IFERROR(VLOOKUP(BB1193,vlookup!D$2:E$331,2,FALSE),"")</f>
        <v/>
      </c>
      <c r="BD1193" s="5"/>
      <c r="BE1193" s="27" t="str">
        <f t="shared" si="191"/>
        <v/>
      </c>
      <c r="BF1193" s="27" t="str">
        <f>IFERROR(VLOOKUP(BE1193,vlookup!G$2:I$331,2,FALSE),"")</f>
        <v/>
      </c>
      <c r="BG1193" s="27" t="str">
        <f>IFERROR(VLOOKUP(BE1193,vlookup!G$2:I$331,3,FALSE),"")</f>
        <v/>
      </c>
      <c r="BH1193" s="5"/>
      <c r="BI1193" s="6"/>
      <c r="BJ1193" s="6"/>
      <c r="BK1193" s="6"/>
      <c r="BL1193" s="6"/>
    </row>
    <row r="1194" spans="1:64">
      <c r="A1194" s="4"/>
      <c r="B1194" s="5"/>
      <c r="C1194" s="27" t="str">
        <f>IFERROR(VLOOKUP(B1194,vlookup!A$2:I$331,2,FALSE),"")</f>
        <v/>
      </c>
      <c r="D1194" s="27" t="str">
        <f>IFERROR(VLOOKUP(B1194,vlookup!A$2:I$331,3,FALSE),"")</f>
        <v/>
      </c>
      <c r="E1194" s="5"/>
      <c r="F1194" s="27" t="str">
        <f>IFERROR(VLOOKUP(E1194,vlookup!D$2:E$331,2,FALSE),"")</f>
        <v/>
      </c>
      <c r="G1194" s="5"/>
      <c r="H1194" s="27" t="str">
        <f t="shared" si="182"/>
        <v/>
      </c>
      <c r="I1194" s="27" t="str">
        <f>IFERROR(VLOOKUP(H1194,vlookup!G$2:I$331,2,FALSE),"")</f>
        <v/>
      </c>
      <c r="J1194" s="27" t="str">
        <f>IFERROR(VLOOKUP(H1194,vlookup!G$2:I$331,3,FALSE),"")</f>
        <v/>
      </c>
      <c r="K1194" s="5"/>
      <c r="L1194" s="6"/>
      <c r="M1194" s="6"/>
      <c r="N1194" s="6"/>
      <c r="O1194" s="6"/>
      <c r="P1194" s="6"/>
      <c r="Q1194" s="14" t="str">
        <f t="shared" si="183"/>
        <v/>
      </c>
      <c r="R1194" s="5"/>
      <c r="S1194" s="6"/>
      <c r="T1194" s="6"/>
      <c r="U1194" s="5"/>
      <c r="V1194" s="45">
        <f t="shared" si="184"/>
        <v>0</v>
      </c>
      <c r="W1194" s="45">
        <f t="shared" si="185"/>
        <v>0</v>
      </c>
      <c r="X1194" s="45" t="e">
        <f t="shared" si="186"/>
        <v>#VALUE!</v>
      </c>
      <c r="Y1194" s="45">
        <f>IFERROR(VALUE(V1194),VLOOKUP(V1194,DayReplace[],2,0))</f>
        <v>0</v>
      </c>
      <c r="Z1194" s="45">
        <f>IF(V1194=0,1,
IF(OR(AND(COUNTIF(Table12[Normal and Leap Years],X1194),AA1194=3,Y1194=30),
AND(COUNTIF(Table9[MM Year],X1194),COUNTIF(Table13[Always 29-Day Months],AA1194),Y1194=30)),Y1194
-1,Y1194))</f>
        <v>1</v>
      </c>
      <c r="AA1194" s="45">
        <f>IFERROR(VALUE(W1194),VLOOKUP(W1194,MonthReplace[],2,0))</f>
        <v>0</v>
      </c>
      <c r="AB1194" s="45" t="e">
        <f>IF(COUNTIF(Table9[MM Year],X1194),VLOOKUP(AA1194,MonthSerial[],VLOOKUP(X1194,Table9[],3,0)+2,0),DATE(X1194,AA1194,0)-AC1194)</f>
        <v>#VALUE!</v>
      </c>
      <c r="AC1194" s="45" t="e">
        <f>IF(COUNTIF(Table9[MM Year],X1194),
VLOOKUP(X1194,Table9[],5,0),
DATE(X1194,1,0))</f>
        <v>#VALUE!</v>
      </c>
      <c r="AD1194" s="46" t="e">
        <f>IF(AA1194=0,DATE(YEAR(AC1194+1),7,16),
IF(V1194=0,IF(COUNTIF(Table9[MM Year],X1194),AC1194+AB1194+Z1194+15-DAY(AC1194+AB1194+Z1194+15)+16,AC1194+AB1194+Z1194-DAY(AC1194+AB1194+Z1194)+16),
IF(COUNTIF(Table9[MM Year],X1194),
IF(AC1194+AB1194+Z1194&lt;VLOOKUP(X1194,Table9[],7,0),AC1194
+AB1194+Z1194+VLOOKUP(X1194,Table9[],4,0),AC1194+AB1194+Z1194),AC1194
+AB1194+Z1194)))</f>
        <v>#VALUE!</v>
      </c>
      <c r="AE1194" s="42"/>
      <c r="AF1194" s="15" t="str">
        <f>IFERROR(IF(COUNTIF(Table9[MM Year],X1194),
IF(AD1194&lt;VLOOKUP(X1194,Table9[],7,0),AD1194
+VLOOKUP(X1194,Table9[],4,0),AD1194),AD1194
),"")</f>
        <v/>
      </c>
      <c r="AG1194" s="5"/>
      <c r="AH1194" s="5"/>
      <c r="AI1194" s="5"/>
      <c r="AJ1194" s="6"/>
      <c r="AK1194" s="6"/>
      <c r="AL1194" s="12" t="str">
        <f t="shared" si="187"/>
        <v/>
      </c>
      <c r="AM1194" s="5"/>
      <c r="AN1194" s="27" t="str">
        <f t="shared" si="188"/>
        <v/>
      </c>
      <c r="AO1194" s="5"/>
      <c r="AP1194" s="5"/>
      <c r="AQ1194" s="6"/>
      <c r="AR1194" s="12" t="str">
        <f t="shared" si="189"/>
        <v/>
      </c>
      <c r="AS1194" s="6"/>
      <c r="AT1194" s="5"/>
      <c r="AU1194" s="53"/>
      <c r="AV1194" s="53"/>
      <c r="AW1194" s="54"/>
      <c r="AX1194" s="15" t="str">
        <f t="shared" si="190"/>
        <v/>
      </c>
      <c r="AY1194" s="5"/>
      <c r="AZ1194" s="27" t="str">
        <f>IFERROR(VLOOKUP(AY1194,vlookup!A$2:I$331,2,FALSE),"")</f>
        <v/>
      </c>
      <c r="BA1194" s="27" t="str">
        <f>IFERROR(VLOOKUP(AY1194,vlookup!A$2:I$331,3,FALSE),"")</f>
        <v/>
      </c>
      <c r="BB1194" s="5"/>
      <c r="BC1194" s="27" t="str">
        <f>IFERROR(VLOOKUP(BB1194,vlookup!D$2:E$331,2,FALSE),"")</f>
        <v/>
      </c>
      <c r="BD1194" s="5"/>
      <c r="BE1194" s="27" t="str">
        <f t="shared" si="191"/>
        <v/>
      </c>
      <c r="BF1194" s="27" t="str">
        <f>IFERROR(VLOOKUP(BE1194,vlookup!G$2:I$331,2,FALSE),"")</f>
        <v/>
      </c>
      <c r="BG1194" s="27" t="str">
        <f>IFERROR(VLOOKUP(BE1194,vlookup!G$2:I$331,3,FALSE),"")</f>
        <v/>
      </c>
      <c r="BH1194" s="5"/>
      <c r="BI1194" s="6"/>
      <c r="BJ1194" s="6"/>
      <c r="BK1194" s="6"/>
      <c r="BL1194" s="6"/>
    </row>
    <row r="1195" spans="1:64">
      <c r="A1195" s="4"/>
      <c r="B1195" s="5"/>
      <c r="C1195" s="27" t="str">
        <f>IFERROR(VLOOKUP(B1195,vlookup!A$2:I$331,2,FALSE),"")</f>
        <v/>
      </c>
      <c r="D1195" s="27" t="str">
        <f>IFERROR(VLOOKUP(B1195,vlookup!A$2:I$331,3,FALSE),"")</f>
        <v/>
      </c>
      <c r="E1195" s="5"/>
      <c r="F1195" s="27" t="str">
        <f>IFERROR(VLOOKUP(E1195,vlookup!D$2:E$331,2,FALSE),"")</f>
        <v/>
      </c>
      <c r="G1195" s="5"/>
      <c r="H1195" s="27" t="str">
        <f t="shared" si="182"/>
        <v/>
      </c>
      <c r="I1195" s="27" t="str">
        <f>IFERROR(VLOOKUP(H1195,vlookup!G$2:I$331,2,FALSE),"")</f>
        <v/>
      </c>
      <c r="J1195" s="27" t="str">
        <f>IFERROR(VLOOKUP(H1195,vlookup!G$2:I$331,3,FALSE),"")</f>
        <v/>
      </c>
      <c r="K1195" s="5"/>
      <c r="L1195" s="6"/>
      <c r="M1195" s="6"/>
      <c r="N1195" s="6"/>
      <c r="O1195" s="6"/>
      <c r="P1195" s="6"/>
      <c r="Q1195" s="14" t="str">
        <f t="shared" si="183"/>
        <v/>
      </c>
      <c r="R1195" s="5"/>
      <c r="S1195" s="6"/>
      <c r="T1195" s="6"/>
      <c r="U1195" s="5"/>
      <c r="V1195" s="45">
        <f t="shared" si="184"/>
        <v>0</v>
      </c>
      <c r="W1195" s="45">
        <f t="shared" si="185"/>
        <v>0</v>
      </c>
      <c r="X1195" s="45" t="e">
        <f t="shared" si="186"/>
        <v>#VALUE!</v>
      </c>
      <c r="Y1195" s="45">
        <f>IFERROR(VALUE(V1195),VLOOKUP(V1195,DayReplace[],2,0))</f>
        <v>0</v>
      </c>
      <c r="Z1195" s="45">
        <f>IF(V1195=0,1,
IF(OR(AND(COUNTIF(Table12[Normal and Leap Years],X1195),AA1195=3,Y1195=30),
AND(COUNTIF(Table9[MM Year],X1195),COUNTIF(Table13[Always 29-Day Months],AA1195),Y1195=30)),Y1195
-1,Y1195))</f>
        <v>1</v>
      </c>
      <c r="AA1195" s="45">
        <f>IFERROR(VALUE(W1195),VLOOKUP(W1195,MonthReplace[],2,0))</f>
        <v>0</v>
      </c>
      <c r="AB1195" s="45" t="e">
        <f>IF(COUNTIF(Table9[MM Year],X1195),VLOOKUP(AA1195,MonthSerial[],VLOOKUP(X1195,Table9[],3,0)+2,0),DATE(X1195,AA1195,0)-AC1195)</f>
        <v>#VALUE!</v>
      </c>
      <c r="AC1195" s="45" t="e">
        <f>IF(COUNTIF(Table9[MM Year],X1195),
VLOOKUP(X1195,Table9[],5,0),
DATE(X1195,1,0))</f>
        <v>#VALUE!</v>
      </c>
      <c r="AD1195" s="46" t="e">
        <f>IF(AA1195=0,DATE(YEAR(AC1195+1),7,16),
IF(V1195=0,IF(COUNTIF(Table9[MM Year],X1195),AC1195+AB1195+Z1195+15-DAY(AC1195+AB1195+Z1195+15)+16,AC1195+AB1195+Z1195-DAY(AC1195+AB1195+Z1195)+16),
IF(COUNTIF(Table9[MM Year],X1195),
IF(AC1195+AB1195+Z1195&lt;VLOOKUP(X1195,Table9[],7,0),AC1195
+AB1195+Z1195+VLOOKUP(X1195,Table9[],4,0),AC1195+AB1195+Z1195),AC1195
+AB1195+Z1195)))</f>
        <v>#VALUE!</v>
      </c>
      <c r="AE1195" s="42"/>
      <c r="AF1195" s="15" t="str">
        <f>IFERROR(IF(COUNTIF(Table9[MM Year],X1195),
IF(AD1195&lt;VLOOKUP(X1195,Table9[],7,0),AD1195
+VLOOKUP(X1195,Table9[],4,0),AD1195),AD1195
),"")</f>
        <v/>
      </c>
      <c r="AG1195" s="5"/>
      <c r="AH1195" s="5"/>
      <c r="AI1195" s="5"/>
      <c r="AJ1195" s="6"/>
      <c r="AK1195" s="6"/>
      <c r="AL1195" s="12" t="str">
        <f t="shared" si="187"/>
        <v/>
      </c>
      <c r="AM1195" s="5"/>
      <c r="AN1195" s="27" t="str">
        <f t="shared" si="188"/>
        <v/>
      </c>
      <c r="AO1195" s="5"/>
      <c r="AP1195" s="5"/>
      <c r="AQ1195" s="6"/>
      <c r="AR1195" s="12" t="str">
        <f t="shared" si="189"/>
        <v/>
      </c>
      <c r="AS1195" s="6"/>
      <c r="AT1195" s="5"/>
      <c r="AU1195" s="53"/>
      <c r="AV1195" s="53"/>
      <c r="AW1195" s="54"/>
      <c r="AX1195" s="15" t="str">
        <f t="shared" si="190"/>
        <v/>
      </c>
      <c r="AY1195" s="5"/>
      <c r="AZ1195" s="27" t="str">
        <f>IFERROR(VLOOKUP(AY1195,vlookup!A$2:I$331,2,FALSE),"")</f>
        <v/>
      </c>
      <c r="BA1195" s="27" t="str">
        <f>IFERROR(VLOOKUP(AY1195,vlookup!A$2:I$331,3,FALSE),"")</f>
        <v/>
      </c>
      <c r="BB1195" s="5"/>
      <c r="BC1195" s="27" t="str">
        <f>IFERROR(VLOOKUP(BB1195,vlookup!D$2:E$331,2,FALSE),"")</f>
        <v/>
      </c>
      <c r="BD1195" s="5"/>
      <c r="BE1195" s="27" t="str">
        <f t="shared" si="191"/>
        <v/>
      </c>
      <c r="BF1195" s="27" t="str">
        <f>IFERROR(VLOOKUP(BE1195,vlookup!G$2:I$331,2,FALSE),"")</f>
        <v/>
      </c>
      <c r="BG1195" s="27" t="str">
        <f>IFERROR(VLOOKUP(BE1195,vlookup!G$2:I$331,3,FALSE),"")</f>
        <v/>
      </c>
      <c r="BH1195" s="5"/>
      <c r="BI1195" s="6"/>
      <c r="BJ1195" s="6"/>
      <c r="BK1195" s="6"/>
      <c r="BL1195" s="6"/>
    </row>
    <row r="1196" spans="1:64">
      <c r="A1196" s="4"/>
      <c r="B1196" s="5"/>
      <c r="C1196" s="27" t="str">
        <f>IFERROR(VLOOKUP(B1196,vlookup!A$2:I$331,2,FALSE),"")</f>
        <v/>
      </c>
      <c r="D1196" s="27" t="str">
        <f>IFERROR(VLOOKUP(B1196,vlookup!A$2:I$331,3,FALSE),"")</f>
        <v/>
      </c>
      <c r="E1196" s="5"/>
      <c r="F1196" s="27" t="str">
        <f>IFERROR(VLOOKUP(E1196,vlookup!D$2:E$331,2,FALSE),"")</f>
        <v/>
      </c>
      <c r="G1196" s="5"/>
      <c r="H1196" s="27" t="str">
        <f t="shared" si="182"/>
        <v/>
      </c>
      <c r="I1196" s="27" t="str">
        <f>IFERROR(VLOOKUP(H1196,vlookup!G$2:I$331,2,FALSE),"")</f>
        <v/>
      </c>
      <c r="J1196" s="27" t="str">
        <f>IFERROR(VLOOKUP(H1196,vlookup!G$2:I$331,3,FALSE),"")</f>
        <v/>
      </c>
      <c r="K1196" s="5"/>
      <c r="L1196" s="6"/>
      <c r="M1196" s="6"/>
      <c r="N1196" s="6"/>
      <c r="O1196" s="6"/>
      <c r="P1196" s="6"/>
      <c r="Q1196" s="14" t="str">
        <f t="shared" si="183"/>
        <v/>
      </c>
      <c r="R1196" s="5"/>
      <c r="S1196" s="6"/>
      <c r="T1196" s="6"/>
      <c r="U1196" s="5"/>
      <c r="V1196" s="45">
        <f t="shared" si="184"/>
        <v>0</v>
      </c>
      <c r="W1196" s="45">
        <f t="shared" si="185"/>
        <v>0</v>
      </c>
      <c r="X1196" s="45" t="e">
        <f t="shared" si="186"/>
        <v>#VALUE!</v>
      </c>
      <c r="Y1196" s="45">
        <f>IFERROR(VALUE(V1196),VLOOKUP(V1196,DayReplace[],2,0))</f>
        <v>0</v>
      </c>
      <c r="Z1196" s="45">
        <f>IF(V1196=0,1,
IF(OR(AND(COUNTIF(Table12[Normal and Leap Years],X1196),AA1196=3,Y1196=30),
AND(COUNTIF(Table9[MM Year],X1196),COUNTIF(Table13[Always 29-Day Months],AA1196),Y1196=30)),Y1196
-1,Y1196))</f>
        <v>1</v>
      </c>
      <c r="AA1196" s="45">
        <f>IFERROR(VALUE(W1196),VLOOKUP(W1196,MonthReplace[],2,0))</f>
        <v>0</v>
      </c>
      <c r="AB1196" s="45" t="e">
        <f>IF(COUNTIF(Table9[MM Year],X1196),VLOOKUP(AA1196,MonthSerial[],VLOOKUP(X1196,Table9[],3,0)+2,0),DATE(X1196,AA1196,0)-AC1196)</f>
        <v>#VALUE!</v>
      </c>
      <c r="AC1196" s="45" t="e">
        <f>IF(COUNTIF(Table9[MM Year],X1196),
VLOOKUP(X1196,Table9[],5,0),
DATE(X1196,1,0))</f>
        <v>#VALUE!</v>
      </c>
      <c r="AD1196" s="46" t="e">
        <f>IF(AA1196=0,DATE(YEAR(AC1196+1),7,16),
IF(V1196=0,IF(COUNTIF(Table9[MM Year],X1196),AC1196+AB1196+Z1196+15-DAY(AC1196+AB1196+Z1196+15)+16,AC1196+AB1196+Z1196-DAY(AC1196+AB1196+Z1196)+16),
IF(COUNTIF(Table9[MM Year],X1196),
IF(AC1196+AB1196+Z1196&lt;VLOOKUP(X1196,Table9[],7,0),AC1196
+AB1196+Z1196+VLOOKUP(X1196,Table9[],4,0),AC1196+AB1196+Z1196),AC1196
+AB1196+Z1196)))</f>
        <v>#VALUE!</v>
      </c>
      <c r="AE1196" s="42"/>
      <c r="AF1196" s="15" t="str">
        <f>IFERROR(IF(COUNTIF(Table9[MM Year],X1196),
IF(AD1196&lt;VLOOKUP(X1196,Table9[],7,0),AD1196
+VLOOKUP(X1196,Table9[],4,0),AD1196),AD1196
),"")</f>
        <v/>
      </c>
      <c r="AG1196" s="5"/>
      <c r="AH1196" s="5"/>
      <c r="AI1196" s="5"/>
      <c r="AJ1196" s="6"/>
      <c r="AK1196" s="6"/>
      <c r="AL1196" s="12" t="str">
        <f t="shared" si="187"/>
        <v/>
      </c>
      <c r="AM1196" s="5"/>
      <c r="AN1196" s="27" t="str">
        <f t="shared" si="188"/>
        <v/>
      </c>
      <c r="AO1196" s="5"/>
      <c r="AP1196" s="5"/>
      <c r="AQ1196" s="6"/>
      <c r="AR1196" s="12" t="str">
        <f t="shared" si="189"/>
        <v/>
      </c>
      <c r="AS1196" s="6"/>
      <c r="AT1196" s="5"/>
      <c r="AU1196" s="53"/>
      <c r="AV1196" s="53"/>
      <c r="AW1196" s="54"/>
      <c r="AX1196" s="15" t="str">
        <f t="shared" si="190"/>
        <v/>
      </c>
      <c r="AY1196" s="5"/>
      <c r="AZ1196" s="27" t="str">
        <f>IFERROR(VLOOKUP(AY1196,vlookup!A$2:I$331,2,FALSE),"")</f>
        <v/>
      </c>
      <c r="BA1196" s="27" t="str">
        <f>IFERROR(VLOOKUP(AY1196,vlookup!A$2:I$331,3,FALSE),"")</f>
        <v/>
      </c>
      <c r="BB1196" s="5"/>
      <c r="BC1196" s="27" t="str">
        <f>IFERROR(VLOOKUP(BB1196,vlookup!D$2:E$331,2,FALSE),"")</f>
        <v/>
      </c>
      <c r="BD1196" s="5"/>
      <c r="BE1196" s="27" t="str">
        <f t="shared" si="191"/>
        <v/>
      </c>
      <c r="BF1196" s="27" t="str">
        <f>IFERROR(VLOOKUP(BE1196,vlookup!G$2:I$331,2,FALSE),"")</f>
        <v/>
      </c>
      <c r="BG1196" s="27" t="str">
        <f>IFERROR(VLOOKUP(BE1196,vlookup!G$2:I$331,3,FALSE),"")</f>
        <v/>
      </c>
      <c r="BH1196" s="5"/>
      <c r="BI1196" s="6"/>
      <c r="BJ1196" s="6"/>
      <c r="BK1196" s="6"/>
      <c r="BL1196" s="6"/>
    </row>
    <row r="1197" spans="1:64">
      <c r="A1197" s="4"/>
      <c r="B1197" s="5"/>
      <c r="C1197" s="27" t="str">
        <f>IFERROR(VLOOKUP(B1197,vlookup!A$2:I$331,2,FALSE),"")</f>
        <v/>
      </c>
      <c r="D1197" s="27" t="str">
        <f>IFERROR(VLOOKUP(B1197,vlookup!A$2:I$331,3,FALSE),"")</f>
        <v/>
      </c>
      <c r="E1197" s="5"/>
      <c r="F1197" s="27" t="str">
        <f>IFERROR(VLOOKUP(E1197,vlookup!D$2:E$331,2,FALSE),"")</f>
        <v/>
      </c>
      <c r="G1197" s="5"/>
      <c r="H1197" s="27" t="str">
        <f t="shared" si="182"/>
        <v/>
      </c>
      <c r="I1197" s="27" t="str">
        <f>IFERROR(VLOOKUP(H1197,vlookup!G$2:I$331,2,FALSE),"")</f>
        <v/>
      </c>
      <c r="J1197" s="27" t="str">
        <f>IFERROR(VLOOKUP(H1197,vlookup!G$2:I$331,3,FALSE),"")</f>
        <v/>
      </c>
      <c r="K1197" s="5"/>
      <c r="L1197" s="6"/>
      <c r="M1197" s="6"/>
      <c r="N1197" s="6"/>
      <c r="O1197" s="6"/>
      <c r="P1197" s="6"/>
      <c r="Q1197" s="14" t="str">
        <f t="shared" si="183"/>
        <v/>
      </c>
      <c r="R1197" s="5"/>
      <c r="S1197" s="6"/>
      <c r="T1197" s="6"/>
      <c r="U1197" s="5"/>
      <c r="V1197" s="45">
        <f t="shared" si="184"/>
        <v>0</v>
      </c>
      <c r="W1197" s="45">
        <f t="shared" si="185"/>
        <v>0</v>
      </c>
      <c r="X1197" s="45" t="e">
        <f t="shared" si="186"/>
        <v>#VALUE!</v>
      </c>
      <c r="Y1197" s="45">
        <f>IFERROR(VALUE(V1197),VLOOKUP(V1197,DayReplace[],2,0))</f>
        <v>0</v>
      </c>
      <c r="Z1197" s="45">
        <f>IF(V1197=0,1,
IF(OR(AND(COUNTIF(Table12[Normal and Leap Years],X1197),AA1197=3,Y1197=30),
AND(COUNTIF(Table9[MM Year],X1197),COUNTIF(Table13[Always 29-Day Months],AA1197),Y1197=30)),Y1197
-1,Y1197))</f>
        <v>1</v>
      </c>
      <c r="AA1197" s="45">
        <f>IFERROR(VALUE(W1197),VLOOKUP(W1197,MonthReplace[],2,0))</f>
        <v>0</v>
      </c>
      <c r="AB1197" s="45" t="e">
        <f>IF(COUNTIF(Table9[MM Year],X1197),VLOOKUP(AA1197,MonthSerial[],VLOOKUP(X1197,Table9[],3,0)+2,0),DATE(X1197,AA1197,0)-AC1197)</f>
        <v>#VALUE!</v>
      </c>
      <c r="AC1197" s="45" t="e">
        <f>IF(COUNTIF(Table9[MM Year],X1197),
VLOOKUP(X1197,Table9[],5,0),
DATE(X1197,1,0))</f>
        <v>#VALUE!</v>
      </c>
      <c r="AD1197" s="46" t="e">
        <f>IF(AA1197=0,DATE(YEAR(AC1197+1),7,16),
IF(V1197=0,IF(COUNTIF(Table9[MM Year],X1197),AC1197+AB1197+Z1197+15-DAY(AC1197+AB1197+Z1197+15)+16,AC1197+AB1197+Z1197-DAY(AC1197+AB1197+Z1197)+16),
IF(COUNTIF(Table9[MM Year],X1197),
IF(AC1197+AB1197+Z1197&lt;VLOOKUP(X1197,Table9[],7,0),AC1197
+AB1197+Z1197+VLOOKUP(X1197,Table9[],4,0),AC1197+AB1197+Z1197),AC1197
+AB1197+Z1197)))</f>
        <v>#VALUE!</v>
      </c>
      <c r="AE1197" s="42"/>
      <c r="AF1197" s="15" t="str">
        <f>IFERROR(IF(COUNTIF(Table9[MM Year],X1197),
IF(AD1197&lt;VLOOKUP(X1197,Table9[],7,0),AD1197
+VLOOKUP(X1197,Table9[],4,0),AD1197),AD1197
),"")</f>
        <v/>
      </c>
      <c r="AG1197" s="5"/>
      <c r="AH1197" s="5"/>
      <c r="AI1197" s="5"/>
      <c r="AJ1197" s="6"/>
      <c r="AK1197" s="6"/>
      <c r="AL1197" s="12" t="str">
        <f t="shared" si="187"/>
        <v/>
      </c>
      <c r="AM1197" s="5"/>
      <c r="AN1197" s="27" t="str">
        <f t="shared" si="188"/>
        <v/>
      </c>
      <c r="AO1197" s="5"/>
      <c r="AP1197" s="5"/>
      <c r="AQ1197" s="6"/>
      <c r="AR1197" s="12" t="str">
        <f t="shared" si="189"/>
        <v/>
      </c>
      <c r="AS1197" s="6"/>
      <c r="AT1197" s="5"/>
      <c r="AU1197" s="53"/>
      <c r="AV1197" s="53"/>
      <c r="AW1197" s="54"/>
      <c r="AX1197" s="15" t="str">
        <f t="shared" si="190"/>
        <v/>
      </c>
      <c r="AY1197" s="5"/>
      <c r="AZ1197" s="27" t="str">
        <f>IFERROR(VLOOKUP(AY1197,vlookup!A$2:I$331,2,FALSE),"")</f>
        <v/>
      </c>
      <c r="BA1197" s="27" t="str">
        <f>IFERROR(VLOOKUP(AY1197,vlookup!A$2:I$331,3,FALSE),"")</f>
        <v/>
      </c>
      <c r="BB1197" s="5"/>
      <c r="BC1197" s="27" t="str">
        <f>IFERROR(VLOOKUP(BB1197,vlookup!D$2:E$331,2,FALSE),"")</f>
        <v/>
      </c>
      <c r="BD1197" s="5"/>
      <c r="BE1197" s="27" t="str">
        <f t="shared" si="191"/>
        <v/>
      </c>
      <c r="BF1197" s="27" t="str">
        <f>IFERROR(VLOOKUP(BE1197,vlookup!G$2:I$331,2,FALSE),"")</f>
        <v/>
      </c>
      <c r="BG1197" s="27" t="str">
        <f>IFERROR(VLOOKUP(BE1197,vlookup!G$2:I$331,3,FALSE),"")</f>
        <v/>
      </c>
      <c r="BH1197" s="5"/>
      <c r="BI1197" s="6"/>
      <c r="BJ1197" s="6"/>
      <c r="BK1197" s="6"/>
      <c r="BL1197" s="6"/>
    </row>
    <row r="1198" spans="1:64">
      <c r="A1198" s="4"/>
      <c r="B1198" s="5"/>
      <c r="C1198" s="27" t="str">
        <f>IFERROR(VLOOKUP(B1198,vlookup!A$2:I$331,2,FALSE),"")</f>
        <v/>
      </c>
      <c r="D1198" s="27" t="str">
        <f>IFERROR(VLOOKUP(B1198,vlookup!A$2:I$331,3,FALSE),"")</f>
        <v/>
      </c>
      <c r="E1198" s="5"/>
      <c r="F1198" s="27" t="str">
        <f>IFERROR(VLOOKUP(E1198,vlookup!D$2:E$331,2,FALSE),"")</f>
        <v/>
      </c>
      <c r="G1198" s="5"/>
      <c r="H1198" s="27" t="str">
        <f t="shared" si="182"/>
        <v/>
      </c>
      <c r="I1198" s="27" t="str">
        <f>IFERROR(VLOOKUP(H1198,vlookup!G$2:I$331,2,FALSE),"")</f>
        <v/>
      </c>
      <c r="J1198" s="27" t="str">
        <f>IFERROR(VLOOKUP(H1198,vlookup!G$2:I$331,3,FALSE),"")</f>
        <v/>
      </c>
      <c r="K1198" s="5"/>
      <c r="L1198" s="6"/>
      <c r="M1198" s="6"/>
      <c r="N1198" s="6"/>
      <c r="O1198" s="6"/>
      <c r="P1198" s="6"/>
      <c r="Q1198" s="14" t="str">
        <f t="shared" si="183"/>
        <v/>
      </c>
      <c r="R1198" s="5"/>
      <c r="S1198" s="6"/>
      <c r="T1198" s="6"/>
      <c r="U1198" s="5"/>
      <c r="V1198" s="45">
        <f t="shared" si="184"/>
        <v>0</v>
      </c>
      <c r="W1198" s="45">
        <f t="shared" si="185"/>
        <v>0</v>
      </c>
      <c r="X1198" s="45" t="e">
        <f t="shared" si="186"/>
        <v>#VALUE!</v>
      </c>
      <c r="Y1198" s="45">
        <f>IFERROR(VALUE(V1198),VLOOKUP(V1198,DayReplace[],2,0))</f>
        <v>0</v>
      </c>
      <c r="Z1198" s="45">
        <f>IF(V1198=0,1,
IF(OR(AND(COUNTIF(Table12[Normal and Leap Years],X1198),AA1198=3,Y1198=30),
AND(COUNTIF(Table9[MM Year],X1198),COUNTIF(Table13[Always 29-Day Months],AA1198),Y1198=30)),Y1198
-1,Y1198))</f>
        <v>1</v>
      </c>
      <c r="AA1198" s="45">
        <f>IFERROR(VALUE(W1198),VLOOKUP(W1198,MonthReplace[],2,0))</f>
        <v>0</v>
      </c>
      <c r="AB1198" s="45" t="e">
        <f>IF(COUNTIF(Table9[MM Year],X1198),VLOOKUP(AA1198,MonthSerial[],VLOOKUP(X1198,Table9[],3,0)+2,0),DATE(X1198,AA1198,0)-AC1198)</f>
        <v>#VALUE!</v>
      </c>
      <c r="AC1198" s="45" t="e">
        <f>IF(COUNTIF(Table9[MM Year],X1198),
VLOOKUP(X1198,Table9[],5,0),
DATE(X1198,1,0))</f>
        <v>#VALUE!</v>
      </c>
      <c r="AD1198" s="46" t="e">
        <f>IF(AA1198=0,DATE(YEAR(AC1198+1),7,16),
IF(V1198=0,IF(COUNTIF(Table9[MM Year],X1198),AC1198+AB1198+Z1198+15-DAY(AC1198+AB1198+Z1198+15)+16,AC1198+AB1198+Z1198-DAY(AC1198+AB1198+Z1198)+16),
IF(COUNTIF(Table9[MM Year],X1198),
IF(AC1198+AB1198+Z1198&lt;VLOOKUP(X1198,Table9[],7,0),AC1198
+AB1198+Z1198+VLOOKUP(X1198,Table9[],4,0),AC1198+AB1198+Z1198),AC1198
+AB1198+Z1198)))</f>
        <v>#VALUE!</v>
      </c>
      <c r="AE1198" s="42"/>
      <c r="AF1198" s="15" t="str">
        <f>IFERROR(IF(COUNTIF(Table9[MM Year],X1198),
IF(AD1198&lt;VLOOKUP(X1198,Table9[],7,0),AD1198
+VLOOKUP(X1198,Table9[],4,0),AD1198),AD1198
),"")</f>
        <v/>
      </c>
      <c r="AG1198" s="5"/>
      <c r="AH1198" s="5"/>
      <c r="AI1198" s="5"/>
      <c r="AJ1198" s="6"/>
      <c r="AK1198" s="6"/>
      <c r="AL1198" s="12" t="str">
        <f t="shared" si="187"/>
        <v/>
      </c>
      <c r="AM1198" s="5"/>
      <c r="AN1198" s="27" t="str">
        <f t="shared" si="188"/>
        <v/>
      </c>
      <c r="AO1198" s="5"/>
      <c r="AP1198" s="5"/>
      <c r="AQ1198" s="6"/>
      <c r="AR1198" s="12" t="str">
        <f t="shared" si="189"/>
        <v/>
      </c>
      <c r="AS1198" s="6"/>
      <c r="AT1198" s="5"/>
      <c r="AU1198" s="53"/>
      <c r="AV1198" s="53"/>
      <c r="AW1198" s="54"/>
      <c r="AX1198" s="15" t="str">
        <f t="shared" si="190"/>
        <v/>
      </c>
      <c r="AY1198" s="5"/>
      <c r="AZ1198" s="27" t="str">
        <f>IFERROR(VLOOKUP(AY1198,vlookup!A$2:I$331,2,FALSE),"")</f>
        <v/>
      </c>
      <c r="BA1198" s="27" t="str">
        <f>IFERROR(VLOOKUP(AY1198,vlookup!A$2:I$331,3,FALSE),"")</f>
        <v/>
      </c>
      <c r="BB1198" s="5"/>
      <c r="BC1198" s="27" t="str">
        <f>IFERROR(VLOOKUP(BB1198,vlookup!D$2:E$331,2,FALSE),"")</f>
        <v/>
      </c>
      <c r="BD1198" s="5"/>
      <c r="BE1198" s="27" t="str">
        <f t="shared" si="191"/>
        <v/>
      </c>
      <c r="BF1198" s="27" t="str">
        <f>IFERROR(VLOOKUP(BE1198,vlookup!G$2:I$331,2,FALSE),"")</f>
        <v/>
      </c>
      <c r="BG1198" s="27" t="str">
        <f>IFERROR(VLOOKUP(BE1198,vlookup!G$2:I$331,3,FALSE),"")</f>
        <v/>
      </c>
      <c r="BH1198" s="5"/>
      <c r="BI1198" s="6"/>
      <c r="BJ1198" s="6"/>
      <c r="BK1198" s="6"/>
      <c r="BL1198" s="6"/>
    </row>
    <row r="1199" spans="1:64">
      <c r="A1199" s="4"/>
      <c r="B1199" s="5"/>
      <c r="C1199" s="27" t="str">
        <f>IFERROR(VLOOKUP(B1199,vlookup!A$2:I$331,2,FALSE),"")</f>
        <v/>
      </c>
      <c r="D1199" s="27" t="str">
        <f>IFERROR(VLOOKUP(B1199,vlookup!A$2:I$331,3,FALSE),"")</f>
        <v/>
      </c>
      <c r="E1199" s="5"/>
      <c r="F1199" s="27" t="str">
        <f>IFERROR(VLOOKUP(E1199,vlookup!D$2:E$331,2,FALSE),"")</f>
        <v/>
      </c>
      <c r="G1199" s="5"/>
      <c r="H1199" s="27" t="str">
        <f t="shared" si="182"/>
        <v/>
      </c>
      <c r="I1199" s="27" t="str">
        <f>IFERROR(VLOOKUP(H1199,vlookup!G$2:I$331,2,FALSE),"")</f>
        <v/>
      </c>
      <c r="J1199" s="27" t="str">
        <f>IFERROR(VLOOKUP(H1199,vlookup!G$2:I$331,3,FALSE),"")</f>
        <v/>
      </c>
      <c r="K1199" s="5"/>
      <c r="L1199" s="6"/>
      <c r="M1199" s="6"/>
      <c r="N1199" s="6"/>
      <c r="O1199" s="6"/>
      <c r="P1199" s="6"/>
      <c r="Q1199" s="14" t="str">
        <f t="shared" si="183"/>
        <v/>
      </c>
      <c r="R1199" s="5"/>
      <c r="S1199" s="6"/>
      <c r="T1199" s="6"/>
      <c r="U1199" s="5"/>
      <c r="V1199" s="45">
        <f t="shared" si="184"/>
        <v>0</v>
      </c>
      <c r="W1199" s="45">
        <f t="shared" si="185"/>
        <v>0</v>
      </c>
      <c r="X1199" s="45" t="e">
        <f t="shared" si="186"/>
        <v>#VALUE!</v>
      </c>
      <c r="Y1199" s="45">
        <f>IFERROR(VALUE(V1199),VLOOKUP(V1199,DayReplace[],2,0))</f>
        <v>0</v>
      </c>
      <c r="Z1199" s="45">
        <f>IF(V1199=0,1,
IF(OR(AND(COUNTIF(Table12[Normal and Leap Years],X1199),AA1199=3,Y1199=30),
AND(COUNTIF(Table9[MM Year],X1199),COUNTIF(Table13[Always 29-Day Months],AA1199),Y1199=30)),Y1199
-1,Y1199))</f>
        <v>1</v>
      </c>
      <c r="AA1199" s="45">
        <f>IFERROR(VALUE(W1199),VLOOKUP(W1199,MonthReplace[],2,0))</f>
        <v>0</v>
      </c>
      <c r="AB1199" s="45" t="e">
        <f>IF(COUNTIF(Table9[MM Year],X1199),VLOOKUP(AA1199,MonthSerial[],VLOOKUP(X1199,Table9[],3,0)+2,0),DATE(X1199,AA1199,0)-AC1199)</f>
        <v>#VALUE!</v>
      </c>
      <c r="AC1199" s="45" t="e">
        <f>IF(COUNTIF(Table9[MM Year],X1199),
VLOOKUP(X1199,Table9[],5,0),
DATE(X1199,1,0))</f>
        <v>#VALUE!</v>
      </c>
      <c r="AD1199" s="46" t="e">
        <f>IF(AA1199=0,DATE(YEAR(AC1199+1),7,16),
IF(V1199=0,IF(COUNTIF(Table9[MM Year],X1199),AC1199+AB1199+Z1199+15-DAY(AC1199+AB1199+Z1199+15)+16,AC1199+AB1199+Z1199-DAY(AC1199+AB1199+Z1199)+16),
IF(COUNTIF(Table9[MM Year],X1199),
IF(AC1199+AB1199+Z1199&lt;VLOOKUP(X1199,Table9[],7,0),AC1199
+AB1199+Z1199+VLOOKUP(X1199,Table9[],4,0),AC1199+AB1199+Z1199),AC1199
+AB1199+Z1199)))</f>
        <v>#VALUE!</v>
      </c>
      <c r="AE1199" s="42"/>
      <c r="AF1199" s="15" t="str">
        <f>IFERROR(IF(COUNTIF(Table9[MM Year],X1199),
IF(AD1199&lt;VLOOKUP(X1199,Table9[],7,0),AD1199
+VLOOKUP(X1199,Table9[],4,0),AD1199),AD1199
),"")</f>
        <v/>
      </c>
      <c r="AG1199" s="5"/>
      <c r="AH1199" s="5"/>
      <c r="AI1199" s="5"/>
      <c r="AJ1199" s="6"/>
      <c r="AK1199" s="6"/>
      <c r="AL1199" s="12" t="str">
        <f t="shared" si="187"/>
        <v/>
      </c>
      <c r="AM1199" s="5"/>
      <c r="AN1199" s="27" t="str">
        <f t="shared" si="188"/>
        <v/>
      </c>
      <c r="AO1199" s="5"/>
      <c r="AP1199" s="5"/>
      <c r="AQ1199" s="6"/>
      <c r="AR1199" s="12" t="str">
        <f t="shared" si="189"/>
        <v/>
      </c>
      <c r="AS1199" s="6"/>
      <c r="AT1199" s="5"/>
      <c r="AU1199" s="53"/>
      <c r="AV1199" s="53"/>
      <c r="AW1199" s="54"/>
      <c r="AX1199" s="15" t="str">
        <f t="shared" si="190"/>
        <v/>
      </c>
      <c r="AY1199" s="5"/>
      <c r="AZ1199" s="27" t="str">
        <f>IFERROR(VLOOKUP(AY1199,vlookup!A$2:I$331,2,FALSE),"")</f>
        <v/>
      </c>
      <c r="BA1199" s="27" t="str">
        <f>IFERROR(VLOOKUP(AY1199,vlookup!A$2:I$331,3,FALSE),"")</f>
        <v/>
      </c>
      <c r="BB1199" s="5"/>
      <c r="BC1199" s="27" t="str">
        <f>IFERROR(VLOOKUP(BB1199,vlookup!D$2:E$331,2,FALSE),"")</f>
        <v/>
      </c>
      <c r="BD1199" s="5"/>
      <c r="BE1199" s="27" t="str">
        <f t="shared" si="191"/>
        <v/>
      </c>
      <c r="BF1199" s="27" t="str">
        <f>IFERROR(VLOOKUP(BE1199,vlookup!G$2:I$331,2,FALSE),"")</f>
        <v/>
      </c>
      <c r="BG1199" s="27" t="str">
        <f>IFERROR(VLOOKUP(BE1199,vlookup!G$2:I$331,3,FALSE),"")</f>
        <v/>
      </c>
      <c r="BH1199" s="5"/>
      <c r="BI1199" s="6"/>
      <c r="BJ1199" s="6"/>
      <c r="BK1199" s="6"/>
      <c r="BL1199" s="6"/>
    </row>
    <row r="1200" spans="1:64">
      <c r="A1200" s="4"/>
      <c r="B1200" s="5"/>
      <c r="C1200" s="27" t="str">
        <f>IFERROR(VLOOKUP(B1200,vlookup!A$2:I$331,2,FALSE),"")</f>
        <v/>
      </c>
      <c r="D1200" s="27" t="str">
        <f>IFERROR(VLOOKUP(B1200,vlookup!A$2:I$331,3,FALSE),"")</f>
        <v/>
      </c>
      <c r="E1200" s="5"/>
      <c r="F1200" s="27" t="str">
        <f>IFERROR(VLOOKUP(E1200,vlookup!D$2:E$331,2,FALSE),"")</f>
        <v/>
      </c>
      <c r="G1200" s="5"/>
      <c r="H1200" s="27" t="str">
        <f t="shared" si="182"/>
        <v/>
      </c>
      <c r="I1200" s="27" t="str">
        <f>IFERROR(VLOOKUP(H1200,vlookup!G$2:I$331,2,FALSE),"")</f>
        <v/>
      </c>
      <c r="J1200" s="27" t="str">
        <f>IFERROR(VLOOKUP(H1200,vlookup!G$2:I$331,3,FALSE),"")</f>
        <v/>
      </c>
      <c r="K1200" s="5"/>
      <c r="L1200" s="6"/>
      <c r="M1200" s="6"/>
      <c r="N1200" s="6"/>
      <c r="O1200" s="6"/>
      <c r="P1200" s="6"/>
      <c r="Q1200" s="14" t="str">
        <f t="shared" si="183"/>
        <v/>
      </c>
      <c r="R1200" s="5"/>
      <c r="S1200" s="6"/>
      <c r="T1200" s="6"/>
      <c r="U1200" s="5"/>
      <c r="V1200" s="45">
        <f t="shared" si="184"/>
        <v>0</v>
      </c>
      <c r="W1200" s="45">
        <f t="shared" si="185"/>
        <v>0</v>
      </c>
      <c r="X1200" s="45" t="e">
        <f t="shared" si="186"/>
        <v>#VALUE!</v>
      </c>
      <c r="Y1200" s="45">
        <f>IFERROR(VALUE(V1200),VLOOKUP(V1200,DayReplace[],2,0))</f>
        <v>0</v>
      </c>
      <c r="Z1200" s="45">
        <f>IF(V1200=0,1,
IF(OR(AND(COUNTIF(Table12[Normal and Leap Years],X1200),AA1200=3,Y1200=30),
AND(COUNTIF(Table9[MM Year],X1200),COUNTIF(Table13[Always 29-Day Months],AA1200),Y1200=30)),Y1200
-1,Y1200))</f>
        <v>1</v>
      </c>
      <c r="AA1200" s="45">
        <f>IFERROR(VALUE(W1200),VLOOKUP(W1200,MonthReplace[],2,0))</f>
        <v>0</v>
      </c>
      <c r="AB1200" s="45" t="e">
        <f>IF(COUNTIF(Table9[MM Year],X1200),VLOOKUP(AA1200,MonthSerial[],VLOOKUP(X1200,Table9[],3,0)+2,0),DATE(X1200,AA1200,0)-AC1200)</f>
        <v>#VALUE!</v>
      </c>
      <c r="AC1200" s="45" t="e">
        <f>IF(COUNTIF(Table9[MM Year],X1200),
VLOOKUP(X1200,Table9[],5,0),
DATE(X1200,1,0))</f>
        <v>#VALUE!</v>
      </c>
      <c r="AD1200" s="46" t="e">
        <f>IF(AA1200=0,DATE(YEAR(AC1200+1),7,16),
IF(V1200=0,IF(COUNTIF(Table9[MM Year],X1200),AC1200+AB1200+Z1200+15-DAY(AC1200+AB1200+Z1200+15)+16,AC1200+AB1200+Z1200-DAY(AC1200+AB1200+Z1200)+16),
IF(COUNTIF(Table9[MM Year],X1200),
IF(AC1200+AB1200+Z1200&lt;VLOOKUP(X1200,Table9[],7,0),AC1200
+AB1200+Z1200+VLOOKUP(X1200,Table9[],4,0),AC1200+AB1200+Z1200),AC1200
+AB1200+Z1200)))</f>
        <v>#VALUE!</v>
      </c>
      <c r="AE1200" s="42"/>
      <c r="AF1200" s="15" t="str">
        <f>IFERROR(IF(COUNTIF(Table9[MM Year],X1200),
IF(AD1200&lt;VLOOKUP(X1200,Table9[],7,0),AD1200
+VLOOKUP(X1200,Table9[],4,0),AD1200),AD1200
),"")</f>
        <v/>
      </c>
      <c r="AG1200" s="5"/>
      <c r="AH1200" s="5"/>
      <c r="AI1200" s="5"/>
      <c r="AJ1200" s="6"/>
      <c r="AK1200" s="6"/>
      <c r="AL1200" s="12" t="str">
        <f t="shared" si="187"/>
        <v/>
      </c>
      <c r="AM1200" s="5"/>
      <c r="AN1200" s="27" t="str">
        <f t="shared" si="188"/>
        <v/>
      </c>
      <c r="AO1200" s="5"/>
      <c r="AP1200" s="5"/>
      <c r="AQ1200" s="6"/>
      <c r="AR1200" s="12" t="str">
        <f t="shared" si="189"/>
        <v/>
      </c>
      <c r="AS1200" s="6"/>
      <c r="AT1200" s="5"/>
      <c r="AU1200" s="53"/>
      <c r="AV1200" s="53"/>
      <c r="AW1200" s="54"/>
      <c r="AX1200" s="15" t="str">
        <f t="shared" si="190"/>
        <v/>
      </c>
      <c r="AY1200" s="5"/>
      <c r="AZ1200" s="27" t="str">
        <f>IFERROR(VLOOKUP(AY1200,vlookup!A$2:I$331,2,FALSE),"")</f>
        <v/>
      </c>
      <c r="BA1200" s="27" t="str">
        <f>IFERROR(VLOOKUP(AY1200,vlookup!A$2:I$331,3,FALSE),"")</f>
        <v/>
      </c>
      <c r="BB1200" s="5"/>
      <c r="BC1200" s="27" t="str">
        <f>IFERROR(VLOOKUP(BB1200,vlookup!D$2:E$331,2,FALSE),"")</f>
        <v/>
      </c>
      <c r="BD1200" s="5"/>
      <c r="BE1200" s="27" t="str">
        <f t="shared" si="191"/>
        <v/>
      </c>
      <c r="BF1200" s="27" t="str">
        <f>IFERROR(VLOOKUP(BE1200,vlookup!G$2:I$331,2,FALSE),"")</f>
        <v/>
      </c>
      <c r="BG1200" s="27" t="str">
        <f>IFERROR(VLOOKUP(BE1200,vlookup!G$2:I$331,3,FALSE),"")</f>
        <v/>
      </c>
      <c r="BH1200" s="5"/>
      <c r="BI1200" s="6"/>
      <c r="BJ1200" s="6"/>
      <c r="BK1200" s="6"/>
      <c r="BL1200" s="6"/>
    </row>
    <row r="1201" spans="1:64">
      <c r="A1201" s="4"/>
      <c r="B1201" s="5"/>
      <c r="C1201" s="27" t="str">
        <f>IFERROR(VLOOKUP(B1201,vlookup!A$2:I$331,2,FALSE),"")</f>
        <v/>
      </c>
      <c r="D1201" s="27" t="str">
        <f>IFERROR(VLOOKUP(B1201,vlookup!A$2:I$331,3,FALSE),"")</f>
        <v/>
      </c>
      <c r="E1201" s="5"/>
      <c r="F1201" s="27" t="str">
        <f>IFERROR(VLOOKUP(E1201,vlookup!D$2:E$331,2,FALSE),"")</f>
        <v/>
      </c>
      <c r="G1201" s="5"/>
      <c r="H1201" s="27" t="str">
        <f t="shared" si="182"/>
        <v/>
      </c>
      <c r="I1201" s="27" t="str">
        <f>IFERROR(VLOOKUP(H1201,vlookup!G$2:I$331,2,FALSE),"")</f>
        <v/>
      </c>
      <c r="J1201" s="27" t="str">
        <f>IFERROR(VLOOKUP(H1201,vlookup!G$2:I$331,3,FALSE),"")</f>
        <v/>
      </c>
      <c r="K1201" s="5"/>
      <c r="L1201" s="6"/>
      <c r="M1201" s="6"/>
      <c r="N1201" s="6"/>
      <c r="O1201" s="6"/>
      <c r="P1201" s="6"/>
      <c r="Q1201" s="14" t="str">
        <f t="shared" si="183"/>
        <v/>
      </c>
      <c r="R1201" s="5"/>
      <c r="S1201" s="6"/>
      <c r="T1201" s="6"/>
      <c r="U1201" s="5"/>
      <c r="V1201" s="45">
        <f t="shared" si="184"/>
        <v>0</v>
      </c>
      <c r="W1201" s="45">
        <f t="shared" si="185"/>
        <v>0</v>
      </c>
      <c r="X1201" s="45" t="e">
        <f t="shared" si="186"/>
        <v>#VALUE!</v>
      </c>
      <c r="Y1201" s="45">
        <f>IFERROR(VALUE(V1201),VLOOKUP(V1201,DayReplace[],2,0))</f>
        <v>0</v>
      </c>
      <c r="Z1201" s="45">
        <f>IF(V1201=0,1,
IF(OR(AND(COUNTIF(Table12[Normal and Leap Years],X1201),AA1201=3,Y1201=30),
AND(COUNTIF(Table9[MM Year],X1201),COUNTIF(Table13[Always 29-Day Months],AA1201),Y1201=30)),Y1201
-1,Y1201))</f>
        <v>1</v>
      </c>
      <c r="AA1201" s="45">
        <f>IFERROR(VALUE(W1201),VLOOKUP(W1201,MonthReplace[],2,0))</f>
        <v>0</v>
      </c>
      <c r="AB1201" s="45" t="e">
        <f>IF(COUNTIF(Table9[MM Year],X1201),VLOOKUP(AA1201,MonthSerial[],VLOOKUP(X1201,Table9[],3,0)+2,0),DATE(X1201,AA1201,0)-AC1201)</f>
        <v>#VALUE!</v>
      </c>
      <c r="AC1201" s="45" t="e">
        <f>IF(COUNTIF(Table9[MM Year],X1201),
VLOOKUP(X1201,Table9[],5,0),
DATE(X1201,1,0))</f>
        <v>#VALUE!</v>
      </c>
      <c r="AD1201" s="46" t="e">
        <f>IF(AA1201=0,DATE(YEAR(AC1201+1),7,16),
IF(V1201=0,IF(COUNTIF(Table9[MM Year],X1201),AC1201+AB1201+Z1201+15-DAY(AC1201+AB1201+Z1201+15)+16,AC1201+AB1201+Z1201-DAY(AC1201+AB1201+Z1201)+16),
IF(COUNTIF(Table9[MM Year],X1201),
IF(AC1201+AB1201+Z1201&lt;VLOOKUP(X1201,Table9[],7,0),AC1201
+AB1201+Z1201+VLOOKUP(X1201,Table9[],4,0),AC1201+AB1201+Z1201),AC1201
+AB1201+Z1201)))</f>
        <v>#VALUE!</v>
      </c>
      <c r="AE1201" s="42"/>
      <c r="AF1201" s="15" t="str">
        <f>IFERROR(IF(COUNTIF(Table9[MM Year],X1201),
IF(AD1201&lt;VLOOKUP(X1201,Table9[],7,0),AD1201
+VLOOKUP(X1201,Table9[],4,0),AD1201),AD1201
),"")</f>
        <v/>
      </c>
      <c r="AG1201" s="5"/>
      <c r="AH1201" s="5"/>
      <c r="AI1201" s="5"/>
      <c r="AJ1201" s="6"/>
      <c r="AK1201" s="6"/>
      <c r="AL1201" s="12" t="str">
        <f t="shared" si="187"/>
        <v/>
      </c>
      <c r="AM1201" s="5"/>
      <c r="AN1201" s="27" t="str">
        <f t="shared" si="188"/>
        <v/>
      </c>
      <c r="AO1201" s="5"/>
      <c r="AP1201" s="5"/>
      <c r="AQ1201" s="6"/>
      <c r="AR1201" s="12" t="str">
        <f t="shared" si="189"/>
        <v/>
      </c>
      <c r="AS1201" s="6"/>
      <c r="AT1201" s="5"/>
      <c r="AU1201" s="53"/>
      <c r="AV1201" s="53"/>
      <c r="AW1201" s="54"/>
      <c r="AX1201" s="15" t="str">
        <f t="shared" si="190"/>
        <v/>
      </c>
      <c r="AY1201" s="5"/>
      <c r="AZ1201" s="27" t="str">
        <f>IFERROR(VLOOKUP(AY1201,vlookup!A$2:I$331,2,FALSE),"")</f>
        <v/>
      </c>
      <c r="BA1201" s="27" t="str">
        <f>IFERROR(VLOOKUP(AY1201,vlookup!A$2:I$331,3,FALSE),"")</f>
        <v/>
      </c>
      <c r="BB1201" s="5"/>
      <c r="BC1201" s="27" t="str">
        <f>IFERROR(VLOOKUP(BB1201,vlookup!D$2:E$331,2,FALSE),"")</f>
        <v/>
      </c>
      <c r="BD1201" s="5"/>
      <c r="BE1201" s="27" t="str">
        <f t="shared" si="191"/>
        <v/>
      </c>
      <c r="BF1201" s="27" t="str">
        <f>IFERROR(VLOOKUP(BE1201,vlookup!G$2:I$331,2,FALSE),"")</f>
        <v/>
      </c>
      <c r="BG1201" s="27" t="str">
        <f>IFERROR(VLOOKUP(BE1201,vlookup!G$2:I$331,3,FALSE),"")</f>
        <v/>
      </c>
      <c r="BH1201" s="5"/>
      <c r="BI1201" s="6"/>
      <c r="BJ1201" s="6"/>
      <c r="BK1201" s="6"/>
      <c r="BL1201" s="6"/>
    </row>
    <row r="1202" spans="1:64">
      <c r="A1202" s="4"/>
      <c r="B1202" s="5"/>
      <c r="C1202" s="27" t="str">
        <f>IFERROR(VLOOKUP(B1202,vlookup!A$2:I$331,2,FALSE),"")</f>
        <v/>
      </c>
      <c r="D1202" s="27" t="str">
        <f>IFERROR(VLOOKUP(B1202,vlookup!A$2:I$331,3,FALSE),"")</f>
        <v/>
      </c>
      <c r="E1202" s="5"/>
      <c r="F1202" s="27" t="str">
        <f>IFERROR(VLOOKUP(E1202,vlookup!D$2:E$331,2,FALSE),"")</f>
        <v/>
      </c>
      <c r="G1202" s="5"/>
      <c r="H1202" s="27" t="str">
        <f t="shared" si="182"/>
        <v/>
      </c>
      <c r="I1202" s="27" t="str">
        <f>IFERROR(VLOOKUP(H1202,vlookup!G$2:I$331,2,FALSE),"")</f>
        <v/>
      </c>
      <c r="J1202" s="27" t="str">
        <f>IFERROR(VLOOKUP(H1202,vlookup!G$2:I$331,3,FALSE),"")</f>
        <v/>
      </c>
      <c r="K1202" s="5"/>
      <c r="L1202" s="6"/>
      <c r="M1202" s="6"/>
      <c r="N1202" s="6"/>
      <c r="O1202" s="6"/>
      <c r="P1202" s="6"/>
      <c r="Q1202" s="14" t="str">
        <f t="shared" si="183"/>
        <v/>
      </c>
      <c r="R1202" s="5"/>
      <c r="S1202" s="6"/>
      <c r="T1202" s="6"/>
      <c r="U1202" s="5"/>
      <c r="V1202" s="45">
        <f t="shared" si="184"/>
        <v>0</v>
      </c>
      <c r="W1202" s="45">
        <f t="shared" si="185"/>
        <v>0</v>
      </c>
      <c r="X1202" s="45" t="e">
        <f t="shared" si="186"/>
        <v>#VALUE!</v>
      </c>
      <c r="Y1202" s="45">
        <f>IFERROR(VALUE(V1202),VLOOKUP(V1202,DayReplace[],2,0))</f>
        <v>0</v>
      </c>
      <c r="Z1202" s="45">
        <f>IF(V1202=0,1,
IF(OR(AND(COUNTIF(Table12[Normal and Leap Years],X1202),AA1202=3,Y1202=30),
AND(COUNTIF(Table9[MM Year],X1202),COUNTIF(Table13[Always 29-Day Months],AA1202),Y1202=30)),Y1202
-1,Y1202))</f>
        <v>1</v>
      </c>
      <c r="AA1202" s="45">
        <f>IFERROR(VALUE(W1202),VLOOKUP(W1202,MonthReplace[],2,0))</f>
        <v>0</v>
      </c>
      <c r="AB1202" s="45" t="e">
        <f>IF(COUNTIF(Table9[MM Year],X1202),VLOOKUP(AA1202,MonthSerial[],VLOOKUP(X1202,Table9[],3,0)+2,0),DATE(X1202,AA1202,0)-AC1202)</f>
        <v>#VALUE!</v>
      </c>
      <c r="AC1202" s="45" t="e">
        <f>IF(COUNTIF(Table9[MM Year],X1202),
VLOOKUP(X1202,Table9[],5,0),
DATE(X1202,1,0))</f>
        <v>#VALUE!</v>
      </c>
      <c r="AD1202" s="46" t="e">
        <f>IF(AA1202=0,DATE(YEAR(AC1202+1),7,16),
IF(V1202=0,IF(COUNTIF(Table9[MM Year],X1202),AC1202+AB1202+Z1202+15-DAY(AC1202+AB1202+Z1202+15)+16,AC1202+AB1202+Z1202-DAY(AC1202+AB1202+Z1202)+16),
IF(COUNTIF(Table9[MM Year],X1202),
IF(AC1202+AB1202+Z1202&lt;VLOOKUP(X1202,Table9[],7,0),AC1202
+AB1202+Z1202+VLOOKUP(X1202,Table9[],4,0),AC1202+AB1202+Z1202),AC1202
+AB1202+Z1202)))</f>
        <v>#VALUE!</v>
      </c>
      <c r="AE1202" s="42"/>
      <c r="AF1202" s="15" t="str">
        <f>IFERROR(IF(COUNTIF(Table9[MM Year],X1202),
IF(AD1202&lt;VLOOKUP(X1202,Table9[],7,0),AD1202
+VLOOKUP(X1202,Table9[],4,0),AD1202),AD1202
),"")</f>
        <v/>
      </c>
      <c r="AG1202" s="5"/>
      <c r="AH1202" s="5"/>
      <c r="AI1202" s="5"/>
      <c r="AJ1202" s="6"/>
      <c r="AK1202" s="6"/>
      <c r="AL1202" s="12" t="str">
        <f t="shared" si="187"/>
        <v/>
      </c>
      <c r="AM1202" s="5"/>
      <c r="AN1202" s="27" t="str">
        <f t="shared" si="188"/>
        <v/>
      </c>
      <c r="AO1202" s="5"/>
      <c r="AP1202" s="5"/>
      <c r="AQ1202" s="6"/>
      <c r="AR1202" s="12" t="str">
        <f t="shared" si="189"/>
        <v/>
      </c>
      <c r="AS1202" s="6"/>
      <c r="AT1202" s="5"/>
      <c r="AU1202" s="53"/>
      <c r="AV1202" s="53"/>
      <c r="AW1202" s="54"/>
      <c r="AX1202" s="15" t="str">
        <f t="shared" si="190"/>
        <v/>
      </c>
      <c r="AY1202" s="5"/>
      <c r="AZ1202" s="27" t="str">
        <f>IFERROR(VLOOKUP(AY1202,vlookup!A$2:I$331,2,FALSE),"")</f>
        <v/>
      </c>
      <c r="BA1202" s="27" t="str">
        <f>IFERROR(VLOOKUP(AY1202,vlookup!A$2:I$331,3,FALSE),"")</f>
        <v/>
      </c>
      <c r="BB1202" s="5"/>
      <c r="BC1202" s="27" t="str">
        <f>IFERROR(VLOOKUP(BB1202,vlookup!D$2:E$331,2,FALSE),"")</f>
        <v/>
      </c>
      <c r="BD1202" s="5"/>
      <c r="BE1202" s="27" t="str">
        <f t="shared" si="191"/>
        <v/>
      </c>
      <c r="BF1202" s="27" t="str">
        <f>IFERROR(VLOOKUP(BE1202,vlookup!G$2:I$331,2,FALSE),"")</f>
        <v/>
      </c>
      <c r="BG1202" s="27" t="str">
        <f>IFERROR(VLOOKUP(BE1202,vlookup!G$2:I$331,3,FALSE),"")</f>
        <v/>
      </c>
      <c r="BH1202" s="5"/>
      <c r="BI1202" s="6"/>
      <c r="BJ1202" s="6"/>
      <c r="BK1202" s="6"/>
      <c r="BL1202" s="6"/>
    </row>
    <row r="1203" spans="1:64">
      <c r="A1203" s="4"/>
      <c r="B1203" s="5"/>
      <c r="C1203" s="27" t="str">
        <f>IFERROR(VLOOKUP(B1203,vlookup!A$2:I$331,2,FALSE),"")</f>
        <v/>
      </c>
      <c r="D1203" s="27" t="str">
        <f>IFERROR(VLOOKUP(B1203,vlookup!A$2:I$331,3,FALSE),"")</f>
        <v/>
      </c>
      <c r="E1203" s="5"/>
      <c r="F1203" s="27" t="str">
        <f>IFERROR(VLOOKUP(E1203,vlookup!D$2:E$331,2,FALSE),"")</f>
        <v/>
      </c>
      <c r="G1203" s="5"/>
      <c r="H1203" s="27" t="str">
        <f t="shared" si="182"/>
        <v/>
      </c>
      <c r="I1203" s="27" t="str">
        <f>IFERROR(VLOOKUP(H1203,vlookup!G$2:I$331,2,FALSE),"")</f>
        <v/>
      </c>
      <c r="J1203" s="27" t="str">
        <f>IFERROR(VLOOKUP(H1203,vlookup!G$2:I$331,3,FALSE),"")</f>
        <v/>
      </c>
      <c r="K1203" s="5"/>
      <c r="L1203" s="6"/>
      <c r="M1203" s="6"/>
      <c r="N1203" s="6"/>
      <c r="O1203" s="6"/>
      <c r="P1203" s="6"/>
      <c r="Q1203" s="14" t="str">
        <f t="shared" si="183"/>
        <v/>
      </c>
      <c r="R1203" s="5"/>
      <c r="S1203" s="6"/>
      <c r="T1203" s="6"/>
      <c r="U1203" s="5"/>
      <c r="V1203" s="45">
        <f t="shared" si="184"/>
        <v>0</v>
      </c>
      <c r="W1203" s="45">
        <f t="shared" si="185"/>
        <v>0</v>
      </c>
      <c r="X1203" s="45" t="e">
        <f t="shared" si="186"/>
        <v>#VALUE!</v>
      </c>
      <c r="Y1203" s="45">
        <f>IFERROR(VALUE(V1203),VLOOKUP(V1203,DayReplace[],2,0))</f>
        <v>0</v>
      </c>
      <c r="Z1203" s="45">
        <f>IF(V1203=0,1,
IF(OR(AND(COUNTIF(Table12[Normal and Leap Years],X1203),AA1203=3,Y1203=30),
AND(COUNTIF(Table9[MM Year],X1203),COUNTIF(Table13[Always 29-Day Months],AA1203),Y1203=30)),Y1203
-1,Y1203))</f>
        <v>1</v>
      </c>
      <c r="AA1203" s="45">
        <f>IFERROR(VALUE(W1203),VLOOKUP(W1203,MonthReplace[],2,0))</f>
        <v>0</v>
      </c>
      <c r="AB1203" s="45" t="e">
        <f>IF(COUNTIF(Table9[MM Year],X1203),VLOOKUP(AA1203,MonthSerial[],VLOOKUP(X1203,Table9[],3,0)+2,0),DATE(X1203,AA1203,0)-AC1203)</f>
        <v>#VALUE!</v>
      </c>
      <c r="AC1203" s="45" t="e">
        <f>IF(COUNTIF(Table9[MM Year],X1203),
VLOOKUP(X1203,Table9[],5,0),
DATE(X1203,1,0))</f>
        <v>#VALUE!</v>
      </c>
      <c r="AD1203" s="46" t="e">
        <f>IF(AA1203=0,DATE(YEAR(AC1203+1),7,16),
IF(V1203=0,IF(COUNTIF(Table9[MM Year],X1203),AC1203+AB1203+Z1203+15-DAY(AC1203+AB1203+Z1203+15)+16,AC1203+AB1203+Z1203-DAY(AC1203+AB1203+Z1203)+16),
IF(COUNTIF(Table9[MM Year],X1203),
IF(AC1203+AB1203+Z1203&lt;VLOOKUP(X1203,Table9[],7,0),AC1203
+AB1203+Z1203+VLOOKUP(X1203,Table9[],4,0),AC1203+AB1203+Z1203),AC1203
+AB1203+Z1203)))</f>
        <v>#VALUE!</v>
      </c>
      <c r="AE1203" s="42"/>
      <c r="AF1203" s="15" t="str">
        <f>IFERROR(IF(COUNTIF(Table9[MM Year],X1203),
IF(AD1203&lt;VLOOKUP(X1203,Table9[],7,0),AD1203
+VLOOKUP(X1203,Table9[],4,0),AD1203),AD1203
),"")</f>
        <v/>
      </c>
      <c r="AG1203" s="5"/>
      <c r="AH1203" s="5"/>
      <c r="AI1203" s="5"/>
      <c r="AJ1203" s="6"/>
      <c r="AK1203" s="6"/>
      <c r="AL1203" s="12" t="str">
        <f t="shared" si="187"/>
        <v/>
      </c>
      <c r="AM1203" s="5"/>
      <c r="AN1203" s="27" t="str">
        <f t="shared" si="188"/>
        <v/>
      </c>
      <c r="AO1203" s="5"/>
      <c r="AP1203" s="5"/>
      <c r="AQ1203" s="6"/>
      <c r="AR1203" s="12" t="str">
        <f t="shared" si="189"/>
        <v/>
      </c>
      <c r="AS1203" s="6"/>
      <c r="AT1203" s="5"/>
      <c r="AU1203" s="53"/>
      <c r="AV1203" s="53"/>
      <c r="AW1203" s="54"/>
      <c r="AX1203" s="15" t="str">
        <f t="shared" si="190"/>
        <v/>
      </c>
      <c r="AY1203" s="5"/>
      <c r="AZ1203" s="27" t="str">
        <f>IFERROR(VLOOKUP(AY1203,vlookup!A$2:I$331,2,FALSE),"")</f>
        <v/>
      </c>
      <c r="BA1203" s="27" t="str">
        <f>IFERROR(VLOOKUP(AY1203,vlookup!A$2:I$331,3,FALSE),"")</f>
        <v/>
      </c>
      <c r="BB1203" s="5"/>
      <c r="BC1203" s="27" t="str">
        <f>IFERROR(VLOOKUP(BB1203,vlookup!D$2:E$331,2,FALSE),"")</f>
        <v/>
      </c>
      <c r="BD1203" s="5"/>
      <c r="BE1203" s="27" t="str">
        <f t="shared" si="191"/>
        <v/>
      </c>
      <c r="BF1203" s="27" t="str">
        <f>IFERROR(VLOOKUP(BE1203,vlookup!G$2:I$331,2,FALSE),"")</f>
        <v/>
      </c>
      <c r="BG1203" s="27" t="str">
        <f>IFERROR(VLOOKUP(BE1203,vlookup!G$2:I$331,3,FALSE),"")</f>
        <v/>
      </c>
      <c r="BH1203" s="5"/>
      <c r="BI1203" s="6"/>
      <c r="BJ1203" s="6"/>
      <c r="BK1203" s="6"/>
      <c r="BL1203" s="6"/>
    </row>
    <row r="1204" spans="1:64">
      <c r="A1204" s="4"/>
      <c r="B1204" s="5"/>
      <c r="C1204" s="27" t="str">
        <f>IFERROR(VLOOKUP(B1204,vlookup!A$2:I$331,2,FALSE),"")</f>
        <v/>
      </c>
      <c r="D1204" s="27" t="str">
        <f>IFERROR(VLOOKUP(B1204,vlookup!A$2:I$331,3,FALSE),"")</f>
        <v/>
      </c>
      <c r="E1204" s="5"/>
      <c r="F1204" s="27" t="str">
        <f>IFERROR(VLOOKUP(E1204,vlookup!D$2:E$331,2,FALSE),"")</f>
        <v/>
      </c>
      <c r="G1204" s="5"/>
      <c r="H1204" s="27" t="str">
        <f t="shared" si="182"/>
        <v/>
      </c>
      <c r="I1204" s="27" t="str">
        <f>IFERROR(VLOOKUP(H1204,vlookup!G$2:I$331,2,FALSE),"")</f>
        <v/>
      </c>
      <c r="J1204" s="27" t="str">
        <f>IFERROR(VLOOKUP(H1204,vlookup!G$2:I$331,3,FALSE),"")</f>
        <v/>
      </c>
      <c r="K1204" s="5"/>
      <c r="L1204" s="6"/>
      <c r="M1204" s="6"/>
      <c r="N1204" s="6"/>
      <c r="O1204" s="6"/>
      <c r="P1204" s="6"/>
      <c r="Q1204" s="14" t="str">
        <f t="shared" si="183"/>
        <v/>
      </c>
      <c r="R1204" s="5"/>
      <c r="S1204" s="6"/>
      <c r="T1204" s="6"/>
      <c r="U1204" s="5"/>
      <c r="V1204" s="45">
        <f t="shared" si="184"/>
        <v>0</v>
      </c>
      <c r="W1204" s="45">
        <f t="shared" si="185"/>
        <v>0</v>
      </c>
      <c r="X1204" s="45" t="e">
        <f t="shared" si="186"/>
        <v>#VALUE!</v>
      </c>
      <c r="Y1204" s="45">
        <f>IFERROR(VALUE(V1204),VLOOKUP(V1204,DayReplace[],2,0))</f>
        <v>0</v>
      </c>
      <c r="Z1204" s="45">
        <f>IF(V1204=0,1,
IF(OR(AND(COUNTIF(Table12[Normal and Leap Years],X1204),AA1204=3,Y1204=30),
AND(COUNTIF(Table9[MM Year],X1204),COUNTIF(Table13[Always 29-Day Months],AA1204),Y1204=30)),Y1204
-1,Y1204))</f>
        <v>1</v>
      </c>
      <c r="AA1204" s="45">
        <f>IFERROR(VALUE(W1204),VLOOKUP(W1204,MonthReplace[],2,0))</f>
        <v>0</v>
      </c>
      <c r="AB1204" s="45" t="e">
        <f>IF(COUNTIF(Table9[MM Year],X1204),VLOOKUP(AA1204,MonthSerial[],VLOOKUP(X1204,Table9[],3,0)+2,0),DATE(X1204,AA1204,0)-AC1204)</f>
        <v>#VALUE!</v>
      </c>
      <c r="AC1204" s="45" t="e">
        <f>IF(COUNTIF(Table9[MM Year],X1204),
VLOOKUP(X1204,Table9[],5,0),
DATE(X1204,1,0))</f>
        <v>#VALUE!</v>
      </c>
      <c r="AD1204" s="46" t="e">
        <f>IF(AA1204=0,DATE(YEAR(AC1204+1),7,16),
IF(V1204=0,IF(COUNTIF(Table9[MM Year],X1204),AC1204+AB1204+Z1204+15-DAY(AC1204+AB1204+Z1204+15)+16,AC1204+AB1204+Z1204-DAY(AC1204+AB1204+Z1204)+16),
IF(COUNTIF(Table9[MM Year],X1204),
IF(AC1204+AB1204+Z1204&lt;VLOOKUP(X1204,Table9[],7,0),AC1204
+AB1204+Z1204+VLOOKUP(X1204,Table9[],4,0),AC1204+AB1204+Z1204),AC1204
+AB1204+Z1204)))</f>
        <v>#VALUE!</v>
      </c>
      <c r="AE1204" s="42"/>
      <c r="AF1204" s="15" t="str">
        <f>IFERROR(IF(COUNTIF(Table9[MM Year],X1204),
IF(AD1204&lt;VLOOKUP(X1204,Table9[],7,0),AD1204
+VLOOKUP(X1204,Table9[],4,0),AD1204),AD1204
),"")</f>
        <v/>
      </c>
      <c r="AG1204" s="5"/>
      <c r="AH1204" s="5"/>
      <c r="AI1204" s="5"/>
      <c r="AJ1204" s="6"/>
      <c r="AK1204" s="6"/>
      <c r="AL1204" s="12" t="str">
        <f t="shared" si="187"/>
        <v/>
      </c>
      <c r="AM1204" s="5"/>
      <c r="AN1204" s="27" t="str">
        <f t="shared" si="188"/>
        <v/>
      </c>
      <c r="AO1204" s="5"/>
      <c r="AP1204" s="5"/>
      <c r="AQ1204" s="6"/>
      <c r="AR1204" s="12" t="str">
        <f t="shared" si="189"/>
        <v/>
      </c>
      <c r="AS1204" s="6"/>
      <c r="AT1204" s="5"/>
      <c r="AU1204" s="53"/>
      <c r="AV1204" s="53"/>
      <c r="AW1204" s="54"/>
      <c r="AX1204" s="15" t="str">
        <f t="shared" si="190"/>
        <v/>
      </c>
      <c r="AY1204" s="5"/>
      <c r="AZ1204" s="27" t="str">
        <f>IFERROR(VLOOKUP(AY1204,vlookup!A$2:I$331,2,FALSE),"")</f>
        <v/>
      </c>
      <c r="BA1204" s="27" t="str">
        <f>IFERROR(VLOOKUP(AY1204,vlookup!A$2:I$331,3,FALSE),"")</f>
        <v/>
      </c>
      <c r="BB1204" s="5"/>
      <c r="BC1204" s="27" t="str">
        <f>IFERROR(VLOOKUP(BB1204,vlookup!D$2:E$331,2,FALSE),"")</f>
        <v/>
      </c>
      <c r="BD1204" s="5"/>
      <c r="BE1204" s="27" t="str">
        <f t="shared" si="191"/>
        <v/>
      </c>
      <c r="BF1204" s="27" t="str">
        <f>IFERROR(VLOOKUP(BE1204,vlookup!G$2:I$331,2,FALSE),"")</f>
        <v/>
      </c>
      <c r="BG1204" s="27" t="str">
        <f>IFERROR(VLOOKUP(BE1204,vlookup!G$2:I$331,3,FALSE),"")</f>
        <v/>
      </c>
      <c r="BH1204" s="5"/>
      <c r="BI1204" s="6"/>
      <c r="BJ1204" s="6"/>
      <c r="BK1204" s="6"/>
      <c r="BL1204" s="6"/>
    </row>
    <row r="1205" spans="1:64">
      <c r="A1205" s="4"/>
      <c r="B1205" s="5"/>
      <c r="C1205" s="27" t="str">
        <f>IFERROR(VLOOKUP(B1205,vlookup!A$2:I$331,2,FALSE),"")</f>
        <v/>
      </c>
      <c r="D1205" s="27" t="str">
        <f>IFERROR(VLOOKUP(B1205,vlookup!A$2:I$331,3,FALSE),"")</f>
        <v/>
      </c>
      <c r="E1205" s="5"/>
      <c r="F1205" s="27" t="str">
        <f>IFERROR(VLOOKUP(E1205,vlookup!D$2:E$331,2,FALSE),"")</f>
        <v/>
      </c>
      <c r="G1205" s="5"/>
      <c r="H1205" s="27" t="str">
        <f t="shared" si="182"/>
        <v/>
      </c>
      <c r="I1205" s="27" t="str">
        <f>IFERROR(VLOOKUP(H1205,vlookup!G$2:I$331,2,FALSE),"")</f>
        <v/>
      </c>
      <c r="J1205" s="27" t="str">
        <f>IFERROR(VLOOKUP(H1205,vlookup!G$2:I$331,3,FALSE),"")</f>
        <v/>
      </c>
      <c r="K1205" s="5"/>
      <c r="L1205" s="6"/>
      <c r="M1205" s="6"/>
      <c r="N1205" s="6"/>
      <c r="O1205" s="6"/>
      <c r="P1205" s="6"/>
      <c r="Q1205" s="14" t="str">
        <f t="shared" si="183"/>
        <v/>
      </c>
      <c r="R1205" s="5"/>
      <c r="S1205" s="6"/>
      <c r="T1205" s="6"/>
      <c r="U1205" s="5"/>
      <c r="V1205" s="45">
        <f t="shared" si="184"/>
        <v>0</v>
      </c>
      <c r="W1205" s="45">
        <f t="shared" si="185"/>
        <v>0</v>
      </c>
      <c r="X1205" s="45" t="e">
        <f t="shared" si="186"/>
        <v>#VALUE!</v>
      </c>
      <c r="Y1205" s="45">
        <f>IFERROR(VALUE(V1205),VLOOKUP(V1205,DayReplace[],2,0))</f>
        <v>0</v>
      </c>
      <c r="Z1205" s="45">
        <f>IF(V1205=0,1,
IF(OR(AND(COUNTIF(Table12[Normal and Leap Years],X1205),AA1205=3,Y1205=30),
AND(COUNTIF(Table9[MM Year],X1205),COUNTIF(Table13[Always 29-Day Months],AA1205),Y1205=30)),Y1205
-1,Y1205))</f>
        <v>1</v>
      </c>
      <c r="AA1205" s="45">
        <f>IFERROR(VALUE(W1205),VLOOKUP(W1205,MonthReplace[],2,0))</f>
        <v>0</v>
      </c>
      <c r="AB1205" s="45" t="e">
        <f>IF(COUNTIF(Table9[MM Year],X1205),VLOOKUP(AA1205,MonthSerial[],VLOOKUP(X1205,Table9[],3,0)+2,0),DATE(X1205,AA1205,0)-AC1205)</f>
        <v>#VALUE!</v>
      </c>
      <c r="AC1205" s="45" t="e">
        <f>IF(COUNTIF(Table9[MM Year],X1205),
VLOOKUP(X1205,Table9[],5,0),
DATE(X1205,1,0))</f>
        <v>#VALUE!</v>
      </c>
      <c r="AD1205" s="46" t="e">
        <f>IF(AA1205=0,DATE(YEAR(AC1205+1),7,16),
IF(V1205=0,IF(COUNTIF(Table9[MM Year],X1205),AC1205+AB1205+Z1205+15-DAY(AC1205+AB1205+Z1205+15)+16,AC1205+AB1205+Z1205-DAY(AC1205+AB1205+Z1205)+16),
IF(COUNTIF(Table9[MM Year],X1205),
IF(AC1205+AB1205+Z1205&lt;VLOOKUP(X1205,Table9[],7,0),AC1205
+AB1205+Z1205+VLOOKUP(X1205,Table9[],4,0),AC1205+AB1205+Z1205),AC1205
+AB1205+Z1205)))</f>
        <v>#VALUE!</v>
      </c>
      <c r="AE1205" s="42"/>
      <c r="AF1205" s="15" t="str">
        <f>IFERROR(IF(COUNTIF(Table9[MM Year],X1205),
IF(AD1205&lt;VLOOKUP(X1205,Table9[],7,0),AD1205
+VLOOKUP(X1205,Table9[],4,0),AD1205),AD1205
),"")</f>
        <v/>
      </c>
      <c r="AG1205" s="5"/>
      <c r="AH1205" s="5"/>
      <c r="AI1205" s="5"/>
      <c r="AJ1205" s="6"/>
      <c r="AK1205" s="6"/>
      <c r="AL1205" s="12" t="str">
        <f t="shared" si="187"/>
        <v/>
      </c>
      <c r="AM1205" s="5"/>
      <c r="AN1205" s="27" t="str">
        <f t="shared" si="188"/>
        <v/>
      </c>
      <c r="AO1205" s="5"/>
      <c r="AP1205" s="5"/>
      <c r="AQ1205" s="6"/>
      <c r="AR1205" s="12" t="str">
        <f t="shared" si="189"/>
        <v/>
      </c>
      <c r="AS1205" s="6"/>
      <c r="AT1205" s="5"/>
      <c r="AU1205" s="53"/>
      <c r="AV1205" s="53"/>
      <c r="AW1205" s="54"/>
      <c r="AX1205" s="15" t="str">
        <f t="shared" si="190"/>
        <v/>
      </c>
      <c r="AY1205" s="5"/>
      <c r="AZ1205" s="27" t="str">
        <f>IFERROR(VLOOKUP(AY1205,vlookup!A$2:I$331,2,FALSE),"")</f>
        <v/>
      </c>
      <c r="BA1205" s="27" t="str">
        <f>IFERROR(VLOOKUP(AY1205,vlookup!A$2:I$331,3,FALSE),"")</f>
        <v/>
      </c>
      <c r="BB1205" s="5"/>
      <c r="BC1205" s="27" t="str">
        <f>IFERROR(VLOOKUP(BB1205,vlookup!D$2:E$331,2,FALSE),"")</f>
        <v/>
      </c>
      <c r="BD1205" s="5"/>
      <c r="BE1205" s="27" t="str">
        <f t="shared" si="191"/>
        <v/>
      </c>
      <c r="BF1205" s="27" t="str">
        <f>IFERROR(VLOOKUP(BE1205,vlookup!G$2:I$331,2,FALSE),"")</f>
        <v/>
      </c>
      <c r="BG1205" s="27" t="str">
        <f>IFERROR(VLOOKUP(BE1205,vlookup!G$2:I$331,3,FALSE),"")</f>
        <v/>
      </c>
      <c r="BH1205" s="5"/>
      <c r="BI1205" s="6"/>
      <c r="BJ1205" s="6"/>
      <c r="BK1205" s="6"/>
      <c r="BL1205" s="6"/>
    </row>
    <row r="1206" spans="1:64">
      <c r="A1206" s="4"/>
      <c r="B1206" s="5"/>
      <c r="C1206" s="27" t="str">
        <f>IFERROR(VLOOKUP(B1206,vlookup!A$2:I$331,2,FALSE),"")</f>
        <v/>
      </c>
      <c r="D1206" s="27" t="str">
        <f>IFERROR(VLOOKUP(B1206,vlookup!A$2:I$331,3,FALSE),"")</f>
        <v/>
      </c>
      <c r="E1206" s="5"/>
      <c r="F1206" s="27" t="str">
        <f>IFERROR(VLOOKUP(E1206,vlookup!D$2:E$331,2,FALSE),"")</f>
        <v/>
      </c>
      <c r="G1206" s="5"/>
      <c r="H1206" s="27" t="str">
        <f t="shared" si="182"/>
        <v/>
      </c>
      <c r="I1206" s="27" t="str">
        <f>IFERROR(VLOOKUP(H1206,vlookup!G$2:I$331,2,FALSE),"")</f>
        <v/>
      </c>
      <c r="J1206" s="27" t="str">
        <f>IFERROR(VLOOKUP(H1206,vlookup!G$2:I$331,3,FALSE),"")</f>
        <v/>
      </c>
      <c r="K1206" s="5"/>
      <c r="L1206" s="6"/>
      <c r="M1206" s="6"/>
      <c r="N1206" s="6"/>
      <c r="O1206" s="6"/>
      <c r="P1206" s="6"/>
      <c r="Q1206" s="14" t="str">
        <f t="shared" si="183"/>
        <v/>
      </c>
      <c r="R1206" s="5"/>
      <c r="S1206" s="6"/>
      <c r="T1206" s="6"/>
      <c r="U1206" s="5"/>
      <c r="V1206" s="45">
        <f t="shared" si="184"/>
        <v>0</v>
      </c>
      <c r="W1206" s="45">
        <f t="shared" si="185"/>
        <v>0</v>
      </c>
      <c r="X1206" s="45" t="e">
        <f t="shared" si="186"/>
        <v>#VALUE!</v>
      </c>
      <c r="Y1206" s="45">
        <f>IFERROR(VALUE(V1206),VLOOKUP(V1206,DayReplace[],2,0))</f>
        <v>0</v>
      </c>
      <c r="Z1206" s="45">
        <f>IF(V1206=0,1,
IF(OR(AND(COUNTIF(Table12[Normal and Leap Years],X1206),AA1206=3,Y1206=30),
AND(COUNTIF(Table9[MM Year],X1206),COUNTIF(Table13[Always 29-Day Months],AA1206),Y1206=30)),Y1206
-1,Y1206))</f>
        <v>1</v>
      </c>
      <c r="AA1206" s="45">
        <f>IFERROR(VALUE(W1206),VLOOKUP(W1206,MonthReplace[],2,0))</f>
        <v>0</v>
      </c>
      <c r="AB1206" s="45" t="e">
        <f>IF(COUNTIF(Table9[MM Year],X1206),VLOOKUP(AA1206,MonthSerial[],VLOOKUP(X1206,Table9[],3,0)+2,0),DATE(X1206,AA1206,0)-AC1206)</f>
        <v>#VALUE!</v>
      </c>
      <c r="AC1206" s="45" t="e">
        <f>IF(COUNTIF(Table9[MM Year],X1206),
VLOOKUP(X1206,Table9[],5,0),
DATE(X1206,1,0))</f>
        <v>#VALUE!</v>
      </c>
      <c r="AD1206" s="46" t="e">
        <f>IF(AA1206=0,DATE(YEAR(AC1206+1),7,16),
IF(V1206=0,IF(COUNTIF(Table9[MM Year],X1206),AC1206+AB1206+Z1206+15-DAY(AC1206+AB1206+Z1206+15)+16,AC1206+AB1206+Z1206-DAY(AC1206+AB1206+Z1206)+16),
IF(COUNTIF(Table9[MM Year],X1206),
IF(AC1206+AB1206+Z1206&lt;VLOOKUP(X1206,Table9[],7,0),AC1206
+AB1206+Z1206+VLOOKUP(X1206,Table9[],4,0),AC1206+AB1206+Z1206),AC1206
+AB1206+Z1206)))</f>
        <v>#VALUE!</v>
      </c>
      <c r="AE1206" s="42"/>
      <c r="AF1206" s="15" t="str">
        <f>IFERROR(IF(COUNTIF(Table9[MM Year],X1206),
IF(AD1206&lt;VLOOKUP(X1206,Table9[],7,0),AD1206
+VLOOKUP(X1206,Table9[],4,0),AD1206),AD1206
),"")</f>
        <v/>
      </c>
      <c r="AG1206" s="5"/>
      <c r="AH1206" s="5"/>
      <c r="AI1206" s="5"/>
      <c r="AJ1206" s="6"/>
      <c r="AK1206" s="6"/>
      <c r="AL1206" s="12" t="str">
        <f t="shared" si="187"/>
        <v/>
      </c>
      <c r="AM1206" s="5"/>
      <c r="AN1206" s="27" t="str">
        <f t="shared" si="188"/>
        <v/>
      </c>
      <c r="AO1206" s="5"/>
      <c r="AP1206" s="5"/>
      <c r="AQ1206" s="6"/>
      <c r="AR1206" s="12" t="str">
        <f t="shared" si="189"/>
        <v/>
      </c>
      <c r="AS1206" s="6"/>
      <c r="AT1206" s="5"/>
      <c r="AU1206" s="53"/>
      <c r="AV1206" s="53"/>
      <c r="AW1206" s="54"/>
      <c r="AX1206" s="15" t="str">
        <f t="shared" si="190"/>
        <v/>
      </c>
      <c r="AY1206" s="5"/>
      <c r="AZ1206" s="27" t="str">
        <f>IFERROR(VLOOKUP(AY1206,vlookup!A$2:I$331,2,FALSE),"")</f>
        <v/>
      </c>
      <c r="BA1206" s="27" t="str">
        <f>IFERROR(VLOOKUP(AY1206,vlookup!A$2:I$331,3,FALSE),"")</f>
        <v/>
      </c>
      <c r="BB1206" s="5"/>
      <c r="BC1206" s="27" t="str">
        <f>IFERROR(VLOOKUP(BB1206,vlookup!D$2:E$331,2,FALSE),"")</f>
        <v/>
      </c>
      <c r="BD1206" s="5"/>
      <c r="BE1206" s="27" t="str">
        <f t="shared" si="191"/>
        <v/>
      </c>
      <c r="BF1206" s="27" t="str">
        <f>IFERROR(VLOOKUP(BE1206,vlookup!G$2:I$331,2,FALSE),"")</f>
        <v/>
      </c>
      <c r="BG1206" s="27" t="str">
        <f>IFERROR(VLOOKUP(BE1206,vlookup!G$2:I$331,3,FALSE),"")</f>
        <v/>
      </c>
      <c r="BH1206" s="5"/>
      <c r="BI1206" s="6"/>
      <c r="BJ1206" s="6"/>
      <c r="BK1206" s="6"/>
      <c r="BL1206" s="6"/>
    </row>
    <row r="1207" spans="1:64">
      <c r="A1207" s="4"/>
      <c r="B1207" s="5"/>
      <c r="C1207" s="27" t="str">
        <f>IFERROR(VLOOKUP(B1207,vlookup!A$2:I$331,2,FALSE),"")</f>
        <v/>
      </c>
      <c r="D1207" s="27" t="str">
        <f>IFERROR(VLOOKUP(B1207,vlookup!A$2:I$331,3,FALSE),"")</f>
        <v/>
      </c>
      <c r="E1207" s="5"/>
      <c r="F1207" s="27" t="str">
        <f>IFERROR(VLOOKUP(E1207,vlookup!D$2:E$331,2,FALSE),"")</f>
        <v/>
      </c>
      <c r="G1207" s="5"/>
      <c r="H1207" s="27" t="str">
        <f t="shared" si="182"/>
        <v/>
      </c>
      <c r="I1207" s="27" t="str">
        <f>IFERROR(VLOOKUP(H1207,vlookup!G$2:I$331,2,FALSE),"")</f>
        <v/>
      </c>
      <c r="J1207" s="27" t="str">
        <f>IFERROR(VLOOKUP(H1207,vlookup!G$2:I$331,3,FALSE),"")</f>
        <v/>
      </c>
      <c r="K1207" s="5"/>
      <c r="L1207" s="6"/>
      <c r="M1207" s="6"/>
      <c r="N1207" s="6"/>
      <c r="O1207" s="6"/>
      <c r="P1207" s="6"/>
      <c r="Q1207" s="14" t="str">
        <f t="shared" si="183"/>
        <v/>
      </c>
      <c r="R1207" s="5"/>
      <c r="S1207" s="6"/>
      <c r="T1207" s="6"/>
      <c r="U1207" s="5"/>
      <c r="V1207" s="45">
        <f t="shared" si="184"/>
        <v>0</v>
      </c>
      <c r="W1207" s="45">
        <f t="shared" si="185"/>
        <v>0</v>
      </c>
      <c r="X1207" s="45" t="e">
        <f t="shared" si="186"/>
        <v>#VALUE!</v>
      </c>
      <c r="Y1207" s="45">
        <f>IFERROR(VALUE(V1207),VLOOKUP(V1207,DayReplace[],2,0))</f>
        <v>0</v>
      </c>
      <c r="Z1207" s="45">
        <f>IF(V1207=0,1,
IF(OR(AND(COUNTIF(Table12[Normal and Leap Years],X1207),AA1207=3,Y1207=30),
AND(COUNTIF(Table9[MM Year],X1207),COUNTIF(Table13[Always 29-Day Months],AA1207),Y1207=30)),Y1207
-1,Y1207))</f>
        <v>1</v>
      </c>
      <c r="AA1207" s="45">
        <f>IFERROR(VALUE(W1207),VLOOKUP(W1207,MonthReplace[],2,0))</f>
        <v>0</v>
      </c>
      <c r="AB1207" s="45" t="e">
        <f>IF(COUNTIF(Table9[MM Year],X1207),VLOOKUP(AA1207,MonthSerial[],VLOOKUP(X1207,Table9[],3,0)+2,0),DATE(X1207,AA1207,0)-AC1207)</f>
        <v>#VALUE!</v>
      </c>
      <c r="AC1207" s="45" t="e">
        <f>IF(COUNTIF(Table9[MM Year],X1207),
VLOOKUP(X1207,Table9[],5,0),
DATE(X1207,1,0))</f>
        <v>#VALUE!</v>
      </c>
      <c r="AD1207" s="46" t="e">
        <f>IF(AA1207=0,DATE(YEAR(AC1207+1),7,16),
IF(V1207=0,IF(COUNTIF(Table9[MM Year],X1207),AC1207+AB1207+Z1207+15-DAY(AC1207+AB1207+Z1207+15)+16,AC1207+AB1207+Z1207-DAY(AC1207+AB1207+Z1207)+16),
IF(COUNTIF(Table9[MM Year],X1207),
IF(AC1207+AB1207+Z1207&lt;VLOOKUP(X1207,Table9[],7,0),AC1207
+AB1207+Z1207+VLOOKUP(X1207,Table9[],4,0),AC1207+AB1207+Z1207),AC1207
+AB1207+Z1207)))</f>
        <v>#VALUE!</v>
      </c>
      <c r="AE1207" s="42"/>
      <c r="AF1207" s="15" t="str">
        <f>IFERROR(IF(COUNTIF(Table9[MM Year],X1207),
IF(AD1207&lt;VLOOKUP(X1207,Table9[],7,0),AD1207
+VLOOKUP(X1207,Table9[],4,0),AD1207),AD1207
),"")</f>
        <v/>
      </c>
      <c r="AG1207" s="5"/>
      <c r="AH1207" s="5"/>
      <c r="AI1207" s="5"/>
      <c r="AJ1207" s="6"/>
      <c r="AK1207" s="6"/>
      <c r="AL1207" s="12" t="str">
        <f t="shared" si="187"/>
        <v/>
      </c>
      <c r="AM1207" s="5"/>
      <c r="AN1207" s="27" t="str">
        <f t="shared" si="188"/>
        <v/>
      </c>
      <c r="AO1207" s="5"/>
      <c r="AP1207" s="5"/>
      <c r="AQ1207" s="6"/>
      <c r="AR1207" s="12" t="str">
        <f t="shared" si="189"/>
        <v/>
      </c>
      <c r="AS1207" s="6"/>
      <c r="AT1207" s="5"/>
      <c r="AU1207" s="53"/>
      <c r="AV1207" s="53"/>
      <c r="AW1207" s="54"/>
      <c r="AX1207" s="15" t="str">
        <f t="shared" si="190"/>
        <v/>
      </c>
      <c r="AY1207" s="5"/>
      <c r="AZ1207" s="27" t="str">
        <f>IFERROR(VLOOKUP(AY1207,vlookup!A$2:I$331,2,FALSE),"")</f>
        <v/>
      </c>
      <c r="BA1207" s="27" t="str">
        <f>IFERROR(VLOOKUP(AY1207,vlookup!A$2:I$331,3,FALSE),"")</f>
        <v/>
      </c>
      <c r="BB1207" s="5"/>
      <c r="BC1207" s="27" t="str">
        <f>IFERROR(VLOOKUP(BB1207,vlookup!D$2:E$331,2,FALSE),"")</f>
        <v/>
      </c>
      <c r="BD1207" s="5"/>
      <c r="BE1207" s="27" t="str">
        <f t="shared" si="191"/>
        <v/>
      </c>
      <c r="BF1207" s="27" t="str">
        <f>IFERROR(VLOOKUP(BE1207,vlookup!G$2:I$331,2,FALSE),"")</f>
        <v/>
      </c>
      <c r="BG1207" s="27" t="str">
        <f>IFERROR(VLOOKUP(BE1207,vlookup!G$2:I$331,3,FALSE),"")</f>
        <v/>
      </c>
      <c r="BH1207" s="5"/>
      <c r="BI1207" s="6"/>
      <c r="BJ1207" s="6"/>
      <c r="BK1207" s="6"/>
      <c r="BL1207" s="6"/>
    </row>
    <row r="1208" spans="1:64">
      <c r="A1208" s="4"/>
      <c r="B1208" s="5"/>
      <c r="C1208" s="27" t="str">
        <f>IFERROR(VLOOKUP(B1208,vlookup!A$2:I$331,2,FALSE),"")</f>
        <v/>
      </c>
      <c r="D1208" s="27" t="str">
        <f>IFERROR(VLOOKUP(B1208,vlookup!A$2:I$331,3,FALSE),"")</f>
        <v/>
      </c>
      <c r="E1208" s="5"/>
      <c r="F1208" s="27" t="str">
        <f>IFERROR(VLOOKUP(E1208,vlookup!D$2:E$331,2,FALSE),"")</f>
        <v/>
      </c>
      <c r="G1208" s="5"/>
      <c r="H1208" s="27" t="str">
        <f t="shared" si="182"/>
        <v/>
      </c>
      <c r="I1208" s="27" t="str">
        <f>IFERROR(VLOOKUP(H1208,vlookup!G$2:I$331,2,FALSE),"")</f>
        <v/>
      </c>
      <c r="J1208" s="27" t="str">
        <f>IFERROR(VLOOKUP(H1208,vlookup!G$2:I$331,3,FALSE),"")</f>
        <v/>
      </c>
      <c r="K1208" s="5"/>
      <c r="L1208" s="6"/>
      <c r="M1208" s="6"/>
      <c r="N1208" s="6"/>
      <c r="O1208" s="6"/>
      <c r="P1208" s="6"/>
      <c r="Q1208" s="14" t="str">
        <f t="shared" si="183"/>
        <v/>
      </c>
      <c r="R1208" s="5"/>
      <c r="S1208" s="6"/>
      <c r="T1208" s="6"/>
      <c r="U1208" s="5"/>
      <c r="V1208" s="45">
        <f t="shared" si="184"/>
        <v>0</v>
      </c>
      <c r="W1208" s="45">
        <f t="shared" si="185"/>
        <v>0</v>
      </c>
      <c r="X1208" s="45" t="e">
        <f t="shared" si="186"/>
        <v>#VALUE!</v>
      </c>
      <c r="Y1208" s="45">
        <f>IFERROR(VALUE(V1208),VLOOKUP(V1208,DayReplace[],2,0))</f>
        <v>0</v>
      </c>
      <c r="Z1208" s="45">
        <f>IF(V1208=0,1,
IF(OR(AND(COUNTIF(Table12[Normal and Leap Years],X1208),AA1208=3,Y1208=30),
AND(COUNTIF(Table9[MM Year],X1208),COUNTIF(Table13[Always 29-Day Months],AA1208),Y1208=30)),Y1208
-1,Y1208))</f>
        <v>1</v>
      </c>
      <c r="AA1208" s="45">
        <f>IFERROR(VALUE(W1208),VLOOKUP(W1208,MonthReplace[],2,0))</f>
        <v>0</v>
      </c>
      <c r="AB1208" s="45" t="e">
        <f>IF(COUNTIF(Table9[MM Year],X1208),VLOOKUP(AA1208,MonthSerial[],VLOOKUP(X1208,Table9[],3,0)+2,0),DATE(X1208,AA1208,0)-AC1208)</f>
        <v>#VALUE!</v>
      </c>
      <c r="AC1208" s="45" t="e">
        <f>IF(COUNTIF(Table9[MM Year],X1208),
VLOOKUP(X1208,Table9[],5,0),
DATE(X1208,1,0))</f>
        <v>#VALUE!</v>
      </c>
      <c r="AD1208" s="46" t="e">
        <f>IF(AA1208=0,DATE(YEAR(AC1208+1),7,16),
IF(V1208=0,IF(COUNTIF(Table9[MM Year],X1208),AC1208+AB1208+Z1208+15-DAY(AC1208+AB1208+Z1208+15)+16,AC1208+AB1208+Z1208-DAY(AC1208+AB1208+Z1208)+16),
IF(COUNTIF(Table9[MM Year],X1208),
IF(AC1208+AB1208+Z1208&lt;VLOOKUP(X1208,Table9[],7,0),AC1208
+AB1208+Z1208+VLOOKUP(X1208,Table9[],4,0),AC1208+AB1208+Z1208),AC1208
+AB1208+Z1208)))</f>
        <v>#VALUE!</v>
      </c>
      <c r="AE1208" s="42"/>
      <c r="AF1208" s="15" t="str">
        <f>IFERROR(IF(COUNTIF(Table9[MM Year],X1208),
IF(AD1208&lt;VLOOKUP(X1208,Table9[],7,0),AD1208
+VLOOKUP(X1208,Table9[],4,0),AD1208),AD1208
),"")</f>
        <v/>
      </c>
      <c r="AG1208" s="5"/>
      <c r="AH1208" s="5"/>
      <c r="AI1208" s="5"/>
      <c r="AJ1208" s="6"/>
      <c r="AK1208" s="6"/>
      <c r="AL1208" s="12" t="str">
        <f t="shared" si="187"/>
        <v/>
      </c>
      <c r="AM1208" s="5"/>
      <c r="AN1208" s="27" t="str">
        <f t="shared" si="188"/>
        <v/>
      </c>
      <c r="AO1208" s="5"/>
      <c r="AP1208" s="5"/>
      <c r="AQ1208" s="6"/>
      <c r="AR1208" s="12" t="str">
        <f t="shared" si="189"/>
        <v/>
      </c>
      <c r="AS1208" s="6"/>
      <c r="AT1208" s="5"/>
      <c r="AU1208" s="53"/>
      <c r="AV1208" s="53"/>
      <c r="AW1208" s="54"/>
      <c r="AX1208" s="15" t="str">
        <f t="shared" si="190"/>
        <v/>
      </c>
      <c r="AY1208" s="5"/>
      <c r="AZ1208" s="27" t="str">
        <f>IFERROR(VLOOKUP(AY1208,vlookup!A$2:I$331,2,FALSE),"")</f>
        <v/>
      </c>
      <c r="BA1208" s="27" t="str">
        <f>IFERROR(VLOOKUP(AY1208,vlookup!A$2:I$331,3,FALSE),"")</f>
        <v/>
      </c>
      <c r="BB1208" s="5"/>
      <c r="BC1208" s="27" t="str">
        <f>IFERROR(VLOOKUP(BB1208,vlookup!D$2:E$331,2,FALSE),"")</f>
        <v/>
      </c>
      <c r="BD1208" s="5"/>
      <c r="BE1208" s="27" t="str">
        <f t="shared" si="191"/>
        <v/>
      </c>
      <c r="BF1208" s="27" t="str">
        <f>IFERROR(VLOOKUP(BE1208,vlookup!G$2:I$331,2,FALSE),"")</f>
        <v/>
      </c>
      <c r="BG1208" s="27" t="str">
        <f>IFERROR(VLOOKUP(BE1208,vlookup!G$2:I$331,3,FALSE),"")</f>
        <v/>
      </c>
      <c r="BH1208" s="5"/>
      <c r="BI1208" s="6"/>
      <c r="BJ1208" s="6"/>
      <c r="BK1208" s="6"/>
      <c r="BL1208" s="6"/>
    </row>
    <row r="1209" spans="1:64">
      <c r="A1209" s="4"/>
      <c r="B1209" s="5"/>
      <c r="C1209" s="27" t="str">
        <f>IFERROR(VLOOKUP(B1209,vlookup!A$2:I$331,2,FALSE),"")</f>
        <v/>
      </c>
      <c r="D1209" s="27" t="str">
        <f>IFERROR(VLOOKUP(B1209,vlookup!A$2:I$331,3,FALSE),"")</f>
        <v/>
      </c>
      <c r="E1209" s="5"/>
      <c r="F1209" s="27" t="str">
        <f>IFERROR(VLOOKUP(E1209,vlookup!D$2:E$331,2,FALSE),"")</f>
        <v/>
      </c>
      <c r="G1209" s="5"/>
      <c r="H1209" s="27" t="str">
        <f t="shared" si="182"/>
        <v/>
      </c>
      <c r="I1209" s="27" t="str">
        <f>IFERROR(VLOOKUP(H1209,vlookup!G$2:I$331,2,FALSE),"")</f>
        <v/>
      </c>
      <c r="J1209" s="27" t="str">
        <f>IFERROR(VLOOKUP(H1209,vlookup!G$2:I$331,3,FALSE),"")</f>
        <v/>
      </c>
      <c r="K1209" s="5"/>
      <c r="L1209" s="6"/>
      <c r="M1209" s="6"/>
      <c r="N1209" s="6"/>
      <c r="O1209" s="6"/>
      <c r="P1209" s="6"/>
      <c r="Q1209" s="14" t="str">
        <f t="shared" si="183"/>
        <v/>
      </c>
      <c r="R1209" s="5"/>
      <c r="S1209" s="6"/>
      <c r="T1209" s="6"/>
      <c r="U1209" s="5"/>
      <c r="V1209" s="45">
        <f t="shared" si="184"/>
        <v>0</v>
      </c>
      <c r="W1209" s="45">
        <f t="shared" si="185"/>
        <v>0</v>
      </c>
      <c r="X1209" s="45" t="e">
        <f t="shared" si="186"/>
        <v>#VALUE!</v>
      </c>
      <c r="Y1209" s="45">
        <f>IFERROR(VALUE(V1209),VLOOKUP(V1209,DayReplace[],2,0))</f>
        <v>0</v>
      </c>
      <c r="Z1209" s="45">
        <f>IF(V1209=0,1,
IF(OR(AND(COUNTIF(Table12[Normal and Leap Years],X1209),AA1209=3,Y1209=30),
AND(COUNTIF(Table9[MM Year],X1209),COUNTIF(Table13[Always 29-Day Months],AA1209),Y1209=30)),Y1209
-1,Y1209))</f>
        <v>1</v>
      </c>
      <c r="AA1209" s="45">
        <f>IFERROR(VALUE(W1209),VLOOKUP(W1209,MonthReplace[],2,0))</f>
        <v>0</v>
      </c>
      <c r="AB1209" s="45" t="e">
        <f>IF(COUNTIF(Table9[MM Year],X1209),VLOOKUP(AA1209,MonthSerial[],VLOOKUP(X1209,Table9[],3,0)+2,0),DATE(X1209,AA1209,0)-AC1209)</f>
        <v>#VALUE!</v>
      </c>
      <c r="AC1209" s="45" t="e">
        <f>IF(COUNTIF(Table9[MM Year],X1209),
VLOOKUP(X1209,Table9[],5,0),
DATE(X1209,1,0))</f>
        <v>#VALUE!</v>
      </c>
      <c r="AD1209" s="46" t="e">
        <f>IF(AA1209=0,DATE(YEAR(AC1209+1),7,16),
IF(V1209=0,IF(COUNTIF(Table9[MM Year],X1209),AC1209+AB1209+Z1209+15-DAY(AC1209+AB1209+Z1209+15)+16,AC1209+AB1209+Z1209-DAY(AC1209+AB1209+Z1209)+16),
IF(COUNTIF(Table9[MM Year],X1209),
IF(AC1209+AB1209+Z1209&lt;VLOOKUP(X1209,Table9[],7,0),AC1209
+AB1209+Z1209+VLOOKUP(X1209,Table9[],4,0),AC1209+AB1209+Z1209),AC1209
+AB1209+Z1209)))</f>
        <v>#VALUE!</v>
      </c>
      <c r="AE1209" s="42"/>
      <c r="AF1209" s="15" t="str">
        <f>IFERROR(IF(COUNTIF(Table9[MM Year],X1209),
IF(AD1209&lt;VLOOKUP(X1209,Table9[],7,0),AD1209
+VLOOKUP(X1209,Table9[],4,0),AD1209),AD1209
),"")</f>
        <v/>
      </c>
      <c r="AG1209" s="5"/>
      <c r="AH1209" s="5"/>
      <c r="AI1209" s="5"/>
      <c r="AJ1209" s="6"/>
      <c r="AK1209" s="6"/>
      <c r="AL1209" s="12" t="str">
        <f t="shared" si="187"/>
        <v/>
      </c>
      <c r="AM1209" s="5"/>
      <c r="AN1209" s="27" t="str">
        <f t="shared" si="188"/>
        <v/>
      </c>
      <c r="AO1209" s="5"/>
      <c r="AP1209" s="5"/>
      <c r="AQ1209" s="6"/>
      <c r="AR1209" s="12" t="str">
        <f t="shared" si="189"/>
        <v/>
      </c>
      <c r="AS1209" s="6"/>
      <c r="AT1209" s="5"/>
      <c r="AU1209" s="53"/>
      <c r="AV1209" s="53"/>
      <c r="AW1209" s="54"/>
      <c r="AX1209" s="15" t="str">
        <f t="shared" si="190"/>
        <v/>
      </c>
      <c r="AY1209" s="5"/>
      <c r="AZ1209" s="27" t="str">
        <f>IFERROR(VLOOKUP(AY1209,vlookup!A$2:I$331,2,FALSE),"")</f>
        <v/>
      </c>
      <c r="BA1209" s="27" t="str">
        <f>IFERROR(VLOOKUP(AY1209,vlookup!A$2:I$331,3,FALSE),"")</f>
        <v/>
      </c>
      <c r="BB1209" s="5"/>
      <c r="BC1209" s="27" t="str">
        <f>IFERROR(VLOOKUP(BB1209,vlookup!D$2:E$331,2,FALSE),"")</f>
        <v/>
      </c>
      <c r="BD1209" s="5"/>
      <c r="BE1209" s="27" t="str">
        <f t="shared" si="191"/>
        <v/>
      </c>
      <c r="BF1209" s="27" t="str">
        <f>IFERROR(VLOOKUP(BE1209,vlookup!G$2:I$331,2,FALSE),"")</f>
        <v/>
      </c>
      <c r="BG1209" s="27" t="str">
        <f>IFERROR(VLOOKUP(BE1209,vlookup!G$2:I$331,3,FALSE),"")</f>
        <v/>
      </c>
      <c r="BH1209" s="5"/>
      <c r="BI1209" s="6"/>
      <c r="BJ1209" s="6"/>
      <c r="BK1209" s="6"/>
      <c r="BL1209" s="6"/>
    </row>
    <row r="1210" spans="1:64">
      <c r="A1210" s="4"/>
      <c r="B1210" s="5"/>
      <c r="C1210" s="27" t="str">
        <f>IFERROR(VLOOKUP(B1210,vlookup!A$2:I$331,2,FALSE),"")</f>
        <v/>
      </c>
      <c r="D1210" s="27" t="str">
        <f>IFERROR(VLOOKUP(B1210,vlookup!A$2:I$331,3,FALSE),"")</f>
        <v/>
      </c>
      <c r="E1210" s="5"/>
      <c r="F1210" s="27" t="str">
        <f>IFERROR(VLOOKUP(E1210,vlookup!D$2:E$331,2,FALSE),"")</f>
        <v/>
      </c>
      <c r="G1210" s="5"/>
      <c r="H1210" s="27" t="str">
        <f t="shared" si="182"/>
        <v/>
      </c>
      <c r="I1210" s="27" t="str">
        <f>IFERROR(VLOOKUP(H1210,vlookup!G$2:I$331,2,FALSE),"")</f>
        <v/>
      </c>
      <c r="J1210" s="27" t="str">
        <f>IFERROR(VLOOKUP(H1210,vlookup!G$2:I$331,3,FALSE),"")</f>
        <v/>
      </c>
      <c r="K1210" s="5"/>
      <c r="L1210" s="6"/>
      <c r="M1210" s="6"/>
      <c r="N1210" s="6"/>
      <c r="O1210" s="6"/>
      <c r="P1210" s="6"/>
      <c r="Q1210" s="14" t="str">
        <f t="shared" si="183"/>
        <v/>
      </c>
      <c r="R1210" s="5"/>
      <c r="S1210" s="6"/>
      <c r="T1210" s="6"/>
      <c r="U1210" s="5"/>
      <c r="V1210" s="45">
        <f t="shared" si="184"/>
        <v>0</v>
      </c>
      <c r="W1210" s="45">
        <f t="shared" si="185"/>
        <v>0</v>
      </c>
      <c r="X1210" s="45" t="e">
        <f t="shared" si="186"/>
        <v>#VALUE!</v>
      </c>
      <c r="Y1210" s="45">
        <f>IFERROR(VALUE(V1210),VLOOKUP(V1210,DayReplace[],2,0))</f>
        <v>0</v>
      </c>
      <c r="Z1210" s="45">
        <f>IF(V1210=0,1,
IF(OR(AND(COUNTIF(Table12[Normal and Leap Years],X1210),AA1210=3,Y1210=30),
AND(COUNTIF(Table9[MM Year],X1210),COUNTIF(Table13[Always 29-Day Months],AA1210),Y1210=30)),Y1210
-1,Y1210))</f>
        <v>1</v>
      </c>
      <c r="AA1210" s="45">
        <f>IFERROR(VALUE(W1210),VLOOKUP(W1210,MonthReplace[],2,0))</f>
        <v>0</v>
      </c>
      <c r="AB1210" s="45" t="e">
        <f>IF(COUNTIF(Table9[MM Year],X1210),VLOOKUP(AA1210,MonthSerial[],VLOOKUP(X1210,Table9[],3,0)+2,0),DATE(X1210,AA1210,0)-AC1210)</f>
        <v>#VALUE!</v>
      </c>
      <c r="AC1210" s="45" t="e">
        <f>IF(COUNTIF(Table9[MM Year],X1210),
VLOOKUP(X1210,Table9[],5,0),
DATE(X1210,1,0))</f>
        <v>#VALUE!</v>
      </c>
      <c r="AD1210" s="46" t="e">
        <f>IF(AA1210=0,DATE(YEAR(AC1210+1),7,16),
IF(V1210=0,IF(COUNTIF(Table9[MM Year],X1210),AC1210+AB1210+Z1210+15-DAY(AC1210+AB1210+Z1210+15)+16,AC1210+AB1210+Z1210-DAY(AC1210+AB1210+Z1210)+16),
IF(COUNTIF(Table9[MM Year],X1210),
IF(AC1210+AB1210+Z1210&lt;VLOOKUP(X1210,Table9[],7,0),AC1210
+AB1210+Z1210+VLOOKUP(X1210,Table9[],4,0),AC1210+AB1210+Z1210),AC1210
+AB1210+Z1210)))</f>
        <v>#VALUE!</v>
      </c>
      <c r="AE1210" s="42"/>
      <c r="AF1210" s="15" t="str">
        <f>IFERROR(IF(COUNTIF(Table9[MM Year],X1210),
IF(AD1210&lt;VLOOKUP(X1210,Table9[],7,0),AD1210
+VLOOKUP(X1210,Table9[],4,0),AD1210),AD1210
),"")</f>
        <v/>
      </c>
      <c r="AG1210" s="5"/>
      <c r="AH1210" s="5"/>
      <c r="AI1210" s="5"/>
      <c r="AJ1210" s="6"/>
      <c r="AK1210" s="6"/>
      <c r="AL1210" s="12" t="str">
        <f t="shared" si="187"/>
        <v/>
      </c>
      <c r="AM1210" s="5"/>
      <c r="AN1210" s="27" t="str">
        <f t="shared" si="188"/>
        <v/>
      </c>
      <c r="AO1210" s="5"/>
      <c r="AP1210" s="5"/>
      <c r="AQ1210" s="6"/>
      <c r="AR1210" s="12" t="str">
        <f t="shared" si="189"/>
        <v/>
      </c>
      <c r="AS1210" s="6"/>
      <c r="AT1210" s="5"/>
      <c r="AU1210" s="53"/>
      <c r="AV1210" s="53"/>
      <c r="AW1210" s="54"/>
      <c r="AX1210" s="15" t="str">
        <f t="shared" si="190"/>
        <v/>
      </c>
      <c r="AY1210" s="5"/>
      <c r="AZ1210" s="27" t="str">
        <f>IFERROR(VLOOKUP(AY1210,vlookup!A$2:I$331,2,FALSE),"")</f>
        <v/>
      </c>
      <c r="BA1210" s="27" t="str">
        <f>IFERROR(VLOOKUP(AY1210,vlookup!A$2:I$331,3,FALSE),"")</f>
        <v/>
      </c>
      <c r="BB1210" s="5"/>
      <c r="BC1210" s="27" t="str">
        <f>IFERROR(VLOOKUP(BB1210,vlookup!D$2:E$331,2,FALSE),"")</f>
        <v/>
      </c>
      <c r="BD1210" s="5"/>
      <c r="BE1210" s="27" t="str">
        <f t="shared" si="191"/>
        <v/>
      </c>
      <c r="BF1210" s="27" t="str">
        <f>IFERROR(VLOOKUP(BE1210,vlookup!G$2:I$331,2,FALSE),"")</f>
        <v/>
      </c>
      <c r="BG1210" s="27" t="str">
        <f>IFERROR(VLOOKUP(BE1210,vlookup!G$2:I$331,3,FALSE),"")</f>
        <v/>
      </c>
      <c r="BH1210" s="5"/>
      <c r="BI1210" s="6"/>
      <c r="BJ1210" s="6"/>
      <c r="BK1210" s="6"/>
      <c r="BL1210" s="6"/>
    </row>
    <row r="1211" spans="1:64">
      <c r="A1211" s="4"/>
      <c r="B1211" s="5"/>
      <c r="C1211" s="27" t="str">
        <f>IFERROR(VLOOKUP(B1211,vlookup!A$2:I$331,2,FALSE),"")</f>
        <v/>
      </c>
      <c r="D1211" s="27" t="str">
        <f>IFERROR(VLOOKUP(B1211,vlookup!A$2:I$331,3,FALSE),"")</f>
        <v/>
      </c>
      <c r="E1211" s="5"/>
      <c r="F1211" s="27" t="str">
        <f>IFERROR(VLOOKUP(E1211,vlookup!D$2:E$331,2,FALSE),"")</f>
        <v/>
      </c>
      <c r="G1211" s="5"/>
      <c r="H1211" s="27" t="str">
        <f t="shared" si="182"/>
        <v/>
      </c>
      <c r="I1211" s="27" t="str">
        <f>IFERROR(VLOOKUP(H1211,vlookup!G$2:I$331,2,FALSE),"")</f>
        <v/>
      </c>
      <c r="J1211" s="27" t="str">
        <f>IFERROR(VLOOKUP(H1211,vlookup!G$2:I$331,3,FALSE),"")</f>
        <v/>
      </c>
      <c r="K1211" s="5"/>
      <c r="L1211" s="6"/>
      <c r="M1211" s="6"/>
      <c r="N1211" s="6"/>
      <c r="O1211" s="6"/>
      <c r="P1211" s="6"/>
      <c r="Q1211" s="14" t="str">
        <f t="shared" si="183"/>
        <v/>
      </c>
      <c r="R1211" s="5"/>
      <c r="S1211" s="6"/>
      <c r="T1211" s="6"/>
      <c r="U1211" s="5"/>
      <c r="V1211" s="45">
        <f t="shared" si="184"/>
        <v>0</v>
      </c>
      <c r="W1211" s="45">
        <f t="shared" si="185"/>
        <v>0</v>
      </c>
      <c r="X1211" s="45" t="e">
        <f t="shared" si="186"/>
        <v>#VALUE!</v>
      </c>
      <c r="Y1211" s="45">
        <f>IFERROR(VALUE(V1211),VLOOKUP(V1211,DayReplace[],2,0))</f>
        <v>0</v>
      </c>
      <c r="Z1211" s="45">
        <f>IF(V1211=0,1,
IF(OR(AND(COUNTIF(Table12[Normal and Leap Years],X1211),AA1211=3,Y1211=30),
AND(COUNTIF(Table9[MM Year],X1211),COUNTIF(Table13[Always 29-Day Months],AA1211),Y1211=30)),Y1211
-1,Y1211))</f>
        <v>1</v>
      </c>
      <c r="AA1211" s="45">
        <f>IFERROR(VALUE(W1211),VLOOKUP(W1211,MonthReplace[],2,0))</f>
        <v>0</v>
      </c>
      <c r="AB1211" s="45" t="e">
        <f>IF(COUNTIF(Table9[MM Year],X1211),VLOOKUP(AA1211,MonthSerial[],VLOOKUP(X1211,Table9[],3,0)+2,0),DATE(X1211,AA1211,0)-AC1211)</f>
        <v>#VALUE!</v>
      </c>
      <c r="AC1211" s="45" t="e">
        <f>IF(COUNTIF(Table9[MM Year],X1211),
VLOOKUP(X1211,Table9[],5,0),
DATE(X1211,1,0))</f>
        <v>#VALUE!</v>
      </c>
      <c r="AD1211" s="46" t="e">
        <f>IF(AA1211=0,DATE(YEAR(AC1211+1),7,16),
IF(V1211=0,IF(COUNTIF(Table9[MM Year],X1211),AC1211+AB1211+Z1211+15-DAY(AC1211+AB1211+Z1211+15)+16,AC1211+AB1211+Z1211-DAY(AC1211+AB1211+Z1211)+16),
IF(COUNTIF(Table9[MM Year],X1211),
IF(AC1211+AB1211+Z1211&lt;VLOOKUP(X1211,Table9[],7,0),AC1211
+AB1211+Z1211+VLOOKUP(X1211,Table9[],4,0),AC1211+AB1211+Z1211),AC1211
+AB1211+Z1211)))</f>
        <v>#VALUE!</v>
      </c>
      <c r="AE1211" s="42"/>
      <c r="AF1211" s="15" t="str">
        <f>IFERROR(IF(COUNTIF(Table9[MM Year],X1211),
IF(AD1211&lt;VLOOKUP(X1211,Table9[],7,0),AD1211
+VLOOKUP(X1211,Table9[],4,0),AD1211),AD1211
),"")</f>
        <v/>
      </c>
      <c r="AG1211" s="5"/>
      <c r="AH1211" s="5"/>
      <c r="AI1211" s="5"/>
      <c r="AJ1211" s="6"/>
      <c r="AK1211" s="6"/>
      <c r="AL1211" s="12" t="str">
        <f t="shared" si="187"/>
        <v/>
      </c>
      <c r="AM1211" s="5"/>
      <c r="AN1211" s="27" t="str">
        <f t="shared" si="188"/>
        <v/>
      </c>
      <c r="AO1211" s="5"/>
      <c r="AP1211" s="5"/>
      <c r="AQ1211" s="6"/>
      <c r="AR1211" s="12" t="str">
        <f t="shared" si="189"/>
        <v/>
      </c>
      <c r="AS1211" s="6"/>
      <c r="AT1211" s="5"/>
      <c r="AU1211" s="53"/>
      <c r="AV1211" s="53"/>
      <c r="AW1211" s="54"/>
      <c r="AX1211" s="15" t="str">
        <f t="shared" si="190"/>
        <v/>
      </c>
      <c r="AY1211" s="5"/>
      <c r="AZ1211" s="27" t="str">
        <f>IFERROR(VLOOKUP(AY1211,vlookup!A$2:I$331,2,FALSE),"")</f>
        <v/>
      </c>
      <c r="BA1211" s="27" t="str">
        <f>IFERROR(VLOOKUP(AY1211,vlookup!A$2:I$331,3,FALSE),"")</f>
        <v/>
      </c>
      <c r="BB1211" s="5"/>
      <c r="BC1211" s="27" t="str">
        <f>IFERROR(VLOOKUP(BB1211,vlookup!D$2:E$331,2,FALSE),"")</f>
        <v/>
      </c>
      <c r="BD1211" s="5"/>
      <c r="BE1211" s="27" t="str">
        <f t="shared" si="191"/>
        <v/>
      </c>
      <c r="BF1211" s="27" t="str">
        <f>IFERROR(VLOOKUP(BE1211,vlookup!G$2:I$331,2,FALSE),"")</f>
        <v/>
      </c>
      <c r="BG1211" s="27" t="str">
        <f>IFERROR(VLOOKUP(BE1211,vlookup!G$2:I$331,3,FALSE),"")</f>
        <v/>
      </c>
      <c r="BH1211" s="5"/>
      <c r="BI1211" s="6"/>
      <c r="BJ1211" s="6"/>
      <c r="BK1211" s="6"/>
      <c r="BL1211" s="6"/>
    </row>
    <row r="1212" spans="1:64">
      <c r="A1212" s="4"/>
      <c r="B1212" s="5"/>
      <c r="C1212" s="27" t="str">
        <f>IFERROR(VLOOKUP(B1212,vlookup!A$2:I$331,2,FALSE),"")</f>
        <v/>
      </c>
      <c r="D1212" s="27" t="str">
        <f>IFERROR(VLOOKUP(B1212,vlookup!A$2:I$331,3,FALSE),"")</f>
        <v/>
      </c>
      <c r="E1212" s="5"/>
      <c r="F1212" s="27" t="str">
        <f>IFERROR(VLOOKUP(E1212,vlookup!D$2:E$331,2,FALSE),"")</f>
        <v/>
      </c>
      <c r="G1212" s="5"/>
      <c r="H1212" s="27" t="str">
        <f t="shared" si="182"/>
        <v/>
      </c>
      <c r="I1212" s="27" t="str">
        <f>IFERROR(VLOOKUP(H1212,vlookup!G$2:I$331,2,FALSE),"")</f>
        <v/>
      </c>
      <c r="J1212" s="27" t="str">
        <f>IFERROR(VLOOKUP(H1212,vlookup!G$2:I$331,3,FALSE),"")</f>
        <v/>
      </c>
      <c r="K1212" s="5"/>
      <c r="L1212" s="6"/>
      <c r="M1212" s="6"/>
      <c r="N1212" s="6"/>
      <c r="O1212" s="6"/>
      <c r="P1212" s="6"/>
      <c r="Q1212" s="14" t="str">
        <f t="shared" si="183"/>
        <v/>
      </c>
      <c r="R1212" s="5"/>
      <c r="S1212" s="6"/>
      <c r="T1212" s="6"/>
      <c r="U1212" s="5"/>
      <c r="V1212" s="45">
        <f t="shared" si="184"/>
        <v>0</v>
      </c>
      <c r="W1212" s="45">
        <f t="shared" si="185"/>
        <v>0</v>
      </c>
      <c r="X1212" s="45" t="e">
        <f t="shared" si="186"/>
        <v>#VALUE!</v>
      </c>
      <c r="Y1212" s="45">
        <f>IFERROR(VALUE(V1212),VLOOKUP(V1212,DayReplace[],2,0))</f>
        <v>0</v>
      </c>
      <c r="Z1212" s="45">
        <f>IF(V1212=0,1,
IF(OR(AND(COUNTIF(Table12[Normal and Leap Years],X1212),AA1212=3,Y1212=30),
AND(COUNTIF(Table9[MM Year],X1212),COUNTIF(Table13[Always 29-Day Months],AA1212),Y1212=30)),Y1212
-1,Y1212))</f>
        <v>1</v>
      </c>
      <c r="AA1212" s="45">
        <f>IFERROR(VALUE(W1212),VLOOKUP(W1212,MonthReplace[],2,0))</f>
        <v>0</v>
      </c>
      <c r="AB1212" s="45" t="e">
        <f>IF(COUNTIF(Table9[MM Year],X1212),VLOOKUP(AA1212,MonthSerial[],VLOOKUP(X1212,Table9[],3,0)+2,0),DATE(X1212,AA1212,0)-AC1212)</f>
        <v>#VALUE!</v>
      </c>
      <c r="AC1212" s="45" t="e">
        <f>IF(COUNTIF(Table9[MM Year],X1212),
VLOOKUP(X1212,Table9[],5,0),
DATE(X1212,1,0))</f>
        <v>#VALUE!</v>
      </c>
      <c r="AD1212" s="46" t="e">
        <f>IF(AA1212=0,DATE(YEAR(AC1212+1),7,16),
IF(V1212=0,IF(COUNTIF(Table9[MM Year],X1212),AC1212+AB1212+Z1212+15-DAY(AC1212+AB1212+Z1212+15)+16,AC1212+AB1212+Z1212-DAY(AC1212+AB1212+Z1212)+16),
IF(COUNTIF(Table9[MM Year],X1212),
IF(AC1212+AB1212+Z1212&lt;VLOOKUP(X1212,Table9[],7,0),AC1212
+AB1212+Z1212+VLOOKUP(X1212,Table9[],4,0),AC1212+AB1212+Z1212),AC1212
+AB1212+Z1212)))</f>
        <v>#VALUE!</v>
      </c>
      <c r="AE1212" s="42"/>
      <c r="AF1212" s="15" t="str">
        <f>IFERROR(IF(COUNTIF(Table9[MM Year],X1212),
IF(AD1212&lt;VLOOKUP(X1212,Table9[],7,0),AD1212
+VLOOKUP(X1212,Table9[],4,0),AD1212),AD1212
),"")</f>
        <v/>
      </c>
      <c r="AG1212" s="5"/>
      <c r="AH1212" s="5"/>
      <c r="AI1212" s="5"/>
      <c r="AJ1212" s="6"/>
      <c r="AK1212" s="6"/>
      <c r="AL1212" s="12" t="str">
        <f t="shared" si="187"/>
        <v/>
      </c>
      <c r="AM1212" s="5"/>
      <c r="AN1212" s="27" t="str">
        <f t="shared" si="188"/>
        <v/>
      </c>
      <c r="AO1212" s="5"/>
      <c r="AP1212" s="5"/>
      <c r="AQ1212" s="6"/>
      <c r="AR1212" s="12" t="str">
        <f t="shared" si="189"/>
        <v/>
      </c>
      <c r="AS1212" s="6"/>
      <c r="AT1212" s="5"/>
      <c r="AU1212" s="53"/>
      <c r="AV1212" s="53"/>
      <c r="AW1212" s="54"/>
      <c r="AX1212" s="15" t="str">
        <f t="shared" si="190"/>
        <v/>
      </c>
      <c r="AY1212" s="5"/>
      <c r="AZ1212" s="27" t="str">
        <f>IFERROR(VLOOKUP(AY1212,vlookup!A$2:I$331,2,FALSE),"")</f>
        <v/>
      </c>
      <c r="BA1212" s="27" t="str">
        <f>IFERROR(VLOOKUP(AY1212,vlookup!A$2:I$331,3,FALSE),"")</f>
        <v/>
      </c>
      <c r="BB1212" s="5"/>
      <c r="BC1212" s="27" t="str">
        <f>IFERROR(VLOOKUP(BB1212,vlookup!D$2:E$331,2,FALSE),"")</f>
        <v/>
      </c>
      <c r="BD1212" s="5"/>
      <c r="BE1212" s="27" t="str">
        <f t="shared" si="191"/>
        <v/>
      </c>
      <c r="BF1212" s="27" t="str">
        <f>IFERROR(VLOOKUP(BE1212,vlookup!G$2:I$331,2,FALSE),"")</f>
        <v/>
      </c>
      <c r="BG1212" s="27" t="str">
        <f>IFERROR(VLOOKUP(BE1212,vlookup!G$2:I$331,3,FALSE),"")</f>
        <v/>
      </c>
      <c r="BH1212" s="5"/>
      <c r="BI1212" s="6"/>
      <c r="BJ1212" s="6"/>
      <c r="BK1212" s="6"/>
      <c r="BL1212" s="6"/>
    </row>
    <row r="1213" spans="1:64">
      <c r="A1213" s="4"/>
      <c r="B1213" s="5"/>
      <c r="C1213" s="27" t="str">
        <f>IFERROR(VLOOKUP(B1213,vlookup!A$2:I$331,2,FALSE),"")</f>
        <v/>
      </c>
      <c r="D1213" s="27" t="str">
        <f>IFERROR(VLOOKUP(B1213,vlookup!A$2:I$331,3,FALSE),"")</f>
        <v/>
      </c>
      <c r="E1213" s="5"/>
      <c r="F1213" s="27" t="str">
        <f>IFERROR(VLOOKUP(E1213,vlookup!D$2:E$331,2,FALSE),"")</f>
        <v/>
      </c>
      <c r="G1213" s="5"/>
      <c r="H1213" s="27" t="str">
        <f t="shared" si="182"/>
        <v/>
      </c>
      <c r="I1213" s="27" t="str">
        <f>IFERROR(VLOOKUP(H1213,vlookup!G$2:I$331,2,FALSE),"")</f>
        <v/>
      </c>
      <c r="J1213" s="27" t="str">
        <f>IFERROR(VLOOKUP(H1213,vlookup!G$2:I$331,3,FALSE),"")</f>
        <v/>
      </c>
      <c r="K1213" s="5"/>
      <c r="L1213" s="6"/>
      <c r="M1213" s="6"/>
      <c r="N1213" s="6"/>
      <c r="O1213" s="6"/>
      <c r="P1213" s="6"/>
      <c r="Q1213" s="14" t="str">
        <f t="shared" si="183"/>
        <v/>
      </c>
      <c r="R1213" s="5"/>
      <c r="S1213" s="6"/>
      <c r="T1213" s="6"/>
      <c r="U1213" s="5"/>
      <c r="V1213" s="45">
        <f t="shared" si="184"/>
        <v>0</v>
      </c>
      <c r="W1213" s="45">
        <f t="shared" si="185"/>
        <v>0</v>
      </c>
      <c r="X1213" s="45" t="e">
        <f t="shared" si="186"/>
        <v>#VALUE!</v>
      </c>
      <c r="Y1213" s="45">
        <f>IFERROR(VALUE(V1213),VLOOKUP(V1213,DayReplace[],2,0))</f>
        <v>0</v>
      </c>
      <c r="Z1213" s="45">
        <f>IF(V1213=0,1,
IF(OR(AND(COUNTIF(Table12[Normal and Leap Years],X1213),AA1213=3,Y1213=30),
AND(COUNTIF(Table9[MM Year],X1213),COUNTIF(Table13[Always 29-Day Months],AA1213),Y1213=30)),Y1213
-1,Y1213))</f>
        <v>1</v>
      </c>
      <c r="AA1213" s="45">
        <f>IFERROR(VALUE(W1213),VLOOKUP(W1213,MonthReplace[],2,0))</f>
        <v>0</v>
      </c>
      <c r="AB1213" s="45" t="e">
        <f>IF(COUNTIF(Table9[MM Year],X1213),VLOOKUP(AA1213,MonthSerial[],VLOOKUP(X1213,Table9[],3,0)+2,0),DATE(X1213,AA1213,0)-AC1213)</f>
        <v>#VALUE!</v>
      </c>
      <c r="AC1213" s="45" t="e">
        <f>IF(COUNTIF(Table9[MM Year],X1213),
VLOOKUP(X1213,Table9[],5,0),
DATE(X1213,1,0))</f>
        <v>#VALUE!</v>
      </c>
      <c r="AD1213" s="46" t="e">
        <f>IF(AA1213=0,DATE(YEAR(AC1213+1),7,16),
IF(V1213=0,IF(COUNTIF(Table9[MM Year],X1213),AC1213+AB1213+Z1213+15-DAY(AC1213+AB1213+Z1213+15)+16,AC1213+AB1213+Z1213-DAY(AC1213+AB1213+Z1213)+16),
IF(COUNTIF(Table9[MM Year],X1213),
IF(AC1213+AB1213+Z1213&lt;VLOOKUP(X1213,Table9[],7,0),AC1213
+AB1213+Z1213+VLOOKUP(X1213,Table9[],4,0),AC1213+AB1213+Z1213),AC1213
+AB1213+Z1213)))</f>
        <v>#VALUE!</v>
      </c>
      <c r="AE1213" s="42"/>
      <c r="AF1213" s="15" t="str">
        <f>IFERROR(IF(COUNTIF(Table9[MM Year],X1213),
IF(AD1213&lt;VLOOKUP(X1213,Table9[],7,0),AD1213
+VLOOKUP(X1213,Table9[],4,0),AD1213),AD1213
),"")</f>
        <v/>
      </c>
      <c r="AG1213" s="5"/>
      <c r="AH1213" s="5"/>
      <c r="AI1213" s="5"/>
      <c r="AJ1213" s="6"/>
      <c r="AK1213" s="6"/>
      <c r="AL1213" s="12" t="str">
        <f t="shared" si="187"/>
        <v/>
      </c>
      <c r="AM1213" s="5"/>
      <c r="AN1213" s="27" t="str">
        <f t="shared" si="188"/>
        <v/>
      </c>
      <c r="AO1213" s="5"/>
      <c r="AP1213" s="5"/>
      <c r="AQ1213" s="6"/>
      <c r="AR1213" s="12" t="str">
        <f t="shared" si="189"/>
        <v/>
      </c>
      <c r="AS1213" s="6"/>
      <c r="AT1213" s="5"/>
      <c r="AU1213" s="53"/>
      <c r="AV1213" s="53"/>
      <c r="AW1213" s="54"/>
      <c r="AX1213" s="15" t="str">
        <f t="shared" si="190"/>
        <v/>
      </c>
      <c r="AY1213" s="5"/>
      <c r="AZ1213" s="27" t="str">
        <f>IFERROR(VLOOKUP(AY1213,vlookup!A$2:I$331,2,FALSE),"")</f>
        <v/>
      </c>
      <c r="BA1213" s="27" t="str">
        <f>IFERROR(VLOOKUP(AY1213,vlookup!A$2:I$331,3,FALSE),"")</f>
        <v/>
      </c>
      <c r="BB1213" s="5"/>
      <c r="BC1213" s="27" t="str">
        <f>IFERROR(VLOOKUP(BB1213,vlookup!D$2:E$331,2,FALSE),"")</f>
        <v/>
      </c>
      <c r="BD1213" s="5"/>
      <c r="BE1213" s="27" t="str">
        <f t="shared" si="191"/>
        <v/>
      </c>
      <c r="BF1213" s="27" t="str">
        <f>IFERROR(VLOOKUP(BE1213,vlookup!G$2:I$331,2,FALSE),"")</f>
        <v/>
      </c>
      <c r="BG1213" s="27" t="str">
        <f>IFERROR(VLOOKUP(BE1213,vlookup!G$2:I$331,3,FALSE),"")</f>
        <v/>
      </c>
      <c r="BH1213" s="5"/>
      <c r="BI1213" s="6"/>
      <c r="BJ1213" s="6"/>
      <c r="BK1213" s="6"/>
      <c r="BL1213" s="6"/>
    </row>
    <row r="1214" spans="1:64">
      <c r="A1214" s="4"/>
      <c r="B1214" s="5"/>
      <c r="C1214" s="27" t="str">
        <f>IFERROR(VLOOKUP(B1214,vlookup!A$2:I$331,2,FALSE),"")</f>
        <v/>
      </c>
      <c r="D1214" s="27" t="str">
        <f>IFERROR(VLOOKUP(B1214,vlookup!A$2:I$331,3,FALSE),"")</f>
        <v/>
      </c>
      <c r="E1214" s="5"/>
      <c r="F1214" s="27" t="str">
        <f>IFERROR(VLOOKUP(E1214,vlookup!D$2:E$331,2,FALSE),"")</f>
        <v/>
      </c>
      <c r="G1214" s="5"/>
      <c r="H1214" s="27" t="str">
        <f t="shared" si="182"/>
        <v/>
      </c>
      <c r="I1214" s="27" t="str">
        <f>IFERROR(VLOOKUP(H1214,vlookup!G$2:I$331,2,FALSE),"")</f>
        <v/>
      </c>
      <c r="J1214" s="27" t="str">
        <f>IFERROR(VLOOKUP(H1214,vlookup!G$2:I$331,3,FALSE),"")</f>
        <v/>
      </c>
      <c r="K1214" s="5"/>
      <c r="L1214" s="6"/>
      <c r="M1214" s="6"/>
      <c r="N1214" s="6"/>
      <c r="O1214" s="6"/>
      <c r="P1214" s="6"/>
      <c r="Q1214" s="14" t="str">
        <f t="shared" si="183"/>
        <v/>
      </c>
      <c r="R1214" s="5"/>
      <c r="S1214" s="6"/>
      <c r="T1214" s="6"/>
      <c r="U1214" s="5"/>
      <c r="V1214" s="45">
        <f t="shared" si="184"/>
        <v>0</v>
      </c>
      <c r="W1214" s="45">
        <f t="shared" si="185"/>
        <v>0</v>
      </c>
      <c r="X1214" s="45" t="e">
        <f t="shared" si="186"/>
        <v>#VALUE!</v>
      </c>
      <c r="Y1214" s="45">
        <f>IFERROR(VALUE(V1214),VLOOKUP(V1214,DayReplace[],2,0))</f>
        <v>0</v>
      </c>
      <c r="Z1214" s="45">
        <f>IF(V1214=0,1,
IF(OR(AND(COUNTIF(Table12[Normal and Leap Years],X1214),AA1214=3,Y1214=30),
AND(COUNTIF(Table9[MM Year],X1214),COUNTIF(Table13[Always 29-Day Months],AA1214),Y1214=30)),Y1214
-1,Y1214))</f>
        <v>1</v>
      </c>
      <c r="AA1214" s="45">
        <f>IFERROR(VALUE(W1214),VLOOKUP(W1214,MonthReplace[],2,0))</f>
        <v>0</v>
      </c>
      <c r="AB1214" s="45" t="e">
        <f>IF(COUNTIF(Table9[MM Year],X1214),VLOOKUP(AA1214,MonthSerial[],VLOOKUP(X1214,Table9[],3,0)+2,0),DATE(X1214,AA1214,0)-AC1214)</f>
        <v>#VALUE!</v>
      </c>
      <c r="AC1214" s="45" t="e">
        <f>IF(COUNTIF(Table9[MM Year],X1214),
VLOOKUP(X1214,Table9[],5,0),
DATE(X1214,1,0))</f>
        <v>#VALUE!</v>
      </c>
      <c r="AD1214" s="46" t="e">
        <f>IF(AA1214=0,DATE(YEAR(AC1214+1),7,16),
IF(V1214=0,IF(COUNTIF(Table9[MM Year],X1214),AC1214+AB1214+Z1214+15-DAY(AC1214+AB1214+Z1214+15)+16,AC1214+AB1214+Z1214-DAY(AC1214+AB1214+Z1214)+16),
IF(COUNTIF(Table9[MM Year],X1214),
IF(AC1214+AB1214+Z1214&lt;VLOOKUP(X1214,Table9[],7,0),AC1214
+AB1214+Z1214+VLOOKUP(X1214,Table9[],4,0),AC1214+AB1214+Z1214),AC1214
+AB1214+Z1214)))</f>
        <v>#VALUE!</v>
      </c>
      <c r="AE1214" s="42"/>
      <c r="AF1214" s="15" t="str">
        <f>IFERROR(IF(COUNTIF(Table9[MM Year],X1214),
IF(AD1214&lt;VLOOKUP(X1214,Table9[],7,0),AD1214
+VLOOKUP(X1214,Table9[],4,0),AD1214),AD1214
),"")</f>
        <v/>
      </c>
      <c r="AG1214" s="5"/>
      <c r="AH1214" s="5"/>
      <c r="AI1214" s="5"/>
      <c r="AJ1214" s="6"/>
      <c r="AK1214" s="6"/>
      <c r="AL1214" s="12" t="str">
        <f t="shared" si="187"/>
        <v/>
      </c>
      <c r="AM1214" s="5"/>
      <c r="AN1214" s="27" t="str">
        <f t="shared" si="188"/>
        <v/>
      </c>
      <c r="AO1214" s="5"/>
      <c r="AP1214" s="5"/>
      <c r="AQ1214" s="6"/>
      <c r="AR1214" s="12" t="str">
        <f t="shared" si="189"/>
        <v/>
      </c>
      <c r="AS1214" s="6"/>
      <c r="AT1214" s="5"/>
      <c r="AU1214" s="53"/>
      <c r="AV1214" s="53"/>
      <c r="AW1214" s="54"/>
      <c r="AX1214" s="15" t="str">
        <f t="shared" si="190"/>
        <v/>
      </c>
      <c r="AY1214" s="5"/>
      <c r="AZ1214" s="27" t="str">
        <f>IFERROR(VLOOKUP(AY1214,vlookup!A$2:I$331,2,FALSE),"")</f>
        <v/>
      </c>
      <c r="BA1214" s="27" t="str">
        <f>IFERROR(VLOOKUP(AY1214,vlookup!A$2:I$331,3,FALSE),"")</f>
        <v/>
      </c>
      <c r="BB1214" s="5"/>
      <c r="BC1214" s="27" t="str">
        <f>IFERROR(VLOOKUP(BB1214,vlookup!D$2:E$331,2,FALSE),"")</f>
        <v/>
      </c>
      <c r="BD1214" s="5"/>
      <c r="BE1214" s="27" t="str">
        <f t="shared" si="191"/>
        <v/>
      </c>
      <c r="BF1214" s="27" t="str">
        <f>IFERROR(VLOOKUP(BE1214,vlookup!G$2:I$331,2,FALSE),"")</f>
        <v/>
      </c>
      <c r="BG1214" s="27" t="str">
        <f>IFERROR(VLOOKUP(BE1214,vlookup!G$2:I$331,3,FALSE),"")</f>
        <v/>
      </c>
      <c r="BH1214" s="5"/>
      <c r="BI1214" s="6"/>
      <c r="BJ1214" s="6"/>
      <c r="BK1214" s="6"/>
      <c r="BL1214" s="6"/>
    </row>
    <row r="1215" spans="1:64">
      <c r="A1215" s="4"/>
      <c r="B1215" s="5"/>
      <c r="C1215" s="27" t="str">
        <f>IFERROR(VLOOKUP(B1215,vlookup!A$2:I$331,2,FALSE),"")</f>
        <v/>
      </c>
      <c r="D1215" s="27" t="str">
        <f>IFERROR(VLOOKUP(B1215,vlookup!A$2:I$331,3,FALSE),"")</f>
        <v/>
      </c>
      <c r="E1215" s="5"/>
      <c r="F1215" s="27" t="str">
        <f>IFERROR(VLOOKUP(E1215,vlookup!D$2:E$331,2,FALSE),"")</f>
        <v/>
      </c>
      <c r="G1215" s="5"/>
      <c r="H1215" s="27" t="str">
        <f t="shared" si="182"/>
        <v/>
      </c>
      <c r="I1215" s="27" t="str">
        <f>IFERROR(VLOOKUP(H1215,vlookup!G$2:I$331,2,FALSE),"")</f>
        <v/>
      </c>
      <c r="J1215" s="27" t="str">
        <f>IFERROR(VLOOKUP(H1215,vlookup!G$2:I$331,3,FALSE),"")</f>
        <v/>
      </c>
      <c r="K1215" s="5"/>
      <c r="L1215" s="6"/>
      <c r="M1215" s="6"/>
      <c r="N1215" s="6"/>
      <c r="O1215" s="6"/>
      <c r="P1215" s="6"/>
      <c r="Q1215" s="14" t="str">
        <f t="shared" si="183"/>
        <v/>
      </c>
      <c r="R1215" s="5"/>
      <c r="S1215" s="6"/>
      <c r="T1215" s="6"/>
      <c r="U1215" s="5"/>
      <c r="V1215" s="45">
        <f t="shared" si="184"/>
        <v>0</v>
      </c>
      <c r="W1215" s="45">
        <f t="shared" si="185"/>
        <v>0</v>
      </c>
      <c r="X1215" s="45" t="e">
        <f t="shared" si="186"/>
        <v>#VALUE!</v>
      </c>
      <c r="Y1215" s="45">
        <f>IFERROR(VALUE(V1215),VLOOKUP(V1215,DayReplace[],2,0))</f>
        <v>0</v>
      </c>
      <c r="Z1215" s="45">
        <f>IF(V1215=0,1,
IF(OR(AND(COUNTIF(Table12[Normal and Leap Years],X1215),AA1215=3,Y1215=30),
AND(COUNTIF(Table9[MM Year],X1215),COUNTIF(Table13[Always 29-Day Months],AA1215),Y1215=30)),Y1215
-1,Y1215))</f>
        <v>1</v>
      </c>
      <c r="AA1215" s="45">
        <f>IFERROR(VALUE(W1215),VLOOKUP(W1215,MonthReplace[],2,0))</f>
        <v>0</v>
      </c>
      <c r="AB1215" s="45" t="e">
        <f>IF(COUNTIF(Table9[MM Year],X1215),VLOOKUP(AA1215,MonthSerial[],VLOOKUP(X1215,Table9[],3,0)+2,0),DATE(X1215,AA1215,0)-AC1215)</f>
        <v>#VALUE!</v>
      </c>
      <c r="AC1215" s="45" t="e">
        <f>IF(COUNTIF(Table9[MM Year],X1215),
VLOOKUP(X1215,Table9[],5,0),
DATE(X1215,1,0))</f>
        <v>#VALUE!</v>
      </c>
      <c r="AD1215" s="46" t="e">
        <f>IF(AA1215=0,DATE(YEAR(AC1215+1),7,16),
IF(V1215=0,IF(COUNTIF(Table9[MM Year],X1215),AC1215+AB1215+Z1215+15-DAY(AC1215+AB1215+Z1215+15)+16,AC1215+AB1215+Z1215-DAY(AC1215+AB1215+Z1215)+16),
IF(COUNTIF(Table9[MM Year],X1215),
IF(AC1215+AB1215+Z1215&lt;VLOOKUP(X1215,Table9[],7,0),AC1215
+AB1215+Z1215+VLOOKUP(X1215,Table9[],4,0),AC1215+AB1215+Z1215),AC1215
+AB1215+Z1215)))</f>
        <v>#VALUE!</v>
      </c>
      <c r="AE1215" s="42"/>
      <c r="AF1215" s="15" t="str">
        <f>IFERROR(IF(COUNTIF(Table9[MM Year],X1215),
IF(AD1215&lt;VLOOKUP(X1215,Table9[],7,0),AD1215
+VLOOKUP(X1215,Table9[],4,0),AD1215),AD1215
),"")</f>
        <v/>
      </c>
      <c r="AG1215" s="5"/>
      <c r="AH1215" s="5"/>
      <c r="AI1215" s="5"/>
      <c r="AJ1215" s="6"/>
      <c r="AK1215" s="6"/>
      <c r="AL1215" s="12" t="str">
        <f t="shared" si="187"/>
        <v/>
      </c>
      <c r="AM1215" s="5"/>
      <c r="AN1215" s="27" t="str">
        <f t="shared" si="188"/>
        <v/>
      </c>
      <c r="AO1215" s="5"/>
      <c r="AP1215" s="5"/>
      <c r="AQ1215" s="6"/>
      <c r="AR1215" s="12" t="str">
        <f t="shared" si="189"/>
        <v/>
      </c>
      <c r="AS1215" s="6"/>
      <c r="AT1215" s="5"/>
      <c r="AU1215" s="53"/>
      <c r="AV1215" s="53"/>
      <c r="AW1215" s="54"/>
      <c r="AX1215" s="15" t="str">
        <f t="shared" si="190"/>
        <v/>
      </c>
      <c r="AY1215" s="5"/>
      <c r="AZ1215" s="27" t="str">
        <f>IFERROR(VLOOKUP(AY1215,vlookup!A$2:I$331,2,FALSE),"")</f>
        <v/>
      </c>
      <c r="BA1215" s="27" t="str">
        <f>IFERROR(VLOOKUP(AY1215,vlookup!A$2:I$331,3,FALSE),"")</f>
        <v/>
      </c>
      <c r="BB1215" s="5"/>
      <c r="BC1215" s="27" t="str">
        <f>IFERROR(VLOOKUP(BB1215,vlookup!D$2:E$331,2,FALSE),"")</f>
        <v/>
      </c>
      <c r="BD1215" s="5"/>
      <c r="BE1215" s="27" t="str">
        <f t="shared" si="191"/>
        <v/>
      </c>
      <c r="BF1215" s="27" t="str">
        <f>IFERROR(VLOOKUP(BE1215,vlookup!G$2:I$331,2,FALSE),"")</f>
        <v/>
      </c>
      <c r="BG1215" s="27" t="str">
        <f>IFERROR(VLOOKUP(BE1215,vlookup!G$2:I$331,3,FALSE),"")</f>
        <v/>
      </c>
      <c r="BH1215" s="5"/>
      <c r="BI1215" s="6"/>
      <c r="BJ1215" s="6"/>
      <c r="BK1215" s="6"/>
      <c r="BL1215" s="6"/>
    </row>
    <row r="1216" spans="1:64">
      <c r="A1216" s="4"/>
      <c r="B1216" s="5"/>
      <c r="C1216" s="27" t="str">
        <f>IFERROR(VLOOKUP(B1216,vlookup!A$2:I$331,2,FALSE),"")</f>
        <v/>
      </c>
      <c r="D1216" s="27" t="str">
        <f>IFERROR(VLOOKUP(B1216,vlookup!A$2:I$331,3,FALSE),"")</f>
        <v/>
      </c>
      <c r="E1216" s="5"/>
      <c r="F1216" s="27" t="str">
        <f>IFERROR(VLOOKUP(E1216,vlookup!D$2:E$331,2,FALSE),"")</f>
        <v/>
      </c>
      <c r="G1216" s="5"/>
      <c r="H1216" s="27" t="str">
        <f t="shared" si="182"/>
        <v/>
      </c>
      <c r="I1216" s="27" t="str">
        <f>IFERROR(VLOOKUP(H1216,vlookup!G$2:I$331,2,FALSE),"")</f>
        <v/>
      </c>
      <c r="J1216" s="27" t="str">
        <f>IFERROR(VLOOKUP(H1216,vlookup!G$2:I$331,3,FALSE),"")</f>
        <v/>
      </c>
      <c r="K1216" s="5"/>
      <c r="L1216" s="6"/>
      <c r="M1216" s="6"/>
      <c r="N1216" s="6"/>
      <c r="O1216" s="6"/>
      <c r="P1216" s="6"/>
      <c r="Q1216" s="14" t="str">
        <f t="shared" si="183"/>
        <v/>
      </c>
      <c r="R1216" s="5"/>
      <c r="S1216" s="6"/>
      <c r="T1216" s="6"/>
      <c r="U1216" s="5"/>
      <c r="V1216" s="45">
        <f t="shared" si="184"/>
        <v>0</v>
      </c>
      <c r="W1216" s="45">
        <f t="shared" si="185"/>
        <v>0</v>
      </c>
      <c r="X1216" s="45" t="e">
        <f t="shared" si="186"/>
        <v>#VALUE!</v>
      </c>
      <c r="Y1216" s="45">
        <f>IFERROR(VALUE(V1216),VLOOKUP(V1216,DayReplace[],2,0))</f>
        <v>0</v>
      </c>
      <c r="Z1216" s="45">
        <f>IF(V1216=0,1,
IF(OR(AND(COUNTIF(Table12[Normal and Leap Years],X1216),AA1216=3,Y1216=30),
AND(COUNTIF(Table9[MM Year],X1216),COUNTIF(Table13[Always 29-Day Months],AA1216),Y1216=30)),Y1216
-1,Y1216))</f>
        <v>1</v>
      </c>
      <c r="AA1216" s="45">
        <f>IFERROR(VALUE(W1216),VLOOKUP(W1216,MonthReplace[],2,0))</f>
        <v>0</v>
      </c>
      <c r="AB1216" s="45" t="e">
        <f>IF(COUNTIF(Table9[MM Year],X1216),VLOOKUP(AA1216,MonthSerial[],VLOOKUP(X1216,Table9[],3,0)+2,0),DATE(X1216,AA1216,0)-AC1216)</f>
        <v>#VALUE!</v>
      </c>
      <c r="AC1216" s="45" t="e">
        <f>IF(COUNTIF(Table9[MM Year],X1216),
VLOOKUP(X1216,Table9[],5,0),
DATE(X1216,1,0))</f>
        <v>#VALUE!</v>
      </c>
      <c r="AD1216" s="46" t="e">
        <f>IF(AA1216=0,DATE(YEAR(AC1216+1),7,16),
IF(V1216=0,IF(COUNTIF(Table9[MM Year],X1216),AC1216+AB1216+Z1216+15-DAY(AC1216+AB1216+Z1216+15)+16,AC1216+AB1216+Z1216-DAY(AC1216+AB1216+Z1216)+16),
IF(COUNTIF(Table9[MM Year],X1216),
IF(AC1216+AB1216+Z1216&lt;VLOOKUP(X1216,Table9[],7,0),AC1216
+AB1216+Z1216+VLOOKUP(X1216,Table9[],4,0),AC1216+AB1216+Z1216),AC1216
+AB1216+Z1216)))</f>
        <v>#VALUE!</v>
      </c>
      <c r="AE1216" s="42"/>
      <c r="AF1216" s="15" t="str">
        <f>IFERROR(IF(COUNTIF(Table9[MM Year],X1216),
IF(AD1216&lt;VLOOKUP(X1216,Table9[],7,0),AD1216
+VLOOKUP(X1216,Table9[],4,0),AD1216),AD1216
),"")</f>
        <v/>
      </c>
      <c r="AG1216" s="5"/>
      <c r="AH1216" s="5"/>
      <c r="AI1216" s="5"/>
      <c r="AJ1216" s="6"/>
      <c r="AK1216" s="6"/>
      <c r="AL1216" s="12" t="str">
        <f t="shared" si="187"/>
        <v/>
      </c>
      <c r="AM1216" s="5"/>
      <c r="AN1216" s="27" t="str">
        <f t="shared" si="188"/>
        <v/>
      </c>
      <c r="AO1216" s="5"/>
      <c r="AP1216" s="5"/>
      <c r="AQ1216" s="6"/>
      <c r="AR1216" s="12" t="str">
        <f t="shared" si="189"/>
        <v/>
      </c>
      <c r="AS1216" s="6"/>
      <c r="AT1216" s="5"/>
      <c r="AU1216" s="53"/>
      <c r="AV1216" s="53"/>
      <c r="AW1216" s="54"/>
      <c r="AX1216" s="15" t="str">
        <f t="shared" si="190"/>
        <v/>
      </c>
      <c r="AY1216" s="5"/>
      <c r="AZ1216" s="27" t="str">
        <f>IFERROR(VLOOKUP(AY1216,vlookup!A$2:I$331,2,FALSE),"")</f>
        <v/>
      </c>
      <c r="BA1216" s="27" t="str">
        <f>IFERROR(VLOOKUP(AY1216,vlookup!A$2:I$331,3,FALSE),"")</f>
        <v/>
      </c>
      <c r="BB1216" s="5"/>
      <c r="BC1216" s="27" t="str">
        <f>IFERROR(VLOOKUP(BB1216,vlookup!D$2:E$331,2,FALSE),"")</f>
        <v/>
      </c>
      <c r="BD1216" s="5"/>
      <c r="BE1216" s="27" t="str">
        <f t="shared" si="191"/>
        <v/>
      </c>
      <c r="BF1216" s="27" t="str">
        <f>IFERROR(VLOOKUP(BE1216,vlookup!G$2:I$331,2,FALSE),"")</f>
        <v/>
      </c>
      <c r="BG1216" s="27" t="str">
        <f>IFERROR(VLOOKUP(BE1216,vlookup!G$2:I$331,3,FALSE),"")</f>
        <v/>
      </c>
      <c r="BH1216" s="5"/>
      <c r="BI1216" s="6"/>
      <c r="BJ1216" s="6"/>
      <c r="BK1216" s="6"/>
      <c r="BL1216" s="6"/>
    </row>
    <row r="1217" spans="1:64">
      <c r="A1217" s="4"/>
      <c r="B1217" s="5"/>
      <c r="C1217" s="27" t="str">
        <f>IFERROR(VLOOKUP(B1217,vlookup!A$2:I$331,2,FALSE),"")</f>
        <v/>
      </c>
      <c r="D1217" s="27" t="str">
        <f>IFERROR(VLOOKUP(B1217,vlookup!A$2:I$331,3,FALSE),"")</f>
        <v/>
      </c>
      <c r="E1217" s="5"/>
      <c r="F1217" s="27" t="str">
        <f>IFERROR(VLOOKUP(E1217,vlookup!D$2:E$331,2,FALSE),"")</f>
        <v/>
      </c>
      <c r="G1217" s="5"/>
      <c r="H1217" s="27" t="str">
        <f t="shared" si="182"/>
        <v/>
      </c>
      <c r="I1217" s="27" t="str">
        <f>IFERROR(VLOOKUP(H1217,vlookup!G$2:I$331,2,FALSE),"")</f>
        <v/>
      </c>
      <c r="J1217" s="27" t="str">
        <f>IFERROR(VLOOKUP(H1217,vlookup!G$2:I$331,3,FALSE),"")</f>
        <v/>
      </c>
      <c r="K1217" s="5"/>
      <c r="L1217" s="6"/>
      <c r="M1217" s="6"/>
      <c r="N1217" s="6"/>
      <c r="O1217" s="6"/>
      <c r="P1217" s="6"/>
      <c r="Q1217" s="14" t="str">
        <f t="shared" si="183"/>
        <v/>
      </c>
      <c r="R1217" s="5"/>
      <c r="S1217" s="6"/>
      <c r="T1217" s="6"/>
      <c r="U1217" s="5"/>
      <c r="V1217" s="45">
        <f t="shared" si="184"/>
        <v>0</v>
      </c>
      <c r="W1217" s="45">
        <f t="shared" si="185"/>
        <v>0</v>
      </c>
      <c r="X1217" s="45" t="e">
        <f t="shared" si="186"/>
        <v>#VALUE!</v>
      </c>
      <c r="Y1217" s="45">
        <f>IFERROR(VALUE(V1217),VLOOKUP(V1217,DayReplace[],2,0))</f>
        <v>0</v>
      </c>
      <c r="Z1217" s="45">
        <f>IF(V1217=0,1,
IF(OR(AND(COUNTIF(Table12[Normal and Leap Years],X1217),AA1217=3,Y1217=30),
AND(COUNTIF(Table9[MM Year],X1217),COUNTIF(Table13[Always 29-Day Months],AA1217),Y1217=30)),Y1217
-1,Y1217))</f>
        <v>1</v>
      </c>
      <c r="AA1217" s="45">
        <f>IFERROR(VALUE(W1217),VLOOKUP(W1217,MonthReplace[],2,0))</f>
        <v>0</v>
      </c>
      <c r="AB1217" s="45" t="e">
        <f>IF(COUNTIF(Table9[MM Year],X1217),VLOOKUP(AA1217,MonthSerial[],VLOOKUP(X1217,Table9[],3,0)+2,0),DATE(X1217,AA1217,0)-AC1217)</f>
        <v>#VALUE!</v>
      </c>
      <c r="AC1217" s="45" t="e">
        <f>IF(COUNTIF(Table9[MM Year],X1217),
VLOOKUP(X1217,Table9[],5,0),
DATE(X1217,1,0))</f>
        <v>#VALUE!</v>
      </c>
      <c r="AD1217" s="46" t="e">
        <f>IF(AA1217=0,DATE(YEAR(AC1217+1),7,16),
IF(V1217=0,IF(COUNTIF(Table9[MM Year],X1217),AC1217+AB1217+Z1217+15-DAY(AC1217+AB1217+Z1217+15)+16,AC1217+AB1217+Z1217-DAY(AC1217+AB1217+Z1217)+16),
IF(COUNTIF(Table9[MM Year],X1217),
IF(AC1217+AB1217+Z1217&lt;VLOOKUP(X1217,Table9[],7,0),AC1217
+AB1217+Z1217+VLOOKUP(X1217,Table9[],4,0),AC1217+AB1217+Z1217),AC1217
+AB1217+Z1217)))</f>
        <v>#VALUE!</v>
      </c>
      <c r="AE1217" s="42"/>
      <c r="AF1217" s="15" t="str">
        <f>IFERROR(IF(COUNTIF(Table9[MM Year],X1217),
IF(AD1217&lt;VLOOKUP(X1217,Table9[],7,0),AD1217
+VLOOKUP(X1217,Table9[],4,0),AD1217),AD1217
),"")</f>
        <v/>
      </c>
      <c r="AG1217" s="5"/>
      <c r="AH1217" s="5"/>
      <c r="AI1217" s="5"/>
      <c r="AJ1217" s="6"/>
      <c r="AK1217" s="6"/>
      <c r="AL1217" s="12" t="str">
        <f t="shared" si="187"/>
        <v/>
      </c>
      <c r="AM1217" s="5"/>
      <c r="AN1217" s="27" t="str">
        <f t="shared" si="188"/>
        <v/>
      </c>
      <c r="AO1217" s="5"/>
      <c r="AP1217" s="5"/>
      <c r="AQ1217" s="6"/>
      <c r="AR1217" s="12" t="str">
        <f t="shared" si="189"/>
        <v/>
      </c>
      <c r="AS1217" s="6"/>
      <c r="AT1217" s="5"/>
      <c r="AU1217" s="53"/>
      <c r="AV1217" s="53"/>
      <c r="AW1217" s="54"/>
      <c r="AX1217" s="15" t="str">
        <f t="shared" si="190"/>
        <v/>
      </c>
      <c r="AY1217" s="5"/>
      <c r="AZ1217" s="27" t="str">
        <f>IFERROR(VLOOKUP(AY1217,vlookup!A$2:I$331,2,FALSE),"")</f>
        <v/>
      </c>
      <c r="BA1217" s="27" t="str">
        <f>IFERROR(VLOOKUP(AY1217,vlookup!A$2:I$331,3,FALSE),"")</f>
        <v/>
      </c>
      <c r="BB1217" s="5"/>
      <c r="BC1217" s="27" t="str">
        <f>IFERROR(VLOOKUP(BB1217,vlookup!D$2:E$331,2,FALSE),"")</f>
        <v/>
      </c>
      <c r="BD1217" s="5"/>
      <c r="BE1217" s="27" t="str">
        <f t="shared" si="191"/>
        <v/>
      </c>
      <c r="BF1217" s="27" t="str">
        <f>IFERROR(VLOOKUP(BE1217,vlookup!G$2:I$331,2,FALSE),"")</f>
        <v/>
      </c>
      <c r="BG1217" s="27" t="str">
        <f>IFERROR(VLOOKUP(BE1217,vlookup!G$2:I$331,3,FALSE),"")</f>
        <v/>
      </c>
      <c r="BH1217" s="5"/>
      <c r="BI1217" s="6"/>
      <c r="BJ1217" s="6"/>
      <c r="BK1217" s="6"/>
      <c r="BL1217" s="6"/>
    </row>
    <row r="1218" spans="1:64">
      <c r="A1218" s="4"/>
      <c r="B1218" s="5"/>
      <c r="C1218" s="27" t="str">
        <f>IFERROR(VLOOKUP(B1218,vlookup!A$2:I$331,2,FALSE),"")</f>
        <v/>
      </c>
      <c r="D1218" s="27" t="str">
        <f>IFERROR(VLOOKUP(B1218,vlookup!A$2:I$331,3,FALSE),"")</f>
        <v/>
      </c>
      <c r="E1218" s="5"/>
      <c r="F1218" s="27" t="str">
        <f>IFERROR(VLOOKUP(E1218,vlookup!D$2:E$331,2,FALSE),"")</f>
        <v/>
      </c>
      <c r="G1218" s="5"/>
      <c r="H1218" s="27" t="str">
        <f t="shared" si="182"/>
        <v/>
      </c>
      <c r="I1218" s="27" t="str">
        <f>IFERROR(VLOOKUP(H1218,vlookup!G$2:I$331,2,FALSE),"")</f>
        <v/>
      </c>
      <c r="J1218" s="27" t="str">
        <f>IFERROR(VLOOKUP(H1218,vlookup!G$2:I$331,3,FALSE),"")</f>
        <v/>
      </c>
      <c r="K1218" s="5"/>
      <c r="L1218" s="6"/>
      <c r="M1218" s="6"/>
      <c r="N1218" s="6"/>
      <c r="O1218" s="6"/>
      <c r="P1218" s="6"/>
      <c r="Q1218" s="14" t="str">
        <f t="shared" si="183"/>
        <v/>
      </c>
      <c r="R1218" s="5"/>
      <c r="S1218" s="6"/>
      <c r="T1218" s="6"/>
      <c r="U1218" s="5"/>
      <c r="V1218" s="45">
        <f t="shared" si="184"/>
        <v>0</v>
      </c>
      <c r="W1218" s="45">
        <f t="shared" si="185"/>
        <v>0</v>
      </c>
      <c r="X1218" s="45" t="e">
        <f t="shared" si="186"/>
        <v>#VALUE!</v>
      </c>
      <c r="Y1218" s="45">
        <f>IFERROR(VALUE(V1218),VLOOKUP(V1218,DayReplace[],2,0))</f>
        <v>0</v>
      </c>
      <c r="Z1218" s="45">
        <f>IF(V1218=0,1,
IF(OR(AND(COUNTIF(Table12[Normal and Leap Years],X1218),AA1218=3,Y1218=30),
AND(COUNTIF(Table9[MM Year],X1218),COUNTIF(Table13[Always 29-Day Months],AA1218),Y1218=30)),Y1218
-1,Y1218))</f>
        <v>1</v>
      </c>
      <c r="AA1218" s="45">
        <f>IFERROR(VALUE(W1218),VLOOKUP(W1218,MonthReplace[],2,0))</f>
        <v>0</v>
      </c>
      <c r="AB1218" s="45" t="e">
        <f>IF(COUNTIF(Table9[MM Year],X1218),VLOOKUP(AA1218,MonthSerial[],VLOOKUP(X1218,Table9[],3,0)+2,0),DATE(X1218,AA1218,0)-AC1218)</f>
        <v>#VALUE!</v>
      </c>
      <c r="AC1218" s="45" t="e">
        <f>IF(COUNTIF(Table9[MM Year],X1218),
VLOOKUP(X1218,Table9[],5,0),
DATE(X1218,1,0))</f>
        <v>#VALUE!</v>
      </c>
      <c r="AD1218" s="46" t="e">
        <f>IF(AA1218=0,DATE(YEAR(AC1218+1),7,16),
IF(V1218=0,IF(COUNTIF(Table9[MM Year],X1218),AC1218+AB1218+Z1218+15-DAY(AC1218+AB1218+Z1218+15)+16,AC1218+AB1218+Z1218-DAY(AC1218+AB1218+Z1218)+16),
IF(COUNTIF(Table9[MM Year],X1218),
IF(AC1218+AB1218+Z1218&lt;VLOOKUP(X1218,Table9[],7,0),AC1218
+AB1218+Z1218+VLOOKUP(X1218,Table9[],4,0),AC1218+AB1218+Z1218),AC1218
+AB1218+Z1218)))</f>
        <v>#VALUE!</v>
      </c>
      <c r="AE1218" s="42"/>
      <c r="AF1218" s="15" t="str">
        <f>IFERROR(IF(COUNTIF(Table9[MM Year],X1218),
IF(AD1218&lt;VLOOKUP(X1218,Table9[],7,0),AD1218
+VLOOKUP(X1218,Table9[],4,0),AD1218),AD1218
),"")</f>
        <v/>
      </c>
      <c r="AG1218" s="5"/>
      <c r="AH1218" s="5"/>
      <c r="AI1218" s="5"/>
      <c r="AJ1218" s="6"/>
      <c r="AK1218" s="6"/>
      <c r="AL1218" s="12" t="str">
        <f t="shared" si="187"/>
        <v/>
      </c>
      <c r="AM1218" s="5"/>
      <c r="AN1218" s="27" t="str">
        <f t="shared" si="188"/>
        <v/>
      </c>
      <c r="AO1218" s="5"/>
      <c r="AP1218" s="5"/>
      <c r="AQ1218" s="6"/>
      <c r="AR1218" s="12" t="str">
        <f t="shared" si="189"/>
        <v/>
      </c>
      <c r="AS1218" s="6"/>
      <c r="AT1218" s="5"/>
      <c r="AU1218" s="53"/>
      <c r="AV1218" s="53"/>
      <c r="AW1218" s="54"/>
      <c r="AX1218" s="15" t="str">
        <f t="shared" si="190"/>
        <v/>
      </c>
      <c r="AY1218" s="5"/>
      <c r="AZ1218" s="27" t="str">
        <f>IFERROR(VLOOKUP(AY1218,vlookup!A$2:I$331,2,FALSE),"")</f>
        <v/>
      </c>
      <c r="BA1218" s="27" t="str">
        <f>IFERROR(VLOOKUP(AY1218,vlookup!A$2:I$331,3,FALSE),"")</f>
        <v/>
      </c>
      <c r="BB1218" s="5"/>
      <c r="BC1218" s="27" t="str">
        <f>IFERROR(VLOOKUP(BB1218,vlookup!D$2:E$331,2,FALSE),"")</f>
        <v/>
      </c>
      <c r="BD1218" s="5"/>
      <c r="BE1218" s="27" t="str">
        <f t="shared" si="191"/>
        <v/>
      </c>
      <c r="BF1218" s="27" t="str">
        <f>IFERROR(VLOOKUP(BE1218,vlookup!G$2:I$331,2,FALSE),"")</f>
        <v/>
      </c>
      <c r="BG1218" s="27" t="str">
        <f>IFERROR(VLOOKUP(BE1218,vlookup!G$2:I$331,3,FALSE),"")</f>
        <v/>
      </c>
      <c r="BH1218" s="5"/>
      <c r="BI1218" s="6"/>
      <c r="BJ1218" s="6"/>
      <c r="BK1218" s="6"/>
      <c r="BL1218" s="6"/>
    </row>
    <row r="1219" spans="1:64">
      <c r="A1219" s="4"/>
      <c r="B1219" s="5"/>
      <c r="C1219" s="27" t="str">
        <f>IFERROR(VLOOKUP(B1219,vlookup!A$2:I$331,2,FALSE),"")</f>
        <v/>
      </c>
      <c r="D1219" s="27" t="str">
        <f>IFERROR(VLOOKUP(B1219,vlookup!A$2:I$331,3,FALSE),"")</f>
        <v/>
      </c>
      <c r="E1219" s="5"/>
      <c r="F1219" s="27" t="str">
        <f>IFERROR(VLOOKUP(E1219,vlookup!D$2:E$331,2,FALSE),"")</f>
        <v/>
      </c>
      <c r="G1219" s="5"/>
      <c r="H1219" s="27" t="str">
        <f t="shared" si="182"/>
        <v/>
      </c>
      <c r="I1219" s="27" t="str">
        <f>IFERROR(VLOOKUP(H1219,vlookup!G$2:I$331,2,FALSE),"")</f>
        <v/>
      </c>
      <c r="J1219" s="27" t="str">
        <f>IFERROR(VLOOKUP(H1219,vlookup!G$2:I$331,3,FALSE),"")</f>
        <v/>
      </c>
      <c r="K1219" s="5"/>
      <c r="L1219" s="6"/>
      <c r="M1219" s="6"/>
      <c r="N1219" s="6"/>
      <c r="O1219" s="6"/>
      <c r="P1219" s="6"/>
      <c r="Q1219" s="14" t="str">
        <f t="shared" si="183"/>
        <v/>
      </c>
      <c r="R1219" s="5"/>
      <c r="S1219" s="6"/>
      <c r="T1219" s="6"/>
      <c r="U1219" s="5"/>
      <c r="V1219" s="45">
        <f t="shared" si="184"/>
        <v>0</v>
      </c>
      <c r="W1219" s="45">
        <f t="shared" si="185"/>
        <v>0</v>
      </c>
      <c r="X1219" s="45" t="e">
        <f t="shared" si="186"/>
        <v>#VALUE!</v>
      </c>
      <c r="Y1219" s="45">
        <f>IFERROR(VALUE(V1219),VLOOKUP(V1219,DayReplace[],2,0))</f>
        <v>0</v>
      </c>
      <c r="Z1219" s="45">
        <f>IF(V1219=0,1,
IF(OR(AND(COUNTIF(Table12[Normal and Leap Years],X1219),AA1219=3,Y1219=30),
AND(COUNTIF(Table9[MM Year],X1219),COUNTIF(Table13[Always 29-Day Months],AA1219),Y1219=30)),Y1219
-1,Y1219))</f>
        <v>1</v>
      </c>
      <c r="AA1219" s="45">
        <f>IFERROR(VALUE(W1219),VLOOKUP(W1219,MonthReplace[],2,0))</f>
        <v>0</v>
      </c>
      <c r="AB1219" s="45" t="e">
        <f>IF(COUNTIF(Table9[MM Year],X1219),VLOOKUP(AA1219,MonthSerial[],VLOOKUP(X1219,Table9[],3,0)+2,0),DATE(X1219,AA1219,0)-AC1219)</f>
        <v>#VALUE!</v>
      </c>
      <c r="AC1219" s="45" t="e">
        <f>IF(COUNTIF(Table9[MM Year],X1219),
VLOOKUP(X1219,Table9[],5,0),
DATE(X1219,1,0))</f>
        <v>#VALUE!</v>
      </c>
      <c r="AD1219" s="46" t="e">
        <f>IF(AA1219=0,DATE(YEAR(AC1219+1),7,16),
IF(V1219=0,IF(COUNTIF(Table9[MM Year],X1219),AC1219+AB1219+Z1219+15-DAY(AC1219+AB1219+Z1219+15)+16,AC1219+AB1219+Z1219-DAY(AC1219+AB1219+Z1219)+16),
IF(COUNTIF(Table9[MM Year],X1219),
IF(AC1219+AB1219+Z1219&lt;VLOOKUP(X1219,Table9[],7,0),AC1219
+AB1219+Z1219+VLOOKUP(X1219,Table9[],4,0),AC1219+AB1219+Z1219),AC1219
+AB1219+Z1219)))</f>
        <v>#VALUE!</v>
      </c>
      <c r="AE1219" s="42"/>
      <c r="AF1219" s="15" t="str">
        <f>IFERROR(IF(COUNTIF(Table9[MM Year],X1219),
IF(AD1219&lt;VLOOKUP(X1219,Table9[],7,0),AD1219
+VLOOKUP(X1219,Table9[],4,0),AD1219),AD1219
),"")</f>
        <v/>
      </c>
      <c r="AG1219" s="5"/>
      <c r="AH1219" s="5"/>
      <c r="AI1219" s="5"/>
      <c r="AJ1219" s="6"/>
      <c r="AK1219" s="6"/>
      <c r="AL1219" s="12" t="str">
        <f t="shared" si="187"/>
        <v/>
      </c>
      <c r="AM1219" s="5"/>
      <c r="AN1219" s="27" t="str">
        <f t="shared" si="188"/>
        <v/>
      </c>
      <c r="AO1219" s="5"/>
      <c r="AP1219" s="5"/>
      <c r="AQ1219" s="6"/>
      <c r="AR1219" s="12" t="str">
        <f t="shared" si="189"/>
        <v/>
      </c>
      <c r="AS1219" s="6"/>
      <c r="AT1219" s="5"/>
      <c r="AU1219" s="53"/>
      <c r="AV1219" s="53"/>
      <c r="AW1219" s="54"/>
      <c r="AX1219" s="15" t="str">
        <f t="shared" si="190"/>
        <v/>
      </c>
      <c r="AY1219" s="5"/>
      <c r="AZ1219" s="27" t="str">
        <f>IFERROR(VLOOKUP(AY1219,vlookup!A$2:I$331,2,FALSE),"")</f>
        <v/>
      </c>
      <c r="BA1219" s="27" t="str">
        <f>IFERROR(VLOOKUP(AY1219,vlookup!A$2:I$331,3,FALSE),"")</f>
        <v/>
      </c>
      <c r="BB1219" s="5"/>
      <c r="BC1219" s="27" t="str">
        <f>IFERROR(VLOOKUP(BB1219,vlookup!D$2:E$331,2,FALSE),"")</f>
        <v/>
      </c>
      <c r="BD1219" s="5"/>
      <c r="BE1219" s="27" t="str">
        <f t="shared" si="191"/>
        <v/>
      </c>
      <c r="BF1219" s="27" t="str">
        <f>IFERROR(VLOOKUP(BE1219,vlookup!G$2:I$331,2,FALSE),"")</f>
        <v/>
      </c>
      <c r="BG1219" s="27" t="str">
        <f>IFERROR(VLOOKUP(BE1219,vlookup!G$2:I$331,3,FALSE),"")</f>
        <v/>
      </c>
      <c r="BH1219" s="5"/>
      <c r="BI1219" s="6"/>
      <c r="BJ1219" s="6"/>
      <c r="BK1219" s="6"/>
      <c r="BL1219" s="6"/>
    </row>
    <row r="1220" spans="1:64">
      <c r="A1220" s="4"/>
      <c r="B1220" s="5"/>
      <c r="C1220" s="27" t="str">
        <f>IFERROR(VLOOKUP(B1220,vlookup!A$2:I$331,2,FALSE),"")</f>
        <v/>
      </c>
      <c r="D1220" s="27" t="str">
        <f>IFERROR(VLOOKUP(B1220,vlookup!A$2:I$331,3,FALSE),"")</f>
        <v/>
      </c>
      <c r="E1220" s="5"/>
      <c r="F1220" s="27" t="str">
        <f>IFERROR(VLOOKUP(E1220,vlookup!D$2:E$331,2,FALSE),"")</f>
        <v/>
      </c>
      <c r="G1220" s="5"/>
      <c r="H1220" s="27" t="str">
        <f t="shared" si="182"/>
        <v/>
      </c>
      <c r="I1220" s="27" t="str">
        <f>IFERROR(VLOOKUP(H1220,vlookup!G$2:I$331,2,FALSE),"")</f>
        <v/>
      </c>
      <c r="J1220" s="27" t="str">
        <f>IFERROR(VLOOKUP(H1220,vlookup!G$2:I$331,3,FALSE),"")</f>
        <v/>
      </c>
      <c r="K1220" s="5"/>
      <c r="L1220" s="6"/>
      <c r="M1220" s="6"/>
      <c r="N1220" s="6"/>
      <c r="O1220" s="6"/>
      <c r="P1220" s="6"/>
      <c r="Q1220" s="14" t="str">
        <f t="shared" si="183"/>
        <v/>
      </c>
      <c r="R1220" s="5"/>
      <c r="S1220" s="6"/>
      <c r="T1220" s="6"/>
      <c r="U1220" s="5"/>
      <c r="V1220" s="45">
        <f t="shared" si="184"/>
        <v>0</v>
      </c>
      <c r="W1220" s="45">
        <f t="shared" si="185"/>
        <v>0</v>
      </c>
      <c r="X1220" s="45" t="e">
        <f t="shared" si="186"/>
        <v>#VALUE!</v>
      </c>
      <c r="Y1220" s="45">
        <f>IFERROR(VALUE(V1220),VLOOKUP(V1220,DayReplace[],2,0))</f>
        <v>0</v>
      </c>
      <c r="Z1220" s="45">
        <f>IF(V1220=0,1,
IF(OR(AND(COUNTIF(Table12[Normal and Leap Years],X1220),AA1220=3,Y1220=30),
AND(COUNTIF(Table9[MM Year],X1220),COUNTIF(Table13[Always 29-Day Months],AA1220),Y1220=30)),Y1220
-1,Y1220))</f>
        <v>1</v>
      </c>
      <c r="AA1220" s="45">
        <f>IFERROR(VALUE(W1220),VLOOKUP(W1220,MonthReplace[],2,0))</f>
        <v>0</v>
      </c>
      <c r="AB1220" s="45" t="e">
        <f>IF(COUNTIF(Table9[MM Year],X1220),VLOOKUP(AA1220,MonthSerial[],VLOOKUP(X1220,Table9[],3,0)+2,0),DATE(X1220,AA1220,0)-AC1220)</f>
        <v>#VALUE!</v>
      </c>
      <c r="AC1220" s="45" t="e">
        <f>IF(COUNTIF(Table9[MM Year],X1220),
VLOOKUP(X1220,Table9[],5,0),
DATE(X1220,1,0))</f>
        <v>#VALUE!</v>
      </c>
      <c r="AD1220" s="46" t="e">
        <f>IF(AA1220=0,DATE(YEAR(AC1220+1),7,16),
IF(V1220=0,IF(COUNTIF(Table9[MM Year],X1220),AC1220+AB1220+Z1220+15-DAY(AC1220+AB1220+Z1220+15)+16,AC1220+AB1220+Z1220-DAY(AC1220+AB1220+Z1220)+16),
IF(COUNTIF(Table9[MM Year],X1220),
IF(AC1220+AB1220+Z1220&lt;VLOOKUP(X1220,Table9[],7,0),AC1220
+AB1220+Z1220+VLOOKUP(X1220,Table9[],4,0),AC1220+AB1220+Z1220),AC1220
+AB1220+Z1220)))</f>
        <v>#VALUE!</v>
      </c>
      <c r="AE1220" s="42"/>
      <c r="AF1220" s="15" t="str">
        <f>IFERROR(IF(COUNTIF(Table9[MM Year],X1220),
IF(AD1220&lt;VLOOKUP(X1220,Table9[],7,0),AD1220
+VLOOKUP(X1220,Table9[],4,0),AD1220),AD1220
),"")</f>
        <v/>
      </c>
      <c r="AG1220" s="5"/>
      <c r="AH1220" s="5"/>
      <c r="AI1220" s="5"/>
      <c r="AJ1220" s="6"/>
      <c r="AK1220" s="6"/>
      <c r="AL1220" s="12" t="str">
        <f t="shared" si="187"/>
        <v/>
      </c>
      <c r="AM1220" s="5"/>
      <c r="AN1220" s="27" t="str">
        <f t="shared" si="188"/>
        <v/>
      </c>
      <c r="AO1220" s="5"/>
      <c r="AP1220" s="5"/>
      <c r="AQ1220" s="6"/>
      <c r="AR1220" s="12" t="str">
        <f t="shared" si="189"/>
        <v/>
      </c>
      <c r="AS1220" s="6"/>
      <c r="AT1220" s="5"/>
      <c r="AU1220" s="53"/>
      <c r="AV1220" s="53"/>
      <c r="AW1220" s="54"/>
      <c r="AX1220" s="15" t="str">
        <f t="shared" si="190"/>
        <v/>
      </c>
      <c r="AY1220" s="5"/>
      <c r="AZ1220" s="27" t="str">
        <f>IFERROR(VLOOKUP(AY1220,vlookup!A$2:I$331,2,FALSE),"")</f>
        <v/>
      </c>
      <c r="BA1220" s="27" t="str">
        <f>IFERROR(VLOOKUP(AY1220,vlookup!A$2:I$331,3,FALSE),"")</f>
        <v/>
      </c>
      <c r="BB1220" s="5"/>
      <c r="BC1220" s="27" t="str">
        <f>IFERROR(VLOOKUP(BB1220,vlookup!D$2:E$331,2,FALSE),"")</f>
        <v/>
      </c>
      <c r="BD1220" s="5"/>
      <c r="BE1220" s="27" t="str">
        <f t="shared" si="191"/>
        <v/>
      </c>
      <c r="BF1220" s="27" t="str">
        <f>IFERROR(VLOOKUP(BE1220,vlookup!G$2:I$331,2,FALSE),"")</f>
        <v/>
      </c>
      <c r="BG1220" s="27" t="str">
        <f>IFERROR(VLOOKUP(BE1220,vlookup!G$2:I$331,3,FALSE),"")</f>
        <v/>
      </c>
      <c r="BH1220" s="5"/>
      <c r="BI1220" s="6"/>
      <c r="BJ1220" s="6"/>
      <c r="BK1220" s="6"/>
      <c r="BL1220" s="6"/>
    </row>
    <row r="1221" spans="1:64">
      <c r="A1221" s="4"/>
      <c r="B1221" s="5"/>
      <c r="C1221" s="27" t="str">
        <f>IFERROR(VLOOKUP(B1221,vlookup!A$2:I$331,2,FALSE),"")</f>
        <v/>
      </c>
      <c r="D1221" s="27" t="str">
        <f>IFERROR(VLOOKUP(B1221,vlookup!A$2:I$331,3,FALSE),"")</f>
        <v/>
      </c>
      <c r="E1221" s="5"/>
      <c r="F1221" s="27" t="str">
        <f>IFERROR(VLOOKUP(E1221,vlookup!D$2:E$331,2,FALSE),"")</f>
        <v/>
      </c>
      <c r="G1221" s="5"/>
      <c r="H1221" s="27" t="str">
        <f t="shared" ref="H1221:H1284" si="192">IF(G1221="","",CONCATENATE(E1221,"_",G1221))</f>
        <v/>
      </c>
      <c r="I1221" s="27" t="str">
        <f>IFERROR(VLOOKUP(H1221,vlookup!G$2:I$331,2,FALSE),"")</f>
        <v/>
      </c>
      <c r="J1221" s="27" t="str">
        <f>IFERROR(VLOOKUP(H1221,vlookup!G$2:I$331,3,FALSE),"")</f>
        <v/>
      </c>
      <c r="K1221" s="5"/>
      <c r="L1221" s="6"/>
      <c r="M1221" s="6"/>
      <c r="N1221" s="6"/>
      <c r="O1221" s="6"/>
      <c r="P1221" s="6"/>
      <c r="Q1221" s="14" t="str">
        <f t="shared" ref="Q1221:Q1284" si="193">IF(P1221="","",CONCATENATE("၀၂","/",D1221,"/",J1221,"/",P1221))</f>
        <v/>
      </c>
      <c r="R1221" s="5"/>
      <c r="S1221" s="6"/>
      <c r="T1221" s="6"/>
      <c r="U1221" s="5"/>
      <c r="V1221" s="45">
        <f t="shared" ref="V1221:V1284" si="194">IF(LEN(AE1221)-LEN(SUBSTITUTE(AE1221,".",""))=2,LEFT(AE1221,FIND(".",AE1221)-1),0)</f>
        <v>0</v>
      </c>
      <c r="W1221" s="45">
        <f t="shared" ref="W1221:W1284" si="195">CHOOSE(LEN(AE1221)-LEN(SUBSTITUTE(AE1221,".",""))+1,0,
LEFT(AE1221,FIND(".",AE1221)-1),
MID(AE1221,FIND(".",AE1221)+1,FIND(".",AE1221,FIND(".",AE1221)+1)-FIND(".",AE1221)-1))</f>
        <v>0</v>
      </c>
      <c r="X1221" s="45" t="e">
        <f t="shared" ref="X1221:X1284" si="196">VALUE(RIGHT(AE1221,4))</f>
        <v>#VALUE!</v>
      </c>
      <c r="Y1221" s="45">
        <f>IFERROR(VALUE(V1221),VLOOKUP(V1221,DayReplace[],2,0))</f>
        <v>0</v>
      </c>
      <c r="Z1221" s="45">
        <f>IF(V1221=0,1,
IF(OR(AND(COUNTIF(Table12[Normal and Leap Years],X1221),AA1221=3,Y1221=30),
AND(COUNTIF(Table9[MM Year],X1221),COUNTIF(Table13[Always 29-Day Months],AA1221),Y1221=30)),Y1221
-1,Y1221))</f>
        <v>1</v>
      </c>
      <c r="AA1221" s="45">
        <f>IFERROR(VALUE(W1221),VLOOKUP(W1221,MonthReplace[],2,0))</f>
        <v>0</v>
      </c>
      <c r="AB1221" s="45" t="e">
        <f>IF(COUNTIF(Table9[MM Year],X1221),VLOOKUP(AA1221,MonthSerial[],VLOOKUP(X1221,Table9[],3,0)+2,0),DATE(X1221,AA1221,0)-AC1221)</f>
        <v>#VALUE!</v>
      </c>
      <c r="AC1221" s="45" t="e">
        <f>IF(COUNTIF(Table9[MM Year],X1221),
VLOOKUP(X1221,Table9[],5,0),
DATE(X1221,1,0))</f>
        <v>#VALUE!</v>
      </c>
      <c r="AD1221" s="46" t="e">
        <f>IF(AA1221=0,DATE(YEAR(AC1221+1),7,16),
IF(V1221=0,IF(COUNTIF(Table9[MM Year],X1221),AC1221+AB1221+Z1221+15-DAY(AC1221+AB1221+Z1221+15)+16,AC1221+AB1221+Z1221-DAY(AC1221+AB1221+Z1221)+16),
IF(COUNTIF(Table9[MM Year],X1221),
IF(AC1221+AB1221+Z1221&lt;VLOOKUP(X1221,Table9[],7,0),AC1221
+AB1221+Z1221+VLOOKUP(X1221,Table9[],4,0),AC1221+AB1221+Z1221),AC1221
+AB1221+Z1221)))</f>
        <v>#VALUE!</v>
      </c>
      <c r="AE1221" s="42"/>
      <c r="AF1221" s="15" t="str">
        <f>IFERROR(IF(COUNTIF(Table9[MM Year],X1221),
IF(AD1221&lt;VLOOKUP(X1221,Table9[],7,0),AD1221
+VLOOKUP(X1221,Table9[],4,0),AD1221),AD1221
),"")</f>
        <v/>
      </c>
      <c r="AG1221" s="5"/>
      <c r="AH1221" s="5"/>
      <c r="AI1221" s="5"/>
      <c r="AJ1221" s="6"/>
      <c r="AK1221" s="6"/>
      <c r="AL1221" s="12" t="str">
        <f t="shared" ref="AL1221:AL1284" si="197">IF(AK1221="","",CONCATENATE(AJ1221,"-",AK1221))</f>
        <v/>
      </c>
      <c r="AM1221" s="5"/>
      <c r="AN1221" s="27" t="str">
        <f t="shared" ref="AN1221:AN1284" si="198">IF(AM1221="","",CONCATENATE("_",AM1221))</f>
        <v/>
      </c>
      <c r="AO1221" s="5"/>
      <c r="AP1221" s="5"/>
      <c r="AQ1221" s="6"/>
      <c r="AR1221" s="12" t="str">
        <f t="shared" ref="AR1221:AR1284" si="199">IF(AQ1221="","",CONCATENATE(AM1221,"/",AO1221,AP1221,AQ1221))</f>
        <v/>
      </c>
      <c r="AS1221" s="6"/>
      <c r="AT1221" s="5"/>
      <c r="AU1221" s="53"/>
      <c r="AV1221" s="53"/>
      <c r="AW1221" s="54"/>
      <c r="AX1221" s="15" t="str">
        <f t="shared" ref="AX1221:AX1284" si="200">IFERROR(DATE(AW1221,AV1221,AU1221),"")</f>
        <v/>
      </c>
      <c r="AY1221" s="5"/>
      <c r="AZ1221" s="27" t="str">
        <f>IFERROR(VLOOKUP(AY1221,vlookup!A$2:I$331,2,FALSE),"")</f>
        <v/>
      </c>
      <c r="BA1221" s="27" t="str">
        <f>IFERROR(VLOOKUP(AY1221,vlookup!A$2:I$331,3,FALSE),"")</f>
        <v/>
      </c>
      <c r="BB1221" s="5"/>
      <c r="BC1221" s="27" t="str">
        <f>IFERROR(VLOOKUP(BB1221,vlookup!D$2:E$331,2,FALSE),"")</f>
        <v/>
      </c>
      <c r="BD1221" s="5"/>
      <c r="BE1221" s="27" t="str">
        <f t="shared" ref="BE1221:BE1284" si="201">IF(BD1221="","",CONCATENATE(BB1221,"_",BD1221))</f>
        <v/>
      </c>
      <c r="BF1221" s="27" t="str">
        <f>IFERROR(VLOOKUP(BE1221,vlookup!G$2:I$331,2,FALSE),"")</f>
        <v/>
      </c>
      <c r="BG1221" s="27" t="str">
        <f>IFERROR(VLOOKUP(BE1221,vlookup!G$2:I$331,3,FALSE),"")</f>
        <v/>
      </c>
      <c r="BH1221" s="5"/>
      <c r="BI1221" s="6"/>
      <c r="BJ1221" s="6"/>
      <c r="BK1221" s="6"/>
      <c r="BL1221" s="6"/>
    </row>
    <row r="1222" spans="1:64">
      <c r="A1222" s="4"/>
      <c r="B1222" s="5"/>
      <c r="C1222" s="27" t="str">
        <f>IFERROR(VLOOKUP(B1222,vlookup!A$2:I$331,2,FALSE),"")</f>
        <v/>
      </c>
      <c r="D1222" s="27" t="str">
        <f>IFERROR(VLOOKUP(B1222,vlookup!A$2:I$331,3,FALSE),"")</f>
        <v/>
      </c>
      <c r="E1222" s="5"/>
      <c r="F1222" s="27" t="str">
        <f>IFERROR(VLOOKUP(E1222,vlookup!D$2:E$331,2,FALSE),"")</f>
        <v/>
      </c>
      <c r="G1222" s="5"/>
      <c r="H1222" s="27" t="str">
        <f t="shared" si="192"/>
        <v/>
      </c>
      <c r="I1222" s="27" t="str">
        <f>IFERROR(VLOOKUP(H1222,vlookup!G$2:I$331,2,FALSE),"")</f>
        <v/>
      </c>
      <c r="J1222" s="27" t="str">
        <f>IFERROR(VLOOKUP(H1222,vlookup!G$2:I$331,3,FALSE),"")</f>
        <v/>
      </c>
      <c r="K1222" s="5"/>
      <c r="L1222" s="6"/>
      <c r="M1222" s="6"/>
      <c r="N1222" s="6"/>
      <c r="O1222" s="6"/>
      <c r="P1222" s="6"/>
      <c r="Q1222" s="14" t="str">
        <f t="shared" si="193"/>
        <v/>
      </c>
      <c r="R1222" s="5"/>
      <c r="S1222" s="6"/>
      <c r="T1222" s="6"/>
      <c r="U1222" s="5"/>
      <c r="V1222" s="45">
        <f t="shared" si="194"/>
        <v>0</v>
      </c>
      <c r="W1222" s="45">
        <f t="shared" si="195"/>
        <v>0</v>
      </c>
      <c r="X1222" s="45" t="e">
        <f t="shared" si="196"/>
        <v>#VALUE!</v>
      </c>
      <c r="Y1222" s="45">
        <f>IFERROR(VALUE(V1222),VLOOKUP(V1222,DayReplace[],2,0))</f>
        <v>0</v>
      </c>
      <c r="Z1222" s="45">
        <f>IF(V1222=0,1,
IF(OR(AND(COUNTIF(Table12[Normal and Leap Years],X1222),AA1222=3,Y1222=30),
AND(COUNTIF(Table9[MM Year],X1222),COUNTIF(Table13[Always 29-Day Months],AA1222),Y1222=30)),Y1222
-1,Y1222))</f>
        <v>1</v>
      </c>
      <c r="AA1222" s="45">
        <f>IFERROR(VALUE(W1222),VLOOKUP(W1222,MonthReplace[],2,0))</f>
        <v>0</v>
      </c>
      <c r="AB1222" s="45" t="e">
        <f>IF(COUNTIF(Table9[MM Year],X1222),VLOOKUP(AA1222,MonthSerial[],VLOOKUP(X1222,Table9[],3,0)+2,0),DATE(X1222,AA1222,0)-AC1222)</f>
        <v>#VALUE!</v>
      </c>
      <c r="AC1222" s="45" t="e">
        <f>IF(COUNTIF(Table9[MM Year],X1222),
VLOOKUP(X1222,Table9[],5,0),
DATE(X1222,1,0))</f>
        <v>#VALUE!</v>
      </c>
      <c r="AD1222" s="46" t="e">
        <f>IF(AA1222=0,DATE(YEAR(AC1222+1),7,16),
IF(V1222=0,IF(COUNTIF(Table9[MM Year],X1222),AC1222+AB1222+Z1222+15-DAY(AC1222+AB1222+Z1222+15)+16,AC1222+AB1222+Z1222-DAY(AC1222+AB1222+Z1222)+16),
IF(COUNTIF(Table9[MM Year],X1222),
IF(AC1222+AB1222+Z1222&lt;VLOOKUP(X1222,Table9[],7,0),AC1222
+AB1222+Z1222+VLOOKUP(X1222,Table9[],4,0),AC1222+AB1222+Z1222),AC1222
+AB1222+Z1222)))</f>
        <v>#VALUE!</v>
      </c>
      <c r="AE1222" s="42"/>
      <c r="AF1222" s="15" t="str">
        <f>IFERROR(IF(COUNTIF(Table9[MM Year],X1222),
IF(AD1222&lt;VLOOKUP(X1222,Table9[],7,0),AD1222
+VLOOKUP(X1222,Table9[],4,0),AD1222),AD1222
),"")</f>
        <v/>
      </c>
      <c r="AG1222" s="5"/>
      <c r="AH1222" s="5"/>
      <c r="AI1222" s="5"/>
      <c r="AJ1222" s="6"/>
      <c r="AK1222" s="6"/>
      <c r="AL1222" s="12" t="str">
        <f t="shared" si="197"/>
        <v/>
      </c>
      <c r="AM1222" s="5"/>
      <c r="AN1222" s="27" t="str">
        <f t="shared" si="198"/>
        <v/>
      </c>
      <c r="AO1222" s="5"/>
      <c r="AP1222" s="5"/>
      <c r="AQ1222" s="6"/>
      <c r="AR1222" s="12" t="str">
        <f t="shared" si="199"/>
        <v/>
      </c>
      <c r="AS1222" s="6"/>
      <c r="AT1222" s="5"/>
      <c r="AU1222" s="53"/>
      <c r="AV1222" s="53"/>
      <c r="AW1222" s="54"/>
      <c r="AX1222" s="15" t="str">
        <f t="shared" si="200"/>
        <v/>
      </c>
      <c r="AY1222" s="5"/>
      <c r="AZ1222" s="27" t="str">
        <f>IFERROR(VLOOKUP(AY1222,vlookup!A$2:I$331,2,FALSE),"")</f>
        <v/>
      </c>
      <c r="BA1222" s="27" t="str">
        <f>IFERROR(VLOOKUP(AY1222,vlookup!A$2:I$331,3,FALSE),"")</f>
        <v/>
      </c>
      <c r="BB1222" s="5"/>
      <c r="BC1222" s="27" t="str">
        <f>IFERROR(VLOOKUP(BB1222,vlookup!D$2:E$331,2,FALSE),"")</f>
        <v/>
      </c>
      <c r="BD1222" s="5"/>
      <c r="BE1222" s="27" t="str">
        <f t="shared" si="201"/>
        <v/>
      </c>
      <c r="BF1222" s="27" t="str">
        <f>IFERROR(VLOOKUP(BE1222,vlookup!G$2:I$331,2,FALSE),"")</f>
        <v/>
      </c>
      <c r="BG1222" s="27" t="str">
        <f>IFERROR(VLOOKUP(BE1222,vlookup!G$2:I$331,3,FALSE),"")</f>
        <v/>
      </c>
      <c r="BH1222" s="5"/>
      <c r="BI1222" s="6"/>
      <c r="BJ1222" s="6"/>
      <c r="BK1222" s="6"/>
      <c r="BL1222" s="6"/>
    </row>
    <row r="1223" spans="1:64">
      <c r="A1223" s="4"/>
      <c r="B1223" s="5"/>
      <c r="C1223" s="27" t="str">
        <f>IFERROR(VLOOKUP(B1223,vlookup!A$2:I$331,2,FALSE),"")</f>
        <v/>
      </c>
      <c r="D1223" s="27" t="str">
        <f>IFERROR(VLOOKUP(B1223,vlookup!A$2:I$331,3,FALSE),"")</f>
        <v/>
      </c>
      <c r="E1223" s="5"/>
      <c r="F1223" s="27" t="str">
        <f>IFERROR(VLOOKUP(E1223,vlookup!D$2:E$331,2,FALSE),"")</f>
        <v/>
      </c>
      <c r="G1223" s="5"/>
      <c r="H1223" s="27" t="str">
        <f t="shared" si="192"/>
        <v/>
      </c>
      <c r="I1223" s="27" t="str">
        <f>IFERROR(VLOOKUP(H1223,vlookup!G$2:I$331,2,FALSE),"")</f>
        <v/>
      </c>
      <c r="J1223" s="27" t="str">
        <f>IFERROR(VLOOKUP(H1223,vlookup!G$2:I$331,3,FALSE),"")</f>
        <v/>
      </c>
      <c r="K1223" s="5"/>
      <c r="L1223" s="6"/>
      <c r="M1223" s="6"/>
      <c r="N1223" s="6"/>
      <c r="O1223" s="6"/>
      <c r="P1223" s="6"/>
      <c r="Q1223" s="14" t="str">
        <f t="shared" si="193"/>
        <v/>
      </c>
      <c r="R1223" s="5"/>
      <c r="S1223" s="6"/>
      <c r="T1223" s="6"/>
      <c r="U1223" s="5"/>
      <c r="V1223" s="45">
        <f t="shared" si="194"/>
        <v>0</v>
      </c>
      <c r="W1223" s="45">
        <f t="shared" si="195"/>
        <v>0</v>
      </c>
      <c r="X1223" s="45" t="e">
        <f t="shared" si="196"/>
        <v>#VALUE!</v>
      </c>
      <c r="Y1223" s="45">
        <f>IFERROR(VALUE(V1223),VLOOKUP(V1223,DayReplace[],2,0))</f>
        <v>0</v>
      </c>
      <c r="Z1223" s="45">
        <f>IF(V1223=0,1,
IF(OR(AND(COUNTIF(Table12[Normal and Leap Years],X1223),AA1223=3,Y1223=30),
AND(COUNTIF(Table9[MM Year],X1223),COUNTIF(Table13[Always 29-Day Months],AA1223),Y1223=30)),Y1223
-1,Y1223))</f>
        <v>1</v>
      </c>
      <c r="AA1223" s="45">
        <f>IFERROR(VALUE(W1223),VLOOKUP(W1223,MonthReplace[],2,0))</f>
        <v>0</v>
      </c>
      <c r="AB1223" s="45" t="e">
        <f>IF(COUNTIF(Table9[MM Year],X1223),VLOOKUP(AA1223,MonthSerial[],VLOOKUP(X1223,Table9[],3,0)+2,0),DATE(X1223,AA1223,0)-AC1223)</f>
        <v>#VALUE!</v>
      </c>
      <c r="AC1223" s="45" t="e">
        <f>IF(COUNTIF(Table9[MM Year],X1223),
VLOOKUP(X1223,Table9[],5,0),
DATE(X1223,1,0))</f>
        <v>#VALUE!</v>
      </c>
      <c r="AD1223" s="46" t="e">
        <f>IF(AA1223=0,DATE(YEAR(AC1223+1),7,16),
IF(V1223=0,IF(COUNTIF(Table9[MM Year],X1223),AC1223+AB1223+Z1223+15-DAY(AC1223+AB1223+Z1223+15)+16,AC1223+AB1223+Z1223-DAY(AC1223+AB1223+Z1223)+16),
IF(COUNTIF(Table9[MM Year],X1223),
IF(AC1223+AB1223+Z1223&lt;VLOOKUP(X1223,Table9[],7,0),AC1223
+AB1223+Z1223+VLOOKUP(X1223,Table9[],4,0),AC1223+AB1223+Z1223),AC1223
+AB1223+Z1223)))</f>
        <v>#VALUE!</v>
      </c>
      <c r="AE1223" s="42"/>
      <c r="AF1223" s="15" t="str">
        <f>IFERROR(IF(COUNTIF(Table9[MM Year],X1223),
IF(AD1223&lt;VLOOKUP(X1223,Table9[],7,0),AD1223
+VLOOKUP(X1223,Table9[],4,0),AD1223),AD1223
),"")</f>
        <v/>
      </c>
      <c r="AG1223" s="5"/>
      <c r="AH1223" s="5"/>
      <c r="AI1223" s="5"/>
      <c r="AJ1223" s="6"/>
      <c r="AK1223" s="6"/>
      <c r="AL1223" s="12" t="str">
        <f t="shared" si="197"/>
        <v/>
      </c>
      <c r="AM1223" s="5"/>
      <c r="AN1223" s="27" t="str">
        <f t="shared" si="198"/>
        <v/>
      </c>
      <c r="AO1223" s="5"/>
      <c r="AP1223" s="5"/>
      <c r="AQ1223" s="6"/>
      <c r="AR1223" s="12" t="str">
        <f t="shared" si="199"/>
        <v/>
      </c>
      <c r="AS1223" s="6"/>
      <c r="AT1223" s="5"/>
      <c r="AU1223" s="53"/>
      <c r="AV1223" s="53"/>
      <c r="AW1223" s="54"/>
      <c r="AX1223" s="15" t="str">
        <f t="shared" si="200"/>
        <v/>
      </c>
      <c r="AY1223" s="5"/>
      <c r="AZ1223" s="27" t="str">
        <f>IFERROR(VLOOKUP(AY1223,vlookup!A$2:I$331,2,FALSE),"")</f>
        <v/>
      </c>
      <c r="BA1223" s="27" t="str">
        <f>IFERROR(VLOOKUP(AY1223,vlookup!A$2:I$331,3,FALSE),"")</f>
        <v/>
      </c>
      <c r="BB1223" s="5"/>
      <c r="BC1223" s="27" t="str">
        <f>IFERROR(VLOOKUP(BB1223,vlookup!D$2:E$331,2,FALSE),"")</f>
        <v/>
      </c>
      <c r="BD1223" s="5"/>
      <c r="BE1223" s="27" t="str">
        <f t="shared" si="201"/>
        <v/>
      </c>
      <c r="BF1223" s="27" t="str">
        <f>IFERROR(VLOOKUP(BE1223,vlookup!G$2:I$331,2,FALSE),"")</f>
        <v/>
      </c>
      <c r="BG1223" s="27" t="str">
        <f>IFERROR(VLOOKUP(BE1223,vlookup!G$2:I$331,3,FALSE),"")</f>
        <v/>
      </c>
      <c r="BH1223" s="5"/>
      <c r="BI1223" s="6"/>
      <c r="BJ1223" s="6"/>
      <c r="BK1223" s="6"/>
      <c r="BL1223" s="6"/>
    </row>
    <row r="1224" spans="1:64">
      <c r="A1224" s="4"/>
      <c r="B1224" s="5"/>
      <c r="C1224" s="27" t="str">
        <f>IFERROR(VLOOKUP(B1224,vlookup!A$2:I$331,2,FALSE),"")</f>
        <v/>
      </c>
      <c r="D1224" s="27" t="str">
        <f>IFERROR(VLOOKUP(B1224,vlookup!A$2:I$331,3,FALSE),"")</f>
        <v/>
      </c>
      <c r="E1224" s="5"/>
      <c r="F1224" s="27" t="str">
        <f>IFERROR(VLOOKUP(E1224,vlookup!D$2:E$331,2,FALSE),"")</f>
        <v/>
      </c>
      <c r="G1224" s="5"/>
      <c r="H1224" s="27" t="str">
        <f t="shared" si="192"/>
        <v/>
      </c>
      <c r="I1224" s="27" t="str">
        <f>IFERROR(VLOOKUP(H1224,vlookup!G$2:I$331,2,FALSE),"")</f>
        <v/>
      </c>
      <c r="J1224" s="27" t="str">
        <f>IFERROR(VLOOKUP(H1224,vlookup!G$2:I$331,3,FALSE),"")</f>
        <v/>
      </c>
      <c r="K1224" s="5"/>
      <c r="L1224" s="6"/>
      <c r="M1224" s="6"/>
      <c r="N1224" s="6"/>
      <c r="O1224" s="6"/>
      <c r="P1224" s="6"/>
      <c r="Q1224" s="14" t="str">
        <f t="shared" si="193"/>
        <v/>
      </c>
      <c r="R1224" s="5"/>
      <c r="S1224" s="6"/>
      <c r="T1224" s="6"/>
      <c r="U1224" s="5"/>
      <c r="V1224" s="45">
        <f t="shared" si="194"/>
        <v>0</v>
      </c>
      <c r="W1224" s="45">
        <f t="shared" si="195"/>
        <v>0</v>
      </c>
      <c r="X1224" s="45" t="e">
        <f t="shared" si="196"/>
        <v>#VALUE!</v>
      </c>
      <c r="Y1224" s="45">
        <f>IFERROR(VALUE(V1224),VLOOKUP(V1224,DayReplace[],2,0))</f>
        <v>0</v>
      </c>
      <c r="Z1224" s="45">
        <f>IF(V1224=0,1,
IF(OR(AND(COUNTIF(Table12[Normal and Leap Years],X1224),AA1224=3,Y1224=30),
AND(COUNTIF(Table9[MM Year],X1224),COUNTIF(Table13[Always 29-Day Months],AA1224),Y1224=30)),Y1224
-1,Y1224))</f>
        <v>1</v>
      </c>
      <c r="AA1224" s="45">
        <f>IFERROR(VALUE(W1224),VLOOKUP(W1224,MonthReplace[],2,0))</f>
        <v>0</v>
      </c>
      <c r="AB1224" s="45" t="e">
        <f>IF(COUNTIF(Table9[MM Year],X1224),VLOOKUP(AA1224,MonthSerial[],VLOOKUP(X1224,Table9[],3,0)+2,0),DATE(X1224,AA1224,0)-AC1224)</f>
        <v>#VALUE!</v>
      </c>
      <c r="AC1224" s="45" t="e">
        <f>IF(COUNTIF(Table9[MM Year],X1224),
VLOOKUP(X1224,Table9[],5,0),
DATE(X1224,1,0))</f>
        <v>#VALUE!</v>
      </c>
      <c r="AD1224" s="46" t="e">
        <f>IF(AA1224=0,DATE(YEAR(AC1224+1),7,16),
IF(V1224=0,IF(COUNTIF(Table9[MM Year],X1224),AC1224+AB1224+Z1224+15-DAY(AC1224+AB1224+Z1224+15)+16,AC1224+AB1224+Z1224-DAY(AC1224+AB1224+Z1224)+16),
IF(COUNTIF(Table9[MM Year],X1224),
IF(AC1224+AB1224+Z1224&lt;VLOOKUP(X1224,Table9[],7,0),AC1224
+AB1224+Z1224+VLOOKUP(X1224,Table9[],4,0),AC1224+AB1224+Z1224),AC1224
+AB1224+Z1224)))</f>
        <v>#VALUE!</v>
      </c>
      <c r="AE1224" s="42"/>
      <c r="AF1224" s="15" t="str">
        <f>IFERROR(IF(COUNTIF(Table9[MM Year],X1224),
IF(AD1224&lt;VLOOKUP(X1224,Table9[],7,0),AD1224
+VLOOKUP(X1224,Table9[],4,0),AD1224),AD1224
),"")</f>
        <v/>
      </c>
      <c r="AG1224" s="5"/>
      <c r="AH1224" s="5"/>
      <c r="AI1224" s="5"/>
      <c r="AJ1224" s="6"/>
      <c r="AK1224" s="6"/>
      <c r="AL1224" s="12" t="str">
        <f t="shared" si="197"/>
        <v/>
      </c>
      <c r="AM1224" s="5"/>
      <c r="AN1224" s="27" t="str">
        <f t="shared" si="198"/>
        <v/>
      </c>
      <c r="AO1224" s="5"/>
      <c r="AP1224" s="5"/>
      <c r="AQ1224" s="6"/>
      <c r="AR1224" s="12" t="str">
        <f t="shared" si="199"/>
        <v/>
      </c>
      <c r="AS1224" s="6"/>
      <c r="AT1224" s="5"/>
      <c r="AU1224" s="53"/>
      <c r="AV1224" s="53"/>
      <c r="AW1224" s="54"/>
      <c r="AX1224" s="15" t="str">
        <f t="shared" si="200"/>
        <v/>
      </c>
      <c r="AY1224" s="5"/>
      <c r="AZ1224" s="27" t="str">
        <f>IFERROR(VLOOKUP(AY1224,vlookup!A$2:I$331,2,FALSE),"")</f>
        <v/>
      </c>
      <c r="BA1224" s="27" t="str">
        <f>IFERROR(VLOOKUP(AY1224,vlookup!A$2:I$331,3,FALSE),"")</f>
        <v/>
      </c>
      <c r="BB1224" s="5"/>
      <c r="BC1224" s="27" t="str">
        <f>IFERROR(VLOOKUP(BB1224,vlookup!D$2:E$331,2,FALSE),"")</f>
        <v/>
      </c>
      <c r="BD1224" s="5"/>
      <c r="BE1224" s="27" t="str">
        <f t="shared" si="201"/>
        <v/>
      </c>
      <c r="BF1224" s="27" t="str">
        <f>IFERROR(VLOOKUP(BE1224,vlookup!G$2:I$331,2,FALSE),"")</f>
        <v/>
      </c>
      <c r="BG1224" s="27" t="str">
        <f>IFERROR(VLOOKUP(BE1224,vlookup!G$2:I$331,3,FALSE),"")</f>
        <v/>
      </c>
      <c r="BH1224" s="5"/>
      <c r="BI1224" s="6"/>
      <c r="BJ1224" s="6"/>
      <c r="BK1224" s="6"/>
      <c r="BL1224" s="6"/>
    </row>
    <row r="1225" spans="1:64">
      <c r="A1225" s="4"/>
      <c r="B1225" s="5"/>
      <c r="C1225" s="27" t="str">
        <f>IFERROR(VLOOKUP(B1225,vlookup!A$2:I$331,2,FALSE),"")</f>
        <v/>
      </c>
      <c r="D1225" s="27" t="str">
        <f>IFERROR(VLOOKUP(B1225,vlookup!A$2:I$331,3,FALSE),"")</f>
        <v/>
      </c>
      <c r="E1225" s="5"/>
      <c r="F1225" s="27" t="str">
        <f>IFERROR(VLOOKUP(E1225,vlookup!D$2:E$331,2,FALSE),"")</f>
        <v/>
      </c>
      <c r="G1225" s="5"/>
      <c r="H1225" s="27" t="str">
        <f t="shared" si="192"/>
        <v/>
      </c>
      <c r="I1225" s="27" t="str">
        <f>IFERROR(VLOOKUP(H1225,vlookup!G$2:I$331,2,FALSE),"")</f>
        <v/>
      </c>
      <c r="J1225" s="27" t="str">
        <f>IFERROR(VLOOKUP(H1225,vlookup!G$2:I$331,3,FALSE),"")</f>
        <v/>
      </c>
      <c r="K1225" s="5"/>
      <c r="L1225" s="6"/>
      <c r="M1225" s="6"/>
      <c r="N1225" s="6"/>
      <c r="O1225" s="6"/>
      <c r="P1225" s="6"/>
      <c r="Q1225" s="14" t="str">
        <f t="shared" si="193"/>
        <v/>
      </c>
      <c r="R1225" s="5"/>
      <c r="S1225" s="6"/>
      <c r="T1225" s="6"/>
      <c r="U1225" s="5"/>
      <c r="V1225" s="45">
        <f t="shared" si="194"/>
        <v>0</v>
      </c>
      <c r="W1225" s="45">
        <f t="shared" si="195"/>
        <v>0</v>
      </c>
      <c r="X1225" s="45" t="e">
        <f t="shared" si="196"/>
        <v>#VALUE!</v>
      </c>
      <c r="Y1225" s="45">
        <f>IFERROR(VALUE(V1225),VLOOKUP(V1225,DayReplace[],2,0))</f>
        <v>0</v>
      </c>
      <c r="Z1225" s="45">
        <f>IF(V1225=0,1,
IF(OR(AND(COUNTIF(Table12[Normal and Leap Years],X1225),AA1225=3,Y1225=30),
AND(COUNTIF(Table9[MM Year],X1225),COUNTIF(Table13[Always 29-Day Months],AA1225),Y1225=30)),Y1225
-1,Y1225))</f>
        <v>1</v>
      </c>
      <c r="AA1225" s="45">
        <f>IFERROR(VALUE(W1225),VLOOKUP(W1225,MonthReplace[],2,0))</f>
        <v>0</v>
      </c>
      <c r="AB1225" s="45" t="e">
        <f>IF(COUNTIF(Table9[MM Year],X1225),VLOOKUP(AA1225,MonthSerial[],VLOOKUP(X1225,Table9[],3,0)+2,0),DATE(X1225,AA1225,0)-AC1225)</f>
        <v>#VALUE!</v>
      </c>
      <c r="AC1225" s="45" t="e">
        <f>IF(COUNTIF(Table9[MM Year],X1225),
VLOOKUP(X1225,Table9[],5,0),
DATE(X1225,1,0))</f>
        <v>#VALUE!</v>
      </c>
      <c r="AD1225" s="46" t="e">
        <f>IF(AA1225=0,DATE(YEAR(AC1225+1),7,16),
IF(V1225=0,IF(COUNTIF(Table9[MM Year],X1225),AC1225+AB1225+Z1225+15-DAY(AC1225+AB1225+Z1225+15)+16,AC1225+AB1225+Z1225-DAY(AC1225+AB1225+Z1225)+16),
IF(COUNTIF(Table9[MM Year],X1225),
IF(AC1225+AB1225+Z1225&lt;VLOOKUP(X1225,Table9[],7,0),AC1225
+AB1225+Z1225+VLOOKUP(X1225,Table9[],4,0),AC1225+AB1225+Z1225),AC1225
+AB1225+Z1225)))</f>
        <v>#VALUE!</v>
      </c>
      <c r="AE1225" s="42"/>
      <c r="AF1225" s="15" t="str">
        <f>IFERROR(IF(COUNTIF(Table9[MM Year],X1225),
IF(AD1225&lt;VLOOKUP(X1225,Table9[],7,0),AD1225
+VLOOKUP(X1225,Table9[],4,0),AD1225),AD1225
),"")</f>
        <v/>
      </c>
      <c r="AG1225" s="5"/>
      <c r="AH1225" s="5"/>
      <c r="AI1225" s="5"/>
      <c r="AJ1225" s="6"/>
      <c r="AK1225" s="6"/>
      <c r="AL1225" s="12" t="str">
        <f t="shared" si="197"/>
        <v/>
      </c>
      <c r="AM1225" s="5"/>
      <c r="AN1225" s="27" t="str">
        <f t="shared" si="198"/>
        <v/>
      </c>
      <c r="AO1225" s="5"/>
      <c r="AP1225" s="5"/>
      <c r="AQ1225" s="6"/>
      <c r="AR1225" s="12" t="str">
        <f t="shared" si="199"/>
        <v/>
      </c>
      <c r="AS1225" s="6"/>
      <c r="AT1225" s="5"/>
      <c r="AU1225" s="53"/>
      <c r="AV1225" s="53"/>
      <c r="AW1225" s="54"/>
      <c r="AX1225" s="15" t="str">
        <f t="shared" si="200"/>
        <v/>
      </c>
      <c r="AY1225" s="5"/>
      <c r="AZ1225" s="27" t="str">
        <f>IFERROR(VLOOKUP(AY1225,vlookup!A$2:I$331,2,FALSE),"")</f>
        <v/>
      </c>
      <c r="BA1225" s="27" t="str">
        <f>IFERROR(VLOOKUP(AY1225,vlookup!A$2:I$331,3,FALSE),"")</f>
        <v/>
      </c>
      <c r="BB1225" s="5"/>
      <c r="BC1225" s="27" t="str">
        <f>IFERROR(VLOOKUP(BB1225,vlookup!D$2:E$331,2,FALSE),"")</f>
        <v/>
      </c>
      <c r="BD1225" s="5"/>
      <c r="BE1225" s="27" t="str">
        <f t="shared" si="201"/>
        <v/>
      </c>
      <c r="BF1225" s="27" t="str">
        <f>IFERROR(VLOOKUP(BE1225,vlookup!G$2:I$331,2,FALSE),"")</f>
        <v/>
      </c>
      <c r="BG1225" s="27" t="str">
        <f>IFERROR(VLOOKUP(BE1225,vlookup!G$2:I$331,3,FALSE),"")</f>
        <v/>
      </c>
      <c r="BH1225" s="5"/>
      <c r="BI1225" s="6"/>
      <c r="BJ1225" s="6"/>
      <c r="BK1225" s="6"/>
      <c r="BL1225" s="6"/>
    </row>
    <row r="1226" spans="1:64">
      <c r="A1226" s="4"/>
      <c r="B1226" s="5"/>
      <c r="C1226" s="27" t="str">
        <f>IFERROR(VLOOKUP(B1226,vlookup!A$2:I$331,2,FALSE),"")</f>
        <v/>
      </c>
      <c r="D1226" s="27" t="str">
        <f>IFERROR(VLOOKUP(B1226,vlookup!A$2:I$331,3,FALSE),"")</f>
        <v/>
      </c>
      <c r="E1226" s="5"/>
      <c r="F1226" s="27" t="str">
        <f>IFERROR(VLOOKUP(E1226,vlookup!D$2:E$331,2,FALSE),"")</f>
        <v/>
      </c>
      <c r="G1226" s="5"/>
      <c r="H1226" s="27" t="str">
        <f t="shared" si="192"/>
        <v/>
      </c>
      <c r="I1226" s="27" t="str">
        <f>IFERROR(VLOOKUP(H1226,vlookup!G$2:I$331,2,FALSE),"")</f>
        <v/>
      </c>
      <c r="J1226" s="27" t="str">
        <f>IFERROR(VLOOKUP(H1226,vlookup!G$2:I$331,3,FALSE),"")</f>
        <v/>
      </c>
      <c r="K1226" s="5"/>
      <c r="L1226" s="6"/>
      <c r="M1226" s="6"/>
      <c r="N1226" s="6"/>
      <c r="O1226" s="6"/>
      <c r="P1226" s="6"/>
      <c r="Q1226" s="14" t="str">
        <f t="shared" si="193"/>
        <v/>
      </c>
      <c r="R1226" s="5"/>
      <c r="S1226" s="6"/>
      <c r="T1226" s="6"/>
      <c r="U1226" s="5"/>
      <c r="V1226" s="45">
        <f t="shared" si="194"/>
        <v>0</v>
      </c>
      <c r="W1226" s="45">
        <f t="shared" si="195"/>
        <v>0</v>
      </c>
      <c r="X1226" s="45" t="e">
        <f t="shared" si="196"/>
        <v>#VALUE!</v>
      </c>
      <c r="Y1226" s="45">
        <f>IFERROR(VALUE(V1226),VLOOKUP(V1226,DayReplace[],2,0))</f>
        <v>0</v>
      </c>
      <c r="Z1226" s="45">
        <f>IF(V1226=0,1,
IF(OR(AND(COUNTIF(Table12[Normal and Leap Years],X1226),AA1226=3,Y1226=30),
AND(COUNTIF(Table9[MM Year],X1226),COUNTIF(Table13[Always 29-Day Months],AA1226),Y1226=30)),Y1226
-1,Y1226))</f>
        <v>1</v>
      </c>
      <c r="AA1226" s="45">
        <f>IFERROR(VALUE(W1226),VLOOKUP(W1226,MonthReplace[],2,0))</f>
        <v>0</v>
      </c>
      <c r="AB1226" s="45" t="e">
        <f>IF(COUNTIF(Table9[MM Year],X1226),VLOOKUP(AA1226,MonthSerial[],VLOOKUP(X1226,Table9[],3,0)+2,0),DATE(X1226,AA1226,0)-AC1226)</f>
        <v>#VALUE!</v>
      </c>
      <c r="AC1226" s="45" t="e">
        <f>IF(COUNTIF(Table9[MM Year],X1226),
VLOOKUP(X1226,Table9[],5,0),
DATE(X1226,1,0))</f>
        <v>#VALUE!</v>
      </c>
      <c r="AD1226" s="46" t="e">
        <f>IF(AA1226=0,DATE(YEAR(AC1226+1),7,16),
IF(V1226=0,IF(COUNTIF(Table9[MM Year],X1226),AC1226+AB1226+Z1226+15-DAY(AC1226+AB1226+Z1226+15)+16,AC1226+AB1226+Z1226-DAY(AC1226+AB1226+Z1226)+16),
IF(COUNTIF(Table9[MM Year],X1226),
IF(AC1226+AB1226+Z1226&lt;VLOOKUP(X1226,Table9[],7,0),AC1226
+AB1226+Z1226+VLOOKUP(X1226,Table9[],4,0),AC1226+AB1226+Z1226),AC1226
+AB1226+Z1226)))</f>
        <v>#VALUE!</v>
      </c>
      <c r="AE1226" s="42"/>
      <c r="AF1226" s="15" t="str">
        <f>IFERROR(IF(COUNTIF(Table9[MM Year],X1226),
IF(AD1226&lt;VLOOKUP(X1226,Table9[],7,0),AD1226
+VLOOKUP(X1226,Table9[],4,0),AD1226),AD1226
),"")</f>
        <v/>
      </c>
      <c r="AG1226" s="5"/>
      <c r="AH1226" s="5"/>
      <c r="AI1226" s="5"/>
      <c r="AJ1226" s="6"/>
      <c r="AK1226" s="6"/>
      <c r="AL1226" s="12" t="str">
        <f t="shared" si="197"/>
        <v/>
      </c>
      <c r="AM1226" s="5"/>
      <c r="AN1226" s="27" t="str">
        <f t="shared" si="198"/>
        <v/>
      </c>
      <c r="AO1226" s="5"/>
      <c r="AP1226" s="5"/>
      <c r="AQ1226" s="6"/>
      <c r="AR1226" s="12" t="str">
        <f t="shared" si="199"/>
        <v/>
      </c>
      <c r="AS1226" s="6"/>
      <c r="AT1226" s="5"/>
      <c r="AU1226" s="53"/>
      <c r="AV1226" s="53"/>
      <c r="AW1226" s="54"/>
      <c r="AX1226" s="15" t="str">
        <f t="shared" si="200"/>
        <v/>
      </c>
      <c r="AY1226" s="5"/>
      <c r="AZ1226" s="27" t="str">
        <f>IFERROR(VLOOKUP(AY1226,vlookup!A$2:I$331,2,FALSE),"")</f>
        <v/>
      </c>
      <c r="BA1226" s="27" t="str">
        <f>IFERROR(VLOOKUP(AY1226,vlookup!A$2:I$331,3,FALSE),"")</f>
        <v/>
      </c>
      <c r="BB1226" s="5"/>
      <c r="BC1226" s="27" t="str">
        <f>IFERROR(VLOOKUP(BB1226,vlookup!D$2:E$331,2,FALSE),"")</f>
        <v/>
      </c>
      <c r="BD1226" s="5"/>
      <c r="BE1226" s="27" t="str">
        <f t="shared" si="201"/>
        <v/>
      </c>
      <c r="BF1226" s="27" t="str">
        <f>IFERROR(VLOOKUP(BE1226,vlookup!G$2:I$331,2,FALSE),"")</f>
        <v/>
      </c>
      <c r="BG1226" s="27" t="str">
        <f>IFERROR(VLOOKUP(BE1226,vlookup!G$2:I$331,3,FALSE),"")</f>
        <v/>
      </c>
      <c r="BH1226" s="5"/>
      <c r="BI1226" s="6"/>
      <c r="BJ1226" s="6"/>
      <c r="BK1226" s="6"/>
      <c r="BL1226" s="6"/>
    </row>
    <row r="1227" spans="1:64">
      <c r="A1227" s="4"/>
      <c r="B1227" s="5"/>
      <c r="C1227" s="27" t="str">
        <f>IFERROR(VLOOKUP(B1227,vlookup!A$2:I$331,2,FALSE),"")</f>
        <v/>
      </c>
      <c r="D1227" s="27" t="str">
        <f>IFERROR(VLOOKUP(B1227,vlookup!A$2:I$331,3,FALSE),"")</f>
        <v/>
      </c>
      <c r="E1227" s="5"/>
      <c r="F1227" s="27" t="str">
        <f>IFERROR(VLOOKUP(E1227,vlookup!D$2:E$331,2,FALSE),"")</f>
        <v/>
      </c>
      <c r="G1227" s="5"/>
      <c r="H1227" s="27" t="str">
        <f t="shared" si="192"/>
        <v/>
      </c>
      <c r="I1227" s="27" t="str">
        <f>IFERROR(VLOOKUP(H1227,vlookup!G$2:I$331,2,FALSE),"")</f>
        <v/>
      </c>
      <c r="J1227" s="27" t="str">
        <f>IFERROR(VLOOKUP(H1227,vlookup!G$2:I$331,3,FALSE),"")</f>
        <v/>
      </c>
      <c r="K1227" s="5"/>
      <c r="L1227" s="6"/>
      <c r="M1227" s="6"/>
      <c r="N1227" s="6"/>
      <c r="O1227" s="6"/>
      <c r="P1227" s="6"/>
      <c r="Q1227" s="14" t="str">
        <f t="shared" si="193"/>
        <v/>
      </c>
      <c r="R1227" s="5"/>
      <c r="S1227" s="6"/>
      <c r="T1227" s="6"/>
      <c r="U1227" s="5"/>
      <c r="V1227" s="45">
        <f t="shared" si="194"/>
        <v>0</v>
      </c>
      <c r="W1227" s="45">
        <f t="shared" si="195"/>
        <v>0</v>
      </c>
      <c r="X1227" s="45" t="e">
        <f t="shared" si="196"/>
        <v>#VALUE!</v>
      </c>
      <c r="Y1227" s="45">
        <f>IFERROR(VALUE(V1227),VLOOKUP(V1227,DayReplace[],2,0))</f>
        <v>0</v>
      </c>
      <c r="Z1227" s="45">
        <f>IF(V1227=0,1,
IF(OR(AND(COUNTIF(Table12[Normal and Leap Years],X1227),AA1227=3,Y1227=30),
AND(COUNTIF(Table9[MM Year],X1227),COUNTIF(Table13[Always 29-Day Months],AA1227),Y1227=30)),Y1227
-1,Y1227))</f>
        <v>1</v>
      </c>
      <c r="AA1227" s="45">
        <f>IFERROR(VALUE(W1227),VLOOKUP(W1227,MonthReplace[],2,0))</f>
        <v>0</v>
      </c>
      <c r="AB1227" s="45" t="e">
        <f>IF(COUNTIF(Table9[MM Year],X1227),VLOOKUP(AA1227,MonthSerial[],VLOOKUP(X1227,Table9[],3,0)+2,0),DATE(X1227,AA1227,0)-AC1227)</f>
        <v>#VALUE!</v>
      </c>
      <c r="AC1227" s="45" t="e">
        <f>IF(COUNTIF(Table9[MM Year],X1227),
VLOOKUP(X1227,Table9[],5,0),
DATE(X1227,1,0))</f>
        <v>#VALUE!</v>
      </c>
      <c r="AD1227" s="46" t="e">
        <f>IF(AA1227=0,DATE(YEAR(AC1227+1),7,16),
IF(V1227=0,IF(COUNTIF(Table9[MM Year],X1227),AC1227+AB1227+Z1227+15-DAY(AC1227+AB1227+Z1227+15)+16,AC1227+AB1227+Z1227-DAY(AC1227+AB1227+Z1227)+16),
IF(COUNTIF(Table9[MM Year],X1227),
IF(AC1227+AB1227+Z1227&lt;VLOOKUP(X1227,Table9[],7,0),AC1227
+AB1227+Z1227+VLOOKUP(X1227,Table9[],4,0),AC1227+AB1227+Z1227),AC1227
+AB1227+Z1227)))</f>
        <v>#VALUE!</v>
      </c>
      <c r="AE1227" s="42"/>
      <c r="AF1227" s="15" t="str">
        <f>IFERROR(IF(COUNTIF(Table9[MM Year],X1227),
IF(AD1227&lt;VLOOKUP(X1227,Table9[],7,0),AD1227
+VLOOKUP(X1227,Table9[],4,0),AD1227),AD1227
),"")</f>
        <v/>
      </c>
      <c r="AG1227" s="5"/>
      <c r="AH1227" s="5"/>
      <c r="AI1227" s="5"/>
      <c r="AJ1227" s="6"/>
      <c r="AK1227" s="6"/>
      <c r="AL1227" s="12" t="str">
        <f t="shared" si="197"/>
        <v/>
      </c>
      <c r="AM1227" s="5"/>
      <c r="AN1227" s="27" t="str">
        <f t="shared" si="198"/>
        <v/>
      </c>
      <c r="AO1227" s="5"/>
      <c r="AP1227" s="5"/>
      <c r="AQ1227" s="6"/>
      <c r="AR1227" s="12" t="str">
        <f t="shared" si="199"/>
        <v/>
      </c>
      <c r="AS1227" s="6"/>
      <c r="AT1227" s="5"/>
      <c r="AU1227" s="53"/>
      <c r="AV1227" s="53"/>
      <c r="AW1227" s="54"/>
      <c r="AX1227" s="15" t="str">
        <f t="shared" si="200"/>
        <v/>
      </c>
      <c r="AY1227" s="5"/>
      <c r="AZ1227" s="27" t="str">
        <f>IFERROR(VLOOKUP(AY1227,vlookup!A$2:I$331,2,FALSE),"")</f>
        <v/>
      </c>
      <c r="BA1227" s="27" t="str">
        <f>IFERROR(VLOOKUP(AY1227,vlookup!A$2:I$331,3,FALSE),"")</f>
        <v/>
      </c>
      <c r="BB1227" s="5"/>
      <c r="BC1227" s="27" t="str">
        <f>IFERROR(VLOOKUP(BB1227,vlookup!D$2:E$331,2,FALSE),"")</f>
        <v/>
      </c>
      <c r="BD1227" s="5"/>
      <c r="BE1227" s="27" t="str">
        <f t="shared" si="201"/>
        <v/>
      </c>
      <c r="BF1227" s="27" t="str">
        <f>IFERROR(VLOOKUP(BE1227,vlookup!G$2:I$331,2,FALSE),"")</f>
        <v/>
      </c>
      <c r="BG1227" s="27" t="str">
        <f>IFERROR(VLOOKUP(BE1227,vlookup!G$2:I$331,3,FALSE),"")</f>
        <v/>
      </c>
      <c r="BH1227" s="5"/>
      <c r="BI1227" s="6"/>
      <c r="BJ1227" s="6"/>
      <c r="BK1227" s="6"/>
      <c r="BL1227" s="6"/>
    </row>
    <row r="1228" spans="1:64">
      <c r="A1228" s="4"/>
      <c r="B1228" s="5"/>
      <c r="C1228" s="27" t="str">
        <f>IFERROR(VLOOKUP(B1228,vlookup!A$2:I$331,2,FALSE),"")</f>
        <v/>
      </c>
      <c r="D1228" s="27" t="str">
        <f>IFERROR(VLOOKUP(B1228,vlookup!A$2:I$331,3,FALSE),"")</f>
        <v/>
      </c>
      <c r="E1228" s="5"/>
      <c r="F1228" s="27" t="str">
        <f>IFERROR(VLOOKUP(E1228,vlookup!D$2:E$331,2,FALSE),"")</f>
        <v/>
      </c>
      <c r="G1228" s="5"/>
      <c r="H1228" s="27" t="str">
        <f t="shared" si="192"/>
        <v/>
      </c>
      <c r="I1228" s="27" t="str">
        <f>IFERROR(VLOOKUP(H1228,vlookup!G$2:I$331,2,FALSE),"")</f>
        <v/>
      </c>
      <c r="J1228" s="27" t="str">
        <f>IFERROR(VLOOKUP(H1228,vlookup!G$2:I$331,3,FALSE),"")</f>
        <v/>
      </c>
      <c r="K1228" s="5"/>
      <c r="L1228" s="6"/>
      <c r="M1228" s="6"/>
      <c r="N1228" s="6"/>
      <c r="O1228" s="6"/>
      <c r="P1228" s="6"/>
      <c r="Q1228" s="14" t="str">
        <f t="shared" si="193"/>
        <v/>
      </c>
      <c r="R1228" s="5"/>
      <c r="S1228" s="6"/>
      <c r="T1228" s="6"/>
      <c r="U1228" s="5"/>
      <c r="V1228" s="45">
        <f t="shared" si="194"/>
        <v>0</v>
      </c>
      <c r="W1228" s="45">
        <f t="shared" si="195"/>
        <v>0</v>
      </c>
      <c r="X1228" s="45" t="e">
        <f t="shared" si="196"/>
        <v>#VALUE!</v>
      </c>
      <c r="Y1228" s="45">
        <f>IFERROR(VALUE(V1228),VLOOKUP(V1228,DayReplace[],2,0))</f>
        <v>0</v>
      </c>
      <c r="Z1228" s="45">
        <f>IF(V1228=0,1,
IF(OR(AND(COUNTIF(Table12[Normal and Leap Years],X1228),AA1228=3,Y1228=30),
AND(COUNTIF(Table9[MM Year],X1228),COUNTIF(Table13[Always 29-Day Months],AA1228),Y1228=30)),Y1228
-1,Y1228))</f>
        <v>1</v>
      </c>
      <c r="AA1228" s="45">
        <f>IFERROR(VALUE(W1228),VLOOKUP(W1228,MonthReplace[],2,0))</f>
        <v>0</v>
      </c>
      <c r="AB1228" s="45" t="e">
        <f>IF(COUNTIF(Table9[MM Year],X1228),VLOOKUP(AA1228,MonthSerial[],VLOOKUP(X1228,Table9[],3,0)+2,0),DATE(X1228,AA1228,0)-AC1228)</f>
        <v>#VALUE!</v>
      </c>
      <c r="AC1228" s="45" t="e">
        <f>IF(COUNTIF(Table9[MM Year],X1228),
VLOOKUP(X1228,Table9[],5,0),
DATE(X1228,1,0))</f>
        <v>#VALUE!</v>
      </c>
      <c r="AD1228" s="46" t="e">
        <f>IF(AA1228=0,DATE(YEAR(AC1228+1),7,16),
IF(V1228=0,IF(COUNTIF(Table9[MM Year],X1228),AC1228+AB1228+Z1228+15-DAY(AC1228+AB1228+Z1228+15)+16,AC1228+AB1228+Z1228-DAY(AC1228+AB1228+Z1228)+16),
IF(COUNTIF(Table9[MM Year],X1228),
IF(AC1228+AB1228+Z1228&lt;VLOOKUP(X1228,Table9[],7,0),AC1228
+AB1228+Z1228+VLOOKUP(X1228,Table9[],4,0),AC1228+AB1228+Z1228),AC1228
+AB1228+Z1228)))</f>
        <v>#VALUE!</v>
      </c>
      <c r="AE1228" s="42"/>
      <c r="AF1228" s="15" t="str">
        <f>IFERROR(IF(COUNTIF(Table9[MM Year],X1228),
IF(AD1228&lt;VLOOKUP(X1228,Table9[],7,0),AD1228
+VLOOKUP(X1228,Table9[],4,0),AD1228),AD1228
),"")</f>
        <v/>
      </c>
      <c r="AG1228" s="5"/>
      <c r="AH1228" s="5"/>
      <c r="AI1228" s="5"/>
      <c r="AJ1228" s="6"/>
      <c r="AK1228" s="6"/>
      <c r="AL1228" s="12" t="str">
        <f t="shared" si="197"/>
        <v/>
      </c>
      <c r="AM1228" s="5"/>
      <c r="AN1228" s="27" t="str">
        <f t="shared" si="198"/>
        <v/>
      </c>
      <c r="AO1228" s="5"/>
      <c r="AP1228" s="5"/>
      <c r="AQ1228" s="6"/>
      <c r="AR1228" s="12" t="str">
        <f t="shared" si="199"/>
        <v/>
      </c>
      <c r="AS1228" s="6"/>
      <c r="AT1228" s="5"/>
      <c r="AU1228" s="53"/>
      <c r="AV1228" s="53"/>
      <c r="AW1228" s="54"/>
      <c r="AX1228" s="15" t="str">
        <f t="shared" si="200"/>
        <v/>
      </c>
      <c r="AY1228" s="5"/>
      <c r="AZ1228" s="27" t="str">
        <f>IFERROR(VLOOKUP(AY1228,vlookup!A$2:I$331,2,FALSE),"")</f>
        <v/>
      </c>
      <c r="BA1228" s="27" t="str">
        <f>IFERROR(VLOOKUP(AY1228,vlookup!A$2:I$331,3,FALSE),"")</f>
        <v/>
      </c>
      <c r="BB1228" s="5"/>
      <c r="BC1228" s="27" t="str">
        <f>IFERROR(VLOOKUP(BB1228,vlookup!D$2:E$331,2,FALSE),"")</f>
        <v/>
      </c>
      <c r="BD1228" s="5"/>
      <c r="BE1228" s="27" t="str">
        <f t="shared" si="201"/>
        <v/>
      </c>
      <c r="BF1228" s="27" t="str">
        <f>IFERROR(VLOOKUP(BE1228,vlookup!G$2:I$331,2,FALSE),"")</f>
        <v/>
      </c>
      <c r="BG1228" s="27" t="str">
        <f>IFERROR(VLOOKUP(BE1228,vlookup!G$2:I$331,3,FALSE),"")</f>
        <v/>
      </c>
      <c r="BH1228" s="5"/>
      <c r="BI1228" s="6"/>
      <c r="BJ1228" s="6"/>
      <c r="BK1228" s="6"/>
      <c r="BL1228" s="6"/>
    </row>
    <row r="1229" spans="1:64">
      <c r="A1229" s="4"/>
      <c r="B1229" s="5"/>
      <c r="C1229" s="27" t="str">
        <f>IFERROR(VLOOKUP(B1229,vlookup!A$2:I$331,2,FALSE),"")</f>
        <v/>
      </c>
      <c r="D1229" s="27" t="str">
        <f>IFERROR(VLOOKUP(B1229,vlookup!A$2:I$331,3,FALSE),"")</f>
        <v/>
      </c>
      <c r="E1229" s="5"/>
      <c r="F1229" s="27" t="str">
        <f>IFERROR(VLOOKUP(E1229,vlookup!D$2:E$331,2,FALSE),"")</f>
        <v/>
      </c>
      <c r="G1229" s="5"/>
      <c r="H1229" s="27" t="str">
        <f t="shared" si="192"/>
        <v/>
      </c>
      <c r="I1229" s="27" t="str">
        <f>IFERROR(VLOOKUP(H1229,vlookup!G$2:I$331,2,FALSE),"")</f>
        <v/>
      </c>
      <c r="J1229" s="27" t="str">
        <f>IFERROR(VLOOKUP(H1229,vlookup!G$2:I$331,3,FALSE),"")</f>
        <v/>
      </c>
      <c r="K1229" s="5"/>
      <c r="L1229" s="6"/>
      <c r="M1229" s="6"/>
      <c r="N1229" s="6"/>
      <c r="O1229" s="6"/>
      <c r="P1229" s="6"/>
      <c r="Q1229" s="14" t="str">
        <f t="shared" si="193"/>
        <v/>
      </c>
      <c r="R1229" s="5"/>
      <c r="S1229" s="6"/>
      <c r="T1229" s="6"/>
      <c r="U1229" s="5"/>
      <c r="V1229" s="45">
        <f t="shared" si="194"/>
        <v>0</v>
      </c>
      <c r="W1229" s="45">
        <f t="shared" si="195"/>
        <v>0</v>
      </c>
      <c r="X1229" s="45" t="e">
        <f t="shared" si="196"/>
        <v>#VALUE!</v>
      </c>
      <c r="Y1229" s="45">
        <f>IFERROR(VALUE(V1229),VLOOKUP(V1229,DayReplace[],2,0))</f>
        <v>0</v>
      </c>
      <c r="Z1229" s="45">
        <f>IF(V1229=0,1,
IF(OR(AND(COUNTIF(Table12[Normal and Leap Years],X1229),AA1229=3,Y1229=30),
AND(COUNTIF(Table9[MM Year],X1229),COUNTIF(Table13[Always 29-Day Months],AA1229),Y1229=30)),Y1229
-1,Y1229))</f>
        <v>1</v>
      </c>
      <c r="AA1229" s="45">
        <f>IFERROR(VALUE(W1229),VLOOKUP(W1229,MonthReplace[],2,0))</f>
        <v>0</v>
      </c>
      <c r="AB1229" s="45" t="e">
        <f>IF(COUNTIF(Table9[MM Year],X1229),VLOOKUP(AA1229,MonthSerial[],VLOOKUP(X1229,Table9[],3,0)+2,0),DATE(X1229,AA1229,0)-AC1229)</f>
        <v>#VALUE!</v>
      </c>
      <c r="AC1229" s="45" t="e">
        <f>IF(COUNTIF(Table9[MM Year],X1229),
VLOOKUP(X1229,Table9[],5,0),
DATE(X1229,1,0))</f>
        <v>#VALUE!</v>
      </c>
      <c r="AD1229" s="46" t="e">
        <f>IF(AA1229=0,DATE(YEAR(AC1229+1),7,16),
IF(V1229=0,IF(COUNTIF(Table9[MM Year],X1229),AC1229+AB1229+Z1229+15-DAY(AC1229+AB1229+Z1229+15)+16,AC1229+AB1229+Z1229-DAY(AC1229+AB1229+Z1229)+16),
IF(COUNTIF(Table9[MM Year],X1229),
IF(AC1229+AB1229+Z1229&lt;VLOOKUP(X1229,Table9[],7,0),AC1229
+AB1229+Z1229+VLOOKUP(X1229,Table9[],4,0),AC1229+AB1229+Z1229),AC1229
+AB1229+Z1229)))</f>
        <v>#VALUE!</v>
      </c>
      <c r="AE1229" s="42"/>
      <c r="AF1229" s="15" t="str">
        <f>IFERROR(IF(COUNTIF(Table9[MM Year],X1229),
IF(AD1229&lt;VLOOKUP(X1229,Table9[],7,0),AD1229
+VLOOKUP(X1229,Table9[],4,0),AD1229),AD1229
),"")</f>
        <v/>
      </c>
      <c r="AG1229" s="5"/>
      <c r="AH1229" s="5"/>
      <c r="AI1229" s="5"/>
      <c r="AJ1229" s="6"/>
      <c r="AK1229" s="6"/>
      <c r="AL1229" s="12" t="str">
        <f t="shared" si="197"/>
        <v/>
      </c>
      <c r="AM1229" s="5"/>
      <c r="AN1229" s="27" t="str">
        <f t="shared" si="198"/>
        <v/>
      </c>
      <c r="AO1229" s="5"/>
      <c r="AP1229" s="5"/>
      <c r="AQ1229" s="6"/>
      <c r="AR1229" s="12" t="str">
        <f t="shared" si="199"/>
        <v/>
      </c>
      <c r="AS1229" s="6"/>
      <c r="AT1229" s="5"/>
      <c r="AU1229" s="53"/>
      <c r="AV1229" s="53"/>
      <c r="AW1229" s="54"/>
      <c r="AX1229" s="15" t="str">
        <f t="shared" si="200"/>
        <v/>
      </c>
      <c r="AY1229" s="5"/>
      <c r="AZ1229" s="27" t="str">
        <f>IFERROR(VLOOKUP(AY1229,vlookup!A$2:I$331,2,FALSE),"")</f>
        <v/>
      </c>
      <c r="BA1229" s="27" t="str">
        <f>IFERROR(VLOOKUP(AY1229,vlookup!A$2:I$331,3,FALSE),"")</f>
        <v/>
      </c>
      <c r="BB1229" s="5"/>
      <c r="BC1229" s="27" t="str">
        <f>IFERROR(VLOOKUP(BB1229,vlookup!D$2:E$331,2,FALSE),"")</f>
        <v/>
      </c>
      <c r="BD1229" s="5"/>
      <c r="BE1229" s="27" t="str">
        <f t="shared" si="201"/>
        <v/>
      </c>
      <c r="BF1229" s="27" t="str">
        <f>IFERROR(VLOOKUP(BE1229,vlookup!G$2:I$331,2,FALSE),"")</f>
        <v/>
      </c>
      <c r="BG1229" s="27" t="str">
        <f>IFERROR(VLOOKUP(BE1229,vlookup!G$2:I$331,3,FALSE),"")</f>
        <v/>
      </c>
      <c r="BH1229" s="5"/>
      <c r="BI1229" s="6"/>
      <c r="BJ1229" s="6"/>
      <c r="BK1229" s="6"/>
      <c r="BL1229" s="6"/>
    </row>
    <row r="1230" spans="1:64">
      <c r="A1230" s="4"/>
      <c r="B1230" s="5"/>
      <c r="C1230" s="27" t="str">
        <f>IFERROR(VLOOKUP(B1230,vlookup!A$2:I$331,2,FALSE),"")</f>
        <v/>
      </c>
      <c r="D1230" s="27" t="str">
        <f>IFERROR(VLOOKUP(B1230,vlookup!A$2:I$331,3,FALSE),"")</f>
        <v/>
      </c>
      <c r="E1230" s="5"/>
      <c r="F1230" s="27" t="str">
        <f>IFERROR(VLOOKUP(E1230,vlookup!D$2:E$331,2,FALSE),"")</f>
        <v/>
      </c>
      <c r="G1230" s="5"/>
      <c r="H1230" s="27" t="str">
        <f t="shared" si="192"/>
        <v/>
      </c>
      <c r="I1230" s="27" t="str">
        <f>IFERROR(VLOOKUP(H1230,vlookup!G$2:I$331,2,FALSE),"")</f>
        <v/>
      </c>
      <c r="J1230" s="27" t="str">
        <f>IFERROR(VLOOKUP(H1230,vlookup!G$2:I$331,3,FALSE),"")</f>
        <v/>
      </c>
      <c r="K1230" s="5"/>
      <c r="L1230" s="6"/>
      <c r="M1230" s="6"/>
      <c r="N1230" s="6"/>
      <c r="O1230" s="6"/>
      <c r="P1230" s="6"/>
      <c r="Q1230" s="14" t="str">
        <f t="shared" si="193"/>
        <v/>
      </c>
      <c r="R1230" s="5"/>
      <c r="S1230" s="6"/>
      <c r="T1230" s="6"/>
      <c r="U1230" s="5"/>
      <c r="V1230" s="45">
        <f t="shared" si="194"/>
        <v>0</v>
      </c>
      <c r="W1230" s="45">
        <f t="shared" si="195"/>
        <v>0</v>
      </c>
      <c r="X1230" s="45" t="e">
        <f t="shared" si="196"/>
        <v>#VALUE!</v>
      </c>
      <c r="Y1230" s="45">
        <f>IFERROR(VALUE(V1230),VLOOKUP(V1230,DayReplace[],2,0))</f>
        <v>0</v>
      </c>
      <c r="Z1230" s="45">
        <f>IF(V1230=0,1,
IF(OR(AND(COUNTIF(Table12[Normal and Leap Years],X1230),AA1230=3,Y1230=30),
AND(COUNTIF(Table9[MM Year],X1230),COUNTIF(Table13[Always 29-Day Months],AA1230),Y1230=30)),Y1230
-1,Y1230))</f>
        <v>1</v>
      </c>
      <c r="AA1230" s="45">
        <f>IFERROR(VALUE(W1230),VLOOKUP(W1230,MonthReplace[],2,0))</f>
        <v>0</v>
      </c>
      <c r="AB1230" s="45" t="e">
        <f>IF(COUNTIF(Table9[MM Year],X1230),VLOOKUP(AA1230,MonthSerial[],VLOOKUP(X1230,Table9[],3,0)+2,0),DATE(X1230,AA1230,0)-AC1230)</f>
        <v>#VALUE!</v>
      </c>
      <c r="AC1230" s="45" t="e">
        <f>IF(COUNTIF(Table9[MM Year],X1230),
VLOOKUP(X1230,Table9[],5,0),
DATE(X1230,1,0))</f>
        <v>#VALUE!</v>
      </c>
      <c r="AD1230" s="46" t="e">
        <f>IF(AA1230=0,DATE(YEAR(AC1230+1),7,16),
IF(V1230=0,IF(COUNTIF(Table9[MM Year],X1230),AC1230+AB1230+Z1230+15-DAY(AC1230+AB1230+Z1230+15)+16,AC1230+AB1230+Z1230-DAY(AC1230+AB1230+Z1230)+16),
IF(COUNTIF(Table9[MM Year],X1230),
IF(AC1230+AB1230+Z1230&lt;VLOOKUP(X1230,Table9[],7,0),AC1230
+AB1230+Z1230+VLOOKUP(X1230,Table9[],4,0),AC1230+AB1230+Z1230),AC1230
+AB1230+Z1230)))</f>
        <v>#VALUE!</v>
      </c>
      <c r="AE1230" s="42"/>
      <c r="AF1230" s="15" t="str">
        <f>IFERROR(IF(COUNTIF(Table9[MM Year],X1230),
IF(AD1230&lt;VLOOKUP(X1230,Table9[],7,0),AD1230
+VLOOKUP(X1230,Table9[],4,0),AD1230),AD1230
),"")</f>
        <v/>
      </c>
      <c r="AG1230" s="5"/>
      <c r="AH1230" s="5"/>
      <c r="AI1230" s="5"/>
      <c r="AJ1230" s="6"/>
      <c r="AK1230" s="6"/>
      <c r="AL1230" s="12" t="str">
        <f t="shared" si="197"/>
        <v/>
      </c>
      <c r="AM1230" s="5"/>
      <c r="AN1230" s="27" t="str">
        <f t="shared" si="198"/>
        <v/>
      </c>
      <c r="AO1230" s="5"/>
      <c r="AP1230" s="5"/>
      <c r="AQ1230" s="6"/>
      <c r="AR1230" s="12" t="str">
        <f t="shared" si="199"/>
        <v/>
      </c>
      <c r="AS1230" s="6"/>
      <c r="AT1230" s="5"/>
      <c r="AU1230" s="53"/>
      <c r="AV1230" s="53"/>
      <c r="AW1230" s="54"/>
      <c r="AX1230" s="15" t="str">
        <f t="shared" si="200"/>
        <v/>
      </c>
      <c r="AY1230" s="5"/>
      <c r="AZ1230" s="27" t="str">
        <f>IFERROR(VLOOKUP(AY1230,vlookup!A$2:I$331,2,FALSE),"")</f>
        <v/>
      </c>
      <c r="BA1230" s="27" t="str">
        <f>IFERROR(VLOOKUP(AY1230,vlookup!A$2:I$331,3,FALSE),"")</f>
        <v/>
      </c>
      <c r="BB1230" s="5"/>
      <c r="BC1230" s="27" t="str">
        <f>IFERROR(VLOOKUP(BB1230,vlookup!D$2:E$331,2,FALSE),"")</f>
        <v/>
      </c>
      <c r="BD1230" s="5"/>
      <c r="BE1230" s="27" t="str">
        <f t="shared" si="201"/>
        <v/>
      </c>
      <c r="BF1230" s="27" t="str">
        <f>IFERROR(VLOOKUP(BE1230,vlookup!G$2:I$331,2,FALSE),"")</f>
        <v/>
      </c>
      <c r="BG1230" s="27" t="str">
        <f>IFERROR(VLOOKUP(BE1230,vlookup!G$2:I$331,3,FALSE),"")</f>
        <v/>
      </c>
      <c r="BH1230" s="5"/>
      <c r="BI1230" s="6"/>
      <c r="BJ1230" s="6"/>
      <c r="BK1230" s="6"/>
      <c r="BL1230" s="6"/>
    </row>
    <row r="1231" spans="1:64">
      <c r="A1231" s="4"/>
      <c r="B1231" s="5"/>
      <c r="C1231" s="27" t="str">
        <f>IFERROR(VLOOKUP(B1231,vlookup!A$2:I$331,2,FALSE),"")</f>
        <v/>
      </c>
      <c r="D1231" s="27" t="str">
        <f>IFERROR(VLOOKUP(B1231,vlookup!A$2:I$331,3,FALSE),"")</f>
        <v/>
      </c>
      <c r="E1231" s="5"/>
      <c r="F1231" s="27" t="str">
        <f>IFERROR(VLOOKUP(E1231,vlookup!D$2:E$331,2,FALSE),"")</f>
        <v/>
      </c>
      <c r="G1231" s="5"/>
      <c r="H1231" s="27" t="str">
        <f t="shared" si="192"/>
        <v/>
      </c>
      <c r="I1231" s="27" t="str">
        <f>IFERROR(VLOOKUP(H1231,vlookup!G$2:I$331,2,FALSE),"")</f>
        <v/>
      </c>
      <c r="J1231" s="27" t="str">
        <f>IFERROR(VLOOKUP(H1231,vlookup!G$2:I$331,3,FALSE),"")</f>
        <v/>
      </c>
      <c r="K1231" s="5"/>
      <c r="L1231" s="6"/>
      <c r="M1231" s="6"/>
      <c r="N1231" s="6"/>
      <c r="O1231" s="6"/>
      <c r="P1231" s="6"/>
      <c r="Q1231" s="14" t="str">
        <f t="shared" si="193"/>
        <v/>
      </c>
      <c r="R1231" s="5"/>
      <c r="S1231" s="6"/>
      <c r="T1231" s="6"/>
      <c r="U1231" s="5"/>
      <c r="V1231" s="45">
        <f t="shared" si="194"/>
        <v>0</v>
      </c>
      <c r="W1231" s="45">
        <f t="shared" si="195"/>
        <v>0</v>
      </c>
      <c r="X1231" s="45" t="e">
        <f t="shared" si="196"/>
        <v>#VALUE!</v>
      </c>
      <c r="Y1231" s="45">
        <f>IFERROR(VALUE(V1231),VLOOKUP(V1231,DayReplace[],2,0))</f>
        <v>0</v>
      </c>
      <c r="Z1231" s="45">
        <f>IF(V1231=0,1,
IF(OR(AND(COUNTIF(Table12[Normal and Leap Years],X1231),AA1231=3,Y1231=30),
AND(COUNTIF(Table9[MM Year],X1231),COUNTIF(Table13[Always 29-Day Months],AA1231),Y1231=30)),Y1231
-1,Y1231))</f>
        <v>1</v>
      </c>
      <c r="AA1231" s="45">
        <f>IFERROR(VALUE(W1231),VLOOKUP(W1231,MonthReplace[],2,0))</f>
        <v>0</v>
      </c>
      <c r="AB1231" s="45" t="e">
        <f>IF(COUNTIF(Table9[MM Year],X1231),VLOOKUP(AA1231,MonthSerial[],VLOOKUP(X1231,Table9[],3,0)+2,0),DATE(X1231,AA1231,0)-AC1231)</f>
        <v>#VALUE!</v>
      </c>
      <c r="AC1231" s="45" t="e">
        <f>IF(COUNTIF(Table9[MM Year],X1231),
VLOOKUP(X1231,Table9[],5,0),
DATE(X1231,1,0))</f>
        <v>#VALUE!</v>
      </c>
      <c r="AD1231" s="46" t="e">
        <f>IF(AA1231=0,DATE(YEAR(AC1231+1),7,16),
IF(V1231=0,IF(COUNTIF(Table9[MM Year],X1231),AC1231+AB1231+Z1231+15-DAY(AC1231+AB1231+Z1231+15)+16,AC1231+AB1231+Z1231-DAY(AC1231+AB1231+Z1231)+16),
IF(COUNTIF(Table9[MM Year],X1231),
IF(AC1231+AB1231+Z1231&lt;VLOOKUP(X1231,Table9[],7,0),AC1231
+AB1231+Z1231+VLOOKUP(X1231,Table9[],4,0),AC1231+AB1231+Z1231),AC1231
+AB1231+Z1231)))</f>
        <v>#VALUE!</v>
      </c>
      <c r="AE1231" s="42"/>
      <c r="AF1231" s="15" t="str">
        <f>IFERROR(IF(COUNTIF(Table9[MM Year],X1231),
IF(AD1231&lt;VLOOKUP(X1231,Table9[],7,0),AD1231
+VLOOKUP(X1231,Table9[],4,0),AD1231),AD1231
),"")</f>
        <v/>
      </c>
      <c r="AG1231" s="5"/>
      <c r="AH1231" s="5"/>
      <c r="AI1231" s="5"/>
      <c r="AJ1231" s="6"/>
      <c r="AK1231" s="6"/>
      <c r="AL1231" s="12" t="str">
        <f t="shared" si="197"/>
        <v/>
      </c>
      <c r="AM1231" s="5"/>
      <c r="AN1231" s="27" t="str">
        <f t="shared" si="198"/>
        <v/>
      </c>
      <c r="AO1231" s="5"/>
      <c r="AP1231" s="5"/>
      <c r="AQ1231" s="6"/>
      <c r="AR1231" s="12" t="str">
        <f t="shared" si="199"/>
        <v/>
      </c>
      <c r="AS1231" s="6"/>
      <c r="AT1231" s="5"/>
      <c r="AU1231" s="53"/>
      <c r="AV1231" s="53"/>
      <c r="AW1231" s="54"/>
      <c r="AX1231" s="15" t="str">
        <f t="shared" si="200"/>
        <v/>
      </c>
      <c r="AY1231" s="5"/>
      <c r="AZ1231" s="27" t="str">
        <f>IFERROR(VLOOKUP(AY1231,vlookup!A$2:I$331,2,FALSE),"")</f>
        <v/>
      </c>
      <c r="BA1231" s="27" t="str">
        <f>IFERROR(VLOOKUP(AY1231,vlookup!A$2:I$331,3,FALSE),"")</f>
        <v/>
      </c>
      <c r="BB1231" s="5"/>
      <c r="BC1231" s="27" t="str">
        <f>IFERROR(VLOOKUP(BB1231,vlookup!D$2:E$331,2,FALSE),"")</f>
        <v/>
      </c>
      <c r="BD1231" s="5"/>
      <c r="BE1231" s="27" t="str">
        <f t="shared" si="201"/>
        <v/>
      </c>
      <c r="BF1231" s="27" t="str">
        <f>IFERROR(VLOOKUP(BE1231,vlookup!G$2:I$331,2,FALSE),"")</f>
        <v/>
      </c>
      <c r="BG1231" s="27" t="str">
        <f>IFERROR(VLOOKUP(BE1231,vlookup!G$2:I$331,3,FALSE),"")</f>
        <v/>
      </c>
      <c r="BH1231" s="5"/>
      <c r="BI1231" s="6"/>
      <c r="BJ1231" s="6"/>
      <c r="BK1231" s="6"/>
      <c r="BL1231" s="6"/>
    </row>
    <row r="1232" spans="1:64">
      <c r="A1232" s="4"/>
      <c r="B1232" s="5"/>
      <c r="C1232" s="27" t="str">
        <f>IFERROR(VLOOKUP(B1232,vlookup!A$2:I$331,2,FALSE),"")</f>
        <v/>
      </c>
      <c r="D1232" s="27" t="str">
        <f>IFERROR(VLOOKUP(B1232,vlookup!A$2:I$331,3,FALSE),"")</f>
        <v/>
      </c>
      <c r="E1232" s="5"/>
      <c r="F1232" s="27" t="str">
        <f>IFERROR(VLOOKUP(E1232,vlookup!D$2:E$331,2,FALSE),"")</f>
        <v/>
      </c>
      <c r="G1232" s="5"/>
      <c r="H1232" s="27" t="str">
        <f t="shared" si="192"/>
        <v/>
      </c>
      <c r="I1232" s="27" t="str">
        <f>IFERROR(VLOOKUP(H1232,vlookup!G$2:I$331,2,FALSE),"")</f>
        <v/>
      </c>
      <c r="J1232" s="27" t="str">
        <f>IFERROR(VLOOKUP(H1232,vlookup!G$2:I$331,3,FALSE),"")</f>
        <v/>
      </c>
      <c r="K1232" s="5"/>
      <c r="L1232" s="6"/>
      <c r="M1232" s="6"/>
      <c r="N1232" s="6"/>
      <c r="O1232" s="6"/>
      <c r="P1232" s="6"/>
      <c r="Q1232" s="14" t="str">
        <f t="shared" si="193"/>
        <v/>
      </c>
      <c r="R1232" s="5"/>
      <c r="S1232" s="6"/>
      <c r="T1232" s="6"/>
      <c r="U1232" s="5"/>
      <c r="V1232" s="45">
        <f t="shared" si="194"/>
        <v>0</v>
      </c>
      <c r="W1232" s="45">
        <f t="shared" si="195"/>
        <v>0</v>
      </c>
      <c r="X1232" s="45" t="e">
        <f t="shared" si="196"/>
        <v>#VALUE!</v>
      </c>
      <c r="Y1232" s="45">
        <f>IFERROR(VALUE(V1232),VLOOKUP(V1232,DayReplace[],2,0))</f>
        <v>0</v>
      </c>
      <c r="Z1232" s="45">
        <f>IF(V1232=0,1,
IF(OR(AND(COUNTIF(Table12[Normal and Leap Years],X1232),AA1232=3,Y1232=30),
AND(COUNTIF(Table9[MM Year],X1232),COUNTIF(Table13[Always 29-Day Months],AA1232),Y1232=30)),Y1232
-1,Y1232))</f>
        <v>1</v>
      </c>
      <c r="AA1232" s="45">
        <f>IFERROR(VALUE(W1232),VLOOKUP(W1232,MonthReplace[],2,0))</f>
        <v>0</v>
      </c>
      <c r="AB1232" s="45" t="e">
        <f>IF(COUNTIF(Table9[MM Year],X1232),VLOOKUP(AA1232,MonthSerial[],VLOOKUP(X1232,Table9[],3,0)+2,0),DATE(X1232,AA1232,0)-AC1232)</f>
        <v>#VALUE!</v>
      </c>
      <c r="AC1232" s="45" t="e">
        <f>IF(COUNTIF(Table9[MM Year],X1232),
VLOOKUP(X1232,Table9[],5,0),
DATE(X1232,1,0))</f>
        <v>#VALUE!</v>
      </c>
      <c r="AD1232" s="46" t="e">
        <f>IF(AA1232=0,DATE(YEAR(AC1232+1),7,16),
IF(V1232=0,IF(COUNTIF(Table9[MM Year],X1232),AC1232+AB1232+Z1232+15-DAY(AC1232+AB1232+Z1232+15)+16,AC1232+AB1232+Z1232-DAY(AC1232+AB1232+Z1232)+16),
IF(COUNTIF(Table9[MM Year],X1232),
IF(AC1232+AB1232+Z1232&lt;VLOOKUP(X1232,Table9[],7,0),AC1232
+AB1232+Z1232+VLOOKUP(X1232,Table9[],4,0),AC1232+AB1232+Z1232),AC1232
+AB1232+Z1232)))</f>
        <v>#VALUE!</v>
      </c>
      <c r="AE1232" s="42"/>
      <c r="AF1232" s="15" t="str">
        <f>IFERROR(IF(COUNTIF(Table9[MM Year],X1232),
IF(AD1232&lt;VLOOKUP(X1232,Table9[],7,0),AD1232
+VLOOKUP(X1232,Table9[],4,0),AD1232),AD1232
),"")</f>
        <v/>
      </c>
      <c r="AG1232" s="5"/>
      <c r="AH1232" s="5"/>
      <c r="AI1232" s="5"/>
      <c r="AJ1232" s="6"/>
      <c r="AK1232" s="6"/>
      <c r="AL1232" s="12" t="str">
        <f t="shared" si="197"/>
        <v/>
      </c>
      <c r="AM1232" s="5"/>
      <c r="AN1232" s="27" t="str">
        <f t="shared" si="198"/>
        <v/>
      </c>
      <c r="AO1232" s="5"/>
      <c r="AP1232" s="5"/>
      <c r="AQ1232" s="6"/>
      <c r="AR1232" s="12" t="str">
        <f t="shared" si="199"/>
        <v/>
      </c>
      <c r="AS1232" s="6"/>
      <c r="AT1232" s="5"/>
      <c r="AU1232" s="53"/>
      <c r="AV1232" s="53"/>
      <c r="AW1232" s="54"/>
      <c r="AX1232" s="15" t="str">
        <f t="shared" si="200"/>
        <v/>
      </c>
      <c r="AY1232" s="5"/>
      <c r="AZ1232" s="27" t="str">
        <f>IFERROR(VLOOKUP(AY1232,vlookup!A$2:I$331,2,FALSE),"")</f>
        <v/>
      </c>
      <c r="BA1232" s="27" t="str">
        <f>IFERROR(VLOOKUP(AY1232,vlookup!A$2:I$331,3,FALSE),"")</f>
        <v/>
      </c>
      <c r="BB1232" s="5"/>
      <c r="BC1232" s="27" t="str">
        <f>IFERROR(VLOOKUP(BB1232,vlookup!D$2:E$331,2,FALSE),"")</f>
        <v/>
      </c>
      <c r="BD1232" s="5"/>
      <c r="BE1232" s="27" t="str">
        <f t="shared" si="201"/>
        <v/>
      </c>
      <c r="BF1232" s="27" t="str">
        <f>IFERROR(VLOOKUP(BE1232,vlookup!G$2:I$331,2,FALSE),"")</f>
        <v/>
      </c>
      <c r="BG1232" s="27" t="str">
        <f>IFERROR(VLOOKUP(BE1232,vlookup!G$2:I$331,3,FALSE),"")</f>
        <v/>
      </c>
      <c r="BH1232" s="5"/>
      <c r="BI1232" s="6"/>
      <c r="BJ1232" s="6"/>
      <c r="BK1232" s="6"/>
      <c r="BL1232" s="6"/>
    </row>
    <row r="1233" spans="1:64">
      <c r="A1233" s="4"/>
      <c r="B1233" s="5"/>
      <c r="C1233" s="27" t="str">
        <f>IFERROR(VLOOKUP(B1233,vlookup!A$2:I$331,2,FALSE),"")</f>
        <v/>
      </c>
      <c r="D1233" s="27" t="str">
        <f>IFERROR(VLOOKUP(B1233,vlookup!A$2:I$331,3,FALSE),"")</f>
        <v/>
      </c>
      <c r="E1233" s="5"/>
      <c r="F1233" s="27" t="str">
        <f>IFERROR(VLOOKUP(E1233,vlookup!D$2:E$331,2,FALSE),"")</f>
        <v/>
      </c>
      <c r="G1233" s="5"/>
      <c r="H1233" s="27" t="str">
        <f t="shared" si="192"/>
        <v/>
      </c>
      <c r="I1233" s="27" t="str">
        <f>IFERROR(VLOOKUP(H1233,vlookup!G$2:I$331,2,FALSE),"")</f>
        <v/>
      </c>
      <c r="J1233" s="27" t="str">
        <f>IFERROR(VLOOKUP(H1233,vlookup!G$2:I$331,3,FALSE),"")</f>
        <v/>
      </c>
      <c r="K1233" s="5"/>
      <c r="L1233" s="6"/>
      <c r="M1233" s="6"/>
      <c r="N1233" s="6"/>
      <c r="O1233" s="6"/>
      <c r="P1233" s="6"/>
      <c r="Q1233" s="14" t="str">
        <f t="shared" si="193"/>
        <v/>
      </c>
      <c r="R1233" s="5"/>
      <c r="S1233" s="6"/>
      <c r="T1233" s="6"/>
      <c r="U1233" s="5"/>
      <c r="V1233" s="45">
        <f t="shared" si="194"/>
        <v>0</v>
      </c>
      <c r="W1233" s="45">
        <f t="shared" si="195"/>
        <v>0</v>
      </c>
      <c r="X1233" s="45" t="e">
        <f t="shared" si="196"/>
        <v>#VALUE!</v>
      </c>
      <c r="Y1233" s="45">
        <f>IFERROR(VALUE(V1233),VLOOKUP(V1233,DayReplace[],2,0))</f>
        <v>0</v>
      </c>
      <c r="Z1233" s="45">
        <f>IF(V1233=0,1,
IF(OR(AND(COUNTIF(Table12[Normal and Leap Years],X1233),AA1233=3,Y1233=30),
AND(COUNTIF(Table9[MM Year],X1233),COUNTIF(Table13[Always 29-Day Months],AA1233),Y1233=30)),Y1233
-1,Y1233))</f>
        <v>1</v>
      </c>
      <c r="AA1233" s="45">
        <f>IFERROR(VALUE(W1233),VLOOKUP(W1233,MonthReplace[],2,0))</f>
        <v>0</v>
      </c>
      <c r="AB1233" s="45" t="e">
        <f>IF(COUNTIF(Table9[MM Year],X1233),VLOOKUP(AA1233,MonthSerial[],VLOOKUP(X1233,Table9[],3,0)+2,0),DATE(X1233,AA1233,0)-AC1233)</f>
        <v>#VALUE!</v>
      </c>
      <c r="AC1233" s="45" t="e">
        <f>IF(COUNTIF(Table9[MM Year],X1233),
VLOOKUP(X1233,Table9[],5,0),
DATE(X1233,1,0))</f>
        <v>#VALUE!</v>
      </c>
      <c r="AD1233" s="46" t="e">
        <f>IF(AA1233=0,DATE(YEAR(AC1233+1),7,16),
IF(V1233=0,IF(COUNTIF(Table9[MM Year],X1233),AC1233+AB1233+Z1233+15-DAY(AC1233+AB1233+Z1233+15)+16,AC1233+AB1233+Z1233-DAY(AC1233+AB1233+Z1233)+16),
IF(COUNTIF(Table9[MM Year],X1233),
IF(AC1233+AB1233+Z1233&lt;VLOOKUP(X1233,Table9[],7,0),AC1233
+AB1233+Z1233+VLOOKUP(X1233,Table9[],4,0),AC1233+AB1233+Z1233),AC1233
+AB1233+Z1233)))</f>
        <v>#VALUE!</v>
      </c>
      <c r="AE1233" s="42"/>
      <c r="AF1233" s="15" t="str">
        <f>IFERROR(IF(COUNTIF(Table9[MM Year],X1233),
IF(AD1233&lt;VLOOKUP(X1233,Table9[],7,0),AD1233
+VLOOKUP(X1233,Table9[],4,0),AD1233),AD1233
),"")</f>
        <v/>
      </c>
      <c r="AG1233" s="5"/>
      <c r="AH1233" s="5"/>
      <c r="AI1233" s="5"/>
      <c r="AJ1233" s="6"/>
      <c r="AK1233" s="6"/>
      <c r="AL1233" s="12" t="str">
        <f t="shared" si="197"/>
        <v/>
      </c>
      <c r="AM1233" s="5"/>
      <c r="AN1233" s="27" t="str">
        <f t="shared" si="198"/>
        <v/>
      </c>
      <c r="AO1233" s="5"/>
      <c r="AP1233" s="5"/>
      <c r="AQ1233" s="6"/>
      <c r="AR1233" s="12" t="str">
        <f t="shared" si="199"/>
        <v/>
      </c>
      <c r="AS1233" s="6"/>
      <c r="AT1233" s="5"/>
      <c r="AU1233" s="53"/>
      <c r="AV1233" s="53"/>
      <c r="AW1233" s="54"/>
      <c r="AX1233" s="15" t="str">
        <f t="shared" si="200"/>
        <v/>
      </c>
      <c r="AY1233" s="5"/>
      <c r="AZ1233" s="27" t="str">
        <f>IFERROR(VLOOKUP(AY1233,vlookup!A$2:I$331,2,FALSE),"")</f>
        <v/>
      </c>
      <c r="BA1233" s="27" t="str">
        <f>IFERROR(VLOOKUP(AY1233,vlookup!A$2:I$331,3,FALSE),"")</f>
        <v/>
      </c>
      <c r="BB1233" s="5"/>
      <c r="BC1233" s="27" t="str">
        <f>IFERROR(VLOOKUP(BB1233,vlookup!D$2:E$331,2,FALSE),"")</f>
        <v/>
      </c>
      <c r="BD1233" s="5"/>
      <c r="BE1233" s="27" t="str">
        <f t="shared" si="201"/>
        <v/>
      </c>
      <c r="BF1233" s="27" t="str">
        <f>IFERROR(VLOOKUP(BE1233,vlookup!G$2:I$331,2,FALSE),"")</f>
        <v/>
      </c>
      <c r="BG1233" s="27" t="str">
        <f>IFERROR(VLOOKUP(BE1233,vlookup!G$2:I$331,3,FALSE),"")</f>
        <v/>
      </c>
      <c r="BH1233" s="5"/>
      <c r="BI1233" s="6"/>
      <c r="BJ1233" s="6"/>
      <c r="BK1233" s="6"/>
      <c r="BL1233" s="6"/>
    </row>
    <row r="1234" spans="1:64">
      <c r="A1234" s="4"/>
      <c r="B1234" s="5"/>
      <c r="C1234" s="27" t="str">
        <f>IFERROR(VLOOKUP(B1234,vlookup!A$2:I$331,2,FALSE),"")</f>
        <v/>
      </c>
      <c r="D1234" s="27" t="str">
        <f>IFERROR(VLOOKUP(B1234,vlookup!A$2:I$331,3,FALSE),"")</f>
        <v/>
      </c>
      <c r="E1234" s="5"/>
      <c r="F1234" s="27" t="str">
        <f>IFERROR(VLOOKUP(E1234,vlookup!D$2:E$331,2,FALSE),"")</f>
        <v/>
      </c>
      <c r="G1234" s="5"/>
      <c r="H1234" s="27" t="str">
        <f t="shared" si="192"/>
        <v/>
      </c>
      <c r="I1234" s="27" t="str">
        <f>IFERROR(VLOOKUP(H1234,vlookup!G$2:I$331,2,FALSE),"")</f>
        <v/>
      </c>
      <c r="J1234" s="27" t="str">
        <f>IFERROR(VLOOKUP(H1234,vlookup!G$2:I$331,3,FALSE),"")</f>
        <v/>
      </c>
      <c r="K1234" s="5"/>
      <c r="L1234" s="6"/>
      <c r="M1234" s="6"/>
      <c r="N1234" s="6"/>
      <c r="O1234" s="6"/>
      <c r="P1234" s="6"/>
      <c r="Q1234" s="14" t="str">
        <f t="shared" si="193"/>
        <v/>
      </c>
      <c r="R1234" s="5"/>
      <c r="S1234" s="6"/>
      <c r="T1234" s="6"/>
      <c r="U1234" s="5"/>
      <c r="V1234" s="45">
        <f t="shared" si="194"/>
        <v>0</v>
      </c>
      <c r="W1234" s="45">
        <f t="shared" si="195"/>
        <v>0</v>
      </c>
      <c r="X1234" s="45" t="e">
        <f t="shared" si="196"/>
        <v>#VALUE!</v>
      </c>
      <c r="Y1234" s="45">
        <f>IFERROR(VALUE(V1234),VLOOKUP(V1234,DayReplace[],2,0))</f>
        <v>0</v>
      </c>
      <c r="Z1234" s="45">
        <f>IF(V1234=0,1,
IF(OR(AND(COUNTIF(Table12[Normal and Leap Years],X1234),AA1234=3,Y1234=30),
AND(COUNTIF(Table9[MM Year],X1234),COUNTIF(Table13[Always 29-Day Months],AA1234),Y1234=30)),Y1234
-1,Y1234))</f>
        <v>1</v>
      </c>
      <c r="AA1234" s="45">
        <f>IFERROR(VALUE(W1234),VLOOKUP(W1234,MonthReplace[],2,0))</f>
        <v>0</v>
      </c>
      <c r="AB1234" s="45" t="e">
        <f>IF(COUNTIF(Table9[MM Year],X1234),VLOOKUP(AA1234,MonthSerial[],VLOOKUP(X1234,Table9[],3,0)+2,0),DATE(X1234,AA1234,0)-AC1234)</f>
        <v>#VALUE!</v>
      </c>
      <c r="AC1234" s="45" t="e">
        <f>IF(COUNTIF(Table9[MM Year],X1234),
VLOOKUP(X1234,Table9[],5,0),
DATE(X1234,1,0))</f>
        <v>#VALUE!</v>
      </c>
      <c r="AD1234" s="46" t="e">
        <f>IF(AA1234=0,DATE(YEAR(AC1234+1),7,16),
IF(V1234=0,IF(COUNTIF(Table9[MM Year],X1234),AC1234+AB1234+Z1234+15-DAY(AC1234+AB1234+Z1234+15)+16,AC1234+AB1234+Z1234-DAY(AC1234+AB1234+Z1234)+16),
IF(COUNTIF(Table9[MM Year],X1234),
IF(AC1234+AB1234+Z1234&lt;VLOOKUP(X1234,Table9[],7,0),AC1234
+AB1234+Z1234+VLOOKUP(X1234,Table9[],4,0),AC1234+AB1234+Z1234),AC1234
+AB1234+Z1234)))</f>
        <v>#VALUE!</v>
      </c>
      <c r="AE1234" s="42"/>
      <c r="AF1234" s="15" t="str">
        <f>IFERROR(IF(COUNTIF(Table9[MM Year],X1234),
IF(AD1234&lt;VLOOKUP(X1234,Table9[],7,0),AD1234
+VLOOKUP(X1234,Table9[],4,0),AD1234),AD1234
),"")</f>
        <v/>
      </c>
      <c r="AG1234" s="5"/>
      <c r="AH1234" s="5"/>
      <c r="AI1234" s="5"/>
      <c r="AJ1234" s="6"/>
      <c r="AK1234" s="6"/>
      <c r="AL1234" s="12" t="str">
        <f t="shared" si="197"/>
        <v/>
      </c>
      <c r="AM1234" s="5"/>
      <c r="AN1234" s="27" t="str">
        <f t="shared" si="198"/>
        <v/>
      </c>
      <c r="AO1234" s="5"/>
      <c r="AP1234" s="5"/>
      <c r="AQ1234" s="6"/>
      <c r="AR1234" s="12" t="str">
        <f t="shared" si="199"/>
        <v/>
      </c>
      <c r="AS1234" s="6"/>
      <c r="AT1234" s="5"/>
      <c r="AU1234" s="53"/>
      <c r="AV1234" s="53"/>
      <c r="AW1234" s="54"/>
      <c r="AX1234" s="15" t="str">
        <f t="shared" si="200"/>
        <v/>
      </c>
      <c r="AY1234" s="5"/>
      <c r="AZ1234" s="27" t="str">
        <f>IFERROR(VLOOKUP(AY1234,vlookup!A$2:I$331,2,FALSE),"")</f>
        <v/>
      </c>
      <c r="BA1234" s="27" t="str">
        <f>IFERROR(VLOOKUP(AY1234,vlookup!A$2:I$331,3,FALSE),"")</f>
        <v/>
      </c>
      <c r="BB1234" s="5"/>
      <c r="BC1234" s="27" t="str">
        <f>IFERROR(VLOOKUP(BB1234,vlookup!D$2:E$331,2,FALSE),"")</f>
        <v/>
      </c>
      <c r="BD1234" s="5"/>
      <c r="BE1234" s="27" t="str">
        <f t="shared" si="201"/>
        <v/>
      </c>
      <c r="BF1234" s="27" t="str">
        <f>IFERROR(VLOOKUP(BE1234,vlookup!G$2:I$331,2,FALSE),"")</f>
        <v/>
      </c>
      <c r="BG1234" s="27" t="str">
        <f>IFERROR(VLOOKUP(BE1234,vlookup!G$2:I$331,3,FALSE),"")</f>
        <v/>
      </c>
      <c r="BH1234" s="5"/>
      <c r="BI1234" s="6"/>
      <c r="BJ1234" s="6"/>
      <c r="BK1234" s="6"/>
      <c r="BL1234" s="6"/>
    </row>
    <row r="1235" spans="1:64">
      <c r="A1235" s="4"/>
      <c r="B1235" s="5"/>
      <c r="C1235" s="27" t="str">
        <f>IFERROR(VLOOKUP(B1235,vlookup!A$2:I$331,2,FALSE),"")</f>
        <v/>
      </c>
      <c r="D1235" s="27" t="str">
        <f>IFERROR(VLOOKUP(B1235,vlookup!A$2:I$331,3,FALSE),"")</f>
        <v/>
      </c>
      <c r="E1235" s="5"/>
      <c r="F1235" s="27" t="str">
        <f>IFERROR(VLOOKUP(E1235,vlookup!D$2:E$331,2,FALSE),"")</f>
        <v/>
      </c>
      <c r="G1235" s="5"/>
      <c r="H1235" s="27" t="str">
        <f t="shared" si="192"/>
        <v/>
      </c>
      <c r="I1235" s="27" t="str">
        <f>IFERROR(VLOOKUP(H1235,vlookup!G$2:I$331,2,FALSE),"")</f>
        <v/>
      </c>
      <c r="J1235" s="27" t="str">
        <f>IFERROR(VLOOKUP(H1235,vlookup!G$2:I$331,3,FALSE),"")</f>
        <v/>
      </c>
      <c r="K1235" s="5"/>
      <c r="L1235" s="6"/>
      <c r="M1235" s="6"/>
      <c r="N1235" s="6"/>
      <c r="O1235" s="6"/>
      <c r="P1235" s="6"/>
      <c r="Q1235" s="14" t="str">
        <f t="shared" si="193"/>
        <v/>
      </c>
      <c r="R1235" s="5"/>
      <c r="S1235" s="6"/>
      <c r="T1235" s="6"/>
      <c r="U1235" s="5"/>
      <c r="V1235" s="45">
        <f t="shared" si="194"/>
        <v>0</v>
      </c>
      <c r="W1235" s="45">
        <f t="shared" si="195"/>
        <v>0</v>
      </c>
      <c r="X1235" s="45" t="e">
        <f t="shared" si="196"/>
        <v>#VALUE!</v>
      </c>
      <c r="Y1235" s="45">
        <f>IFERROR(VALUE(V1235),VLOOKUP(V1235,DayReplace[],2,0))</f>
        <v>0</v>
      </c>
      <c r="Z1235" s="45">
        <f>IF(V1235=0,1,
IF(OR(AND(COUNTIF(Table12[Normal and Leap Years],X1235),AA1235=3,Y1235=30),
AND(COUNTIF(Table9[MM Year],X1235),COUNTIF(Table13[Always 29-Day Months],AA1235),Y1235=30)),Y1235
-1,Y1235))</f>
        <v>1</v>
      </c>
      <c r="AA1235" s="45">
        <f>IFERROR(VALUE(W1235),VLOOKUP(W1235,MonthReplace[],2,0))</f>
        <v>0</v>
      </c>
      <c r="AB1235" s="45" t="e">
        <f>IF(COUNTIF(Table9[MM Year],X1235),VLOOKUP(AA1235,MonthSerial[],VLOOKUP(X1235,Table9[],3,0)+2,0),DATE(X1235,AA1235,0)-AC1235)</f>
        <v>#VALUE!</v>
      </c>
      <c r="AC1235" s="45" t="e">
        <f>IF(COUNTIF(Table9[MM Year],X1235),
VLOOKUP(X1235,Table9[],5,0),
DATE(X1235,1,0))</f>
        <v>#VALUE!</v>
      </c>
      <c r="AD1235" s="46" t="e">
        <f>IF(AA1235=0,DATE(YEAR(AC1235+1),7,16),
IF(V1235=0,IF(COUNTIF(Table9[MM Year],X1235),AC1235+AB1235+Z1235+15-DAY(AC1235+AB1235+Z1235+15)+16,AC1235+AB1235+Z1235-DAY(AC1235+AB1235+Z1235)+16),
IF(COUNTIF(Table9[MM Year],X1235),
IF(AC1235+AB1235+Z1235&lt;VLOOKUP(X1235,Table9[],7,0),AC1235
+AB1235+Z1235+VLOOKUP(X1235,Table9[],4,0),AC1235+AB1235+Z1235),AC1235
+AB1235+Z1235)))</f>
        <v>#VALUE!</v>
      </c>
      <c r="AE1235" s="42"/>
      <c r="AF1235" s="15" t="str">
        <f>IFERROR(IF(COUNTIF(Table9[MM Year],X1235),
IF(AD1235&lt;VLOOKUP(X1235,Table9[],7,0),AD1235
+VLOOKUP(X1235,Table9[],4,0),AD1235),AD1235
),"")</f>
        <v/>
      </c>
      <c r="AG1235" s="5"/>
      <c r="AH1235" s="5"/>
      <c r="AI1235" s="5"/>
      <c r="AJ1235" s="6"/>
      <c r="AK1235" s="6"/>
      <c r="AL1235" s="12" t="str">
        <f t="shared" si="197"/>
        <v/>
      </c>
      <c r="AM1235" s="5"/>
      <c r="AN1235" s="27" t="str">
        <f t="shared" si="198"/>
        <v/>
      </c>
      <c r="AO1235" s="5"/>
      <c r="AP1235" s="5"/>
      <c r="AQ1235" s="6"/>
      <c r="AR1235" s="12" t="str">
        <f t="shared" si="199"/>
        <v/>
      </c>
      <c r="AS1235" s="6"/>
      <c r="AT1235" s="5"/>
      <c r="AU1235" s="53"/>
      <c r="AV1235" s="53"/>
      <c r="AW1235" s="54"/>
      <c r="AX1235" s="15" t="str">
        <f t="shared" si="200"/>
        <v/>
      </c>
      <c r="AY1235" s="5"/>
      <c r="AZ1235" s="27" t="str">
        <f>IFERROR(VLOOKUP(AY1235,vlookup!A$2:I$331,2,FALSE),"")</f>
        <v/>
      </c>
      <c r="BA1235" s="27" t="str">
        <f>IFERROR(VLOOKUP(AY1235,vlookup!A$2:I$331,3,FALSE),"")</f>
        <v/>
      </c>
      <c r="BB1235" s="5"/>
      <c r="BC1235" s="27" t="str">
        <f>IFERROR(VLOOKUP(BB1235,vlookup!D$2:E$331,2,FALSE),"")</f>
        <v/>
      </c>
      <c r="BD1235" s="5"/>
      <c r="BE1235" s="27" t="str">
        <f t="shared" si="201"/>
        <v/>
      </c>
      <c r="BF1235" s="27" t="str">
        <f>IFERROR(VLOOKUP(BE1235,vlookup!G$2:I$331,2,FALSE),"")</f>
        <v/>
      </c>
      <c r="BG1235" s="27" t="str">
        <f>IFERROR(VLOOKUP(BE1235,vlookup!G$2:I$331,3,FALSE),"")</f>
        <v/>
      </c>
      <c r="BH1235" s="5"/>
      <c r="BI1235" s="6"/>
      <c r="BJ1235" s="6"/>
      <c r="BK1235" s="6"/>
      <c r="BL1235" s="6"/>
    </row>
    <row r="1236" spans="1:64">
      <c r="A1236" s="4"/>
      <c r="B1236" s="5"/>
      <c r="C1236" s="27" t="str">
        <f>IFERROR(VLOOKUP(B1236,vlookup!A$2:I$331,2,FALSE),"")</f>
        <v/>
      </c>
      <c r="D1236" s="27" t="str">
        <f>IFERROR(VLOOKUP(B1236,vlookup!A$2:I$331,3,FALSE),"")</f>
        <v/>
      </c>
      <c r="E1236" s="5"/>
      <c r="F1236" s="27" t="str">
        <f>IFERROR(VLOOKUP(E1236,vlookup!D$2:E$331,2,FALSE),"")</f>
        <v/>
      </c>
      <c r="G1236" s="5"/>
      <c r="H1236" s="27" t="str">
        <f t="shared" si="192"/>
        <v/>
      </c>
      <c r="I1236" s="27" t="str">
        <f>IFERROR(VLOOKUP(H1236,vlookup!G$2:I$331,2,FALSE),"")</f>
        <v/>
      </c>
      <c r="J1236" s="27" t="str">
        <f>IFERROR(VLOOKUP(H1236,vlookup!G$2:I$331,3,FALSE),"")</f>
        <v/>
      </c>
      <c r="K1236" s="5"/>
      <c r="L1236" s="6"/>
      <c r="M1236" s="6"/>
      <c r="N1236" s="6"/>
      <c r="O1236" s="6"/>
      <c r="P1236" s="6"/>
      <c r="Q1236" s="14" t="str">
        <f t="shared" si="193"/>
        <v/>
      </c>
      <c r="R1236" s="5"/>
      <c r="S1236" s="6"/>
      <c r="T1236" s="6"/>
      <c r="U1236" s="5"/>
      <c r="V1236" s="45">
        <f t="shared" si="194"/>
        <v>0</v>
      </c>
      <c r="W1236" s="45">
        <f t="shared" si="195"/>
        <v>0</v>
      </c>
      <c r="X1236" s="45" t="e">
        <f t="shared" si="196"/>
        <v>#VALUE!</v>
      </c>
      <c r="Y1236" s="45">
        <f>IFERROR(VALUE(V1236),VLOOKUP(V1236,DayReplace[],2,0))</f>
        <v>0</v>
      </c>
      <c r="Z1236" s="45">
        <f>IF(V1236=0,1,
IF(OR(AND(COUNTIF(Table12[Normal and Leap Years],X1236),AA1236=3,Y1236=30),
AND(COUNTIF(Table9[MM Year],X1236),COUNTIF(Table13[Always 29-Day Months],AA1236),Y1236=30)),Y1236
-1,Y1236))</f>
        <v>1</v>
      </c>
      <c r="AA1236" s="45">
        <f>IFERROR(VALUE(W1236),VLOOKUP(W1236,MonthReplace[],2,0))</f>
        <v>0</v>
      </c>
      <c r="AB1236" s="45" t="e">
        <f>IF(COUNTIF(Table9[MM Year],X1236),VLOOKUP(AA1236,MonthSerial[],VLOOKUP(X1236,Table9[],3,0)+2,0),DATE(X1236,AA1236,0)-AC1236)</f>
        <v>#VALUE!</v>
      </c>
      <c r="AC1236" s="45" t="e">
        <f>IF(COUNTIF(Table9[MM Year],X1236),
VLOOKUP(X1236,Table9[],5,0),
DATE(X1236,1,0))</f>
        <v>#VALUE!</v>
      </c>
      <c r="AD1236" s="46" t="e">
        <f>IF(AA1236=0,DATE(YEAR(AC1236+1),7,16),
IF(V1236=0,IF(COUNTIF(Table9[MM Year],X1236),AC1236+AB1236+Z1236+15-DAY(AC1236+AB1236+Z1236+15)+16,AC1236+AB1236+Z1236-DAY(AC1236+AB1236+Z1236)+16),
IF(COUNTIF(Table9[MM Year],X1236),
IF(AC1236+AB1236+Z1236&lt;VLOOKUP(X1236,Table9[],7,0),AC1236
+AB1236+Z1236+VLOOKUP(X1236,Table9[],4,0),AC1236+AB1236+Z1236),AC1236
+AB1236+Z1236)))</f>
        <v>#VALUE!</v>
      </c>
      <c r="AE1236" s="42"/>
      <c r="AF1236" s="15" t="str">
        <f>IFERROR(IF(COUNTIF(Table9[MM Year],X1236),
IF(AD1236&lt;VLOOKUP(X1236,Table9[],7,0),AD1236
+VLOOKUP(X1236,Table9[],4,0),AD1236),AD1236
),"")</f>
        <v/>
      </c>
      <c r="AG1236" s="5"/>
      <c r="AH1236" s="5"/>
      <c r="AI1236" s="5"/>
      <c r="AJ1236" s="6"/>
      <c r="AK1236" s="6"/>
      <c r="AL1236" s="12" t="str">
        <f t="shared" si="197"/>
        <v/>
      </c>
      <c r="AM1236" s="5"/>
      <c r="AN1236" s="27" t="str">
        <f t="shared" si="198"/>
        <v/>
      </c>
      <c r="AO1236" s="5"/>
      <c r="AP1236" s="5"/>
      <c r="AQ1236" s="6"/>
      <c r="AR1236" s="12" t="str">
        <f t="shared" si="199"/>
        <v/>
      </c>
      <c r="AS1236" s="6"/>
      <c r="AT1236" s="5"/>
      <c r="AU1236" s="53"/>
      <c r="AV1236" s="53"/>
      <c r="AW1236" s="54"/>
      <c r="AX1236" s="15" t="str">
        <f t="shared" si="200"/>
        <v/>
      </c>
      <c r="AY1236" s="5"/>
      <c r="AZ1236" s="27" t="str">
        <f>IFERROR(VLOOKUP(AY1236,vlookup!A$2:I$331,2,FALSE),"")</f>
        <v/>
      </c>
      <c r="BA1236" s="27" t="str">
        <f>IFERROR(VLOOKUP(AY1236,vlookup!A$2:I$331,3,FALSE),"")</f>
        <v/>
      </c>
      <c r="BB1236" s="5"/>
      <c r="BC1236" s="27" t="str">
        <f>IFERROR(VLOOKUP(BB1236,vlookup!D$2:E$331,2,FALSE),"")</f>
        <v/>
      </c>
      <c r="BD1236" s="5"/>
      <c r="BE1236" s="27" t="str">
        <f t="shared" si="201"/>
        <v/>
      </c>
      <c r="BF1236" s="27" t="str">
        <f>IFERROR(VLOOKUP(BE1236,vlookup!G$2:I$331,2,FALSE),"")</f>
        <v/>
      </c>
      <c r="BG1236" s="27" t="str">
        <f>IFERROR(VLOOKUP(BE1236,vlookup!G$2:I$331,3,FALSE),"")</f>
        <v/>
      </c>
      <c r="BH1236" s="5"/>
      <c r="BI1236" s="6"/>
      <c r="BJ1236" s="6"/>
      <c r="BK1236" s="6"/>
      <c r="BL1236" s="6"/>
    </row>
    <row r="1237" spans="1:64">
      <c r="A1237" s="4"/>
      <c r="B1237" s="5"/>
      <c r="C1237" s="27" t="str">
        <f>IFERROR(VLOOKUP(B1237,vlookup!A$2:I$331,2,FALSE),"")</f>
        <v/>
      </c>
      <c r="D1237" s="27" t="str">
        <f>IFERROR(VLOOKUP(B1237,vlookup!A$2:I$331,3,FALSE),"")</f>
        <v/>
      </c>
      <c r="E1237" s="5"/>
      <c r="F1237" s="27" t="str">
        <f>IFERROR(VLOOKUP(E1237,vlookup!D$2:E$331,2,FALSE),"")</f>
        <v/>
      </c>
      <c r="G1237" s="5"/>
      <c r="H1237" s="27" t="str">
        <f t="shared" si="192"/>
        <v/>
      </c>
      <c r="I1237" s="27" t="str">
        <f>IFERROR(VLOOKUP(H1237,vlookup!G$2:I$331,2,FALSE),"")</f>
        <v/>
      </c>
      <c r="J1237" s="27" t="str">
        <f>IFERROR(VLOOKUP(H1237,vlookup!G$2:I$331,3,FALSE),"")</f>
        <v/>
      </c>
      <c r="K1237" s="5"/>
      <c r="L1237" s="6"/>
      <c r="M1237" s="6"/>
      <c r="N1237" s="6"/>
      <c r="O1237" s="6"/>
      <c r="P1237" s="6"/>
      <c r="Q1237" s="14" t="str">
        <f t="shared" si="193"/>
        <v/>
      </c>
      <c r="R1237" s="5"/>
      <c r="S1237" s="6"/>
      <c r="T1237" s="6"/>
      <c r="U1237" s="5"/>
      <c r="V1237" s="45">
        <f t="shared" si="194"/>
        <v>0</v>
      </c>
      <c r="W1237" s="45">
        <f t="shared" si="195"/>
        <v>0</v>
      </c>
      <c r="X1237" s="45" t="e">
        <f t="shared" si="196"/>
        <v>#VALUE!</v>
      </c>
      <c r="Y1237" s="45">
        <f>IFERROR(VALUE(V1237),VLOOKUP(V1237,DayReplace[],2,0))</f>
        <v>0</v>
      </c>
      <c r="Z1237" s="45">
        <f>IF(V1237=0,1,
IF(OR(AND(COUNTIF(Table12[Normal and Leap Years],X1237),AA1237=3,Y1237=30),
AND(COUNTIF(Table9[MM Year],X1237),COUNTIF(Table13[Always 29-Day Months],AA1237),Y1237=30)),Y1237
-1,Y1237))</f>
        <v>1</v>
      </c>
      <c r="AA1237" s="45">
        <f>IFERROR(VALUE(W1237),VLOOKUP(W1237,MonthReplace[],2,0))</f>
        <v>0</v>
      </c>
      <c r="AB1237" s="45" t="e">
        <f>IF(COUNTIF(Table9[MM Year],X1237),VLOOKUP(AA1237,MonthSerial[],VLOOKUP(X1237,Table9[],3,0)+2,0),DATE(X1237,AA1237,0)-AC1237)</f>
        <v>#VALUE!</v>
      </c>
      <c r="AC1237" s="45" t="e">
        <f>IF(COUNTIF(Table9[MM Year],X1237),
VLOOKUP(X1237,Table9[],5,0),
DATE(X1237,1,0))</f>
        <v>#VALUE!</v>
      </c>
      <c r="AD1237" s="46" t="e">
        <f>IF(AA1237=0,DATE(YEAR(AC1237+1),7,16),
IF(V1237=0,IF(COUNTIF(Table9[MM Year],X1237),AC1237+AB1237+Z1237+15-DAY(AC1237+AB1237+Z1237+15)+16,AC1237+AB1237+Z1237-DAY(AC1237+AB1237+Z1237)+16),
IF(COUNTIF(Table9[MM Year],X1237),
IF(AC1237+AB1237+Z1237&lt;VLOOKUP(X1237,Table9[],7,0),AC1237
+AB1237+Z1237+VLOOKUP(X1237,Table9[],4,0),AC1237+AB1237+Z1237),AC1237
+AB1237+Z1237)))</f>
        <v>#VALUE!</v>
      </c>
      <c r="AE1237" s="42"/>
      <c r="AF1237" s="15" t="str">
        <f>IFERROR(IF(COUNTIF(Table9[MM Year],X1237),
IF(AD1237&lt;VLOOKUP(X1237,Table9[],7,0),AD1237
+VLOOKUP(X1237,Table9[],4,0),AD1237),AD1237
),"")</f>
        <v/>
      </c>
      <c r="AG1237" s="5"/>
      <c r="AH1237" s="5"/>
      <c r="AI1237" s="5"/>
      <c r="AJ1237" s="6"/>
      <c r="AK1237" s="6"/>
      <c r="AL1237" s="12" t="str">
        <f t="shared" si="197"/>
        <v/>
      </c>
      <c r="AM1237" s="5"/>
      <c r="AN1237" s="27" t="str">
        <f t="shared" si="198"/>
        <v/>
      </c>
      <c r="AO1237" s="5"/>
      <c r="AP1237" s="5"/>
      <c r="AQ1237" s="6"/>
      <c r="AR1237" s="12" t="str">
        <f t="shared" si="199"/>
        <v/>
      </c>
      <c r="AS1237" s="6"/>
      <c r="AT1237" s="5"/>
      <c r="AU1237" s="53"/>
      <c r="AV1237" s="53"/>
      <c r="AW1237" s="54"/>
      <c r="AX1237" s="15" t="str">
        <f t="shared" si="200"/>
        <v/>
      </c>
      <c r="AY1237" s="5"/>
      <c r="AZ1237" s="27" t="str">
        <f>IFERROR(VLOOKUP(AY1237,vlookup!A$2:I$331,2,FALSE),"")</f>
        <v/>
      </c>
      <c r="BA1237" s="27" t="str">
        <f>IFERROR(VLOOKUP(AY1237,vlookup!A$2:I$331,3,FALSE),"")</f>
        <v/>
      </c>
      <c r="BB1237" s="5"/>
      <c r="BC1237" s="27" t="str">
        <f>IFERROR(VLOOKUP(BB1237,vlookup!D$2:E$331,2,FALSE),"")</f>
        <v/>
      </c>
      <c r="BD1237" s="5"/>
      <c r="BE1237" s="27" t="str">
        <f t="shared" si="201"/>
        <v/>
      </c>
      <c r="BF1237" s="27" t="str">
        <f>IFERROR(VLOOKUP(BE1237,vlookup!G$2:I$331,2,FALSE),"")</f>
        <v/>
      </c>
      <c r="BG1237" s="27" t="str">
        <f>IFERROR(VLOOKUP(BE1237,vlookup!G$2:I$331,3,FALSE),"")</f>
        <v/>
      </c>
      <c r="BH1237" s="5"/>
      <c r="BI1237" s="6"/>
      <c r="BJ1237" s="6"/>
      <c r="BK1237" s="6"/>
      <c r="BL1237" s="6"/>
    </row>
    <row r="1238" spans="1:64">
      <c r="A1238" s="4"/>
      <c r="B1238" s="5"/>
      <c r="C1238" s="27" t="str">
        <f>IFERROR(VLOOKUP(B1238,vlookup!A$2:I$331,2,FALSE),"")</f>
        <v/>
      </c>
      <c r="D1238" s="27" t="str">
        <f>IFERROR(VLOOKUP(B1238,vlookup!A$2:I$331,3,FALSE),"")</f>
        <v/>
      </c>
      <c r="E1238" s="5"/>
      <c r="F1238" s="27" t="str">
        <f>IFERROR(VLOOKUP(E1238,vlookup!D$2:E$331,2,FALSE),"")</f>
        <v/>
      </c>
      <c r="G1238" s="5"/>
      <c r="H1238" s="27" t="str">
        <f t="shared" si="192"/>
        <v/>
      </c>
      <c r="I1238" s="27" t="str">
        <f>IFERROR(VLOOKUP(H1238,vlookup!G$2:I$331,2,FALSE),"")</f>
        <v/>
      </c>
      <c r="J1238" s="27" t="str">
        <f>IFERROR(VLOOKUP(H1238,vlookup!G$2:I$331,3,FALSE),"")</f>
        <v/>
      </c>
      <c r="K1238" s="5"/>
      <c r="L1238" s="6"/>
      <c r="M1238" s="6"/>
      <c r="N1238" s="6"/>
      <c r="O1238" s="6"/>
      <c r="P1238" s="6"/>
      <c r="Q1238" s="14" t="str">
        <f t="shared" si="193"/>
        <v/>
      </c>
      <c r="R1238" s="5"/>
      <c r="S1238" s="6"/>
      <c r="T1238" s="6"/>
      <c r="U1238" s="5"/>
      <c r="V1238" s="45">
        <f t="shared" si="194"/>
        <v>0</v>
      </c>
      <c r="W1238" s="45">
        <f t="shared" si="195"/>
        <v>0</v>
      </c>
      <c r="X1238" s="45" t="e">
        <f t="shared" si="196"/>
        <v>#VALUE!</v>
      </c>
      <c r="Y1238" s="45">
        <f>IFERROR(VALUE(V1238),VLOOKUP(V1238,DayReplace[],2,0))</f>
        <v>0</v>
      </c>
      <c r="Z1238" s="45">
        <f>IF(V1238=0,1,
IF(OR(AND(COUNTIF(Table12[Normal and Leap Years],X1238),AA1238=3,Y1238=30),
AND(COUNTIF(Table9[MM Year],X1238),COUNTIF(Table13[Always 29-Day Months],AA1238),Y1238=30)),Y1238
-1,Y1238))</f>
        <v>1</v>
      </c>
      <c r="AA1238" s="45">
        <f>IFERROR(VALUE(W1238),VLOOKUP(W1238,MonthReplace[],2,0))</f>
        <v>0</v>
      </c>
      <c r="AB1238" s="45" t="e">
        <f>IF(COUNTIF(Table9[MM Year],X1238),VLOOKUP(AA1238,MonthSerial[],VLOOKUP(X1238,Table9[],3,0)+2,0),DATE(X1238,AA1238,0)-AC1238)</f>
        <v>#VALUE!</v>
      </c>
      <c r="AC1238" s="45" t="e">
        <f>IF(COUNTIF(Table9[MM Year],X1238),
VLOOKUP(X1238,Table9[],5,0),
DATE(X1238,1,0))</f>
        <v>#VALUE!</v>
      </c>
      <c r="AD1238" s="46" t="e">
        <f>IF(AA1238=0,DATE(YEAR(AC1238+1),7,16),
IF(V1238=0,IF(COUNTIF(Table9[MM Year],X1238),AC1238+AB1238+Z1238+15-DAY(AC1238+AB1238+Z1238+15)+16,AC1238+AB1238+Z1238-DAY(AC1238+AB1238+Z1238)+16),
IF(COUNTIF(Table9[MM Year],X1238),
IF(AC1238+AB1238+Z1238&lt;VLOOKUP(X1238,Table9[],7,0),AC1238
+AB1238+Z1238+VLOOKUP(X1238,Table9[],4,0),AC1238+AB1238+Z1238),AC1238
+AB1238+Z1238)))</f>
        <v>#VALUE!</v>
      </c>
      <c r="AE1238" s="42"/>
      <c r="AF1238" s="15" t="str">
        <f>IFERROR(IF(COUNTIF(Table9[MM Year],X1238),
IF(AD1238&lt;VLOOKUP(X1238,Table9[],7,0),AD1238
+VLOOKUP(X1238,Table9[],4,0),AD1238),AD1238
),"")</f>
        <v/>
      </c>
      <c r="AG1238" s="5"/>
      <c r="AH1238" s="5"/>
      <c r="AI1238" s="5"/>
      <c r="AJ1238" s="6"/>
      <c r="AK1238" s="6"/>
      <c r="AL1238" s="12" t="str">
        <f t="shared" si="197"/>
        <v/>
      </c>
      <c r="AM1238" s="5"/>
      <c r="AN1238" s="27" t="str">
        <f t="shared" si="198"/>
        <v/>
      </c>
      <c r="AO1238" s="5"/>
      <c r="AP1238" s="5"/>
      <c r="AQ1238" s="6"/>
      <c r="AR1238" s="12" t="str">
        <f t="shared" si="199"/>
        <v/>
      </c>
      <c r="AS1238" s="6"/>
      <c r="AT1238" s="5"/>
      <c r="AU1238" s="53"/>
      <c r="AV1238" s="53"/>
      <c r="AW1238" s="54"/>
      <c r="AX1238" s="15" t="str">
        <f t="shared" si="200"/>
        <v/>
      </c>
      <c r="AY1238" s="5"/>
      <c r="AZ1238" s="27" t="str">
        <f>IFERROR(VLOOKUP(AY1238,vlookup!A$2:I$331,2,FALSE),"")</f>
        <v/>
      </c>
      <c r="BA1238" s="27" t="str">
        <f>IFERROR(VLOOKUP(AY1238,vlookup!A$2:I$331,3,FALSE),"")</f>
        <v/>
      </c>
      <c r="BB1238" s="5"/>
      <c r="BC1238" s="27" t="str">
        <f>IFERROR(VLOOKUP(BB1238,vlookup!D$2:E$331,2,FALSE),"")</f>
        <v/>
      </c>
      <c r="BD1238" s="5"/>
      <c r="BE1238" s="27" t="str">
        <f t="shared" si="201"/>
        <v/>
      </c>
      <c r="BF1238" s="27" t="str">
        <f>IFERROR(VLOOKUP(BE1238,vlookup!G$2:I$331,2,FALSE),"")</f>
        <v/>
      </c>
      <c r="BG1238" s="27" t="str">
        <f>IFERROR(VLOOKUP(BE1238,vlookup!G$2:I$331,3,FALSE),"")</f>
        <v/>
      </c>
      <c r="BH1238" s="5"/>
      <c r="BI1238" s="6"/>
      <c r="BJ1238" s="6"/>
      <c r="BK1238" s="6"/>
      <c r="BL1238" s="6"/>
    </row>
    <row r="1239" spans="1:64">
      <c r="A1239" s="4"/>
      <c r="B1239" s="5"/>
      <c r="C1239" s="27" t="str">
        <f>IFERROR(VLOOKUP(B1239,vlookup!A$2:I$331,2,FALSE),"")</f>
        <v/>
      </c>
      <c r="D1239" s="27" t="str">
        <f>IFERROR(VLOOKUP(B1239,vlookup!A$2:I$331,3,FALSE),"")</f>
        <v/>
      </c>
      <c r="E1239" s="5"/>
      <c r="F1239" s="27" t="str">
        <f>IFERROR(VLOOKUP(E1239,vlookup!D$2:E$331,2,FALSE),"")</f>
        <v/>
      </c>
      <c r="G1239" s="5"/>
      <c r="H1239" s="27" t="str">
        <f t="shared" si="192"/>
        <v/>
      </c>
      <c r="I1239" s="27" t="str">
        <f>IFERROR(VLOOKUP(H1239,vlookup!G$2:I$331,2,FALSE),"")</f>
        <v/>
      </c>
      <c r="J1239" s="27" t="str">
        <f>IFERROR(VLOOKUP(H1239,vlookup!G$2:I$331,3,FALSE),"")</f>
        <v/>
      </c>
      <c r="K1239" s="5"/>
      <c r="L1239" s="6"/>
      <c r="M1239" s="6"/>
      <c r="N1239" s="6"/>
      <c r="O1239" s="6"/>
      <c r="P1239" s="6"/>
      <c r="Q1239" s="14" t="str">
        <f t="shared" si="193"/>
        <v/>
      </c>
      <c r="R1239" s="5"/>
      <c r="S1239" s="6"/>
      <c r="T1239" s="6"/>
      <c r="U1239" s="5"/>
      <c r="V1239" s="45">
        <f t="shared" si="194"/>
        <v>0</v>
      </c>
      <c r="W1239" s="45">
        <f t="shared" si="195"/>
        <v>0</v>
      </c>
      <c r="X1239" s="45" t="e">
        <f t="shared" si="196"/>
        <v>#VALUE!</v>
      </c>
      <c r="Y1239" s="45">
        <f>IFERROR(VALUE(V1239),VLOOKUP(V1239,DayReplace[],2,0))</f>
        <v>0</v>
      </c>
      <c r="Z1239" s="45">
        <f>IF(V1239=0,1,
IF(OR(AND(COUNTIF(Table12[Normal and Leap Years],X1239),AA1239=3,Y1239=30),
AND(COUNTIF(Table9[MM Year],X1239),COUNTIF(Table13[Always 29-Day Months],AA1239),Y1239=30)),Y1239
-1,Y1239))</f>
        <v>1</v>
      </c>
      <c r="AA1239" s="45">
        <f>IFERROR(VALUE(W1239),VLOOKUP(W1239,MonthReplace[],2,0))</f>
        <v>0</v>
      </c>
      <c r="AB1239" s="45" t="e">
        <f>IF(COUNTIF(Table9[MM Year],X1239),VLOOKUP(AA1239,MonthSerial[],VLOOKUP(X1239,Table9[],3,0)+2,0),DATE(X1239,AA1239,0)-AC1239)</f>
        <v>#VALUE!</v>
      </c>
      <c r="AC1239" s="45" t="e">
        <f>IF(COUNTIF(Table9[MM Year],X1239),
VLOOKUP(X1239,Table9[],5,0),
DATE(X1239,1,0))</f>
        <v>#VALUE!</v>
      </c>
      <c r="AD1239" s="46" t="e">
        <f>IF(AA1239=0,DATE(YEAR(AC1239+1),7,16),
IF(V1239=0,IF(COUNTIF(Table9[MM Year],X1239),AC1239+AB1239+Z1239+15-DAY(AC1239+AB1239+Z1239+15)+16,AC1239+AB1239+Z1239-DAY(AC1239+AB1239+Z1239)+16),
IF(COUNTIF(Table9[MM Year],X1239),
IF(AC1239+AB1239+Z1239&lt;VLOOKUP(X1239,Table9[],7,0),AC1239
+AB1239+Z1239+VLOOKUP(X1239,Table9[],4,0),AC1239+AB1239+Z1239),AC1239
+AB1239+Z1239)))</f>
        <v>#VALUE!</v>
      </c>
      <c r="AE1239" s="42"/>
      <c r="AF1239" s="15" t="str">
        <f>IFERROR(IF(COUNTIF(Table9[MM Year],X1239),
IF(AD1239&lt;VLOOKUP(X1239,Table9[],7,0),AD1239
+VLOOKUP(X1239,Table9[],4,0),AD1239),AD1239
),"")</f>
        <v/>
      </c>
      <c r="AG1239" s="5"/>
      <c r="AH1239" s="5"/>
      <c r="AI1239" s="5"/>
      <c r="AJ1239" s="6"/>
      <c r="AK1239" s="6"/>
      <c r="AL1239" s="12" t="str">
        <f t="shared" si="197"/>
        <v/>
      </c>
      <c r="AM1239" s="5"/>
      <c r="AN1239" s="27" t="str">
        <f t="shared" si="198"/>
        <v/>
      </c>
      <c r="AO1239" s="5"/>
      <c r="AP1239" s="5"/>
      <c r="AQ1239" s="6"/>
      <c r="AR1239" s="12" t="str">
        <f t="shared" si="199"/>
        <v/>
      </c>
      <c r="AS1239" s="6"/>
      <c r="AT1239" s="5"/>
      <c r="AU1239" s="53"/>
      <c r="AV1239" s="53"/>
      <c r="AW1239" s="54"/>
      <c r="AX1239" s="15" t="str">
        <f t="shared" si="200"/>
        <v/>
      </c>
      <c r="AY1239" s="5"/>
      <c r="AZ1239" s="27" t="str">
        <f>IFERROR(VLOOKUP(AY1239,vlookup!A$2:I$331,2,FALSE),"")</f>
        <v/>
      </c>
      <c r="BA1239" s="27" t="str">
        <f>IFERROR(VLOOKUP(AY1239,vlookup!A$2:I$331,3,FALSE),"")</f>
        <v/>
      </c>
      <c r="BB1239" s="5"/>
      <c r="BC1239" s="27" t="str">
        <f>IFERROR(VLOOKUP(BB1239,vlookup!D$2:E$331,2,FALSE),"")</f>
        <v/>
      </c>
      <c r="BD1239" s="5"/>
      <c r="BE1239" s="27" t="str">
        <f t="shared" si="201"/>
        <v/>
      </c>
      <c r="BF1239" s="27" t="str">
        <f>IFERROR(VLOOKUP(BE1239,vlookup!G$2:I$331,2,FALSE),"")</f>
        <v/>
      </c>
      <c r="BG1239" s="27" t="str">
        <f>IFERROR(VLOOKUP(BE1239,vlookup!G$2:I$331,3,FALSE),"")</f>
        <v/>
      </c>
      <c r="BH1239" s="5"/>
      <c r="BI1239" s="6"/>
      <c r="BJ1239" s="6"/>
      <c r="BK1239" s="6"/>
      <c r="BL1239" s="6"/>
    </row>
    <row r="1240" spans="1:64">
      <c r="A1240" s="4"/>
      <c r="B1240" s="5"/>
      <c r="C1240" s="27" t="str">
        <f>IFERROR(VLOOKUP(B1240,vlookup!A$2:I$331,2,FALSE),"")</f>
        <v/>
      </c>
      <c r="D1240" s="27" t="str">
        <f>IFERROR(VLOOKUP(B1240,vlookup!A$2:I$331,3,FALSE),"")</f>
        <v/>
      </c>
      <c r="E1240" s="5"/>
      <c r="F1240" s="27" t="str">
        <f>IFERROR(VLOOKUP(E1240,vlookup!D$2:E$331,2,FALSE),"")</f>
        <v/>
      </c>
      <c r="G1240" s="5"/>
      <c r="H1240" s="27" t="str">
        <f t="shared" si="192"/>
        <v/>
      </c>
      <c r="I1240" s="27" t="str">
        <f>IFERROR(VLOOKUP(H1240,vlookup!G$2:I$331,2,FALSE),"")</f>
        <v/>
      </c>
      <c r="J1240" s="27" t="str">
        <f>IFERROR(VLOOKUP(H1240,vlookup!G$2:I$331,3,FALSE),"")</f>
        <v/>
      </c>
      <c r="K1240" s="5"/>
      <c r="L1240" s="6"/>
      <c r="M1240" s="6"/>
      <c r="N1240" s="6"/>
      <c r="O1240" s="6"/>
      <c r="P1240" s="6"/>
      <c r="Q1240" s="14" t="str">
        <f t="shared" si="193"/>
        <v/>
      </c>
      <c r="R1240" s="5"/>
      <c r="S1240" s="6"/>
      <c r="T1240" s="6"/>
      <c r="U1240" s="5"/>
      <c r="V1240" s="45">
        <f t="shared" si="194"/>
        <v>0</v>
      </c>
      <c r="W1240" s="45">
        <f t="shared" si="195"/>
        <v>0</v>
      </c>
      <c r="X1240" s="45" t="e">
        <f t="shared" si="196"/>
        <v>#VALUE!</v>
      </c>
      <c r="Y1240" s="45">
        <f>IFERROR(VALUE(V1240),VLOOKUP(V1240,DayReplace[],2,0))</f>
        <v>0</v>
      </c>
      <c r="Z1240" s="45">
        <f>IF(V1240=0,1,
IF(OR(AND(COUNTIF(Table12[Normal and Leap Years],X1240),AA1240=3,Y1240=30),
AND(COUNTIF(Table9[MM Year],X1240),COUNTIF(Table13[Always 29-Day Months],AA1240),Y1240=30)),Y1240
-1,Y1240))</f>
        <v>1</v>
      </c>
      <c r="AA1240" s="45">
        <f>IFERROR(VALUE(W1240),VLOOKUP(W1240,MonthReplace[],2,0))</f>
        <v>0</v>
      </c>
      <c r="AB1240" s="45" t="e">
        <f>IF(COUNTIF(Table9[MM Year],X1240),VLOOKUP(AA1240,MonthSerial[],VLOOKUP(X1240,Table9[],3,0)+2,0),DATE(X1240,AA1240,0)-AC1240)</f>
        <v>#VALUE!</v>
      </c>
      <c r="AC1240" s="45" t="e">
        <f>IF(COUNTIF(Table9[MM Year],X1240),
VLOOKUP(X1240,Table9[],5,0),
DATE(X1240,1,0))</f>
        <v>#VALUE!</v>
      </c>
      <c r="AD1240" s="46" t="e">
        <f>IF(AA1240=0,DATE(YEAR(AC1240+1),7,16),
IF(V1240=0,IF(COUNTIF(Table9[MM Year],X1240),AC1240+AB1240+Z1240+15-DAY(AC1240+AB1240+Z1240+15)+16,AC1240+AB1240+Z1240-DAY(AC1240+AB1240+Z1240)+16),
IF(COUNTIF(Table9[MM Year],X1240),
IF(AC1240+AB1240+Z1240&lt;VLOOKUP(X1240,Table9[],7,0),AC1240
+AB1240+Z1240+VLOOKUP(X1240,Table9[],4,0),AC1240+AB1240+Z1240),AC1240
+AB1240+Z1240)))</f>
        <v>#VALUE!</v>
      </c>
      <c r="AE1240" s="42"/>
      <c r="AF1240" s="15" t="str">
        <f>IFERROR(IF(COUNTIF(Table9[MM Year],X1240),
IF(AD1240&lt;VLOOKUP(X1240,Table9[],7,0),AD1240
+VLOOKUP(X1240,Table9[],4,0),AD1240),AD1240
),"")</f>
        <v/>
      </c>
      <c r="AG1240" s="5"/>
      <c r="AH1240" s="5"/>
      <c r="AI1240" s="5"/>
      <c r="AJ1240" s="6"/>
      <c r="AK1240" s="6"/>
      <c r="AL1240" s="12" t="str">
        <f t="shared" si="197"/>
        <v/>
      </c>
      <c r="AM1240" s="5"/>
      <c r="AN1240" s="27" t="str">
        <f t="shared" si="198"/>
        <v/>
      </c>
      <c r="AO1240" s="5"/>
      <c r="AP1240" s="5"/>
      <c r="AQ1240" s="6"/>
      <c r="AR1240" s="12" t="str">
        <f t="shared" si="199"/>
        <v/>
      </c>
      <c r="AS1240" s="6"/>
      <c r="AT1240" s="5"/>
      <c r="AU1240" s="53"/>
      <c r="AV1240" s="53"/>
      <c r="AW1240" s="54"/>
      <c r="AX1240" s="15" t="str">
        <f t="shared" si="200"/>
        <v/>
      </c>
      <c r="AY1240" s="5"/>
      <c r="AZ1240" s="27" t="str">
        <f>IFERROR(VLOOKUP(AY1240,vlookup!A$2:I$331,2,FALSE),"")</f>
        <v/>
      </c>
      <c r="BA1240" s="27" t="str">
        <f>IFERROR(VLOOKUP(AY1240,vlookup!A$2:I$331,3,FALSE),"")</f>
        <v/>
      </c>
      <c r="BB1240" s="5"/>
      <c r="BC1240" s="27" t="str">
        <f>IFERROR(VLOOKUP(BB1240,vlookup!D$2:E$331,2,FALSE),"")</f>
        <v/>
      </c>
      <c r="BD1240" s="5"/>
      <c r="BE1240" s="27" t="str">
        <f t="shared" si="201"/>
        <v/>
      </c>
      <c r="BF1240" s="27" t="str">
        <f>IFERROR(VLOOKUP(BE1240,vlookup!G$2:I$331,2,FALSE),"")</f>
        <v/>
      </c>
      <c r="BG1240" s="27" t="str">
        <f>IFERROR(VLOOKUP(BE1240,vlookup!G$2:I$331,3,FALSE),"")</f>
        <v/>
      </c>
      <c r="BH1240" s="5"/>
      <c r="BI1240" s="6"/>
      <c r="BJ1240" s="6"/>
      <c r="BK1240" s="6"/>
      <c r="BL1240" s="6"/>
    </row>
    <row r="1241" spans="1:64">
      <c r="A1241" s="4"/>
      <c r="B1241" s="5"/>
      <c r="C1241" s="27" t="str">
        <f>IFERROR(VLOOKUP(B1241,vlookup!A$2:I$331,2,FALSE),"")</f>
        <v/>
      </c>
      <c r="D1241" s="27" t="str">
        <f>IFERROR(VLOOKUP(B1241,vlookup!A$2:I$331,3,FALSE),"")</f>
        <v/>
      </c>
      <c r="E1241" s="5"/>
      <c r="F1241" s="27" t="str">
        <f>IFERROR(VLOOKUP(E1241,vlookup!D$2:E$331,2,FALSE),"")</f>
        <v/>
      </c>
      <c r="G1241" s="5"/>
      <c r="H1241" s="27" t="str">
        <f t="shared" si="192"/>
        <v/>
      </c>
      <c r="I1241" s="27" t="str">
        <f>IFERROR(VLOOKUP(H1241,vlookup!G$2:I$331,2,FALSE),"")</f>
        <v/>
      </c>
      <c r="J1241" s="27" t="str">
        <f>IFERROR(VLOOKUP(H1241,vlookup!G$2:I$331,3,FALSE),"")</f>
        <v/>
      </c>
      <c r="K1241" s="5"/>
      <c r="L1241" s="6"/>
      <c r="M1241" s="6"/>
      <c r="N1241" s="6"/>
      <c r="O1241" s="6"/>
      <c r="P1241" s="6"/>
      <c r="Q1241" s="14" t="str">
        <f t="shared" si="193"/>
        <v/>
      </c>
      <c r="R1241" s="5"/>
      <c r="S1241" s="6"/>
      <c r="T1241" s="6"/>
      <c r="U1241" s="5"/>
      <c r="V1241" s="45">
        <f t="shared" si="194"/>
        <v>0</v>
      </c>
      <c r="W1241" s="45">
        <f t="shared" si="195"/>
        <v>0</v>
      </c>
      <c r="X1241" s="45" t="e">
        <f t="shared" si="196"/>
        <v>#VALUE!</v>
      </c>
      <c r="Y1241" s="45">
        <f>IFERROR(VALUE(V1241),VLOOKUP(V1241,DayReplace[],2,0))</f>
        <v>0</v>
      </c>
      <c r="Z1241" s="45">
        <f>IF(V1241=0,1,
IF(OR(AND(COUNTIF(Table12[Normal and Leap Years],X1241),AA1241=3,Y1241=30),
AND(COUNTIF(Table9[MM Year],X1241),COUNTIF(Table13[Always 29-Day Months],AA1241),Y1241=30)),Y1241
-1,Y1241))</f>
        <v>1</v>
      </c>
      <c r="AA1241" s="45">
        <f>IFERROR(VALUE(W1241),VLOOKUP(W1241,MonthReplace[],2,0))</f>
        <v>0</v>
      </c>
      <c r="AB1241" s="45" t="e">
        <f>IF(COUNTIF(Table9[MM Year],X1241),VLOOKUP(AA1241,MonthSerial[],VLOOKUP(X1241,Table9[],3,0)+2,0),DATE(X1241,AA1241,0)-AC1241)</f>
        <v>#VALUE!</v>
      </c>
      <c r="AC1241" s="45" t="e">
        <f>IF(COUNTIF(Table9[MM Year],X1241),
VLOOKUP(X1241,Table9[],5,0),
DATE(X1241,1,0))</f>
        <v>#VALUE!</v>
      </c>
      <c r="AD1241" s="46" t="e">
        <f>IF(AA1241=0,DATE(YEAR(AC1241+1),7,16),
IF(V1241=0,IF(COUNTIF(Table9[MM Year],X1241),AC1241+AB1241+Z1241+15-DAY(AC1241+AB1241+Z1241+15)+16,AC1241+AB1241+Z1241-DAY(AC1241+AB1241+Z1241)+16),
IF(COUNTIF(Table9[MM Year],X1241),
IF(AC1241+AB1241+Z1241&lt;VLOOKUP(X1241,Table9[],7,0),AC1241
+AB1241+Z1241+VLOOKUP(X1241,Table9[],4,0),AC1241+AB1241+Z1241),AC1241
+AB1241+Z1241)))</f>
        <v>#VALUE!</v>
      </c>
      <c r="AE1241" s="42"/>
      <c r="AF1241" s="15" t="str">
        <f>IFERROR(IF(COUNTIF(Table9[MM Year],X1241),
IF(AD1241&lt;VLOOKUP(X1241,Table9[],7,0),AD1241
+VLOOKUP(X1241,Table9[],4,0),AD1241),AD1241
),"")</f>
        <v/>
      </c>
      <c r="AG1241" s="5"/>
      <c r="AH1241" s="5"/>
      <c r="AI1241" s="5"/>
      <c r="AJ1241" s="6"/>
      <c r="AK1241" s="6"/>
      <c r="AL1241" s="12" t="str">
        <f t="shared" si="197"/>
        <v/>
      </c>
      <c r="AM1241" s="5"/>
      <c r="AN1241" s="27" t="str">
        <f t="shared" si="198"/>
        <v/>
      </c>
      <c r="AO1241" s="5"/>
      <c r="AP1241" s="5"/>
      <c r="AQ1241" s="6"/>
      <c r="AR1241" s="12" t="str">
        <f t="shared" si="199"/>
        <v/>
      </c>
      <c r="AS1241" s="6"/>
      <c r="AT1241" s="5"/>
      <c r="AU1241" s="53"/>
      <c r="AV1241" s="53"/>
      <c r="AW1241" s="54"/>
      <c r="AX1241" s="15" t="str">
        <f t="shared" si="200"/>
        <v/>
      </c>
      <c r="AY1241" s="5"/>
      <c r="AZ1241" s="27" t="str">
        <f>IFERROR(VLOOKUP(AY1241,vlookup!A$2:I$331,2,FALSE),"")</f>
        <v/>
      </c>
      <c r="BA1241" s="27" t="str">
        <f>IFERROR(VLOOKUP(AY1241,vlookup!A$2:I$331,3,FALSE),"")</f>
        <v/>
      </c>
      <c r="BB1241" s="5"/>
      <c r="BC1241" s="27" t="str">
        <f>IFERROR(VLOOKUP(BB1241,vlookup!D$2:E$331,2,FALSE),"")</f>
        <v/>
      </c>
      <c r="BD1241" s="5"/>
      <c r="BE1241" s="27" t="str">
        <f t="shared" si="201"/>
        <v/>
      </c>
      <c r="BF1241" s="27" t="str">
        <f>IFERROR(VLOOKUP(BE1241,vlookup!G$2:I$331,2,FALSE),"")</f>
        <v/>
      </c>
      <c r="BG1241" s="27" t="str">
        <f>IFERROR(VLOOKUP(BE1241,vlookup!G$2:I$331,3,FALSE),"")</f>
        <v/>
      </c>
      <c r="BH1241" s="5"/>
      <c r="BI1241" s="6"/>
      <c r="BJ1241" s="6"/>
      <c r="BK1241" s="6"/>
      <c r="BL1241" s="6"/>
    </row>
    <row r="1242" spans="1:64">
      <c r="A1242" s="4"/>
      <c r="B1242" s="5"/>
      <c r="C1242" s="27" t="str">
        <f>IFERROR(VLOOKUP(B1242,vlookup!A$2:I$331,2,FALSE),"")</f>
        <v/>
      </c>
      <c r="D1242" s="27" t="str">
        <f>IFERROR(VLOOKUP(B1242,vlookup!A$2:I$331,3,FALSE),"")</f>
        <v/>
      </c>
      <c r="E1242" s="5"/>
      <c r="F1242" s="27" t="str">
        <f>IFERROR(VLOOKUP(E1242,vlookup!D$2:E$331,2,FALSE),"")</f>
        <v/>
      </c>
      <c r="G1242" s="5"/>
      <c r="H1242" s="27" t="str">
        <f t="shared" si="192"/>
        <v/>
      </c>
      <c r="I1242" s="27" t="str">
        <f>IFERROR(VLOOKUP(H1242,vlookup!G$2:I$331,2,FALSE),"")</f>
        <v/>
      </c>
      <c r="J1242" s="27" t="str">
        <f>IFERROR(VLOOKUP(H1242,vlookup!G$2:I$331,3,FALSE),"")</f>
        <v/>
      </c>
      <c r="K1242" s="5"/>
      <c r="L1242" s="6"/>
      <c r="M1242" s="6"/>
      <c r="N1242" s="6"/>
      <c r="O1242" s="6"/>
      <c r="P1242" s="6"/>
      <c r="Q1242" s="14" t="str">
        <f t="shared" si="193"/>
        <v/>
      </c>
      <c r="R1242" s="5"/>
      <c r="S1242" s="6"/>
      <c r="T1242" s="6"/>
      <c r="U1242" s="5"/>
      <c r="V1242" s="45">
        <f t="shared" si="194"/>
        <v>0</v>
      </c>
      <c r="W1242" s="45">
        <f t="shared" si="195"/>
        <v>0</v>
      </c>
      <c r="X1242" s="45" t="e">
        <f t="shared" si="196"/>
        <v>#VALUE!</v>
      </c>
      <c r="Y1242" s="45">
        <f>IFERROR(VALUE(V1242),VLOOKUP(V1242,DayReplace[],2,0))</f>
        <v>0</v>
      </c>
      <c r="Z1242" s="45">
        <f>IF(V1242=0,1,
IF(OR(AND(COUNTIF(Table12[Normal and Leap Years],X1242),AA1242=3,Y1242=30),
AND(COUNTIF(Table9[MM Year],X1242),COUNTIF(Table13[Always 29-Day Months],AA1242),Y1242=30)),Y1242
-1,Y1242))</f>
        <v>1</v>
      </c>
      <c r="AA1242" s="45">
        <f>IFERROR(VALUE(W1242),VLOOKUP(W1242,MonthReplace[],2,0))</f>
        <v>0</v>
      </c>
      <c r="AB1242" s="45" t="e">
        <f>IF(COUNTIF(Table9[MM Year],X1242),VLOOKUP(AA1242,MonthSerial[],VLOOKUP(X1242,Table9[],3,0)+2,0),DATE(X1242,AA1242,0)-AC1242)</f>
        <v>#VALUE!</v>
      </c>
      <c r="AC1242" s="45" t="e">
        <f>IF(COUNTIF(Table9[MM Year],X1242),
VLOOKUP(X1242,Table9[],5,0),
DATE(X1242,1,0))</f>
        <v>#VALUE!</v>
      </c>
      <c r="AD1242" s="46" t="e">
        <f>IF(AA1242=0,DATE(YEAR(AC1242+1),7,16),
IF(V1242=0,IF(COUNTIF(Table9[MM Year],X1242),AC1242+AB1242+Z1242+15-DAY(AC1242+AB1242+Z1242+15)+16,AC1242+AB1242+Z1242-DAY(AC1242+AB1242+Z1242)+16),
IF(COUNTIF(Table9[MM Year],X1242),
IF(AC1242+AB1242+Z1242&lt;VLOOKUP(X1242,Table9[],7,0),AC1242
+AB1242+Z1242+VLOOKUP(X1242,Table9[],4,0),AC1242+AB1242+Z1242),AC1242
+AB1242+Z1242)))</f>
        <v>#VALUE!</v>
      </c>
      <c r="AE1242" s="42"/>
      <c r="AF1242" s="15" t="str">
        <f>IFERROR(IF(COUNTIF(Table9[MM Year],X1242),
IF(AD1242&lt;VLOOKUP(X1242,Table9[],7,0),AD1242
+VLOOKUP(X1242,Table9[],4,0),AD1242),AD1242
),"")</f>
        <v/>
      </c>
      <c r="AG1242" s="5"/>
      <c r="AH1242" s="5"/>
      <c r="AI1242" s="5"/>
      <c r="AJ1242" s="6"/>
      <c r="AK1242" s="6"/>
      <c r="AL1242" s="12" t="str">
        <f t="shared" si="197"/>
        <v/>
      </c>
      <c r="AM1242" s="5"/>
      <c r="AN1242" s="27" t="str">
        <f t="shared" si="198"/>
        <v/>
      </c>
      <c r="AO1242" s="5"/>
      <c r="AP1242" s="5"/>
      <c r="AQ1242" s="6"/>
      <c r="AR1242" s="12" t="str">
        <f t="shared" si="199"/>
        <v/>
      </c>
      <c r="AS1242" s="6"/>
      <c r="AT1242" s="5"/>
      <c r="AU1242" s="53"/>
      <c r="AV1242" s="53"/>
      <c r="AW1242" s="54"/>
      <c r="AX1242" s="15" t="str">
        <f t="shared" si="200"/>
        <v/>
      </c>
      <c r="AY1242" s="5"/>
      <c r="AZ1242" s="27" t="str">
        <f>IFERROR(VLOOKUP(AY1242,vlookup!A$2:I$331,2,FALSE),"")</f>
        <v/>
      </c>
      <c r="BA1242" s="27" t="str">
        <f>IFERROR(VLOOKUP(AY1242,vlookup!A$2:I$331,3,FALSE),"")</f>
        <v/>
      </c>
      <c r="BB1242" s="5"/>
      <c r="BC1242" s="27" t="str">
        <f>IFERROR(VLOOKUP(BB1242,vlookup!D$2:E$331,2,FALSE),"")</f>
        <v/>
      </c>
      <c r="BD1242" s="5"/>
      <c r="BE1242" s="27" t="str">
        <f t="shared" si="201"/>
        <v/>
      </c>
      <c r="BF1242" s="27" t="str">
        <f>IFERROR(VLOOKUP(BE1242,vlookup!G$2:I$331,2,FALSE),"")</f>
        <v/>
      </c>
      <c r="BG1242" s="27" t="str">
        <f>IFERROR(VLOOKUP(BE1242,vlookup!G$2:I$331,3,FALSE),"")</f>
        <v/>
      </c>
      <c r="BH1242" s="5"/>
      <c r="BI1242" s="6"/>
      <c r="BJ1242" s="6"/>
      <c r="BK1242" s="6"/>
      <c r="BL1242" s="6"/>
    </row>
    <row r="1243" spans="1:64">
      <c r="A1243" s="4"/>
      <c r="B1243" s="5"/>
      <c r="C1243" s="27" t="str">
        <f>IFERROR(VLOOKUP(B1243,vlookup!A$2:I$331,2,FALSE),"")</f>
        <v/>
      </c>
      <c r="D1243" s="27" t="str">
        <f>IFERROR(VLOOKUP(B1243,vlookup!A$2:I$331,3,FALSE),"")</f>
        <v/>
      </c>
      <c r="E1243" s="5"/>
      <c r="F1243" s="27" t="str">
        <f>IFERROR(VLOOKUP(E1243,vlookup!D$2:E$331,2,FALSE),"")</f>
        <v/>
      </c>
      <c r="G1243" s="5"/>
      <c r="H1243" s="27" t="str">
        <f t="shared" si="192"/>
        <v/>
      </c>
      <c r="I1243" s="27" t="str">
        <f>IFERROR(VLOOKUP(H1243,vlookup!G$2:I$331,2,FALSE),"")</f>
        <v/>
      </c>
      <c r="J1243" s="27" t="str">
        <f>IFERROR(VLOOKUP(H1243,vlookup!G$2:I$331,3,FALSE),"")</f>
        <v/>
      </c>
      <c r="K1243" s="5"/>
      <c r="L1243" s="6"/>
      <c r="M1243" s="6"/>
      <c r="N1243" s="6"/>
      <c r="O1243" s="6"/>
      <c r="P1243" s="6"/>
      <c r="Q1243" s="14" t="str">
        <f t="shared" si="193"/>
        <v/>
      </c>
      <c r="R1243" s="5"/>
      <c r="S1243" s="6"/>
      <c r="T1243" s="6"/>
      <c r="U1243" s="5"/>
      <c r="V1243" s="45">
        <f t="shared" si="194"/>
        <v>0</v>
      </c>
      <c r="W1243" s="45">
        <f t="shared" si="195"/>
        <v>0</v>
      </c>
      <c r="X1243" s="45" t="e">
        <f t="shared" si="196"/>
        <v>#VALUE!</v>
      </c>
      <c r="Y1243" s="45">
        <f>IFERROR(VALUE(V1243),VLOOKUP(V1243,DayReplace[],2,0))</f>
        <v>0</v>
      </c>
      <c r="Z1243" s="45">
        <f>IF(V1243=0,1,
IF(OR(AND(COUNTIF(Table12[Normal and Leap Years],X1243),AA1243=3,Y1243=30),
AND(COUNTIF(Table9[MM Year],X1243),COUNTIF(Table13[Always 29-Day Months],AA1243),Y1243=30)),Y1243
-1,Y1243))</f>
        <v>1</v>
      </c>
      <c r="AA1243" s="45">
        <f>IFERROR(VALUE(W1243),VLOOKUP(W1243,MonthReplace[],2,0))</f>
        <v>0</v>
      </c>
      <c r="AB1243" s="45" t="e">
        <f>IF(COUNTIF(Table9[MM Year],X1243),VLOOKUP(AA1243,MonthSerial[],VLOOKUP(X1243,Table9[],3,0)+2,0),DATE(X1243,AA1243,0)-AC1243)</f>
        <v>#VALUE!</v>
      </c>
      <c r="AC1243" s="45" t="e">
        <f>IF(COUNTIF(Table9[MM Year],X1243),
VLOOKUP(X1243,Table9[],5,0),
DATE(X1243,1,0))</f>
        <v>#VALUE!</v>
      </c>
      <c r="AD1243" s="46" t="e">
        <f>IF(AA1243=0,DATE(YEAR(AC1243+1),7,16),
IF(V1243=0,IF(COUNTIF(Table9[MM Year],X1243),AC1243+AB1243+Z1243+15-DAY(AC1243+AB1243+Z1243+15)+16,AC1243+AB1243+Z1243-DAY(AC1243+AB1243+Z1243)+16),
IF(COUNTIF(Table9[MM Year],X1243),
IF(AC1243+AB1243+Z1243&lt;VLOOKUP(X1243,Table9[],7,0),AC1243
+AB1243+Z1243+VLOOKUP(X1243,Table9[],4,0),AC1243+AB1243+Z1243),AC1243
+AB1243+Z1243)))</f>
        <v>#VALUE!</v>
      </c>
      <c r="AE1243" s="42"/>
      <c r="AF1243" s="15" t="str">
        <f>IFERROR(IF(COUNTIF(Table9[MM Year],X1243),
IF(AD1243&lt;VLOOKUP(X1243,Table9[],7,0),AD1243
+VLOOKUP(X1243,Table9[],4,0),AD1243),AD1243
),"")</f>
        <v/>
      </c>
      <c r="AG1243" s="5"/>
      <c r="AH1243" s="5"/>
      <c r="AI1243" s="5"/>
      <c r="AJ1243" s="6"/>
      <c r="AK1243" s="6"/>
      <c r="AL1243" s="12" t="str">
        <f t="shared" si="197"/>
        <v/>
      </c>
      <c r="AM1243" s="5"/>
      <c r="AN1243" s="27" t="str">
        <f t="shared" si="198"/>
        <v/>
      </c>
      <c r="AO1243" s="5"/>
      <c r="AP1243" s="5"/>
      <c r="AQ1243" s="6"/>
      <c r="AR1243" s="12" t="str">
        <f t="shared" si="199"/>
        <v/>
      </c>
      <c r="AS1243" s="6"/>
      <c r="AT1243" s="5"/>
      <c r="AU1243" s="53"/>
      <c r="AV1243" s="53"/>
      <c r="AW1243" s="54"/>
      <c r="AX1243" s="15" t="str">
        <f t="shared" si="200"/>
        <v/>
      </c>
      <c r="AY1243" s="5"/>
      <c r="AZ1243" s="27" t="str">
        <f>IFERROR(VLOOKUP(AY1243,vlookup!A$2:I$331,2,FALSE),"")</f>
        <v/>
      </c>
      <c r="BA1243" s="27" t="str">
        <f>IFERROR(VLOOKUP(AY1243,vlookup!A$2:I$331,3,FALSE),"")</f>
        <v/>
      </c>
      <c r="BB1243" s="5"/>
      <c r="BC1243" s="27" t="str">
        <f>IFERROR(VLOOKUP(BB1243,vlookup!D$2:E$331,2,FALSE),"")</f>
        <v/>
      </c>
      <c r="BD1243" s="5"/>
      <c r="BE1243" s="27" t="str">
        <f t="shared" si="201"/>
        <v/>
      </c>
      <c r="BF1243" s="27" t="str">
        <f>IFERROR(VLOOKUP(BE1243,vlookup!G$2:I$331,2,FALSE),"")</f>
        <v/>
      </c>
      <c r="BG1243" s="27" t="str">
        <f>IFERROR(VLOOKUP(BE1243,vlookup!G$2:I$331,3,FALSE),"")</f>
        <v/>
      </c>
      <c r="BH1243" s="5"/>
      <c r="BI1243" s="6"/>
      <c r="BJ1243" s="6"/>
      <c r="BK1243" s="6"/>
      <c r="BL1243" s="6"/>
    </row>
    <row r="1244" spans="1:64">
      <c r="A1244" s="4"/>
      <c r="B1244" s="5"/>
      <c r="C1244" s="27" t="str">
        <f>IFERROR(VLOOKUP(B1244,vlookup!A$2:I$331,2,FALSE),"")</f>
        <v/>
      </c>
      <c r="D1244" s="27" t="str">
        <f>IFERROR(VLOOKUP(B1244,vlookup!A$2:I$331,3,FALSE),"")</f>
        <v/>
      </c>
      <c r="E1244" s="5"/>
      <c r="F1244" s="27" t="str">
        <f>IFERROR(VLOOKUP(E1244,vlookup!D$2:E$331,2,FALSE),"")</f>
        <v/>
      </c>
      <c r="G1244" s="5"/>
      <c r="H1244" s="27" t="str">
        <f t="shared" si="192"/>
        <v/>
      </c>
      <c r="I1244" s="27" t="str">
        <f>IFERROR(VLOOKUP(H1244,vlookup!G$2:I$331,2,FALSE),"")</f>
        <v/>
      </c>
      <c r="J1244" s="27" t="str">
        <f>IFERROR(VLOOKUP(H1244,vlookup!G$2:I$331,3,FALSE),"")</f>
        <v/>
      </c>
      <c r="K1244" s="5"/>
      <c r="L1244" s="6"/>
      <c r="M1244" s="6"/>
      <c r="N1244" s="6"/>
      <c r="O1244" s="6"/>
      <c r="P1244" s="6"/>
      <c r="Q1244" s="14" t="str">
        <f t="shared" si="193"/>
        <v/>
      </c>
      <c r="R1244" s="5"/>
      <c r="S1244" s="6"/>
      <c r="T1244" s="6"/>
      <c r="U1244" s="5"/>
      <c r="V1244" s="45">
        <f t="shared" si="194"/>
        <v>0</v>
      </c>
      <c r="W1244" s="45">
        <f t="shared" si="195"/>
        <v>0</v>
      </c>
      <c r="X1244" s="45" t="e">
        <f t="shared" si="196"/>
        <v>#VALUE!</v>
      </c>
      <c r="Y1244" s="45">
        <f>IFERROR(VALUE(V1244),VLOOKUP(V1244,DayReplace[],2,0))</f>
        <v>0</v>
      </c>
      <c r="Z1244" s="45">
        <f>IF(V1244=0,1,
IF(OR(AND(COUNTIF(Table12[Normal and Leap Years],X1244),AA1244=3,Y1244=30),
AND(COUNTIF(Table9[MM Year],X1244),COUNTIF(Table13[Always 29-Day Months],AA1244),Y1244=30)),Y1244
-1,Y1244))</f>
        <v>1</v>
      </c>
      <c r="AA1244" s="45">
        <f>IFERROR(VALUE(W1244),VLOOKUP(W1244,MonthReplace[],2,0))</f>
        <v>0</v>
      </c>
      <c r="AB1244" s="45" t="e">
        <f>IF(COUNTIF(Table9[MM Year],X1244),VLOOKUP(AA1244,MonthSerial[],VLOOKUP(X1244,Table9[],3,0)+2,0),DATE(X1244,AA1244,0)-AC1244)</f>
        <v>#VALUE!</v>
      </c>
      <c r="AC1244" s="45" t="e">
        <f>IF(COUNTIF(Table9[MM Year],X1244),
VLOOKUP(X1244,Table9[],5,0),
DATE(X1244,1,0))</f>
        <v>#VALUE!</v>
      </c>
      <c r="AD1244" s="46" t="e">
        <f>IF(AA1244=0,DATE(YEAR(AC1244+1),7,16),
IF(V1244=0,IF(COUNTIF(Table9[MM Year],X1244),AC1244+AB1244+Z1244+15-DAY(AC1244+AB1244+Z1244+15)+16,AC1244+AB1244+Z1244-DAY(AC1244+AB1244+Z1244)+16),
IF(COUNTIF(Table9[MM Year],X1244),
IF(AC1244+AB1244+Z1244&lt;VLOOKUP(X1244,Table9[],7,0),AC1244
+AB1244+Z1244+VLOOKUP(X1244,Table9[],4,0),AC1244+AB1244+Z1244),AC1244
+AB1244+Z1244)))</f>
        <v>#VALUE!</v>
      </c>
      <c r="AE1244" s="42"/>
      <c r="AF1244" s="15" t="str">
        <f>IFERROR(IF(COUNTIF(Table9[MM Year],X1244),
IF(AD1244&lt;VLOOKUP(X1244,Table9[],7,0),AD1244
+VLOOKUP(X1244,Table9[],4,0),AD1244),AD1244
),"")</f>
        <v/>
      </c>
      <c r="AG1244" s="5"/>
      <c r="AH1244" s="5"/>
      <c r="AI1244" s="5"/>
      <c r="AJ1244" s="6"/>
      <c r="AK1244" s="6"/>
      <c r="AL1244" s="12" t="str">
        <f t="shared" si="197"/>
        <v/>
      </c>
      <c r="AM1244" s="5"/>
      <c r="AN1244" s="27" t="str">
        <f t="shared" si="198"/>
        <v/>
      </c>
      <c r="AO1244" s="5"/>
      <c r="AP1244" s="5"/>
      <c r="AQ1244" s="6"/>
      <c r="AR1244" s="12" t="str">
        <f t="shared" si="199"/>
        <v/>
      </c>
      <c r="AS1244" s="6"/>
      <c r="AT1244" s="5"/>
      <c r="AU1244" s="53"/>
      <c r="AV1244" s="53"/>
      <c r="AW1244" s="54"/>
      <c r="AX1244" s="15" t="str">
        <f t="shared" si="200"/>
        <v/>
      </c>
      <c r="AY1244" s="5"/>
      <c r="AZ1244" s="27" t="str">
        <f>IFERROR(VLOOKUP(AY1244,vlookup!A$2:I$331,2,FALSE),"")</f>
        <v/>
      </c>
      <c r="BA1244" s="27" t="str">
        <f>IFERROR(VLOOKUP(AY1244,vlookup!A$2:I$331,3,FALSE),"")</f>
        <v/>
      </c>
      <c r="BB1244" s="5"/>
      <c r="BC1244" s="27" t="str">
        <f>IFERROR(VLOOKUP(BB1244,vlookup!D$2:E$331,2,FALSE),"")</f>
        <v/>
      </c>
      <c r="BD1244" s="5"/>
      <c r="BE1244" s="27" t="str">
        <f t="shared" si="201"/>
        <v/>
      </c>
      <c r="BF1244" s="27" t="str">
        <f>IFERROR(VLOOKUP(BE1244,vlookup!G$2:I$331,2,FALSE),"")</f>
        <v/>
      </c>
      <c r="BG1244" s="27" t="str">
        <f>IFERROR(VLOOKUP(BE1244,vlookup!G$2:I$331,3,FALSE),"")</f>
        <v/>
      </c>
      <c r="BH1244" s="5"/>
      <c r="BI1244" s="6"/>
      <c r="BJ1244" s="6"/>
      <c r="BK1244" s="6"/>
      <c r="BL1244" s="6"/>
    </row>
    <row r="1245" spans="1:64">
      <c r="A1245" s="4"/>
      <c r="B1245" s="5"/>
      <c r="C1245" s="27" t="str">
        <f>IFERROR(VLOOKUP(B1245,vlookup!A$2:I$331,2,FALSE),"")</f>
        <v/>
      </c>
      <c r="D1245" s="27" t="str">
        <f>IFERROR(VLOOKUP(B1245,vlookup!A$2:I$331,3,FALSE),"")</f>
        <v/>
      </c>
      <c r="E1245" s="5"/>
      <c r="F1245" s="27" t="str">
        <f>IFERROR(VLOOKUP(E1245,vlookup!D$2:E$331,2,FALSE),"")</f>
        <v/>
      </c>
      <c r="G1245" s="5"/>
      <c r="H1245" s="27" t="str">
        <f t="shared" si="192"/>
        <v/>
      </c>
      <c r="I1245" s="27" t="str">
        <f>IFERROR(VLOOKUP(H1245,vlookup!G$2:I$331,2,FALSE),"")</f>
        <v/>
      </c>
      <c r="J1245" s="27" t="str">
        <f>IFERROR(VLOOKUP(H1245,vlookup!G$2:I$331,3,FALSE),"")</f>
        <v/>
      </c>
      <c r="K1245" s="5"/>
      <c r="L1245" s="6"/>
      <c r="M1245" s="6"/>
      <c r="N1245" s="6"/>
      <c r="O1245" s="6"/>
      <c r="P1245" s="6"/>
      <c r="Q1245" s="14" t="str">
        <f t="shared" si="193"/>
        <v/>
      </c>
      <c r="R1245" s="5"/>
      <c r="S1245" s="6"/>
      <c r="T1245" s="6"/>
      <c r="U1245" s="5"/>
      <c r="V1245" s="45">
        <f t="shared" si="194"/>
        <v>0</v>
      </c>
      <c r="W1245" s="45">
        <f t="shared" si="195"/>
        <v>0</v>
      </c>
      <c r="X1245" s="45" t="e">
        <f t="shared" si="196"/>
        <v>#VALUE!</v>
      </c>
      <c r="Y1245" s="45">
        <f>IFERROR(VALUE(V1245),VLOOKUP(V1245,DayReplace[],2,0))</f>
        <v>0</v>
      </c>
      <c r="Z1245" s="45">
        <f>IF(V1245=0,1,
IF(OR(AND(COUNTIF(Table12[Normal and Leap Years],X1245),AA1245=3,Y1245=30),
AND(COUNTIF(Table9[MM Year],X1245),COUNTIF(Table13[Always 29-Day Months],AA1245),Y1245=30)),Y1245
-1,Y1245))</f>
        <v>1</v>
      </c>
      <c r="AA1245" s="45">
        <f>IFERROR(VALUE(W1245),VLOOKUP(W1245,MonthReplace[],2,0))</f>
        <v>0</v>
      </c>
      <c r="AB1245" s="45" t="e">
        <f>IF(COUNTIF(Table9[MM Year],X1245),VLOOKUP(AA1245,MonthSerial[],VLOOKUP(X1245,Table9[],3,0)+2,0),DATE(X1245,AA1245,0)-AC1245)</f>
        <v>#VALUE!</v>
      </c>
      <c r="AC1245" s="45" t="e">
        <f>IF(COUNTIF(Table9[MM Year],X1245),
VLOOKUP(X1245,Table9[],5,0),
DATE(X1245,1,0))</f>
        <v>#VALUE!</v>
      </c>
      <c r="AD1245" s="46" t="e">
        <f>IF(AA1245=0,DATE(YEAR(AC1245+1),7,16),
IF(V1245=0,IF(COUNTIF(Table9[MM Year],X1245),AC1245+AB1245+Z1245+15-DAY(AC1245+AB1245+Z1245+15)+16,AC1245+AB1245+Z1245-DAY(AC1245+AB1245+Z1245)+16),
IF(COUNTIF(Table9[MM Year],X1245),
IF(AC1245+AB1245+Z1245&lt;VLOOKUP(X1245,Table9[],7,0),AC1245
+AB1245+Z1245+VLOOKUP(X1245,Table9[],4,0),AC1245+AB1245+Z1245),AC1245
+AB1245+Z1245)))</f>
        <v>#VALUE!</v>
      </c>
      <c r="AE1245" s="42"/>
      <c r="AF1245" s="15" t="str">
        <f>IFERROR(IF(COUNTIF(Table9[MM Year],X1245),
IF(AD1245&lt;VLOOKUP(X1245,Table9[],7,0),AD1245
+VLOOKUP(X1245,Table9[],4,0),AD1245),AD1245
),"")</f>
        <v/>
      </c>
      <c r="AG1245" s="5"/>
      <c r="AH1245" s="5"/>
      <c r="AI1245" s="5"/>
      <c r="AJ1245" s="6"/>
      <c r="AK1245" s="6"/>
      <c r="AL1245" s="12" t="str">
        <f t="shared" si="197"/>
        <v/>
      </c>
      <c r="AM1245" s="5"/>
      <c r="AN1245" s="27" t="str">
        <f t="shared" si="198"/>
        <v/>
      </c>
      <c r="AO1245" s="5"/>
      <c r="AP1245" s="5"/>
      <c r="AQ1245" s="6"/>
      <c r="AR1245" s="12" t="str">
        <f t="shared" si="199"/>
        <v/>
      </c>
      <c r="AS1245" s="6"/>
      <c r="AT1245" s="5"/>
      <c r="AU1245" s="53"/>
      <c r="AV1245" s="53"/>
      <c r="AW1245" s="54"/>
      <c r="AX1245" s="15" t="str">
        <f t="shared" si="200"/>
        <v/>
      </c>
      <c r="AY1245" s="5"/>
      <c r="AZ1245" s="27" t="str">
        <f>IFERROR(VLOOKUP(AY1245,vlookup!A$2:I$331,2,FALSE),"")</f>
        <v/>
      </c>
      <c r="BA1245" s="27" t="str">
        <f>IFERROR(VLOOKUP(AY1245,vlookup!A$2:I$331,3,FALSE),"")</f>
        <v/>
      </c>
      <c r="BB1245" s="5"/>
      <c r="BC1245" s="27" t="str">
        <f>IFERROR(VLOOKUP(BB1245,vlookup!D$2:E$331,2,FALSE),"")</f>
        <v/>
      </c>
      <c r="BD1245" s="5"/>
      <c r="BE1245" s="27" t="str">
        <f t="shared" si="201"/>
        <v/>
      </c>
      <c r="BF1245" s="27" t="str">
        <f>IFERROR(VLOOKUP(BE1245,vlookup!G$2:I$331,2,FALSE),"")</f>
        <v/>
      </c>
      <c r="BG1245" s="27" t="str">
        <f>IFERROR(VLOOKUP(BE1245,vlookup!G$2:I$331,3,FALSE),"")</f>
        <v/>
      </c>
      <c r="BH1245" s="5"/>
      <c r="BI1245" s="6"/>
      <c r="BJ1245" s="6"/>
      <c r="BK1245" s="6"/>
      <c r="BL1245" s="6"/>
    </row>
    <row r="1246" spans="1:64">
      <c r="A1246" s="4"/>
      <c r="B1246" s="5"/>
      <c r="C1246" s="27" t="str">
        <f>IFERROR(VLOOKUP(B1246,vlookup!A$2:I$331,2,FALSE),"")</f>
        <v/>
      </c>
      <c r="D1246" s="27" t="str">
        <f>IFERROR(VLOOKUP(B1246,vlookup!A$2:I$331,3,FALSE),"")</f>
        <v/>
      </c>
      <c r="E1246" s="5"/>
      <c r="F1246" s="27" t="str">
        <f>IFERROR(VLOOKUP(E1246,vlookup!D$2:E$331,2,FALSE),"")</f>
        <v/>
      </c>
      <c r="G1246" s="5"/>
      <c r="H1246" s="27" t="str">
        <f t="shared" si="192"/>
        <v/>
      </c>
      <c r="I1246" s="27" t="str">
        <f>IFERROR(VLOOKUP(H1246,vlookup!G$2:I$331,2,FALSE),"")</f>
        <v/>
      </c>
      <c r="J1246" s="27" t="str">
        <f>IFERROR(VLOOKUP(H1246,vlookup!G$2:I$331,3,FALSE),"")</f>
        <v/>
      </c>
      <c r="K1246" s="5"/>
      <c r="L1246" s="6"/>
      <c r="M1246" s="6"/>
      <c r="N1246" s="6"/>
      <c r="O1246" s="6"/>
      <c r="P1246" s="6"/>
      <c r="Q1246" s="14" t="str">
        <f t="shared" si="193"/>
        <v/>
      </c>
      <c r="R1246" s="5"/>
      <c r="S1246" s="6"/>
      <c r="T1246" s="6"/>
      <c r="U1246" s="5"/>
      <c r="V1246" s="45">
        <f t="shared" si="194"/>
        <v>0</v>
      </c>
      <c r="W1246" s="45">
        <f t="shared" si="195"/>
        <v>0</v>
      </c>
      <c r="X1246" s="45" t="e">
        <f t="shared" si="196"/>
        <v>#VALUE!</v>
      </c>
      <c r="Y1246" s="45">
        <f>IFERROR(VALUE(V1246),VLOOKUP(V1246,DayReplace[],2,0))</f>
        <v>0</v>
      </c>
      <c r="Z1246" s="45">
        <f>IF(V1246=0,1,
IF(OR(AND(COUNTIF(Table12[Normal and Leap Years],X1246),AA1246=3,Y1246=30),
AND(COUNTIF(Table9[MM Year],X1246),COUNTIF(Table13[Always 29-Day Months],AA1246),Y1246=30)),Y1246
-1,Y1246))</f>
        <v>1</v>
      </c>
      <c r="AA1246" s="45">
        <f>IFERROR(VALUE(W1246),VLOOKUP(W1246,MonthReplace[],2,0))</f>
        <v>0</v>
      </c>
      <c r="AB1246" s="45" t="e">
        <f>IF(COUNTIF(Table9[MM Year],X1246),VLOOKUP(AA1246,MonthSerial[],VLOOKUP(X1246,Table9[],3,0)+2,0),DATE(X1246,AA1246,0)-AC1246)</f>
        <v>#VALUE!</v>
      </c>
      <c r="AC1246" s="45" t="e">
        <f>IF(COUNTIF(Table9[MM Year],X1246),
VLOOKUP(X1246,Table9[],5,0),
DATE(X1246,1,0))</f>
        <v>#VALUE!</v>
      </c>
      <c r="AD1246" s="46" t="e">
        <f>IF(AA1246=0,DATE(YEAR(AC1246+1),7,16),
IF(V1246=0,IF(COUNTIF(Table9[MM Year],X1246),AC1246+AB1246+Z1246+15-DAY(AC1246+AB1246+Z1246+15)+16,AC1246+AB1246+Z1246-DAY(AC1246+AB1246+Z1246)+16),
IF(COUNTIF(Table9[MM Year],X1246),
IF(AC1246+AB1246+Z1246&lt;VLOOKUP(X1246,Table9[],7,0),AC1246
+AB1246+Z1246+VLOOKUP(X1246,Table9[],4,0),AC1246+AB1246+Z1246),AC1246
+AB1246+Z1246)))</f>
        <v>#VALUE!</v>
      </c>
      <c r="AE1246" s="42"/>
      <c r="AF1246" s="15" t="str">
        <f>IFERROR(IF(COUNTIF(Table9[MM Year],X1246),
IF(AD1246&lt;VLOOKUP(X1246,Table9[],7,0),AD1246
+VLOOKUP(X1246,Table9[],4,0),AD1246),AD1246
),"")</f>
        <v/>
      </c>
      <c r="AG1246" s="5"/>
      <c r="AH1246" s="5"/>
      <c r="AI1246" s="5"/>
      <c r="AJ1246" s="6"/>
      <c r="AK1246" s="6"/>
      <c r="AL1246" s="12" t="str">
        <f t="shared" si="197"/>
        <v/>
      </c>
      <c r="AM1246" s="5"/>
      <c r="AN1246" s="27" t="str">
        <f t="shared" si="198"/>
        <v/>
      </c>
      <c r="AO1246" s="5"/>
      <c r="AP1246" s="5"/>
      <c r="AQ1246" s="6"/>
      <c r="AR1246" s="12" t="str">
        <f t="shared" si="199"/>
        <v/>
      </c>
      <c r="AS1246" s="6"/>
      <c r="AT1246" s="5"/>
      <c r="AU1246" s="53"/>
      <c r="AV1246" s="53"/>
      <c r="AW1246" s="54"/>
      <c r="AX1246" s="15" t="str">
        <f t="shared" si="200"/>
        <v/>
      </c>
      <c r="AY1246" s="5"/>
      <c r="AZ1246" s="27" t="str">
        <f>IFERROR(VLOOKUP(AY1246,vlookup!A$2:I$331,2,FALSE),"")</f>
        <v/>
      </c>
      <c r="BA1246" s="27" t="str">
        <f>IFERROR(VLOOKUP(AY1246,vlookup!A$2:I$331,3,FALSE),"")</f>
        <v/>
      </c>
      <c r="BB1246" s="5"/>
      <c r="BC1246" s="27" t="str">
        <f>IFERROR(VLOOKUP(BB1246,vlookup!D$2:E$331,2,FALSE),"")</f>
        <v/>
      </c>
      <c r="BD1246" s="5"/>
      <c r="BE1246" s="27" t="str">
        <f t="shared" si="201"/>
        <v/>
      </c>
      <c r="BF1246" s="27" t="str">
        <f>IFERROR(VLOOKUP(BE1246,vlookup!G$2:I$331,2,FALSE),"")</f>
        <v/>
      </c>
      <c r="BG1246" s="27" t="str">
        <f>IFERROR(VLOOKUP(BE1246,vlookup!G$2:I$331,3,FALSE),"")</f>
        <v/>
      </c>
      <c r="BH1246" s="5"/>
      <c r="BI1246" s="6"/>
      <c r="BJ1246" s="6"/>
      <c r="BK1246" s="6"/>
      <c r="BL1246" s="6"/>
    </row>
    <row r="1247" spans="1:64">
      <c r="A1247" s="4"/>
      <c r="B1247" s="5"/>
      <c r="C1247" s="27" t="str">
        <f>IFERROR(VLOOKUP(B1247,vlookup!A$2:I$331,2,FALSE),"")</f>
        <v/>
      </c>
      <c r="D1247" s="27" t="str">
        <f>IFERROR(VLOOKUP(B1247,vlookup!A$2:I$331,3,FALSE),"")</f>
        <v/>
      </c>
      <c r="E1247" s="5"/>
      <c r="F1247" s="27" t="str">
        <f>IFERROR(VLOOKUP(E1247,vlookup!D$2:E$331,2,FALSE),"")</f>
        <v/>
      </c>
      <c r="G1247" s="5"/>
      <c r="H1247" s="27" t="str">
        <f t="shared" si="192"/>
        <v/>
      </c>
      <c r="I1247" s="27" t="str">
        <f>IFERROR(VLOOKUP(H1247,vlookup!G$2:I$331,2,FALSE),"")</f>
        <v/>
      </c>
      <c r="J1247" s="27" t="str">
        <f>IFERROR(VLOOKUP(H1247,vlookup!G$2:I$331,3,FALSE),"")</f>
        <v/>
      </c>
      <c r="K1247" s="5"/>
      <c r="L1247" s="6"/>
      <c r="M1247" s="6"/>
      <c r="N1247" s="6"/>
      <c r="O1247" s="6"/>
      <c r="P1247" s="6"/>
      <c r="Q1247" s="14" t="str">
        <f t="shared" si="193"/>
        <v/>
      </c>
      <c r="R1247" s="5"/>
      <c r="S1247" s="6"/>
      <c r="T1247" s="6"/>
      <c r="U1247" s="5"/>
      <c r="V1247" s="45">
        <f t="shared" si="194"/>
        <v>0</v>
      </c>
      <c r="W1247" s="45">
        <f t="shared" si="195"/>
        <v>0</v>
      </c>
      <c r="X1247" s="45" t="e">
        <f t="shared" si="196"/>
        <v>#VALUE!</v>
      </c>
      <c r="Y1247" s="45">
        <f>IFERROR(VALUE(V1247),VLOOKUP(V1247,DayReplace[],2,0))</f>
        <v>0</v>
      </c>
      <c r="Z1247" s="45">
        <f>IF(V1247=0,1,
IF(OR(AND(COUNTIF(Table12[Normal and Leap Years],X1247),AA1247=3,Y1247=30),
AND(COUNTIF(Table9[MM Year],X1247),COUNTIF(Table13[Always 29-Day Months],AA1247),Y1247=30)),Y1247
-1,Y1247))</f>
        <v>1</v>
      </c>
      <c r="AA1247" s="45">
        <f>IFERROR(VALUE(W1247),VLOOKUP(W1247,MonthReplace[],2,0))</f>
        <v>0</v>
      </c>
      <c r="AB1247" s="45" t="e">
        <f>IF(COUNTIF(Table9[MM Year],X1247),VLOOKUP(AA1247,MonthSerial[],VLOOKUP(X1247,Table9[],3,0)+2,0),DATE(X1247,AA1247,0)-AC1247)</f>
        <v>#VALUE!</v>
      </c>
      <c r="AC1247" s="45" t="e">
        <f>IF(COUNTIF(Table9[MM Year],X1247),
VLOOKUP(X1247,Table9[],5,0),
DATE(X1247,1,0))</f>
        <v>#VALUE!</v>
      </c>
      <c r="AD1247" s="46" t="e">
        <f>IF(AA1247=0,DATE(YEAR(AC1247+1),7,16),
IF(V1247=0,IF(COUNTIF(Table9[MM Year],X1247),AC1247+AB1247+Z1247+15-DAY(AC1247+AB1247+Z1247+15)+16,AC1247+AB1247+Z1247-DAY(AC1247+AB1247+Z1247)+16),
IF(COUNTIF(Table9[MM Year],X1247),
IF(AC1247+AB1247+Z1247&lt;VLOOKUP(X1247,Table9[],7,0),AC1247
+AB1247+Z1247+VLOOKUP(X1247,Table9[],4,0),AC1247+AB1247+Z1247),AC1247
+AB1247+Z1247)))</f>
        <v>#VALUE!</v>
      </c>
      <c r="AE1247" s="42"/>
      <c r="AF1247" s="15" t="str">
        <f>IFERROR(IF(COUNTIF(Table9[MM Year],X1247),
IF(AD1247&lt;VLOOKUP(X1247,Table9[],7,0),AD1247
+VLOOKUP(X1247,Table9[],4,0),AD1247),AD1247
),"")</f>
        <v/>
      </c>
      <c r="AG1247" s="5"/>
      <c r="AH1247" s="5"/>
      <c r="AI1247" s="5"/>
      <c r="AJ1247" s="6"/>
      <c r="AK1247" s="6"/>
      <c r="AL1247" s="12" t="str">
        <f t="shared" si="197"/>
        <v/>
      </c>
      <c r="AM1247" s="5"/>
      <c r="AN1247" s="27" t="str">
        <f t="shared" si="198"/>
        <v/>
      </c>
      <c r="AO1247" s="5"/>
      <c r="AP1247" s="5"/>
      <c r="AQ1247" s="6"/>
      <c r="AR1247" s="12" t="str">
        <f t="shared" si="199"/>
        <v/>
      </c>
      <c r="AS1247" s="6"/>
      <c r="AT1247" s="5"/>
      <c r="AU1247" s="53"/>
      <c r="AV1247" s="53"/>
      <c r="AW1247" s="54"/>
      <c r="AX1247" s="15" t="str">
        <f t="shared" si="200"/>
        <v/>
      </c>
      <c r="AY1247" s="5"/>
      <c r="AZ1247" s="27" t="str">
        <f>IFERROR(VLOOKUP(AY1247,vlookup!A$2:I$331,2,FALSE),"")</f>
        <v/>
      </c>
      <c r="BA1247" s="27" t="str">
        <f>IFERROR(VLOOKUP(AY1247,vlookup!A$2:I$331,3,FALSE),"")</f>
        <v/>
      </c>
      <c r="BB1247" s="5"/>
      <c r="BC1247" s="27" t="str">
        <f>IFERROR(VLOOKUP(BB1247,vlookup!D$2:E$331,2,FALSE),"")</f>
        <v/>
      </c>
      <c r="BD1247" s="5"/>
      <c r="BE1247" s="27" t="str">
        <f t="shared" si="201"/>
        <v/>
      </c>
      <c r="BF1247" s="27" t="str">
        <f>IFERROR(VLOOKUP(BE1247,vlookup!G$2:I$331,2,FALSE),"")</f>
        <v/>
      </c>
      <c r="BG1247" s="27" t="str">
        <f>IFERROR(VLOOKUP(BE1247,vlookup!G$2:I$331,3,FALSE),"")</f>
        <v/>
      </c>
      <c r="BH1247" s="5"/>
      <c r="BI1247" s="6"/>
      <c r="BJ1247" s="6"/>
      <c r="BK1247" s="6"/>
      <c r="BL1247" s="6"/>
    </row>
    <row r="1248" spans="1:64">
      <c r="A1248" s="4"/>
      <c r="B1248" s="5"/>
      <c r="C1248" s="27" t="str">
        <f>IFERROR(VLOOKUP(B1248,vlookup!A$2:I$331,2,FALSE),"")</f>
        <v/>
      </c>
      <c r="D1248" s="27" t="str">
        <f>IFERROR(VLOOKUP(B1248,vlookup!A$2:I$331,3,FALSE),"")</f>
        <v/>
      </c>
      <c r="E1248" s="5"/>
      <c r="F1248" s="27" t="str">
        <f>IFERROR(VLOOKUP(E1248,vlookup!D$2:E$331,2,FALSE),"")</f>
        <v/>
      </c>
      <c r="G1248" s="5"/>
      <c r="H1248" s="27" t="str">
        <f t="shared" si="192"/>
        <v/>
      </c>
      <c r="I1248" s="27" t="str">
        <f>IFERROR(VLOOKUP(H1248,vlookup!G$2:I$331,2,FALSE),"")</f>
        <v/>
      </c>
      <c r="J1248" s="27" t="str">
        <f>IFERROR(VLOOKUP(H1248,vlookup!G$2:I$331,3,FALSE),"")</f>
        <v/>
      </c>
      <c r="K1248" s="5"/>
      <c r="L1248" s="6"/>
      <c r="M1248" s="6"/>
      <c r="N1248" s="6"/>
      <c r="O1248" s="6"/>
      <c r="P1248" s="6"/>
      <c r="Q1248" s="14" t="str">
        <f t="shared" si="193"/>
        <v/>
      </c>
      <c r="R1248" s="5"/>
      <c r="S1248" s="6"/>
      <c r="T1248" s="6"/>
      <c r="U1248" s="5"/>
      <c r="V1248" s="45">
        <f t="shared" si="194"/>
        <v>0</v>
      </c>
      <c r="W1248" s="45">
        <f t="shared" si="195"/>
        <v>0</v>
      </c>
      <c r="X1248" s="45" t="e">
        <f t="shared" si="196"/>
        <v>#VALUE!</v>
      </c>
      <c r="Y1248" s="45">
        <f>IFERROR(VALUE(V1248),VLOOKUP(V1248,DayReplace[],2,0))</f>
        <v>0</v>
      </c>
      <c r="Z1248" s="45">
        <f>IF(V1248=0,1,
IF(OR(AND(COUNTIF(Table12[Normal and Leap Years],X1248),AA1248=3,Y1248=30),
AND(COUNTIF(Table9[MM Year],X1248),COUNTIF(Table13[Always 29-Day Months],AA1248),Y1248=30)),Y1248
-1,Y1248))</f>
        <v>1</v>
      </c>
      <c r="AA1248" s="45">
        <f>IFERROR(VALUE(W1248),VLOOKUP(W1248,MonthReplace[],2,0))</f>
        <v>0</v>
      </c>
      <c r="AB1248" s="45" t="e">
        <f>IF(COUNTIF(Table9[MM Year],X1248),VLOOKUP(AA1248,MonthSerial[],VLOOKUP(X1248,Table9[],3,0)+2,0),DATE(X1248,AA1248,0)-AC1248)</f>
        <v>#VALUE!</v>
      </c>
      <c r="AC1248" s="45" t="e">
        <f>IF(COUNTIF(Table9[MM Year],X1248),
VLOOKUP(X1248,Table9[],5,0),
DATE(X1248,1,0))</f>
        <v>#VALUE!</v>
      </c>
      <c r="AD1248" s="46" t="e">
        <f>IF(AA1248=0,DATE(YEAR(AC1248+1),7,16),
IF(V1248=0,IF(COUNTIF(Table9[MM Year],X1248),AC1248+AB1248+Z1248+15-DAY(AC1248+AB1248+Z1248+15)+16,AC1248+AB1248+Z1248-DAY(AC1248+AB1248+Z1248)+16),
IF(COUNTIF(Table9[MM Year],X1248),
IF(AC1248+AB1248+Z1248&lt;VLOOKUP(X1248,Table9[],7,0),AC1248
+AB1248+Z1248+VLOOKUP(X1248,Table9[],4,0),AC1248+AB1248+Z1248),AC1248
+AB1248+Z1248)))</f>
        <v>#VALUE!</v>
      </c>
      <c r="AE1248" s="42"/>
      <c r="AF1248" s="15" t="str">
        <f>IFERROR(IF(COUNTIF(Table9[MM Year],X1248),
IF(AD1248&lt;VLOOKUP(X1248,Table9[],7,0),AD1248
+VLOOKUP(X1248,Table9[],4,0),AD1248),AD1248
),"")</f>
        <v/>
      </c>
      <c r="AG1248" s="5"/>
      <c r="AH1248" s="5"/>
      <c r="AI1248" s="5"/>
      <c r="AJ1248" s="6"/>
      <c r="AK1248" s="6"/>
      <c r="AL1248" s="12" t="str">
        <f t="shared" si="197"/>
        <v/>
      </c>
      <c r="AM1248" s="5"/>
      <c r="AN1248" s="27" t="str">
        <f t="shared" si="198"/>
        <v/>
      </c>
      <c r="AO1248" s="5"/>
      <c r="AP1248" s="5"/>
      <c r="AQ1248" s="6"/>
      <c r="AR1248" s="12" t="str">
        <f t="shared" si="199"/>
        <v/>
      </c>
      <c r="AS1248" s="6"/>
      <c r="AT1248" s="5"/>
      <c r="AU1248" s="53"/>
      <c r="AV1248" s="53"/>
      <c r="AW1248" s="54"/>
      <c r="AX1248" s="15" t="str">
        <f t="shared" si="200"/>
        <v/>
      </c>
      <c r="AY1248" s="5"/>
      <c r="AZ1248" s="27" t="str">
        <f>IFERROR(VLOOKUP(AY1248,vlookup!A$2:I$331,2,FALSE),"")</f>
        <v/>
      </c>
      <c r="BA1248" s="27" t="str">
        <f>IFERROR(VLOOKUP(AY1248,vlookup!A$2:I$331,3,FALSE),"")</f>
        <v/>
      </c>
      <c r="BB1248" s="5"/>
      <c r="BC1248" s="27" t="str">
        <f>IFERROR(VLOOKUP(BB1248,vlookup!D$2:E$331,2,FALSE),"")</f>
        <v/>
      </c>
      <c r="BD1248" s="5"/>
      <c r="BE1248" s="27" t="str">
        <f t="shared" si="201"/>
        <v/>
      </c>
      <c r="BF1248" s="27" t="str">
        <f>IFERROR(VLOOKUP(BE1248,vlookup!G$2:I$331,2,FALSE),"")</f>
        <v/>
      </c>
      <c r="BG1248" s="27" t="str">
        <f>IFERROR(VLOOKUP(BE1248,vlookup!G$2:I$331,3,FALSE),"")</f>
        <v/>
      </c>
      <c r="BH1248" s="5"/>
      <c r="BI1248" s="6"/>
      <c r="BJ1248" s="6"/>
      <c r="BK1248" s="6"/>
      <c r="BL1248" s="6"/>
    </row>
    <row r="1249" spans="1:64">
      <c r="A1249" s="4"/>
      <c r="B1249" s="5"/>
      <c r="C1249" s="27" t="str">
        <f>IFERROR(VLOOKUP(B1249,vlookup!A$2:I$331,2,FALSE),"")</f>
        <v/>
      </c>
      <c r="D1249" s="27" t="str">
        <f>IFERROR(VLOOKUP(B1249,vlookup!A$2:I$331,3,FALSE),"")</f>
        <v/>
      </c>
      <c r="E1249" s="5"/>
      <c r="F1249" s="27" t="str">
        <f>IFERROR(VLOOKUP(E1249,vlookup!D$2:E$331,2,FALSE),"")</f>
        <v/>
      </c>
      <c r="G1249" s="5"/>
      <c r="H1249" s="27" t="str">
        <f t="shared" si="192"/>
        <v/>
      </c>
      <c r="I1249" s="27" t="str">
        <f>IFERROR(VLOOKUP(H1249,vlookup!G$2:I$331,2,FALSE),"")</f>
        <v/>
      </c>
      <c r="J1249" s="27" t="str">
        <f>IFERROR(VLOOKUP(H1249,vlookup!G$2:I$331,3,FALSE),"")</f>
        <v/>
      </c>
      <c r="K1249" s="5"/>
      <c r="L1249" s="6"/>
      <c r="M1249" s="6"/>
      <c r="N1249" s="6"/>
      <c r="O1249" s="6"/>
      <c r="P1249" s="6"/>
      <c r="Q1249" s="14" t="str">
        <f t="shared" si="193"/>
        <v/>
      </c>
      <c r="R1249" s="5"/>
      <c r="S1249" s="6"/>
      <c r="T1249" s="6"/>
      <c r="U1249" s="5"/>
      <c r="V1249" s="45">
        <f t="shared" si="194"/>
        <v>0</v>
      </c>
      <c r="W1249" s="45">
        <f t="shared" si="195"/>
        <v>0</v>
      </c>
      <c r="X1249" s="45" t="e">
        <f t="shared" si="196"/>
        <v>#VALUE!</v>
      </c>
      <c r="Y1249" s="45">
        <f>IFERROR(VALUE(V1249),VLOOKUP(V1249,DayReplace[],2,0))</f>
        <v>0</v>
      </c>
      <c r="Z1249" s="45">
        <f>IF(V1249=0,1,
IF(OR(AND(COUNTIF(Table12[Normal and Leap Years],X1249),AA1249=3,Y1249=30),
AND(COUNTIF(Table9[MM Year],X1249),COUNTIF(Table13[Always 29-Day Months],AA1249),Y1249=30)),Y1249
-1,Y1249))</f>
        <v>1</v>
      </c>
      <c r="AA1249" s="45">
        <f>IFERROR(VALUE(W1249),VLOOKUP(W1249,MonthReplace[],2,0))</f>
        <v>0</v>
      </c>
      <c r="AB1249" s="45" t="e">
        <f>IF(COUNTIF(Table9[MM Year],X1249),VLOOKUP(AA1249,MonthSerial[],VLOOKUP(X1249,Table9[],3,0)+2,0),DATE(X1249,AA1249,0)-AC1249)</f>
        <v>#VALUE!</v>
      </c>
      <c r="AC1249" s="45" t="e">
        <f>IF(COUNTIF(Table9[MM Year],X1249),
VLOOKUP(X1249,Table9[],5,0),
DATE(X1249,1,0))</f>
        <v>#VALUE!</v>
      </c>
      <c r="AD1249" s="46" t="e">
        <f>IF(AA1249=0,DATE(YEAR(AC1249+1),7,16),
IF(V1249=0,IF(COUNTIF(Table9[MM Year],X1249),AC1249+AB1249+Z1249+15-DAY(AC1249+AB1249+Z1249+15)+16,AC1249+AB1249+Z1249-DAY(AC1249+AB1249+Z1249)+16),
IF(COUNTIF(Table9[MM Year],X1249),
IF(AC1249+AB1249+Z1249&lt;VLOOKUP(X1249,Table9[],7,0),AC1249
+AB1249+Z1249+VLOOKUP(X1249,Table9[],4,0),AC1249+AB1249+Z1249),AC1249
+AB1249+Z1249)))</f>
        <v>#VALUE!</v>
      </c>
      <c r="AE1249" s="42"/>
      <c r="AF1249" s="15" t="str">
        <f>IFERROR(IF(COUNTIF(Table9[MM Year],X1249),
IF(AD1249&lt;VLOOKUP(X1249,Table9[],7,0),AD1249
+VLOOKUP(X1249,Table9[],4,0),AD1249),AD1249
),"")</f>
        <v/>
      </c>
      <c r="AG1249" s="5"/>
      <c r="AH1249" s="5"/>
      <c r="AI1249" s="5"/>
      <c r="AJ1249" s="6"/>
      <c r="AK1249" s="6"/>
      <c r="AL1249" s="12" t="str">
        <f t="shared" si="197"/>
        <v/>
      </c>
      <c r="AM1249" s="5"/>
      <c r="AN1249" s="27" t="str">
        <f t="shared" si="198"/>
        <v/>
      </c>
      <c r="AO1249" s="5"/>
      <c r="AP1249" s="5"/>
      <c r="AQ1249" s="6"/>
      <c r="AR1249" s="12" t="str">
        <f t="shared" si="199"/>
        <v/>
      </c>
      <c r="AS1249" s="6"/>
      <c r="AT1249" s="5"/>
      <c r="AU1249" s="53"/>
      <c r="AV1249" s="53"/>
      <c r="AW1249" s="54"/>
      <c r="AX1249" s="15" t="str">
        <f t="shared" si="200"/>
        <v/>
      </c>
      <c r="AY1249" s="5"/>
      <c r="AZ1249" s="27" t="str">
        <f>IFERROR(VLOOKUP(AY1249,vlookup!A$2:I$331,2,FALSE),"")</f>
        <v/>
      </c>
      <c r="BA1249" s="27" t="str">
        <f>IFERROR(VLOOKUP(AY1249,vlookup!A$2:I$331,3,FALSE),"")</f>
        <v/>
      </c>
      <c r="BB1249" s="5"/>
      <c r="BC1249" s="27" t="str">
        <f>IFERROR(VLOOKUP(BB1249,vlookup!D$2:E$331,2,FALSE),"")</f>
        <v/>
      </c>
      <c r="BD1249" s="5"/>
      <c r="BE1249" s="27" t="str">
        <f t="shared" si="201"/>
        <v/>
      </c>
      <c r="BF1249" s="27" t="str">
        <f>IFERROR(VLOOKUP(BE1249,vlookup!G$2:I$331,2,FALSE),"")</f>
        <v/>
      </c>
      <c r="BG1249" s="27" t="str">
        <f>IFERROR(VLOOKUP(BE1249,vlookup!G$2:I$331,3,FALSE),"")</f>
        <v/>
      </c>
      <c r="BH1249" s="5"/>
      <c r="BI1249" s="6"/>
      <c r="BJ1249" s="6"/>
      <c r="BK1249" s="6"/>
      <c r="BL1249" s="6"/>
    </row>
    <row r="1250" spans="1:64">
      <c r="A1250" s="4"/>
      <c r="B1250" s="5"/>
      <c r="C1250" s="27" t="str">
        <f>IFERROR(VLOOKUP(B1250,vlookup!A$2:I$331,2,FALSE),"")</f>
        <v/>
      </c>
      <c r="D1250" s="27" t="str">
        <f>IFERROR(VLOOKUP(B1250,vlookup!A$2:I$331,3,FALSE),"")</f>
        <v/>
      </c>
      <c r="E1250" s="5"/>
      <c r="F1250" s="27" t="str">
        <f>IFERROR(VLOOKUP(E1250,vlookup!D$2:E$331,2,FALSE),"")</f>
        <v/>
      </c>
      <c r="G1250" s="5"/>
      <c r="H1250" s="27" t="str">
        <f t="shared" si="192"/>
        <v/>
      </c>
      <c r="I1250" s="27" t="str">
        <f>IFERROR(VLOOKUP(H1250,vlookup!G$2:I$331,2,FALSE),"")</f>
        <v/>
      </c>
      <c r="J1250" s="27" t="str">
        <f>IFERROR(VLOOKUP(H1250,vlookup!G$2:I$331,3,FALSE),"")</f>
        <v/>
      </c>
      <c r="K1250" s="5"/>
      <c r="L1250" s="6"/>
      <c r="M1250" s="6"/>
      <c r="N1250" s="6"/>
      <c r="O1250" s="6"/>
      <c r="P1250" s="6"/>
      <c r="Q1250" s="14" t="str">
        <f t="shared" si="193"/>
        <v/>
      </c>
      <c r="R1250" s="5"/>
      <c r="S1250" s="6"/>
      <c r="T1250" s="6"/>
      <c r="U1250" s="5"/>
      <c r="V1250" s="45">
        <f t="shared" si="194"/>
        <v>0</v>
      </c>
      <c r="W1250" s="45">
        <f t="shared" si="195"/>
        <v>0</v>
      </c>
      <c r="X1250" s="45" t="e">
        <f t="shared" si="196"/>
        <v>#VALUE!</v>
      </c>
      <c r="Y1250" s="45">
        <f>IFERROR(VALUE(V1250),VLOOKUP(V1250,DayReplace[],2,0))</f>
        <v>0</v>
      </c>
      <c r="Z1250" s="45">
        <f>IF(V1250=0,1,
IF(OR(AND(COUNTIF(Table12[Normal and Leap Years],X1250),AA1250=3,Y1250=30),
AND(COUNTIF(Table9[MM Year],X1250),COUNTIF(Table13[Always 29-Day Months],AA1250),Y1250=30)),Y1250
-1,Y1250))</f>
        <v>1</v>
      </c>
      <c r="AA1250" s="45">
        <f>IFERROR(VALUE(W1250),VLOOKUP(W1250,MonthReplace[],2,0))</f>
        <v>0</v>
      </c>
      <c r="AB1250" s="45" t="e">
        <f>IF(COUNTIF(Table9[MM Year],X1250),VLOOKUP(AA1250,MonthSerial[],VLOOKUP(X1250,Table9[],3,0)+2,0),DATE(X1250,AA1250,0)-AC1250)</f>
        <v>#VALUE!</v>
      </c>
      <c r="AC1250" s="45" t="e">
        <f>IF(COUNTIF(Table9[MM Year],X1250),
VLOOKUP(X1250,Table9[],5,0),
DATE(X1250,1,0))</f>
        <v>#VALUE!</v>
      </c>
      <c r="AD1250" s="46" t="e">
        <f>IF(AA1250=0,DATE(YEAR(AC1250+1),7,16),
IF(V1250=0,IF(COUNTIF(Table9[MM Year],X1250),AC1250+AB1250+Z1250+15-DAY(AC1250+AB1250+Z1250+15)+16,AC1250+AB1250+Z1250-DAY(AC1250+AB1250+Z1250)+16),
IF(COUNTIF(Table9[MM Year],X1250),
IF(AC1250+AB1250+Z1250&lt;VLOOKUP(X1250,Table9[],7,0),AC1250
+AB1250+Z1250+VLOOKUP(X1250,Table9[],4,0),AC1250+AB1250+Z1250),AC1250
+AB1250+Z1250)))</f>
        <v>#VALUE!</v>
      </c>
      <c r="AE1250" s="42"/>
      <c r="AF1250" s="15" t="str">
        <f>IFERROR(IF(COUNTIF(Table9[MM Year],X1250),
IF(AD1250&lt;VLOOKUP(X1250,Table9[],7,0),AD1250
+VLOOKUP(X1250,Table9[],4,0),AD1250),AD1250
),"")</f>
        <v/>
      </c>
      <c r="AG1250" s="5"/>
      <c r="AH1250" s="5"/>
      <c r="AI1250" s="5"/>
      <c r="AJ1250" s="6"/>
      <c r="AK1250" s="6"/>
      <c r="AL1250" s="12" t="str">
        <f t="shared" si="197"/>
        <v/>
      </c>
      <c r="AM1250" s="5"/>
      <c r="AN1250" s="27" t="str">
        <f t="shared" si="198"/>
        <v/>
      </c>
      <c r="AO1250" s="5"/>
      <c r="AP1250" s="5"/>
      <c r="AQ1250" s="6"/>
      <c r="AR1250" s="12" t="str">
        <f t="shared" si="199"/>
        <v/>
      </c>
      <c r="AS1250" s="6"/>
      <c r="AT1250" s="5"/>
      <c r="AU1250" s="53"/>
      <c r="AV1250" s="53"/>
      <c r="AW1250" s="54"/>
      <c r="AX1250" s="15" t="str">
        <f t="shared" si="200"/>
        <v/>
      </c>
      <c r="AY1250" s="5"/>
      <c r="AZ1250" s="27" t="str">
        <f>IFERROR(VLOOKUP(AY1250,vlookup!A$2:I$331,2,FALSE),"")</f>
        <v/>
      </c>
      <c r="BA1250" s="27" t="str">
        <f>IFERROR(VLOOKUP(AY1250,vlookup!A$2:I$331,3,FALSE),"")</f>
        <v/>
      </c>
      <c r="BB1250" s="5"/>
      <c r="BC1250" s="27" t="str">
        <f>IFERROR(VLOOKUP(BB1250,vlookup!D$2:E$331,2,FALSE),"")</f>
        <v/>
      </c>
      <c r="BD1250" s="5"/>
      <c r="BE1250" s="27" t="str">
        <f t="shared" si="201"/>
        <v/>
      </c>
      <c r="BF1250" s="27" t="str">
        <f>IFERROR(VLOOKUP(BE1250,vlookup!G$2:I$331,2,FALSE),"")</f>
        <v/>
      </c>
      <c r="BG1250" s="27" t="str">
        <f>IFERROR(VLOOKUP(BE1250,vlookup!G$2:I$331,3,FALSE),"")</f>
        <v/>
      </c>
      <c r="BH1250" s="5"/>
      <c r="BI1250" s="6"/>
      <c r="BJ1250" s="6"/>
      <c r="BK1250" s="6"/>
      <c r="BL1250" s="6"/>
    </row>
    <row r="1251" spans="1:64">
      <c r="A1251" s="4"/>
      <c r="B1251" s="5"/>
      <c r="C1251" s="27" t="str">
        <f>IFERROR(VLOOKUP(B1251,vlookup!A$2:I$331,2,FALSE),"")</f>
        <v/>
      </c>
      <c r="D1251" s="27" t="str">
        <f>IFERROR(VLOOKUP(B1251,vlookup!A$2:I$331,3,FALSE),"")</f>
        <v/>
      </c>
      <c r="E1251" s="5"/>
      <c r="F1251" s="27" t="str">
        <f>IFERROR(VLOOKUP(E1251,vlookup!D$2:E$331,2,FALSE),"")</f>
        <v/>
      </c>
      <c r="G1251" s="5"/>
      <c r="H1251" s="27" t="str">
        <f t="shared" si="192"/>
        <v/>
      </c>
      <c r="I1251" s="27" t="str">
        <f>IFERROR(VLOOKUP(H1251,vlookup!G$2:I$331,2,FALSE),"")</f>
        <v/>
      </c>
      <c r="J1251" s="27" t="str">
        <f>IFERROR(VLOOKUP(H1251,vlookup!G$2:I$331,3,FALSE),"")</f>
        <v/>
      </c>
      <c r="K1251" s="5"/>
      <c r="L1251" s="6"/>
      <c r="M1251" s="6"/>
      <c r="N1251" s="6"/>
      <c r="O1251" s="6"/>
      <c r="P1251" s="6"/>
      <c r="Q1251" s="14" t="str">
        <f t="shared" si="193"/>
        <v/>
      </c>
      <c r="R1251" s="5"/>
      <c r="S1251" s="6"/>
      <c r="T1251" s="6"/>
      <c r="U1251" s="5"/>
      <c r="V1251" s="45">
        <f t="shared" si="194"/>
        <v>0</v>
      </c>
      <c r="W1251" s="45">
        <f t="shared" si="195"/>
        <v>0</v>
      </c>
      <c r="X1251" s="45" t="e">
        <f t="shared" si="196"/>
        <v>#VALUE!</v>
      </c>
      <c r="Y1251" s="45">
        <f>IFERROR(VALUE(V1251),VLOOKUP(V1251,DayReplace[],2,0))</f>
        <v>0</v>
      </c>
      <c r="Z1251" s="45">
        <f>IF(V1251=0,1,
IF(OR(AND(COUNTIF(Table12[Normal and Leap Years],X1251),AA1251=3,Y1251=30),
AND(COUNTIF(Table9[MM Year],X1251),COUNTIF(Table13[Always 29-Day Months],AA1251),Y1251=30)),Y1251
-1,Y1251))</f>
        <v>1</v>
      </c>
      <c r="AA1251" s="45">
        <f>IFERROR(VALUE(W1251),VLOOKUP(W1251,MonthReplace[],2,0))</f>
        <v>0</v>
      </c>
      <c r="AB1251" s="45" t="e">
        <f>IF(COUNTIF(Table9[MM Year],X1251),VLOOKUP(AA1251,MonthSerial[],VLOOKUP(X1251,Table9[],3,0)+2,0),DATE(X1251,AA1251,0)-AC1251)</f>
        <v>#VALUE!</v>
      </c>
      <c r="AC1251" s="45" t="e">
        <f>IF(COUNTIF(Table9[MM Year],X1251),
VLOOKUP(X1251,Table9[],5,0),
DATE(X1251,1,0))</f>
        <v>#VALUE!</v>
      </c>
      <c r="AD1251" s="46" t="e">
        <f>IF(AA1251=0,DATE(YEAR(AC1251+1),7,16),
IF(V1251=0,IF(COUNTIF(Table9[MM Year],X1251),AC1251+AB1251+Z1251+15-DAY(AC1251+AB1251+Z1251+15)+16,AC1251+AB1251+Z1251-DAY(AC1251+AB1251+Z1251)+16),
IF(COUNTIF(Table9[MM Year],X1251),
IF(AC1251+AB1251+Z1251&lt;VLOOKUP(X1251,Table9[],7,0),AC1251
+AB1251+Z1251+VLOOKUP(X1251,Table9[],4,0),AC1251+AB1251+Z1251),AC1251
+AB1251+Z1251)))</f>
        <v>#VALUE!</v>
      </c>
      <c r="AE1251" s="42"/>
      <c r="AF1251" s="15" t="str">
        <f>IFERROR(IF(COUNTIF(Table9[MM Year],X1251),
IF(AD1251&lt;VLOOKUP(X1251,Table9[],7,0),AD1251
+VLOOKUP(X1251,Table9[],4,0),AD1251),AD1251
),"")</f>
        <v/>
      </c>
      <c r="AG1251" s="5"/>
      <c r="AH1251" s="5"/>
      <c r="AI1251" s="5"/>
      <c r="AJ1251" s="6"/>
      <c r="AK1251" s="6"/>
      <c r="AL1251" s="12" t="str">
        <f t="shared" si="197"/>
        <v/>
      </c>
      <c r="AM1251" s="5"/>
      <c r="AN1251" s="27" t="str">
        <f t="shared" si="198"/>
        <v/>
      </c>
      <c r="AO1251" s="5"/>
      <c r="AP1251" s="5"/>
      <c r="AQ1251" s="6"/>
      <c r="AR1251" s="12" t="str">
        <f t="shared" si="199"/>
        <v/>
      </c>
      <c r="AS1251" s="6"/>
      <c r="AT1251" s="5"/>
      <c r="AU1251" s="53"/>
      <c r="AV1251" s="53"/>
      <c r="AW1251" s="54"/>
      <c r="AX1251" s="15" t="str">
        <f t="shared" si="200"/>
        <v/>
      </c>
      <c r="AY1251" s="5"/>
      <c r="AZ1251" s="27" t="str">
        <f>IFERROR(VLOOKUP(AY1251,vlookup!A$2:I$331,2,FALSE),"")</f>
        <v/>
      </c>
      <c r="BA1251" s="27" t="str">
        <f>IFERROR(VLOOKUP(AY1251,vlookup!A$2:I$331,3,FALSE),"")</f>
        <v/>
      </c>
      <c r="BB1251" s="5"/>
      <c r="BC1251" s="27" t="str">
        <f>IFERROR(VLOOKUP(BB1251,vlookup!D$2:E$331,2,FALSE),"")</f>
        <v/>
      </c>
      <c r="BD1251" s="5"/>
      <c r="BE1251" s="27" t="str">
        <f t="shared" si="201"/>
        <v/>
      </c>
      <c r="BF1251" s="27" t="str">
        <f>IFERROR(VLOOKUP(BE1251,vlookup!G$2:I$331,2,FALSE),"")</f>
        <v/>
      </c>
      <c r="BG1251" s="27" t="str">
        <f>IFERROR(VLOOKUP(BE1251,vlookup!G$2:I$331,3,FALSE),"")</f>
        <v/>
      </c>
      <c r="BH1251" s="5"/>
      <c r="BI1251" s="6"/>
      <c r="BJ1251" s="6"/>
      <c r="BK1251" s="6"/>
      <c r="BL1251" s="6"/>
    </row>
    <row r="1252" spans="1:64">
      <c r="A1252" s="4"/>
      <c r="B1252" s="5"/>
      <c r="C1252" s="27" t="str">
        <f>IFERROR(VLOOKUP(B1252,vlookup!A$2:I$331,2,FALSE),"")</f>
        <v/>
      </c>
      <c r="D1252" s="27" t="str">
        <f>IFERROR(VLOOKUP(B1252,vlookup!A$2:I$331,3,FALSE),"")</f>
        <v/>
      </c>
      <c r="E1252" s="5"/>
      <c r="F1252" s="27" t="str">
        <f>IFERROR(VLOOKUP(E1252,vlookup!D$2:E$331,2,FALSE),"")</f>
        <v/>
      </c>
      <c r="G1252" s="5"/>
      <c r="H1252" s="27" t="str">
        <f t="shared" si="192"/>
        <v/>
      </c>
      <c r="I1252" s="27" t="str">
        <f>IFERROR(VLOOKUP(H1252,vlookup!G$2:I$331,2,FALSE),"")</f>
        <v/>
      </c>
      <c r="J1252" s="27" t="str">
        <f>IFERROR(VLOOKUP(H1252,vlookup!G$2:I$331,3,FALSE),"")</f>
        <v/>
      </c>
      <c r="K1252" s="5"/>
      <c r="L1252" s="6"/>
      <c r="M1252" s="6"/>
      <c r="N1252" s="6"/>
      <c r="O1252" s="6"/>
      <c r="P1252" s="6"/>
      <c r="Q1252" s="14" t="str">
        <f t="shared" si="193"/>
        <v/>
      </c>
      <c r="R1252" s="5"/>
      <c r="S1252" s="6"/>
      <c r="T1252" s="6"/>
      <c r="U1252" s="5"/>
      <c r="V1252" s="45">
        <f t="shared" si="194"/>
        <v>0</v>
      </c>
      <c r="W1252" s="45">
        <f t="shared" si="195"/>
        <v>0</v>
      </c>
      <c r="X1252" s="45" t="e">
        <f t="shared" si="196"/>
        <v>#VALUE!</v>
      </c>
      <c r="Y1252" s="45">
        <f>IFERROR(VALUE(V1252),VLOOKUP(V1252,DayReplace[],2,0))</f>
        <v>0</v>
      </c>
      <c r="Z1252" s="45">
        <f>IF(V1252=0,1,
IF(OR(AND(COUNTIF(Table12[Normal and Leap Years],X1252),AA1252=3,Y1252=30),
AND(COUNTIF(Table9[MM Year],X1252),COUNTIF(Table13[Always 29-Day Months],AA1252),Y1252=30)),Y1252
-1,Y1252))</f>
        <v>1</v>
      </c>
      <c r="AA1252" s="45">
        <f>IFERROR(VALUE(W1252),VLOOKUP(W1252,MonthReplace[],2,0))</f>
        <v>0</v>
      </c>
      <c r="AB1252" s="45" t="e">
        <f>IF(COUNTIF(Table9[MM Year],X1252),VLOOKUP(AA1252,MonthSerial[],VLOOKUP(X1252,Table9[],3,0)+2,0),DATE(X1252,AA1252,0)-AC1252)</f>
        <v>#VALUE!</v>
      </c>
      <c r="AC1252" s="45" t="e">
        <f>IF(COUNTIF(Table9[MM Year],X1252),
VLOOKUP(X1252,Table9[],5,0),
DATE(X1252,1,0))</f>
        <v>#VALUE!</v>
      </c>
      <c r="AD1252" s="46" t="e">
        <f>IF(AA1252=0,DATE(YEAR(AC1252+1),7,16),
IF(V1252=0,IF(COUNTIF(Table9[MM Year],X1252),AC1252+AB1252+Z1252+15-DAY(AC1252+AB1252+Z1252+15)+16,AC1252+AB1252+Z1252-DAY(AC1252+AB1252+Z1252)+16),
IF(COUNTIF(Table9[MM Year],X1252),
IF(AC1252+AB1252+Z1252&lt;VLOOKUP(X1252,Table9[],7,0),AC1252
+AB1252+Z1252+VLOOKUP(X1252,Table9[],4,0),AC1252+AB1252+Z1252),AC1252
+AB1252+Z1252)))</f>
        <v>#VALUE!</v>
      </c>
      <c r="AE1252" s="42"/>
      <c r="AF1252" s="15" t="str">
        <f>IFERROR(IF(COUNTIF(Table9[MM Year],X1252),
IF(AD1252&lt;VLOOKUP(X1252,Table9[],7,0),AD1252
+VLOOKUP(X1252,Table9[],4,0),AD1252),AD1252
),"")</f>
        <v/>
      </c>
      <c r="AG1252" s="5"/>
      <c r="AH1252" s="5"/>
      <c r="AI1252" s="5"/>
      <c r="AJ1252" s="6"/>
      <c r="AK1252" s="6"/>
      <c r="AL1252" s="12" t="str">
        <f t="shared" si="197"/>
        <v/>
      </c>
      <c r="AM1252" s="5"/>
      <c r="AN1252" s="27" t="str">
        <f t="shared" si="198"/>
        <v/>
      </c>
      <c r="AO1252" s="5"/>
      <c r="AP1252" s="5"/>
      <c r="AQ1252" s="6"/>
      <c r="AR1252" s="12" t="str">
        <f t="shared" si="199"/>
        <v/>
      </c>
      <c r="AS1252" s="6"/>
      <c r="AT1252" s="5"/>
      <c r="AU1252" s="53"/>
      <c r="AV1252" s="53"/>
      <c r="AW1252" s="54"/>
      <c r="AX1252" s="15" t="str">
        <f t="shared" si="200"/>
        <v/>
      </c>
      <c r="AY1252" s="5"/>
      <c r="AZ1252" s="27" t="str">
        <f>IFERROR(VLOOKUP(AY1252,vlookup!A$2:I$331,2,FALSE),"")</f>
        <v/>
      </c>
      <c r="BA1252" s="27" t="str">
        <f>IFERROR(VLOOKUP(AY1252,vlookup!A$2:I$331,3,FALSE),"")</f>
        <v/>
      </c>
      <c r="BB1252" s="5"/>
      <c r="BC1252" s="27" t="str">
        <f>IFERROR(VLOOKUP(BB1252,vlookup!D$2:E$331,2,FALSE),"")</f>
        <v/>
      </c>
      <c r="BD1252" s="5"/>
      <c r="BE1252" s="27" t="str">
        <f t="shared" si="201"/>
        <v/>
      </c>
      <c r="BF1252" s="27" t="str">
        <f>IFERROR(VLOOKUP(BE1252,vlookup!G$2:I$331,2,FALSE),"")</f>
        <v/>
      </c>
      <c r="BG1252" s="27" t="str">
        <f>IFERROR(VLOOKUP(BE1252,vlookup!G$2:I$331,3,FALSE),"")</f>
        <v/>
      </c>
      <c r="BH1252" s="5"/>
      <c r="BI1252" s="6"/>
      <c r="BJ1252" s="6"/>
      <c r="BK1252" s="6"/>
      <c r="BL1252" s="6"/>
    </row>
    <row r="1253" spans="1:64">
      <c r="A1253" s="4"/>
      <c r="B1253" s="5"/>
      <c r="C1253" s="27" t="str">
        <f>IFERROR(VLOOKUP(B1253,vlookup!A$2:I$331,2,FALSE),"")</f>
        <v/>
      </c>
      <c r="D1253" s="27" t="str">
        <f>IFERROR(VLOOKUP(B1253,vlookup!A$2:I$331,3,FALSE),"")</f>
        <v/>
      </c>
      <c r="E1253" s="5"/>
      <c r="F1253" s="27" t="str">
        <f>IFERROR(VLOOKUP(E1253,vlookup!D$2:E$331,2,FALSE),"")</f>
        <v/>
      </c>
      <c r="G1253" s="5"/>
      <c r="H1253" s="27" t="str">
        <f t="shared" si="192"/>
        <v/>
      </c>
      <c r="I1253" s="27" t="str">
        <f>IFERROR(VLOOKUP(H1253,vlookup!G$2:I$331,2,FALSE),"")</f>
        <v/>
      </c>
      <c r="J1253" s="27" t="str">
        <f>IFERROR(VLOOKUP(H1253,vlookup!G$2:I$331,3,FALSE),"")</f>
        <v/>
      </c>
      <c r="K1253" s="5"/>
      <c r="L1253" s="6"/>
      <c r="M1253" s="6"/>
      <c r="N1253" s="6"/>
      <c r="O1253" s="6"/>
      <c r="P1253" s="6"/>
      <c r="Q1253" s="14" t="str">
        <f t="shared" si="193"/>
        <v/>
      </c>
      <c r="R1253" s="5"/>
      <c r="S1253" s="6"/>
      <c r="T1253" s="6"/>
      <c r="U1253" s="5"/>
      <c r="V1253" s="45">
        <f t="shared" si="194"/>
        <v>0</v>
      </c>
      <c r="W1253" s="45">
        <f t="shared" si="195"/>
        <v>0</v>
      </c>
      <c r="X1253" s="45" t="e">
        <f t="shared" si="196"/>
        <v>#VALUE!</v>
      </c>
      <c r="Y1253" s="45">
        <f>IFERROR(VALUE(V1253),VLOOKUP(V1253,DayReplace[],2,0))</f>
        <v>0</v>
      </c>
      <c r="Z1253" s="45">
        <f>IF(V1253=0,1,
IF(OR(AND(COUNTIF(Table12[Normal and Leap Years],X1253),AA1253=3,Y1253=30),
AND(COUNTIF(Table9[MM Year],X1253),COUNTIF(Table13[Always 29-Day Months],AA1253),Y1253=30)),Y1253
-1,Y1253))</f>
        <v>1</v>
      </c>
      <c r="AA1253" s="45">
        <f>IFERROR(VALUE(W1253),VLOOKUP(W1253,MonthReplace[],2,0))</f>
        <v>0</v>
      </c>
      <c r="AB1253" s="45" t="e">
        <f>IF(COUNTIF(Table9[MM Year],X1253),VLOOKUP(AA1253,MonthSerial[],VLOOKUP(X1253,Table9[],3,0)+2,0),DATE(X1253,AA1253,0)-AC1253)</f>
        <v>#VALUE!</v>
      </c>
      <c r="AC1253" s="45" t="e">
        <f>IF(COUNTIF(Table9[MM Year],X1253),
VLOOKUP(X1253,Table9[],5,0),
DATE(X1253,1,0))</f>
        <v>#VALUE!</v>
      </c>
      <c r="AD1253" s="46" t="e">
        <f>IF(AA1253=0,DATE(YEAR(AC1253+1),7,16),
IF(V1253=0,IF(COUNTIF(Table9[MM Year],X1253),AC1253+AB1253+Z1253+15-DAY(AC1253+AB1253+Z1253+15)+16,AC1253+AB1253+Z1253-DAY(AC1253+AB1253+Z1253)+16),
IF(COUNTIF(Table9[MM Year],X1253),
IF(AC1253+AB1253+Z1253&lt;VLOOKUP(X1253,Table9[],7,0),AC1253
+AB1253+Z1253+VLOOKUP(X1253,Table9[],4,0),AC1253+AB1253+Z1253),AC1253
+AB1253+Z1253)))</f>
        <v>#VALUE!</v>
      </c>
      <c r="AE1253" s="42"/>
      <c r="AF1253" s="15" t="str">
        <f>IFERROR(IF(COUNTIF(Table9[MM Year],X1253),
IF(AD1253&lt;VLOOKUP(X1253,Table9[],7,0),AD1253
+VLOOKUP(X1253,Table9[],4,0),AD1253),AD1253
),"")</f>
        <v/>
      </c>
      <c r="AG1253" s="5"/>
      <c r="AH1253" s="5"/>
      <c r="AI1253" s="5"/>
      <c r="AJ1253" s="6"/>
      <c r="AK1253" s="6"/>
      <c r="AL1253" s="12" t="str">
        <f t="shared" si="197"/>
        <v/>
      </c>
      <c r="AM1253" s="5"/>
      <c r="AN1253" s="27" t="str">
        <f t="shared" si="198"/>
        <v/>
      </c>
      <c r="AO1253" s="5"/>
      <c r="AP1253" s="5"/>
      <c r="AQ1253" s="6"/>
      <c r="AR1253" s="12" t="str">
        <f t="shared" si="199"/>
        <v/>
      </c>
      <c r="AS1253" s="6"/>
      <c r="AT1253" s="5"/>
      <c r="AU1253" s="53"/>
      <c r="AV1253" s="53"/>
      <c r="AW1253" s="54"/>
      <c r="AX1253" s="15" t="str">
        <f t="shared" si="200"/>
        <v/>
      </c>
      <c r="AY1253" s="5"/>
      <c r="AZ1253" s="27" t="str">
        <f>IFERROR(VLOOKUP(AY1253,vlookup!A$2:I$331,2,FALSE),"")</f>
        <v/>
      </c>
      <c r="BA1253" s="27" t="str">
        <f>IFERROR(VLOOKUP(AY1253,vlookup!A$2:I$331,3,FALSE),"")</f>
        <v/>
      </c>
      <c r="BB1253" s="5"/>
      <c r="BC1253" s="27" t="str">
        <f>IFERROR(VLOOKUP(BB1253,vlookup!D$2:E$331,2,FALSE),"")</f>
        <v/>
      </c>
      <c r="BD1253" s="5"/>
      <c r="BE1253" s="27" t="str">
        <f t="shared" si="201"/>
        <v/>
      </c>
      <c r="BF1253" s="27" t="str">
        <f>IFERROR(VLOOKUP(BE1253,vlookup!G$2:I$331,2,FALSE),"")</f>
        <v/>
      </c>
      <c r="BG1253" s="27" t="str">
        <f>IFERROR(VLOOKUP(BE1253,vlookup!G$2:I$331,3,FALSE),"")</f>
        <v/>
      </c>
      <c r="BH1253" s="5"/>
      <c r="BI1253" s="6"/>
      <c r="BJ1253" s="6"/>
      <c r="BK1253" s="6"/>
      <c r="BL1253" s="6"/>
    </row>
    <row r="1254" spans="1:64">
      <c r="A1254" s="4"/>
      <c r="B1254" s="5"/>
      <c r="C1254" s="27" t="str">
        <f>IFERROR(VLOOKUP(B1254,vlookup!A$2:I$331,2,FALSE),"")</f>
        <v/>
      </c>
      <c r="D1254" s="27" t="str">
        <f>IFERROR(VLOOKUP(B1254,vlookup!A$2:I$331,3,FALSE),"")</f>
        <v/>
      </c>
      <c r="E1254" s="5"/>
      <c r="F1254" s="27" t="str">
        <f>IFERROR(VLOOKUP(E1254,vlookup!D$2:E$331,2,FALSE),"")</f>
        <v/>
      </c>
      <c r="G1254" s="5"/>
      <c r="H1254" s="27" t="str">
        <f t="shared" si="192"/>
        <v/>
      </c>
      <c r="I1254" s="27" t="str">
        <f>IFERROR(VLOOKUP(H1254,vlookup!G$2:I$331,2,FALSE),"")</f>
        <v/>
      </c>
      <c r="J1254" s="27" t="str">
        <f>IFERROR(VLOOKUP(H1254,vlookup!G$2:I$331,3,FALSE),"")</f>
        <v/>
      </c>
      <c r="K1254" s="5"/>
      <c r="L1254" s="6"/>
      <c r="M1254" s="6"/>
      <c r="N1254" s="6"/>
      <c r="O1254" s="6"/>
      <c r="P1254" s="6"/>
      <c r="Q1254" s="14" t="str">
        <f t="shared" si="193"/>
        <v/>
      </c>
      <c r="R1254" s="5"/>
      <c r="S1254" s="6"/>
      <c r="T1254" s="6"/>
      <c r="U1254" s="5"/>
      <c r="V1254" s="45">
        <f t="shared" si="194"/>
        <v>0</v>
      </c>
      <c r="W1254" s="45">
        <f t="shared" si="195"/>
        <v>0</v>
      </c>
      <c r="X1254" s="45" t="e">
        <f t="shared" si="196"/>
        <v>#VALUE!</v>
      </c>
      <c r="Y1254" s="45">
        <f>IFERROR(VALUE(V1254),VLOOKUP(V1254,DayReplace[],2,0))</f>
        <v>0</v>
      </c>
      <c r="Z1254" s="45">
        <f>IF(V1254=0,1,
IF(OR(AND(COUNTIF(Table12[Normal and Leap Years],X1254),AA1254=3,Y1254=30),
AND(COUNTIF(Table9[MM Year],X1254),COUNTIF(Table13[Always 29-Day Months],AA1254),Y1254=30)),Y1254
-1,Y1254))</f>
        <v>1</v>
      </c>
      <c r="AA1254" s="45">
        <f>IFERROR(VALUE(W1254),VLOOKUP(W1254,MonthReplace[],2,0))</f>
        <v>0</v>
      </c>
      <c r="AB1254" s="45" t="e">
        <f>IF(COUNTIF(Table9[MM Year],X1254),VLOOKUP(AA1254,MonthSerial[],VLOOKUP(X1254,Table9[],3,0)+2,0),DATE(X1254,AA1254,0)-AC1254)</f>
        <v>#VALUE!</v>
      </c>
      <c r="AC1254" s="45" t="e">
        <f>IF(COUNTIF(Table9[MM Year],X1254),
VLOOKUP(X1254,Table9[],5,0),
DATE(X1254,1,0))</f>
        <v>#VALUE!</v>
      </c>
      <c r="AD1254" s="46" t="e">
        <f>IF(AA1254=0,DATE(YEAR(AC1254+1),7,16),
IF(V1254=0,IF(COUNTIF(Table9[MM Year],X1254),AC1254+AB1254+Z1254+15-DAY(AC1254+AB1254+Z1254+15)+16,AC1254+AB1254+Z1254-DAY(AC1254+AB1254+Z1254)+16),
IF(COUNTIF(Table9[MM Year],X1254),
IF(AC1254+AB1254+Z1254&lt;VLOOKUP(X1254,Table9[],7,0),AC1254
+AB1254+Z1254+VLOOKUP(X1254,Table9[],4,0),AC1254+AB1254+Z1254),AC1254
+AB1254+Z1254)))</f>
        <v>#VALUE!</v>
      </c>
      <c r="AE1254" s="42"/>
      <c r="AF1254" s="15" t="str">
        <f>IFERROR(IF(COUNTIF(Table9[MM Year],X1254),
IF(AD1254&lt;VLOOKUP(X1254,Table9[],7,0),AD1254
+VLOOKUP(X1254,Table9[],4,0),AD1254),AD1254
),"")</f>
        <v/>
      </c>
      <c r="AG1254" s="5"/>
      <c r="AH1254" s="5"/>
      <c r="AI1254" s="5"/>
      <c r="AJ1254" s="6"/>
      <c r="AK1254" s="6"/>
      <c r="AL1254" s="12" t="str">
        <f t="shared" si="197"/>
        <v/>
      </c>
      <c r="AM1254" s="5"/>
      <c r="AN1254" s="27" t="str">
        <f t="shared" si="198"/>
        <v/>
      </c>
      <c r="AO1254" s="5"/>
      <c r="AP1254" s="5"/>
      <c r="AQ1254" s="6"/>
      <c r="AR1254" s="12" t="str">
        <f t="shared" si="199"/>
        <v/>
      </c>
      <c r="AS1254" s="6"/>
      <c r="AT1254" s="5"/>
      <c r="AU1254" s="53"/>
      <c r="AV1254" s="53"/>
      <c r="AW1254" s="54"/>
      <c r="AX1254" s="15" t="str">
        <f t="shared" si="200"/>
        <v/>
      </c>
      <c r="AY1254" s="5"/>
      <c r="AZ1254" s="27" t="str">
        <f>IFERROR(VLOOKUP(AY1254,vlookup!A$2:I$331,2,FALSE),"")</f>
        <v/>
      </c>
      <c r="BA1254" s="27" t="str">
        <f>IFERROR(VLOOKUP(AY1254,vlookup!A$2:I$331,3,FALSE),"")</f>
        <v/>
      </c>
      <c r="BB1254" s="5"/>
      <c r="BC1254" s="27" t="str">
        <f>IFERROR(VLOOKUP(BB1254,vlookup!D$2:E$331,2,FALSE),"")</f>
        <v/>
      </c>
      <c r="BD1254" s="5"/>
      <c r="BE1254" s="27" t="str">
        <f t="shared" si="201"/>
        <v/>
      </c>
      <c r="BF1254" s="27" t="str">
        <f>IFERROR(VLOOKUP(BE1254,vlookup!G$2:I$331,2,FALSE),"")</f>
        <v/>
      </c>
      <c r="BG1254" s="27" t="str">
        <f>IFERROR(VLOOKUP(BE1254,vlookup!G$2:I$331,3,FALSE),"")</f>
        <v/>
      </c>
      <c r="BH1254" s="5"/>
      <c r="BI1254" s="6"/>
      <c r="BJ1254" s="6"/>
      <c r="BK1254" s="6"/>
      <c r="BL1254" s="6"/>
    </row>
    <row r="1255" spans="1:64">
      <c r="A1255" s="4"/>
      <c r="B1255" s="5"/>
      <c r="C1255" s="27" t="str">
        <f>IFERROR(VLOOKUP(B1255,vlookup!A$2:I$331,2,FALSE),"")</f>
        <v/>
      </c>
      <c r="D1255" s="27" t="str">
        <f>IFERROR(VLOOKUP(B1255,vlookup!A$2:I$331,3,FALSE),"")</f>
        <v/>
      </c>
      <c r="E1255" s="5"/>
      <c r="F1255" s="27" t="str">
        <f>IFERROR(VLOOKUP(E1255,vlookup!D$2:E$331,2,FALSE),"")</f>
        <v/>
      </c>
      <c r="G1255" s="5"/>
      <c r="H1255" s="27" t="str">
        <f t="shared" si="192"/>
        <v/>
      </c>
      <c r="I1255" s="27" t="str">
        <f>IFERROR(VLOOKUP(H1255,vlookup!G$2:I$331,2,FALSE),"")</f>
        <v/>
      </c>
      <c r="J1255" s="27" t="str">
        <f>IFERROR(VLOOKUP(H1255,vlookup!G$2:I$331,3,FALSE),"")</f>
        <v/>
      </c>
      <c r="K1255" s="5"/>
      <c r="L1255" s="6"/>
      <c r="M1255" s="6"/>
      <c r="N1255" s="6"/>
      <c r="O1255" s="6"/>
      <c r="P1255" s="6"/>
      <c r="Q1255" s="14" t="str">
        <f t="shared" si="193"/>
        <v/>
      </c>
      <c r="R1255" s="5"/>
      <c r="S1255" s="6"/>
      <c r="T1255" s="6"/>
      <c r="U1255" s="5"/>
      <c r="V1255" s="45">
        <f t="shared" si="194"/>
        <v>0</v>
      </c>
      <c r="W1255" s="45">
        <f t="shared" si="195"/>
        <v>0</v>
      </c>
      <c r="X1255" s="45" t="e">
        <f t="shared" si="196"/>
        <v>#VALUE!</v>
      </c>
      <c r="Y1255" s="45">
        <f>IFERROR(VALUE(V1255),VLOOKUP(V1255,DayReplace[],2,0))</f>
        <v>0</v>
      </c>
      <c r="Z1255" s="45">
        <f>IF(V1255=0,1,
IF(OR(AND(COUNTIF(Table12[Normal and Leap Years],X1255),AA1255=3,Y1255=30),
AND(COUNTIF(Table9[MM Year],X1255),COUNTIF(Table13[Always 29-Day Months],AA1255),Y1255=30)),Y1255
-1,Y1255))</f>
        <v>1</v>
      </c>
      <c r="AA1255" s="45">
        <f>IFERROR(VALUE(W1255),VLOOKUP(W1255,MonthReplace[],2,0))</f>
        <v>0</v>
      </c>
      <c r="AB1255" s="45" t="e">
        <f>IF(COUNTIF(Table9[MM Year],X1255),VLOOKUP(AA1255,MonthSerial[],VLOOKUP(X1255,Table9[],3,0)+2,0),DATE(X1255,AA1255,0)-AC1255)</f>
        <v>#VALUE!</v>
      </c>
      <c r="AC1255" s="45" t="e">
        <f>IF(COUNTIF(Table9[MM Year],X1255),
VLOOKUP(X1255,Table9[],5,0),
DATE(X1255,1,0))</f>
        <v>#VALUE!</v>
      </c>
      <c r="AD1255" s="46" t="e">
        <f>IF(AA1255=0,DATE(YEAR(AC1255+1),7,16),
IF(V1255=0,IF(COUNTIF(Table9[MM Year],X1255),AC1255+AB1255+Z1255+15-DAY(AC1255+AB1255+Z1255+15)+16,AC1255+AB1255+Z1255-DAY(AC1255+AB1255+Z1255)+16),
IF(COUNTIF(Table9[MM Year],X1255),
IF(AC1255+AB1255+Z1255&lt;VLOOKUP(X1255,Table9[],7,0),AC1255
+AB1255+Z1255+VLOOKUP(X1255,Table9[],4,0),AC1255+AB1255+Z1255),AC1255
+AB1255+Z1255)))</f>
        <v>#VALUE!</v>
      </c>
      <c r="AE1255" s="42"/>
      <c r="AF1255" s="15" t="str">
        <f>IFERROR(IF(COUNTIF(Table9[MM Year],X1255),
IF(AD1255&lt;VLOOKUP(X1255,Table9[],7,0),AD1255
+VLOOKUP(X1255,Table9[],4,0),AD1255),AD1255
),"")</f>
        <v/>
      </c>
      <c r="AG1255" s="5"/>
      <c r="AH1255" s="5"/>
      <c r="AI1255" s="5"/>
      <c r="AJ1255" s="6"/>
      <c r="AK1255" s="6"/>
      <c r="AL1255" s="12" t="str">
        <f t="shared" si="197"/>
        <v/>
      </c>
      <c r="AM1255" s="5"/>
      <c r="AN1255" s="27" t="str">
        <f t="shared" si="198"/>
        <v/>
      </c>
      <c r="AO1255" s="5"/>
      <c r="AP1255" s="5"/>
      <c r="AQ1255" s="6"/>
      <c r="AR1255" s="12" t="str">
        <f t="shared" si="199"/>
        <v/>
      </c>
      <c r="AS1255" s="6"/>
      <c r="AT1255" s="5"/>
      <c r="AU1255" s="53"/>
      <c r="AV1255" s="53"/>
      <c r="AW1255" s="54"/>
      <c r="AX1255" s="15" t="str">
        <f t="shared" si="200"/>
        <v/>
      </c>
      <c r="AY1255" s="5"/>
      <c r="AZ1255" s="27" t="str">
        <f>IFERROR(VLOOKUP(AY1255,vlookup!A$2:I$331,2,FALSE),"")</f>
        <v/>
      </c>
      <c r="BA1255" s="27" t="str">
        <f>IFERROR(VLOOKUP(AY1255,vlookup!A$2:I$331,3,FALSE),"")</f>
        <v/>
      </c>
      <c r="BB1255" s="5"/>
      <c r="BC1255" s="27" t="str">
        <f>IFERROR(VLOOKUP(BB1255,vlookup!D$2:E$331,2,FALSE),"")</f>
        <v/>
      </c>
      <c r="BD1255" s="5"/>
      <c r="BE1255" s="27" t="str">
        <f t="shared" si="201"/>
        <v/>
      </c>
      <c r="BF1255" s="27" t="str">
        <f>IFERROR(VLOOKUP(BE1255,vlookup!G$2:I$331,2,FALSE),"")</f>
        <v/>
      </c>
      <c r="BG1255" s="27" t="str">
        <f>IFERROR(VLOOKUP(BE1255,vlookup!G$2:I$331,3,FALSE),"")</f>
        <v/>
      </c>
      <c r="BH1255" s="5"/>
      <c r="BI1255" s="6"/>
      <c r="BJ1255" s="6"/>
      <c r="BK1255" s="6"/>
      <c r="BL1255" s="6"/>
    </row>
    <row r="1256" spans="1:64">
      <c r="A1256" s="4"/>
      <c r="B1256" s="5"/>
      <c r="C1256" s="27" t="str">
        <f>IFERROR(VLOOKUP(B1256,vlookup!A$2:I$331,2,FALSE),"")</f>
        <v/>
      </c>
      <c r="D1256" s="27" t="str">
        <f>IFERROR(VLOOKUP(B1256,vlookup!A$2:I$331,3,FALSE),"")</f>
        <v/>
      </c>
      <c r="E1256" s="5"/>
      <c r="F1256" s="27" t="str">
        <f>IFERROR(VLOOKUP(E1256,vlookup!D$2:E$331,2,FALSE),"")</f>
        <v/>
      </c>
      <c r="G1256" s="5"/>
      <c r="H1256" s="27" t="str">
        <f t="shared" si="192"/>
        <v/>
      </c>
      <c r="I1256" s="27" t="str">
        <f>IFERROR(VLOOKUP(H1256,vlookup!G$2:I$331,2,FALSE),"")</f>
        <v/>
      </c>
      <c r="J1256" s="27" t="str">
        <f>IFERROR(VLOOKUP(H1256,vlookup!G$2:I$331,3,FALSE),"")</f>
        <v/>
      </c>
      <c r="K1256" s="5"/>
      <c r="L1256" s="6"/>
      <c r="M1256" s="6"/>
      <c r="N1256" s="6"/>
      <c r="O1256" s="6"/>
      <c r="P1256" s="6"/>
      <c r="Q1256" s="14" t="str">
        <f t="shared" si="193"/>
        <v/>
      </c>
      <c r="R1256" s="5"/>
      <c r="S1256" s="6"/>
      <c r="T1256" s="6"/>
      <c r="U1256" s="5"/>
      <c r="V1256" s="45">
        <f t="shared" si="194"/>
        <v>0</v>
      </c>
      <c r="W1256" s="45">
        <f t="shared" si="195"/>
        <v>0</v>
      </c>
      <c r="X1256" s="45" t="e">
        <f t="shared" si="196"/>
        <v>#VALUE!</v>
      </c>
      <c r="Y1256" s="45">
        <f>IFERROR(VALUE(V1256),VLOOKUP(V1256,DayReplace[],2,0))</f>
        <v>0</v>
      </c>
      <c r="Z1256" s="45">
        <f>IF(V1256=0,1,
IF(OR(AND(COUNTIF(Table12[Normal and Leap Years],X1256),AA1256=3,Y1256=30),
AND(COUNTIF(Table9[MM Year],X1256),COUNTIF(Table13[Always 29-Day Months],AA1256),Y1256=30)),Y1256
-1,Y1256))</f>
        <v>1</v>
      </c>
      <c r="AA1256" s="45">
        <f>IFERROR(VALUE(W1256),VLOOKUP(W1256,MonthReplace[],2,0))</f>
        <v>0</v>
      </c>
      <c r="AB1256" s="45" t="e">
        <f>IF(COUNTIF(Table9[MM Year],X1256),VLOOKUP(AA1256,MonthSerial[],VLOOKUP(X1256,Table9[],3,0)+2,0),DATE(X1256,AA1256,0)-AC1256)</f>
        <v>#VALUE!</v>
      </c>
      <c r="AC1256" s="45" t="e">
        <f>IF(COUNTIF(Table9[MM Year],X1256),
VLOOKUP(X1256,Table9[],5,0),
DATE(X1256,1,0))</f>
        <v>#VALUE!</v>
      </c>
      <c r="AD1256" s="46" t="e">
        <f>IF(AA1256=0,DATE(YEAR(AC1256+1),7,16),
IF(V1256=0,IF(COUNTIF(Table9[MM Year],X1256),AC1256+AB1256+Z1256+15-DAY(AC1256+AB1256+Z1256+15)+16,AC1256+AB1256+Z1256-DAY(AC1256+AB1256+Z1256)+16),
IF(COUNTIF(Table9[MM Year],X1256),
IF(AC1256+AB1256+Z1256&lt;VLOOKUP(X1256,Table9[],7,0),AC1256
+AB1256+Z1256+VLOOKUP(X1256,Table9[],4,0),AC1256+AB1256+Z1256),AC1256
+AB1256+Z1256)))</f>
        <v>#VALUE!</v>
      </c>
      <c r="AE1256" s="42"/>
      <c r="AF1256" s="15" t="str">
        <f>IFERROR(IF(COUNTIF(Table9[MM Year],X1256),
IF(AD1256&lt;VLOOKUP(X1256,Table9[],7,0),AD1256
+VLOOKUP(X1256,Table9[],4,0),AD1256),AD1256
),"")</f>
        <v/>
      </c>
      <c r="AG1256" s="5"/>
      <c r="AH1256" s="5"/>
      <c r="AI1256" s="5"/>
      <c r="AJ1256" s="6"/>
      <c r="AK1256" s="6"/>
      <c r="AL1256" s="12" t="str">
        <f t="shared" si="197"/>
        <v/>
      </c>
      <c r="AM1256" s="5"/>
      <c r="AN1256" s="27" t="str">
        <f t="shared" si="198"/>
        <v/>
      </c>
      <c r="AO1256" s="5"/>
      <c r="AP1256" s="5"/>
      <c r="AQ1256" s="6"/>
      <c r="AR1256" s="12" t="str">
        <f t="shared" si="199"/>
        <v/>
      </c>
      <c r="AS1256" s="6"/>
      <c r="AT1256" s="5"/>
      <c r="AU1256" s="53"/>
      <c r="AV1256" s="53"/>
      <c r="AW1256" s="54"/>
      <c r="AX1256" s="15" t="str">
        <f t="shared" si="200"/>
        <v/>
      </c>
      <c r="AY1256" s="5"/>
      <c r="AZ1256" s="27" t="str">
        <f>IFERROR(VLOOKUP(AY1256,vlookup!A$2:I$331,2,FALSE),"")</f>
        <v/>
      </c>
      <c r="BA1256" s="27" t="str">
        <f>IFERROR(VLOOKUP(AY1256,vlookup!A$2:I$331,3,FALSE),"")</f>
        <v/>
      </c>
      <c r="BB1256" s="5"/>
      <c r="BC1256" s="27" t="str">
        <f>IFERROR(VLOOKUP(BB1256,vlookup!D$2:E$331,2,FALSE),"")</f>
        <v/>
      </c>
      <c r="BD1256" s="5"/>
      <c r="BE1256" s="27" t="str">
        <f t="shared" si="201"/>
        <v/>
      </c>
      <c r="BF1256" s="27" t="str">
        <f>IFERROR(VLOOKUP(BE1256,vlookup!G$2:I$331,2,FALSE),"")</f>
        <v/>
      </c>
      <c r="BG1256" s="27" t="str">
        <f>IFERROR(VLOOKUP(BE1256,vlookup!G$2:I$331,3,FALSE),"")</f>
        <v/>
      </c>
      <c r="BH1256" s="5"/>
      <c r="BI1256" s="6"/>
      <c r="BJ1256" s="6"/>
      <c r="BK1256" s="6"/>
      <c r="BL1256" s="6"/>
    </row>
    <row r="1257" spans="1:64">
      <c r="A1257" s="4"/>
      <c r="B1257" s="5"/>
      <c r="C1257" s="27" t="str">
        <f>IFERROR(VLOOKUP(B1257,vlookup!A$2:I$331,2,FALSE),"")</f>
        <v/>
      </c>
      <c r="D1257" s="27" t="str">
        <f>IFERROR(VLOOKUP(B1257,vlookup!A$2:I$331,3,FALSE),"")</f>
        <v/>
      </c>
      <c r="E1257" s="5"/>
      <c r="F1257" s="27" t="str">
        <f>IFERROR(VLOOKUP(E1257,vlookup!D$2:E$331,2,FALSE),"")</f>
        <v/>
      </c>
      <c r="G1257" s="5"/>
      <c r="H1257" s="27" t="str">
        <f t="shared" si="192"/>
        <v/>
      </c>
      <c r="I1257" s="27" t="str">
        <f>IFERROR(VLOOKUP(H1257,vlookup!G$2:I$331,2,FALSE),"")</f>
        <v/>
      </c>
      <c r="J1257" s="27" t="str">
        <f>IFERROR(VLOOKUP(H1257,vlookup!G$2:I$331,3,FALSE),"")</f>
        <v/>
      </c>
      <c r="K1257" s="5"/>
      <c r="L1257" s="6"/>
      <c r="M1257" s="6"/>
      <c r="N1257" s="6"/>
      <c r="O1257" s="6"/>
      <c r="P1257" s="6"/>
      <c r="Q1257" s="14" t="str">
        <f t="shared" si="193"/>
        <v/>
      </c>
      <c r="R1257" s="5"/>
      <c r="S1257" s="6"/>
      <c r="T1257" s="6"/>
      <c r="U1257" s="5"/>
      <c r="V1257" s="45">
        <f t="shared" si="194"/>
        <v>0</v>
      </c>
      <c r="W1257" s="45">
        <f t="shared" si="195"/>
        <v>0</v>
      </c>
      <c r="X1257" s="45" t="e">
        <f t="shared" si="196"/>
        <v>#VALUE!</v>
      </c>
      <c r="Y1257" s="45">
        <f>IFERROR(VALUE(V1257),VLOOKUP(V1257,DayReplace[],2,0))</f>
        <v>0</v>
      </c>
      <c r="Z1257" s="45">
        <f>IF(V1257=0,1,
IF(OR(AND(COUNTIF(Table12[Normal and Leap Years],X1257),AA1257=3,Y1257=30),
AND(COUNTIF(Table9[MM Year],X1257),COUNTIF(Table13[Always 29-Day Months],AA1257),Y1257=30)),Y1257
-1,Y1257))</f>
        <v>1</v>
      </c>
      <c r="AA1257" s="45">
        <f>IFERROR(VALUE(W1257),VLOOKUP(W1257,MonthReplace[],2,0))</f>
        <v>0</v>
      </c>
      <c r="AB1257" s="45" t="e">
        <f>IF(COUNTIF(Table9[MM Year],X1257),VLOOKUP(AA1257,MonthSerial[],VLOOKUP(X1257,Table9[],3,0)+2,0),DATE(X1257,AA1257,0)-AC1257)</f>
        <v>#VALUE!</v>
      </c>
      <c r="AC1257" s="45" t="e">
        <f>IF(COUNTIF(Table9[MM Year],X1257),
VLOOKUP(X1257,Table9[],5,0),
DATE(X1257,1,0))</f>
        <v>#VALUE!</v>
      </c>
      <c r="AD1257" s="46" t="e">
        <f>IF(AA1257=0,DATE(YEAR(AC1257+1),7,16),
IF(V1257=0,IF(COUNTIF(Table9[MM Year],X1257),AC1257+AB1257+Z1257+15-DAY(AC1257+AB1257+Z1257+15)+16,AC1257+AB1257+Z1257-DAY(AC1257+AB1257+Z1257)+16),
IF(COUNTIF(Table9[MM Year],X1257),
IF(AC1257+AB1257+Z1257&lt;VLOOKUP(X1257,Table9[],7,0),AC1257
+AB1257+Z1257+VLOOKUP(X1257,Table9[],4,0),AC1257+AB1257+Z1257),AC1257
+AB1257+Z1257)))</f>
        <v>#VALUE!</v>
      </c>
      <c r="AE1257" s="42"/>
      <c r="AF1257" s="15" t="str">
        <f>IFERROR(IF(COUNTIF(Table9[MM Year],X1257),
IF(AD1257&lt;VLOOKUP(X1257,Table9[],7,0),AD1257
+VLOOKUP(X1257,Table9[],4,0),AD1257),AD1257
),"")</f>
        <v/>
      </c>
      <c r="AG1257" s="5"/>
      <c r="AH1257" s="5"/>
      <c r="AI1257" s="5"/>
      <c r="AJ1257" s="6"/>
      <c r="AK1257" s="6"/>
      <c r="AL1257" s="12" t="str">
        <f t="shared" si="197"/>
        <v/>
      </c>
      <c r="AM1257" s="5"/>
      <c r="AN1257" s="27" t="str">
        <f t="shared" si="198"/>
        <v/>
      </c>
      <c r="AO1257" s="5"/>
      <c r="AP1257" s="5"/>
      <c r="AQ1257" s="6"/>
      <c r="AR1257" s="12" t="str">
        <f t="shared" si="199"/>
        <v/>
      </c>
      <c r="AS1257" s="6"/>
      <c r="AT1257" s="5"/>
      <c r="AU1257" s="53"/>
      <c r="AV1257" s="53"/>
      <c r="AW1257" s="54"/>
      <c r="AX1257" s="15" t="str">
        <f t="shared" si="200"/>
        <v/>
      </c>
      <c r="AY1257" s="5"/>
      <c r="AZ1257" s="27" t="str">
        <f>IFERROR(VLOOKUP(AY1257,vlookup!A$2:I$331,2,FALSE),"")</f>
        <v/>
      </c>
      <c r="BA1257" s="27" t="str">
        <f>IFERROR(VLOOKUP(AY1257,vlookup!A$2:I$331,3,FALSE),"")</f>
        <v/>
      </c>
      <c r="BB1257" s="5"/>
      <c r="BC1257" s="27" t="str">
        <f>IFERROR(VLOOKUP(BB1257,vlookup!D$2:E$331,2,FALSE),"")</f>
        <v/>
      </c>
      <c r="BD1257" s="5"/>
      <c r="BE1257" s="27" t="str">
        <f t="shared" si="201"/>
        <v/>
      </c>
      <c r="BF1257" s="27" t="str">
        <f>IFERROR(VLOOKUP(BE1257,vlookup!G$2:I$331,2,FALSE),"")</f>
        <v/>
      </c>
      <c r="BG1257" s="27" t="str">
        <f>IFERROR(VLOOKUP(BE1257,vlookup!G$2:I$331,3,FALSE),"")</f>
        <v/>
      </c>
      <c r="BH1257" s="5"/>
      <c r="BI1257" s="6"/>
      <c r="BJ1257" s="6"/>
      <c r="BK1257" s="6"/>
      <c r="BL1257" s="6"/>
    </row>
    <row r="1258" spans="1:64">
      <c r="A1258" s="4"/>
      <c r="B1258" s="5"/>
      <c r="C1258" s="27" t="str">
        <f>IFERROR(VLOOKUP(B1258,vlookup!A$2:I$331,2,FALSE),"")</f>
        <v/>
      </c>
      <c r="D1258" s="27" t="str">
        <f>IFERROR(VLOOKUP(B1258,vlookup!A$2:I$331,3,FALSE),"")</f>
        <v/>
      </c>
      <c r="E1258" s="5"/>
      <c r="F1258" s="27" t="str">
        <f>IFERROR(VLOOKUP(E1258,vlookup!D$2:E$331,2,FALSE),"")</f>
        <v/>
      </c>
      <c r="G1258" s="5"/>
      <c r="H1258" s="27" t="str">
        <f t="shared" si="192"/>
        <v/>
      </c>
      <c r="I1258" s="27" t="str">
        <f>IFERROR(VLOOKUP(H1258,vlookup!G$2:I$331,2,FALSE),"")</f>
        <v/>
      </c>
      <c r="J1258" s="27" t="str">
        <f>IFERROR(VLOOKUP(H1258,vlookup!G$2:I$331,3,FALSE),"")</f>
        <v/>
      </c>
      <c r="K1258" s="5"/>
      <c r="L1258" s="6"/>
      <c r="M1258" s="6"/>
      <c r="N1258" s="6"/>
      <c r="O1258" s="6"/>
      <c r="P1258" s="6"/>
      <c r="Q1258" s="14" t="str">
        <f t="shared" si="193"/>
        <v/>
      </c>
      <c r="R1258" s="5"/>
      <c r="S1258" s="6"/>
      <c r="T1258" s="6"/>
      <c r="U1258" s="5"/>
      <c r="V1258" s="45">
        <f t="shared" si="194"/>
        <v>0</v>
      </c>
      <c r="W1258" s="45">
        <f t="shared" si="195"/>
        <v>0</v>
      </c>
      <c r="X1258" s="45" t="e">
        <f t="shared" si="196"/>
        <v>#VALUE!</v>
      </c>
      <c r="Y1258" s="45">
        <f>IFERROR(VALUE(V1258),VLOOKUP(V1258,DayReplace[],2,0))</f>
        <v>0</v>
      </c>
      <c r="Z1258" s="45">
        <f>IF(V1258=0,1,
IF(OR(AND(COUNTIF(Table12[Normal and Leap Years],X1258),AA1258=3,Y1258=30),
AND(COUNTIF(Table9[MM Year],X1258),COUNTIF(Table13[Always 29-Day Months],AA1258),Y1258=30)),Y1258
-1,Y1258))</f>
        <v>1</v>
      </c>
      <c r="AA1258" s="45">
        <f>IFERROR(VALUE(W1258),VLOOKUP(W1258,MonthReplace[],2,0))</f>
        <v>0</v>
      </c>
      <c r="AB1258" s="45" t="e">
        <f>IF(COUNTIF(Table9[MM Year],X1258),VLOOKUP(AA1258,MonthSerial[],VLOOKUP(X1258,Table9[],3,0)+2,0),DATE(X1258,AA1258,0)-AC1258)</f>
        <v>#VALUE!</v>
      </c>
      <c r="AC1258" s="45" t="e">
        <f>IF(COUNTIF(Table9[MM Year],X1258),
VLOOKUP(X1258,Table9[],5,0),
DATE(X1258,1,0))</f>
        <v>#VALUE!</v>
      </c>
      <c r="AD1258" s="46" t="e">
        <f>IF(AA1258=0,DATE(YEAR(AC1258+1),7,16),
IF(V1258=0,IF(COUNTIF(Table9[MM Year],X1258),AC1258+AB1258+Z1258+15-DAY(AC1258+AB1258+Z1258+15)+16,AC1258+AB1258+Z1258-DAY(AC1258+AB1258+Z1258)+16),
IF(COUNTIF(Table9[MM Year],X1258),
IF(AC1258+AB1258+Z1258&lt;VLOOKUP(X1258,Table9[],7,0),AC1258
+AB1258+Z1258+VLOOKUP(X1258,Table9[],4,0),AC1258+AB1258+Z1258),AC1258
+AB1258+Z1258)))</f>
        <v>#VALUE!</v>
      </c>
      <c r="AE1258" s="42"/>
      <c r="AF1258" s="15" t="str">
        <f>IFERROR(IF(COUNTIF(Table9[MM Year],X1258),
IF(AD1258&lt;VLOOKUP(X1258,Table9[],7,0),AD1258
+VLOOKUP(X1258,Table9[],4,0),AD1258),AD1258
),"")</f>
        <v/>
      </c>
      <c r="AG1258" s="5"/>
      <c r="AH1258" s="5"/>
      <c r="AI1258" s="5"/>
      <c r="AJ1258" s="6"/>
      <c r="AK1258" s="6"/>
      <c r="AL1258" s="12" t="str">
        <f t="shared" si="197"/>
        <v/>
      </c>
      <c r="AM1258" s="5"/>
      <c r="AN1258" s="27" t="str">
        <f t="shared" si="198"/>
        <v/>
      </c>
      <c r="AO1258" s="5"/>
      <c r="AP1258" s="5"/>
      <c r="AQ1258" s="6"/>
      <c r="AR1258" s="12" t="str">
        <f t="shared" si="199"/>
        <v/>
      </c>
      <c r="AS1258" s="6"/>
      <c r="AT1258" s="5"/>
      <c r="AU1258" s="53"/>
      <c r="AV1258" s="53"/>
      <c r="AW1258" s="54"/>
      <c r="AX1258" s="15" t="str">
        <f t="shared" si="200"/>
        <v/>
      </c>
      <c r="AY1258" s="5"/>
      <c r="AZ1258" s="27" t="str">
        <f>IFERROR(VLOOKUP(AY1258,vlookup!A$2:I$331,2,FALSE),"")</f>
        <v/>
      </c>
      <c r="BA1258" s="27" t="str">
        <f>IFERROR(VLOOKUP(AY1258,vlookup!A$2:I$331,3,FALSE),"")</f>
        <v/>
      </c>
      <c r="BB1258" s="5"/>
      <c r="BC1258" s="27" t="str">
        <f>IFERROR(VLOOKUP(BB1258,vlookup!D$2:E$331,2,FALSE),"")</f>
        <v/>
      </c>
      <c r="BD1258" s="5"/>
      <c r="BE1258" s="27" t="str">
        <f t="shared" si="201"/>
        <v/>
      </c>
      <c r="BF1258" s="27" t="str">
        <f>IFERROR(VLOOKUP(BE1258,vlookup!G$2:I$331,2,FALSE),"")</f>
        <v/>
      </c>
      <c r="BG1258" s="27" t="str">
        <f>IFERROR(VLOOKUP(BE1258,vlookup!G$2:I$331,3,FALSE),"")</f>
        <v/>
      </c>
      <c r="BH1258" s="5"/>
      <c r="BI1258" s="6"/>
      <c r="BJ1258" s="6"/>
      <c r="BK1258" s="6"/>
      <c r="BL1258" s="6"/>
    </row>
    <row r="1259" spans="1:64">
      <c r="A1259" s="4"/>
      <c r="B1259" s="5"/>
      <c r="C1259" s="27" t="str">
        <f>IFERROR(VLOOKUP(B1259,vlookup!A$2:I$331,2,FALSE),"")</f>
        <v/>
      </c>
      <c r="D1259" s="27" t="str">
        <f>IFERROR(VLOOKUP(B1259,vlookup!A$2:I$331,3,FALSE),"")</f>
        <v/>
      </c>
      <c r="E1259" s="5"/>
      <c r="F1259" s="27" t="str">
        <f>IFERROR(VLOOKUP(E1259,vlookup!D$2:E$331,2,FALSE),"")</f>
        <v/>
      </c>
      <c r="G1259" s="5"/>
      <c r="H1259" s="27" t="str">
        <f t="shared" si="192"/>
        <v/>
      </c>
      <c r="I1259" s="27" t="str">
        <f>IFERROR(VLOOKUP(H1259,vlookup!G$2:I$331,2,FALSE),"")</f>
        <v/>
      </c>
      <c r="J1259" s="27" t="str">
        <f>IFERROR(VLOOKUP(H1259,vlookup!G$2:I$331,3,FALSE),"")</f>
        <v/>
      </c>
      <c r="K1259" s="5"/>
      <c r="L1259" s="6"/>
      <c r="M1259" s="6"/>
      <c r="N1259" s="6"/>
      <c r="O1259" s="6"/>
      <c r="P1259" s="6"/>
      <c r="Q1259" s="14" t="str">
        <f t="shared" si="193"/>
        <v/>
      </c>
      <c r="R1259" s="5"/>
      <c r="S1259" s="6"/>
      <c r="T1259" s="6"/>
      <c r="U1259" s="5"/>
      <c r="V1259" s="45">
        <f t="shared" si="194"/>
        <v>0</v>
      </c>
      <c r="W1259" s="45">
        <f t="shared" si="195"/>
        <v>0</v>
      </c>
      <c r="X1259" s="45" t="e">
        <f t="shared" si="196"/>
        <v>#VALUE!</v>
      </c>
      <c r="Y1259" s="45">
        <f>IFERROR(VALUE(V1259),VLOOKUP(V1259,DayReplace[],2,0))</f>
        <v>0</v>
      </c>
      <c r="Z1259" s="45">
        <f>IF(V1259=0,1,
IF(OR(AND(COUNTIF(Table12[Normal and Leap Years],X1259),AA1259=3,Y1259=30),
AND(COUNTIF(Table9[MM Year],X1259),COUNTIF(Table13[Always 29-Day Months],AA1259),Y1259=30)),Y1259
-1,Y1259))</f>
        <v>1</v>
      </c>
      <c r="AA1259" s="45">
        <f>IFERROR(VALUE(W1259),VLOOKUP(W1259,MonthReplace[],2,0))</f>
        <v>0</v>
      </c>
      <c r="AB1259" s="45" t="e">
        <f>IF(COUNTIF(Table9[MM Year],X1259),VLOOKUP(AA1259,MonthSerial[],VLOOKUP(X1259,Table9[],3,0)+2,0),DATE(X1259,AA1259,0)-AC1259)</f>
        <v>#VALUE!</v>
      </c>
      <c r="AC1259" s="45" t="e">
        <f>IF(COUNTIF(Table9[MM Year],X1259),
VLOOKUP(X1259,Table9[],5,0),
DATE(X1259,1,0))</f>
        <v>#VALUE!</v>
      </c>
      <c r="AD1259" s="46" t="e">
        <f>IF(AA1259=0,DATE(YEAR(AC1259+1),7,16),
IF(V1259=0,IF(COUNTIF(Table9[MM Year],X1259),AC1259+AB1259+Z1259+15-DAY(AC1259+AB1259+Z1259+15)+16,AC1259+AB1259+Z1259-DAY(AC1259+AB1259+Z1259)+16),
IF(COUNTIF(Table9[MM Year],X1259),
IF(AC1259+AB1259+Z1259&lt;VLOOKUP(X1259,Table9[],7,0),AC1259
+AB1259+Z1259+VLOOKUP(X1259,Table9[],4,0),AC1259+AB1259+Z1259),AC1259
+AB1259+Z1259)))</f>
        <v>#VALUE!</v>
      </c>
      <c r="AE1259" s="42"/>
      <c r="AF1259" s="15" t="str">
        <f>IFERROR(IF(COUNTIF(Table9[MM Year],X1259),
IF(AD1259&lt;VLOOKUP(X1259,Table9[],7,0),AD1259
+VLOOKUP(X1259,Table9[],4,0),AD1259),AD1259
),"")</f>
        <v/>
      </c>
      <c r="AG1259" s="5"/>
      <c r="AH1259" s="5"/>
      <c r="AI1259" s="5"/>
      <c r="AJ1259" s="6"/>
      <c r="AK1259" s="6"/>
      <c r="AL1259" s="12" t="str">
        <f t="shared" si="197"/>
        <v/>
      </c>
      <c r="AM1259" s="5"/>
      <c r="AN1259" s="27" t="str">
        <f t="shared" si="198"/>
        <v/>
      </c>
      <c r="AO1259" s="5"/>
      <c r="AP1259" s="5"/>
      <c r="AQ1259" s="6"/>
      <c r="AR1259" s="12" t="str">
        <f t="shared" si="199"/>
        <v/>
      </c>
      <c r="AS1259" s="6"/>
      <c r="AT1259" s="5"/>
      <c r="AU1259" s="53"/>
      <c r="AV1259" s="53"/>
      <c r="AW1259" s="54"/>
      <c r="AX1259" s="15" t="str">
        <f t="shared" si="200"/>
        <v/>
      </c>
      <c r="AY1259" s="5"/>
      <c r="AZ1259" s="27" t="str">
        <f>IFERROR(VLOOKUP(AY1259,vlookup!A$2:I$331,2,FALSE),"")</f>
        <v/>
      </c>
      <c r="BA1259" s="27" t="str">
        <f>IFERROR(VLOOKUP(AY1259,vlookup!A$2:I$331,3,FALSE),"")</f>
        <v/>
      </c>
      <c r="BB1259" s="5"/>
      <c r="BC1259" s="27" t="str">
        <f>IFERROR(VLOOKUP(BB1259,vlookup!D$2:E$331,2,FALSE),"")</f>
        <v/>
      </c>
      <c r="BD1259" s="5"/>
      <c r="BE1259" s="27" t="str">
        <f t="shared" si="201"/>
        <v/>
      </c>
      <c r="BF1259" s="27" t="str">
        <f>IFERROR(VLOOKUP(BE1259,vlookup!G$2:I$331,2,FALSE),"")</f>
        <v/>
      </c>
      <c r="BG1259" s="27" t="str">
        <f>IFERROR(VLOOKUP(BE1259,vlookup!G$2:I$331,3,FALSE),"")</f>
        <v/>
      </c>
      <c r="BH1259" s="5"/>
      <c r="BI1259" s="6"/>
      <c r="BJ1259" s="6"/>
      <c r="BK1259" s="6"/>
      <c r="BL1259" s="6"/>
    </row>
    <row r="1260" spans="1:64">
      <c r="A1260" s="4"/>
      <c r="B1260" s="5"/>
      <c r="C1260" s="27" t="str">
        <f>IFERROR(VLOOKUP(B1260,vlookup!A$2:I$331,2,FALSE),"")</f>
        <v/>
      </c>
      <c r="D1260" s="27" t="str">
        <f>IFERROR(VLOOKUP(B1260,vlookup!A$2:I$331,3,FALSE),"")</f>
        <v/>
      </c>
      <c r="E1260" s="5"/>
      <c r="F1260" s="27" t="str">
        <f>IFERROR(VLOOKUP(E1260,vlookup!D$2:E$331,2,FALSE),"")</f>
        <v/>
      </c>
      <c r="G1260" s="5"/>
      <c r="H1260" s="27" t="str">
        <f t="shared" si="192"/>
        <v/>
      </c>
      <c r="I1260" s="27" t="str">
        <f>IFERROR(VLOOKUP(H1260,vlookup!G$2:I$331,2,FALSE),"")</f>
        <v/>
      </c>
      <c r="J1260" s="27" t="str">
        <f>IFERROR(VLOOKUP(H1260,vlookup!G$2:I$331,3,FALSE),"")</f>
        <v/>
      </c>
      <c r="K1260" s="5"/>
      <c r="L1260" s="6"/>
      <c r="M1260" s="6"/>
      <c r="N1260" s="6"/>
      <c r="O1260" s="6"/>
      <c r="P1260" s="6"/>
      <c r="Q1260" s="14" t="str">
        <f t="shared" si="193"/>
        <v/>
      </c>
      <c r="R1260" s="5"/>
      <c r="S1260" s="6"/>
      <c r="T1260" s="6"/>
      <c r="U1260" s="5"/>
      <c r="V1260" s="45">
        <f t="shared" si="194"/>
        <v>0</v>
      </c>
      <c r="W1260" s="45">
        <f t="shared" si="195"/>
        <v>0</v>
      </c>
      <c r="X1260" s="45" t="e">
        <f t="shared" si="196"/>
        <v>#VALUE!</v>
      </c>
      <c r="Y1260" s="45">
        <f>IFERROR(VALUE(V1260),VLOOKUP(V1260,DayReplace[],2,0))</f>
        <v>0</v>
      </c>
      <c r="Z1260" s="45">
        <f>IF(V1260=0,1,
IF(OR(AND(COUNTIF(Table12[Normal and Leap Years],X1260),AA1260=3,Y1260=30),
AND(COUNTIF(Table9[MM Year],X1260),COUNTIF(Table13[Always 29-Day Months],AA1260),Y1260=30)),Y1260
-1,Y1260))</f>
        <v>1</v>
      </c>
      <c r="AA1260" s="45">
        <f>IFERROR(VALUE(W1260),VLOOKUP(W1260,MonthReplace[],2,0))</f>
        <v>0</v>
      </c>
      <c r="AB1260" s="45" t="e">
        <f>IF(COUNTIF(Table9[MM Year],X1260),VLOOKUP(AA1260,MonthSerial[],VLOOKUP(X1260,Table9[],3,0)+2,0),DATE(X1260,AA1260,0)-AC1260)</f>
        <v>#VALUE!</v>
      </c>
      <c r="AC1260" s="45" t="e">
        <f>IF(COUNTIF(Table9[MM Year],X1260),
VLOOKUP(X1260,Table9[],5,0),
DATE(X1260,1,0))</f>
        <v>#VALUE!</v>
      </c>
      <c r="AD1260" s="46" t="e">
        <f>IF(AA1260=0,DATE(YEAR(AC1260+1),7,16),
IF(V1260=0,IF(COUNTIF(Table9[MM Year],X1260),AC1260+AB1260+Z1260+15-DAY(AC1260+AB1260+Z1260+15)+16,AC1260+AB1260+Z1260-DAY(AC1260+AB1260+Z1260)+16),
IF(COUNTIF(Table9[MM Year],X1260),
IF(AC1260+AB1260+Z1260&lt;VLOOKUP(X1260,Table9[],7,0),AC1260
+AB1260+Z1260+VLOOKUP(X1260,Table9[],4,0),AC1260+AB1260+Z1260),AC1260
+AB1260+Z1260)))</f>
        <v>#VALUE!</v>
      </c>
      <c r="AE1260" s="42"/>
      <c r="AF1260" s="15" t="str">
        <f>IFERROR(IF(COUNTIF(Table9[MM Year],X1260),
IF(AD1260&lt;VLOOKUP(X1260,Table9[],7,0),AD1260
+VLOOKUP(X1260,Table9[],4,0),AD1260),AD1260
),"")</f>
        <v/>
      </c>
      <c r="AG1260" s="5"/>
      <c r="AH1260" s="5"/>
      <c r="AI1260" s="5"/>
      <c r="AJ1260" s="6"/>
      <c r="AK1260" s="6"/>
      <c r="AL1260" s="12" t="str">
        <f t="shared" si="197"/>
        <v/>
      </c>
      <c r="AM1260" s="5"/>
      <c r="AN1260" s="27" t="str">
        <f t="shared" si="198"/>
        <v/>
      </c>
      <c r="AO1260" s="5"/>
      <c r="AP1260" s="5"/>
      <c r="AQ1260" s="6"/>
      <c r="AR1260" s="12" t="str">
        <f t="shared" si="199"/>
        <v/>
      </c>
      <c r="AS1260" s="6"/>
      <c r="AT1260" s="5"/>
      <c r="AU1260" s="53"/>
      <c r="AV1260" s="53"/>
      <c r="AW1260" s="54"/>
      <c r="AX1260" s="15" t="str">
        <f t="shared" si="200"/>
        <v/>
      </c>
      <c r="AY1260" s="5"/>
      <c r="AZ1260" s="27" t="str">
        <f>IFERROR(VLOOKUP(AY1260,vlookup!A$2:I$331,2,FALSE),"")</f>
        <v/>
      </c>
      <c r="BA1260" s="27" t="str">
        <f>IFERROR(VLOOKUP(AY1260,vlookup!A$2:I$331,3,FALSE),"")</f>
        <v/>
      </c>
      <c r="BB1260" s="5"/>
      <c r="BC1260" s="27" t="str">
        <f>IFERROR(VLOOKUP(BB1260,vlookup!D$2:E$331,2,FALSE),"")</f>
        <v/>
      </c>
      <c r="BD1260" s="5"/>
      <c r="BE1260" s="27" t="str">
        <f t="shared" si="201"/>
        <v/>
      </c>
      <c r="BF1260" s="27" t="str">
        <f>IFERROR(VLOOKUP(BE1260,vlookup!G$2:I$331,2,FALSE),"")</f>
        <v/>
      </c>
      <c r="BG1260" s="27" t="str">
        <f>IFERROR(VLOOKUP(BE1260,vlookup!G$2:I$331,3,FALSE),"")</f>
        <v/>
      </c>
      <c r="BH1260" s="5"/>
      <c r="BI1260" s="6"/>
      <c r="BJ1260" s="6"/>
      <c r="BK1260" s="6"/>
      <c r="BL1260" s="6"/>
    </row>
    <row r="1261" spans="1:64">
      <c r="A1261" s="4"/>
      <c r="B1261" s="5"/>
      <c r="C1261" s="27" t="str">
        <f>IFERROR(VLOOKUP(B1261,vlookup!A$2:I$331,2,FALSE),"")</f>
        <v/>
      </c>
      <c r="D1261" s="27" t="str">
        <f>IFERROR(VLOOKUP(B1261,vlookup!A$2:I$331,3,FALSE),"")</f>
        <v/>
      </c>
      <c r="E1261" s="5"/>
      <c r="F1261" s="27" t="str">
        <f>IFERROR(VLOOKUP(E1261,vlookup!D$2:E$331,2,FALSE),"")</f>
        <v/>
      </c>
      <c r="G1261" s="5"/>
      <c r="H1261" s="27" t="str">
        <f t="shared" si="192"/>
        <v/>
      </c>
      <c r="I1261" s="27" t="str">
        <f>IFERROR(VLOOKUP(H1261,vlookup!G$2:I$331,2,FALSE),"")</f>
        <v/>
      </c>
      <c r="J1261" s="27" t="str">
        <f>IFERROR(VLOOKUP(H1261,vlookup!G$2:I$331,3,FALSE),"")</f>
        <v/>
      </c>
      <c r="K1261" s="5"/>
      <c r="L1261" s="6"/>
      <c r="M1261" s="6"/>
      <c r="N1261" s="6"/>
      <c r="O1261" s="6"/>
      <c r="P1261" s="6"/>
      <c r="Q1261" s="14" t="str">
        <f t="shared" si="193"/>
        <v/>
      </c>
      <c r="R1261" s="5"/>
      <c r="S1261" s="6"/>
      <c r="T1261" s="6"/>
      <c r="U1261" s="5"/>
      <c r="V1261" s="45">
        <f t="shared" si="194"/>
        <v>0</v>
      </c>
      <c r="W1261" s="45">
        <f t="shared" si="195"/>
        <v>0</v>
      </c>
      <c r="X1261" s="45" t="e">
        <f t="shared" si="196"/>
        <v>#VALUE!</v>
      </c>
      <c r="Y1261" s="45">
        <f>IFERROR(VALUE(V1261),VLOOKUP(V1261,DayReplace[],2,0))</f>
        <v>0</v>
      </c>
      <c r="Z1261" s="45">
        <f>IF(V1261=0,1,
IF(OR(AND(COUNTIF(Table12[Normal and Leap Years],X1261),AA1261=3,Y1261=30),
AND(COUNTIF(Table9[MM Year],X1261),COUNTIF(Table13[Always 29-Day Months],AA1261),Y1261=30)),Y1261
-1,Y1261))</f>
        <v>1</v>
      </c>
      <c r="AA1261" s="45">
        <f>IFERROR(VALUE(W1261),VLOOKUP(W1261,MonthReplace[],2,0))</f>
        <v>0</v>
      </c>
      <c r="AB1261" s="45" t="e">
        <f>IF(COUNTIF(Table9[MM Year],X1261),VLOOKUP(AA1261,MonthSerial[],VLOOKUP(X1261,Table9[],3,0)+2,0),DATE(X1261,AA1261,0)-AC1261)</f>
        <v>#VALUE!</v>
      </c>
      <c r="AC1261" s="45" t="e">
        <f>IF(COUNTIF(Table9[MM Year],X1261),
VLOOKUP(X1261,Table9[],5,0),
DATE(X1261,1,0))</f>
        <v>#VALUE!</v>
      </c>
      <c r="AD1261" s="46" t="e">
        <f>IF(AA1261=0,DATE(YEAR(AC1261+1),7,16),
IF(V1261=0,IF(COUNTIF(Table9[MM Year],X1261),AC1261+AB1261+Z1261+15-DAY(AC1261+AB1261+Z1261+15)+16,AC1261+AB1261+Z1261-DAY(AC1261+AB1261+Z1261)+16),
IF(COUNTIF(Table9[MM Year],X1261),
IF(AC1261+AB1261+Z1261&lt;VLOOKUP(X1261,Table9[],7,0),AC1261
+AB1261+Z1261+VLOOKUP(X1261,Table9[],4,0),AC1261+AB1261+Z1261),AC1261
+AB1261+Z1261)))</f>
        <v>#VALUE!</v>
      </c>
      <c r="AE1261" s="42"/>
      <c r="AF1261" s="15" t="str">
        <f>IFERROR(IF(COUNTIF(Table9[MM Year],X1261),
IF(AD1261&lt;VLOOKUP(X1261,Table9[],7,0),AD1261
+VLOOKUP(X1261,Table9[],4,0),AD1261),AD1261
),"")</f>
        <v/>
      </c>
      <c r="AG1261" s="5"/>
      <c r="AH1261" s="5"/>
      <c r="AI1261" s="5"/>
      <c r="AJ1261" s="6"/>
      <c r="AK1261" s="6"/>
      <c r="AL1261" s="12" t="str">
        <f t="shared" si="197"/>
        <v/>
      </c>
      <c r="AM1261" s="5"/>
      <c r="AN1261" s="27" t="str">
        <f t="shared" si="198"/>
        <v/>
      </c>
      <c r="AO1261" s="5"/>
      <c r="AP1261" s="5"/>
      <c r="AQ1261" s="6"/>
      <c r="AR1261" s="12" t="str">
        <f t="shared" si="199"/>
        <v/>
      </c>
      <c r="AS1261" s="6"/>
      <c r="AT1261" s="5"/>
      <c r="AU1261" s="53"/>
      <c r="AV1261" s="53"/>
      <c r="AW1261" s="54"/>
      <c r="AX1261" s="15" t="str">
        <f t="shared" si="200"/>
        <v/>
      </c>
      <c r="AY1261" s="5"/>
      <c r="AZ1261" s="27" t="str">
        <f>IFERROR(VLOOKUP(AY1261,vlookup!A$2:I$331,2,FALSE),"")</f>
        <v/>
      </c>
      <c r="BA1261" s="27" t="str">
        <f>IFERROR(VLOOKUP(AY1261,vlookup!A$2:I$331,3,FALSE),"")</f>
        <v/>
      </c>
      <c r="BB1261" s="5"/>
      <c r="BC1261" s="27" t="str">
        <f>IFERROR(VLOOKUP(BB1261,vlookup!D$2:E$331,2,FALSE),"")</f>
        <v/>
      </c>
      <c r="BD1261" s="5"/>
      <c r="BE1261" s="27" t="str">
        <f t="shared" si="201"/>
        <v/>
      </c>
      <c r="BF1261" s="27" t="str">
        <f>IFERROR(VLOOKUP(BE1261,vlookup!G$2:I$331,2,FALSE),"")</f>
        <v/>
      </c>
      <c r="BG1261" s="27" t="str">
        <f>IFERROR(VLOOKUP(BE1261,vlookup!G$2:I$331,3,FALSE),"")</f>
        <v/>
      </c>
      <c r="BH1261" s="5"/>
      <c r="BI1261" s="6"/>
      <c r="BJ1261" s="6"/>
      <c r="BK1261" s="6"/>
      <c r="BL1261" s="6"/>
    </row>
    <row r="1262" spans="1:64">
      <c r="A1262" s="4"/>
      <c r="B1262" s="5"/>
      <c r="C1262" s="27" t="str">
        <f>IFERROR(VLOOKUP(B1262,vlookup!A$2:I$331,2,FALSE),"")</f>
        <v/>
      </c>
      <c r="D1262" s="27" t="str">
        <f>IFERROR(VLOOKUP(B1262,vlookup!A$2:I$331,3,FALSE),"")</f>
        <v/>
      </c>
      <c r="E1262" s="5"/>
      <c r="F1262" s="27" t="str">
        <f>IFERROR(VLOOKUP(E1262,vlookup!D$2:E$331,2,FALSE),"")</f>
        <v/>
      </c>
      <c r="G1262" s="5"/>
      <c r="H1262" s="27" t="str">
        <f t="shared" si="192"/>
        <v/>
      </c>
      <c r="I1262" s="27" t="str">
        <f>IFERROR(VLOOKUP(H1262,vlookup!G$2:I$331,2,FALSE),"")</f>
        <v/>
      </c>
      <c r="J1262" s="27" t="str">
        <f>IFERROR(VLOOKUP(H1262,vlookup!G$2:I$331,3,FALSE),"")</f>
        <v/>
      </c>
      <c r="K1262" s="5"/>
      <c r="L1262" s="6"/>
      <c r="M1262" s="6"/>
      <c r="N1262" s="6"/>
      <c r="O1262" s="6"/>
      <c r="P1262" s="6"/>
      <c r="Q1262" s="14" t="str">
        <f t="shared" si="193"/>
        <v/>
      </c>
      <c r="R1262" s="5"/>
      <c r="S1262" s="6"/>
      <c r="T1262" s="6"/>
      <c r="U1262" s="5"/>
      <c r="V1262" s="45">
        <f t="shared" si="194"/>
        <v>0</v>
      </c>
      <c r="W1262" s="45">
        <f t="shared" si="195"/>
        <v>0</v>
      </c>
      <c r="X1262" s="45" t="e">
        <f t="shared" si="196"/>
        <v>#VALUE!</v>
      </c>
      <c r="Y1262" s="45">
        <f>IFERROR(VALUE(V1262),VLOOKUP(V1262,DayReplace[],2,0))</f>
        <v>0</v>
      </c>
      <c r="Z1262" s="45">
        <f>IF(V1262=0,1,
IF(OR(AND(COUNTIF(Table12[Normal and Leap Years],X1262),AA1262=3,Y1262=30),
AND(COUNTIF(Table9[MM Year],X1262),COUNTIF(Table13[Always 29-Day Months],AA1262),Y1262=30)),Y1262
-1,Y1262))</f>
        <v>1</v>
      </c>
      <c r="AA1262" s="45">
        <f>IFERROR(VALUE(W1262),VLOOKUP(W1262,MonthReplace[],2,0))</f>
        <v>0</v>
      </c>
      <c r="AB1262" s="45" t="e">
        <f>IF(COUNTIF(Table9[MM Year],X1262),VLOOKUP(AA1262,MonthSerial[],VLOOKUP(X1262,Table9[],3,0)+2,0),DATE(X1262,AA1262,0)-AC1262)</f>
        <v>#VALUE!</v>
      </c>
      <c r="AC1262" s="45" t="e">
        <f>IF(COUNTIF(Table9[MM Year],X1262),
VLOOKUP(X1262,Table9[],5,0),
DATE(X1262,1,0))</f>
        <v>#VALUE!</v>
      </c>
      <c r="AD1262" s="46" t="e">
        <f>IF(AA1262=0,DATE(YEAR(AC1262+1),7,16),
IF(V1262=0,IF(COUNTIF(Table9[MM Year],X1262),AC1262+AB1262+Z1262+15-DAY(AC1262+AB1262+Z1262+15)+16,AC1262+AB1262+Z1262-DAY(AC1262+AB1262+Z1262)+16),
IF(COUNTIF(Table9[MM Year],X1262),
IF(AC1262+AB1262+Z1262&lt;VLOOKUP(X1262,Table9[],7,0),AC1262
+AB1262+Z1262+VLOOKUP(X1262,Table9[],4,0),AC1262+AB1262+Z1262),AC1262
+AB1262+Z1262)))</f>
        <v>#VALUE!</v>
      </c>
      <c r="AE1262" s="42"/>
      <c r="AF1262" s="15" t="str">
        <f>IFERROR(IF(COUNTIF(Table9[MM Year],X1262),
IF(AD1262&lt;VLOOKUP(X1262,Table9[],7,0),AD1262
+VLOOKUP(X1262,Table9[],4,0),AD1262),AD1262
),"")</f>
        <v/>
      </c>
      <c r="AG1262" s="5"/>
      <c r="AH1262" s="5"/>
      <c r="AI1262" s="5"/>
      <c r="AJ1262" s="6"/>
      <c r="AK1262" s="6"/>
      <c r="AL1262" s="12" t="str">
        <f t="shared" si="197"/>
        <v/>
      </c>
      <c r="AM1262" s="5"/>
      <c r="AN1262" s="27" t="str">
        <f t="shared" si="198"/>
        <v/>
      </c>
      <c r="AO1262" s="5"/>
      <c r="AP1262" s="5"/>
      <c r="AQ1262" s="6"/>
      <c r="AR1262" s="12" t="str">
        <f t="shared" si="199"/>
        <v/>
      </c>
      <c r="AS1262" s="6"/>
      <c r="AT1262" s="5"/>
      <c r="AU1262" s="53"/>
      <c r="AV1262" s="53"/>
      <c r="AW1262" s="54"/>
      <c r="AX1262" s="15" t="str">
        <f t="shared" si="200"/>
        <v/>
      </c>
      <c r="AY1262" s="5"/>
      <c r="AZ1262" s="27" t="str">
        <f>IFERROR(VLOOKUP(AY1262,vlookup!A$2:I$331,2,FALSE),"")</f>
        <v/>
      </c>
      <c r="BA1262" s="27" t="str">
        <f>IFERROR(VLOOKUP(AY1262,vlookup!A$2:I$331,3,FALSE),"")</f>
        <v/>
      </c>
      <c r="BB1262" s="5"/>
      <c r="BC1262" s="27" t="str">
        <f>IFERROR(VLOOKUP(BB1262,vlookup!D$2:E$331,2,FALSE),"")</f>
        <v/>
      </c>
      <c r="BD1262" s="5"/>
      <c r="BE1262" s="27" t="str">
        <f t="shared" si="201"/>
        <v/>
      </c>
      <c r="BF1262" s="27" t="str">
        <f>IFERROR(VLOOKUP(BE1262,vlookup!G$2:I$331,2,FALSE),"")</f>
        <v/>
      </c>
      <c r="BG1262" s="27" t="str">
        <f>IFERROR(VLOOKUP(BE1262,vlookup!G$2:I$331,3,FALSE),"")</f>
        <v/>
      </c>
      <c r="BH1262" s="5"/>
      <c r="BI1262" s="6"/>
      <c r="BJ1262" s="6"/>
      <c r="BK1262" s="6"/>
      <c r="BL1262" s="6"/>
    </row>
    <row r="1263" spans="1:64">
      <c r="A1263" s="4"/>
      <c r="B1263" s="5"/>
      <c r="C1263" s="27" t="str">
        <f>IFERROR(VLOOKUP(B1263,vlookup!A$2:I$331,2,FALSE),"")</f>
        <v/>
      </c>
      <c r="D1263" s="27" t="str">
        <f>IFERROR(VLOOKUP(B1263,vlookup!A$2:I$331,3,FALSE),"")</f>
        <v/>
      </c>
      <c r="E1263" s="5"/>
      <c r="F1263" s="27" t="str">
        <f>IFERROR(VLOOKUP(E1263,vlookup!D$2:E$331,2,FALSE),"")</f>
        <v/>
      </c>
      <c r="G1263" s="5"/>
      <c r="H1263" s="27" t="str">
        <f t="shared" si="192"/>
        <v/>
      </c>
      <c r="I1263" s="27" t="str">
        <f>IFERROR(VLOOKUP(H1263,vlookup!G$2:I$331,2,FALSE),"")</f>
        <v/>
      </c>
      <c r="J1263" s="27" t="str">
        <f>IFERROR(VLOOKUP(H1263,vlookup!G$2:I$331,3,FALSE),"")</f>
        <v/>
      </c>
      <c r="K1263" s="5"/>
      <c r="L1263" s="6"/>
      <c r="M1263" s="6"/>
      <c r="N1263" s="6"/>
      <c r="O1263" s="6"/>
      <c r="P1263" s="6"/>
      <c r="Q1263" s="14" t="str">
        <f t="shared" si="193"/>
        <v/>
      </c>
      <c r="R1263" s="5"/>
      <c r="S1263" s="6"/>
      <c r="T1263" s="6"/>
      <c r="U1263" s="5"/>
      <c r="V1263" s="45">
        <f t="shared" si="194"/>
        <v>0</v>
      </c>
      <c r="W1263" s="45">
        <f t="shared" si="195"/>
        <v>0</v>
      </c>
      <c r="X1263" s="45" t="e">
        <f t="shared" si="196"/>
        <v>#VALUE!</v>
      </c>
      <c r="Y1263" s="45">
        <f>IFERROR(VALUE(V1263),VLOOKUP(V1263,DayReplace[],2,0))</f>
        <v>0</v>
      </c>
      <c r="Z1263" s="45">
        <f>IF(V1263=0,1,
IF(OR(AND(COUNTIF(Table12[Normal and Leap Years],X1263),AA1263=3,Y1263=30),
AND(COUNTIF(Table9[MM Year],X1263),COUNTIF(Table13[Always 29-Day Months],AA1263),Y1263=30)),Y1263
-1,Y1263))</f>
        <v>1</v>
      </c>
      <c r="AA1263" s="45">
        <f>IFERROR(VALUE(W1263),VLOOKUP(W1263,MonthReplace[],2,0))</f>
        <v>0</v>
      </c>
      <c r="AB1263" s="45" t="e">
        <f>IF(COUNTIF(Table9[MM Year],X1263),VLOOKUP(AA1263,MonthSerial[],VLOOKUP(X1263,Table9[],3,0)+2,0),DATE(X1263,AA1263,0)-AC1263)</f>
        <v>#VALUE!</v>
      </c>
      <c r="AC1263" s="45" t="e">
        <f>IF(COUNTIF(Table9[MM Year],X1263),
VLOOKUP(X1263,Table9[],5,0),
DATE(X1263,1,0))</f>
        <v>#VALUE!</v>
      </c>
      <c r="AD1263" s="46" t="e">
        <f>IF(AA1263=0,DATE(YEAR(AC1263+1),7,16),
IF(V1263=0,IF(COUNTIF(Table9[MM Year],X1263),AC1263+AB1263+Z1263+15-DAY(AC1263+AB1263+Z1263+15)+16,AC1263+AB1263+Z1263-DAY(AC1263+AB1263+Z1263)+16),
IF(COUNTIF(Table9[MM Year],X1263),
IF(AC1263+AB1263+Z1263&lt;VLOOKUP(X1263,Table9[],7,0),AC1263
+AB1263+Z1263+VLOOKUP(X1263,Table9[],4,0),AC1263+AB1263+Z1263),AC1263
+AB1263+Z1263)))</f>
        <v>#VALUE!</v>
      </c>
      <c r="AE1263" s="42"/>
      <c r="AF1263" s="15" t="str">
        <f>IFERROR(IF(COUNTIF(Table9[MM Year],X1263),
IF(AD1263&lt;VLOOKUP(X1263,Table9[],7,0),AD1263
+VLOOKUP(X1263,Table9[],4,0),AD1263),AD1263
),"")</f>
        <v/>
      </c>
      <c r="AG1263" s="5"/>
      <c r="AH1263" s="5"/>
      <c r="AI1263" s="5"/>
      <c r="AJ1263" s="6"/>
      <c r="AK1263" s="6"/>
      <c r="AL1263" s="12" t="str">
        <f t="shared" si="197"/>
        <v/>
      </c>
      <c r="AM1263" s="5"/>
      <c r="AN1263" s="27" t="str">
        <f t="shared" si="198"/>
        <v/>
      </c>
      <c r="AO1263" s="5"/>
      <c r="AP1263" s="5"/>
      <c r="AQ1263" s="6"/>
      <c r="AR1263" s="12" t="str">
        <f t="shared" si="199"/>
        <v/>
      </c>
      <c r="AS1263" s="6"/>
      <c r="AT1263" s="5"/>
      <c r="AU1263" s="53"/>
      <c r="AV1263" s="53"/>
      <c r="AW1263" s="54"/>
      <c r="AX1263" s="15" t="str">
        <f t="shared" si="200"/>
        <v/>
      </c>
      <c r="AY1263" s="5"/>
      <c r="AZ1263" s="27" t="str">
        <f>IFERROR(VLOOKUP(AY1263,vlookup!A$2:I$331,2,FALSE),"")</f>
        <v/>
      </c>
      <c r="BA1263" s="27" t="str">
        <f>IFERROR(VLOOKUP(AY1263,vlookup!A$2:I$331,3,FALSE),"")</f>
        <v/>
      </c>
      <c r="BB1263" s="5"/>
      <c r="BC1263" s="27" t="str">
        <f>IFERROR(VLOOKUP(BB1263,vlookup!D$2:E$331,2,FALSE),"")</f>
        <v/>
      </c>
      <c r="BD1263" s="5"/>
      <c r="BE1263" s="27" t="str">
        <f t="shared" si="201"/>
        <v/>
      </c>
      <c r="BF1263" s="27" t="str">
        <f>IFERROR(VLOOKUP(BE1263,vlookup!G$2:I$331,2,FALSE),"")</f>
        <v/>
      </c>
      <c r="BG1263" s="27" t="str">
        <f>IFERROR(VLOOKUP(BE1263,vlookup!G$2:I$331,3,FALSE),"")</f>
        <v/>
      </c>
      <c r="BH1263" s="5"/>
      <c r="BI1263" s="6"/>
      <c r="BJ1263" s="6"/>
      <c r="BK1263" s="6"/>
      <c r="BL1263" s="6"/>
    </row>
    <row r="1264" spans="1:64">
      <c r="A1264" s="4"/>
      <c r="B1264" s="5"/>
      <c r="C1264" s="27" t="str">
        <f>IFERROR(VLOOKUP(B1264,vlookup!A$2:I$331,2,FALSE),"")</f>
        <v/>
      </c>
      <c r="D1264" s="27" t="str">
        <f>IFERROR(VLOOKUP(B1264,vlookup!A$2:I$331,3,FALSE),"")</f>
        <v/>
      </c>
      <c r="E1264" s="5"/>
      <c r="F1264" s="27" t="str">
        <f>IFERROR(VLOOKUP(E1264,vlookup!D$2:E$331,2,FALSE),"")</f>
        <v/>
      </c>
      <c r="G1264" s="5"/>
      <c r="H1264" s="27" t="str">
        <f t="shared" si="192"/>
        <v/>
      </c>
      <c r="I1264" s="27" t="str">
        <f>IFERROR(VLOOKUP(H1264,vlookup!G$2:I$331,2,FALSE),"")</f>
        <v/>
      </c>
      <c r="J1264" s="27" t="str">
        <f>IFERROR(VLOOKUP(H1264,vlookup!G$2:I$331,3,FALSE),"")</f>
        <v/>
      </c>
      <c r="K1264" s="5"/>
      <c r="L1264" s="6"/>
      <c r="M1264" s="6"/>
      <c r="N1264" s="6"/>
      <c r="O1264" s="6"/>
      <c r="P1264" s="6"/>
      <c r="Q1264" s="14" t="str">
        <f t="shared" si="193"/>
        <v/>
      </c>
      <c r="R1264" s="5"/>
      <c r="S1264" s="6"/>
      <c r="T1264" s="6"/>
      <c r="U1264" s="5"/>
      <c r="V1264" s="45">
        <f t="shared" si="194"/>
        <v>0</v>
      </c>
      <c r="W1264" s="45">
        <f t="shared" si="195"/>
        <v>0</v>
      </c>
      <c r="X1264" s="45" t="e">
        <f t="shared" si="196"/>
        <v>#VALUE!</v>
      </c>
      <c r="Y1264" s="45">
        <f>IFERROR(VALUE(V1264),VLOOKUP(V1264,DayReplace[],2,0))</f>
        <v>0</v>
      </c>
      <c r="Z1264" s="45">
        <f>IF(V1264=0,1,
IF(OR(AND(COUNTIF(Table12[Normal and Leap Years],X1264),AA1264=3,Y1264=30),
AND(COUNTIF(Table9[MM Year],X1264),COUNTIF(Table13[Always 29-Day Months],AA1264),Y1264=30)),Y1264
-1,Y1264))</f>
        <v>1</v>
      </c>
      <c r="AA1264" s="45">
        <f>IFERROR(VALUE(W1264),VLOOKUP(W1264,MonthReplace[],2,0))</f>
        <v>0</v>
      </c>
      <c r="AB1264" s="45" t="e">
        <f>IF(COUNTIF(Table9[MM Year],X1264),VLOOKUP(AA1264,MonthSerial[],VLOOKUP(X1264,Table9[],3,0)+2,0),DATE(X1264,AA1264,0)-AC1264)</f>
        <v>#VALUE!</v>
      </c>
      <c r="AC1264" s="45" t="e">
        <f>IF(COUNTIF(Table9[MM Year],X1264),
VLOOKUP(X1264,Table9[],5,0),
DATE(X1264,1,0))</f>
        <v>#VALUE!</v>
      </c>
      <c r="AD1264" s="46" t="e">
        <f>IF(AA1264=0,DATE(YEAR(AC1264+1),7,16),
IF(V1264=0,IF(COUNTIF(Table9[MM Year],X1264),AC1264+AB1264+Z1264+15-DAY(AC1264+AB1264+Z1264+15)+16,AC1264+AB1264+Z1264-DAY(AC1264+AB1264+Z1264)+16),
IF(COUNTIF(Table9[MM Year],X1264),
IF(AC1264+AB1264+Z1264&lt;VLOOKUP(X1264,Table9[],7,0),AC1264
+AB1264+Z1264+VLOOKUP(X1264,Table9[],4,0),AC1264+AB1264+Z1264),AC1264
+AB1264+Z1264)))</f>
        <v>#VALUE!</v>
      </c>
      <c r="AE1264" s="42"/>
      <c r="AF1264" s="15" t="str">
        <f>IFERROR(IF(COUNTIF(Table9[MM Year],X1264),
IF(AD1264&lt;VLOOKUP(X1264,Table9[],7,0),AD1264
+VLOOKUP(X1264,Table9[],4,0),AD1264),AD1264
),"")</f>
        <v/>
      </c>
      <c r="AG1264" s="5"/>
      <c r="AH1264" s="5"/>
      <c r="AI1264" s="5"/>
      <c r="AJ1264" s="6"/>
      <c r="AK1264" s="6"/>
      <c r="AL1264" s="12" t="str">
        <f t="shared" si="197"/>
        <v/>
      </c>
      <c r="AM1264" s="5"/>
      <c r="AN1264" s="27" t="str">
        <f t="shared" si="198"/>
        <v/>
      </c>
      <c r="AO1264" s="5"/>
      <c r="AP1264" s="5"/>
      <c r="AQ1264" s="6"/>
      <c r="AR1264" s="12" t="str">
        <f t="shared" si="199"/>
        <v/>
      </c>
      <c r="AS1264" s="6"/>
      <c r="AT1264" s="5"/>
      <c r="AU1264" s="53"/>
      <c r="AV1264" s="53"/>
      <c r="AW1264" s="54"/>
      <c r="AX1264" s="15" t="str">
        <f t="shared" si="200"/>
        <v/>
      </c>
      <c r="AY1264" s="5"/>
      <c r="AZ1264" s="27" t="str">
        <f>IFERROR(VLOOKUP(AY1264,vlookup!A$2:I$331,2,FALSE),"")</f>
        <v/>
      </c>
      <c r="BA1264" s="27" t="str">
        <f>IFERROR(VLOOKUP(AY1264,vlookup!A$2:I$331,3,FALSE),"")</f>
        <v/>
      </c>
      <c r="BB1264" s="5"/>
      <c r="BC1264" s="27" t="str">
        <f>IFERROR(VLOOKUP(BB1264,vlookup!D$2:E$331,2,FALSE),"")</f>
        <v/>
      </c>
      <c r="BD1264" s="5"/>
      <c r="BE1264" s="27" t="str">
        <f t="shared" si="201"/>
        <v/>
      </c>
      <c r="BF1264" s="27" t="str">
        <f>IFERROR(VLOOKUP(BE1264,vlookup!G$2:I$331,2,FALSE),"")</f>
        <v/>
      </c>
      <c r="BG1264" s="27" t="str">
        <f>IFERROR(VLOOKUP(BE1264,vlookup!G$2:I$331,3,FALSE),"")</f>
        <v/>
      </c>
      <c r="BH1264" s="5"/>
      <c r="BI1264" s="6"/>
      <c r="BJ1264" s="6"/>
      <c r="BK1264" s="6"/>
      <c r="BL1264" s="6"/>
    </row>
    <row r="1265" spans="1:64">
      <c r="A1265" s="4"/>
      <c r="B1265" s="5"/>
      <c r="C1265" s="27" t="str">
        <f>IFERROR(VLOOKUP(B1265,vlookup!A$2:I$331,2,FALSE),"")</f>
        <v/>
      </c>
      <c r="D1265" s="27" t="str">
        <f>IFERROR(VLOOKUP(B1265,vlookup!A$2:I$331,3,FALSE),"")</f>
        <v/>
      </c>
      <c r="E1265" s="5"/>
      <c r="F1265" s="27" t="str">
        <f>IFERROR(VLOOKUP(E1265,vlookup!D$2:E$331,2,FALSE),"")</f>
        <v/>
      </c>
      <c r="G1265" s="5"/>
      <c r="H1265" s="27" t="str">
        <f t="shared" si="192"/>
        <v/>
      </c>
      <c r="I1265" s="27" t="str">
        <f>IFERROR(VLOOKUP(H1265,vlookup!G$2:I$331,2,FALSE),"")</f>
        <v/>
      </c>
      <c r="J1265" s="27" t="str">
        <f>IFERROR(VLOOKUP(H1265,vlookup!G$2:I$331,3,FALSE),"")</f>
        <v/>
      </c>
      <c r="K1265" s="5"/>
      <c r="L1265" s="6"/>
      <c r="M1265" s="6"/>
      <c r="N1265" s="6"/>
      <c r="O1265" s="6"/>
      <c r="P1265" s="6"/>
      <c r="Q1265" s="14" t="str">
        <f t="shared" si="193"/>
        <v/>
      </c>
      <c r="R1265" s="5"/>
      <c r="S1265" s="6"/>
      <c r="T1265" s="6"/>
      <c r="U1265" s="5"/>
      <c r="V1265" s="45">
        <f t="shared" si="194"/>
        <v>0</v>
      </c>
      <c r="W1265" s="45">
        <f t="shared" si="195"/>
        <v>0</v>
      </c>
      <c r="X1265" s="45" t="e">
        <f t="shared" si="196"/>
        <v>#VALUE!</v>
      </c>
      <c r="Y1265" s="45">
        <f>IFERROR(VALUE(V1265),VLOOKUP(V1265,DayReplace[],2,0))</f>
        <v>0</v>
      </c>
      <c r="Z1265" s="45">
        <f>IF(V1265=0,1,
IF(OR(AND(COUNTIF(Table12[Normal and Leap Years],X1265),AA1265=3,Y1265=30),
AND(COUNTIF(Table9[MM Year],X1265),COUNTIF(Table13[Always 29-Day Months],AA1265),Y1265=30)),Y1265
-1,Y1265))</f>
        <v>1</v>
      </c>
      <c r="AA1265" s="45">
        <f>IFERROR(VALUE(W1265),VLOOKUP(W1265,MonthReplace[],2,0))</f>
        <v>0</v>
      </c>
      <c r="AB1265" s="45" t="e">
        <f>IF(COUNTIF(Table9[MM Year],X1265),VLOOKUP(AA1265,MonthSerial[],VLOOKUP(X1265,Table9[],3,0)+2,0),DATE(X1265,AA1265,0)-AC1265)</f>
        <v>#VALUE!</v>
      </c>
      <c r="AC1265" s="45" t="e">
        <f>IF(COUNTIF(Table9[MM Year],X1265),
VLOOKUP(X1265,Table9[],5,0),
DATE(X1265,1,0))</f>
        <v>#VALUE!</v>
      </c>
      <c r="AD1265" s="46" t="e">
        <f>IF(AA1265=0,DATE(YEAR(AC1265+1),7,16),
IF(V1265=0,IF(COUNTIF(Table9[MM Year],X1265),AC1265+AB1265+Z1265+15-DAY(AC1265+AB1265+Z1265+15)+16,AC1265+AB1265+Z1265-DAY(AC1265+AB1265+Z1265)+16),
IF(COUNTIF(Table9[MM Year],X1265),
IF(AC1265+AB1265+Z1265&lt;VLOOKUP(X1265,Table9[],7,0),AC1265
+AB1265+Z1265+VLOOKUP(X1265,Table9[],4,0),AC1265+AB1265+Z1265),AC1265
+AB1265+Z1265)))</f>
        <v>#VALUE!</v>
      </c>
      <c r="AE1265" s="42"/>
      <c r="AF1265" s="15" t="str">
        <f>IFERROR(IF(COUNTIF(Table9[MM Year],X1265),
IF(AD1265&lt;VLOOKUP(X1265,Table9[],7,0),AD1265
+VLOOKUP(X1265,Table9[],4,0),AD1265),AD1265
),"")</f>
        <v/>
      </c>
      <c r="AG1265" s="5"/>
      <c r="AH1265" s="5"/>
      <c r="AI1265" s="5"/>
      <c r="AJ1265" s="6"/>
      <c r="AK1265" s="6"/>
      <c r="AL1265" s="12" t="str">
        <f t="shared" si="197"/>
        <v/>
      </c>
      <c r="AM1265" s="5"/>
      <c r="AN1265" s="27" t="str">
        <f t="shared" si="198"/>
        <v/>
      </c>
      <c r="AO1265" s="5"/>
      <c r="AP1265" s="5"/>
      <c r="AQ1265" s="6"/>
      <c r="AR1265" s="12" t="str">
        <f t="shared" si="199"/>
        <v/>
      </c>
      <c r="AS1265" s="6"/>
      <c r="AT1265" s="5"/>
      <c r="AU1265" s="53"/>
      <c r="AV1265" s="53"/>
      <c r="AW1265" s="54"/>
      <c r="AX1265" s="15" t="str">
        <f t="shared" si="200"/>
        <v/>
      </c>
      <c r="AY1265" s="5"/>
      <c r="AZ1265" s="27" t="str">
        <f>IFERROR(VLOOKUP(AY1265,vlookup!A$2:I$331,2,FALSE),"")</f>
        <v/>
      </c>
      <c r="BA1265" s="27" t="str">
        <f>IFERROR(VLOOKUP(AY1265,vlookup!A$2:I$331,3,FALSE),"")</f>
        <v/>
      </c>
      <c r="BB1265" s="5"/>
      <c r="BC1265" s="27" t="str">
        <f>IFERROR(VLOOKUP(BB1265,vlookup!D$2:E$331,2,FALSE),"")</f>
        <v/>
      </c>
      <c r="BD1265" s="5"/>
      <c r="BE1265" s="27" t="str">
        <f t="shared" si="201"/>
        <v/>
      </c>
      <c r="BF1265" s="27" t="str">
        <f>IFERROR(VLOOKUP(BE1265,vlookup!G$2:I$331,2,FALSE),"")</f>
        <v/>
      </c>
      <c r="BG1265" s="27" t="str">
        <f>IFERROR(VLOOKUP(BE1265,vlookup!G$2:I$331,3,FALSE),"")</f>
        <v/>
      </c>
      <c r="BH1265" s="5"/>
      <c r="BI1265" s="6"/>
      <c r="BJ1265" s="6"/>
      <c r="BK1265" s="6"/>
      <c r="BL1265" s="6"/>
    </row>
    <row r="1266" spans="1:64">
      <c r="A1266" s="4"/>
      <c r="B1266" s="5"/>
      <c r="C1266" s="27" t="str">
        <f>IFERROR(VLOOKUP(B1266,vlookup!A$2:I$331,2,FALSE),"")</f>
        <v/>
      </c>
      <c r="D1266" s="27" t="str">
        <f>IFERROR(VLOOKUP(B1266,vlookup!A$2:I$331,3,FALSE),"")</f>
        <v/>
      </c>
      <c r="E1266" s="5"/>
      <c r="F1266" s="27" t="str">
        <f>IFERROR(VLOOKUP(E1266,vlookup!D$2:E$331,2,FALSE),"")</f>
        <v/>
      </c>
      <c r="G1266" s="5"/>
      <c r="H1266" s="27" t="str">
        <f t="shared" si="192"/>
        <v/>
      </c>
      <c r="I1266" s="27" t="str">
        <f>IFERROR(VLOOKUP(H1266,vlookup!G$2:I$331,2,FALSE),"")</f>
        <v/>
      </c>
      <c r="J1266" s="27" t="str">
        <f>IFERROR(VLOOKUP(H1266,vlookup!G$2:I$331,3,FALSE),"")</f>
        <v/>
      </c>
      <c r="K1266" s="5"/>
      <c r="L1266" s="6"/>
      <c r="M1266" s="6"/>
      <c r="N1266" s="6"/>
      <c r="O1266" s="6"/>
      <c r="P1266" s="6"/>
      <c r="Q1266" s="14" t="str">
        <f t="shared" si="193"/>
        <v/>
      </c>
      <c r="R1266" s="5"/>
      <c r="S1266" s="6"/>
      <c r="T1266" s="6"/>
      <c r="U1266" s="5"/>
      <c r="V1266" s="45">
        <f t="shared" si="194"/>
        <v>0</v>
      </c>
      <c r="W1266" s="45">
        <f t="shared" si="195"/>
        <v>0</v>
      </c>
      <c r="X1266" s="45" t="e">
        <f t="shared" si="196"/>
        <v>#VALUE!</v>
      </c>
      <c r="Y1266" s="45">
        <f>IFERROR(VALUE(V1266),VLOOKUP(V1266,DayReplace[],2,0))</f>
        <v>0</v>
      </c>
      <c r="Z1266" s="45">
        <f>IF(V1266=0,1,
IF(OR(AND(COUNTIF(Table12[Normal and Leap Years],X1266),AA1266=3,Y1266=30),
AND(COUNTIF(Table9[MM Year],X1266),COUNTIF(Table13[Always 29-Day Months],AA1266),Y1266=30)),Y1266
-1,Y1266))</f>
        <v>1</v>
      </c>
      <c r="AA1266" s="45">
        <f>IFERROR(VALUE(W1266),VLOOKUP(W1266,MonthReplace[],2,0))</f>
        <v>0</v>
      </c>
      <c r="AB1266" s="45" t="e">
        <f>IF(COUNTIF(Table9[MM Year],X1266),VLOOKUP(AA1266,MonthSerial[],VLOOKUP(X1266,Table9[],3,0)+2,0),DATE(X1266,AA1266,0)-AC1266)</f>
        <v>#VALUE!</v>
      </c>
      <c r="AC1266" s="45" t="e">
        <f>IF(COUNTIF(Table9[MM Year],X1266),
VLOOKUP(X1266,Table9[],5,0),
DATE(X1266,1,0))</f>
        <v>#VALUE!</v>
      </c>
      <c r="AD1266" s="46" t="e">
        <f>IF(AA1266=0,DATE(YEAR(AC1266+1),7,16),
IF(V1266=0,IF(COUNTIF(Table9[MM Year],X1266),AC1266+AB1266+Z1266+15-DAY(AC1266+AB1266+Z1266+15)+16,AC1266+AB1266+Z1266-DAY(AC1266+AB1266+Z1266)+16),
IF(COUNTIF(Table9[MM Year],X1266),
IF(AC1266+AB1266+Z1266&lt;VLOOKUP(X1266,Table9[],7,0),AC1266
+AB1266+Z1266+VLOOKUP(X1266,Table9[],4,0),AC1266+AB1266+Z1266),AC1266
+AB1266+Z1266)))</f>
        <v>#VALUE!</v>
      </c>
      <c r="AE1266" s="42"/>
      <c r="AF1266" s="15" t="str">
        <f>IFERROR(IF(COUNTIF(Table9[MM Year],X1266),
IF(AD1266&lt;VLOOKUP(X1266,Table9[],7,0),AD1266
+VLOOKUP(X1266,Table9[],4,0),AD1266),AD1266
),"")</f>
        <v/>
      </c>
      <c r="AG1266" s="5"/>
      <c r="AH1266" s="5"/>
      <c r="AI1266" s="5"/>
      <c r="AJ1266" s="6"/>
      <c r="AK1266" s="6"/>
      <c r="AL1266" s="12" t="str">
        <f t="shared" si="197"/>
        <v/>
      </c>
      <c r="AM1266" s="5"/>
      <c r="AN1266" s="27" t="str">
        <f t="shared" si="198"/>
        <v/>
      </c>
      <c r="AO1266" s="5"/>
      <c r="AP1266" s="5"/>
      <c r="AQ1266" s="6"/>
      <c r="AR1266" s="12" t="str">
        <f t="shared" si="199"/>
        <v/>
      </c>
      <c r="AS1266" s="6"/>
      <c r="AT1266" s="5"/>
      <c r="AU1266" s="53"/>
      <c r="AV1266" s="53"/>
      <c r="AW1266" s="54"/>
      <c r="AX1266" s="15" t="str">
        <f t="shared" si="200"/>
        <v/>
      </c>
      <c r="AY1266" s="5"/>
      <c r="AZ1266" s="27" t="str">
        <f>IFERROR(VLOOKUP(AY1266,vlookup!A$2:I$331,2,FALSE),"")</f>
        <v/>
      </c>
      <c r="BA1266" s="27" t="str">
        <f>IFERROR(VLOOKUP(AY1266,vlookup!A$2:I$331,3,FALSE),"")</f>
        <v/>
      </c>
      <c r="BB1266" s="5"/>
      <c r="BC1266" s="27" t="str">
        <f>IFERROR(VLOOKUP(BB1266,vlookup!D$2:E$331,2,FALSE),"")</f>
        <v/>
      </c>
      <c r="BD1266" s="5"/>
      <c r="BE1266" s="27" t="str">
        <f t="shared" si="201"/>
        <v/>
      </c>
      <c r="BF1266" s="27" t="str">
        <f>IFERROR(VLOOKUP(BE1266,vlookup!G$2:I$331,2,FALSE),"")</f>
        <v/>
      </c>
      <c r="BG1266" s="27" t="str">
        <f>IFERROR(VLOOKUP(BE1266,vlookup!G$2:I$331,3,FALSE),"")</f>
        <v/>
      </c>
      <c r="BH1266" s="5"/>
      <c r="BI1266" s="6"/>
      <c r="BJ1266" s="6"/>
      <c r="BK1266" s="6"/>
      <c r="BL1266" s="6"/>
    </row>
    <row r="1267" spans="1:64">
      <c r="A1267" s="4"/>
      <c r="B1267" s="5"/>
      <c r="C1267" s="27" t="str">
        <f>IFERROR(VLOOKUP(B1267,vlookup!A$2:I$331,2,FALSE),"")</f>
        <v/>
      </c>
      <c r="D1267" s="27" t="str">
        <f>IFERROR(VLOOKUP(B1267,vlookup!A$2:I$331,3,FALSE),"")</f>
        <v/>
      </c>
      <c r="E1267" s="5"/>
      <c r="F1267" s="27" t="str">
        <f>IFERROR(VLOOKUP(E1267,vlookup!D$2:E$331,2,FALSE),"")</f>
        <v/>
      </c>
      <c r="G1267" s="5"/>
      <c r="H1267" s="27" t="str">
        <f t="shared" si="192"/>
        <v/>
      </c>
      <c r="I1267" s="27" t="str">
        <f>IFERROR(VLOOKUP(H1267,vlookup!G$2:I$331,2,FALSE),"")</f>
        <v/>
      </c>
      <c r="J1267" s="27" t="str">
        <f>IFERROR(VLOOKUP(H1267,vlookup!G$2:I$331,3,FALSE),"")</f>
        <v/>
      </c>
      <c r="K1267" s="5"/>
      <c r="L1267" s="6"/>
      <c r="M1267" s="6"/>
      <c r="N1267" s="6"/>
      <c r="O1267" s="6"/>
      <c r="P1267" s="6"/>
      <c r="Q1267" s="14" t="str">
        <f t="shared" si="193"/>
        <v/>
      </c>
      <c r="R1267" s="5"/>
      <c r="S1267" s="6"/>
      <c r="T1267" s="6"/>
      <c r="U1267" s="5"/>
      <c r="V1267" s="45">
        <f t="shared" si="194"/>
        <v>0</v>
      </c>
      <c r="W1267" s="45">
        <f t="shared" si="195"/>
        <v>0</v>
      </c>
      <c r="X1267" s="45" t="e">
        <f t="shared" si="196"/>
        <v>#VALUE!</v>
      </c>
      <c r="Y1267" s="45">
        <f>IFERROR(VALUE(V1267),VLOOKUP(V1267,DayReplace[],2,0))</f>
        <v>0</v>
      </c>
      <c r="Z1267" s="45">
        <f>IF(V1267=0,1,
IF(OR(AND(COUNTIF(Table12[Normal and Leap Years],X1267),AA1267=3,Y1267=30),
AND(COUNTIF(Table9[MM Year],X1267),COUNTIF(Table13[Always 29-Day Months],AA1267),Y1267=30)),Y1267
-1,Y1267))</f>
        <v>1</v>
      </c>
      <c r="AA1267" s="45">
        <f>IFERROR(VALUE(W1267),VLOOKUP(W1267,MonthReplace[],2,0))</f>
        <v>0</v>
      </c>
      <c r="AB1267" s="45" t="e">
        <f>IF(COUNTIF(Table9[MM Year],X1267),VLOOKUP(AA1267,MonthSerial[],VLOOKUP(X1267,Table9[],3,0)+2,0),DATE(X1267,AA1267,0)-AC1267)</f>
        <v>#VALUE!</v>
      </c>
      <c r="AC1267" s="45" t="e">
        <f>IF(COUNTIF(Table9[MM Year],X1267),
VLOOKUP(X1267,Table9[],5,0),
DATE(X1267,1,0))</f>
        <v>#VALUE!</v>
      </c>
      <c r="AD1267" s="46" t="e">
        <f>IF(AA1267=0,DATE(YEAR(AC1267+1),7,16),
IF(V1267=0,IF(COUNTIF(Table9[MM Year],X1267),AC1267+AB1267+Z1267+15-DAY(AC1267+AB1267+Z1267+15)+16,AC1267+AB1267+Z1267-DAY(AC1267+AB1267+Z1267)+16),
IF(COUNTIF(Table9[MM Year],X1267),
IF(AC1267+AB1267+Z1267&lt;VLOOKUP(X1267,Table9[],7,0),AC1267
+AB1267+Z1267+VLOOKUP(X1267,Table9[],4,0),AC1267+AB1267+Z1267),AC1267
+AB1267+Z1267)))</f>
        <v>#VALUE!</v>
      </c>
      <c r="AE1267" s="42"/>
      <c r="AF1267" s="15" t="str">
        <f>IFERROR(IF(COUNTIF(Table9[MM Year],X1267),
IF(AD1267&lt;VLOOKUP(X1267,Table9[],7,0),AD1267
+VLOOKUP(X1267,Table9[],4,0),AD1267),AD1267
),"")</f>
        <v/>
      </c>
      <c r="AG1267" s="5"/>
      <c r="AH1267" s="5"/>
      <c r="AI1267" s="5"/>
      <c r="AJ1267" s="6"/>
      <c r="AK1267" s="6"/>
      <c r="AL1267" s="12" t="str">
        <f t="shared" si="197"/>
        <v/>
      </c>
      <c r="AM1267" s="5"/>
      <c r="AN1267" s="27" t="str">
        <f t="shared" si="198"/>
        <v/>
      </c>
      <c r="AO1267" s="5"/>
      <c r="AP1267" s="5"/>
      <c r="AQ1267" s="6"/>
      <c r="AR1267" s="12" t="str">
        <f t="shared" si="199"/>
        <v/>
      </c>
      <c r="AS1267" s="6"/>
      <c r="AT1267" s="5"/>
      <c r="AU1267" s="53"/>
      <c r="AV1267" s="53"/>
      <c r="AW1267" s="54"/>
      <c r="AX1267" s="15" t="str">
        <f t="shared" si="200"/>
        <v/>
      </c>
      <c r="AY1267" s="5"/>
      <c r="AZ1267" s="27" t="str">
        <f>IFERROR(VLOOKUP(AY1267,vlookup!A$2:I$331,2,FALSE),"")</f>
        <v/>
      </c>
      <c r="BA1267" s="27" t="str">
        <f>IFERROR(VLOOKUP(AY1267,vlookup!A$2:I$331,3,FALSE),"")</f>
        <v/>
      </c>
      <c r="BB1267" s="5"/>
      <c r="BC1267" s="27" t="str">
        <f>IFERROR(VLOOKUP(BB1267,vlookup!D$2:E$331,2,FALSE),"")</f>
        <v/>
      </c>
      <c r="BD1267" s="5"/>
      <c r="BE1267" s="27" t="str">
        <f t="shared" si="201"/>
        <v/>
      </c>
      <c r="BF1267" s="27" t="str">
        <f>IFERROR(VLOOKUP(BE1267,vlookup!G$2:I$331,2,FALSE),"")</f>
        <v/>
      </c>
      <c r="BG1267" s="27" t="str">
        <f>IFERROR(VLOOKUP(BE1267,vlookup!G$2:I$331,3,FALSE),"")</f>
        <v/>
      </c>
      <c r="BH1267" s="5"/>
      <c r="BI1267" s="6"/>
      <c r="BJ1267" s="6"/>
      <c r="BK1267" s="6"/>
      <c r="BL1267" s="6"/>
    </row>
    <row r="1268" spans="1:64">
      <c r="A1268" s="4"/>
      <c r="B1268" s="5"/>
      <c r="C1268" s="27" t="str">
        <f>IFERROR(VLOOKUP(B1268,vlookup!A$2:I$331,2,FALSE),"")</f>
        <v/>
      </c>
      <c r="D1268" s="27" t="str">
        <f>IFERROR(VLOOKUP(B1268,vlookup!A$2:I$331,3,FALSE),"")</f>
        <v/>
      </c>
      <c r="E1268" s="5"/>
      <c r="F1268" s="27" t="str">
        <f>IFERROR(VLOOKUP(E1268,vlookup!D$2:E$331,2,FALSE),"")</f>
        <v/>
      </c>
      <c r="G1268" s="5"/>
      <c r="H1268" s="27" t="str">
        <f t="shared" si="192"/>
        <v/>
      </c>
      <c r="I1268" s="27" t="str">
        <f>IFERROR(VLOOKUP(H1268,vlookup!G$2:I$331,2,FALSE),"")</f>
        <v/>
      </c>
      <c r="J1268" s="27" t="str">
        <f>IFERROR(VLOOKUP(H1268,vlookup!G$2:I$331,3,FALSE),"")</f>
        <v/>
      </c>
      <c r="K1268" s="5"/>
      <c r="L1268" s="6"/>
      <c r="M1268" s="6"/>
      <c r="N1268" s="6"/>
      <c r="O1268" s="6"/>
      <c r="P1268" s="6"/>
      <c r="Q1268" s="14" t="str">
        <f t="shared" si="193"/>
        <v/>
      </c>
      <c r="R1268" s="5"/>
      <c r="S1268" s="6"/>
      <c r="T1268" s="6"/>
      <c r="U1268" s="5"/>
      <c r="V1268" s="45">
        <f t="shared" si="194"/>
        <v>0</v>
      </c>
      <c r="W1268" s="45">
        <f t="shared" si="195"/>
        <v>0</v>
      </c>
      <c r="X1268" s="45" t="e">
        <f t="shared" si="196"/>
        <v>#VALUE!</v>
      </c>
      <c r="Y1268" s="45">
        <f>IFERROR(VALUE(V1268),VLOOKUP(V1268,DayReplace[],2,0))</f>
        <v>0</v>
      </c>
      <c r="Z1268" s="45">
        <f>IF(V1268=0,1,
IF(OR(AND(COUNTIF(Table12[Normal and Leap Years],X1268),AA1268=3,Y1268=30),
AND(COUNTIF(Table9[MM Year],X1268),COUNTIF(Table13[Always 29-Day Months],AA1268),Y1268=30)),Y1268
-1,Y1268))</f>
        <v>1</v>
      </c>
      <c r="AA1268" s="45">
        <f>IFERROR(VALUE(W1268),VLOOKUP(W1268,MonthReplace[],2,0))</f>
        <v>0</v>
      </c>
      <c r="AB1268" s="45" t="e">
        <f>IF(COUNTIF(Table9[MM Year],X1268),VLOOKUP(AA1268,MonthSerial[],VLOOKUP(X1268,Table9[],3,0)+2,0),DATE(X1268,AA1268,0)-AC1268)</f>
        <v>#VALUE!</v>
      </c>
      <c r="AC1268" s="45" t="e">
        <f>IF(COUNTIF(Table9[MM Year],X1268),
VLOOKUP(X1268,Table9[],5,0),
DATE(X1268,1,0))</f>
        <v>#VALUE!</v>
      </c>
      <c r="AD1268" s="46" t="e">
        <f>IF(AA1268=0,DATE(YEAR(AC1268+1),7,16),
IF(V1268=0,IF(COUNTIF(Table9[MM Year],X1268),AC1268+AB1268+Z1268+15-DAY(AC1268+AB1268+Z1268+15)+16,AC1268+AB1268+Z1268-DAY(AC1268+AB1268+Z1268)+16),
IF(COUNTIF(Table9[MM Year],X1268),
IF(AC1268+AB1268+Z1268&lt;VLOOKUP(X1268,Table9[],7,0),AC1268
+AB1268+Z1268+VLOOKUP(X1268,Table9[],4,0),AC1268+AB1268+Z1268),AC1268
+AB1268+Z1268)))</f>
        <v>#VALUE!</v>
      </c>
      <c r="AE1268" s="42"/>
      <c r="AF1268" s="15" t="str">
        <f>IFERROR(IF(COUNTIF(Table9[MM Year],X1268),
IF(AD1268&lt;VLOOKUP(X1268,Table9[],7,0),AD1268
+VLOOKUP(X1268,Table9[],4,0),AD1268),AD1268
),"")</f>
        <v/>
      </c>
      <c r="AG1268" s="5"/>
      <c r="AH1268" s="5"/>
      <c r="AI1268" s="5"/>
      <c r="AJ1268" s="6"/>
      <c r="AK1268" s="6"/>
      <c r="AL1268" s="12" t="str">
        <f t="shared" si="197"/>
        <v/>
      </c>
      <c r="AM1268" s="5"/>
      <c r="AN1268" s="27" t="str">
        <f t="shared" si="198"/>
        <v/>
      </c>
      <c r="AO1268" s="5"/>
      <c r="AP1268" s="5"/>
      <c r="AQ1268" s="6"/>
      <c r="AR1268" s="12" t="str">
        <f t="shared" si="199"/>
        <v/>
      </c>
      <c r="AS1268" s="6"/>
      <c r="AT1268" s="5"/>
      <c r="AU1268" s="53"/>
      <c r="AV1268" s="53"/>
      <c r="AW1268" s="54"/>
      <c r="AX1268" s="15" t="str">
        <f t="shared" si="200"/>
        <v/>
      </c>
      <c r="AY1268" s="5"/>
      <c r="AZ1268" s="27" t="str">
        <f>IFERROR(VLOOKUP(AY1268,vlookup!A$2:I$331,2,FALSE),"")</f>
        <v/>
      </c>
      <c r="BA1268" s="27" t="str">
        <f>IFERROR(VLOOKUP(AY1268,vlookup!A$2:I$331,3,FALSE),"")</f>
        <v/>
      </c>
      <c r="BB1268" s="5"/>
      <c r="BC1268" s="27" t="str">
        <f>IFERROR(VLOOKUP(BB1268,vlookup!D$2:E$331,2,FALSE),"")</f>
        <v/>
      </c>
      <c r="BD1268" s="5"/>
      <c r="BE1268" s="27" t="str">
        <f t="shared" si="201"/>
        <v/>
      </c>
      <c r="BF1268" s="27" t="str">
        <f>IFERROR(VLOOKUP(BE1268,vlookup!G$2:I$331,2,FALSE),"")</f>
        <v/>
      </c>
      <c r="BG1268" s="27" t="str">
        <f>IFERROR(VLOOKUP(BE1268,vlookup!G$2:I$331,3,FALSE),"")</f>
        <v/>
      </c>
      <c r="BH1268" s="5"/>
      <c r="BI1268" s="6"/>
      <c r="BJ1268" s="6"/>
      <c r="BK1268" s="6"/>
      <c r="BL1268" s="6"/>
    </row>
    <row r="1269" spans="1:64">
      <c r="A1269" s="4"/>
      <c r="B1269" s="5"/>
      <c r="C1269" s="27" t="str">
        <f>IFERROR(VLOOKUP(B1269,vlookup!A$2:I$331,2,FALSE),"")</f>
        <v/>
      </c>
      <c r="D1269" s="27" t="str">
        <f>IFERROR(VLOOKUP(B1269,vlookup!A$2:I$331,3,FALSE),"")</f>
        <v/>
      </c>
      <c r="E1269" s="5"/>
      <c r="F1269" s="27" t="str">
        <f>IFERROR(VLOOKUP(E1269,vlookup!D$2:E$331,2,FALSE),"")</f>
        <v/>
      </c>
      <c r="G1269" s="5"/>
      <c r="H1269" s="27" t="str">
        <f t="shared" si="192"/>
        <v/>
      </c>
      <c r="I1269" s="27" t="str">
        <f>IFERROR(VLOOKUP(H1269,vlookup!G$2:I$331,2,FALSE),"")</f>
        <v/>
      </c>
      <c r="J1269" s="27" t="str">
        <f>IFERROR(VLOOKUP(H1269,vlookup!G$2:I$331,3,FALSE),"")</f>
        <v/>
      </c>
      <c r="K1269" s="5"/>
      <c r="L1269" s="6"/>
      <c r="M1269" s="6"/>
      <c r="N1269" s="6"/>
      <c r="O1269" s="6"/>
      <c r="P1269" s="6"/>
      <c r="Q1269" s="14" t="str">
        <f t="shared" si="193"/>
        <v/>
      </c>
      <c r="R1269" s="5"/>
      <c r="S1269" s="6"/>
      <c r="T1269" s="6"/>
      <c r="U1269" s="5"/>
      <c r="V1269" s="45">
        <f t="shared" si="194"/>
        <v>0</v>
      </c>
      <c r="W1269" s="45">
        <f t="shared" si="195"/>
        <v>0</v>
      </c>
      <c r="X1269" s="45" t="e">
        <f t="shared" si="196"/>
        <v>#VALUE!</v>
      </c>
      <c r="Y1269" s="45">
        <f>IFERROR(VALUE(V1269),VLOOKUP(V1269,DayReplace[],2,0))</f>
        <v>0</v>
      </c>
      <c r="Z1269" s="45">
        <f>IF(V1269=0,1,
IF(OR(AND(COUNTIF(Table12[Normal and Leap Years],X1269),AA1269=3,Y1269=30),
AND(COUNTIF(Table9[MM Year],X1269),COUNTIF(Table13[Always 29-Day Months],AA1269),Y1269=30)),Y1269
-1,Y1269))</f>
        <v>1</v>
      </c>
      <c r="AA1269" s="45">
        <f>IFERROR(VALUE(W1269),VLOOKUP(W1269,MonthReplace[],2,0))</f>
        <v>0</v>
      </c>
      <c r="AB1269" s="45" t="e">
        <f>IF(COUNTIF(Table9[MM Year],X1269),VLOOKUP(AA1269,MonthSerial[],VLOOKUP(X1269,Table9[],3,0)+2,0),DATE(X1269,AA1269,0)-AC1269)</f>
        <v>#VALUE!</v>
      </c>
      <c r="AC1269" s="45" t="e">
        <f>IF(COUNTIF(Table9[MM Year],X1269),
VLOOKUP(X1269,Table9[],5,0),
DATE(X1269,1,0))</f>
        <v>#VALUE!</v>
      </c>
      <c r="AD1269" s="46" t="e">
        <f>IF(AA1269=0,DATE(YEAR(AC1269+1),7,16),
IF(V1269=0,IF(COUNTIF(Table9[MM Year],X1269),AC1269+AB1269+Z1269+15-DAY(AC1269+AB1269+Z1269+15)+16,AC1269+AB1269+Z1269-DAY(AC1269+AB1269+Z1269)+16),
IF(COUNTIF(Table9[MM Year],X1269),
IF(AC1269+AB1269+Z1269&lt;VLOOKUP(X1269,Table9[],7,0),AC1269
+AB1269+Z1269+VLOOKUP(X1269,Table9[],4,0),AC1269+AB1269+Z1269),AC1269
+AB1269+Z1269)))</f>
        <v>#VALUE!</v>
      </c>
      <c r="AE1269" s="42"/>
      <c r="AF1269" s="15" t="str">
        <f>IFERROR(IF(COUNTIF(Table9[MM Year],X1269),
IF(AD1269&lt;VLOOKUP(X1269,Table9[],7,0),AD1269
+VLOOKUP(X1269,Table9[],4,0),AD1269),AD1269
),"")</f>
        <v/>
      </c>
      <c r="AG1269" s="5"/>
      <c r="AH1269" s="5"/>
      <c r="AI1269" s="5"/>
      <c r="AJ1269" s="6"/>
      <c r="AK1269" s="6"/>
      <c r="AL1269" s="12" t="str">
        <f t="shared" si="197"/>
        <v/>
      </c>
      <c r="AM1269" s="5"/>
      <c r="AN1269" s="27" t="str">
        <f t="shared" si="198"/>
        <v/>
      </c>
      <c r="AO1269" s="5"/>
      <c r="AP1269" s="5"/>
      <c r="AQ1269" s="6"/>
      <c r="AR1269" s="12" t="str">
        <f t="shared" si="199"/>
        <v/>
      </c>
      <c r="AS1269" s="6"/>
      <c r="AT1269" s="5"/>
      <c r="AU1269" s="53"/>
      <c r="AV1269" s="53"/>
      <c r="AW1269" s="54"/>
      <c r="AX1269" s="15" t="str">
        <f t="shared" si="200"/>
        <v/>
      </c>
      <c r="AY1269" s="5"/>
      <c r="AZ1269" s="27" t="str">
        <f>IFERROR(VLOOKUP(AY1269,vlookup!A$2:I$331,2,FALSE),"")</f>
        <v/>
      </c>
      <c r="BA1269" s="27" t="str">
        <f>IFERROR(VLOOKUP(AY1269,vlookup!A$2:I$331,3,FALSE),"")</f>
        <v/>
      </c>
      <c r="BB1269" s="5"/>
      <c r="BC1269" s="27" t="str">
        <f>IFERROR(VLOOKUP(BB1269,vlookup!D$2:E$331,2,FALSE),"")</f>
        <v/>
      </c>
      <c r="BD1269" s="5"/>
      <c r="BE1269" s="27" t="str">
        <f t="shared" si="201"/>
        <v/>
      </c>
      <c r="BF1269" s="27" t="str">
        <f>IFERROR(VLOOKUP(BE1269,vlookup!G$2:I$331,2,FALSE),"")</f>
        <v/>
      </c>
      <c r="BG1269" s="27" t="str">
        <f>IFERROR(VLOOKUP(BE1269,vlookup!G$2:I$331,3,FALSE),"")</f>
        <v/>
      </c>
      <c r="BH1269" s="5"/>
      <c r="BI1269" s="6"/>
      <c r="BJ1269" s="6"/>
      <c r="BK1269" s="6"/>
      <c r="BL1269" s="6"/>
    </row>
    <row r="1270" spans="1:64">
      <c r="A1270" s="4"/>
      <c r="B1270" s="5"/>
      <c r="C1270" s="27" t="str">
        <f>IFERROR(VLOOKUP(B1270,vlookup!A$2:I$331,2,FALSE),"")</f>
        <v/>
      </c>
      <c r="D1270" s="27" t="str">
        <f>IFERROR(VLOOKUP(B1270,vlookup!A$2:I$331,3,FALSE),"")</f>
        <v/>
      </c>
      <c r="E1270" s="5"/>
      <c r="F1270" s="27" t="str">
        <f>IFERROR(VLOOKUP(E1270,vlookup!D$2:E$331,2,FALSE),"")</f>
        <v/>
      </c>
      <c r="G1270" s="5"/>
      <c r="H1270" s="27" t="str">
        <f t="shared" si="192"/>
        <v/>
      </c>
      <c r="I1270" s="27" t="str">
        <f>IFERROR(VLOOKUP(H1270,vlookup!G$2:I$331,2,FALSE),"")</f>
        <v/>
      </c>
      <c r="J1270" s="27" t="str">
        <f>IFERROR(VLOOKUP(H1270,vlookup!G$2:I$331,3,FALSE),"")</f>
        <v/>
      </c>
      <c r="K1270" s="5"/>
      <c r="L1270" s="6"/>
      <c r="M1270" s="6"/>
      <c r="N1270" s="6"/>
      <c r="O1270" s="6"/>
      <c r="P1270" s="6"/>
      <c r="Q1270" s="14" t="str">
        <f t="shared" si="193"/>
        <v/>
      </c>
      <c r="R1270" s="5"/>
      <c r="S1270" s="6"/>
      <c r="T1270" s="6"/>
      <c r="U1270" s="5"/>
      <c r="V1270" s="45">
        <f t="shared" si="194"/>
        <v>0</v>
      </c>
      <c r="W1270" s="45">
        <f t="shared" si="195"/>
        <v>0</v>
      </c>
      <c r="X1270" s="45" t="e">
        <f t="shared" si="196"/>
        <v>#VALUE!</v>
      </c>
      <c r="Y1270" s="45">
        <f>IFERROR(VALUE(V1270),VLOOKUP(V1270,DayReplace[],2,0))</f>
        <v>0</v>
      </c>
      <c r="Z1270" s="45">
        <f>IF(V1270=0,1,
IF(OR(AND(COUNTIF(Table12[Normal and Leap Years],X1270),AA1270=3,Y1270=30),
AND(COUNTIF(Table9[MM Year],X1270),COUNTIF(Table13[Always 29-Day Months],AA1270),Y1270=30)),Y1270
-1,Y1270))</f>
        <v>1</v>
      </c>
      <c r="AA1270" s="45">
        <f>IFERROR(VALUE(W1270),VLOOKUP(W1270,MonthReplace[],2,0))</f>
        <v>0</v>
      </c>
      <c r="AB1270" s="45" t="e">
        <f>IF(COUNTIF(Table9[MM Year],X1270),VLOOKUP(AA1270,MonthSerial[],VLOOKUP(X1270,Table9[],3,0)+2,0),DATE(X1270,AA1270,0)-AC1270)</f>
        <v>#VALUE!</v>
      </c>
      <c r="AC1270" s="45" t="e">
        <f>IF(COUNTIF(Table9[MM Year],X1270),
VLOOKUP(X1270,Table9[],5,0),
DATE(X1270,1,0))</f>
        <v>#VALUE!</v>
      </c>
      <c r="AD1270" s="46" t="e">
        <f>IF(AA1270=0,DATE(YEAR(AC1270+1),7,16),
IF(V1270=0,IF(COUNTIF(Table9[MM Year],X1270),AC1270+AB1270+Z1270+15-DAY(AC1270+AB1270+Z1270+15)+16,AC1270+AB1270+Z1270-DAY(AC1270+AB1270+Z1270)+16),
IF(COUNTIF(Table9[MM Year],X1270),
IF(AC1270+AB1270+Z1270&lt;VLOOKUP(X1270,Table9[],7,0),AC1270
+AB1270+Z1270+VLOOKUP(X1270,Table9[],4,0),AC1270+AB1270+Z1270),AC1270
+AB1270+Z1270)))</f>
        <v>#VALUE!</v>
      </c>
      <c r="AE1270" s="42"/>
      <c r="AF1270" s="15" t="str">
        <f>IFERROR(IF(COUNTIF(Table9[MM Year],X1270),
IF(AD1270&lt;VLOOKUP(X1270,Table9[],7,0),AD1270
+VLOOKUP(X1270,Table9[],4,0),AD1270),AD1270
),"")</f>
        <v/>
      </c>
      <c r="AG1270" s="5"/>
      <c r="AH1270" s="5"/>
      <c r="AI1270" s="5"/>
      <c r="AJ1270" s="6"/>
      <c r="AK1270" s="6"/>
      <c r="AL1270" s="12" t="str">
        <f t="shared" si="197"/>
        <v/>
      </c>
      <c r="AM1270" s="5"/>
      <c r="AN1270" s="27" t="str">
        <f t="shared" si="198"/>
        <v/>
      </c>
      <c r="AO1270" s="5"/>
      <c r="AP1270" s="5"/>
      <c r="AQ1270" s="6"/>
      <c r="AR1270" s="12" t="str">
        <f t="shared" si="199"/>
        <v/>
      </c>
      <c r="AS1270" s="6"/>
      <c r="AT1270" s="5"/>
      <c r="AU1270" s="53"/>
      <c r="AV1270" s="53"/>
      <c r="AW1270" s="54"/>
      <c r="AX1270" s="15" t="str">
        <f t="shared" si="200"/>
        <v/>
      </c>
      <c r="AY1270" s="5"/>
      <c r="AZ1270" s="27" t="str">
        <f>IFERROR(VLOOKUP(AY1270,vlookup!A$2:I$331,2,FALSE),"")</f>
        <v/>
      </c>
      <c r="BA1270" s="27" t="str">
        <f>IFERROR(VLOOKUP(AY1270,vlookup!A$2:I$331,3,FALSE),"")</f>
        <v/>
      </c>
      <c r="BB1270" s="5"/>
      <c r="BC1270" s="27" t="str">
        <f>IFERROR(VLOOKUP(BB1270,vlookup!D$2:E$331,2,FALSE),"")</f>
        <v/>
      </c>
      <c r="BD1270" s="5"/>
      <c r="BE1270" s="27" t="str">
        <f t="shared" si="201"/>
        <v/>
      </c>
      <c r="BF1270" s="27" t="str">
        <f>IFERROR(VLOOKUP(BE1270,vlookup!G$2:I$331,2,FALSE),"")</f>
        <v/>
      </c>
      <c r="BG1270" s="27" t="str">
        <f>IFERROR(VLOOKUP(BE1270,vlookup!G$2:I$331,3,FALSE),"")</f>
        <v/>
      </c>
      <c r="BH1270" s="5"/>
      <c r="BI1270" s="6"/>
      <c r="BJ1270" s="6"/>
      <c r="BK1270" s="6"/>
      <c r="BL1270" s="6"/>
    </row>
    <row r="1271" spans="1:64">
      <c r="A1271" s="4"/>
      <c r="B1271" s="5"/>
      <c r="C1271" s="27" t="str">
        <f>IFERROR(VLOOKUP(B1271,vlookup!A$2:I$331,2,FALSE),"")</f>
        <v/>
      </c>
      <c r="D1271" s="27" t="str">
        <f>IFERROR(VLOOKUP(B1271,vlookup!A$2:I$331,3,FALSE),"")</f>
        <v/>
      </c>
      <c r="E1271" s="5"/>
      <c r="F1271" s="27" t="str">
        <f>IFERROR(VLOOKUP(E1271,vlookup!D$2:E$331,2,FALSE),"")</f>
        <v/>
      </c>
      <c r="G1271" s="5"/>
      <c r="H1271" s="27" t="str">
        <f t="shared" si="192"/>
        <v/>
      </c>
      <c r="I1271" s="27" t="str">
        <f>IFERROR(VLOOKUP(H1271,vlookup!G$2:I$331,2,FALSE),"")</f>
        <v/>
      </c>
      <c r="J1271" s="27" t="str">
        <f>IFERROR(VLOOKUP(H1271,vlookup!G$2:I$331,3,FALSE),"")</f>
        <v/>
      </c>
      <c r="K1271" s="5"/>
      <c r="L1271" s="6"/>
      <c r="M1271" s="6"/>
      <c r="N1271" s="6"/>
      <c r="O1271" s="6"/>
      <c r="P1271" s="6"/>
      <c r="Q1271" s="14" t="str">
        <f t="shared" si="193"/>
        <v/>
      </c>
      <c r="R1271" s="5"/>
      <c r="S1271" s="6"/>
      <c r="T1271" s="6"/>
      <c r="U1271" s="5"/>
      <c r="V1271" s="45">
        <f t="shared" si="194"/>
        <v>0</v>
      </c>
      <c r="W1271" s="45">
        <f t="shared" si="195"/>
        <v>0</v>
      </c>
      <c r="X1271" s="45" t="e">
        <f t="shared" si="196"/>
        <v>#VALUE!</v>
      </c>
      <c r="Y1271" s="45">
        <f>IFERROR(VALUE(V1271),VLOOKUP(V1271,DayReplace[],2,0))</f>
        <v>0</v>
      </c>
      <c r="Z1271" s="45">
        <f>IF(V1271=0,1,
IF(OR(AND(COUNTIF(Table12[Normal and Leap Years],X1271),AA1271=3,Y1271=30),
AND(COUNTIF(Table9[MM Year],X1271),COUNTIF(Table13[Always 29-Day Months],AA1271),Y1271=30)),Y1271
-1,Y1271))</f>
        <v>1</v>
      </c>
      <c r="AA1271" s="45">
        <f>IFERROR(VALUE(W1271),VLOOKUP(W1271,MonthReplace[],2,0))</f>
        <v>0</v>
      </c>
      <c r="AB1271" s="45" t="e">
        <f>IF(COUNTIF(Table9[MM Year],X1271),VLOOKUP(AA1271,MonthSerial[],VLOOKUP(X1271,Table9[],3,0)+2,0),DATE(X1271,AA1271,0)-AC1271)</f>
        <v>#VALUE!</v>
      </c>
      <c r="AC1271" s="45" t="e">
        <f>IF(COUNTIF(Table9[MM Year],X1271),
VLOOKUP(X1271,Table9[],5,0),
DATE(X1271,1,0))</f>
        <v>#VALUE!</v>
      </c>
      <c r="AD1271" s="46" t="e">
        <f>IF(AA1271=0,DATE(YEAR(AC1271+1),7,16),
IF(V1271=0,IF(COUNTIF(Table9[MM Year],X1271),AC1271+AB1271+Z1271+15-DAY(AC1271+AB1271+Z1271+15)+16,AC1271+AB1271+Z1271-DAY(AC1271+AB1271+Z1271)+16),
IF(COUNTIF(Table9[MM Year],X1271),
IF(AC1271+AB1271+Z1271&lt;VLOOKUP(X1271,Table9[],7,0),AC1271
+AB1271+Z1271+VLOOKUP(X1271,Table9[],4,0),AC1271+AB1271+Z1271),AC1271
+AB1271+Z1271)))</f>
        <v>#VALUE!</v>
      </c>
      <c r="AE1271" s="42"/>
      <c r="AF1271" s="15" t="str">
        <f>IFERROR(IF(COUNTIF(Table9[MM Year],X1271),
IF(AD1271&lt;VLOOKUP(X1271,Table9[],7,0),AD1271
+VLOOKUP(X1271,Table9[],4,0),AD1271),AD1271
),"")</f>
        <v/>
      </c>
      <c r="AG1271" s="5"/>
      <c r="AH1271" s="5"/>
      <c r="AI1271" s="5"/>
      <c r="AJ1271" s="6"/>
      <c r="AK1271" s="6"/>
      <c r="AL1271" s="12" t="str">
        <f t="shared" si="197"/>
        <v/>
      </c>
      <c r="AM1271" s="5"/>
      <c r="AN1271" s="27" t="str">
        <f t="shared" si="198"/>
        <v/>
      </c>
      <c r="AO1271" s="5"/>
      <c r="AP1271" s="5"/>
      <c r="AQ1271" s="6"/>
      <c r="AR1271" s="12" t="str">
        <f t="shared" si="199"/>
        <v/>
      </c>
      <c r="AS1271" s="6"/>
      <c r="AT1271" s="5"/>
      <c r="AU1271" s="53"/>
      <c r="AV1271" s="53"/>
      <c r="AW1271" s="54"/>
      <c r="AX1271" s="15" t="str">
        <f t="shared" si="200"/>
        <v/>
      </c>
      <c r="AY1271" s="5"/>
      <c r="AZ1271" s="27" t="str">
        <f>IFERROR(VLOOKUP(AY1271,vlookup!A$2:I$331,2,FALSE),"")</f>
        <v/>
      </c>
      <c r="BA1271" s="27" t="str">
        <f>IFERROR(VLOOKUP(AY1271,vlookup!A$2:I$331,3,FALSE),"")</f>
        <v/>
      </c>
      <c r="BB1271" s="5"/>
      <c r="BC1271" s="27" t="str">
        <f>IFERROR(VLOOKUP(BB1271,vlookup!D$2:E$331,2,FALSE),"")</f>
        <v/>
      </c>
      <c r="BD1271" s="5"/>
      <c r="BE1271" s="27" t="str">
        <f t="shared" si="201"/>
        <v/>
      </c>
      <c r="BF1271" s="27" t="str">
        <f>IFERROR(VLOOKUP(BE1271,vlookup!G$2:I$331,2,FALSE),"")</f>
        <v/>
      </c>
      <c r="BG1271" s="27" t="str">
        <f>IFERROR(VLOOKUP(BE1271,vlookup!G$2:I$331,3,FALSE),"")</f>
        <v/>
      </c>
      <c r="BH1271" s="5"/>
      <c r="BI1271" s="6"/>
      <c r="BJ1271" s="6"/>
      <c r="BK1271" s="6"/>
      <c r="BL1271" s="6"/>
    </row>
    <row r="1272" spans="1:64">
      <c r="A1272" s="4"/>
      <c r="B1272" s="5"/>
      <c r="C1272" s="27" t="str">
        <f>IFERROR(VLOOKUP(B1272,vlookup!A$2:I$331,2,FALSE),"")</f>
        <v/>
      </c>
      <c r="D1272" s="27" t="str">
        <f>IFERROR(VLOOKUP(B1272,vlookup!A$2:I$331,3,FALSE),"")</f>
        <v/>
      </c>
      <c r="E1272" s="5"/>
      <c r="F1272" s="27" t="str">
        <f>IFERROR(VLOOKUP(E1272,vlookup!D$2:E$331,2,FALSE),"")</f>
        <v/>
      </c>
      <c r="G1272" s="5"/>
      <c r="H1272" s="27" t="str">
        <f t="shared" si="192"/>
        <v/>
      </c>
      <c r="I1272" s="27" t="str">
        <f>IFERROR(VLOOKUP(H1272,vlookup!G$2:I$331,2,FALSE),"")</f>
        <v/>
      </c>
      <c r="J1272" s="27" t="str">
        <f>IFERROR(VLOOKUP(H1272,vlookup!G$2:I$331,3,FALSE),"")</f>
        <v/>
      </c>
      <c r="K1272" s="5"/>
      <c r="L1272" s="6"/>
      <c r="M1272" s="6"/>
      <c r="N1272" s="6"/>
      <c r="O1272" s="6"/>
      <c r="P1272" s="6"/>
      <c r="Q1272" s="14" t="str">
        <f t="shared" si="193"/>
        <v/>
      </c>
      <c r="R1272" s="5"/>
      <c r="S1272" s="6"/>
      <c r="T1272" s="6"/>
      <c r="U1272" s="5"/>
      <c r="V1272" s="45">
        <f t="shared" si="194"/>
        <v>0</v>
      </c>
      <c r="W1272" s="45">
        <f t="shared" si="195"/>
        <v>0</v>
      </c>
      <c r="X1272" s="45" t="e">
        <f t="shared" si="196"/>
        <v>#VALUE!</v>
      </c>
      <c r="Y1272" s="45">
        <f>IFERROR(VALUE(V1272),VLOOKUP(V1272,DayReplace[],2,0))</f>
        <v>0</v>
      </c>
      <c r="Z1272" s="45">
        <f>IF(V1272=0,1,
IF(OR(AND(COUNTIF(Table12[Normal and Leap Years],X1272),AA1272=3,Y1272=30),
AND(COUNTIF(Table9[MM Year],X1272),COUNTIF(Table13[Always 29-Day Months],AA1272),Y1272=30)),Y1272
-1,Y1272))</f>
        <v>1</v>
      </c>
      <c r="AA1272" s="45">
        <f>IFERROR(VALUE(W1272),VLOOKUP(W1272,MonthReplace[],2,0))</f>
        <v>0</v>
      </c>
      <c r="AB1272" s="45" t="e">
        <f>IF(COUNTIF(Table9[MM Year],X1272),VLOOKUP(AA1272,MonthSerial[],VLOOKUP(X1272,Table9[],3,0)+2,0),DATE(X1272,AA1272,0)-AC1272)</f>
        <v>#VALUE!</v>
      </c>
      <c r="AC1272" s="45" t="e">
        <f>IF(COUNTIF(Table9[MM Year],X1272),
VLOOKUP(X1272,Table9[],5,0),
DATE(X1272,1,0))</f>
        <v>#VALUE!</v>
      </c>
      <c r="AD1272" s="46" t="e">
        <f>IF(AA1272=0,DATE(YEAR(AC1272+1),7,16),
IF(V1272=0,IF(COUNTIF(Table9[MM Year],X1272),AC1272+AB1272+Z1272+15-DAY(AC1272+AB1272+Z1272+15)+16,AC1272+AB1272+Z1272-DAY(AC1272+AB1272+Z1272)+16),
IF(COUNTIF(Table9[MM Year],X1272),
IF(AC1272+AB1272+Z1272&lt;VLOOKUP(X1272,Table9[],7,0),AC1272
+AB1272+Z1272+VLOOKUP(X1272,Table9[],4,0),AC1272+AB1272+Z1272),AC1272
+AB1272+Z1272)))</f>
        <v>#VALUE!</v>
      </c>
      <c r="AE1272" s="42"/>
      <c r="AF1272" s="15" t="str">
        <f>IFERROR(IF(COUNTIF(Table9[MM Year],X1272),
IF(AD1272&lt;VLOOKUP(X1272,Table9[],7,0),AD1272
+VLOOKUP(X1272,Table9[],4,0),AD1272),AD1272
),"")</f>
        <v/>
      </c>
      <c r="AG1272" s="5"/>
      <c r="AH1272" s="5"/>
      <c r="AI1272" s="5"/>
      <c r="AJ1272" s="6"/>
      <c r="AK1272" s="6"/>
      <c r="AL1272" s="12" t="str">
        <f t="shared" si="197"/>
        <v/>
      </c>
      <c r="AM1272" s="5"/>
      <c r="AN1272" s="27" t="str">
        <f t="shared" si="198"/>
        <v/>
      </c>
      <c r="AO1272" s="5"/>
      <c r="AP1272" s="5"/>
      <c r="AQ1272" s="6"/>
      <c r="AR1272" s="12" t="str">
        <f t="shared" si="199"/>
        <v/>
      </c>
      <c r="AS1272" s="6"/>
      <c r="AT1272" s="5"/>
      <c r="AU1272" s="53"/>
      <c r="AV1272" s="53"/>
      <c r="AW1272" s="54"/>
      <c r="AX1272" s="15" t="str">
        <f t="shared" si="200"/>
        <v/>
      </c>
      <c r="AY1272" s="5"/>
      <c r="AZ1272" s="27" t="str">
        <f>IFERROR(VLOOKUP(AY1272,vlookup!A$2:I$331,2,FALSE),"")</f>
        <v/>
      </c>
      <c r="BA1272" s="27" t="str">
        <f>IFERROR(VLOOKUP(AY1272,vlookup!A$2:I$331,3,FALSE),"")</f>
        <v/>
      </c>
      <c r="BB1272" s="5"/>
      <c r="BC1272" s="27" t="str">
        <f>IFERROR(VLOOKUP(BB1272,vlookup!D$2:E$331,2,FALSE),"")</f>
        <v/>
      </c>
      <c r="BD1272" s="5"/>
      <c r="BE1272" s="27" t="str">
        <f t="shared" si="201"/>
        <v/>
      </c>
      <c r="BF1272" s="27" t="str">
        <f>IFERROR(VLOOKUP(BE1272,vlookup!G$2:I$331,2,FALSE),"")</f>
        <v/>
      </c>
      <c r="BG1272" s="27" t="str">
        <f>IFERROR(VLOOKUP(BE1272,vlookup!G$2:I$331,3,FALSE),"")</f>
        <v/>
      </c>
      <c r="BH1272" s="5"/>
      <c r="BI1272" s="6"/>
      <c r="BJ1272" s="6"/>
      <c r="BK1272" s="6"/>
      <c r="BL1272" s="6"/>
    </row>
    <row r="1273" spans="1:64">
      <c r="A1273" s="4"/>
      <c r="B1273" s="5"/>
      <c r="C1273" s="27" t="str">
        <f>IFERROR(VLOOKUP(B1273,vlookup!A$2:I$331,2,FALSE),"")</f>
        <v/>
      </c>
      <c r="D1273" s="27" t="str">
        <f>IFERROR(VLOOKUP(B1273,vlookup!A$2:I$331,3,FALSE),"")</f>
        <v/>
      </c>
      <c r="E1273" s="5"/>
      <c r="F1273" s="27" t="str">
        <f>IFERROR(VLOOKUP(E1273,vlookup!D$2:E$331,2,FALSE),"")</f>
        <v/>
      </c>
      <c r="G1273" s="5"/>
      <c r="H1273" s="27" t="str">
        <f t="shared" si="192"/>
        <v/>
      </c>
      <c r="I1273" s="27" t="str">
        <f>IFERROR(VLOOKUP(H1273,vlookup!G$2:I$331,2,FALSE),"")</f>
        <v/>
      </c>
      <c r="J1273" s="27" t="str">
        <f>IFERROR(VLOOKUP(H1273,vlookup!G$2:I$331,3,FALSE),"")</f>
        <v/>
      </c>
      <c r="K1273" s="5"/>
      <c r="L1273" s="6"/>
      <c r="M1273" s="6"/>
      <c r="N1273" s="6"/>
      <c r="O1273" s="6"/>
      <c r="P1273" s="6"/>
      <c r="Q1273" s="14" t="str">
        <f t="shared" si="193"/>
        <v/>
      </c>
      <c r="R1273" s="5"/>
      <c r="S1273" s="6"/>
      <c r="T1273" s="6"/>
      <c r="U1273" s="5"/>
      <c r="V1273" s="45">
        <f t="shared" si="194"/>
        <v>0</v>
      </c>
      <c r="W1273" s="45">
        <f t="shared" si="195"/>
        <v>0</v>
      </c>
      <c r="X1273" s="45" t="e">
        <f t="shared" si="196"/>
        <v>#VALUE!</v>
      </c>
      <c r="Y1273" s="45">
        <f>IFERROR(VALUE(V1273),VLOOKUP(V1273,DayReplace[],2,0))</f>
        <v>0</v>
      </c>
      <c r="Z1273" s="45">
        <f>IF(V1273=0,1,
IF(OR(AND(COUNTIF(Table12[Normal and Leap Years],X1273),AA1273=3,Y1273=30),
AND(COUNTIF(Table9[MM Year],X1273),COUNTIF(Table13[Always 29-Day Months],AA1273),Y1273=30)),Y1273
-1,Y1273))</f>
        <v>1</v>
      </c>
      <c r="AA1273" s="45">
        <f>IFERROR(VALUE(W1273),VLOOKUP(W1273,MonthReplace[],2,0))</f>
        <v>0</v>
      </c>
      <c r="AB1273" s="45" t="e">
        <f>IF(COUNTIF(Table9[MM Year],X1273),VLOOKUP(AA1273,MonthSerial[],VLOOKUP(X1273,Table9[],3,0)+2,0),DATE(X1273,AA1273,0)-AC1273)</f>
        <v>#VALUE!</v>
      </c>
      <c r="AC1273" s="45" t="e">
        <f>IF(COUNTIF(Table9[MM Year],X1273),
VLOOKUP(X1273,Table9[],5,0),
DATE(X1273,1,0))</f>
        <v>#VALUE!</v>
      </c>
      <c r="AD1273" s="46" t="e">
        <f>IF(AA1273=0,DATE(YEAR(AC1273+1),7,16),
IF(V1273=0,IF(COUNTIF(Table9[MM Year],X1273),AC1273+AB1273+Z1273+15-DAY(AC1273+AB1273+Z1273+15)+16,AC1273+AB1273+Z1273-DAY(AC1273+AB1273+Z1273)+16),
IF(COUNTIF(Table9[MM Year],X1273),
IF(AC1273+AB1273+Z1273&lt;VLOOKUP(X1273,Table9[],7,0),AC1273
+AB1273+Z1273+VLOOKUP(X1273,Table9[],4,0),AC1273+AB1273+Z1273),AC1273
+AB1273+Z1273)))</f>
        <v>#VALUE!</v>
      </c>
      <c r="AE1273" s="42"/>
      <c r="AF1273" s="15" t="str">
        <f>IFERROR(IF(COUNTIF(Table9[MM Year],X1273),
IF(AD1273&lt;VLOOKUP(X1273,Table9[],7,0),AD1273
+VLOOKUP(X1273,Table9[],4,0),AD1273),AD1273
),"")</f>
        <v/>
      </c>
      <c r="AG1273" s="5"/>
      <c r="AH1273" s="5"/>
      <c r="AI1273" s="5"/>
      <c r="AJ1273" s="6"/>
      <c r="AK1273" s="6"/>
      <c r="AL1273" s="12" t="str">
        <f t="shared" si="197"/>
        <v/>
      </c>
      <c r="AM1273" s="5"/>
      <c r="AN1273" s="27" t="str">
        <f t="shared" si="198"/>
        <v/>
      </c>
      <c r="AO1273" s="5"/>
      <c r="AP1273" s="5"/>
      <c r="AQ1273" s="6"/>
      <c r="AR1273" s="12" t="str">
        <f t="shared" si="199"/>
        <v/>
      </c>
      <c r="AS1273" s="6"/>
      <c r="AT1273" s="5"/>
      <c r="AU1273" s="53"/>
      <c r="AV1273" s="53"/>
      <c r="AW1273" s="54"/>
      <c r="AX1273" s="15" t="str">
        <f t="shared" si="200"/>
        <v/>
      </c>
      <c r="AY1273" s="5"/>
      <c r="AZ1273" s="27" t="str">
        <f>IFERROR(VLOOKUP(AY1273,vlookup!A$2:I$331,2,FALSE),"")</f>
        <v/>
      </c>
      <c r="BA1273" s="27" t="str">
        <f>IFERROR(VLOOKUP(AY1273,vlookup!A$2:I$331,3,FALSE),"")</f>
        <v/>
      </c>
      <c r="BB1273" s="5"/>
      <c r="BC1273" s="27" t="str">
        <f>IFERROR(VLOOKUP(BB1273,vlookup!D$2:E$331,2,FALSE),"")</f>
        <v/>
      </c>
      <c r="BD1273" s="5"/>
      <c r="BE1273" s="27" t="str">
        <f t="shared" si="201"/>
        <v/>
      </c>
      <c r="BF1273" s="27" t="str">
        <f>IFERROR(VLOOKUP(BE1273,vlookup!G$2:I$331,2,FALSE),"")</f>
        <v/>
      </c>
      <c r="BG1273" s="27" t="str">
        <f>IFERROR(VLOOKUP(BE1273,vlookup!G$2:I$331,3,FALSE),"")</f>
        <v/>
      </c>
      <c r="BH1273" s="5"/>
      <c r="BI1273" s="6"/>
      <c r="BJ1273" s="6"/>
      <c r="BK1273" s="6"/>
      <c r="BL1273" s="6"/>
    </row>
    <row r="1274" spans="1:64">
      <c r="A1274" s="4"/>
      <c r="B1274" s="5"/>
      <c r="C1274" s="27" t="str">
        <f>IFERROR(VLOOKUP(B1274,vlookup!A$2:I$331,2,FALSE),"")</f>
        <v/>
      </c>
      <c r="D1274" s="27" t="str">
        <f>IFERROR(VLOOKUP(B1274,vlookup!A$2:I$331,3,FALSE),"")</f>
        <v/>
      </c>
      <c r="E1274" s="5"/>
      <c r="F1274" s="27" t="str">
        <f>IFERROR(VLOOKUP(E1274,vlookup!D$2:E$331,2,FALSE),"")</f>
        <v/>
      </c>
      <c r="G1274" s="5"/>
      <c r="H1274" s="27" t="str">
        <f t="shared" si="192"/>
        <v/>
      </c>
      <c r="I1274" s="27" t="str">
        <f>IFERROR(VLOOKUP(H1274,vlookup!G$2:I$331,2,FALSE),"")</f>
        <v/>
      </c>
      <c r="J1274" s="27" t="str">
        <f>IFERROR(VLOOKUP(H1274,vlookup!G$2:I$331,3,FALSE),"")</f>
        <v/>
      </c>
      <c r="K1274" s="5"/>
      <c r="L1274" s="6"/>
      <c r="M1274" s="6"/>
      <c r="N1274" s="6"/>
      <c r="O1274" s="6"/>
      <c r="P1274" s="6"/>
      <c r="Q1274" s="14" t="str">
        <f t="shared" si="193"/>
        <v/>
      </c>
      <c r="R1274" s="5"/>
      <c r="S1274" s="6"/>
      <c r="T1274" s="6"/>
      <c r="U1274" s="5"/>
      <c r="V1274" s="45">
        <f t="shared" si="194"/>
        <v>0</v>
      </c>
      <c r="W1274" s="45">
        <f t="shared" si="195"/>
        <v>0</v>
      </c>
      <c r="X1274" s="45" t="e">
        <f t="shared" si="196"/>
        <v>#VALUE!</v>
      </c>
      <c r="Y1274" s="45">
        <f>IFERROR(VALUE(V1274),VLOOKUP(V1274,DayReplace[],2,0))</f>
        <v>0</v>
      </c>
      <c r="Z1274" s="45">
        <f>IF(V1274=0,1,
IF(OR(AND(COUNTIF(Table12[Normal and Leap Years],X1274),AA1274=3,Y1274=30),
AND(COUNTIF(Table9[MM Year],X1274),COUNTIF(Table13[Always 29-Day Months],AA1274),Y1274=30)),Y1274
-1,Y1274))</f>
        <v>1</v>
      </c>
      <c r="AA1274" s="45">
        <f>IFERROR(VALUE(W1274),VLOOKUP(W1274,MonthReplace[],2,0))</f>
        <v>0</v>
      </c>
      <c r="AB1274" s="45" t="e">
        <f>IF(COUNTIF(Table9[MM Year],X1274),VLOOKUP(AA1274,MonthSerial[],VLOOKUP(X1274,Table9[],3,0)+2,0),DATE(X1274,AA1274,0)-AC1274)</f>
        <v>#VALUE!</v>
      </c>
      <c r="AC1274" s="45" t="e">
        <f>IF(COUNTIF(Table9[MM Year],X1274),
VLOOKUP(X1274,Table9[],5,0),
DATE(X1274,1,0))</f>
        <v>#VALUE!</v>
      </c>
      <c r="AD1274" s="46" t="e">
        <f>IF(AA1274=0,DATE(YEAR(AC1274+1),7,16),
IF(V1274=0,IF(COUNTIF(Table9[MM Year],X1274),AC1274+AB1274+Z1274+15-DAY(AC1274+AB1274+Z1274+15)+16,AC1274+AB1274+Z1274-DAY(AC1274+AB1274+Z1274)+16),
IF(COUNTIF(Table9[MM Year],X1274),
IF(AC1274+AB1274+Z1274&lt;VLOOKUP(X1274,Table9[],7,0),AC1274
+AB1274+Z1274+VLOOKUP(X1274,Table9[],4,0),AC1274+AB1274+Z1274),AC1274
+AB1274+Z1274)))</f>
        <v>#VALUE!</v>
      </c>
      <c r="AE1274" s="42"/>
      <c r="AF1274" s="15" t="str">
        <f>IFERROR(IF(COUNTIF(Table9[MM Year],X1274),
IF(AD1274&lt;VLOOKUP(X1274,Table9[],7,0),AD1274
+VLOOKUP(X1274,Table9[],4,0),AD1274),AD1274
),"")</f>
        <v/>
      </c>
      <c r="AG1274" s="5"/>
      <c r="AH1274" s="5"/>
      <c r="AI1274" s="5"/>
      <c r="AJ1274" s="6"/>
      <c r="AK1274" s="6"/>
      <c r="AL1274" s="12" t="str">
        <f t="shared" si="197"/>
        <v/>
      </c>
      <c r="AM1274" s="5"/>
      <c r="AN1274" s="27" t="str">
        <f t="shared" si="198"/>
        <v/>
      </c>
      <c r="AO1274" s="5"/>
      <c r="AP1274" s="5"/>
      <c r="AQ1274" s="6"/>
      <c r="AR1274" s="12" t="str">
        <f t="shared" si="199"/>
        <v/>
      </c>
      <c r="AS1274" s="6"/>
      <c r="AT1274" s="5"/>
      <c r="AU1274" s="53"/>
      <c r="AV1274" s="53"/>
      <c r="AW1274" s="54"/>
      <c r="AX1274" s="15" t="str">
        <f t="shared" si="200"/>
        <v/>
      </c>
      <c r="AY1274" s="5"/>
      <c r="AZ1274" s="27" t="str">
        <f>IFERROR(VLOOKUP(AY1274,vlookup!A$2:I$331,2,FALSE),"")</f>
        <v/>
      </c>
      <c r="BA1274" s="27" t="str">
        <f>IFERROR(VLOOKUP(AY1274,vlookup!A$2:I$331,3,FALSE),"")</f>
        <v/>
      </c>
      <c r="BB1274" s="5"/>
      <c r="BC1274" s="27" t="str">
        <f>IFERROR(VLOOKUP(BB1274,vlookup!D$2:E$331,2,FALSE),"")</f>
        <v/>
      </c>
      <c r="BD1274" s="5"/>
      <c r="BE1274" s="27" t="str">
        <f t="shared" si="201"/>
        <v/>
      </c>
      <c r="BF1274" s="27" t="str">
        <f>IFERROR(VLOOKUP(BE1274,vlookup!G$2:I$331,2,FALSE),"")</f>
        <v/>
      </c>
      <c r="BG1274" s="27" t="str">
        <f>IFERROR(VLOOKUP(BE1274,vlookup!G$2:I$331,3,FALSE),"")</f>
        <v/>
      </c>
      <c r="BH1274" s="5"/>
      <c r="BI1274" s="6"/>
      <c r="BJ1274" s="6"/>
      <c r="BK1274" s="6"/>
      <c r="BL1274" s="6"/>
    </row>
    <row r="1275" spans="1:64">
      <c r="A1275" s="4"/>
      <c r="B1275" s="5"/>
      <c r="C1275" s="27" t="str">
        <f>IFERROR(VLOOKUP(B1275,vlookup!A$2:I$331,2,FALSE),"")</f>
        <v/>
      </c>
      <c r="D1275" s="27" t="str">
        <f>IFERROR(VLOOKUP(B1275,vlookup!A$2:I$331,3,FALSE),"")</f>
        <v/>
      </c>
      <c r="E1275" s="5"/>
      <c r="F1275" s="27" t="str">
        <f>IFERROR(VLOOKUP(E1275,vlookup!D$2:E$331,2,FALSE),"")</f>
        <v/>
      </c>
      <c r="G1275" s="5"/>
      <c r="H1275" s="27" t="str">
        <f t="shared" si="192"/>
        <v/>
      </c>
      <c r="I1275" s="27" t="str">
        <f>IFERROR(VLOOKUP(H1275,vlookup!G$2:I$331,2,FALSE),"")</f>
        <v/>
      </c>
      <c r="J1275" s="27" t="str">
        <f>IFERROR(VLOOKUP(H1275,vlookup!G$2:I$331,3,FALSE),"")</f>
        <v/>
      </c>
      <c r="K1275" s="5"/>
      <c r="L1275" s="6"/>
      <c r="M1275" s="6"/>
      <c r="N1275" s="6"/>
      <c r="O1275" s="6"/>
      <c r="P1275" s="6"/>
      <c r="Q1275" s="14" t="str">
        <f t="shared" si="193"/>
        <v/>
      </c>
      <c r="R1275" s="5"/>
      <c r="S1275" s="6"/>
      <c r="T1275" s="6"/>
      <c r="U1275" s="5"/>
      <c r="V1275" s="45">
        <f t="shared" si="194"/>
        <v>0</v>
      </c>
      <c r="W1275" s="45">
        <f t="shared" si="195"/>
        <v>0</v>
      </c>
      <c r="X1275" s="45" t="e">
        <f t="shared" si="196"/>
        <v>#VALUE!</v>
      </c>
      <c r="Y1275" s="45">
        <f>IFERROR(VALUE(V1275),VLOOKUP(V1275,DayReplace[],2,0))</f>
        <v>0</v>
      </c>
      <c r="Z1275" s="45">
        <f>IF(V1275=0,1,
IF(OR(AND(COUNTIF(Table12[Normal and Leap Years],X1275),AA1275=3,Y1275=30),
AND(COUNTIF(Table9[MM Year],X1275),COUNTIF(Table13[Always 29-Day Months],AA1275),Y1275=30)),Y1275
-1,Y1275))</f>
        <v>1</v>
      </c>
      <c r="AA1275" s="45">
        <f>IFERROR(VALUE(W1275),VLOOKUP(W1275,MonthReplace[],2,0))</f>
        <v>0</v>
      </c>
      <c r="AB1275" s="45" t="e">
        <f>IF(COUNTIF(Table9[MM Year],X1275),VLOOKUP(AA1275,MonthSerial[],VLOOKUP(X1275,Table9[],3,0)+2,0),DATE(X1275,AA1275,0)-AC1275)</f>
        <v>#VALUE!</v>
      </c>
      <c r="AC1275" s="45" t="e">
        <f>IF(COUNTIF(Table9[MM Year],X1275),
VLOOKUP(X1275,Table9[],5,0),
DATE(X1275,1,0))</f>
        <v>#VALUE!</v>
      </c>
      <c r="AD1275" s="46" t="e">
        <f>IF(AA1275=0,DATE(YEAR(AC1275+1),7,16),
IF(V1275=0,IF(COUNTIF(Table9[MM Year],X1275),AC1275+AB1275+Z1275+15-DAY(AC1275+AB1275+Z1275+15)+16,AC1275+AB1275+Z1275-DAY(AC1275+AB1275+Z1275)+16),
IF(COUNTIF(Table9[MM Year],X1275),
IF(AC1275+AB1275+Z1275&lt;VLOOKUP(X1275,Table9[],7,0),AC1275
+AB1275+Z1275+VLOOKUP(X1275,Table9[],4,0),AC1275+AB1275+Z1275),AC1275
+AB1275+Z1275)))</f>
        <v>#VALUE!</v>
      </c>
      <c r="AE1275" s="42"/>
      <c r="AF1275" s="15" t="str">
        <f>IFERROR(IF(COUNTIF(Table9[MM Year],X1275),
IF(AD1275&lt;VLOOKUP(X1275,Table9[],7,0),AD1275
+VLOOKUP(X1275,Table9[],4,0),AD1275),AD1275
),"")</f>
        <v/>
      </c>
      <c r="AG1275" s="5"/>
      <c r="AH1275" s="5"/>
      <c r="AI1275" s="5"/>
      <c r="AJ1275" s="6"/>
      <c r="AK1275" s="6"/>
      <c r="AL1275" s="12" t="str">
        <f t="shared" si="197"/>
        <v/>
      </c>
      <c r="AM1275" s="5"/>
      <c r="AN1275" s="27" t="str">
        <f t="shared" si="198"/>
        <v/>
      </c>
      <c r="AO1275" s="5"/>
      <c r="AP1275" s="5"/>
      <c r="AQ1275" s="6"/>
      <c r="AR1275" s="12" t="str">
        <f t="shared" si="199"/>
        <v/>
      </c>
      <c r="AS1275" s="6"/>
      <c r="AT1275" s="5"/>
      <c r="AU1275" s="53"/>
      <c r="AV1275" s="53"/>
      <c r="AW1275" s="54"/>
      <c r="AX1275" s="15" t="str">
        <f t="shared" si="200"/>
        <v/>
      </c>
      <c r="AY1275" s="5"/>
      <c r="AZ1275" s="27" t="str">
        <f>IFERROR(VLOOKUP(AY1275,vlookup!A$2:I$331,2,FALSE),"")</f>
        <v/>
      </c>
      <c r="BA1275" s="27" t="str">
        <f>IFERROR(VLOOKUP(AY1275,vlookup!A$2:I$331,3,FALSE),"")</f>
        <v/>
      </c>
      <c r="BB1275" s="5"/>
      <c r="BC1275" s="27" t="str">
        <f>IFERROR(VLOOKUP(BB1275,vlookup!D$2:E$331,2,FALSE),"")</f>
        <v/>
      </c>
      <c r="BD1275" s="5"/>
      <c r="BE1275" s="27" t="str">
        <f t="shared" si="201"/>
        <v/>
      </c>
      <c r="BF1275" s="27" t="str">
        <f>IFERROR(VLOOKUP(BE1275,vlookup!G$2:I$331,2,FALSE),"")</f>
        <v/>
      </c>
      <c r="BG1275" s="27" t="str">
        <f>IFERROR(VLOOKUP(BE1275,vlookup!G$2:I$331,3,FALSE),"")</f>
        <v/>
      </c>
      <c r="BH1275" s="5"/>
      <c r="BI1275" s="6"/>
      <c r="BJ1275" s="6"/>
      <c r="BK1275" s="6"/>
      <c r="BL1275" s="6"/>
    </row>
    <row r="1276" spans="1:64">
      <c r="A1276" s="4"/>
      <c r="B1276" s="5"/>
      <c r="C1276" s="27" t="str">
        <f>IFERROR(VLOOKUP(B1276,vlookup!A$2:I$331,2,FALSE),"")</f>
        <v/>
      </c>
      <c r="D1276" s="27" t="str">
        <f>IFERROR(VLOOKUP(B1276,vlookup!A$2:I$331,3,FALSE),"")</f>
        <v/>
      </c>
      <c r="E1276" s="5"/>
      <c r="F1276" s="27" t="str">
        <f>IFERROR(VLOOKUP(E1276,vlookup!D$2:E$331,2,FALSE),"")</f>
        <v/>
      </c>
      <c r="G1276" s="5"/>
      <c r="H1276" s="27" t="str">
        <f t="shared" si="192"/>
        <v/>
      </c>
      <c r="I1276" s="27" t="str">
        <f>IFERROR(VLOOKUP(H1276,vlookup!G$2:I$331,2,FALSE),"")</f>
        <v/>
      </c>
      <c r="J1276" s="27" t="str">
        <f>IFERROR(VLOOKUP(H1276,vlookup!G$2:I$331,3,FALSE),"")</f>
        <v/>
      </c>
      <c r="K1276" s="5"/>
      <c r="L1276" s="6"/>
      <c r="M1276" s="6"/>
      <c r="N1276" s="6"/>
      <c r="O1276" s="6"/>
      <c r="P1276" s="6"/>
      <c r="Q1276" s="14" t="str">
        <f t="shared" si="193"/>
        <v/>
      </c>
      <c r="R1276" s="5"/>
      <c r="S1276" s="6"/>
      <c r="T1276" s="6"/>
      <c r="U1276" s="5"/>
      <c r="V1276" s="45">
        <f t="shared" si="194"/>
        <v>0</v>
      </c>
      <c r="W1276" s="45">
        <f t="shared" si="195"/>
        <v>0</v>
      </c>
      <c r="X1276" s="45" t="e">
        <f t="shared" si="196"/>
        <v>#VALUE!</v>
      </c>
      <c r="Y1276" s="45">
        <f>IFERROR(VALUE(V1276),VLOOKUP(V1276,DayReplace[],2,0))</f>
        <v>0</v>
      </c>
      <c r="Z1276" s="45">
        <f>IF(V1276=0,1,
IF(OR(AND(COUNTIF(Table12[Normal and Leap Years],X1276),AA1276=3,Y1276=30),
AND(COUNTIF(Table9[MM Year],X1276),COUNTIF(Table13[Always 29-Day Months],AA1276),Y1276=30)),Y1276
-1,Y1276))</f>
        <v>1</v>
      </c>
      <c r="AA1276" s="45">
        <f>IFERROR(VALUE(W1276),VLOOKUP(W1276,MonthReplace[],2,0))</f>
        <v>0</v>
      </c>
      <c r="AB1276" s="45" t="e">
        <f>IF(COUNTIF(Table9[MM Year],X1276),VLOOKUP(AA1276,MonthSerial[],VLOOKUP(X1276,Table9[],3,0)+2,0),DATE(X1276,AA1276,0)-AC1276)</f>
        <v>#VALUE!</v>
      </c>
      <c r="AC1276" s="45" t="e">
        <f>IF(COUNTIF(Table9[MM Year],X1276),
VLOOKUP(X1276,Table9[],5,0),
DATE(X1276,1,0))</f>
        <v>#VALUE!</v>
      </c>
      <c r="AD1276" s="46" t="e">
        <f>IF(AA1276=0,DATE(YEAR(AC1276+1),7,16),
IF(V1276=0,IF(COUNTIF(Table9[MM Year],X1276),AC1276+AB1276+Z1276+15-DAY(AC1276+AB1276+Z1276+15)+16,AC1276+AB1276+Z1276-DAY(AC1276+AB1276+Z1276)+16),
IF(COUNTIF(Table9[MM Year],X1276),
IF(AC1276+AB1276+Z1276&lt;VLOOKUP(X1276,Table9[],7,0),AC1276
+AB1276+Z1276+VLOOKUP(X1276,Table9[],4,0),AC1276+AB1276+Z1276),AC1276
+AB1276+Z1276)))</f>
        <v>#VALUE!</v>
      </c>
      <c r="AE1276" s="42"/>
      <c r="AF1276" s="15" t="str">
        <f>IFERROR(IF(COUNTIF(Table9[MM Year],X1276),
IF(AD1276&lt;VLOOKUP(X1276,Table9[],7,0),AD1276
+VLOOKUP(X1276,Table9[],4,0),AD1276),AD1276
),"")</f>
        <v/>
      </c>
      <c r="AG1276" s="5"/>
      <c r="AH1276" s="5"/>
      <c r="AI1276" s="5"/>
      <c r="AJ1276" s="6"/>
      <c r="AK1276" s="6"/>
      <c r="AL1276" s="12" t="str">
        <f t="shared" si="197"/>
        <v/>
      </c>
      <c r="AM1276" s="5"/>
      <c r="AN1276" s="27" t="str">
        <f t="shared" si="198"/>
        <v/>
      </c>
      <c r="AO1276" s="5"/>
      <c r="AP1276" s="5"/>
      <c r="AQ1276" s="6"/>
      <c r="AR1276" s="12" t="str">
        <f t="shared" si="199"/>
        <v/>
      </c>
      <c r="AS1276" s="6"/>
      <c r="AT1276" s="5"/>
      <c r="AU1276" s="53"/>
      <c r="AV1276" s="53"/>
      <c r="AW1276" s="54"/>
      <c r="AX1276" s="15" t="str">
        <f t="shared" si="200"/>
        <v/>
      </c>
      <c r="AY1276" s="5"/>
      <c r="AZ1276" s="27" t="str">
        <f>IFERROR(VLOOKUP(AY1276,vlookup!A$2:I$331,2,FALSE),"")</f>
        <v/>
      </c>
      <c r="BA1276" s="27" t="str">
        <f>IFERROR(VLOOKUP(AY1276,vlookup!A$2:I$331,3,FALSE),"")</f>
        <v/>
      </c>
      <c r="BB1276" s="5"/>
      <c r="BC1276" s="27" t="str">
        <f>IFERROR(VLOOKUP(BB1276,vlookup!D$2:E$331,2,FALSE),"")</f>
        <v/>
      </c>
      <c r="BD1276" s="5"/>
      <c r="BE1276" s="27" t="str">
        <f t="shared" si="201"/>
        <v/>
      </c>
      <c r="BF1276" s="27" t="str">
        <f>IFERROR(VLOOKUP(BE1276,vlookup!G$2:I$331,2,FALSE),"")</f>
        <v/>
      </c>
      <c r="BG1276" s="27" t="str">
        <f>IFERROR(VLOOKUP(BE1276,vlookup!G$2:I$331,3,FALSE),"")</f>
        <v/>
      </c>
      <c r="BH1276" s="5"/>
      <c r="BI1276" s="6"/>
      <c r="BJ1276" s="6"/>
      <c r="BK1276" s="6"/>
      <c r="BL1276" s="6"/>
    </row>
    <row r="1277" spans="1:64">
      <c r="A1277" s="4"/>
      <c r="B1277" s="5"/>
      <c r="C1277" s="27" t="str">
        <f>IFERROR(VLOOKUP(B1277,vlookup!A$2:I$331,2,FALSE),"")</f>
        <v/>
      </c>
      <c r="D1277" s="27" t="str">
        <f>IFERROR(VLOOKUP(B1277,vlookup!A$2:I$331,3,FALSE),"")</f>
        <v/>
      </c>
      <c r="E1277" s="5"/>
      <c r="F1277" s="27" t="str">
        <f>IFERROR(VLOOKUP(E1277,vlookup!D$2:E$331,2,FALSE),"")</f>
        <v/>
      </c>
      <c r="G1277" s="5"/>
      <c r="H1277" s="27" t="str">
        <f t="shared" si="192"/>
        <v/>
      </c>
      <c r="I1277" s="27" t="str">
        <f>IFERROR(VLOOKUP(H1277,vlookup!G$2:I$331,2,FALSE),"")</f>
        <v/>
      </c>
      <c r="J1277" s="27" t="str">
        <f>IFERROR(VLOOKUP(H1277,vlookup!G$2:I$331,3,FALSE),"")</f>
        <v/>
      </c>
      <c r="K1277" s="5"/>
      <c r="L1277" s="6"/>
      <c r="M1277" s="6"/>
      <c r="N1277" s="6"/>
      <c r="O1277" s="6"/>
      <c r="P1277" s="6"/>
      <c r="Q1277" s="14" t="str">
        <f t="shared" si="193"/>
        <v/>
      </c>
      <c r="R1277" s="5"/>
      <c r="S1277" s="6"/>
      <c r="T1277" s="6"/>
      <c r="U1277" s="5"/>
      <c r="V1277" s="45">
        <f t="shared" si="194"/>
        <v>0</v>
      </c>
      <c r="W1277" s="45">
        <f t="shared" si="195"/>
        <v>0</v>
      </c>
      <c r="X1277" s="45" t="e">
        <f t="shared" si="196"/>
        <v>#VALUE!</v>
      </c>
      <c r="Y1277" s="45">
        <f>IFERROR(VALUE(V1277),VLOOKUP(V1277,DayReplace[],2,0))</f>
        <v>0</v>
      </c>
      <c r="Z1277" s="45">
        <f>IF(V1277=0,1,
IF(OR(AND(COUNTIF(Table12[Normal and Leap Years],X1277),AA1277=3,Y1277=30),
AND(COUNTIF(Table9[MM Year],X1277),COUNTIF(Table13[Always 29-Day Months],AA1277),Y1277=30)),Y1277
-1,Y1277))</f>
        <v>1</v>
      </c>
      <c r="AA1277" s="45">
        <f>IFERROR(VALUE(W1277),VLOOKUP(W1277,MonthReplace[],2,0))</f>
        <v>0</v>
      </c>
      <c r="AB1277" s="45" t="e">
        <f>IF(COUNTIF(Table9[MM Year],X1277),VLOOKUP(AA1277,MonthSerial[],VLOOKUP(X1277,Table9[],3,0)+2,0),DATE(X1277,AA1277,0)-AC1277)</f>
        <v>#VALUE!</v>
      </c>
      <c r="AC1277" s="45" t="e">
        <f>IF(COUNTIF(Table9[MM Year],X1277),
VLOOKUP(X1277,Table9[],5,0),
DATE(X1277,1,0))</f>
        <v>#VALUE!</v>
      </c>
      <c r="AD1277" s="46" t="e">
        <f>IF(AA1277=0,DATE(YEAR(AC1277+1),7,16),
IF(V1277=0,IF(COUNTIF(Table9[MM Year],X1277),AC1277+AB1277+Z1277+15-DAY(AC1277+AB1277+Z1277+15)+16,AC1277+AB1277+Z1277-DAY(AC1277+AB1277+Z1277)+16),
IF(COUNTIF(Table9[MM Year],X1277),
IF(AC1277+AB1277+Z1277&lt;VLOOKUP(X1277,Table9[],7,0),AC1277
+AB1277+Z1277+VLOOKUP(X1277,Table9[],4,0),AC1277+AB1277+Z1277),AC1277
+AB1277+Z1277)))</f>
        <v>#VALUE!</v>
      </c>
      <c r="AE1277" s="42"/>
      <c r="AF1277" s="15" t="str">
        <f>IFERROR(IF(COUNTIF(Table9[MM Year],X1277),
IF(AD1277&lt;VLOOKUP(X1277,Table9[],7,0),AD1277
+VLOOKUP(X1277,Table9[],4,0),AD1277),AD1277
),"")</f>
        <v/>
      </c>
      <c r="AG1277" s="5"/>
      <c r="AH1277" s="5"/>
      <c r="AI1277" s="5"/>
      <c r="AJ1277" s="6"/>
      <c r="AK1277" s="6"/>
      <c r="AL1277" s="12" t="str">
        <f t="shared" si="197"/>
        <v/>
      </c>
      <c r="AM1277" s="5"/>
      <c r="AN1277" s="27" t="str">
        <f t="shared" si="198"/>
        <v/>
      </c>
      <c r="AO1277" s="5"/>
      <c r="AP1277" s="5"/>
      <c r="AQ1277" s="6"/>
      <c r="AR1277" s="12" t="str">
        <f t="shared" si="199"/>
        <v/>
      </c>
      <c r="AS1277" s="6"/>
      <c r="AT1277" s="5"/>
      <c r="AU1277" s="53"/>
      <c r="AV1277" s="53"/>
      <c r="AW1277" s="54"/>
      <c r="AX1277" s="15" t="str">
        <f t="shared" si="200"/>
        <v/>
      </c>
      <c r="AY1277" s="5"/>
      <c r="AZ1277" s="27" t="str">
        <f>IFERROR(VLOOKUP(AY1277,vlookup!A$2:I$331,2,FALSE),"")</f>
        <v/>
      </c>
      <c r="BA1277" s="27" t="str">
        <f>IFERROR(VLOOKUP(AY1277,vlookup!A$2:I$331,3,FALSE),"")</f>
        <v/>
      </c>
      <c r="BB1277" s="5"/>
      <c r="BC1277" s="27" t="str">
        <f>IFERROR(VLOOKUP(BB1277,vlookup!D$2:E$331,2,FALSE),"")</f>
        <v/>
      </c>
      <c r="BD1277" s="5"/>
      <c r="BE1277" s="27" t="str">
        <f t="shared" si="201"/>
        <v/>
      </c>
      <c r="BF1277" s="27" t="str">
        <f>IFERROR(VLOOKUP(BE1277,vlookup!G$2:I$331,2,FALSE),"")</f>
        <v/>
      </c>
      <c r="BG1277" s="27" t="str">
        <f>IFERROR(VLOOKUP(BE1277,vlookup!G$2:I$331,3,FALSE),"")</f>
        <v/>
      </c>
      <c r="BH1277" s="5"/>
      <c r="BI1277" s="6"/>
      <c r="BJ1277" s="6"/>
      <c r="BK1277" s="6"/>
      <c r="BL1277" s="6"/>
    </row>
    <row r="1278" spans="1:64">
      <c r="A1278" s="4"/>
      <c r="B1278" s="5"/>
      <c r="C1278" s="27" t="str">
        <f>IFERROR(VLOOKUP(B1278,vlookup!A$2:I$331,2,FALSE),"")</f>
        <v/>
      </c>
      <c r="D1278" s="27" t="str">
        <f>IFERROR(VLOOKUP(B1278,vlookup!A$2:I$331,3,FALSE),"")</f>
        <v/>
      </c>
      <c r="E1278" s="5"/>
      <c r="F1278" s="27" t="str">
        <f>IFERROR(VLOOKUP(E1278,vlookup!D$2:E$331,2,FALSE),"")</f>
        <v/>
      </c>
      <c r="G1278" s="5"/>
      <c r="H1278" s="27" t="str">
        <f t="shared" si="192"/>
        <v/>
      </c>
      <c r="I1278" s="27" t="str">
        <f>IFERROR(VLOOKUP(H1278,vlookup!G$2:I$331,2,FALSE),"")</f>
        <v/>
      </c>
      <c r="J1278" s="27" t="str">
        <f>IFERROR(VLOOKUP(H1278,vlookup!G$2:I$331,3,FALSE),"")</f>
        <v/>
      </c>
      <c r="K1278" s="5"/>
      <c r="L1278" s="6"/>
      <c r="M1278" s="6"/>
      <c r="N1278" s="6"/>
      <c r="O1278" s="6"/>
      <c r="P1278" s="6"/>
      <c r="Q1278" s="14" t="str">
        <f t="shared" si="193"/>
        <v/>
      </c>
      <c r="R1278" s="5"/>
      <c r="S1278" s="6"/>
      <c r="T1278" s="6"/>
      <c r="U1278" s="5"/>
      <c r="V1278" s="45">
        <f t="shared" si="194"/>
        <v>0</v>
      </c>
      <c r="W1278" s="45">
        <f t="shared" si="195"/>
        <v>0</v>
      </c>
      <c r="X1278" s="45" t="e">
        <f t="shared" si="196"/>
        <v>#VALUE!</v>
      </c>
      <c r="Y1278" s="45">
        <f>IFERROR(VALUE(V1278),VLOOKUP(V1278,DayReplace[],2,0))</f>
        <v>0</v>
      </c>
      <c r="Z1278" s="45">
        <f>IF(V1278=0,1,
IF(OR(AND(COUNTIF(Table12[Normal and Leap Years],X1278),AA1278=3,Y1278=30),
AND(COUNTIF(Table9[MM Year],X1278),COUNTIF(Table13[Always 29-Day Months],AA1278),Y1278=30)),Y1278
-1,Y1278))</f>
        <v>1</v>
      </c>
      <c r="AA1278" s="45">
        <f>IFERROR(VALUE(W1278),VLOOKUP(W1278,MonthReplace[],2,0))</f>
        <v>0</v>
      </c>
      <c r="AB1278" s="45" t="e">
        <f>IF(COUNTIF(Table9[MM Year],X1278),VLOOKUP(AA1278,MonthSerial[],VLOOKUP(X1278,Table9[],3,0)+2,0),DATE(X1278,AA1278,0)-AC1278)</f>
        <v>#VALUE!</v>
      </c>
      <c r="AC1278" s="45" t="e">
        <f>IF(COUNTIF(Table9[MM Year],X1278),
VLOOKUP(X1278,Table9[],5,0),
DATE(X1278,1,0))</f>
        <v>#VALUE!</v>
      </c>
      <c r="AD1278" s="46" t="e">
        <f>IF(AA1278=0,DATE(YEAR(AC1278+1),7,16),
IF(V1278=0,IF(COUNTIF(Table9[MM Year],X1278),AC1278+AB1278+Z1278+15-DAY(AC1278+AB1278+Z1278+15)+16,AC1278+AB1278+Z1278-DAY(AC1278+AB1278+Z1278)+16),
IF(COUNTIF(Table9[MM Year],X1278),
IF(AC1278+AB1278+Z1278&lt;VLOOKUP(X1278,Table9[],7,0),AC1278
+AB1278+Z1278+VLOOKUP(X1278,Table9[],4,0),AC1278+AB1278+Z1278),AC1278
+AB1278+Z1278)))</f>
        <v>#VALUE!</v>
      </c>
      <c r="AE1278" s="42"/>
      <c r="AF1278" s="15" t="str">
        <f>IFERROR(IF(COUNTIF(Table9[MM Year],X1278),
IF(AD1278&lt;VLOOKUP(X1278,Table9[],7,0),AD1278
+VLOOKUP(X1278,Table9[],4,0),AD1278),AD1278
),"")</f>
        <v/>
      </c>
      <c r="AG1278" s="5"/>
      <c r="AH1278" s="5"/>
      <c r="AI1278" s="5"/>
      <c r="AJ1278" s="6"/>
      <c r="AK1278" s="6"/>
      <c r="AL1278" s="12" t="str">
        <f t="shared" si="197"/>
        <v/>
      </c>
      <c r="AM1278" s="5"/>
      <c r="AN1278" s="27" t="str">
        <f t="shared" si="198"/>
        <v/>
      </c>
      <c r="AO1278" s="5"/>
      <c r="AP1278" s="5"/>
      <c r="AQ1278" s="6"/>
      <c r="AR1278" s="12" t="str">
        <f t="shared" si="199"/>
        <v/>
      </c>
      <c r="AS1278" s="6"/>
      <c r="AT1278" s="5"/>
      <c r="AU1278" s="53"/>
      <c r="AV1278" s="53"/>
      <c r="AW1278" s="54"/>
      <c r="AX1278" s="15" t="str">
        <f t="shared" si="200"/>
        <v/>
      </c>
      <c r="AY1278" s="5"/>
      <c r="AZ1278" s="27" t="str">
        <f>IFERROR(VLOOKUP(AY1278,vlookup!A$2:I$331,2,FALSE),"")</f>
        <v/>
      </c>
      <c r="BA1278" s="27" t="str">
        <f>IFERROR(VLOOKUP(AY1278,vlookup!A$2:I$331,3,FALSE),"")</f>
        <v/>
      </c>
      <c r="BB1278" s="5"/>
      <c r="BC1278" s="27" t="str">
        <f>IFERROR(VLOOKUP(BB1278,vlookup!D$2:E$331,2,FALSE),"")</f>
        <v/>
      </c>
      <c r="BD1278" s="5"/>
      <c r="BE1278" s="27" t="str">
        <f t="shared" si="201"/>
        <v/>
      </c>
      <c r="BF1278" s="27" t="str">
        <f>IFERROR(VLOOKUP(BE1278,vlookup!G$2:I$331,2,FALSE),"")</f>
        <v/>
      </c>
      <c r="BG1278" s="27" t="str">
        <f>IFERROR(VLOOKUP(BE1278,vlookup!G$2:I$331,3,FALSE),"")</f>
        <v/>
      </c>
      <c r="BH1278" s="5"/>
      <c r="BI1278" s="6"/>
      <c r="BJ1278" s="6"/>
      <c r="BK1278" s="6"/>
      <c r="BL1278" s="6"/>
    </row>
    <row r="1279" spans="1:64">
      <c r="A1279" s="4"/>
      <c r="B1279" s="5"/>
      <c r="C1279" s="27" t="str">
        <f>IFERROR(VLOOKUP(B1279,vlookup!A$2:I$331,2,FALSE),"")</f>
        <v/>
      </c>
      <c r="D1279" s="27" t="str">
        <f>IFERROR(VLOOKUP(B1279,vlookup!A$2:I$331,3,FALSE),"")</f>
        <v/>
      </c>
      <c r="E1279" s="5"/>
      <c r="F1279" s="27" t="str">
        <f>IFERROR(VLOOKUP(E1279,vlookup!D$2:E$331,2,FALSE),"")</f>
        <v/>
      </c>
      <c r="G1279" s="5"/>
      <c r="H1279" s="27" t="str">
        <f t="shared" si="192"/>
        <v/>
      </c>
      <c r="I1279" s="27" t="str">
        <f>IFERROR(VLOOKUP(H1279,vlookup!G$2:I$331,2,FALSE),"")</f>
        <v/>
      </c>
      <c r="J1279" s="27" t="str">
        <f>IFERROR(VLOOKUP(H1279,vlookup!G$2:I$331,3,FALSE),"")</f>
        <v/>
      </c>
      <c r="K1279" s="5"/>
      <c r="L1279" s="6"/>
      <c r="M1279" s="6"/>
      <c r="N1279" s="6"/>
      <c r="O1279" s="6"/>
      <c r="P1279" s="6"/>
      <c r="Q1279" s="14" t="str">
        <f t="shared" si="193"/>
        <v/>
      </c>
      <c r="R1279" s="5"/>
      <c r="S1279" s="6"/>
      <c r="T1279" s="6"/>
      <c r="U1279" s="5"/>
      <c r="V1279" s="45">
        <f t="shared" si="194"/>
        <v>0</v>
      </c>
      <c r="W1279" s="45">
        <f t="shared" si="195"/>
        <v>0</v>
      </c>
      <c r="X1279" s="45" t="e">
        <f t="shared" si="196"/>
        <v>#VALUE!</v>
      </c>
      <c r="Y1279" s="45">
        <f>IFERROR(VALUE(V1279),VLOOKUP(V1279,DayReplace[],2,0))</f>
        <v>0</v>
      </c>
      <c r="Z1279" s="45">
        <f>IF(V1279=0,1,
IF(OR(AND(COUNTIF(Table12[Normal and Leap Years],X1279),AA1279=3,Y1279=30),
AND(COUNTIF(Table9[MM Year],X1279),COUNTIF(Table13[Always 29-Day Months],AA1279),Y1279=30)),Y1279
-1,Y1279))</f>
        <v>1</v>
      </c>
      <c r="AA1279" s="45">
        <f>IFERROR(VALUE(W1279),VLOOKUP(W1279,MonthReplace[],2,0))</f>
        <v>0</v>
      </c>
      <c r="AB1279" s="45" t="e">
        <f>IF(COUNTIF(Table9[MM Year],X1279),VLOOKUP(AA1279,MonthSerial[],VLOOKUP(X1279,Table9[],3,0)+2,0),DATE(X1279,AA1279,0)-AC1279)</f>
        <v>#VALUE!</v>
      </c>
      <c r="AC1279" s="45" t="e">
        <f>IF(COUNTIF(Table9[MM Year],X1279),
VLOOKUP(X1279,Table9[],5,0),
DATE(X1279,1,0))</f>
        <v>#VALUE!</v>
      </c>
      <c r="AD1279" s="46" t="e">
        <f>IF(AA1279=0,DATE(YEAR(AC1279+1),7,16),
IF(V1279=0,IF(COUNTIF(Table9[MM Year],X1279),AC1279+AB1279+Z1279+15-DAY(AC1279+AB1279+Z1279+15)+16,AC1279+AB1279+Z1279-DAY(AC1279+AB1279+Z1279)+16),
IF(COUNTIF(Table9[MM Year],X1279),
IF(AC1279+AB1279+Z1279&lt;VLOOKUP(X1279,Table9[],7,0),AC1279
+AB1279+Z1279+VLOOKUP(X1279,Table9[],4,0),AC1279+AB1279+Z1279),AC1279
+AB1279+Z1279)))</f>
        <v>#VALUE!</v>
      </c>
      <c r="AE1279" s="42"/>
      <c r="AF1279" s="15" t="str">
        <f>IFERROR(IF(COUNTIF(Table9[MM Year],X1279),
IF(AD1279&lt;VLOOKUP(X1279,Table9[],7,0),AD1279
+VLOOKUP(X1279,Table9[],4,0),AD1279),AD1279
),"")</f>
        <v/>
      </c>
      <c r="AG1279" s="5"/>
      <c r="AH1279" s="5"/>
      <c r="AI1279" s="5"/>
      <c r="AJ1279" s="6"/>
      <c r="AK1279" s="6"/>
      <c r="AL1279" s="12" t="str">
        <f t="shared" si="197"/>
        <v/>
      </c>
      <c r="AM1279" s="5"/>
      <c r="AN1279" s="27" t="str">
        <f t="shared" si="198"/>
        <v/>
      </c>
      <c r="AO1279" s="5"/>
      <c r="AP1279" s="5"/>
      <c r="AQ1279" s="6"/>
      <c r="AR1279" s="12" t="str">
        <f t="shared" si="199"/>
        <v/>
      </c>
      <c r="AS1279" s="6"/>
      <c r="AT1279" s="5"/>
      <c r="AU1279" s="53"/>
      <c r="AV1279" s="53"/>
      <c r="AW1279" s="54"/>
      <c r="AX1279" s="15" t="str">
        <f t="shared" si="200"/>
        <v/>
      </c>
      <c r="AY1279" s="5"/>
      <c r="AZ1279" s="27" t="str">
        <f>IFERROR(VLOOKUP(AY1279,vlookup!A$2:I$331,2,FALSE),"")</f>
        <v/>
      </c>
      <c r="BA1279" s="27" t="str">
        <f>IFERROR(VLOOKUP(AY1279,vlookup!A$2:I$331,3,FALSE),"")</f>
        <v/>
      </c>
      <c r="BB1279" s="5"/>
      <c r="BC1279" s="27" t="str">
        <f>IFERROR(VLOOKUP(BB1279,vlookup!D$2:E$331,2,FALSE),"")</f>
        <v/>
      </c>
      <c r="BD1279" s="5"/>
      <c r="BE1279" s="27" t="str">
        <f t="shared" si="201"/>
        <v/>
      </c>
      <c r="BF1279" s="27" t="str">
        <f>IFERROR(VLOOKUP(BE1279,vlookup!G$2:I$331,2,FALSE),"")</f>
        <v/>
      </c>
      <c r="BG1279" s="27" t="str">
        <f>IFERROR(VLOOKUP(BE1279,vlookup!G$2:I$331,3,FALSE),"")</f>
        <v/>
      </c>
      <c r="BH1279" s="5"/>
      <c r="BI1279" s="6"/>
      <c r="BJ1279" s="6"/>
      <c r="BK1279" s="6"/>
      <c r="BL1279" s="6"/>
    </row>
    <row r="1280" spans="1:64">
      <c r="A1280" s="4"/>
      <c r="B1280" s="5"/>
      <c r="C1280" s="27" t="str">
        <f>IFERROR(VLOOKUP(B1280,vlookup!A$2:I$331,2,FALSE),"")</f>
        <v/>
      </c>
      <c r="D1280" s="27" t="str">
        <f>IFERROR(VLOOKUP(B1280,vlookup!A$2:I$331,3,FALSE),"")</f>
        <v/>
      </c>
      <c r="E1280" s="5"/>
      <c r="F1280" s="27" t="str">
        <f>IFERROR(VLOOKUP(E1280,vlookup!D$2:E$331,2,FALSE),"")</f>
        <v/>
      </c>
      <c r="G1280" s="5"/>
      <c r="H1280" s="27" t="str">
        <f t="shared" si="192"/>
        <v/>
      </c>
      <c r="I1280" s="27" t="str">
        <f>IFERROR(VLOOKUP(H1280,vlookup!G$2:I$331,2,FALSE),"")</f>
        <v/>
      </c>
      <c r="J1280" s="27" t="str">
        <f>IFERROR(VLOOKUP(H1280,vlookup!G$2:I$331,3,FALSE),"")</f>
        <v/>
      </c>
      <c r="K1280" s="5"/>
      <c r="L1280" s="6"/>
      <c r="M1280" s="6"/>
      <c r="N1280" s="6"/>
      <c r="O1280" s="6"/>
      <c r="P1280" s="6"/>
      <c r="Q1280" s="14" t="str">
        <f t="shared" si="193"/>
        <v/>
      </c>
      <c r="R1280" s="5"/>
      <c r="S1280" s="6"/>
      <c r="T1280" s="6"/>
      <c r="U1280" s="5"/>
      <c r="V1280" s="45">
        <f t="shared" si="194"/>
        <v>0</v>
      </c>
      <c r="W1280" s="45">
        <f t="shared" si="195"/>
        <v>0</v>
      </c>
      <c r="X1280" s="45" t="e">
        <f t="shared" si="196"/>
        <v>#VALUE!</v>
      </c>
      <c r="Y1280" s="45">
        <f>IFERROR(VALUE(V1280),VLOOKUP(V1280,DayReplace[],2,0))</f>
        <v>0</v>
      </c>
      <c r="Z1280" s="45">
        <f>IF(V1280=0,1,
IF(OR(AND(COUNTIF(Table12[Normal and Leap Years],X1280),AA1280=3,Y1280=30),
AND(COUNTIF(Table9[MM Year],X1280),COUNTIF(Table13[Always 29-Day Months],AA1280),Y1280=30)),Y1280
-1,Y1280))</f>
        <v>1</v>
      </c>
      <c r="AA1280" s="45">
        <f>IFERROR(VALUE(W1280),VLOOKUP(W1280,MonthReplace[],2,0))</f>
        <v>0</v>
      </c>
      <c r="AB1280" s="45" t="e">
        <f>IF(COUNTIF(Table9[MM Year],X1280),VLOOKUP(AA1280,MonthSerial[],VLOOKUP(X1280,Table9[],3,0)+2,0),DATE(X1280,AA1280,0)-AC1280)</f>
        <v>#VALUE!</v>
      </c>
      <c r="AC1280" s="45" t="e">
        <f>IF(COUNTIF(Table9[MM Year],X1280),
VLOOKUP(X1280,Table9[],5,0),
DATE(X1280,1,0))</f>
        <v>#VALUE!</v>
      </c>
      <c r="AD1280" s="46" t="e">
        <f>IF(AA1280=0,DATE(YEAR(AC1280+1),7,16),
IF(V1280=0,IF(COUNTIF(Table9[MM Year],X1280),AC1280+AB1280+Z1280+15-DAY(AC1280+AB1280+Z1280+15)+16,AC1280+AB1280+Z1280-DAY(AC1280+AB1280+Z1280)+16),
IF(COUNTIF(Table9[MM Year],X1280),
IF(AC1280+AB1280+Z1280&lt;VLOOKUP(X1280,Table9[],7,0),AC1280
+AB1280+Z1280+VLOOKUP(X1280,Table9[],4,0),AC1280+AB1280+Z1280),AC1280
+AB1280+Z1280)))</f>
        <v>#VALUE!</v>
      </c>
      <c r="AE1280" s="42"/>
      <c r="AF1280" s="15" t="str">
        <f>IFERROR(IF(COUNTIF(Table9[MM Year],X1280),
IF(AD1280&lt;VLOOKUP(X1280,Table9[],7,0),AD1280
+VLOOKUP(X1280,Table9[],4,0),AD1280),AD1280
),"")</f>
        <v/>
      </c>
      <c r="AG1280" s="5"/>
      <c r="AH1280" s="5"/>
      <c r="AI1280" s="5"/>
      <c r="AJ1280" s="6"/>
      <c r="AK1280" s="6"/>
      <c r="AL1280" s="12" t="str">
        <f t="shared" si="197"/>
        <v/>
      </c>
      <c r="AM1280" s="5"/>
      <c r="AN1280" s="27" t="str">
        <f t="shared" si="198"/>
        <v/>
      </c>
      <c r="AO1280" s="5"/>
      <c r="AP1280" s="5"/>
      <c r="AQ1280" s="6"/>
      <c r="AR1280" s="12" t="str">
        <f t="shared" si="199"/>
        <v/>
      </c>
      <c r="AS1280" s="6"/>
      <c r="AT1280" s="5"/>
      <c r="AU1280" s="53"/>
      <c r="AV1280" s="53"/>
      <c r="AW1280" s="54"/>
      <c r="AX1280" s="15" t="str">
        <f t="shared" si="200"/>
        <v/>
      </c>
      <c r="AY1280" s="5"/>
      <c r="AZ1280" s="27" t="str">
        <f>IFERROR(VLOOKUP(AY1280,vlookup!A$2:I$331,2,FALSE),"")</f>
        <v/>
      </c>
      <c r="BA1280" s="27" t="str">
        <f>IFERROR(VLOOKUP(AY1280,vlookup!A$2:I$331,3,FALSE),"")</f>
        <v/>
      </c>
      <c r="BB1280" s="5"/>
      <c r="BC1280" s="27" t="str">
        <f>IFERROR(VLOOKUP(BB1280,vlookup!D$2:E$331,2,FALSE),"")</f>
        <v/>
      </c>
      <c r="BD1280" s="5"/>
      <c r="BE1280" s="27" t="str">
        <f t="shared" si="201"/>
        <v/>
      </c>
      <c r="BF1280" s="27" t="str">
        <f>IFERROR(VLOOKUP(BE1280,vlookup!G$2:I$331,2,FALSE),"")</f>
        <v/>
      </c>
      <c r="BG1280" s="27" t="str">
        <f>IFERROR(VLOOKUP(BE1280,vlookup!G$2:I$331,3,FALSE),"")</f>
        <v/>
      </c>
      <c r="BH1280" s="5"/>
      <c r="BI1280" s="6"/>
      <c r="BJ1280" s="6"/>
      <c r="BK1280" s="6"/>
      <c r="BL1280" s="6"/>
    </row>
    <row r="1281" spans="1:64">
      <c r="A1281" s="4"/>
      <c r="B1281" s="5"/>
      <c r="C1281" s="27" t="str">
        <f>IFERROR(VLOOKUP(B1281,vlookup!A$2:I$331,2,FALSE),"")</f>
        <v/>
      </c>
      <c r="D1281" s="27" t="str">
        <f>IFERROR(VLOOKUP(B1281,vlookup!A$2:I$331,3,FALSE),"")</f>
        <v/>
      </c>
      <c r="E1281" s="5"/>
      <c r="F1281" s="27" t="str">
        <f>IFERROR(VLOOKUP(E1281,vlookup!D$2:E$331,2,FALSE),"")</f>
        <v/>
      </c>
      <c r="G1281" s="5"/>
      <c r="H1281" s="27" t="str">
        <f t="shared" si="192"/>
        <v/>
      </c>
      <c r="I1281" s="27" t="str">
        <f>IFERROR(VLOOKUP(H1281,vlookup!G$2:I$331,2,FALSE),"")</f>
        <v/>
      </c>
      <c r="J1281" s="27" t="str">
        <f>IFERROR(VLOOKUP(H1281,vlookup!G$2:I$331,3,FALSE),"")</f>
        <v/>
      </c>
      <c r="K1281" s="5"/>
      <c r="L1281" s="6"/>
      <c r="M1281" s="6"/>
      <c r="N1281" s="6"/>
      <c r="O1281" s="6"/>
      <c r="P1281" s="6"/>
      <c r="Q1281" s="14" t="str">
        <f t="shared" si="193"/>
        <v/>
      </c>
      <c r="R1281" s="5"/>
      <c r="S1281" s="6"/>
      <c r="T1281" s="6"/>
      <c r="U1281" s="5"/>
      <c r="V1281" s="45">
        <f t="shared" si="194"/>
        <v>0</v>
      </c>
      <c r="W1281" s="45">
        <f t="shared" si="195"/>
        <v>0</v>
      </c>
      <c r="X1281" s="45" t="e">
        <f t="shared" si="196"/>
        <v>#VALUE!</v>
      </c>
      <c r="Y1281" s="45">
        <f>IFERROR(VALUE(V1281),VLOOKUP(V1281,DayReplace[],2,0))</f>
        <v>0</v>
      </c>
      <c r="Z1281" s="45">
        <f>IF(V1281=0,1,
IF(OR(AND(COUNTIF(Table12[Normal and Leap Years],X1281),AA1281=3,Y1281=30),
AND(COUNTIF(Table9[MM Year],X1281),COUNTIF(Table13[Always 29-Day Months],AA1281),Y1281=30)),Y1281
-1,Y1281))</f>
        <v>1</v>
      </c>
      <c r="AA1281" s="45">
        <f>IFERROR(VALUE(W1281),VLOOKUP(W1281,MonthReplace[],2,0))</f>
        <v>0</v>
      </c>
      <c r="AB1281" s="45" t="e">
        <f>IF(COUNTIF(Table9[MM Year],X1281),VLOOKUP(AA1281,MonthSerial[],VLOOKUP(X1281,Table9[],3,0)+2,0),DATE(X1281,AA1281,0)-AC1281)</f>
        <v>#VALUE!</v>
      </c>
      <c r="AC1281" s="45" t="e">
        <f>IF(COUNTIF(Table9[MM Year],X1281),
VLOOKUP(X1281,Table9[],5,0),
DATE(X1281,1,0))</f>
        <v>#VALUE!</v>
      </c>
      <c r="AD1281" s="46" t="e">
        <f>IF(AA1281=0,DATE(YEAR(AC1281+1),7,16),
IF(V1281=0,IF(COUNTIF(Table9[MM Year],X1281),AC1281+AB1281+Z1281+15-DAY(AC1281+AB1281+Z1281+15)+16,AC1281+AB1281+Z1281-DAY(AC1281+AB1281+Z1281)+16),
IF(COUNTIF(Table9[MM Year],X1281),
IF(AC1281+AB1281+Z1281&lt;VLOOKUP(X1281,Table9[],7,0),AC1281
+AB1281+Z1281+VLOOKUP(X1281,Table9[],4,0),AC1281+AB1281+Z1281),AC1281
+AB1281+Z1281)))</f>
        <v>#VALUE!</v>
      </c>
      <c r="AE1281" s="42"/>
      <c r="AF1281" s="15" t="str">
        <f>IFERROR(IF(COUNTIF(Table9[MM Year],X1281),
IF(AD1281&lt;VLOOKUP(X1281,Table9[],7,0),AD1281
+VLOOKUP(X1281,Table9[],4,0),AD1281),AD1281
),"")</f>
        <v/>
      </c>
      <c r="AG1281" s="5"/>
      <c r="AH1281" s="5"/>
      <c r="AI1281" s="5"/>
      <c r="AJ1281" s="6"/>
      <c r="AK1281" s="6"/>
      <c r="AL1281" s="12" t="str">
        <f t="shared" si="197"/>
        <v/>
      </c>
      <c r="AM1281" s="5"/>
      <c r="AN1281" s="27" t="str">
        <f t="shared" si="198"/>
        <v/>
      </c>
      <c r="AO1281" s="5"/>
      <c r="AP1281" s="5"/>
      <c r="AQ1281" s="6"/>
      <c r="AR1281" s="12" t="str">
        <f t="shared" si="199"/>
        <v/>
      </c>
      <c r="AS1281" s="6"/>
      <c r="AT1281" s="5"/>
      <c r="AU1281" s="53"/>
      <c r="AV1281" s="53"/>
      <c r="AW1281" s="54"/>
      <c r="AX1281" s="15" t="str">
        <f t="shared" si="200"/>
        <v/>
      </c>
      <c r="AY1281" s="5"/>
      <c r="AZ1281" s="27" t="str">
        <f>IFERROR(VLOOKUP(AY1281,vlookup!A$2:I$331,2,FALSE),"")</f>
        <v/>
      </c>
      <c r="BA1281" s="27" t="str">
        <f>IFERROR(VLOOKUP(AY1281,vlookup!A$2:I$331,3,FALSE),"")</f>
        <v/>
      </c>
      <c r="BB1281" s="5"/>
      <c r="BC1281" s="27" t="str">
        <f>IFERROR(VLOOKUP(BB1281,vlookup!D$2:E$331,2,FALSE),"")</f>
        <v/>
      </c>
      <c r="BD1281" s="5"/>
      <c r="BE1281" s="27" t="str">
        <f t="shared" si="201"/>
        <v/>
      </c>
      <c r="BF1281" s="27" t="str">
        <f>IFERROR(VLOOKUP(BE1281,vlookup!G$2:I$331,2,FALSE),"")</f>
        <v/>
      </c>
      <c r="BG1281" s="27" t="str">
        <f>IFERROR(VLOOKUP(BE1281,vlookup!G$2:I$331,3,FALSE),"")</f>
        <v/>
      </c>
      <c r="BH1281" s="5"/>
      <c r="BI1281" s="6"/>
      <c r="BJ1281" s="6"/>
      <c r="BK1281" s="6"/>
      <c r="BL1281" s="6"/>
    </row>
    <row r="1282" spans="1:64">
      <c r="A1282" s="4"/>
      <c r="B1282" s="5"/>
      <c r="C1282" s="27" t="str">
        <f>IFERROR(VLOOKUP(B1282,vlookup!A$2:I$331,2,FALSE),"")</f>
        <v/>
      </c>
      <c r="D1282" s="27" t="str">
        <f>IFERROR(VLOOKUP(B1282,vlookup!A$2:I$331,3,FALSE),"")</f>
        <v/>
      </c>
      <c r="E1282" s="5"/>
      <c r="F1282" s="27" t="str">
        <f>IFERROR(VLOOKUP(E1282,vlookup!D$2:E$331,2,FALSE),"")</f>
        <v/>
      </c>
      <c r="G1282" s="5"/>
      <c r="H1282" s="27" t="str">
        <f t="shared" si="192"/>
        <v/>
      </c>
      <c r="I1282" s="27" t="str">
        <f>IFERROR(VLOOKUP(H1282,vlookup!G$2:I$331,2,FALSE),"")</f>
        <v/>
      </c>
      <c r="J1282" s="27" t="str">
        <f>IFERROR(VLOOKUP(H1282,vlookup!G$2:I$331,3,FALSE),"")</f>
        <v/>
      </c>
      <c r="K1282" s="5"/>
      <c r="L1282" s="6"/>
      <c r="M1282" s="6"/>
      <c r="N1282" s="6"/>
      <c r="O1282" s="6"/>
      <c r="P1282" s="6"/>
      <c r="Q1282" s="14" t="str">
        <f t="shared" si="193"/>
        <v/>
      </c>
      <c r="R1282" s="5"/>
      <c r="S1282" s="6"/>
      <c r="T1282" s="6"/>
      <c r="U1282" s="5"/>
      <c r="V1282" s="45">
        <f t="shared" si="194"/>
        <v>0</v>
      </c>
      <c r="W1282" s="45">
        <f t="shared" si="195"/>
        <v>0</v>
      </c>
      <c r="X1282" s="45" t="e">
        <f t="shared" si="196"/>
        <v>#VALUE!</v>
      </c>
      <c r="Y1282" s="45">
        <f>IFERROR(VALUE(V1282),VLOOKUP(V1282,DayReplace[],2,0))</f>
        <v>0</v>
      </c>
      <c r="Z1282" s="45">
        <f>IF(V1282=0,1,
IF(OR(AND(COUNTIF(Table12[Normal and Leap Years],X1282),AA1282=3,Y1282=30),
AND(COUNTIF(Table9[MM Year],X1282),COUNTIF(Table13[Always 29-Day Months],AA1282),Y1282=30)),Y1282
-1,Y1282))</f>
        <v>1</v>
      </c>
      <c r="AA1282" s="45">
        <f>IFERROR(VALUE(W1282),VLOOKUP(W1282,MonthReplace[],2,0))</f>
        <v>0</v>
      </c>
      <c r="AB1282" s="45" t="e">
        <f>IF(COUNTIF(Table9[MM Year],X1282),VLOOKUP(AA1282,MonthSerial[],VLOOKUP(X1282,Table9[],3,0)+2,0),DATE(X1282,AA1282,0)-AC1282)</f>
        <v>#VALUE!</v>
      </c>
      <c r="AC1282" s="45" t="e">
        <f>IF(COUNTIF(Table9[MM Year],X1282),
VLOOKUP(X1282,Table9[],5,0),
DATE(X1282,1,0))</f>
        <v>#VALUE!</v>
      </c>
      <c r="AD1282" s="46" t="e">
        <f>IF(AA1282=0,DATE(YEAR(AC1282+1),7,16),
IF(V1282=0,IF(COUNTIF(Table9[MM Year],X1282),AC1282+AB1282+Z1282+15-DAY(AC1282+AB1282+Z1282+15)+16,AC1282+AB1282+Z1282-DAY(AC1282+AB1282+Z1282)+16),
IF(COUNTIF(Table9[MM Year],X1282),
IF(AC1282+AB1282+Z1282&lt;VLOOKUP(X1282,Table9[],7,0),AC1282
+AB1282+Z1282+VLOOKUP(X1282,Table9[],4,0),AC1282+AB1282+Z1282),AC1282
+AB1282+Z1282)))</f>
        <v>#VALUE!</v>
      </c>
      <c r="AE1282" s="42"/>
      <c r="AF1282" s="15" t="str">
        <f>IFERROR(IF(COUNTIF(Table9[MM Year],X1282),
IF(AD1282&lt;VLOOKUP(X1282,Table9[],7,0),AD1282
+VLOOKUP(X1282,Table9[],4,0),AD1282),AD1282
),"")</f>
        <v/>
      </c>
      <c r="AG1282" s="5"/>
      <c r="AH1282" s="5"/>
      <c r="AI1282" s="5"/>
      <c r="AJ1282" s="6"/>
      <c r="AK1282" s="6"/>
      <c r="AL1282" s="12" t="str">
        <f t="shared" si="197"/>
        <v/>
      </c>
      <c r="AM1282" s="5"/>
      <c r="AN1282" s="27" t="str">
        <f t="shared" si="198"/>
        <v/>
      </c>
      <c r="AO1282" s="5"/>
      <c r="AP1282" s="5"/>
      <c r="AQ1282" s="6"/>
      <c r="AR1282" s="12" t="str">
        <f t="shared" si="199"/>
        <v/>
      </c>
      <c r="AS1282" s="6"/>
      <c r="AT1282" s="5"/>
      <c r="AU1282" s="53"/>
      <c r="AV1282" s="53"/>
      <c r="AW1282" s="54"/>
      <c r="AX1282" s="15" t="str">
        <f t="shared" si="200"/>
        <v/>
      </c>
      <c r="AY1282" s="5"/>
      <c r="AZ1282" s="27" t="str">
        <f>IFERROR(VLOOKUP(AY1282,vlookup!A$2:I$331,2,FALSE),"")</f>
        <v/>
      </c>
      <c r="BA1282" s="27" t="str">
        <f>IFERROR(VLOOKUP(AY1282,vlookup!A$2:I$331,3,FALSE),"")</f>
        <v/>
      </c>
      <c r="BB1282" s="5"/>
      <c r="BC1282" s="27" t="str">
        <f>IFERROR(VLOOKUP(BB1282,vlookup!D$2:E$331,2,FALSE),"")</f>
        <v/>
      </c>
      <c r="BD1282" s="5"/>
      <c r="BE1282" s="27" t="str">
        <f t="shared" si="201"/>
        <v/>
      </c>
      <c r="BF1282" s="27" t="str">
        <f>IFERROR(VLOOKUP(BE1282,vlookup!G$2:I$331,2,FALSE),"")</f>
        <v/>
      </c>
      <c r="BG1282" s="27" t="str">
        <f>IFERROR(VLOOKUP(BE1282,vlookup!G$2:I$331,3,FALSE),"")</f>
        <v/>
      </c>
      <c r="BH1282" s="5"/>
      <c r="BI1282" s="6"/>
      <c r="BJ1282" s="6"/>
      <c r="BK1282" s="6"/>
      <c r="BL1282" s="6"/>
    </row>
    <row r="1283" spans="1:64">
      <c r="A1283" s="4"/>
      <c r="B1283" s="5"/>
      <c r="C1283" s="27" t="str">
        <f>IFERROR(VLOOKUP(B1283,vlookup!A$2:I$331,2,FALSE),"")</f>
        <v/>
      </c>
      <c r="D1283" s="27" t="str">
        <f>IFERROR(VLOOKUP(B1283,vlookup!A$2:I$331,3,FALSE),"")</f>
        <v/>
      </c>
      <c r="E1283" s="5"/>
      <c r="F1283" s="27" t="str">
        <f>IFERROR(VLOOKUP(E1283,vlookup!D$2:E$331,2,FALSE),"")</f>
        <v/>
      </c>
      <c r="G1283" s="5"/>
      <c r="H1283" s="27" t="str">
        <f t="shared" si="192"/>
        <v/>
      </c>
      <c r="I1283" s="27" t="str">
        <f>IFERROR(VLOOKUP(H1283,vlookup!G$2:I$331,2,FALSE),"")</f>
        <v/>
      </c>
      <c r="J1283" s="27" t="str">
        <f>IFERROR(VLOOKUP(H1283,vlookup!G$2:I$331,3,FALSE),"")</f>
        <v/>
      </c>
      <c r="K1283" s="5"/>
      <c r="L1283" s="6"/>
      <c r="M1283" s="6"/>
      <c r="N1283" s="6"/>
      <c r="O1283" s="6"/>
      <c r="P1283" s="6"/>
      <c r="Q1283" s="14" t="str">
        <f t="shared" si="193"/>
        <v/>
      </c>
      <c r="R1283" s="5"/>
      <c r="S1283" s="6"/>
      <c r="T1283" s="6"/>
      <c r="U1283" s="5"/>
      <c r="V1283" s="45">
        <f t="shared" si="194"/>
        <v>0</v>
      </c>
      <c r="W1283" s="45">
        <f t="shared" si="195"/>
        <v>0</v>
      </c>
      <c r="X1283" s="45" t="e">
        <f t="shared" si="196"/>
        <v>#VALUE!</v>
      </c>
      <c r="Y1283" s="45">
        <f>IFERROR(VALUE(V1283),VLOOKUP(V1283,DayReplace[],2,0))</f>
        <v>0</v>
      </c>
      <c r="Z1283" s="45">
        <f>IF(V1283=0,1,
IF(OR(AND(COUNTIF(Table12[Normal and Leap Years],X1283),AA1283=3,Y1283=30),
AND(COUNTIF(Table9[MM Year],X1283),COUNTIF(Table13[Always 29-Day Months],AA1283),Y1283=30)),Y1283
-1,Y1283))</f>
        <v>1</v>
      </c>
      <c r="AA1283" s="45">
        <f>IFERROR(VALUE(W1283),VLOOKUP(W1283,MonthReplace[],2,0))</f>
        <v>0</v>
      </c>
      <c r="AB1283" s="45" t="e">
        <f>IF(COUNTIF(Table9[MM Year],X1283),VLOOKUP(AA1283,MonthSerial[],VLOOKUP(X1283,Table9[],3,0)+2,0),DATE(X1283,AA1283,0)-AC1283)</f>
        <v>#VALUE!</v>
      </c>
      <c r="AC1283" s="45" t="e">
        <f>IF(COUNTIF(Table9[MM Year],X1283),
VLOOKUP(X1283,Table9[],5,0),
DATE(X1283,1,0))</f>
        <v>#VALUE!</v>
      </c>
      <c r="AD1283" s="46" t="e">
        <f>IF(AA1283=0,DATE(YEAR(AC1283+1),7,16),
IF(V1283=0,IF(COUNTIF(Table9[MM Year],X1283),AC1283+AB1283+Z1283+15-DAY(AC1283+AB1283+Z1283+15)+16,AC1283+AB1283+Z1283-DAY(AC1283+AB1283+Z1283)+16),
IF(COUNTIF(Table9[MM Year],X1283),
IF(AC1283+AB1283+Z1283&lt;VLOOKUP(X1283,Table9[],7,0),AC1283
+AB1283+Z1283+VLOOKUP(X1283,Table9[],4,0),AC1283+AB1283+Z1283),AC1283
+AB1283+Z1283)))</f>
        <v>#VALUE!</v>
      </c>
      <c r="AE1283" s="42"/>
      <c r="AF1283" s="15" t="str">
        <f>IFERROR(IF(COUNTIF(Table9[MM Year],X1283),
IF(AD1283&lt;VLOOKUP(X1283,Table9[],7,0),AD1283
+VLOOKUP(X1283,Table9[],4,0),AD1283),AD1283
),"")</f>
        <v/>
      </c>
      <c r="AG1283" s="5"/>
      <c r="AH1283" s="5"/>
      <c r="AI1283" s="5"/>
      <c r="AJ1283" s="6"/>
      <c r="AK1283" s="6"/>
      <c r="AL1283" s="12" t="str">
        <f t="shared" si="197"/>
        <v/>
      </c>
      <c r="AM1283" s="5"/>
      <c r="AN1283" s="27" t="str">
        <f t="shared" si="198"/>
        <v/>
      </c>
      <c r="AO1283" s="5"/>
      <c r="AP1283" s="5"/>
      <c r="AQ1283" s="6"/>
      <c r="AR1283" s="12" t="str">
        <f t="shared" si="199"/>
        <v/>
      </c>
      <c r="AS1283" s="6"/>
      <c r="AT1283" s="5"/>
      <c r="AU1283" s="53"/>
      <c r="AV1283" s="53"/>
      <c r="AW1283" s="54"/>
      <c r="AX1283" s="15" t="str">
        <f t="shared" si="200"/>
        <v/>
      </c>
      <c r="AY1283" s="5"/>
      <c r="AZ1283" s="27" t="str">
        <f>IFERROR(VLOOKUP(AY1283,vlookup!A$2:I$331,2,FALSE),"")</f>
        <v/>
      </c>
      <c r="BA1283" s="27" t="str">
        <f>IFERROR(VLOOKUP(AY1283,vlookup!A$2:I$331,3,FALSE),"")</f>
        <v/>
      </c>
      <c r="BB1283" s="5"/>
      <c r="BC1283" s="27" t="str">
        <f>IFERROR(VLOOKUP(BB1283,vlookup!D$2:E$331,2,FALSE),"")</f>
        <v/>
      </c>
      <c r="BD1283" s="5"/>
      <c r="BE1283" s="27" t="str">
        <f t="shared" si="201"/>
        <v/>
      </c>
      <c r="BF1283" s="27" t="str">
        <f>IFERROR(VLOOKUP(BE1283,vlookup!G$2:I$331,2,FALSE),"")</f>
        <v/>
      </c>
      <c r="BG1283" s="27" t="str">
        <f>IFERROR(VLOOKUP(BE1283,vlookup!G$2:I$331,3,FALSE),"")</f>
        <v/>
      </c>
      <c r="BH1283" s="5"/>
      <c r="BI1283" s="6"/>
      <c r="BJ1283" s="6"/>
      <c r="BK1283" s="6"/>
      <c r="BL1283" s="6"/>
    </row>
    <row r="1284" spans="1:64">
      <c r="A1284" s="4"/>
      <c r="B1284" s="5"/>
      <c r="C1284" s="27" t="str">
        <f>IFERROR(VLOOKUP(B1284,vlookup!A$2:I$331,2,FALSE),"")</f>
        <v/>
      </c>
      <c r="D1284" s="27" t="str">
        <f>IFERROR(VLOOKUP(B1284,vlookup!A$2:I$331,3,FALSE),"")</f>
        <v/>
      </c>
      <c r="E1284" s="5"/>
      <c r="F1284" s="27" t="str">
        <f>IFERROR(VLOOKUP(E1284,vlookup!D$2:E$331,2,FALSE),"")</f>
        <v/>
      </c>
      <c r="G1284" s="5"/>
      <c r="H1284" s="27" t="str">
        <f t="shared" si="192"/>
        <v/>
      </c>
      <c r="I1284" s="27" t="str">
        <f>IFERROR(VLOOKUP(H1284,vlookup!G$2:I$331,2,FALSE),"")</f>
        <v/>
      </c>
      <c r="J1284" s="27" t="str">
        <f>IFERROR(VLOOKUP(H1284,vlookup!G$2:I$331,3,FALSE),"")</f>
        <v/>
      </c>
      <c r="K1284" s="5"/>
      <c r="L1284" s="6"/>
      <c r="M1284" s="6"/>
      <c r="N1284" s="6"/>
      <c r="O1284" s="6"/>
      <c r="P1284" s="6"/>
      <c r="Q1284" s="14" t="str">
        <f t="shared" si="193"/>
        <v/>
      </c>
      <c r="R1284" s="5"/>
      <c r="S1284" s="6"/>
      <c r="T1284" s="6"/>
      <c r="U1284" s="5"/>
      <c r="V1284" s="45">
        <f t="shared" si="194"/>
        <v>0</v>
      </c>
      <c r="W1284" s="45">
        <f t="shared" si="195"/>
        <v>0</v>
      </c>
      <c r="X1284" s="45" t="e">
        <f t="shared" si="196"/>
        <v>#VALUE!</v>
      </c>
      <c r="Y1284" s="45">
        <f>IFERROR(VALUE(V1284),VLOOKUP(V1284,DayReplace[],2,0))</f>
        <v>0</v>
      </c>
      <c r="Z1284" s="45">
        <f>IF(V1284=0,1,
IF(OR(AND(COUNTIF(Table12[Normal and Leap Years],X1284),AA1284=3,Y1284=30),
AND(COUNTIF(Table9[MM Year],X1284),COUNTIF(Table13[Always 29-Day Months],AA1284),Y1284=30)),Y1284
-1,Y1284))</f>
        <v>1</v>
      </c>
      <c r="AA1284" s="45">
        <f>IFERROR(VALUE(W1284),VLOOKUP(W1284,MonthReplace[],2,0))</f>
        <v>0</v>
      </c>
      <c r="AB1284" s="45" t="e">
        <f>IF(COUNTIF(Table9[MM Year],X1284),VLOOKUP(AA1284,MonthSerial[],VLOOKUP(X1284,Table9[],3,0)+2,0),DATE(X1284,AA1284,0)-AC1284)</f>
        <v>#VALUE!</v>
      </c>
      <c r="AC1284" s="45" t="e">
        <f>IF(COUNTIF(Table9[MM Year],X1284),
VLOOKUP(X1284,Table9[],5,0),
DATE(X1284,1,0))</f>
        <v>#VALUE!</v>
      </c>
      <c r="AD1284" s="46" t="e">
        <f>IF(AA1284=0,DATE(YEAR(AC1284+1),7,16),
IF(V1284=0,IF(COUNTIF(Table9[MM Year],X1284),AC1284+AB1284+Z1284+15-DAY(AC1284+AB1284+Z1284+15)+16,AC1284+AB1284+Z1284-DAY(AC1284+AB1284+Z1284)+16),
IF(COUNTIF(Table9[MM Year],X1284),
IF(AC1284+AB1284+Z1284&lt;VLOOKUP(X1284,Table9[],7,0),AC1284
+AB1284+Z1284+VLOOKUP(X1284,Table9[],4,0),AC1284+AB1284+Z1284),AC1284
+AB1284+Z1284)))</f>
        <v>#VALUE!</v>
      </c>
      <c r="AE1284" s="42"/>
      <c r="AF1284" s="15" t="str">
        <f>IFERROR(IF(COUNTIF(Table9[MM Year],X1284),
IF(AD1284&lt;VLOOKUP(X1284,Table9[],7,0),AD1284
+VLOOKUP(X1284,Table9[],4,0),AD1284),AD1284
),"")</f>
        <v/>
      </c>
      <c r="AG1284" s="5"/>
      <c r="AH1284" s="5"/>
      <c r="AI1284" s="5"/>
      <c r="AJ1284" s="6"/>
      <c r="AK1284" s="6"/>
      <c r="AL1284" s="12" t="str">
        <f t="shared" si="197"/>
        <v/>
      </c>
      <c r="AM1284" s="5"/>
      <c r="AN1284" s="27" t="str">
        <f t="shared" si="198"/>
        <v/>
      </c>
      <c r="AO1284" s="5"/>
      <c r="AP1284" s="5"/>
      <c r="AQ1284" s="6"/>
      <c r="AR1284" s="12" t="str">
        <f t="shared" si="199"/>
        <v/>
      </c>
      <c r="AS1284" s="6"/>
      <c r="AT1284" s="5"/>
      <c r="AU1284" s="53"/>
      <c r="AV1284" s="53"/>
      <c r="AW1284" s="54"/>
      <c r="AX1284" s="15" t="str">
        <f t="shared" si="200"/>
        <v/>
      </c>
      <c r="AY1284" s="5"/>
      <c r="AZ1284" s="27" t="str">
        <f>IFERROR(VLOOKUP(AY1284,vlookup!A$2:I$331,2,FALSE),"")</f>
        <v/>
      </c>
      <c r="BA1284" s="27" t="str">
        <f>IFERROR(VLOOKUP(AY1284,vlookup!A$2:I$331,3,FALSE),"")</f>
        <v/>
      </c>
      <c r="BB1284" s="5"/>
      <c r="BC1284" s="27" t="str">
        <f>IFERROR(VLOOKUP(BB1284,vlookup!D$2:E$331,2,FALSE),"")</f>
        <v/>
      </c>
      <c r="BD1284" s="5"/>
      <c r="BE1284" s="27" t="str">
        <f t="shared" si="201"/>
        <v/>
      </c>
      <c r="BF1284" s="27" t="str">
        <f>IFERROR(VLOOKUP(BE1284,vlookup!G$2:I$331,2,FALSE),"")</f>
        <v/>
      </c>
      <c r="BG1284" s="27" t="str">
        <f>IFERROR(VLOOKUP(BE1284,vlookup!G$2:I$331,3,FALSE),"")</f>
        <v/>
      </c>
      <c r="BH1284" s="5"/>
      <c r="BI1284" s="6"/>
      <c r="BJ1284" s="6"/>
      <c r="BK1284" s="6"/>
      <c r="BL1284" s="6"/>
    </row>
    <row r="1285" spans="1:64">
      <c r="A1285" s="4"/>
      <c r="B1285" s="5"/>
      <c r="C1285" s="27" t="str">
        <f>IFERROR(VLOOKUP(B1285,vlookup!A$2:I$331,2,FALSE),"")</f>
        <v/>
      </c>
      <c r="D1285" s="27" t="str">
        <f>IFERROR(VLOOKUP(B1285,vlookup!A$2:I$331,3,FALSE),"")</f>
        <v/>
      </c>
      <c r="E1285" s="5"/>
      <c r="F1285" s="27" t="str">
        <f>IFERROR(VLOOKUP(E1285,vlookup!D$2:E$331,2,FALSE),"")</f>
        <v/>
      </c>
      <c r="G1285" s="5"/>
      <c r="H1285" s="27" t="str">
        <f t="shared" ref="H1285:H1348" si="202">IF(G1285="","",CONCATENATE(E1285,"_",G1285))</f>
        <v/>
      </c>
      <c r="I1285" s="27" t="str">
        <f>IFERROR(VLOOKUP(H1285,vlookup!G$2:I$331,2,FALSE),"")</f>
        <v/>
      </c>
      <c r="J1285" s="27" t="str">
        <f>IFERROR(VLOOKUP(H1285,vlookup!G$2:I$331,3,FALSE),"")</f>
        <v/>
      </c>
      <c r="K1285" s="5"/>
      <c r="L1285" s="6"/>
      <c r="M1285" s="6"/>
      <c r="N1285" s="6"/>
      <c r="O1285" s="6"/>
      <c r="P1285" s="6"/>
      <c r="Q1285" s="14" t="str">
        <f t="shared" ref="Q1285:Q1348" si="203">IF(P1285="","",CONCATENATE("၀၂","/",D1285,"/",J1285,"/",P1285))</f>
        <v/>
      </c>
      <c r="R1285" s="5"/>
      <c r="S1285" s="6"/>
      <c r="T1285" s="6"/>
      <c r="U1285" s="5"/>
      <c r="V1285" s="45">
        <f t="shared" ref="V1285:V1348" si="204">IF(LEN(AE1285)-LEN(SUBSTITUTE(AE1285,".",""))=2,LEFT(AE1285,FIND(".",AE1285)-1),0)</f>
        <v>0</v>
      </c>
      <c r="W1285" s="45">
        <f t="shared" ref="W1285:W1348" si="205">CHOOSE(LEN(AE1285)-LEN(SUBSTITUTE(AE1285,".",""))+1,0,
LEFT(AE1285,FIND(".",AE1285)-1),
MID(AE1285,FIND(".",AE1285)+1,FIND(".",AE1285,FIND(".",AE1285)+1)-FIND(".",AE1285)-1))</f>
        <v>0</v>
      </c>
      <c r="X1285" s="45" t="e">
        <f t="shared" ref="X1285:X1348" si="206">VALUE(RIGHT(AE1285,4))</f>
        <v>#VALUE!</v>
      </c>
      <c r="Y1285" s="45">
        <f>IFERROR(VALUE(V1285),VLOOKUP(V1285,DayReplace[],2,0))</f>
        <v>0</v>
      </c>
      <c r="Z1285" s="45">
        <f>IF(V1285=0,1,
IF(OR(AND(COUNTIF(Table12[Normal and Leap Years],X1285),AA1285=3,Y1285=30),
AND(COUNTIF(Table9[MM Year],X1285),COUNTIF(Table13[Always 29-Day Months],AA1285),Y1285=30)),Y1285
-1,Y1285))</f>
        <v>1</v>
      </c>
      <c r="AA1285" s="45">
        <f>IFERROR(VALUE(W1285),VLOOKUP(W1285,MonthReplace[],2,0))</f>
        <v>0</v>
      </c>
      <c r="AB1285" s="45" t="e">
        <f>IF(COUNTIF(Table9[MM Year],X1285),VLOOKUP(AA1285,MonthSerial[],VLOOKUP(X1285,Table9[],3,0)+2,0),DATE(X1285,AA1285,0)-AC1285)</f>
        <v>#VALUE!</v>
      </c>
      <c r="AC1285" s="45" t="e">
        <f>IF(COUNTIF(Table9[MM Year],X1285),
VLOOKUP(X1285,Table9[],5,0),
DATE(X1285,1,0))</f>
        <v>#VALUE!</v>
      </c>
      <c r="AD1285" s="46" t="e">
        <f>IF(AA1285=0,DATE(YEAR(AC1285+1),7,16),
IF(V1285=0,IF(COUNTIF(Table9[MM Year],X1285),AC1285+AB1285+Z1285+15-DAY(AC1285+AB1285+Z1285+15)+16,AC1285+AB1285+Z1285-DAY(AC1285+AB1285+Z1285)+16),
IF(COUNTIF(Table9[MM Year],X1285),
IF(AC1285+AB1285+Z1285&lt;VLOOKUP(X1285,Table9[],7,0),AC1285
+AB1285+Z1285+VLOOKUP(X1285,Table9[],4,0),AC1285+AB1285+Z1285),AC1285
+AB1285+Z1285)))</f>
        <v>#VALUE!</v>
      </c>
      <c r="AE1285" s="42"/>
      <c r="AF1285" s="15" t="str">
        <f>IFERROR(IF(COUNTIF(Table9[MM Year],X1285),
IF(AD1285&lt;VLOOKUP(X1285,Table9[],7,0),AD1285
+VLOOKUP(X1285,Table9[],4,0),AD1285),AD1285
),"")</f>
        <v/>
      </c>
      <c r="AG1285" s="5"/>
      <c r="AH1285" s="5"/>
      <c r="AI1285" s="5"/>
      <c r="AJ1285" s="6"/>
      <c r="AK1285" s="6"/>
      <c r="AL1285" s="12" t="str">
        <f t="shared" ref="AL1285:AL1348" si="207">IF(AK1285="","",CONCATENATE(AJ1285,"-",AK1285))</f>
        <v/>
      </c>
      <c r="AM1285" s="5"/>
      <c r="AN1285" s="27" t="str">
        <f t="shared" ref="AN1285:AN1348" si="208">IF(AM1285="","",CONCATENATE("_",AM1285))</f>
        <v/>
      </c>
      <c r="AO1285" s="5"/>
      <c r="AP1285" s="5"/>
      <c r="AQ1285" s="6"/>
      <c r="AR1285" s="12" t="str">
        <f t="shared" ref="AR1285:AR1348" si="209">IF(AQ1285="","",CONCATENATE(AM1285,"/",AO1285,AP1285,AQ1285))</f>
        <v/>
      </c>
      <c r="AS1285" s="6"/>
      <c r="AT1285" s="5"/>
      <c r="AU1285" s="53"/>
      <c r="AV1285" s="53"/>
      <c r="AW1285" s="54"/>
      <c r="AX1285" s="15" t="str">
        <f t="shared" ref="AX1285:AX1348" si="210">IFERROR(DATE(AW1285,AV1285,AU1285),"")</f>
        <v/>
      </c>
      <c r="AY1285" s="5"/>
      <c r="AZ1285" s="27" t="str">
        <f>IFERROR(VLOOKUP(AY1285,vlookup!A$2:I$331,2,FALSE),"")</f>
        <v/>
      </c>
      <c r="BA1285" s="27" t="str">
        <f>IFERROR(VLOOKUP(AY1285,vlookup!A$2:I$331,3,FALSE),"")</f>
        <v/>
      </c>
      <c r="BB1285" s="5"/>
      <c r="BC1285" s="27" t="str">
        <f>IFERROR(VLOOKUP(BB1285,vlookup!D$2:E$331,2,FALSE),"")</f>
        <v/>
      </c>
      <c r="BD1285" s="5"/>
      <c r="BE1285" s="27" t="str">
        <f t="shared" ref="BE1285:BE1348" si="211">IF(BD1285="","",CONCATENATE(BB1285,"_",BD1285))</f>
        <v/>
      </c>
      <c r="BF1285" s="27" t="str">
        <f>IFERROR(VLOOKUP(BE1285,vlookup!G$2:I$331,2,FALSE),"")</f>
        <v/>
      </c>
      <c r="BG1285" s="27" t="str">
        <f>IFERROR(VLOOKUP(BE1285,vlookup!G$2:I$331,3,FALSE),"")</f>
        <v/>
      </c>
      <c r="BH1285" s="5"/>
      <c r="BI1285" s="6"/>
      <c r="BJ1285" s="6"/>
      <c r="BK1285" s="6"/>
      <c r="BL1285" s="6"/>
    </row>
    <row r="1286" spans="1:64">
      <c r="A1286" s="4"/>
      <c r="B1286" s="5"/>
      <c r="C1286" s="27" t="str">
        <f>IFERROR(VLOOKUP(B1286,vlookup!A$2:I$331,2,FALSE),"")</f>
        <v/>
      </c>
      <c r="D1286" s="27" t="str">
        <f>IFERROR(VLOOKUP(B1286,vlookup!A$2:I$331,3,FALSE),"")</f>
        <v/>
      </c>
      <c r="E1286" s="5"/>
      <c r="F1286" s="27" t="str">
        <f>IFERROR(VLOOKUP(E1286,vlookup!D$2:E$331,2,FALSE),"")</f>
        <v/>
      </c>
      <c r="G1286" s="5"/>
      <c r="H1286" s="27" t="str">
        <f t="shared" si="202"/>
        <v/>
      </c>
      <c r="I1286" s="27" t="str">
        <f>IFERROR(VLOOKUP(H1286,vlookup!G$2:I$331,2,FALSE),"")</f>
        <v/>
      </c>
      <c r="J1286" s="27" t="str">
        <f>IFERROR(VLOOKUP(H1286,vlookup!G$2:I$331,3,FALSE),"")</f>
        <v/>
      </c>
      <c r="K1286" s="5"/>
      <c r="L1286" s="6"/>
      <c r="M1286" s="6"/>
      <c r="N1286" s="6"/>
      <c r="O1286" s="6"/>
      <c r="P1286" s="6"/>
      <c r="Q1286" s="14" t="str">
        <f t="shared" si="203"/>
        <v/>
      </c>
      <c r="R1286" s="5"/>
      <c r="S1286" s="6"/>
      <c r="T1286" s="6"/>
      <c r="U1286" s="5"/>
      <c r="V1286" s="45">
        <f t="shared" si="204"/>
        <v>0</v>
      </c>
      <c r="W1286" s="45">
        <f t="shared" si="205"/>
        <v>0</v>
      </c>
      <c r="X1286" s="45" t="e">
        <f t="shared" si="206"/>
        <v>#VALUE!</v>
      </c>
      <c r="Y1286" s="45">
        <f>IFERROR(VALUE(V1286),VLOOKUP(V1286,DayReplace[],2,0))</f>
        <v>0</v>
      </c>
      <c r="Z1286" s="45">
        <f>IF(V1286=0,1,
IF(OR(AND(COUNTIF(Table12[Normal and Leap Years],X1286),AA1286=3,Y1286=30),
AND(COUNTIF(Table9[MM Year],X1286),COUNTIF(Table13[Always 29-Day Months],AA1286),Y1286=30)),Y1286
-1,Y1286))</f>
        <v>1</v>
      </c>
      <c r="AA1286" s="45">
        <f>IFERROR(VALUE(W1286),VLOOKUP(W1286,MonthReplace[],2,0))</f>
        <v>0</v>
      </c>
      <c r="AB1286" s="45" t="e">
        <f>IF(COUNTIF(Table9[MM Year],X1286),VLOOKUP(AA1286,MonthSerial[],VLOOKUP(X1286,Table9[],3,0)+2,0),DATE(X1286,AA1286,0)-AC1286)</f>
        <v>#VALUE!</v>
      </c>
      <c r="AC1286" s="45" t="e">
        <f>IF(COUNTIF(Table9[MM Year],X1286),
VLOOKUP(X1286,Table9[],5,0),
DATE(X1286,1,0))</f>
        <v>#VALUE!</v>
      </c>
      <c r="AD1286" s="46" t="e">
        <f>IF(AA1286=0,DATE(YEAR(AC1286+1),7,16),
IF(V1286=0,IF(COUNTIF(Table9[MM Year],X1286),AC1286+AB1286+Z1286+15-DAY(AC1286+AB1286+Z1286+15)+16,AC1286+AB1286+Z1286-DAY(AC1286+AB1286+Z1286)+16),
IF(COUNTIF(Table9[MM Year],X1286),
IF(AC1286+AB1286+Z1286&lt;VLOOKUP(X1286,Table9[],7,0),AC1286
+AB1286+Z1286+VLOOKUP(X1286,Table9[],4,0),AC1286+AB1286+Z1286),AC1286
+AB1286+Z1286)))</f>
        <v>#VALUE!</v>
      </c>
      <c r="AE1286" s="42"/>
      <c r="AF1286" s="15" t="str">
        <f>IFERROR(IF(COUNTIF(Table9[MM Year],X1286),
IF(AD1286&lt;VLOOKUP(X1286,Table9[],7,0),AD1286
+VLOOKUP(X1286,Table9[],4,0),AD1286),AD1286
),"")</f>
        <v/>
      </c>
      <c r="AG1286" s="5"/>
      <c r="AH1286" s="5"/>
      <c r="AI1286" s="5"/>
      <c r="AJ1286" s="6"/>
      <c r="AK1286" s="6"/>
      <c r="AL1286" s="12" t="str">
        <f t="shared" si="207"/>
        <v/>
      </c>
      <c r="AM1286" s="5"/>
      <c r="AN1286" s="27" t="str">
        <f t="shared" si="208"/>
        <v/>
      </c>
      <c r="AO1286" s="5"/>
      <c r="AP1286" s="5"/>
      <c r="AQ1286" s="6"/>
      <c r="AR1286" s="12" t="str">
        <f t="shared" si="209"/>
        <v/>
      </c>
      <c r="AS1286" s="6"/>
      <c r="AT1286" s="5"/>
      <c r="AU1286" s="53"/>
      <c r="AV1286" s="53"/>
      <c r="AW1286" s="54"/>
      <c r="AX1286" s="15" t="str">
        <f t="shared" si="210"/>
        <v/>
      </c>
      <c r="AY1286" s="5"/>
      <c r="AZ1286" s="27" t="str">
        <f>IFERROR(VLOOKUP(AY1286,vlookup!A$2:I$331,2,FALSE),"")</f>
        <v/>
      </c>
      <c r="BA1286" s="27" t="str">
        <f>IFERROR(VLOOKUP(AY1286,vlookup!A$2:I$331,3,FALSE),"")</f>
        <v/>
      </c>
      <c r="BB1286" s="5"/>
      <c r="BC1286" s="27" t="str">
        <f>IFERROR(VLOOKUP(BB1286,vlookup!D$2:E$331,2,FALSE),"")</f>
        <v/>
      </c>
      <c r="BD1286" s="5"/>
      <c r="BE1286" s="27" t="str">
        <f t="shared" si="211"/>
        <v/>
      </c>
      <c r="BF1286" s="27" t="str">
        <f>IFERROR(VLOOKUP(BE1286,vlookup!G$2:I$331,2,FALSE),"")</f>
        <v/>
      </c>
      <c r="BG1286" s="27" t="str">
        <f>IFERROR(VLOOKUP(BE1286,vlookup!G$2:I$331,3,FALSE),"")</f>
        <v/>
      </c>
      <c r="BH1286" s="5"/>
      <c r="BI1286" s="6"/>
      <c r="BJ1286" s="6"/>
      <c r="BK1286" s="6"/>
      <c r="BL1286" s="6"/>
    </row>
    <row r="1287" spans="1:64">
      <c r="A1287" s="4"/>
      <c r="B1287" s="5"/>
      <c r="C1287" s="27" t="str">
        <f>IFERROR(VLOOKUP(B1287,vlookup!A$2:I$331,2,FALSE),"")</f>
        <v/>
      </c>
      <c r="D1287" s="27" t="str">
        <f>IFERROR(VLOOKUP(B1287,vlookup!A$2:I$331,3,FALSE),"")</f>
        <v/>
      </c>
      <c r="E1287" s="5"/>
      <c r="F1287" s="27" t="str">
        <f>IFERROR(VLOOKUP(E1287,vlookup!D$2:E$331,2,FALSE),"")</f>
        <v/>
      </c>
      <c r="G1287" s="5"/>
      <c r="H1287" s="27" t="str">
        <f t="shared" si="202"/>
        <v/>
      </c>
      <c r="I1287" s="27" t="str">
        <f>IFERROR(VLOOKUP(H1287,vlookup!G$2:I$331,2,FALSE),"")</f>
        <v/>
      </c>
      <c r="J1287" s="27" t="str">
        <f>IFERROR(VLOOKUP(H1287,vlookup!G$2:I$331,3,FALSE),"")</f>
        <v/>
      </c>
      <c r="K1287" s="5"/>
      <c r="L1287" s="6"/>
      <c r="M1287" s="6"/>
      <c r="N1287" s="6"/>
      <c r="O1287" s="6"/>
      <c r="P1287" s="6"/>
      <c r="Q1287" s="14" t="str">
        <f t="shared" si="203"/>
        <v/>
      </c>
      <c r="R1287" s="5"/>
      <c r="S1287" s="6"/>
      <c r="T1287" s="6"/>
      <c r="U1287" s="5"/>
      <c r="V1287" s="45">
        <f t="shared" si="204"/>
        <v>0</v>
      </c>
      <c r="W1287" s="45">
        <f t="shared" si="205"/>
        <v>0</v>
      </c>
      <c r="X1287" s="45" t="e">
        <f t="shared" si="206"/>
        <v>#VALUE!</v>
      </c>
      <c r="Y1287" s="45">
        <f>IFERROR(VALUE(V1287),VLOOKUP(V1287,DayReplace[],2,0))</f>
        <v>0</v>
      </c>
      <c r="Z1287" s="45">
        <f>IF(V1287=0,1,
IF(OR(AND(COUNTIF(Table12[Normal and Leap Years],X1287),AA1287=3,Y1287=30),
AND(COUNTIF(Table9[MM Year],X1287),COUNTIF(Table13[Always 29-Day Months],AA1287),Y1287=30)),Y1287
-1,Y1287))</f>
        <v>1</v>
      </c>
      <c r="AA1287" s="45">
        <f>IFERROR(VALUE(W1287),VLOOKUP(W1287,MonthReplace[],2,0))</f>
        <v>0</v>
      </c>
      <c r="AB1287" s="45" t="e">
        <f>IF(COUNTIF(Table9[MM Year],X1287),VLOOKUP(AA1287,MonthSerial[],VLOOKUP(X1287,Table9[],3,0)+2,0),DATE(X1287,AA1287,0)-AC1287)</f>
        <v>#VALUE!</v>
      </c>
      <c r="AC1287" s="45" t="e">
        <f>IF(COUNTIF(Table9[MM Year],X1287),
VLOOKUP(X1287,Table9[],5,0),
DATE(X1287,1,0))</f>
        <v>#VALUE!</v>
      </c>
      <c r="AD1287" s="46" t="e">
        <f>IF(AA1287=0,DATE(YEAR(AC1287+1),7,16),
IF(V1287=0,IF(COUNTIF(Table9[MM Year],X1287),AC1287+AB1287+Z1287+15-DAY(AC1287+AB1287+Z1287+15)+16,AC1287+AB1287+Z1287-DAY(AC1287+AB1287+Z1287)+16),
IF(COUNTIF(Table9[MM Year],X1287),
IF(AC1287+AB1287+Z1287&lt;VLOOKUP(X1287,Table9[],7,0),AC1287
+AB1287+Z1287+VLOOKUP(X1287,Table9[],4,0),AC1287+AB1287+Z1287),AC1287
+AB1287+Z1287)))</f>
        <v>#VALUE!</v>
      </c>
      <c r="AE1287" s="42"/>
      <c r="AF1287" s="15" t="str">
        <f>IFERROR(IF(COUNTIF(Table9[MM Year],X1287),
IF(AD1287&lt;VLOOKUP(X1287,Table9[],7,0),AD1287
+VLOOKUP(X1287,Table9[],4,0),AD1287),AD1287
),"")</f>
        <v/>
      </c>
      <c r="AG1287" s="5"/>
      <c r="AH1287" s="5"/>
      <c r="AI1287" s="5"/>
      <c r="AJ1287" s="6"/>
      <c r="AK1287" s="6"/>
      <c r="AL1287" s="12" t="str">
        <f t="shared" si="207"/>
        <v/>
      </c>
      <c r="AM1287" s="5"/>
      <c r="AN1287" s="27" t="str">
        <f t="shared" si="208"/>
        <v/>
      </c>
      <c r="AO1287" s="5"/>
      <c r="AP1287" s="5"/>
      <c r="AQ1287" s="6"/>
      <c r="AR1287" s="12" t="str">
        <f t="shared" si="209"/>
        <v/>
      </c>
      <c r="AS1287" s="6"/>
      <c r="AT1287" s="5"/>
      <c r="AU1287" s="53"/>
      <c r="AV1287" s="53"/>
      <c r="AW1287" s="54"/>
      <c r="AX1287" s="15" t="str">
        <f t="shared" si="210"/>
        <v/>
      </c>
      <c r="AY1287" s="5"/>
      <c r="AZ1287" s="27" t="str">
        <f>IFERROR(VLOOKUP(AY1287,vlookup!A$2:I$331,2,FALSE),"")</f>
        <v/>
      </c>
      <c r="BA1287" s="27" t="str">
        <f>IFERROR(VLOOKUP(AY1287,vlookup!A$2:I$331,3,FALSE),"")</f>
        <v/>
      </c>
      <c r="BB1287" s="5"/>
      <c r="BC1287" s="27" t="str">
        <f>IFERROR(VLOOKUP(BB1287,vlookup!D$2:E$331,2,FALSE),"")</f>
        <v/>
      </c>
      <c r="BD1287" s="5"/>
      <c r="BE1287" s="27" t="str">
        <f t="shared" si="211"/>
        <v/>
      </c>
      <c r="BF1287" s="27" t="str">
        <f>IFERROR(VLOOKUP(BE1287,vlookup!G$2:I$331,2,FALSE),"")</f>
        <v/>
      </c>
      <c r="BG1287" s="27" t="str">
        <f>IFERROR(VLOOKUP(BE1287,vlookup!G$2:I$331,3,FALSE),"")</f>
        <v/>
      </c>
      <c r="BH1287" s="5"/>
      <c r="BI1287" s="6"/>
      <c r="BJ1287" s="6"/>
      <c r="BK1287" s="6"/>
      <c r="BL1287" s="6"/>
    </row>
    <row r="1288" spans="1:64">
      <c r="A1288" s="4"/>
      <c r="B1288" s="5"/>
      <c r="C1288" s="27" t="str">
        <f>IFERROR(VLOOKUP(B1288,vlookup!A$2:I$331,2,FALSE),"")</f>
        <v/>
      </c>
      <c r="D1288" s="27" t="str">
        <f>IFERROR(VLOOKUP(B1288,vlookup!A$2:I$331,3,FALSE),"")</f>
        <v/>
      </c>
      <c r="E1288" s="5"/>
      <c r="F1288" s="27" t="str">
        <f>IFERROR(VLOOKUP(E1288,vlookup!D$2:E$331,2,FALSE),"")</f>
        <v/>
      </c>
      <c r="G1288" s="5"/>
      <c r="H1288" s="27" t="str">
        <f t="shared" si="202"/>
        <v/>
      </c>
      <c r="I1288" s="27" t="str">
        <f>IFERROR(VLOOKUP(H1288,vlookup!G$2:I$331,2,FALSE),"")</f>
        <v/>
      </c>
      <c r="J1288" s="27" t="str">
        <f>IFERROR(VLOOKUP(H1288,vlookup!G$2:I$331,3,FALSE),"")</f>
        <v/>
      </c>
      <c r="K1288" s="5"/>
      <c r="L1288" s="6"/>
      <c r="M1288" s="6"/>
      <c r="N1288" s="6"/>
      <c r="O1288" s="6"/>
      <c r="P1288" s="6"/>
      <c r="Q1288" s="14" t="str">
        <f t="shared" si="203"/>
        <v/>
      </c>
      <c r="R1288" s="5"/>
      <c r="S1288" s="6"/>
      <c r="T1288" s="6"/>
      <c r="U1288" s="5"/>
      <c r="V1288" s="45">
        <f t="shared" si="204"/>
        <v>0</v>
      </c>
      <c r="W1288" s="45">
        <f t="shared" si="205"/>
        <v>0</v>
      </c>
      <c r="X1288" s="45" t="e">
        <f t="shared" si="206"/>
        <v>#VALUE!</v>
      </c>
      <c r="Y1288" s="45">
        <f>IFERROR(VALUE(V1288),VLOOKUP(V1288,DayReplace[],2,0))</f>
        <v>0</v>
      </c>
      <c r="Z1288" s="45">
        <f>IF(V1288=0,1,
IF(OR(AND(COUNTIF(Table12[Normal and Leap Years],X1288),AA1288=3,Y1288=30),
AND(COUNTIF(Table9[MM Year],X1288),COUNTIF(Table13[Always 29-Day Months],AA1288),Y1288=30)),Y1288
-1,Y1288))</f>
        <v>1</v>
      </c>
      <c r="AA1288" s="45">
        <f>IFERROR(VALUE(W1288),VLOOKUP(W1288,MonthReplace[],2,0))</f>
        <v>0</v>
      </c>
      <c r="AB1288" s="45" t="e">
        <f>IF(COUNTIF(Table9[MM Year],X1288),VLOOKUP(AA1288,MonthSerial[],VLOOKUP(X1288,Table9[],3,0)+2,0),DATE(X1288,AA1288,0)-AC1288)</f>
        <v>#VALUE!</v>
      </c>
      <c r="AC1288" s="45" t="e">
        <f>IF(COUNTIF(Table9[MM Year],X1288),
VLOOKUP(X1288,Table9[],5,0),
DATE(X1288,1,0))</f>
        <v>#VALUE!</v>
      </c>
      <c r="AD1288" s="46" t="e">
        <f>IF(AA1288=0,DATE(YEAR(AC1288+1),7,16),
IF(V1288=0,IF(COUNTIF(Table9[MM Year],X1288),AC1288+AB1288+Z1288+15-DAY(AC1288+AB1288+Z1288+15)+16,AC1288+AB1288+Z1288-DAY(AC1288+AB1288+Z1288)+16),
IF(COUNTIF(Table9[MM Year],X1288),
IF(AC1288+AB1288+Z1288&lt;VLOOKUP(X1288,Table9[],7,0),AC1288
+AB1288+Z1288+VLOOKUP(X1288,Table9[],4,0),AC1288+AB1288+Z1288),AC1288
+AB1288+Z1288)))</f>
        <v>#VALUE!</v>
      </c>
      <c r="AE1288" s="42"/>
      <c r="AF1288" s="15" t="str">
        <f>IFERROR(IF(COUNTIF(Table9[MM Year],X1288),
IF(AD1288&lt;VLOOKUP(X1288,Table9[],7,0),AD1288
+VLOOKUP(X1288,Table9[],4,0),AD1288),AD1288
),"")</f>
        <v/>
      </c>
      <c r="AG1288" s="5"/>
      <c r="AH1288" s="5"/>
      <c r="AI1288" s="5"/>
      <c r="AJ1288" s="6"/>
      <c r="AK1288" s="6"/>
      <c r="AL1288" s="12" t="str">
        <f t="shared" si="207"/>
        <v/>
      </c>
      <c r="AM1288" s="5"/>
      <c r="AN1288" s="27" t="str">
        <f t="shared" si="208"/>
        <v/>
      </c>
      <c r="AO1288" s="5"/>
      <c r="AP1288" s="5"/>
      <c r="AQ1288" s="6"/>
      <c r="AR1288" s="12" t="str">
        <f t="shared" si="209"/>
        <v/>
      </c>
      <c r="AS1288" s="6"/>
      <c r="AT1288" s="5"/>
      <c r="AU1288" s="53"/>
      <c r="AV1288" s="53"/>
      <c r="AW1288" s="54"/>
      <c r="AX1288" s="15" t="str">
        <f t="shared" si="210"/>
        <v/>
      </c>
      <c r="AY1288" s="5"/>
      <c r="AZ1288" s="27" t="str">
        <f>IFERROR(VLOOKUP(AY1288,vlookup!A$2:I$331,2,FALSE),"")</f>
        <v/>
      </c>
      <c r="BA1288" s="27" t="str">
        <f>IFERROR(VLOOKUP(AY1288,vlookup!A$2:I$331,3,FALSE),"")</f>
        <v/>
      </c>
      <c r="BB1288" s="5"/>
      <c r="BC1288" s="27" t="str">
        <f>IFERROR(VLOOKUP(BB1288,vlookup!D$2:E$331,2,FALSE),"")</f>
        <v/>
      </c>
      <c r="BD1288" s="5"/>
      <c r="BE1288" s="27" t="str">
        <f t="shared" si="211"/>
        <v/>
      </c>
      <c r="BF1288" s="27" t="str">
        <f>IFERROR(VLOOKUP(BE1288,vlookup!G$2:I$331,2,FALSE),"")</f>
        <v/>
      </c>
      <c r="BG1288" s="27" t="str">
        <f>IFERROR(VLOOKUP(BE1288,vlookup!G$2:I$331,3,FALSE),"")</f>
        <v/>
      </c>
      <c r="BH1288" s="5"/>
      <c r="BI1288" s="6"/>
      <c r="BJ1288" s="6"/>
      <c r="BK1288" s="6"/>
      <c r="BL1288" s="6"/>
    </row>
    <row r="1289" spans="1:64">
      <c r="A1289" s="4"/>
      <c r="B1289" s="5"/>
      <c r="C1289" s="27" t="str">
        <f>IFERROR(VLOOKUP(B1289,vlookup!A$2:I$331,2,FALSE),"")</f>
        <v/>
      </c>
      <c r="D1289" s="27" t="str">
        <f>IFERROR(VLOOKUP(B1289,vlookup!A$2:I$331,3,FALSE),"")</f>
        <v/>
      </c>
      <c r="E1289" s="5"/>
      <c r="F1289" s="27" t="str">
        <f>IFERROR(VLOOKUP(E1289,vlookup!D$2:E$331,2,FALSE),"")</f>
        <v/>
      </c>
      <c r="G1289" s="5"/>
      <c r="H1289" s="27" t="str">
        <f t="shared" si="202"/>
        <v/>
      </c>
      <c r="I1289" s="27" t="str">
        <f>IFERROR(VLOOKUP(H1289,vlookup!G$2:I$331,2,FALSE),"")</f>
        <v/>
      </c>
      <c r="J1289" s="27" t="str">
        <f>IFERROR(VLOOKUP(H1289,vlookup!G$2:I$331,3,FALSE),"")</f>
        <v/>
      </c>
      <c r="K1289" s="5"/>
      <c r="L1289" s="6"/>
      <c r="M1289" s="6"/>
      <c r="N1289" s="6"/>
      <c r="O1289" s="6"/>
      <c r="P1289" s="6"/>
      <c r="Q1289" s="14" t="str">
        <f t="shared" si="203"/>
        <v/>
      </c>
      <c r="R1289" s="5"/>
      <c r="S1289" s="6"/>
      <c r="T1289" s="6"/>
      <c r="U1289" s="5"/>
      <c r="V1289" s="45">
        <f t="shared" si="204"/>
        <v>0</v>
      </c>
      <c r="W1289" s="45">
        <f t="shared" si="205"/>
        <v>0</v>
      </c>
      <c r="X1289" s="45" t="e">
        <f t="shared" si="206"/>
        <v>#VALUE!</v>
      </c>
      <c r="Y1289" s="45">
        <f>IFERROR(VALUE(V1289),VLOOKUP(V1289,DayReplace[],2,0))</f>
        <v>0</v>
      </c>
      <c r="Z1289" s="45">
        <f>IF(V1289=0,1,
IF(OR(AND(COUNTIF(Table12[Normal and Leap Years],X1289),AA1289=3,Y1289=30),
AND(COUNTIF(Table9[MM Year],X1289),COUNTIF(Table13[Always 29-Day Months],AA1289),Y1289=30)),Y1289
-1,Y1289))</f>
        <v>1</v>
      </c>
      <c r="AA1289" s="45">
        <f>IFERROR(VALUE(W1289),VLOOKUP(W1289,MonthReplace[],2,0))</f>
        <v>0</v>
      </c>
      <c r="AB1289" s="45" t="e">
        <f>IF(COUNTIF(Table9[MM Year],X1289),VLOOKUP(AA1289,MonthSerial[],VLOOKUP(X1289,Table9[],3,0)+2,0),DATE(X1289,AA1289,0)-AC1289)</f>
        <v>#VALUE!</v>
      </c>
      <c r="AC1289" s="45" t="e">
        <f>IF(COUNTIF(Table9[MM Year],X1289),
VLOOKUP(X1289,Table9[],5,0),
DATE(X1289,1,0))</f>
        <v>#VALUE!</v>
      </c>
      <c r="AD1289" s="46" t="e">
        <f>IF(AA1289=0,DATE(YEAR(AC1289+1),7,16),
IF(V1289=0,IF(COUNTIF(Table9[MM Year],X1289),AC1289+AB1289+Z1289+15-DAY(AC1289+AB1289+Z1289+15)+16,AC1289+AB1289+Z1289-DAY(AC1289+AB1289+Z1289)+16),
IF(COUNTIF(Table9[MM Year],X1289),
IF(AC1289+AB1289+Z1289&lt;VLOOKUP(X1289,Table9[],7,0),AC1289
+AB1289+Z1289+VLOOKUP(X1289,Table9[],4,0),AC1289+AB1289+Z1289),AC1289
+AB1289+Z1289)))</f>
        <v>#VALUE!</v>
      </c>
      <c r="AE1289" s="42"/>
      <c r="AF1289" s="15" t="str">
        <f>IFERROR(IF(COUNTIF(Table9[MM Year],X1289),
IF(AD1289&lt;VLOOKUP(X1289,Table9[],7,0),AD1289
+VLOOKUP(X1289,Table9[],4,0),AD1289),AD1289
),"")</f>
        <v/>
      </c>
      <c r="AG1289" s="5"/>
      <c r="AH1289" s="5"/>
      <c r="AI1289" s="5"/>
      <c r="AJ1289" s="6"/>
      <c r="AK1289" s="6"/>
      <c r="AL1289" s="12" t="str">
        <f t="shared" si="207"/>
        <v/>
      </c>
      <c r="AM1289" s="5"/>
      <c r="AN1289" s="27" t="str">
        <f t="shared" si="208"/>
        <v/>
      </c>
      <c r="AO1289" s="5"/>
      <c r="AP1289" s="5"/>
      <c r="AQ1289" s="6"/>
      <c r="AR1289" s="12" t="str">
        <f t="shared" si="209"/>
        <v/>
      </c>
      <c r="AS1289" s="6"/>
      <c r="AT1289" s="5"/>
      <c r="AU1289" s="53"/>
      <c r="AV1289" s="53"/>
      <c r="AW1289" s="54"/>
      <c r="AX1289" s="15" t="str">
        <f t="shared" si="210"/>
        <v/>
      </c>
      <c r="AY1289" s="5"/>
      <c r="AZ1289" s="27" t="str">
        <f>IFERROR(VLOOKUP(AY1289,vlookup!A$2:I$331,2,FALSE),"")</f>
        <v/>
      </c>
      <c r="BA1289" s="27" t="str">
        <f>IFERROR(VLOOKUP(AY1289,vlookup!A$2:I$331,3,FALSE),"")</f>
        <v/>
      </c>
      <c r="BB1289" s="5"/>
      <c r="BC1289" s="27" t="str">
        <f>IFERROR(VLOOKUP(BB1289,vlookup!D$2:E$331,2,FALSE),"")</f>
        <v/>
      </c>
      <c r="BD1289" s="5"/>
      <c r="BE1289" s="27" t="str">
        <f t="shared" si="211"/>
        <v/>
      </c>
      <c r="BF1289" s="27" t="str">
        <f>IFERROR(VLOOKUP(BE1289,vlookup!G$2:I$331,2,FALSE),"")</f>
        <v/>
      </c>
      <c r="BG1289" s="27" t="str">
        <f>IFERROR(VLOOKUP(BE1289,vlookup!G$2:I$331,3,FALSE),"")</f>
        <v/>
      </c>
      <c r="BH1289" s="5"/>
      <c r="BI1289" s="6"/>
      <c r="BJ1289" s="6"/>
      <c r="BK1289" s="6"/>
      <c r="BL1289" s="6"/>
    </row>
    <row r="1290" spans="1:64">
      <c r="A1290" s="4"/>
      <c r="B1290" s="5"/>
      <c r="C1290" s="27" t="str">
        <f>IFERROR(VLOOKUP(B1290,vlookup!A$2:I$331,2,FALSE),"")</f>
        <v/>
      </c>
      <c r="D1290" s="27" t="str">
        <f>IFERROR(VLOOKUP(B1290,vlookup!A$2:I$331,3,FALSE),"")</f>
        <v/>
      </c>
      <c r="E1290" s="5"/>
      <c r="F1290" s="27" t="str">
        <f>IFERROR(VLOOKUP(E1290,vlookup!D$2:E$331,2,FALSE),"")</f>
        <v/>
      </c>
      <c r="G1290" s="5"/>
      <c r="H1290" s="27" t="str">
        <f t="shared" si="202"/>
        <v/>
      </c>
      <c r="I1290" s="27" t="str">
        <f>IFERROR(VLOOKUP(H1290,vlookup!G$2:I$331,2,FALSE),"")</f>
        <v/>
      </c>
      <c r="J1290" s="27" t="str">
        <f>IFERROR(VLOOKUP(H1290,vlookup!G$2:I$331,3,FALSE),"")</f>
        <v/>
      </c>
      <c r="K1290" s="5"/>
      <c r="L1290" s="6"/>
      <c r="M1290" s="6"/>
      <c r="N1290" s="6"/>
      <c r="O1290" s="6"/>
      <c r="P1290" s="6"/>
      <c r="Q1290" s="14" t="str">
        <f t="shared" si="203"/>
        <v/>
      </c>
      <c r="R1290" s="5"/>
      <c r="S1290" s="6"/>
      <c r="T1290" s="6"/>
      <c r="U1290" s="5"/>
      <c r="V1290" s="45">
        <f t="shared" si="204"/>
        <v>0</v>
      </c>
      <c r="W1290" s="45">
        <f t="shared" si="205"/>
        <v>0</v>
      </c>
      <c r="X1290" s="45" t="e">
        <f t="shared" si="206"/>
        <v>#VALUE!</v>
      </c>
      <c r="Y1290" s="45">
        <f>IFERROR(VALUE(V1290),VLOOKUP(V1290,DayReplace[],2,0))</f>
        <v>0</v>
      </c>
      <c r="Z1290" s="45">
        <f>IF(V1290=0,1,
IF(OR(AND(COUNTIF(Table12[Normal and Leap Years],X1290),AA1290=3,Y1290=30),
AND(COUNTIF(Table9[MM Year],X1290),COUNTIF(Table13[Always 29-Day Months],AA1290),Y1290=30)),Y1290
-1,Y1290))</f>
        <v>1</v>
      </c>
      <c r="AA1290" s="45">
        <f>IFERROR(VALUE(W1290),VLOOKUP(W1290,MonthReplace[],2,0))</f>
        <v>0</v>
      </c>
      <c r="AB1290" s="45" t="e">
        <f>IF(COUNTIF(Table9[MM Year],X1290),VLOOKUP(AA1290,MonthSerial[],VLOOKUP(X1290,Table9[],3,0)+2,0),DATE(X1290,AA1290,0)-AC1290)</f>
        <v>#VALUE!</v>
      </c>
      <c r="AC1290" s="45" t="e">
        <f>IF(COUNTIF(Table9[MM Year],X1290),
VLOOKUP(X1290,Table9[],5,0),
DATE(X1290,1,0))</f>
        <v>#VALUE!</v>
      </c>
      <c r="AD1290" s="46" t="e">
        <f>IF(AA1290=0,DATE(YEAR(AC1290+1),7,16),
IF(V1290=0,IF(COUNTIF(Table9[MM Year],X1290),AC1290+AB1290+Z1290+15-DAY(AC1290+AB1290+Z1290+15)+16,AC1290+AB1290+Z1290-DAY(AC1290+AB1290+Z1290)+16),
IF(COUNTIF(Table9[MM Year],X1290),
IF(AC1290+AB1290+Z1290&lt;VLOOKUP(X1290,Table9[],7,0),AC1290
+AB1290+Z1290+VLOOKUP(X1290,Table9[],4,0),AC1290+AB1290+Z1290),AC1290
+AB1290+Z1290)))</f>
        <v>#VALUE!</v>
      </c>
      <c r="AE1290" s="42"/>
      <c r="AF1290" s="15" t="str">
        <f>IFERROR(IF(COUNTIF(Table9[MM Year],X1290),
IF(AD1290&lt;VLOOKUP(X1290,Table9[],7,0),AD1290
+VLOOKUP(X1290,Table9[],4,0),AD1290),AD1290
),"")</f>
        <v/>
      </c>
      <c r="AG1290" s="5"/>
      <c r="AH1290" s="5"/>
      <c r="AI1290" s="5"/>
      <c r="AJ1290" s="6"/>
      <c r="AK1290" s="6"/>
      <c r="AL1290" s="12" t="str">
        <f t="shared" si="207"/>
        <v/>
      </c>
      <c r="AM1290" s="5"/>
      <c r="AN1290" s="27" t="str">
        <f t="shared" si="208"/>
        <v/>
      </c>
      <c r="AO1290" s="5"/>
      <c r="AP1290" s="5"/>
      <c r="AQ1290" s="6"/>
      <c r="AR1290" s="12" t="str">
        <f t="shared" si="209"/>
        <v/>
      </c>
      <c r="AS1290" s="6"/>
      <c r="AT1290" s="5"/>
      <c r="AU1290" s="53"/>
      <c r="AV1290" s="53"/>
      <c r="AW1290" s="54"/>
      <c r="AX1290" s="15" t="str">
        <f t="shared" si="210"/>
        <v/>
      </c>
      <c r="AY1290" s="5"/>
      <c r="AZ1290" s="27" t="str">
        <f>IFERROR(VLOOKUP(AY1290,vlookup!A$2:I$331,2,FALSE),"")</f>
        <v/>
      </c>
      <c r="BA1290" s="27" t="str">
        <f>IFERROR(VLOOKUP(AY1290,vlookup!A$2:I$331,3,FALSE),"")</f>
        <v/>
      </c>
      <c r="BB1290" s="5"/>
      <c r="BC1290" s="27" t="str">
        <f>IFERROR(VLOOKUP(BB1290,vlookup!D$2:E$331,2,FALSE),"")</f>
        <v/>
      </c>
      <c r="BD1290" s="5"/>
      <c r="BE1290" s="27" t="str">
        <f t="shared" si="211"/>
        <v/>
      </c>
      <c r="BF1290" s="27" t="str">
        <f>IFERROR(VLOOKUP(BE1290,vlookup!G$2:I$331,2,FALSE),"")</f>
        <v/>
      </c>
      <c r="BG1290" s="27" t="str">
        <f>IFERROR(VLOOKUP(BE1290,vlookup!G$2:I$331,3,FALSE),"")</f>
        <v/>
      </c>
      <c r="BH1290" s="5"/>
      <c r="BI1290" s="6"/>
      <c r="BJ1290" s="6"/>
      <c r="BK1290" s="6"/>
      <c r="BL1290" s="6"/>
    </row>
    <row r="1291" spans="1:64">
      <c r="A1291" s="4"/>
      <c r="B1291" s="5"/>
      <c r="C1291" s="27" t="str">
        <f>IFERROR(VLOOKUP(B1291,vlookup!A$2:I$331,2,FALSE),"")</f>
        <v/>
      </c>
      <c r="D1291" s="27" t="str">
        <f>IFERROR(VLOOKUP(B1291,vlookup!A$2:I$331,3,FALSE),"")</f>
        <v/>
      </c>
      <c r="E1291" s="5"/>
      <c r="F1291" s="27" t="str">
        <f>IFERROR(VLOOKUP(E1291,vlookup!D$2:E$331,2,FALSE),"")</f>
        <v/>
      </c>
      <c r="G1291" s="5"/>
      <c r="H1291" s="27" t="str">
        <f t="shared" si="202"/>
        <v/>
      </c>
      <c r="I1291" s="27" t="str">
        <f>IFERROR(VLOOKUP(H1291,vlookup!G$2:I$331,2,FALSE),"")</f>
        <v/>
      </c>
      <c r="J1291" s="27" t="str">
        <f>IFERROR(VLOOKUP(H1291,vlookup!G$2:I$331,3,FALSE),"")</f>
        <v/>
      </c>
      <c r="K1291" s="5"/>
      <c r="L1291" s="6"/>
      <c r="M1291" s="6"/>
      <c r="N1291" s="6"/>
      <c r="O1291" s="6"/>
      <c r="P1291" s="6"/>
      <c r="Q1291" s="14" t="str">
        <f t="shared" si="203"/>
        <v/>
      </c>
      <c r="R1291" s="5"/>
      <c r="S1291" s="6"/>
      <c r="T1291" s="6"/>
      <c r="U1291" s="5"/>
      <c r="V1291" s="45">
        <f t="shared" si="204"/>
        <v>0</v>
      </c>
      <c r="W1291" s="45">
        <f t="shared" si="205"/>
        <v>0</v>
      </c>
      <c r="X1291" s="45" t="e">
        <f t="shared" si="206"/>
        <v>#VALUE!</v>
      </c>
      <c r="Y1291" s="45">
        <f>IFERROR(VALUE(V1291),VLOOKUP(V1291,DayReplace[],2,0))</f>
        <v>0</v>
      </c>
      <c r="Z1291" s="45">
        <f>IF(V1291=0,1,
IF(OR(AND(COUNTIF(Table12[Normal and Leap Years],X1291),AA1291=3,Y1291=30),
AND(COUNTIF(Table9[MM Year],X1291),COUNTIF(Table13[Always 29-Day Months],AA1291),Y1291=30)),Y1291
-1,Y1291))</f>
        <v>1</v>
      </c>
      <c r="AA1291" s="45">
        <f>IFERROR(VALUE(W1291),VLOOKUP(W1291,MonthReplace[],2,0))</f>
        <v>0</v>
      </c>
      <c r="AB1291" s="45" t="e">
        <f>IF(COUNTIF(Table9[MM Year],X1291),VLOOKUP(AA1291,MonthSerial[],VLOOKUP(X1291,Table9[],3,0)+2,0),DATE(X1291,AA1291,0)-AC1291)</f>
        <v>#VALUE!</v>
      </c>
      <c r="AC1291" s="45" t="e">
        <f>IF(COUNTIF(Table9[MM Year],X1291),
VLOOKUP(X1291,Table9[],5,0),
DATE(X1291,1,0))</f>
        <v>#VALUE!</v>
      </c>
      <c r="AD1291" s="46" t="e">
        <f>IF(AA1291=0,DATE(YEAR(AC1291+1),7,16),
IF(V1291=0,IF(COUNTIF(Table9[MM Year],X1291),AC1291+AB1291+Z1291+15-DAY(AC1291+AB1291+Z1291+15)+16,AC1291+AB1291+Z1291-DAY(AC1291+AB1291+Z1291)+16),
IF(COUNTIF(Table9[MM Year],X1291),
IF(AC1291+AB1291+Z1291&lt;VLOOKUP(X1291,Table9[],7,0),AC1291
+AB1291+Z1291+VLOOKUP(X1291,Table9[],4,0),AC1291+AB1291+Z1291),AC1291
+AB1291+Z1291)))</f>
        <v>#VALUE!</v>
      </c>
      <c r="AE1291" s="42"/>
      <c r="AF1291" s="15" t="str">
        <f>IFERROR(IF(COUNTIF(Table9[MM Year],X1291),
IF(AD1291&lt;VLOOKUP(X1291,Table9[],7,0),AD1291
+VLOOKUP(X1291,Table9[],4,0),AD1291),AD1291
),"")</f>
        <v/>
      </c>
      <c r="AG1291" s="5"/>
      <c r="AH1291" s="5"/>
      <c r="AI1291" s="5"/>
      <c r="AJ1291" s="6"/>
      <c r="AK1291" s="6"/>
      <c r="AL1291" s="12" t="str">
        <f t="shared" si="207"/>
        <v/>
      </c>
      <c r="AM1291" s="5"/>
      <c r="AN1291" s="27" t="str">
        <f t="shared" si="208"/>
        <v/>
      </c>
      <c r="AO1291" s="5"/>
      <c r="AP1291" s="5"/>
      <c r="AQ1291" s="6"/>
      <c r="AR1291" s="12" t="str">
        <f t="shared" si="209"/>
        <v/>
      </c>
      <c r="AS1291" s="6"/>
      <c r="AT1291" s="5"/>
      <c r="AU1291" s="53"/>
      <c r="AV1291" s="53"/>
      <c r="AW1291" s="54"/>
      <c r="AX1291" s="15" t="str">
        <f t="shared" si="210"/>
        <v/>
      </c>
      <c r="AY1291" s="5"/>
      <c r="AZ1291" s="27" t="str">
        <f>IFERROR(VLOOKUP(AY1291,vlookup!A$2:I$331,2,FALSE),"")</f>
        <v/>
      </c>
      <c r="BA1291" s="27" t="str">
        <f>IFERROR(VLOOKUP(AY1291,vlookup!A$2:I$331,3,FALSE),"")</f>
        <v/>
      </c>
      <c r="BB1291" s="5"/>
      <c r="BC1291" s="27" t="str">
        <f>IFERROR(VLOOKUP(BB1291,vlookup!D$2:E$331,2,FALSE),"")</f>
        <v/>
      </c>
      <c r="BD1291" s="5"/>
      <c r="BE1291" s="27" t="str">
        <f t="shared" si="211"/>
        <v/>
      </c>
      <c r="BF1291" s="27" t="str">
        <f>IFERROR(VLOOKUP(BE1291,vlookup!G$2:I$331,2,FALSE),"")</f>
        <v/>
      </c>
      <c r="BG1291" s="27" t="str">
        <f>IFERROR(VLOOKUP(BE1291,vlookup!G$2:I$331,3,FALSE),"")</f>
        <v/>
      </c>
      <c r="BH1291" s="5"/>
      <c r="BI1291" s="6"/>
      <c r="BJ1291" s="6"/>
      <c r="BK1291" s="6"/>
      <c r="BL1291" s="6"/>
    </row>
    <row r="1292" spans="1:64">
      <c r="A1292" s="4"/>
      <c r="B1292" s="5"/>
      <c r="C1292" s="27" t="str">
        <f>IFERROR(VLOOKUP(B1292,vlookup!A$2:I$331,2,FALSE),"")</f>
        <v/>
      </c>
      <c r="D1292" s="27" t="str">
        <f>IFERROR(VLOOKUP(B1292,vlookup!A$2:I$331,3,FALSE),"")</f>
        <v/>
      </c>
      <c r="E1292" s="5"/>
      <c r="F1292" s="27" t="str">
        <f>IFERROR(VLOOKUP(E1292,vlookup!D$2:E$331,2,FALSE),"")</f>
        <v/>
      </c>
      <c r="G1292" s="5"/>
      <c r="H1292" s="27" t="str">
        <f t="shared" si="202"/>
        <v/>
      </c>
      <c r="I1292" s="27" t="str">
        <f>IFERROR(VLOOKUP(H1292,vlookup!G$2:I$331,2,FALSE),"")</f>
        <v/>
      </c>
      <c r="J1292" s="27" t="str">
        <f>IFERROR(VLOOKUP(H1292,vlookup!G$2:I$331,3,FALSE),"")</f>
        <v/>
      </c>
      <c r="K1292" s="5"/>
      <c r="L1292" s="6"/>
      <c r="M1292" s="6"/>
      <c r="N1292" s="6"/>
      <c r="O1292" s="6"/>
      <c r="P1292" s="6"/>
      <c r="Q1292" s="14" t="str">
        <f t="shared" si="203"/>
        <v/>
      </c>
      <c r="R1292" s="5"/>
      <c r="S1292" s="6"/>
      <c r="T1292" s="6"/>
      <c r="U1292" s="5"/>
      <c r="V1292" s="45">
        <f t="shared" si="204"/>
        <v>0</v>
      </c>
      <c r="W1292" s="45">
        <f t="shared" si="205"/>
        <v>0</v>
      </c>
      <c r="X1292" s="45" t="e">
        <f t="shared" si="206"/>
        <v>#VALUE!</v>
      </c>
      <c r="Y1292" s="45">
        <f>IFERROR(VALUE(V1292),VLOOKUP(V1292,DayReplace[],2,0))</f>
        <v>0</v>
      </c>
      <c r="Z1292" s="45">
        <f>IF(V1292=0,1,
IF(OR(AND(COUNTIF(Table12[Normal and Leap Years],X1292),AA1292=3,Y1292=30),
AND(COUNTIF(Table9[MM Year],X1292),COUNTIF(Table13[Always 29-Day Months],AA1292),Y1292=30)),Y1292
-1,Y1292))</f>
        <v>1</v>
      </c>
      <c r="AA1292" s="45">
        <f>IFERROR(VALUE(W1292),VLOOKUP(W1292,MonthReplace[],2,0))</f>
        <v>0</v>
      </c>
      <c r="AB1292" s="45" t="e">
        <f>IF(COUNTIF(Table9[MM Year],X1292),VLOOKUP(AA1292,MonthSerial[],VLOOKUP(X1292,Table9[],3,0)+2,0),DATE(X1292,AA1292,0)-AC1292)</f>
        <v>#VALUE!</v>
      </c>
      <c r="AC1292" s="45" t="e">
        <f>IF(COUNTIF(Table9[MM Year],X1292),
VLOOKUP(X1292,Table9[],5,0),
DATE(X1292,1,0))</f>
        <v>#VALUE!</v>
      </c>
      <c r="AD1292" s="46" t="e">
        <f>IF(AA1292=0,DATE(YEAR(AC1292+1),7,16),
IF(V1292=0,IF(COUNTIF(Table9[MM Year],X1292),AC1292+AB1292+Z1292+15-DAY(AC1292+AB1292+Z1292+15)+16,AC1292+AB1292+Z1292-DAY(AC1292+AB1292+Z1292)+16),
IF(COUNTIF(Table9[MM Year],X1292),
IF(AC1292+AB1292+Z1292&lt;VLOOKUP(X1292,Table9[],7,0),AC1292
+AB1292+Z1292+VLOOKUP(X1292,Table9[],4,0),AC1292+AB1292+Z1292),AC1292
+AB1292+Z1292)))</f>
        <v>#VALUE!</v>
      </c>
      <c r="AE1292" s="42"/>
      <c r="AF1292" s="15" t="str">
        <f>IFERROR(IF(COUNTIF(Table9[MM Year],X1292),
IF(AD1292&lt;VLOOKUP(X1292,Table9[],7,0),AD1292
+VLOOKUP(X1292,Table9[],4,0),AD1292),AD1292
),"")</f>
        <v/>
      </c>
      <c r="AG1292" s="5"/>
      <c r="AH1292" s="5"/>
      <c r="AI1292" s="5"/>
      <c r="AJ1292" s="6"/>
      <c r="AK1292" s="6"/>
      <c r="AL1292" s="12" t="str">
        <f t="shared" si="207"/>
        <v/>
      </c>
      <c r="AM1292" s="5"/>
      <c r="AN1292" s="27" t="str">
        <f t="shared" si="208"/>
        <v/>
      </c>
      <c r="AO1292" s="5"/>
      <c r="AP1292" s="5"/>
      <c r="AQ1292" s="6"/>
      <c r="AR1292" s="12" t="str">
        <f t="shared" si="209"/>
        <v/>
      </c>
      <c r="AS1292" s="6"/>
      <c r="AT1292" s="5"/>
      <c r="AU1292" s="53"/>
      <c r="AV1292" s="53"/>
      <c r="AW1292" s="54"/>
      <c r="AX1292" s="15" t="str">
        <f t="shared" si="210"/>
        <v/>
      </c>
      <c r="AY1292" s="5"/>
      <c r="AZ1292" s="27" t="str">
        <f>IFERROR(VLOOKUP(AY1292,vlookup!A$2:I$331,2,FALSE),"")</f>
        <v/>
      </c>
      <c r="BA1292" s="27" t="str">
        <f>IFERROR(VLOOKUP(AY1292,vlookup!A$2:I$331,3,FALSE),"")</f>
        <v/>
      </c>
      <c r="BB1292" s="5"/>
      <c r="BC1292" s="27" t="str">
        <f>IFERROR(VLOOKUP(BB1292,vlookup!D$2:E$331,2,FALSE),"")</f>
        <v/>
      </c>
      <c r="BD1292" s="5"/>
      <c r="BE1292" s="27" t="str">
        <f t="shared" si="211"/>
        <v/>
      </c>
      <c r="BF1292" s="27" t="str">
        <f>IFERROR(VLOOKUP(BE1292,vlookup!G$2:I$331,2,FALSE),"")</f>
        <v/>
      </c>
      <c r="BG1292" s="27" t="str">
        <f>IFERROR(VLOOKUP(BE1292,vlookup!G$2:I$331,3,FALSE),"")</f>
        <v/>
      </c>
      <c r="BH1292" s="5"/>
      <c r="BI1292" s="6"/>
      <c r="BJ1292" s="6"/>
      <c r="BK1292" s="6"/>
      <c r="BL1292" s="6"/>
    </row>
    <row r="1293" spans="1:64">
      <c r="A1293" s="4"/>
      <c r="B1293" s="5"/>
      <c r="C1293" s="27" t="str">
        <f>IFERROR(VLOOKUP(B1293,vlookup!A$2:I$331,2,FALSE),"")</f>
        <v/>
      </c>
      <c r="D1293" s="27" t="str">
        <f>IFERROR(VLOOKUP(B1293,vlookup!A$2:I$331,3,FALSE),"")</f>
        <v/>
      </c>
      <c r="E1293" s="5"/>
      <c r="F1293" s="27" t="str">
        <f>IFERROR(VLOOKUP(E1293,vlookup!D$2:E$331,2,FALSE),"")</f>
        <v/>
      </c>
      <c r="G1293" s="5"/>
      <c r="H1293" s="27" t="str">
        <f t="shared" si="202"/>
        <v/>
      </c>
      <c r="I1293" s="27" t="str">
        <f>IFERROR(VLOOKUP(H1293,vlookup!G$2:I$331,2,FALSE),"")</f>
        <v/>
      </c>
      <c r="J1293" s="27" t="str">
        <f>IFERROR(VLOOKUP(H1293,vlookup!G$2:I$331,3,FALSE),"")</f>
        <v/>
      </c>
      <c r="K1293" s="5"/>
      <c r="L1293" s="6"/>
      <c r="M1293" s="6"/>
      <c r="N1293" s="6"/>
      <c r="O1293" s="6"/>
      <c r="P1293" s="6"/>
      <c r="Q1293" s="14" t="str">
        <f t="shared" si="203"/>
        <v/>
      </c>
      <c r="R1293" s="5"/>
      <c r="S1293" s="6"/>
      <c r="T1293" s="6"/>
      <c r="U1293" s="5"/>
      <c r="V1293" s="45">
        <f t="shared" si="204"/>
        <v>0</v>
      </c>
      <c r="W1293" s="45">
        <f t="shared" si="205"/>
        <v>0</v>
      </c>
      <c r="X1293" s="45" t="e">
        <f t="shared" si="206"/>
        <v>#VALUE!</v>
      </c>
      <c r="Y1293" s="45">
        <f>IFERROR(VALUE(V1293),VLOOKUP(V1293,DayReplace[],2,0))</f>
        <v>0</v>
      </c>
      <c r="Z1293" s="45">
        <f>IF(V1293=0,1,
IF(OR(AND(COUNTIF(Table12[Normal and Leap Years],X1293),AA1293=3,Y1293=30),
AND(COUNTIF(Table9[MM Year],X1293),COUNTIF(Table13[Always 29-Day Months],AA1293),Y1293=30)),Y1293
-1,Y1293))</f>
        <v>1</v>
      </c>
      <c r="AA1293" s="45">
        <f>IFERROR(VALUE(W1293),VLOOKUP(W1293,MonthReplace[],2,0))</f>
        <v>0</v>
      </c>
      <c r="AB1293" s="45" t="e">
        <f>IF(COUNTIF(Table9[MM Year],X1293),VLOOKUP(AA1293,MonthSerial[],VLOOKUP(X1293,Table9[],3,0)+2,0),DATE(X1293,AA1293,0)-AC1293)</f>
        <v>#VALUE!</v>
      </c>
      <c r="AC1293" s="45" t="e">
        <f>IF(COUNTIF(Table9[MM Year],X1293),
VLOOKUP(X1293,Table9[],5,0),
DATE(X1293,1,0))</f>
        <v>#VALUE!</v>
      </c>
      <c r="AD1293" s="46" t="e">
        <f>IF(AA1293=0,DATE(YEAR(AC1293+1),7,16),
IF(V1293=0,IF(COUNTIF(Table9[MM Year],X1293),AC1293+AB1293+Z1293+15-DAY(AC1293+AB1293+Z1293+15)+16,AC1293+AB1293+Z1293-DAY(AC1293+AB1293+Z1293)+16),
IF(COUNTIF(Table9[MM Year],X1293),
IF(AC1293+AB1293+Z1293&lt;VLOOKUP(X1293,Table9[],7,0),AC1293
+AB1293+Z1293+VLOOKUP(X1293,Table9[],4,0),AC1293+AB1293+Z1293),AC1293
+AB1293+Z1293)))</f>
        <v>#VALUE!</v>
      </c>
      <c r="AE1293" s="42"/>
      <c r="AF1293" s="15" t="str">
        <f>IFERROR(IF(COUNTIF(Table9[MM Year],X1293),
IF(AD1293&lt;VLOOKUP(X1293,Table9[],7,0),AD1293
+VLOOKUP(X1293,Table9[],4,0),AD1293),AD1293
),"")</f>
        <v/>
      </c>
      <c r="AG1293" s="5"/>
      <c r="AH1293" s="5"/>
      <c r="AI1293" s="5"/>
      <c r="AJ1293" s="6"/>
      <c r="AK1293" s="6"/>
      <c r="AL1293" s="12" t="str">
        <f t="shared" si="207"/>
        <v/>
      </c>
      <c r="AM1293" s="5"/>
      <c r="AN1293" s="27" t="str">
        <f t="shared" si="208"/>
        <v/>
      </c>
      <c r="AO1293" s="5"/>
      <c r="AP1293" s="5"/>
      <c r="AQ1293" s="6"/>
      <c r="AR1293" s="12" t="str">
        <f t="shared" si="209"/>
        <v/>
      </c>
      <c r="AS1293" s="6"/>
      <c r="AT1293" s="5"/>
      <c r="AU1293" s="53"/>
      <c r="AV1293" s="53"/>
      <c r="AW1293" s="54"/>
      <c r="AX1293" s="15" t="str">
        <f t="shared" si="210"/>
        <v/>
      </c>
      <c r="AY1293" s="5"/>
      <c r="AZ1293" s="27" t="str">
        <f>IFERROR(VLOOKUP(AY1293,vlookup!A$2:I$331,2,FALSE),"")</f>
        <v/>
      </c>
      <c r="BA1293" s="27" t="str">
        <f>IFERROR(VLOOKUP(AY1293,vlookup!A$2:I$331,3,FALSE),"")</f>
        <v/>
      </c>
      <c r="BB1293" s="5"/>
      <c r="BC1293" s="27" t="str">
        <f>IFERROR(VLOOKUP(BB1293,vlookup!D$2:E$331,2,FALSE),"")</f>
        <v/>
      </c>
      <c r="BD1293" s="5"/>
      <c r="BE1293" s="27" t="str">
        <f t="shared" si="211"/>
        <v/>
      </c>
      <c r="BF1293" s="27" t="str">
        <f>IFERROR(VLOOKUP(BE1293,vlookup!G$2:I$331,2,FALSE),"")</f>
        <v/>
      </c>
      <c r="BG1293" s="27" t="str">
        <f>IFERROR(VLOOKUP(BE1293,vlookup!G$2:I$331,3,FALSE),"")</f>
        <v/>
      </c>
      <c r="BH1293" s="5"/>
      <c r="BI1293" s="6"/>
      <c r="BJ1293" s="6"/>
      <c r="BK1293" s="6"/>
      <c r="BL1293" s="6"/>
    </row>
    <row r="1294" spans="1:64">
      <c r="A1294" s="4"/>
      <c r="B1294" s="5"/>
      <c r="C1294" s="27" t="str">
        <f>IFERROR(VLOOKUP(B1294,vlookup!A$2:I$331,2,FALSE),"")</f>
        <v/>
      </c>
      <c r="D1294" s="27" t="str">
        <f>IFERROR(VLOOKUP(B1294,vlookup!A$2:I$331,3,FALSE),"")</f>
        <v/>
      </c>
      <c r="E1294" s="5"/>
      <c r="F1294" s="27" t="str">
        <f>IFERROR(VLOOKUP(E1294,vlookup!D$2:E$331,2,FALSE),"")</f>
        <v/>
      </c>
      <c r="G1294" s="5"/>
      <c r="H1294" s="27" t="str">
        <f t="shared" si="202"/>
        <v/>
      </c>
      <c r="I1294" s="27" t="str">
        <f>IFERROR(VLOOKUP(H1294,vlookup!G$2:I$331,2,FALSE),"")</f>
        <v/>
      </c>
      <c r="J1294" s="27" t="str">
        <f>IFERROR(VLOOKUP(H1294,vlookup!G$2:I$331,3,FALSE),"")</f>
        <v/>
      </c>
      <c r="K1294" s="5"/>
      <c r="L1294" s="6"/>
      <c r="M1294" s="6"/>
      <c r="N1294" s="6"/>
      <c r="O1294" s="6"/>
      <c r="P1294" s="6"/>
      <c r="Q1294" s="14" t="str">
        <f t="shared" si="203"/>
        <v/>
      </c>
      <c r="R1294" s="5"/>
      <c r="S1294" s="6"/>
      <c r="T1294" s="6"/>
      <c r="U1294" s="5"/>
      <c r="V1294" s="45">
        <f t="shared" si="204"/>
        <v>0</v>
      </c>
      <c r="W1294" s="45">
        <f t="shared" si="205"/>
        <v>0</v>
      </c>
      <c r="X1294" s="45" t="e">
        <f t="shared" si="206"/>
        <v>#VALUE!</v>
      </c>
      <c r="Y1294" s="45">
        <f>IFERROR(VALUE(V1294),VLOOKUP(V1294,DayReplace[],2,0))</f>
        <v>0</v>
      </c>
      <c r="Z1294" s="45">
        <f>IF(V1294=0,1,
IF(OR(AND(COUNTIF(Table12[Normal and Leap Years],X1294),AA1294=3,Y1294=30),
AND(COUNTIF(Table9[MM Year],X1294),COUNTIF(Table13[Always 29-Day Months],AA1294),Y1294=30)),Y1294
-1,Y1294))</f>
        <v>1</v>
      </c>
      <c r="AA1294" s="45">
        <f>IFERROR(VALUE(W1294),VLOOKUP(W1294,MonthReplace[],2,0))</f>
        <v>0</v>
      </c>
      <c r="AB1294" s="45" t="e">
        <f>IF(COUNTIF(Table9[MM Year],X1294),VLOOKUP(AA1294,MonthSerial[],VLOOKUP(X1294,Table9[],3,0)+2,0),DATE(X1294,AA1294,0)-AC1294)</f>
        <v>#VALUE!</v>
      </c>
      <c r="AC1294" s="45" t="e">
        <f>IF(COUNTIF(Table9[MM Year],X1294),
VLOOKUP(X1294,Table9[],5,0),
DATE(X1294,1,0))</f>
        <v>#VALUE!</v>
      </c>
      <c r="AD1294" s="46" t="e">
        <f>IF(AA1294=0,DATE(YEAR(AC1294+1),7,16),
IF(V1294=0,IF(COUNTIF(Table9[MM Year],X1294),AC1294+AB1294+Z1294+15-DAY(AC1294+AB1294+Z1294+15)+16,AC1294+AB1294+Z1294-DAY(AC1294+AB1294+Z1294)+16),
IF(COUNTIF(Table9[MM Year],X1294),
IF(AC1294+AB1294+Z1294&lt;VLOOKUP(X1294,Table9[],7,0),AC1294
+AB1294+Z1294+VLOOKUP(X1294,Table9[],4,0),AC1294+AB1294+Z1294),AC1294
+AB1294+Z1294)))</f>
        <v>#VALUE!</v>
      </c>
      <c r="AE1294" s="42"/>
      <c r="AF1294" s="15" t="str">
        <f>IFERROR(IF(COUNTIF(Table9[MM Year],X1294),
IF(AD1294&lt;VLOOKUP(X1294,Table9[],7,0),AD1294
+VLOOKUP(X1294,Table9[],4,0),AD1294),AD1294
),"")</f>
        <v/>
      </c>
      <c r="AG1294" s="5"/>
      <c r="AH1294" s="5"/>
      <c r="AI1294" s="5"/>
      <c r="AJ1294" s="6"/>
      <c r="AK1294" s="6"/>
      <c r="AL1294" s="12" t="str">
        <f t="shared" si="207"/>
        <v/>
      </c>
      <c r="AM1294" s="5"/>
      <c r="AN1294" s="27" t="str">
        <f t="shared" si="208"/>
        <v/>
      </c>
      <c r="AO1294" s="5"/>
      <c r="AP1294" s="5"/>
      <c r="AQ1294" s="6"/>
      <c r="AR1294" s="12" t="str">
        <f t="shared" si="209"/>
        <v/>
      </c>
      <c r="AS1294" s="6"/>
      <c r="AT1294" s="5"/>
      <c r="AU1294" s="53"/>
      <c r="AV1294" s="53"/>
      <c r="AW1294" s="54"/>
      <c r="AX1294" s="15" t="str">
        <f t="shared" si="210"/>
        <v/>
      </c>
      <c r="AY1294" s="5"/>
      <c r="AZ1294" s="27" t="str">
        <f>IFERROR(VLOOKUP(AY1294,vlookup!A$2:I$331,2,FALSE),"")</f>
        <v/>
      </c>
      <c r="BA1294" s="27" t="str">
        <f>IFERROR(VLOOKUP(AY1294,vlookup!A$2:I$331,3,FALSE),"")</f>
        <v/>
      </c>
      <c r="BB1294" s="5"/>
      <c r="BC1294" s="27" t="str">
        <f>IFERROR(VLOOKUP(BB1294,vlookup!D$2:E$331,2,FALSE),"")</f>
        <v/>
      </c>
      <c r="BD1294" s="5"/>
      <c r="BE1294" s="27" t="str">
        <f t="shared" si="211"/>
        <v/>
      </c>
      <c r="BF1294" s="27" t="str">
        <f>IFERROR(VLOOKUP(BE1294,vlookup!G$2:I$331,2,FALSE),"")</f>
        <v/>
      </c>
      <c r="BG1294" s="27" t="str">
        <f>IFERROR(VLOOKUP(BE1294,vlookup!G$2:I$331,3,FALSE),"")</f>
        <v/>
      </c>
      <c r="BH1294" s="5"/>
      <c r="BI1294" s="6"/>
      <c r="BJ1294" s="6"/>
      <c r="BK1294" s="6"/>
      <c r="BL1294" s="6"/>
    </row>
    <row r="1295" spans="1:64">
      <c r="A1295" s="4"/>
      <c r="B1295" s="5"/>
      <c r="C1295" s="27" t="str">
        <f>IFERROR(VLOOKUP(B1295,vlookup!A$2:I$331,2,FALSE),"")</f>
        <v/>
      </c>
      <c r="D1295" s="27" t="str">
        <f>IFERROR(VLOOKUP(B1295,vlookup!A$2:I$331,3,FALSE),"")</f>
        <v/>
      </c>
      <c r="E1295" s="5"/>
      <c r="F1295" s="27" t="str">
        <f>IFERROR(VLOOKUP(E1295,vlookup!D$2:E$331,2,FALSE),"")</f>
        <v/>
      </c>
      <c r="G1295" s="5"/>
      <c r="H1295" s="27" t="str">
        <f t="shared" si="202"/>
        <v/>
      </c>
      <c r="I1295" s="27" t="str">
        <f>IFERROR(VLOOKUP(H1295,vlookup!G$2:I$331,2,FALSE),"")</f>
        <v/>
      </c>
      <c r="J1295" s="27" t="str">
        <f>IFERROR(VLOOKUP(H1295,vlookup!G$2:I$331,3,FALSE),"")</f>
        <v/>
      </c>
      <c r="K1295" s="5"/>
      <c r="L1295" s="6"/>
      <c r="M1295" s="6"/>
      <c r="N1295" s="6"/>
      <c r="O1295" s="6"/>
      <c r="P1295" s="6"/>
      <c r="Q1295" s="14" t="str">
        <f t="shared" si="203"/>
        <v/>
      </c>
      <c r="R1295" s="5"/>
      <c r="S1295" s="6"/>
      <c r="T1295" s="6"/>
      <c r="U1295" s="5"/>
      <c r="V1295" s="45">
        <f t="shared" si="204"/>
        <v>0</v>
      </c>
      <c r="W1295" s="45">
        <f t="shared" si="205"/>
        <v>0</v>
      </c>
      <c r="X1295" s="45" t="e">
        <f t="shared" si="206"/>
        <v>#VALUE!</v>
      </c>
      <c r="Y1295" s="45">
        <f>IFERROR(VALUE(V1295),VLOOKUP(V1295,DayReplace[],2,0))</f>
        <v>0</v>
      </c>
      <c r="Z1295" s="45">
        <f>IF(V1295=0,1,
IF(OR(AND(COUNTIF(Table12[Normal and Leap Years],X1295),AA1295=3,Y1295=30),
AND(COUNTIF(Table9[MM Year],X1295),COUNTIF(Table13[Always 29-Day Months],AA1295),Y1295=30)),Y1295
-1,Y1295))</f>
        <v>1</v>
      </c>
      <c r="AA1295" s="45">
        <f>IFERROR(VALUE(W1295),VLOOKUP(W1295,MonthReplace[],2,0))</f>
        <v>0</v>
      </c>
      <c r="AB1295" s="45" t="e">
        <f>IF(COUNTIF(Table9[MM Year],X1295),VLOOKUP(AA1295,MonthSerial[],VLOOKUP(X1295,Table9[],3,0)+2,0),DATE(X1295,AA1295,0)-AC1295)</f>
        <v>#VALUE!</v>
      </c>
      <c r="AC1295" s="45" t="e">
        <f>IF(COUNTIF(Table9[MM Year],X1295),
VLOOKUP(X1295,Table9[],5,0),
DATE(X1295,1,0))</f>
        <v>#VALUE!</v>
      </c>
      <c r="AD1295" s="46" t="e">
        <f>IF(AA1295=0,DATE(YEAR(AC1295+1),7,16),
IF(V1295=0,IF(COUNTIF(Table9[MM Year],X1295),AC1295+AB1295+Z1295+15-DAY(AC1295+AB1295+Z1295+15)+16,AC1295+AB1295+Z1295-DAY(AC1295+AB1295+Z1295)+16),
IF(COUNTIF(Table9[MM Year],X1295),
IF(AC1295+AB1295+Z1295&lt;VLOOKUP(X1295,Table9[],7,0),AC1295
+AB1295+Z1295+VLOOKUP(X1295,Table9[],4,0),AC1295+AB1295+Z1295),AC1295
+AB1295+Z1295)))</f>
        <v>#VALUE!</v>
      </c>
      <c r="AE1295" s="42"/>
      <c r="AF1295" s="15" t="str">
        <f>IFERROR(IF(COUNTIF(Table9[MM Year],X1295),
IF(AD1295&lt;VLOOKUP(X1295,Table9[],7,0),AD1295
+VLOOKUP(X1295,Table9[],4,0),AD1295),AD1295
),"")</f>
        <v/>
      </c>
      <c r="AG1295" s="5"/>
      <c r="AH1295" s="5"/>
      <c r="AI1295" s="5"/>
      <c r="AJ1295" s="6"/>
      <c r="AK1295" s="6"/>
      <c r="AL1295" s="12" t="str">
        <f t="shared" si="207"/>
        <v/>
      </c>
      <c r="AM1295" s="5"/>
      <c r="AN1295" s="27" t="str">
        <f t="shared" si="208"/>
        <v/>
      </c>
      <c r="AO1295" s="5"/>
      <c r="AP1295" s="5"/>
      <c r="AQ1295" s="6"/>
      <c r="AR1295" s="12" t="str">
        <f t="shared" si="209"/>
        <v/>
      </c>
      <c r="AS1295" s="6"/>
      <c r="AT1295" s="5"/>
      <c r="AU1295" s="53"/>
      <c r="AV1295" s="53"/>
      <c r="AW1295" s="54"/>
      <c r="AX1295" s="15" t="str">
        <f t="shared" si="210"/>
        <v/>
      </c>
      <c r="AY1295" s="5"/>
      <c r="AZ1295" s="27" t="str">
        <f>IFERROR(VLOOKUP(AY1295,vlookup!A$2:I$331,2,FALSE),"")</f>
        <v/>
      </c>
      <c r="BA1295" s="27" t="str">
        <f>IFERROR(VLOOKUP(AY1295,vlookup!A$2:I$331,3,FALSE),"")</f>
        <v/>
      </c>
      <c r="BB1295" s="5"/>
      <c r="BC1295" s="27" t="str">
        <f>IFERROR(VLOOKUP(BB1295,vlookup!D$2:E$331,2,FALSE),"")</f>
        <v/>
      </c>
      <c r="BD1295" s="5"/>
      <c r="BE1295" s="27" t="str">
        <f t="shared" si="211"/>
        <v/>
      </c>
      <c r="BF1295" s="27" t="str">
        <f>IFERROR(VLOOKUP(BE1295,vlookup!G$2:I$331,2,FALSE),"")</f>
        <v/>
      </c>
      <c r="BG1295" s="27" t="str">
        <f>IFERROR(VLOOKUP(BE1295,vlookup!G$2:I$331,3,FALSE),"")</f>
        <v/>
      </c>
      <c r="BH1295" s="5"/>
      <c r="BI1295" s="6"/>
      <c r="BJ1295" s="6"/>
      <c r="BK1295" s="6"/>
      <c r="BL1295" s="6"/>
    </row>
    <row r="1296" spans="1:64">
      <c r="A1296" s="4"/>
      <c r="B1296" s="5"/>
      <c r="C1296" s="27" t="str">
        <f>IFERROR(VLOOKUP(B1296,vlookup!A$2:I$331,2,FALSE),"")</f>
        <v/>
      </c>
      <c r="D1296" s="27" t="str">
        <f>IFERROR(VLOOKUP(B1296,vlookup!A$2:I$331,3,FALSE),"")</f>
        <v/>
      </c>
      <c r="E1296" s="5"/>
      <c r="F1296" s="27" t="str">
        <f>IFERROR(VLOOKUP(E1296,vlookup!D$2:E$331,2,FALSE),"")</f>
        <v/>
      </c>
      <c r="G1296" s="5"/>
      <c r="H1296" s="27" t="str">
        <f t="shared" si="202"/>
        <v/>
      </c>
      <c r="I1296" s="27" t="str">
        <f>IFERROR(VLOOKUP(H1296,vlookup!G$2:I$331,2,FALSE),"")</f>
        <v/>
      </c>
      <c r="J1296" s="27" t="str">
        <f>IFERROR(VLOOKUP(H1296,vlookup!G$2:I$331,3,FALSE),"")</f>
        <v/>
      </c>
      <c r="K1296" s="5"/>
      <c r="L1296" s="6"/>
      <c r="M1296" s="6"/>
      <c r="N1296" s="6"/>
      <c r="O1296" s="6"/>
      <c r="P1296" s="6"/>
      <c r="Q1296" s="14" t="str">
        <f t="shared" si="203"/>
        <v/>
      </c>
      <c r="R1296" s="5"/>
      <c r="S1296" s="6"/>
      <c r="T1296" s="6"/>
      <c r="U1296" s="5"/>
      <c r="V1296" s="45">
        <f t="shared" si="204"/>
        <v>0</v>
      </c>
      <c r="W1296" s="45">
        <f t="shared" si="205"/>
        <v>0</v>
      </c>
      <c r="X1296" s="45" t="e">
        <f t="shared" si="206"/>
        <v>#VALUE!</v>
      </c>
      <c r="Y1296" s="45">
        <f>IFERROR(VALUE(V1296),VLOOKUP(V1296,DayReplace[],2,0))</f>
        <v>0</v>
      </c>
      <c r="Z1296" s="45">
        <f>IF(V1296=0,1,
IF(OR(AND(COUNTIF(Table12[Normal and Leap Years],X1296),AA1296=3,Y1296=30),
AND(COUNTIF(Table9[MM Year],X1296),COUNTIF(Table13[Always 29-Day Months],AA1296),Y1296=30)),Y1296
-1,Y1296))</f>
        <v>1</v>
      </c>
      <c r="AA1296" s="45">
        <f>IFERROR(VALUE(W1296),VLOOKUP(W1296,MonthReplace[],2,0))</f>
        <v>0</v>
      </c>
      <c r="AB1296" s="45" t="e">
        <f>IF(COUNTIF(Table9[MM Year],X1296),VLOOKUP(AA1296,MonthSerial[],VLOOKUP(X1296,Table9[],3,0)+2,0),DATE(X1296,AA1296,0)-AC1296)</f>
        <v>#VALUE!</v>
      </c>
      <c r="AC1296" s="45" t="e">
        <f>IF(COUNTIF(Table9[MM Year],X1296),
VLOOKUP(X1296,Table9[],5,0),
DATE(X1296,1,0))</f>
        <v>#VALUE!</v>
      </c>
      <c r="AD1296" s="46" t="e">
        <f>IF(AA1296=0,DATE(YEAR(AC1296+1),7,16),
IF(V1296=0,IF(COUNTIF(Table9[MM Year],X1296),AC1296+AB1296+Z1296+15-DAY(AC1296+AB1296+Z1296+15)+16,AC1296+AB1296+Z1296-DAY(AC1296+AB1296+Z1296)+16),
IF(COUNTIF(Table9[MM Year],X1296),
IF(AC1296+AB1296+Z1296&lt;VLOOKUP(X1296,Table9[],7,0),AC1296
+AB1296+Z1296+VLOOKUP(X1296,Table9[],4,0),AC1296+AB1296+Z1296),AC1296
+AB1296+Z1296)))</f>
        <v>#VALUE!</v>
      </c>
      <c r="AE1296" s="42"/>
      <c r="AF1296" s="15" t="str">
        <f>IFERROR(IF(COUNTIF(Table9[MM Year],X1296),
IF(AD1296&lt;VLOOKUP(X1296,Table9[],7,0),AD1296
+VLOOKUP(X1296,Table9[],4,0),AD1296),AD1296
),"")</f>
        <v/>
      </c>
      <c r="AG1296" s="5"/>
      <c r="AH1296" s="5"/>
      <c r="AI1296" s="5"/>
      <c r="AJ1296" s="6"/>
      <c r="AK1296" s="6"/>
      <c r="AL1296" s="12" t="str">
        <f t="shared" si="207"/>
        <v/>
      </c>
      <c r="AM1296" s="5"/>
      <c r="AN1296" s="27" t="str">
        <f t="shared" si="208"/>
        <v/>
      </c>
      <c r="AO1296" s="5"/>
      <c r="AP1296" s="5"/>
      <c r="AQ1296" s="6"/>
      <c r="AR1296" s="12" t="str">
        <f t="shared" si="209"/>
        <v/>
      </c>
      <c r="AS1296" s="6"/>
      <c r="AT1296" s="5"/>
      <c r="AU1296" s="53"/>
      <c r="AV1296" s="53"/>
      <c r="AW1296" s="54"/>
      <c r="AX1296" s="15" t="str">
        <f t="shared" si="210"/>
        <v/>
      </c>
      <c r="AY1296" s="5"/>
      <c r="AZ1296" s="27" t="str">
        <f>IFERROR(VLOOKUP(AY1296,vlookup!A$2:I$331,2,FALSE),"")</f>
        <v/>
      </c>
      <c r="BA1296" s="27" t="str">
        <f>IFERROR(VLOOKUP(AY1296,vlookup!A$2:I$331,3,FALSE),"")</f>
        <v/>
      </c>
      <c r="BB1296" s="5"/>
      <c r="BC1296" s="27" t="str">
        <f>IFERROR(VLOOKUP(BB1296,vlookup!D$2:E$331,2,FALSE),"")</f>
        <v/>
      </c>
      <c r="BD1296" s="5"/>
      <c r="BE1296" s="27" t="str">
        <f t="shared" si="211"/>
        <v/>
      </c>
      <c r="BF1296" s="27" t="str">
        <f>IFERROR(VLOOKUP(BE1296,vlookup!G$2:I$331,2,FALSE),"")</f>
        <v/>
      </c>
      <c r="BG1296" s="27" t="str">
        <f>IFERROR(VLOOKUP(BE1296,vlookup!G$2:I$331,3,FALSE),"")</f>
        <v/>
      </c>
      <c r="BH1296" s="5"/>
      <c r="BI1296" s="6"/>
      <c r="BJ1296" s="6"/>
      <c r="BK1296" s="6"/>
      <c r="BL1296" s="6"/>
    </row>
    <row r="1297" spans="1:64">
      <c r="A1297" s="4"/>
      <c r="B1297" s="5"/>
      <c r="C1297" s="27" t="str">
        <f>IFERROR(VLOOKUP(B1297,vlookup!A$2:I$331,2,FALSE),"")</f>
        <v/>
      </c>
      <c r="D1297" s="27" t="str">
        <f>IFERROR(VLOOKUP(B1297,vlookup!A$2:I$331,3,FALSE),"")</f>
        <v/>
      </c>
      <c r="E1297" s="5"/>
      <c r="F1297" s="27" t="str">
        <f>IFERROR(VLOOKUP(E1297,vlookup!D$2:E$331,2,FALSE),"")</f>
        <v/>
      </c>
      <c r="G1297" s="5"/>
      <c r="H1297" s="27" t="str">
        <f t="shared" si="202"/>
        <v/>
      </c>
      <c r="I1297" s="27" t="str">
        <f>IFERROR(VLOOKUP(H1297,vlookup!G$2:I$331,2,FALSE),"")</f>
        <v/>
      </c>
      <c r="J1297" s="27" t="str">
        <f>IFERROR(VLOOKUP(H1297,vlookup!G$2:I$331,3,FALSE),"")</f>
        <v/>
      </c>
      <c r="K1297" s="5"/>
      <c r="L1297" s="6"/>
      <c r="M1297" s="6"/>
      <c r="N1297" s="6"/>
      <c r="O1297" s="6"/>
      <c r="P1297" s="6"/>
      <c r="Q1297" s="14" t="str">
        <f t="shared" si="203"/>
        <v/>
      </c>
      <c r="R1297" s="5"/>
      <c r="S1297" s="6"/>
      <c r="T1297" s="6"/>
      <c r="U1297" s="5"/>
      <c r="V1297" s="45">
        <f t="shared" si="204"/>
        <v>0</v>
      </c>
      <c r="W1297" s="45">
        <f t="shared" si="205"/>
        <v>0</v>
      </c>
      <c r="X1297" s="45" t="e">
        <f t="shared" si="206"/>
        <v>#VALUE!</v>
      </c>
      <c r="Y1297" s="45">
        <f>IFERROR(VALUE(V1297),VLOOKUP(V1297,DayReplace[],2,0))</f>
        <v>0</v>
      </c>
      <c r="Z1297" s="45">
        <f>IF(V1297=0,1,
IF(OR(AND(COUNTIF(Table12[Normal and Leap Years],X1297),AA1297=3,Y1297=30),
AND(COUNTIF(Table9[MM Year],X1297),COUNTIF(Table13[Always 29-Day Months],AA1297),Y1297=30)),Y1297
-1,Y1297))</f>
        <v>1</v>
      </c>
      <c r="AA1297" s="45">
        <f>IFERROR(VALUE(W1297),VLOOKUP(W1297,MonthReplace[],2,0))</f>
        <v>0</v>
      </c>
      <c r="AB1297" s="45" t="e">
        <f>IF(COUNTIF(Table9[MM Year],X1297),VLOOKUP(AA1297,MonthSerial[],VLOOKUP(X1297,Table9[],3,0)+2,0),DATE(X1297,AA1297,0)-AC1297)</f>
        <v>#VALUE!</v>
      </c>
      <c r="AC1297" s="45" t="e">
        <f>IF(COUNTIF(Table9[MM Year],X1297),
VLOOKUP(X1297,Table9[],5,0),
DATE(X1297,1,0))</f>
        <v>#VALUE!</v>
      </c>
      <c r="AD1297" s="46" t="e">
        <f>IF(AA1297=0,DATE(YEAR(AC1297+1),7,16),
IF(V1297=0,IF(COUNTIF(Table9[MM Year],X1297),AC1297+AB1297+Z1297+15-DAY(AC1297+AB1297+Z1297+15)+16,AC1297+AB1297+Z1297-DAY(AC1297+AB1297+Z1297)+16),
IF(COUNTIF(Table9[MM Year],X1297),
IF(AC1297+AB1297+Z1297&lt;VLOOKUP(X1297,Table9[],7,0),AC1297
+AB1297+Z1297+VLOOKUP(X1297,Table9[],4,0),AC1297+AB1297+Z1297),AC1297
+AB1297+Z1297)))</f>
        <v>#VALUE!</v>
      </c>
      <c r="AE1297" s="42"/>
      <c r="AF1297" s="15" t="str">
        <f>IFERROR(IF(COUNTIF(Table9[MM Year],X1297),
IF(AD1297&lt;VLOOKUP(X1297,Table9[],7,0),AD1297
+VLOOKUP(X1297,Table9[],4,0),AD1297),AD1297
),"")</f>
        <v/>
      </c>
      <c r="AG1297" s="5"/>
      <c r="AH1297" s="5"/>
      <c r="AI1297" s="5"/>
      <c r="AJ1297" s="6"/>
      <c r="AK1297" s="6"/>
      <c r="AL1297" s="12" t="str">
        <f t="shared" si="207"/>
        <v/>
      </c>
      <c r="AM1297" s="5"/>
      <c r="AN1297" s="27" t="str">
        <f t="shared" si="208"/>
        <v/>
      </c>
      <c r="AO1297" s="5"/>
      <c r="AP1297" s="5"/>
      <c r="AQ1297" s="6"/>
      <c r="AR1297" s="12" t="str">
        <f t="shared" si="209"/>
        <v/>
      </c>
      <c r="AS1297" s="6"/>
      <c r="AT1297" s="5"/>
      <c r="AU1297" s="53"/>
      <c r="AV1297" s="53"/>
      <c r="AW1297" s="54"/>
      <c r="AX1297" s="15" t="str">
        <f t="shared" si="210"/>
        <v/>
      </c>
      <c r="AY1297" s="5"/>
      <c r="AZ1297" s="27" t="str">
        <f>IFERROR(VLOOKUP(AY1297,vlookup!A$2:I$331,2,FALSE),"")</f>
        <v/>
      </c>
      <c r="BA1297" s="27" t="str">
        <f>IFERROR(VLOOKUP(AY1297,vlookup!A$2:I$331,3,FALSE),"")</f>
        <v/>
      </c>
      <c r="BB1297" s="5"/>
      <c r="BC1297" s="27" t="str">
        <f>IFERROR(VLOOKUP(BB1297,vlookup!D$2:E$331,2,FALSE),"")</f>
        <v/>
      </c>
      <c r="BD1297" s="5"/>
      <c r="BE1297" s="27" t="str">
        <f t="shared" si="211"/>
        <v/>
      </c>
      <c r="BF1297" s="27" t="str">
        <f>IFERROR(VLOOKUP(BE1297,vlookup!G$2:I$331,2,FALSE),"")</f>
        <v/>
      </c>
      <c r="BG1297" s="27" t="str">
        <f>IFERROR(VLOOKUP(BE1297,vlookup!G$2:I$331,3,FALSE),"")</f>
        <v/>
      </c>
      <c r="BH1297" s="5"/>
      <c r="BI1297" s="6"/>
      <c r="BJ1297" s="6"/>
      <c r="BK1297" s="6"/>
      <c r="BL1297" s="6"/>
    </row>
    <row r="1298" spans="1:64">
      <c r="A1298" s="4"/>
      <c r="B1298" s="5"/>
      <c r="C1298" s="27" t="str">
        <f>IFERROR(VLOOKUP(B1298,vlookup!A$2:I$331,2,FALSE),"")</f>
        <v/>
      </c>
      <c r="D1298" s="27" t="str">
        <f>IFERROR(VLOOKUP(B1298,vlookup!A$2:I$331,3,FALSE),"")</f>
        <v/>
      </c>
      <c r="E1298" s="5"/>
      <c r="F1298" s="27" t="str">
        <f>IFERROR(VLOOKUP(E1298,vlookup!D$2:E$331,2,FALSE),"")</f>
        <v/>
      </c>
      <c r="G1298" s="5"/>
      <c r="H1298" s="27" t="str">
        <f t="shared" si="202"/>
        <v/>
      </c>
      <c r="I1298" s="27" t="str">
        <f>IFERROR(VLOOKUP(H1298,vlookup!G$2:I$331,2,FALSE),"")</f>
        <v/>
      </c>
      <c r="J1298" s="27" t="str">
        <f>IFERROR(VLOOKUP(H1298,vlookup!G$2:I$331,3,FALSE),"")</f>
        <v/>
      </c>
      <c r="K1298" s="5"/>
      <c r="L1298" s="6"/>
      <c r="M1298" s="6"/>
      <c r="N1298" s="6"/>
      <c r="O1298" s="6"/>
      <c r="P1298" s="6"/>
      <c r="Q1298" s="14" t="str">
        <f t="shared" si="203"/>
        <v/>
      </c>
      <c r="R1298" s="5"/>
      <c r="S1298" s="6"/>
      <c r="T1298" s="6"/>
      <c r="U1298" s="5"/>
      <c r="V1298" s="45">
        <f t="shared" si="204"/>
        <v>0</v>
      </c>
      <c r="W1298" s="45">
        <f t="shared" si="205"/>
        <v>0</v>
      </c>
      <c r="X1298" s="45" t="e">
        <f t="shared" si="206"/>
        <v>#VALUE!</v>
      </c>
      <c r="Y1298" s="45">
        <f>IFERROR(VALUE(V1298),VLOOKUP(V1298,DayReplace[],2,0))</f>
        <v>0</v>
      </c>
      <c r="Z1298" s="45">
        <f>IF(V1298=0,1,
IF(OR(AND(COUNTIF(Table12[Normal and Leap Years],X1298),AA1298=3,Y1298=30),
AND(COUNTIF(Table9[MM Year],X1298),COUNTIF(Table13[Always 29-Day Months],AA1298),Y1298=30)),Y1298
-1,Y1298))</f>
        <v>1</v>
      </c>
      <c r="AA1298" s="45">
        <f>IFERROR(VALUE(W1298),VLOOKUP(W1298,MonthReplace[],2,0))</f>
        <v>0</v>
      </c>
      <c r="AB1298" s="45" t="e">
        <f>IF(COUNTIF(Table9[MM Year],X1298),VLOOKUP(AA1298,MonthSerial[],VLOOKUP(X1298,Table9[],3,0)+2,0),DATE(X1298,AA1298,0)-AC1298)</f>
        <v>#VALUE!</v>
      </c>
      <c r="AC1298" s="45" t="e">
        <f>IF(COUNTIF(Table9[MM Year],X1298),
VLOOKUP(X1298,Table9[],5,0),
DATE(X1298,1,0))</f>
        <v>#VALUE!</v>
      </c>
      <c r="AD1298" s="46" t="e">
        <f>IF(AA1298=0,DATE(YEAR(AC1298+1),7,16),
IF(V1298=0,IF(COUNTIF(Table9[MM Year],X1298),AC1298+AB1298+Z1298+15-DAY(AC1298+AB1298+Z1298+15)+16,AC1298+AB1298+Z1298-DAY(AC1298+AB1298+Z1298)+16),
IF(COUNTIF(Table9[MM Year],X1298),
IF(AC1298+AB1298+Z1298&lt;VLOOKUP(X1298,Table9[],7,0),AC1298
+AB1298+Z1298+VLOOKUP(X1298,Table9[],4,0),AC1298+AB1298+Z1298),AC1298
+AB1298+Z1298)))</f>
        <v>#VALUE!</v>
      </c>
      <c r="AE1298" s="42"/>
      <c r="AF1298" s="15" t="str">
        <f>IFERROR(IF(COUNTIF(Table9[MM Year],X1298),
IF(AD1298&lt;VLOOKUP(X1298,Table9[],7,0),AD1298
+VLOOKUP(X1298,Table9[],4,0),AD1298),AD1298
),"")</f>
        <v/>
      </c>
      <c r="AG1298" s="5"/>
      <c r="AH1298" s="5"/>
      <c r="AI1298" s="5"/>
      <c r="AJ1298" s="6"/>
      <c r="AK1298" s="6"/>
      <c r="AL1298" s="12" t="str">
        <f t="shared" si="207"/>
        <v/>
      </c>
      <c r="AM1298" s="5"/>
      <c r="AN1298" s="27" t="str">
        <f t="shared" si="208"/>
        <v/>
      </c>
      <c r="AO1298" s="5"/>
      <c r="AP1298" s="5"/>
      <c r="AQ1298" s="6"/>
      <c r="AR1298" s="12" t="str">
        <f t="shared" si="209"/>
        <v/>
      </c>
      <c r="AS1298" s="6"/>
      <c r="AT1298" s="5"/>
      <c r="AU1298" s="53"/>
      <c r="AV1298" s="53"/>
      <c r="AW1298" s="54"/>
      <c r="AX1298" s="15" t="str">
        <f t="shared" si="210"/>
        <v/>
      </c>
      <c r="AY1298" s="5"/>
      <c r="AZ1298" s="27" t="str">
        <f>IFERROR(VLOOKUP(AY1298,vlookup!A$2:I$331,2,FALSE),"")</f>
        <v/>
      </c>
      <c r="BA1298" s="27" t="str">
        <f>IFERROR(VLOOKUP(AY1298,vlookup!A$2:I$331,3,FALSE),"")</f>
        <v/>
      </c>
      <c r="BB1298" s="5"/>
      <c r="BC1298" s="27" t="str">
        <f>IFERROR(VLOOKUP(BB1298,vlookup!D$2:E$331,2,FALSE),"")</f>
        <v/>
      </c>
      <c r="BD1298" s="5"/>
      <c r="BE1298" s="27" t="str">
        <f t="shared" si="211"/>
        <v/>
      </c>
      <c r="BF1298" s="27" t="str">
        <f>IFERROR(VLOOKUP(BE1298,vlookup!G$2:I$331,2,FALSE),"")</f>
        <v/>
      </c>
      <c r="BG1298" s="27" t="str">
        <f>IFERROR(VLOOKUP(BE1298,vlookup!G$2:I$331,3,FALSE),"")</f>
        <v/>
      </c>
      <c r="BH1298" s="5"/>
      <c r="BI1298" s="6"/>
      <c r="BJ1298" s="6"/>
      <c r="BK1298" s="6"/>
      <c r="BL1298" s="6"/>
    </row>
    <row r="1299" spans="1:64">
      <c r="A1299" s="4"/>
      <c r="B1299" s="5"/>
      <c r="C1299" s="27" t="str">
        <f>IFERROR(VLOOKUP(B1299,vlookup!A$2:I$331,2,FALSE),"")</f>
        <v/>
      </c>
      <c r="D1299" s="27" t="str">
        <f>IFERROR(VLOOKUP(B1299,vlookup!A$2:I$331,3,FALSE),"")</f>
        <v/>
      </c>
      <c r="E1299" s="5"/>
      <c r="F1299" s="27" t="str">
        <f>IFERROR(VLOOKUP(E1299,vlookup!D$2:E$331,2,FALSE),"")</f>
        <v/>
      </c>
      <c r="G1299" s="5"/>
      <c r="H1299" s="27" t="str">
        <f t="shared" si="202"/>
        <v/>
      </c>
      <c r="I1299" s="27" t="str">
        <f>IFERROR(VLOOKUP(H1299,vlookup!G$2:I$331,2,FALSE),"")</f>
        <v/>
      </c>
      <c r="J1299" s="27" t="str">
        <f>IFERROR(VLOOKUP(H1299,vlookup!G$2:I$331,3,FALSE),"")</f>
        <v/>
      </c>
      <c r="K1299" s="5"/>
      <c r="L1299" s="6"/>
      <c r="M1299" s="6"/>
      <c r="N1299" s="6"/>
      <c r="O1299" s="6"/>
      <c r="P1299" s="6"/>
      <c r="Q1299" s="14" t="str">
        <f t="shared" si="203"/>
        <v/>
      </c>
      <c r="R1299" s="5"/>
      <c r="S1299" s="6"/>
      <c r="T1299" s="6"/>
      <c r="U1299" s="5"/>
      <c r="V1299" s="45">
        <f t="shared" si="204"/>
        <v>0</v>
      </c>
      <c r="W1299" s="45">
        <f t="shared" si="205"/>
        <v>0</v>
      </c>
      <c r="X1299" s="45" t="e">
        <f t="shared" si="206"/>
        <v>#VALUE!</v>
      </c>
      <c r="Y1299" s="45">
        <f>IFERROR(VALUE(V1299),VLOOKUP(V1299,DayReplace[],2,0))</f>
        <v>0</v>
      </c>
      <c r="Z1299" s="45">
        <f>IF(V1299=0,1,
IF(OR(AND(COUNTIF(Table12[Normal and Leap Years],X1299),AA1299=3,Y1299=30),
AND(COUNTIF(Table9[MM Year],X1299),COUNTIF(Table13[Always 29-Day Months],AA1299),Y1299=30)),Y1299
-1,Y1299))</f>
        <v>1</v>
      </c>
      <c r="AA1299" s="45">
        <f>IFERROR(VALUE(W1299),VLOOKUP(W1299,MonthReplace[],2,0))</f>
        <v>0</v>
      </c>
      <c r="AB1299" s="45" t="e">
        <f>IF(COUNTIF(Table9[MM Year],X1299),VLOOKUP(AA1299,MonthSerial[],VLOOKUP(X1299,Table9[],3,0)+2,0),DATE(X1299,AA1299,0)-AC1299)</f>
        <v>#VALUE!</v>
      </c>
      <c r="AC1299" s="45" t="e">
        <f>IF(COUNTIF(Table9[MM Year],X1299),
VLOOKUP(X1299,Table9[],5,0),
DATE(X1299,1,0))</f>
        <v>#VALUE!</v>
      </c>
      <c r="AD1299" s="46" t="e">
        <f>IF(AA1299=0,DATE(YEAR(AC1299+1),7,16),
IF(V1299=0,IF(COUNTIF(Table9[MM Year],X1299),AC1299+AB1299+Z1299+15-DAY(AC1299+AB1299+Z1299+15)+16,AC1299+AB1299+Z1299-DAY(AC1299+AB1299+Z1299)+16),
IF(COUNTIF(Table9[MM Year],X1299),
IF(AC1299+AB1299+Z1299&lt;VLOOKUP(X1299,Table9[],7,0),AC1299
+AB1299+Z1299+VLOOKUP(X1299,Table9[],4,0),AC1299+AB1299+Z1299),AC1299
+AB1299+Z1299)))</f>
        <v>#VALUE!</v>
      </c>
      <c r="AE1299" s="42"/>
      <c r="AF1299" s="15" t="str">
        <f>IFERROR(IF(COUNTIF(Table9[MM Year],X1299),
IF(AD1299&lt;VLOOKUP(X1299,Table9[],7,0),AD1299
+VLOOKUP(X1299,Table9[],4,0),AD1299),AD1299
),"")</f>
        <v/>
      </c>
      <c r="AG1299" s="5"/>
      <c r="AH1299" s="5"/>
      <c r="AI1299" s="5"/>
      <c r="AJ1299" s="6"/>
      <c r="AK1299" s="6"/>
      <c r="AL1299" s="12" t="str">
        <f t="shared" si="207"/>
        <v/>
      </c>
      <c r="AM1299" s="5"/>
      <c r="AN1299" s="27" t="str">
        <f t="shared" si="208"/>
        <v/>
      </c>
      <c r="AO1299" s="5"/>
      <c r="AP1299" s="5"/>
      <c r="AQ1299" s="6"/>
      <c r="AR1299" s="12" t="str">
        <f t="shared" si="209"/>
        <v/>
      </c>
      <c r="AS1299" s="6"/>
      <c r="AT1299" s="5"/>
      <c r="AU1299" s="53"/>
      <c r="AV1299" s="53"/>
      <c r="AW1299" s="54"/>
      <c r="AX1299" s="15" t="str">
        <f t="shared" si="210"/>
        <v/>
      </c>
      <c r="AY1299" s="5"/>
      <c r="AZ1299" s="27" t="str">
        <f>IFERROR(VLOOKUP(AY1299,vlookup!A$2:I$331,2,FALSE),"")</f>
        <v/>
      </c>
      <c r="BA1299" s="27" t="str">
        <f>IFERROR(VLOOKUP(AY1299,vlookup!A$2:I$331,3,FALSE),"")</f>
        <v/>
      </c>
      <c r="BB1299" s="5"/>
      <c r="BC1299" s="27" t="str">
        <f>IFERROR(VLOOKUP(BB1299,vlookup!D$2:E$331,2,FALSE),"")</f>
        <v/>
      </c>
      <c r="BD1299" s="5"/>
      <c r="BE1299" s="27" t="str">
        <f t="shared" si="211"/>
        <v/>
      </c>
      <c r="BF1299" s="27" t="str">
        <f>IFERROR(VLOOKUP(BE1299,vlookup!G$2:I$331,2,FALSE),"")</f>
        <v/>
      </c>
      <c r="BG1299" s="27" t="str">
        <f>IFERROR(VLOOKUP(BE1299,vlookup!G$2:I$331,3,FALSE),"")</f>
        <v/>
      </c>
      <c r="BH1299" s="5"/>
      <c r="BI1299" s="6"/>
      <c r="BJ1299" s="6"/>
      <c r="BK1299" s="6"/>
      <c r="BL1299" s="6"/>
    </row>
    <row r="1300" spans="1:64">
      <c r="A1300" s="4"/>
      <c r="B1300" s="5"/>
      <c r="C1300" s="27" t="str">
        <f>IFERROR(VLOOKUP(B1300,vlookup!A$2:I$331,2,FALSE),"")</f>
        <v/>
      </c>
      <c r="D1300" s="27" t="str">
        <f>IFERROR(VLOOKUP(B1300,vlookup!A$2:I$331,3,FALSE),"")</f>
        <v/>
      </c>
      <c r="E1300" s="5"/>
      <c r="F1300" s="27" t="str">
        <f>IFERROR(VLOOKUP(E1300,vlookup!D$2:E$331,2,FALSE),"")</f>
        <v/>
      </c>
      <c r="G1300" s="5"/>
      <c r="H1300" s="27" t="str">
        <f t="shared" si="202"/>
        <v/>
      </c>
      <c r="I1300" s="27" t="str">
        <f>IFERROR(VLOOKUP(H1300,vlookup!G$2:I$331,2,FALSE),"")</f>
        <v/>
      </c>
      <c r="J1300" s="27" t="str">
        <f>IFERROR(VLOOKUP(H1300,vlookup!G$2:I$331,3,FALSE),"")</f>
        <v/>
      </c>
      <c r="K1300" s="5"/>
      <c r="L1300" s="6"/>
      <c r="M1300" s="6"/>
      <c r="N1300" s="6"/>
      <c r="O1300" s="6"/>
      <c r="P1300" s="6"/>
      <c r="Q1300" s="14" t="str">
        <f t="shared" si="203"/>
        <v/>
      </c>
      <c r="R1300" s="5"/>
      <c r="S1300" s="6"/>
      <c r="T1300" s="6"/>
      <c r="U1300" s="5"/>
      <c r="V1300" s="45">
        <f t="shared" si="204"/>
        <v>0</v>
      </c>
      <c r="W1300" s="45">
        <f t="shared" si="205"/>
        <v>0</v>
      </c>
      <c r="X1300" s="45" t="e">
        <f t="shared" si="206"/>
        <v>#VALUE!</v>
      </c>
      <c r="Y1300" s="45">
        <f>IFERROR(VALUE(V1300),VLOOKUP(V1300,DayReplace[],2,0))</f>
        <v>0</v>
      </c>
      <c r="Z1300" s="45">
        <f>IF(V1300=0,1,
IF(OR(AND(COUNTIF(Table12[Normal and Leap Years],X1300),AA1300=3,Y1300=30),
AND(COUNTIF(Table9[MM Year],X1300),COUNTIF(Table13[Always 29-Day Months],AA1300),Y1300=30)),Y1300
-1,Y1300))</f>
        <v>1</v>
      </c>
      <c r="AA1300" s="45">
        <f>IFERROR(VALUE(W1300),VLOOKUP(W1300,MonthReplace[],2,0))</f>
        <v>0</v>
      </c>
      <c r="AB1300" s="45" t="e">
        <f>IF(COUNTIF(Table9[MM Year],X1300),VLOOKUP(AA1300,MonthSerial[],VLOOKUP(X1300,Table9[],3,0)+2,0),DATE(X1300,AA1300,0)-AC1300)</f>
        <v>#VALUE!</v>
      </c>
      <c r="AC1300" s="45" t="e">
        <f>IF(COUNTIF(Table9[MM Year],X1300),
VLOOKUP(X1300,Table9[],5,0),
DATE(X1300,1,0))</f>
        <v>#VALUE!</v>
      </c>
      <c r="AD1300" s="46" t="e">
        <f>IF(AA1300=0,DATE(YEAR(AC1300+1),7,16),
IF(V1300=0,IF(COUNTIF(Table9[MM Year],X1300),AC1300+AB1300+Z1300+15-DAY(AC1300+AB1300+Z1300+15)+16,AC1300+AB1300+Z1300-DAY(AC1300+AB1300+Z1300)+16),
IF(COUNTIF(Table9[MM Year],X1300),
IF(AC1300+AB1300+Z1300&lt;VLOOKUP(X1300,Table9[],7,0),AC1300
+AB1300+Z1300+VLOOKUP(X1300,Table9[],4,0),AC1300+AB1300+Z1300),AC1300
+AB1300+Z1300)))</f>
        <v>#VALUE!</v>
      </c>
      <c r="AE1300" s="42"/>
      <c r="AF1300" s="15" t="str">
        <f>IFERROR(IF(COUNTIF(Table9[MM Year],X1300),
IF(AD1300&lt;VLOOKUP(X1300,Table9[],7,0),AD1300
+VLOOKUP(X1300,Table9[],4,0),AD1300),AD1300
),"")</f>
        <v/>
      </c>
      <c r="AG1300" s="5"/>
      <c r="AH1300" s="5"/>
      <c r="AI1300" s="5"/>
      <c r="AJ1300" s="6"/>
      <c r="AK1300" s="6"/>
      <c r="AL1300" s="12" t="str">
        <f t="shared" si="207"/>
        <v/>
      </c>
      <c r="AM1300" s="5"/>
      <c r="AN1300" s="27" t="str">
        <f t="shared" si="208"/>
        <v/>
      </c>
      <c r="AO1300" s="5"/>
      <c r="AP1300" s="5"/>
      <c r="AQ1300" s="6"/>
      <c r="AR1300" s="12" t="str">
        <f t="shared" si="209"/>
        <v/>
      </c>
      <c r="AS1300" s="6"/>
      <c r="AT1300" s="5"/>
      <c r="AU1300" s="53"/>
      <c r="AV1300" s="53"/>
      <c r="AW1300" s="54"/>
      <c r="AX1300" s="15" t="str">
        <f t="shared" si="210"/>
        <v/>
      </c>
      <c r="AY1300" s="5"/>
      <c r="AZ1300" s="27" t="str">
        <f>IFERROR(VLOOKUP(AY1300,vlookup!A$2:I$331,2,FALSE),"")</f>
        <v/>
      </c>
      <c r="BA1300" s="27" t="str">
        <f>IFERROR(VLOOKUP(AY1300,vlookup!A$2:I$331,3,FALSE),"")</f>
        <v/>
      </c>
      <c r="BB1300" s="5"/>
      <c r="BC1300" s="27" t="str">
        <f>IFERROR(VLOOKUP(BB1300,vlookup!D$2:E$331,2,FALSE),"")</f>
        <v/>
      </c>
      <c r="BD1300" s="5"/>
      <c r="BE1300" s="27" t="str">
        <f t="shared" si="211"/>
        <v/>
      </c>
      <c r="BF1300" s="27" t="str">
        <f>IFERROR(VLOOKUP(BE1300,vlookup!G$2:I$331,2,FALSE),"")</f>
        <v/>
      </c>
      <c r="BG1300" s="27" t="str">
        <f>IFERROR(VLOOKUP(BE1300,vlookup!G$2:I$331,3,FALSE),"")</f>
        <v/>
      </c>
      <c r="BH1300" s="5"/>
      <c r="BI1300" s="6"/>
      <c r="BJ1300" s="6"/>
      <c r="BK1300" s="6"/>
      <c r="BL1300" s="6"/>
    </row>
    <row r="1301" spans="1:64">
      <c r="A1301" s="4"/>
      <c r="B1301" s="5"/>
      <c r="C1301" s="27" t="str">
        <f>IFERROR(VLOOKUP(B1301,vlookup!A$2:I$331,2,FALSE),"")</f>
        <v/>
      </c>
      <c r="D1301" s="27" t="str">
        <f>IFERROR(VLOOKUP(B1301,vlookup!A$2:I$331,3,FALSE),"")</f>
        <v/>
      </c>
      <c r="E1301" s="5"/>
      <c r="F1301" s="27" t="str">
        <f>IFERROR(VLOOKUP(E1301,vlookup!D$2:E$331,2,FALSE),"")</f>
        <v/>
      </c>
      <c r="G1301" s="5"/>
      <c r="H1301" s="27" t="str">
        <f t="shared" si="202"/>
        <v/>
      </c>
      <c r="I1301" s="27" t="str">
        <f>IFERROR(VLOOKUP(H1301,vlookup!G$2:I$331,2,FALSE),"")</f>
        <v/>
      </c>
      <c r="J1301" s="27" t="str">
        <f>IFERROR(VLOOKUP(H1301,vlookup!G$2:I$331,3,FALSE),"")</f>
        <v/>
      </c>
      <c r="K1301" s="5"/>
      <c r="L1301" s="6"/>
      <c r="M1301" s="6"/>
      <c r="N1301" s="6"/>
      <c r="O1301" s="6"/>
      <c r="P1301" s="6"/>
      <c r="Q1301" s="14" t="str">
        <f t="shared" si="203"/>
        <v/>
      </c>
      <c r="R1301" s="5"/>
      <c r="S1301" s="6"/>
      <c r="T1301" s="6"/>
      <c r="U1301" s="5"/>
      <c r="V1301" s="45">
        <f t="shared" si="204"/>
        <v>0</v>
      </c>
      <c r="W1301" s="45">
        <f t="shared" si="205"/>
        <v>0</v>
      </c>
      <c r="X1301" s="45" t="e">
        <f t="shared" si="206"/>
        <v>#VALUE!</v>
      </c>
      <c r="Y1301" s="45">
        <f>IFERROR(VALUE(V1301),VLOOKUP(V1301,DayReplace[],2,0))</f>
        <v>0</v>
      </c>
      <c r="Z1301" s="45">
        <f>IF(V1301=0,1,
IF(OR(AND(COUNTIF(Table12[Normal and Leap Years],X1301),AA1301=3,Y1301=30),
AND(COUNTIF(Table9[MM Year],X1301),COUNTIF(Table13[Always 29-Day Months],AA1301),Y1301=30)),Y1301
-1,Y1301))</f>
        <v>1</v>
      </c>
      <c r="AA1301" s="45">
        <f>IFERROR(VALUE(W1301),VLOOKUP(W1301,MonthReplace[],2,0))</f>
        <v>0</v>
      </c>
      <c r="AB1301" s="45" t="e">
        <f>IF(COUNTIF(Table9[MM Year],X1301),VLOOKUP(AA1301,MonthSerial[],VLOOKUP(X1301,Table9[],3,0)+2,0),DATE(X1301,AA1301,0)-AC1301)</f>
        <v>#VALUE!</v>
      </c>
      <c r="AC1301" s="45" t="e">
        <f>IF(COUNTIF(Table9[MM Year],X1301),
VLOOKUP(X1301,Table9[],5,0),
DATE(X1301,1,0))</f>
        <v>#VALUE!</v>
      </c>
      <c r="AD1301" s="46" t="e">
        <f>IF(AA1301=0,DATE(YEAR(AC1301+1),7,16),
IF(V1301=0,IF(COUNTIF(Table9[MM Year],X1301),AC1301+AB1301+Z1301+15-DAY(AC1301+AB1301+Z1301+15)+16,AC1301+AB1301+Z1301-DAY(AC1301+AB1301+Z1301)+16),
IF(COUNTIF(Table9[MM Year],X1301),
IF(AC1301+AB1301+Z1301&lt;VLOOKUP(X1301,Table9[],7,0),AC1301
+AB1301+Z1301+VLOOKUP(X1301,Table9[],4,0),AC1301+AB1301+Z1301),AC1301
+AB1301+Z1301)))</f>
        <v>#VALUE!</v>
      </c>
      <c r="AE1301" s="42"/>
      <c r="AF1301" s="15" t="str">
        <f>IFERROR(IF(COUNTIF(Table9[MM Year],X1301),
IF(AD1301&lt;VLOOKUP(X1301,Table9[],7,0),AD1301
+VLOOKUP(X1301,Table9[],4,0),AD1301),AD1301
),"")</f>
        <v/>
      </c>
      <c r="AG1301" s="5"/>
      <c r="AH1301" s="5"/>
      <c r="AI1301" s="5"/>
      <c r="AJ1301" s="6"/>
      <c r="AK1301" s="6"/>
      <c r="AL1301" s="12" t="str">
        <f t="shared" si="207"/>
        <v/>
      </c>
      <c r="AM1301" s="5"/>
      <c r="AN1301" s="27" t="str">
        <f t="shared" si="208"/>
        <v/>
      </c>
      <c r="AO1301" s="5"/>
      <c r="AP1301" s="5"/>
      <c r="AQ1301" s="6"/>
      <c r="AR1301" s="12" t="str">
        <f t="shared" si="209"/>
        <v/>
      </c>
      <c r="AS1301" s="6"/>
      <c r="AT1301" s="5"/>
      <c r="AU1301" s="53"/>
      <c r="AV1301" s="53"/>
      <c r="AW1301" s="54"/>
      <c r="AX1301" s="15" t="str">
        <f t="shared" si="210"/>
        <v/>
      </c>
      <c r="AY1301" s="5"/>
      <c r="AZ1301" s="27" t="str">
        <f>IFERROR(VLOOKUP(AY1301,vlookup!A$2:I$331,2,FALSE),"")</f>
        <v/>
      </c>
      <c r="BA1301" s="27" t="str">
        <f>IFERROR(VLOOKUP(AY1301,vlookup!A$2:I$331,3,FALSE),"")</f>
        <v/>
      </c>
      <c r="BB1301" s="5"/>
      <c r="BC1301" s="27" t="str">
        <f>IFERROR(VLOOKUP(BB1301,vlookup!D$2:E$331,2,FALSE),"")</f>
        <v/>
      </c>
      <c r="BD1301" s="5"/>
      <c r="BE1301" s="27" t="str">
        <f t="shared" si="211"/>
        <v/>
      </c>
      <c r="BF1301" s="27" t="str">
        <f>IFERROR(VLOOKUP(BE1301,vlookup!G$2:I$331,2,FALSE),"")</f>
        <v/>
      </c>
      <c r="BG1301" s="27" t="str">
        <f>IFERROR(VLOOKUP(BE1301,vlookup!G$2:I$331,3,FALSE),"")</f>
        <v/>
      </c>
      <c r="BH1301" s="5"/>
      <c r="BI1301" s="6"/>
      <c r="BJ1301" s="6"/>
      <c r="BK1301" s="6"/>
      <c r="BL1301" s="6"/>
    </row>
    <row r="1302" spans="1:64">
      <c r="A1302" s="4"/>
      <c r="B1302" s="5"/>
      <c r="C1302" s="27" t="str">
        <f>IFERROR(VLOOKUP(B1302,vlookup!A$2:I$331,2,FALSE),"")</f>
        <v/>
      </c>
      <c r="D1302" s="27" t="str">
        <f>IFERROR(VLOOKUP(B1302,vlookup!A$2:I$331,3,FALSE),"")</f>
        <v/>
      </c>
      <c r="E1302" s="5"/>
      <c r="F1302" s="27" t="str">
        <f>IFERROR(VLOOKUP(E1302,vlookup!D$2:E$331,2,FALSE),"")</f>
        <v/>
      </c>
      <c r="G1302" s="5"/>
      <c r="H1302" s="27" t="str">
        <f t="shared" si="202"/>
        <v/>
      </c>
      <c r="I1302" s="27" t="str">
        <f>IFERROR(VLOOKUP(H1302,vlookup!G$2:I$331,2,FALSE),"")</f>
        <v/>
      </c>
      <c r="J1302" s="27" t="str">
        <f>IFERROR(VLOOKUP(H1302,vlookup!G$2:I$331,3,FALSE),"")</f>
        <v/>
      </c>
      <c r="K1302" s="5"/>
      <c r="L1302" s="6"/>
      <c r="M1302" s="6"/>
      <c r="N1302" s="6"/>
      <c r="O1302" s="6"/>
      <c r="P1302" s="6"/>
      <c r="Q1302" s="14" t="str">
        <f t="shared" si="203"/>
        <v/>
      </c>
      <c r="R1302" s="5"/>
      <c r="S1302" s="6"/>
      <c r="T1302" s="6"/>
      <c r="U1302" s="5"/>
      <c r="V1302" s="45">
        <f t="shared" si="204"/>
        <v>0</v>
      </c>
      <c r="W1302" s="45">
        <f t="shared" si="205"/>
        <v>0</v>
      </c>
      <c r="X1302" s="45" t="e">
        <f t="shared" si="206"/>
        <v>#VALUE!</v>
      </c>
      <c r="Y1302" s="45">
        <f>IFERROR(VALUE(V1302),VLOOKUP(V1302,DayReplace[],2,0))</f>
        <v>0</v>
      </c>
      <c r="Z1302" s="45">
        <f>IF(V1302=0,1,
IF(OR(AND(COUNTIF(Table12[Normal and Leap Years],X1302),AA1302=3,Y1302=30),
AND(COUNTIF(Table9[MM Year],X1302),COUNTIF(Table13[Always 29-Day Months],AA1302),Y1302=30)),Y1302
-1,Y1302))</f>
        <v>1</v>
      </c>
      <c r="AA1302" s="45">
        <f>IFERROR(VALUE(W1302),VLOOKUP(W1302,MonthReplace[],2,0))</f>
        <v>0</v>
      </c>
      <c r="AB1302" s="45" t="e">
        <f>IF(COUNTIF(Table9[MM Year],X1302),VLOOKUP(AA1302,MonthSerial[],VLOOKUP(X1302,Table9[],3,0)+2,0),DATE(X1302,AA1302,0)-AC1302)</f>
        <v>#VALUE!</v>
      </c>
      <c r="AC1302" s="45" t="e">
        <f>IF(COUNTIF(Table9[MM Year],X1302),
VLOOKUP(X1302,Table9[],5,0),
DATE(X1302,1,0))</f>
        <v>#VALUE!</v>
      </c>
      <c r="AD1302" s="46" t="e">
        <f>IF(AA1302=0,DATE(YEAR(AC1302+1),7,16),
IF(V1302=0,IF(COUNTIF(Table9[MM Year],X1302),AC1302+AB1302+Z1302+15-DAY(AC1302+AB1302+Z1302+15)+16,AC1302+AB1302+Z1302-DAY(AC1302+AB1302+Z1302)+16),
IF(COUNTIF(Table9[MM Year],X1302),
IF(AC1302+AB1302+Z1302&lt;VLOOKUP(X1302,Table9[],7,0),AC1302
+AB1302+Z1302+VLOOKUP(X1302,Table9[],4,0),AC1302+AB1302+Z1302),AC1302
+AB1302+Z1302)))</f>
        <v>#VALUE!</v>
      </c>
      <c r="AE1302" s="42"/>
      <c r="AF1302" s="15" t="str">
        <f>IFERROR(IF(COUNTIF(Table9[MM Year],X1302),
IF(AD1302&lt;VLOOKUP(X1302,Table9[],7,0),AD1302
+VLOOKUP(X1302,Table9[],4,0),AD1302),AD1302
),"")</f>
        <v/>
      </c>
      <c r="AG1302" s="5"/>
      <c r="AH1302" s="5"/>
      <c r="AI1302" s="5"/>
      <c r="AJ1302" s="6"/>
      <c r="AK1302" s="6"/>
      <c r="AL1302" s="12" t="str">
        <f t="shared" si="207"/>
        <v/>
      </c>
      <c r="AM1302" s="5"/>
      <c r="AN1302" s="27" t="str">
        <f t="shared" si="208"/>
        <v/>
      </c>
      <c r="AO1302" s="5"/>
      <c r="AP1302" s="5"/>
      <c r="AQ1302" s="6"/>
      <c r="AR1302" s="12" t="str">
        <f t="shared" si="209"/>
        <v/>
      </c>
      <c r="AS1302" s="6"/>
      <c r="AT1302" s="5"/>
      <c r="AU1302" s="53"/>
      <c r="AV1302" s="53"/>
      <c r="AW1302" s="54"/>
      <c r="AX1302" s="15" t="str">
        <f t="shared" si="210"/>
        <v/>
      </c>
      <c r="AY1302" s="5"/>
      <c r="AZ1302" s="27" t="str">
        <f>IFERROR(VLOOKUP(AY1302,vlookup!A$2:I$331,2,FALSE),"")</f>
        <v/>
      </c>
      <c r="BA1302" s="27" t="str">
        <f>IFERROR(VLOOKUP(AY1302,vlookup!A$2:I$331,3,FALSE),"")</f>
        <v/>
      </c>
      <c r="BB1302" s="5"/>
      <c r="BC1302" s="27" t="str">
        <f>IFERROR(VLOOKUP(BB1302,vlookup!D$2:E$331,2,FALSE),"")</f>
        <v/>
      </c>
      <c r="BD1302" s="5"/>
      <c r="BE1302" s="27" t="str">
        <f t="shared" si="211"/>
        <v/>
      </c>
      <c r="BF1302" s="27" t="str">
        <f>IFERROR(VLOOKUP(BE1302,vlookup!G$2:I$331,2,FALSE),"")</f>
        <v/>
      </c>
      <c r="BG1302" s="27" t="str">
        <f>IFERROR(VLOOKUP(BE1302,vlookup!G$2:I$331,3,FALSE),"")</f>
        <v/>
      </c>
      <c r="BH1302" s="5"/>
      <c r="BI1302" s="6"/>
      <c r="BJ1302" s="6"/>
      <c r="BK1302" s="6"/>
      <c r="BL1302" s="6"/>
    </row>
    <row r="1303" spans="1:64">
      <c r="A1303" s="4"/>
      <c r="B1303" s="5"/>
      <c r="C1303" s="27" t="str">
        <f>IFERROR(VLOOKUP(B1303,vlookup!A$2:I$331,2,FALSE),"")</f>
        <v/>
      </c>
      <c r="D1303" s="27" t="str">
        <f>IFERROR(VLOOKUP(B1303,vlookup!A$2:I$331,3,FALSE),"")</f>
        <v/>
      </c>
      <c r="E1303" s="5"/>
      <c r="F1303" s="27" t="str">
        <f>IFERROR(VLOOKUP(E1303,vlookup!D$2:E$331,2,FALSE),"")</f>
        <v/>
      </c>
      <c r="G1303" s="5"/>
      <c r="H1303" s="27" t="str">
        <f t="shared" si="202"/>
        <v/>
      </c>
      <c r="I1303" s="27" t="str">
        <f>IFERROR(VLOOKUP(H1303,vlookup!G$2:I$331,2,FALSE),"")</f>
        <v/>
      </c>
      <c r="J1303" s="27" t="str">
        <f>IFERROR(VLOOKUP(H1303,vlookup!G$2:I$331,3,FALSE),"")</f>
        <v/>
      </c>
      <c r="K1303" s="5"/>
      <c r="L1303" s="6"/>
      <c r="M1303" s="6"/>
      <c r="N1303" s="6"/>
      <c r="O1303" s="6"/>
      <c r="P1303" s="6"/>
      <c r="Q1303" s="14" t="str">
        <f t="shared" si="203"/>
        <v/>
      </c>
      <c r="R1303" s="5"/>
      <c r="S1303" s="6"/>
      <c r="T1303" s="6"/>
      <c r="U1303" s="5"/>
      <c r="V1303" s="45">
        <f t="shared" si="204"/>
        <v>0</v>
      </c>
      <c r="W1303" s="45">
        <f t="shared" si="205"/>
        <v>0</v>
      </c>
      <c r="X1303" s="45" t="e">
        <f t="shared" si="206"/>
        <v>#VALUE!</v>
      </c>
      <c r="Y1303" s="45">
        <f>IFERROR(VALUE(V1303),VLOOKUP(V1303,DayReplace[],2,0))</f>
        <v>0</v>
      </c>
      <c r="Z1303" s="45">
        <f>IF(V1303=0,1,
IF(OR(AND(COUNTIF(Table12[Normal and Leap Years],X1303),AA1303=3,Y1303=30),
AND(COUNTIF(Table9[MM Year],X1303),COUNTIF(Table13[Always 29-Day Months],AA1303),Y1303=30)),Y1303
-1,Y1303))</f>
        <v>1</v>
      </c>
      <c r="AA1303" s="45">
        <f>IFERROR(VALUE(W1303),VLOOKUP(W1303,MonthReplace[],2,0))</f>
        <v>0</v>
      </c>
      <c r="AB1303" s="45" t="e">
        <f>IF(COUNTIF(Table9[MM Year],X1303),VLOOKUP(AA1303,MonthSerial[],VLOOKUP(X1303,Table9[],3,0)+2,0),DATE(X1303,AA1303,0)-AC1303)</f>
        <v>#VALUE!</v>
      </c>
      <c r="AC1303" s="45" t="e">
        <f>IF(COUNTIF(Table9[MM Year],X1303),
VLOOKUP(X1303,Table9[],5,0),
DATE(X1303,1,0))</f>
        <v>#VALUE!</v>
      </c>
      <c r="AD1303" s="46" t="e">
        <f>IF(AA1303=0,DATE(YEAR(AC1303+1),7,16),
IF(V1303=0,IF(COUNTIF(Table9[MM Year],X1303),AC1303+AB1303+Z1303+15-DAY(AC1303+AB1303+Z1303+15)+16,AC1303+AB1303+Z1303-DAY(AC1303+AB1303+Z1303)+16),
IF(COUNTIF(Table9[MM Year],X1303),
IF(AC1303+AB1303+Z1303&lt;VLOOKUP(X1303,Table9[],7,0),AC1303
+AB1303+Z1303+VLOOKUP(X1303,Table9[],4,0),AC1303+AB1303+Z1303),AC1303
+AB1303+Z1303)))</f>
        <v>#VALUE!</v>
      </c>
      <c r="AE1303" s="42"/>
      <c r="AF1303" s="15" t="str">
        <f>IFERROR(IF(COUNTIF(Table9[MM Year],X1303),
IF(AD1303&lt;VLOOKUP(X1303,Table9[],7,0),AD1303
+VLOOKUP(X1303,Table9[],4,0),AD1303),AD1303
),"")</f>
        <v/>
      </c>
      <c r="AG1303" s="5"/>
      <c r="AH1303" s="5"/>
      <c r="AI1303" s="5"/>
      <c r="AJ1303" s="6"/>
      <c r="AK1303" s="6"/>
      <c r="AL1303" s="12" t="str">
        <f t="shared" si="207"/>
        <v/>
      </c>
      <c r="AM1303" s="5"/>
      <c r="AN1303" s="27" t="str">
        <f t="shared" si="208"/>
        <v/>
      </c>
      <c r="AO1303" s="5"/>
      <c r="AP1303" s="5"/>
      <c r="AQ1303" s="6"/>
      <c r="AR1303" s="12" t="str">
        <f t="shared" si="209"/>
        <v/>
      </c>
      <c r="AS1303" s="6"/>
      <c r="AT1303" s="5"/>
      <c r="AU1303" s="53"/>
      <c r="AV1303" s="53"/>
      <c r="AW1303" s="54"/>
      <c r="AX1303" s="15" t="str">
        <f t="shared" si="210"/>
        <v/>
      </c>
      <c r="AY1303" s="5"/>
      <c r="AZ1303" s="27" t="str">
        <f>IFERROR(VLOOKUP(AY1303,vlookup!A$2:I$331,2,FALSE),"")</f>
        <v/>
      </c>
      <c r="BA1303" s="27" t="str">
        <f>IFERROR(VLOOKUP(AY1303,vlookup!A$2:I$331,3,FALSE),"")</f>
        <v/>
      </c>
      <c r="BB1303" s="5"/>
      <c r="BC1303" s="27" t="str">
        <f>IFERROR(VLOOKUP(BB1303,vlookup!D$2:E$331,2,FALSE),"")</f>
        <v/>
      </c>
      <c r="BD1303" s="5"/>
      <c r="BE1303" s="27" t="str">
        <f t="shared" si="211"/>
        <v/>
      </c>
      <c r="BF1303" s="27" t="str">
        <f>IFERROR(VLOOKUP(BE1303,vlookup!G$2:I$331,2,FALSE),"")</f>
        <v/>
      </c>
      <c r="BG1303" s="27" t="str">
        <f>IFERROR(VLOOKUP(BE1303,vlookup!G$2:I$331,3,FALSE),"")</f>
        <v/>
      </c>
      <c r="BH1303" s="5"/>
      <c r="BI1303" s="6"/>
      <c r="BJ1303" s="6"/>
      <c r="BK1303" s="6"/>
      <c r="BL1303" s="6"/>
    </row>
    <row r="1304" spans="1:64">
      <c r="A1304" s="4"/>
      <c r="B1304" s="5"/>
      <c r="C1304" s="27" t="str">
        <f>IFERROR(VLOOKUP(B1304,vlookup!A$2:I$331,2,FALSE),"")</f>
        <v/>
      </c>
      <c r="D1304" s="27" t="str">
        <f>IFERROR(VLOOKUP(B1304,vlookup!A$2:I$331,3,FALSE),"")</f>
        <v/>
      </c>
      <c r="E1304" s="5"/>
      <c r="F1304" s="27" t="str">
        <f>IFERROR(VLOOKUP(E1304,vlookup!D$2:E$331,2,FALSE),"")</f>
        <v/>
      </c>
      <c r="G1304" s="5"/>
      <c r="H1304" s="27" t="str">
        <f t="shared" si="202"/>
        <v/>
      </c>
      <c r="I1304" s="27" t="str">
        <f>IFERROR(VLOOKUP(H1304,vlookup!G$2:I$331,2,FALSE),"")</f>
        <v/>
      </c>
      <c r="J1304" s="27" t="str">
        <f>IFERROR(VLOOKUP(H1304,vlookup!G$2:I$331,3,FALSE),"")</f>
        <v/>
      </c>
      <c r="K1304" s="5"/>
      <c r="L1304" s="6"/>
      <c r="M1304" s="6"/>
      <c r="N1304" s="6"/>
      <c r="O1304" s="6"/>
      <c r="P1304" s="6"/>
      <c r="Q1304" s="14" t="str">
        <f t="shared" si="203"/>
        <v/>
      </c>
      <c r="R1304" s="5"/>
      <c r="S1304" s="6"/>
      <c r="T1304" s="6"/>
      <c r="U1304" s="5"/>
      <c r="V1304" s="45">
        <f t="shared" si="204"/>
        <v>0</v>
      </c>
      <c r="W1304" s="45">
        <f t="shared" si="205"/>
        <v>0</v>
      </c>
      <c r="X1304" s="45" t="e">
        <f t="shared" si="206"/>
        <v>#VALUE!</v>
      </c>
      <c r="Y1304" s="45">
        <f>IFERROR(VALUE(V1304),VLOOKUP(V1304,DayReplace[],2,0))</f>
        <v>0</v>
      </c>
      <c r="Z1304" s="45">
        <f>IF(V1304=0,1,
IF(OR(AND(COUNTIF(Table12[Normal and Leap Years],X1304),AA1304=3,Y1304=30),
AND(COUNTIF(Table9[MM Year],X1304),COUNTIF(Table13[Always 29-Day Months],AA1304),Y1304=30)),Y1304
-1,Y1304))</f>
        <v>1</v>
      </c>
      <c r="AA1304" s="45">
        <f>IFERROR(VALUE(W1304),VLOOKUP(W1304,MonthReplace[],2,0))</f>
        <v>0</v>
      </c>
      <c r="AB1304" s="45" t="e">
        <f>IF(COUNTIF(Table9[MM Year],X1304),VLOOKUP(AA1304,MonthSerial[],VLOOKUP(X1304,Table9[],3,0)+2,0),DATE(X1304,AA1304,0)-AC1304)</f>
        <v>#VALUE!</v>
      </c>
      <c r="AC1304" s="45" t="e">
        <f>IF(COUNTIF(Table9[MM Year],X1304),
VLOOKUP(X1304,Table9[],5,0),
DATE(X1304,1,0))</f>
        <v>#VALUE!</v>
      </c>
      <c r="AD1304" s="46" t="e">
        <f>IF(AA1304=0,DATE(YEAR(AC1304+1),7,16),
IF(V1304=0,IF(COUNTIF(Table9[MM Year],X1304),AC1304+AB1304+Z1304+15-DAY(AC1304+AB1304+Z1304+15)+16,AC1304+AB1304+Z1304-DAY(AC1304+AB1304+Z1304)+16),
IF(COUNTIF(Table9[MM Year],X1304),
IF(AC1304+AB1304+Z1304&lt;VLOOKUP(X1304,Table9[],7,0),AC1304
+AB1304+Z1304+VLOOKUP(X1304,Table9[],4,0),AC1304+AB1304+Z1304),AC1304
+AB1304+Z1304)))</f>
        <v>#VALUE!</v>
      </c>
      <c r="AE1304" s="42"/>
      <c r="AF1304" s="15" t="str">
        <f>IFERROR(IF(COUNTIF(Table9[MM Year],X1304),
IF(AD1304&lt;VLOOKUP(X1304,Table9[],7,0),AD1304
+VLOOKUP(X1304,Table9[],4,0),AD1304),AD1304
),"")</f>
        <v/>
      </c>
      <c r="AG1304" s="5"/>
      <c r="AH1304" s="5"/>
      <c r="AI1304" s="5"/>
      <c r="AJ1304" s="6"/>
      <c r="AK1304" s="6"/>
      <c r="AL1304" s="12" t="str">
        <f t="shared" si="207"/>
        <v/>
      </c>
      <c r="AM1304" s="5"/>
      <c r="AN1304" s="27" t="str">
        <f t="shared" si="208"/>
        <v/>
      </c>
      <c r="AO1304" s="5"/>
      <c r="AP1304" s="5"/>
      <c r="AQ1304" s="6"/>
      <c r="AR1304" s="12" t="str">
        <f t="shared" si="209"/>
        <v/>
      </c>
      <c r="AS1304" s="6"/>
      <c r="AT1304" s="5"/>
      <c r="AU1304" s="53"/>
      <c r="AV1304" s="53"/>
      <c r="AW1304" s="54"/>
      <c r="AX1304" s="15" t="str">
        <f t="shared" si="210"/>
        <v/>
      </c>
      <c r="AY1304" s="5"/>
      <c r="AZ1304" s="27" t="str">
        <f>IFERROR(VLOOKUP(AY1304,vlookup!A$2:I$331,2,FALSE),"")</f>
        <v/>
      </c>
      <c r="BA1304" s="27" t="str">
        <f>IFERROR(VLOOKUP(AY1304,vlookup!A$2:I$331,3,FALSE),"")</f>
        <v/>
      </c>
      <c r="BB1304" s="5"/>
      <c r="BC1304" s="27" t="str">
        <f>IFERROR(VLOOKUP(BB1304,vlookup!D$2:E$331,2,FALSE),"")</f>
        <v/>
      </c>
      <c r="BD1304" s="5"/>
      <c r="BE1304" s="27" t="str">
        <f t="shared" si="211"/>
        <v/>
      </c>
      <c r="BF1304" s="27" t="str">
        <f>IFERROR(VLOOKUP(BE1304,vlookup!G$2:I$331,2,FALSE),"")</f>
        <v/>
      </c>
      <c r="BG1304" s="27" t="str">
        <f>IFERROR(VLOOKUP(BE1304,vlookup!G$2:I$331,3,FALSE),"")</f>
        <v/>
      </c>
      <c r="BH1304" s="5"/>
      <c r="BI1304" s="6"/>
      <c r="BJ1304" s="6"/>
      <c r="BK1304" s="6"/>
      <c r="BL1304" s="6"/>
    </row>
    <row r="1305" spans="1:64">
      <c r="A1305" s="4"/>
      <c r="B1305" s="5"/>
      <c r="C1305" s="27" t="str">
        <f>IFERROR(VLOOKUP(B1305,vlookup!A$2:I$331,2,FALSE),"")</f>
        <v/>
      </c>
      <c r="D1305" s="27" t="str">
        <f>IFERROR(VLOOKUP(B1305,vlookup!A$2:I$331,3,FALSE),"")</f>
        <v/>
      </c>
      <c r="E1305" s="5"/>
      <c r="F1305" s="27" t="str">
        <f>IFERROR(VLOOKUP(E1305,vlookup!D$2:E$331,2,FALSE),"")</f>
        <v/>
      </c>
      <c r="G1305" s="5"/>
      <c r="H1305" s="27" t="str">
        <f t="shared" si="202"/>
        <v/>
      </c>
      <c r="I1305" s="27" t="str">
        <f>IFERROR(VLOOKUP(H1305,vlookup!G$2:I$331,2,FALSE),"")</f>
        <v/>
      </c>
      <c r="J1305" s="27" t="str">
        <f>IFERROR(VLOOKUP(H1305,vlookup!G$2:I$331,3,FALSE),"")</f>
        <v/>
      </c>
      <c r="K1305" s="5"/>
      <c r="L1305" s="6"/>
      <c r="M1305" s="6"/>
      <c r="N1305" s="6"/>
      <c r="O1305" s="6"/>
      <c r="P1305" s="6"/>
      <c r="Q1305" s="14" t="str">
        <f t="shared" si="203"/>
        <v/>
      </c>
      <c r="R1305" s="5"/>
      <c r="S1305" s="6"/>
      <c r="T1305" s="6"/>
      <c r="U1305" s="5"/>
      <c r="V1305" s="45">
        <f t="shared" si="204"/>
        <v>0</v>
      </c>
      <c r="W1305" s="45">
        <f t="shared" si="205"/>
        <v>0</v>
      </c>
      <c r="X1305" s="45" t="e">
        <f t="shared" si="206"/>
        <v>#VALUE!</v>
      </c>
      <c r="Y1305" s="45">
        <f>IFERROR(VALUE(V1305),VLOOKUP(V1305,DayReplace[],2,0))</f>
        <v>0</v>
      </c>
      <c r="Z1305" s="45">
        <f>IF(V1305=0,1,
IF(OR(AND(COUNTIF(Table12[Normal and Leap Years],X1305),AA1305=3,Y1305=30),
AND(COUNTIF(Table9[MM Year],X1305),COUNTIF(Table13[Always 29-Day Months],AA1305),Y1305=30)),Y1305
-1,Y1305))</f>
        <v>1</v>
      </c>
      <c r="AA1305" s="45">
        <f>IFERROR(VALUE(W1305),VLOOKUP(W1305,MonthReplace[],2,0))</f>
        <v>0</v>
      </c>
      <c r="AB1305" s="45" t="e">
        <f>IF(COUNTIF(Table9[MM Year],X1305),VLOOKUP(AA1305,MonthSerial[],VLOOKUP(X1305,Table9[],3,0)+2,0),DATE(X1305,AA1305,0)-AC1305)</f>
        <v>#VALUE!</v>
      </c>
      <c r="AC1305" s="45" t="e">
        <f>IF(COUNTIF(Table9[MM Year],X1305),
VLOOKUP(X1305,Table9[],5,0),
DATE(X1305,1,0))</f>
        <v>#VALUE!</v>
      </c>
      <c r="AD1305" s="46" t="e">
        <f>IF(AA1305=0,DATE(YEAR(AC1305+1),7,16),
IF(V1305=0,IF(COUNTIF(Table9[MM Year],X1305),AC1305+AB1305+Z1305+15-DAY(AC1305+AB1305+Z1305+15)+16,AC1305+AB1305+Z1305-DAY(AC1305+AB1305+Z1305)+16),
IF(COUNTIF(Table9[MM Year],X1305),
IF(AC1305+AB1305+Z1305&lt;VLOOKUP(X1305,Table9[],7,0),AC1305
+AB1305+Z1305+VLOOKUP(X1305,Table9[],4,0),AC1305+AB1305+Z1305),AC1305
+AB1305+Z1305)))</f>
        <v>#VALUE!</v>
      </c>
      <c r="AE1305" s="42"/>
      <c r="AF1305" s="15" t="str">
        <f>IFERROR(IF(COUNTIF(Table9[MM Year],X1305),
IF(AD1305&lt;VLOOKUP(X1305,Table9[],7,0),AD1305
+VLOOKUP(X1305,Table9[],4,0),AD1305),AD1305
),"")</f>
        <v/>
      </c>
      <c r="AG1305" s="5"/>
      <c r="AH1305" s="5"/>
      <c r="AI1305" s="5"/>
      <c r="AJ1305" s="6"/>
      <c r="AK1305" s="6"/>
      <c r="AL1305" s="12" t="str">
        <f t="shared" si="207"/>
        <v/>
      </c>
      <c r="AM1305" s="5"/>
      <c r="AN1305" s="27" t="str">
        <f t="shared" si="208"/>
        <v/>
      </c>
      <c r="AO1305" s="5"/>
      <c r="AP1305" s="5"/>
      <c r="AQ1305" s="6"/>
      <c r="AR1305" s="12" t="str">
        <f t="shared" si="209"/>
        <v/>
      </c>
      <c r="AS1305" s="6"/>
      <c r="AT1305" s="5"/>
      <c r="AU1305" s="53"/>
      <c r="AV1305" s="53"/>
      <c r="AW1305" s="54"/>
      <c r="AX1305" s="15" t="str">
        <f t="shared" si="210"/>
        <v/>
      </c>
      <c r="AY1305" s="5"/>
      <c r="AZ1305" s="27" t="str">
        <f>IFERROR(VLOOKUP(AY1305,vlookup!A$2:I$331,2,FALSE),"")</f>
        <v/>
      </c>
      <c r="BA1305" s="27" t="str">
        <f>IFERROR(VLOOKUP(AY1305,vlookup!A$2:I$331,3,FALSE),"")</f>
        <v/>
      </c>
      <c r="BB1305" s="5"/>
      <c r="BC1305" s="27" t="str">
        <f>IFERROR(VLOOKUP(BB1305,vlookup!D$2:E$331,2,FALSE),"")</f>
        <v/>
      </c>
      <c r="BD1305" s="5"/>
      <c r="BE1305" s="27" t="str">
        <f t="shared" si="211"/>
        <v/>
      </c>
      <c r="BF1305" s="27" t="str">
        <f>IFERROR(VLOOKUP(BE1305,vlookup!G$2:I$331,2,FALSE),"")</f>
        <v/>
      </c>
      <c r="BG1305" s="27" t="str">
        <f>IFERROR(VLOOKUP(BE1305,vlookup!G$2:I$331,3,FALSE),"")</f>
        <v/>
      </c>
      <c r="BH1305" s="5"/>
      <c r="BI1305" s="6"/>
      <c r="BJ1305" s="6"/>
      <c r="BK1305" s="6"/>
      <c r="BL1305" s="6"/>
    </row>
    <row r="1306" spans="1:64">
      <c r="A1306" s="4"/>
      <c r="B1306" s="5"/>
      <c r="C1306" s="27" t="str">
        <f>IFERROR(VLOOKUP(B1306,vlookup!A$2:I$331,2,FALSE),"")</f>
        <v/>
      </c>
      <c r="D1306" s="27" t="str">
        <f>IFERROR(VLOOKUP(B1306,vlookup!A$2:I$331,3,FALSE),"")</f>
        <v/>
      </c>
      <c r="E1306" s="5"/>
      <c r="F1306" s="27" t="str">
        <f>IFERROR(VLOOKUP(E1306,vlookup!D$2:E$331,2,FALSE),"")</f>
        <v/>
      </c>
      <c r="G1306" s="5"/>
      <c r="H1306" s="27" t="str">
        <f t="shared" si="202"/>
        <v/>
      </c>
      <c r="I1306" s="27" t="str">
        <f>IFERROR(VLOOKUP(H1306,vlookup!G$2:I$331,2,FALSE),"")</f>
        <v/>
      </c>
      <c r="J1306" s="27" t="str">
        <f>IFERROR(VLOOKUP(H1306,vlookup!G$2:I$331,3,FALSE),"")</f>
        <v/>
      </c>
      <c r="K1306" s="5"/>
      <c r="L1306" s="6"/>
      <c r="M1306" s="6"/>
      <c r="N1306" s="6"/>
      <c r="O1306" s="6"/>
      <c r="P1306" s="6"/>
      <c r="Q1306" s="14" t="str">
        <f t="shared" si="203"/>
        <v/>
      </c>
      <c r="R1306" s="5"/>
      <c r="S1306" s="6"/>
      <c r="T1306" s="6"/>
      <c r="U1306" s="5"/>
      <c r="V1306" s="45">
        <f t="shared" si="204"/>
        <v>0</v>
      </c>
      <c r="W1306" s="45">
        <f t="shared" si="205"/>
        <v>0</v>
      </c>
      <c r="X1306" s="45" t="e">
        <f t="shared" si="206"/>
        <v>#VALUE!</v>
      </c>
      <c r="Y1306" s="45">
        <f>IFERROR(VALUE(V1306),VLOOKUP(V1306,DayReplace[],2,0))</f>
        <v>0</v>
      </c>
      <c r="Z1306" s="45">
        <f>IF(V1306=0,1,
IF(OR(AND(COUNTIF(Table12[Normal and Leap Years],X1306),AA1306=3,Y1306=30),
AND(COUNTIF(Table9[MM Year],X1306),COUNTIF(Table13[Always 29-Day Months],AA1306),Y1306=30)),Y1306
-1,Y1306))</f>
        <v>1</v>
      </c>
      <c r="AA1306" s="45">
        <f>IFERROR(VALUE(W1306),VLOOKUP(W1306,MonthReplace[],2,0))</f>
        <v>0</v>
      </c>
      <c r="AB1306" s="45" t="e">
        <f>IF(COUNTIF(Table9[MM Year],X1306),VLOOKUP(AA1306,MonthSerial[],VLOOKUP(X1306,Table9[],3,0)+2,0),DATE(X1306,AA1306,0)-AC1306)</f>
        <v>#VALUE!</v>
      </c>
      <c r="AC1306" s="45" t="e">
        <f>IF(COUNTIF(Table9[MM Year],X1306),
VLOOKUP(X1306,Table9[],5,0),
DATE(X1306,1,0))</f>
        <v>#VALUE!</v>
      </c>
      <c r="AD1306" s="46" t="e">
        <f>IF(AA1306=0,DATE(YEAR(AC1306+1),7,16),
IF(V1306=0,IF(COUNTIF(Table9[MM Year],X1306),AC1306+AB1306+Z1306+15-DAY(AC1306+AB1306+Z1306+15)+16,AC1306+AB1306+Z1306-DAY(AC1306+AB1306+Z1306)+16),
IF(COUNTIF(Table9[MM Year],X1306),
IF(AC1306+AB1306+Z1306&lt;VLOOKUP(X1306,Table9[],7,0),AC1306
+AB1306+Z1306+VLOOKUP(X1306,Table9[],4,0),AC1306+AB1306+Z1306),AC1306
+AB1306+Z1306)))</f>
        <v>#VALUE!</v>
      </c>
      <c r="AE1306" s="42"/>
      <c r="AF1306" s="15" t="str">
        <f>IFERROR(IF(COUNTIF(Table9[MM Year],X1306),
IF(AD1306&lt;VLOOKUP(X1306,Table9[],7,0),AD1306
+VLOOKUP(X1306,Table9[],4,0),AD1306),AD1306
),"")</f>
        <v/>
      </c>
      <c r="AG1306" s="5"/>
      <c r="AH1306" s="5"/>
      <c r="AI1306" s="5"/>
      <c r="AJ1306" s="6"/>
      <c r="AK1306" s="6"/>
      <c r="AL1306" s="12" t="str">
        <f t="shared" si="207"/>
        <v/>
      </c>
      <c r="AM1306" s="5"/>
      <c r="AN1306" s="27" t="str">
        <f t="shared" si="208"/>
        <v/>
      </c>
      <c r="AO1306" s="5"/>
      <c r="AP1306" s="5"/>
      <c r="AQ1306" s="6"/>
      <c r="AR1306" s="12" t="str">
        <f t="shared" si="209"/>
        <v/>
      </c>
      <c r="AS1306" s="6"/>
      <c r="AT1306" s="5"/>
      <c r="AU1306" s="53"/>
      <c r="AV1306" s="53"/>
      <c r="AW1306" s="54"/>
      <c r="AX1306" s="15" t="str">
        <f t="shared" si="210"/>
        <v/>
      </c>
      <c r="AY1306" s="5"/>
      <c r="AZ1306" s="27" t="str">
        <f>IFERROR(VLOOKUP(AY1306,vlookup!A$2:I$331,2,FALSE),"")</f>
        <v/>
      </c>
      <c r="BA1306" s="27" t="str">
        <f>IFERROR(VLOOKUP(AY1306,vlookup!A$2:I$331,3,FALSE),"")</f>
        <v/>
      </c>
      <c r="BB1306" s="5"/>
      <c r="BC1306" s="27" t="str">
        <f>IFERROR(VLOOKUP(BB1306,vlookup!D$2:E$331,2,FALSE),"")</f>
        <v/>
      </c>
      <c r="BD1306" s="5"/>
      <c r="BE1306" s="27" t="str">
        <f t="shared" si="211"/>
        <v/>
      </c>
      <c r="BF1306" s="27" t="str">
        <f>IFERROR(VLOOKUP(BE1306,vlookup!G$2:I$331,2,FALSE),"")</f>
        <v/>
      </c>
      <c r="BG1306" s="27" t="str">
        <f>IFERROR(VLOOKUP(BE1306,vlookup!G$2:I$331,3,FALSE),"")</f>
        <v/>
      </c>
      <c r="BH1306" s="5"/>
      <c r="BI1306" s="6"/>
      <c r="BJ1306" s="6"/>
      <c r="BK1306" s="6"/>
      <c r="BL1306" s="6"/>
    </row>
    <row r="1307" spans="1:64">
      <c r="A1307" s="4"/>
      <c r="B1307" s="5"/>
      <c r="C1307" s="27" t="str">
        <f>IFERROR(VLOOKUP(B1307,vlookup!A$2:I$331,2,FALSE),"")</f>
        <v/>
      </c>
      <c r="D1307" s="27" t="str">
        <f>IFERROR(VLOOKUP(B1307,vlookup!A$2:I$331,3,FALSE),"")</f>
        <v/>
      </c>
      <c r="E1307" s="5"/>
      <c r="F1307" s="27" t="str">
        <f>IFERROR(VLOOKUP(E1307,vlookup!D$2:E$331,2,FALSE),"")</f>
        <v/>
      </c>
      <c r="G1307" s="5"/>
      <c r="H1307" s="27" t="str">
        <f t="shared" si="202"/>
        <v/>
      </c>
      <c r="I1307" s="27" t="str">
        <f>IFERROR(VLOOKUP(H1307,vlookup!G$2:I$331,2,FALSE),"")</f>
        <v/>
      </c>
      <c r="J1307" s="27" t="str">
        <f>IFERROR(VLOOKUP(H1307,vlookup!G$2:I$331,3,FALSE),"")</f>
        <v/>
      </c>
      <c r="K1307" s="5"/>
      <c r="L1307" s="6"/>
      <c r="M1307" s="6"/>
      <c r="N1307" s="6"/>
      <c r="O1307" s="6"/>
      <c r="P1307" s="6"/>
      <c r="Q1307" s="14" t="str">
        <f t="shared" si="203"/>
        <v/>
      </c>
      <c r="R1307" s="5"/>
      <c r="S1307" s="6"/>
      <c r="T1307" s="6"/>
      <c r="U1307" s="5"/>
      <c r="V1307" s="45">
        <f t="shared" si="204"/>
        <v>0</v>
      </c>
      <c r="W1307" s="45">
        <f t="shared" si="205"/>
        <v>0</v>
      </c>
      <c r="X1307" s="45" t="e">
        <f t="shared" si="206"/>
        <v>#VALUE!</v>
      </c>
      <c r="Y1307" s="45">
        <f>IFERROR(VALUE(V1307),VLOOKUP(V1307,DayReplace[],2,0))</f>
        <v>0</v>
      </c>
      <c r="Z1307" s="45">
        <f>IF(V1307=0,1,
IF(OR(AND(COUNTIF(Table12[Normal and Leap Years],X1307),AA1307=3,Y1307=30),
AND(COUNTIF(Table9[MM Year],X1307),COUNTIF(Table13[Always 29-Day Months],AA1307),Y1307=30)),Y1307
-1,Y1307))</f>
        <v>1</v>
      </c>
      <c r="AA1307" s="45">
        <f>IFERROR(VALUE(W1307),VLOOKUP(W1307,MonthReplace[],2,0))</f>
        <v>0</v>
      </c>
      <c r="AB1307" s="45" t="e">
        <f>IF(COUNTIF(Table9[MM Year],X1307),VLOOKUP(AA1307,MonthSerial[],VLOOKUP(X1307,Table9[],3,0)+2,0),DATE(X1307,AA1307,0)-AC1307)</f>
        <v>#VALUE!</v>
      </c>
      <c r="AC1307" s="45" t="e">
        <f>IF(COUNTIF(Table9[MM Year],X1307),
VLOOKUP(X1307,Table9[],5,0),
DATE(X1307,1,0))</f>
        <v>#VALUE!</v>
      </c>
      <c r="AD1307" s="46" t="e">
        <f>IF(AA1307=0,DATE(YEAR(AC1307+1),7,16),
IF(V1307=0,IF(COUNTIF(Table9[MM Year],X1307),AC1307+AB1307+Z1307+15-DAY(AC1307+AB1307+Z1307+15)+16,AC1307+AB1307+Z1307-DAY(AC1307+AB1307+Z1307)+16),
IF(COUNTIF(Table9[MM Year],X1307),
IF(AC1307+AB1307+Z1307&lt;VLOOKUP(X1307,Table9[],7,0),AC1307
+AB1307+Z1307+VLOOKUP(X1307,Table9[],4,0),AC1307+AB1307+Z1307),AC1307
+AB1307+Z1307)))</f>
        <v>#VALUE!</v>
      </c>
      <c r="AE1307" s="42"/>
      <c r="AF1307" s="15" t="str">
        <f>IFERROR(IF(COUNTIF(Table9[MM Year],X1307),
IF(AD1307&lt;VLOOKUP(X1307,Table9[],7,0),AD1307
+VLOOKUP(X1307,Table9[],4,0),AD1307),AD1307
),"")</f>
        <v/>
      </c>
      <c r="AG1307" s="5"/>
      <c r="AH1307" s="5"/>
      <c r="AI1307" s="5"/>
      <c r="AJ1307" s="6"/>
      <c r="AK1307" s="6"/>
      <c r="AL1307" s="12" t="str">
        <f t="shared" si="207"/>
        <v/>
      </c>
      <c r="AM1307" s="5"/>
      <c r="AN1307" s="27" t="str">
        <f t="shared" si="208"/>
        <v/>
      </c>
      <c r="AO1307" s="5"/>
      <c r="AP1307" s="5"/>
      <c r="AQ1307" s="6"/>
      <c r="AR1307" s="12" t="str">
        <f t="shared" si="209"/>
        <v/>
      </c>
      <c r="AS1307" s="6"/>
      <c r="AT1307" s="5"/>
      <c r="AU1307" s="53"/>
      <c r="AV1307" s="53"/>
      <c r="AW1307" s="54"/>
      <c r="AX1307" s="15" t="str">
        <f t="shared" si="210"/>
        <v/>
      </c>
      <c r="AY1307" s="5"/>
      <c r="AZ1307" s="27" t="str">
        <f>IFERROR(VLOOKUP(AY1307,vlookup!A$2:I$331,2,FALSE),"")</f>
        <v/>
      </c>
      <c r="BA1307" s="27" t="str">
        <f>IFERROR(VLOOKUP(AY1307,vlookup!A$2:I$331,3,FALSE),"")</f>
        <v/>
      </c>
      <c r="BB1307" s="5"/>
      <c r="BC1307" s="27" t="str">
        <f>IFERROR(VLOOKUP(BB1307,vlookup!D$2:E$331,2,FALSE),"")</f>
        <v/>
      </c>
      <c r="BD1307" s="5"/>
      <c r="BE1307" s="27" t="str">
        <f t="shared" si="211"/>
        <v/>
      </c>
      <c r="BF1307" s="27" t="str">
        <f>IFERROR(VLOOKUP(BE1307,vlookup!G$2:I$331,2,FALSE),"")</f>
        <v/>
      </c>
      <c r="BG1307" s="27" t="str">
        <f>IFERROR(VLOOKUP(BE1307,vlookup!G$2:I$331,3,FALSE),"")</f>
        <v/>
      </c>
      <c r="BH1307" s="5"/>
      <c r="BI1307" s="6"/>
      <c r="BJ1307" s="6"/>
      <c r="BK1307" s="6"/>
      <c r="BL1307" s="6"/>
    </row>
    <row r="1308" spans="1:64">
      <c r="A1308" s="4"/>
      <c r="B1308" s="5"/>
      <c r="C1308" s="27" t="str">
        <f>IFERROR(VLOOKUP(B1308,vlookup!A$2:I$331,2,FALSE),"")</f>
        <v/>
      </c>
      <c r="D1308" s="27" t="str">
        <f>IFERROR(VLOOKUP(B1308,vlookup!A$2:I$331,3,FALSE),"")</f>
        <v/>
      </c>
      <c r="E1308" s="5"/>
      <c r="F1308" s="27" t="str">
        <f>IFERROR(VLOOKUP(E1308,vlookup!D$2:E$331,2,FALSE),"")</f>
        <v/>
      </c>
      <c r="G1308" s="5"/>
      <c r="H1308" s="27" t="str">
        <f t="shared" si="202"/>
        <v/>
      </c>
      <c r="I1308" s="27" t="str">
        <f>IFERROR(VLOOKUP(H1308,vlookup!G$2:I$331,2,FALSE),"")</f>
        <v/>
      </c>
      <c r="J1308" s="27" t="str">
        <f>IFERROR(VLOOKUP(H1308,vlookup!G$2:I$331,3,FALSE),"")</f>
        <v/>
      </c>
      <c r="K1308" s="5"/>
      <c r="L1308" s="6"/>
      <c r="M1308" s="6"/>
      <c r="N1308" s="6"/>
      <c r="O1308" s="6"/>
      <c r="P1308" s="6"/>
      <c r="Q1308" s="14" t="str">
        <f t="shared" si="203"/>
        <v/>
      </c>
      <c r="R1308" s="5"/>
      <c r="S1308" s="6"/>
      <c r="T1308" s="6"/>
      <c r="U1308" s="5"/>
      <c r="V1308" s="45">
        <f t="shared" si="204"/>
        <v>0</v>
      </c>
      <c r="W1308" s="45">
        <f t="shared" si="205"/>
        <v>0</v>
      </c>
      <c r="X1308" s="45" t="e">
        <f t="shared" si="206"/>
        <v>#VALUE!</v>
      </c>
      <c r="Y1308" s="45">
        <f>IFERROR(VALUE(V1308),VLOOKUP(V1308,DayReplace[],2,0))</f>
        <v>0</v>
      </c>
      <c r="Z1308" s="45">
        <f>IF(V1308=0,1,
IF(OR(AND(COUNTIF(Table12[Normal and Leap Years],X1308),AA1308=3,Y1308=30),
AND(COUNTIF(Table9[MM Year],X1308),COUNTIF(Table13[Always 29-Day Months],AA1308),Y1308=30)),Y1308
-1,Y1308))</f>
        <v>1</v>
      </c>
      <c r="AA1308" s="45">
        <f>IFERROR(VALUE(W1308),VLOOKUP(W1308,MonthReplace[],2,0))</f>
        <v>0</v>
      </c>
      <c r="AB1308" s="45" t="e">
        <f>IF(COUNTIF(Table9[MM Year],X1308),VLOOKUP(AA1308,MonthSerial[],VLOOKUP(X1308,Table9[],3,0)+2,0),DATE(X1308,AA1308,0)-AC1308)</f>
        <v>#VALUE!</v>
      </c>
      <c r="AC1308" s="45" t="e">
        <f>IF(COUNTIF(Table9[MM Year],X1308),
VLOOKUP(X1308,Table9[],5,0),
DATE(X1308,1,0))</f>
        <v>#VALUE!</v>
      </c>
      <c r="AD1308" s="46" t="e">
        <f>IF(AA1308=0,DATE(YEAR(AC1308+1),7,16),
IF(V1308=0,IF(COUNTIF(Table9[MM Year],X1308),AC1308+AB1308+Z1308+15-DAY(AC1308+AB1308+Z1308+15)+16,AC1308+AB1308+Z1308-DAY(AC1308+AB1308+Z1308)+16),
IF(COUNTIF(Table9[MM Year],X1308),
IF(AC1308+AB1308+Z1308&lt;VLOOKUP(X1308,Table9[],7,0),AC1308
+AB1308+Z1308+VLOOKUP(X1308,Table9[],4,0),AC1308+AB1308+Z1308),AC1308
+AB1308+Z1308)))</f>
        <v>#VALUE!</v>
      </c>
      <c r="AE1308" s="42"/>
      <c r="AF1308" s="15" t="str">
        <f>IFERROR(IF(COUNTIF(Table9[MM Year],X1308),
IF(AD1308&lt;VLOOKUP(X1308,Table9[],7,0),AD1308
+VLOOKUP(X1308,Table9[],4,0),AD1308),AD1308
),"")</f>
        <v/>
      </c>
      <c r="AG1308" s="5"/>
      <c r="AH1308" s="5"/>
      <c r="AI1308" s="5"/>
      <c r="AJ1308" s="6"/>
      <c r="AK1308" s="6"/>
      <c r="AL1308" s="12" t="str">
        <f t="shared" si="207"/>
        <v/>
      </c>
      <c r="AM1308" s="5"/>
      <c r="AN1308" s="27" t="str">
        <f t="shared" si="208"/>
        <v/>
      </c>
      <c r="AO1308" s="5"/>
      <c r="AP1308" s="5"/>
      <c r="AQ1308" s="6"/>
      <c r="AR1308" s="12" t="str">
        <f t="shared" si="209"/>
        <v/>
      </c>
      <c r="AS1308" s="6"/>
      <c r="AT1308" s="5"/>
      <c r="AU1308" s="53"/>
      <c r="AV1308" s="53"/>
      <c r="AW1308" s="54"/>
      <c r="AX1308" s="15" t="str">
        <f t="shared" si="210"/>
        <v/>
      </c>
      <c r="AY1308" s="5"/>
      <c r="AZ1308" s="27" t="str">
        <f>IFERROR(VLOOKUP(AY1308,vlookup!A$2:I$331,2,FALSE),"")</f>
        <v/>
      </c>
      <c r="BA1308" s="27" t="str">
        <f>IFERROR(VLOOKUP(AY1308,vlookup!A$2:I$331,3,FALSE),"")</f>
        <v/>
      </c>
      <c r="BB1308" s="5"/>
      <c r="BC1308" s="27" t="str">
        <f>IFERROR(VLOOKUP(BB1308,vlookup!D$2:E$331,2,FALSE),"")</f>
        <v/>
      </c>
      <c r="BD1308" s="5"/>
      <c r="BE1308" s="27" t="str">
        <f t="shared" si="211"/>
        <v/>
      </c>
      <c r="BF1308" s="27" t="str">
        <f>IFERROR(VLOOKUP(BE1308,vlookup!G$2:I$331,2,FALSE),"")</f>
        <v/>
      </c>
      <c r="BG1308" s="27" t="str">
        <f>IFERROR(VLOOKUP(BE1308,vlookup!G$2:I$331,3,FALSE),"")</f>
        <v/>
      </c>
      <c r="BH1308" s="5"/>
      <c r="BI1308" s="6"/>
      <c r="BJ1308" s="6"/>
      <c r="BK1308" s="6"/>
      <c r="BL1308" s="6"/>
    </row>
    <row r="1309" spans="1:64">
      <c r="A1309" s="4"/>
      <c r="B1309" s="5"/>
      <c r="C1309" s="27" t="str">
        <f>IFERROR(VLOOKUP(B1309,vlookup!A$2:I$331,2,FALSE),"")</f>
        <v/>
      </c>
      <c r="D1309" s="27" t="str">
        <f>IFERROR(VLOOKUP(B1309,vlookup!A$2:I$331,3,FALSE),"")</f>
        <v/>
      </c>
      <c r="E1309" s="5"/>
      <c r="F1309" s="27" t="str">
        <f>IFERROR(VLOOKUP(E1309,vlookup!D$2:E$331,2,FALSE),"")</f>
        <v/>
      </c>
      <c r="G1309" s="5"/>
      <c r="H1309" s="27" t="str">
        <f t="shared" si="202"/>
        <v/>
      </c>
      <c r="I1309" s="27" t="str">
        <f>IFERROR(VLOOKUP(H1309,vlookup!G$2:I$331,2,FALSE),"")</f>
        <v/>
      </c>
      <c r="J1309" s="27" t="str">
        <f>IFERROR(VLOOKUP(H1309,vlookup!G$2:I$331,3,FALSE),"")</f>
        <v/>
      </c>
      <c r="K1309" s="5"/>
      <c r="L1309" s="6"/>
      <c r="M1309" s="6"/>
      <c r="N1309" s="6"/>
      <c r="O1309" s="6"/>
      <c r="P1309" s="6"/>
      <c r="Q1309" s="14" t="str">
        <f t="shared" si="203"/>
        <v/>
      </c>
      <c r="R1309" s="5"/>
      <c r="S1309" s="6"/>
      <c r="T1309" s="6"/>
      <c r="U1309" s="5"/>
      <c r="V1309" s="45">
        <f t="shared" si="204"/>
        <v>0</v>
      </c>
      <c r="W1309" s="45">
        <f t="shared" si="205"/>
        <v>0</v>
      </c>
      <c r="X1309" s="45" t="e">
        <f t="shared" si="206"/>
        <v>#VALUE!</v>
      </c>
      <c r="Y1309" s="45">
        <f>IFERROR(VALUE(V1309),VLOOKUP(V1309,DayReplace[],2,0))</f>
        <v>0</v>
      </c>
      <c r="Z1309" s="45">
        <f>IF(V1309=0,1,
IF(OR(AND(COUNTIF(Table12[Normal and Leap Years],X1309),AA1309=3,Y1309=30),
AND(COUNTIF(Table9[MM Year],X1309),COUNTIF(Table13[Always 29-Day Months],AA1309),Y1309=30)),Y1309
-1,Y1309))</f>
        <v>1</v>
      </c>
      <c r="AA1309" s="45">
        <f>IFERROR(VALUE(W1309),VLOOKUP(W1309,MonthReplace[],2,0))</f>
        <v>0</v>
      </c>
      <c r="AB1309" s="45" t="e">
        <f>IF(COUNTIF(Table9[MM Year],X1309),VLOOKUP(AA1309,MonthSerial[],VLOOKUP(X1309,Table9[],3,0)+2,0),DATE(X1309,AA1309,0)-AC1309)</f>
        <v>#VALUE!</v>
      </c>
      <c r="AC1309" s="45" t="e">
        <f>IF(COUNTIF(Table9[MM Year],X1309),
VLOOKUP(X1309,Table9[],5,0),
DATE(X1309,1,0))</f>
        <v>#VALUE!</v>
      </c>
      <c r="AD1309" s="46" t="e">
        <f>IF(AA1309=0,DATE(YEAR(AC1309+1),7,16),
IF(V1309=0,IF(COUNTIF(Table9[MM Year],X1309),AC1309+AB1309+Z1309+15-DAY(AC1309+AB1309+Z1309+15)+16,AC1309+AB1309+Z1309-DAY(AC1309+AB1309+Z1309)+16),
IF(COUNTIF(Table9[MM Year],X1309),
IF(AC1309+AB1309+Z1309&lt;VLOOKUP(X1309,Table9[],7,0),AC1309
+AB1309+Z1309+VLOOKUP(X1309,Table9[],4,0),AC1309+AB1309+Z1309),AC1309
+AB1309+Z1309)))</f>
        <v>#VALUE!</v>
      </c>
      <c r="AE1309" s="42"/>
      <c r="AF1309" s="15" t="str">
        <f>IFERROR(IF(COUNTIF(Table9[MM Year],X1309),
IF(AD1309&lt;VLOOKUP(X1309,Table9[],7,0),AD1309
+VLOOKUP(X1309,Table9[],4,0),AD1309),AD1309
),"")</f>
        <v/>
      </c>
      <c r="AG1309" s="5"/>
      <c r="AH1309" s="5"/>
      <c r="AI1309" s="5"/>
      <c r="AJ1309" s="6"/>
      <c r="AK1309" s="6"/>
      <c r="AL1309" s="12" t="str">
        <f t="shared" si="207"/>
        <v/>
      </c>
      <c r="AM1309" s="5"/>
      <c r="AN1309" s="27" t="str">
        <f t="shared" si="208"/>
        <v/>
      </c>
      <c r="AO1309" s="5"/>
      <c r="AP1309" s="5"/>
      <c r="AQ1309" s="6"/>
      <c r="AR1309" s="12" t="str">
        <f t="shared" si="209"/>
        <v/>
      </c>
      <c r="AS1309" s="6"/>
      <c r="AT1309" s="5"/>
      <c r="AU1309" s="53"/>
      <c r="AV1309" s="53"/>
      <c r="AW1309" s="54"/>
      <c r="AX1309" s="15" t="str">
        <f t="shared" si="210"/>
        <v/>
      </c>
      <c r="AY1309" s="5"/>
      <c r="AZ1309" s="27" t="str">
        <f>IFERROR(VLOOKUP(AY1309,vlookup!A$2:I$331,2,FALSE),"")</f>
        <v/>
      </c>
      <c r="BA1309" s="27" t="str">
        <f>IFERROR(VLOOKUP(AY1309,vlookup!A$2:I$331,3,FALSE),"")</f>
        <v/>
      </c>
      <c r="BB1309" s="5"/>
      <c r="BC1309" s="27" t="str">
        <f>IFERROR(VLOOKUP(BB1309,vlookup!D$2:E$331,2,FALSE),"")</f>
        <v/>
      </c>
      <c r="BD1309" s="5"/>
      <c r="BE1309" s="27" t="str">
        <f t="shared" si="211"/>
        <v/>
      </c>
      <c r="BF1309" s="27" t="str">
        <f>IFERROR(VLOOKUP(BE1309,vlookup!G$2:I$331,2,FALSE),"")</f>
        <v/>
      </c>
      <c r="BG1309" s="27" t="str">
        <f>IFERROR(VLOOKUP(BE1309,vlookup!G$2:I$331,3,FALSE),"")</f>
        <v/>
      </c>
      <c r="BH1309" s="5"/>
      <c r="BI1309" s="6"/>
      <c r="BJ1309" s="6"/>
      <c r="BK1309" s="6"/>
      <c r="BL1309" s="6"/>
    </row>
    <row r="1310" spans="1:64">
      <c r="A1310" s="4"/>
      <c r="B1310" s="5"/>
      <c r="C1310" s="27" t="str">
        <f>IFERROR(VLOOKUP(B1310,vlookup!A$2:I$331,2,FALSE),"")</f>
        <v/>
      </c>
      <c r="D1310" s="27" t="str">
        <f>IFERROR(VLOOKUP(B1310,vlookup!A$2:I$331,3,FALSE),"")</f>
        <v/>
      </c>
      <c r="E1310" s="5"/>
      <c r="F1310" s="27" t="str">
        <f>IFERROR(VLOOKUP(E1310,vlookup!D$2:E$331,2,FALSE),"")</f>
        <v/>
      </c>
      <c r="G1310" s="5"/>
      <c r="H1310" s="27" t="str">
        <f t="shared" si="202"/>
        <v/>
      </c>
      <c r="I1310" s="27" t="str">
        <f>IFERROR(VLOOKUP(H1310,vlookup!G$2:I$331,2,FALSE),"")</f>
        <v/>
      </c>
      <c r="J1310" s="27" t="str">
        <f>IFERROR(VLOOKUP(H1310,vlookup!G$2:I$331,3,FALSE),"")</f>
        <v/>
      </c>
      <c r="K1310" s="5"/>
      <c r="L1310" s="6"/>
      <c r="M1310" s="6"/>
      <c r="N1310" s="6"/>
      <c r="O1310" s="6"/>
      <c r="P1310" s="6"/>
      <c r="Q1310" s="14" t="str">
        <f t="shared" si="203"/>
        <v/>
      </c>
      <c r="R1310" s="5"/>
      <c r="S1310" s="6"/>
      <c r="T1310" s="6"/>
      <c r="U1310" s="5"/>
      <c r="V1310" s="45">
        <f t="shared" si="204"/>
        <v>0</v>
      </c>
      <c r="W1310" s="45">
        <f t="shared" si="205"/>
        <v>0</v>
      </c>
      <c r="X1310" s="45" t="e">
        <f t="shared" si="206"/>
        <v>#VALUE!</v>
      </c>
      <c r="Y1310" s="45">
        <f>IFERROR(VALUE(V1310),VLOOKUP(V1310,DayReplace[],2,0))</f>
        <v>0</v>
      </c>
      <c r="Z1310" s="45">
        <f>IF(V1310=0,1,
IF(OR(AND(COUNTIF(Table12[Normal and Leap Years],X1310),AA1310=3,Y1310=30),
AND(COUNTIF(Table9[MM Year],X1310),COUNTIF(Table13[Always 29-Day Months],AA1310),Y1310=30)),Y1310
-1,Y1310))</f>
        <v>1</v>
      </c>
      <c r="AA1310" s="45">
        <f>IFERROR(VALUE(W1310),VLOOKUP(W1310,MonthReplace[],2,0))</f>
        <v>0</v>
      </c>
      <c r="AB1310" s="45" t="e">
        <f>IF(COUNTIF(Table9[MM Year],X1310),VLOOKUP(AA1310,MonthSerial[],VLOOKUP(X1310,Table9[],3,0)+2,0),DATE(X1310,AA1310,0)-AC1310)</f>
        <v>#VALUE!</v>
      </c>
      <c r="AC1310" s="45" t="e">
        <f>IF(COUNTIF(Table9[MM Year],X1310),
VLOOKUP(X1310,Table9[],5,0),
DATE(X1310,1,0))</f>
        <v>#VALUE!</v>
      </c>
      <c r="AD1310" s="46" t="e">
        <f>IF(AA1310=0,DATE(YEAR(AC1310+1),7,16),
IF(V1310=0,IF(COUNTIF(Table9[MM Year],X1310),AC1310+AB1310+Z1310+15-DAY(AC1310+AB1310+Z1310+15)+16,AC1310+AB1310+Z1310-DAY(AC1310+AB1310+Z1310)+16),
IF(COUNTIF(Table9[MM Year],X1310),
IF(AC1310+AB1310+Z1310&lt;VLOOKUP(X1310,Table9[],7,0),AC1310
+AB1310+Z1310+VLOOKUP(X1310,Table9[],4,0),AC1310+AB1310+Z1310),AC1310
+AB1310+Z1310)))</f>
        <v>#VALUE!</v>
      </c>
      <c r="AE1310" s="42"/>
      <c r="AF1310" s="15" t="str">
        <f>IFERROR(IF(COUNTIF(Table9[MM Year],X1310),
IF(AD1310&lt;VLOOKUP(X1310,Table9[],7,0),AD1310
+VLOOKUP(X1310,Table9[],4,0),AD1310),AD1310
),"")</f>
        <v/>
      </c>
      <c r="AG1310" s="5"/>
      <c r="AH1310" s="5"/>
      <c r="AI1310" s="5"/>
      <c r="AJ1310" s="6"/>
      <c r="AK1310" s="6"/>
      <c r="AL1310" s="12" t="str">
        <f t="shared" si="207"/>
        <v/>
      </c>
      <c r="AM1310" s="5"/>
      <c r="AN1310" s="27" t="str">
        <f t="shared" si="208"/>
        <v/>
      </c>
      <c r="AO1310" s="5"/>
      <c r="AP1310" s="5"/>
      <c r="AQ1310" s="6"/>
      <c r="AR1310" s="12" t="str">
        <f t="shared" si="209"/>
        <v/>
      </c>
      <c r="AS1310" s="6"/>
      <c r="AT1310" s="5"/>
      <c r="AU1310" s="53"/>
      <c r="AV1310" s="53"/>
      <c r="AW1310" s="54"/>
      <c r="AX1310" s="15" t="str">
        <f t="shared" si="210"/>
        <v/>
      </c>
      <c r="AY1310" s="5"/>
      <c r="AZ1310" s="27" t="str">
        <f>IFERROR(VLOOKUP(AY1310,vlookup!A$2:I$331,2,FALSE),"")</f>
        <v/>
      </c>
      <c r="BA1310" s="27" t="str">
        <f>IFERROR(VLOOKUP(AY1310,vlookup!A$2:I$331,3,FALSE),"")</f>
        <v/>
      </c>
      <c r="BB1310" s="5"/>
      <c r="BC1310" s="27" t="str">
        <f>IFERROR(VLOOKUP(BB1310,vlookup!D$2:E$331,2,FALSE),"")</f>
        <v/>
      </c>
      <c r="BD1310" s="5"/>
      <c r="BE1310" s="27" t="str">
        <f t="shared" si="211"/>
        <v/>
      </c>
      <c r="BF1310" s="27" t="str">
        <f>IFERROR(VLOOKUP(BE1310,vlookup!G$2:I$331,2,FALSE),"")</f>
        <v/>
      </c>
      <c r="BG1310" s="27" t="str">
        <f>IFERROR(VLOOKUP(BE1310,vlookup!G$2:I$331,3,FALSE),"")</f>
        <v/>
      </c>
      <c r="BH1310" s="5"/>
      <c r="BI1310" s="6"/>
      <c r="BJ1310" s="6"/>
      <c r="BK1310" s="6"/>
      <c r="BL1310" s="6"/>
    </row>
    <row r="1311" spans="1:64">
      <c r="A1311" s="4"/>
      <c r="B1311" s="5"/>
      <c r="C1311" s="27" t="str">
        <f>IFERROR(VLOOKUP(B1311,vlookup!A$2:I$331,2,FALSE),"")</f>
        <v/>
      </c>
      <c r="D1311" s="27" t="str">
        <f>IFERROR(VLOOKUP(B1311,vlookup!A$2:I$331,3,FALSE),"")</f>
        <v/>
      </c>
      <c r="E1311" s="5"/>
      <c r="F1311" s="27" t="str">
        <f>IFERROR(VLOOKUP(E1311,vlookup!D$2:E$331,2,FALSE),"")</f>
        <v/>
      </c>
      <c r="G1311" s="5"/>
      <c r="H1311" s="27" t="str">
        <f t="shared" si="202"/>
        <v/>
      </c>
      <c r="I1311" s="27" t="str">
        <f>IFERROR(VLOOKUP(H1311,vlookup!G$2:I$331,2,FALSE),"")</f>
        <v/>
      </c>
      <c r="J1311" s="27" t="str">
        <f>IFERROR(VLOOKUP(H1311,vlookup!G$2:I$331,3,FALSE),"")</f>
        <v/>
      </c>
      <c r="K1311" s="5"/>
      <c r="L1311" s="6"/>
      <c r="M1311" s="6"/>
      <c r="N1311" s="6"/>
      <c r="O1311" s="6"/>
      <c r="P1311" s="6"/>
      <c r="Q1311" s="14" t="str">
        <f t="shared" si="203"/>
        <v/>
      </c>
      <c r="R1311" s="5"/>
      <c r="S1311" s="6"/>
      <c r="T1311" s="6"/>
      <c r="U1311" s="5"/>
      <c r="V1311" s="45">
        <f t="shared" si="204"/>
        <v>0</v>
      </c>
      <c r="W1311" s="45">
        <f t="shared" si="205"/>
        <v>0</v>
      </c>
      <c r="X1311" s="45" t="e">
        <f t="shared" si="206"/>
        <v>#VALUE!</v>
      </c>
      <c r="Y1311" s="45">
        <f>IFERROR(VALUE(V1311),VLOOKUP(V1311,DayReplace[],2,0))</f>
        <v>0</v>
      </c>
      <c r="Z1311" s="45">
        <f>IF(V1311=0,1,
IF(OR(AND(COUNTIF(Table12[Normal and Leap Years],X1311),AA1311=3,Y1311=30),
AND(COUNTIF(Table9[MM Year],X1311),COUNTIF(Table13[Always 29-Day Months],AA1311),Y1311=30)),Y1311
-1,Y1311))</f>
        <v>1</v>
      </c>
      <c r="AA1311" s="45">
        <f>IFERROR(VALUE(W1311),VLOOKUP(W1311,MonthReplace[],2,0))</f>
        <v>0</v>
      </c>
      <c r="AB1311" s="45" t="e">
        <f>IF(COUNTIF(Table9[MM Year],X1311),VLOOKUP(AA1311,MonthSerial[],VLOOKUP(X1311,Table9[],3,0)+2,0),DATE(X1311,AA1311,0)-AC1311)</f>
        <v>#VALUE!</v>
      </c>
      <c r="AC1311" s="45" t="e">
        <f>IF(COUNTIF(Table9[MM Year],X1311),
VLOOKUP(X1311,Table9[],5,0),
DATE(X1311,1,0))</f>
        <v>#VALUE!</v>
      </c>
      <c r="AD1311" s="46" t="e">
        <f>IF(AA1311=0,DATE(YEAR(AC1311+1),7,16),
IF(V1311=0,IF(COUNTIF(Table9[MM Year],X1311),AC1311+AB1311+Z1311+15-DAY(AC1311+AB1311+Z1311+15)+16,AC1311+AB1311+Z1311-DAY(AC1311+AB1311+Z1311)+16),
IF(COUNTIF(Table9[MM Year],X1311),
IF(AC1311+AB1311+Z1311&lt;VLOOKUP(X1311,Table9[],7,0),AC1311
+AB1311+Z1311+VLOOKUP(X1311,Table9[],4,0),AC1311+AB1311+Z1311),AC1311
+AB1311+Z1311)))</f>
        <v>#VALUE!</v>
      </c>
      <c r="AE1311" s="42"/>
      <c r="AF1311" s="15" t="str">
        <f>IFERROR(IF(COUNTIF(Table9[MM Year],X1311),
IF(AD1311&lt;VLOOKUP(X1311,Table9[],7,0),AD1311
+VLOOKUP(X1311,Table9[],4,0),AD1311),AD1311
),"")</f>
        <v/>
      </c>
      <c r="AG1311" s="5"/>
      <c r="AH1311" s="5"/>
      <c r="AI1311" s="5"/>
      <c r="AJ1311" s="6"/>
      <c r="AK1311" s="6"/>
      <c r="AL1311" s="12" t="str">
        <f t="shared" si="207"/>
        <v/>
      </c>
      <c r="AM1311" s="5"/>
      <c r="AN1311" s="27" t="str">
        <f t="shared" si="208"/>
        <v/>
      </c>
      <c r="AO1311" s="5"/>
      <c r="AP1311" s="5"/>
      <c r="AQ1311" s="6"/>
      <c r="AR1311" s="12" t="str">
        <f t="shared" si="209"/>
        <v/>
      </c>
      <c r="AS1311" s="6"/>
      <c r="AT1311" s="5"/>
      <c r="AU1311" s="53"/>
      <c r="AV1311" s="53"/>
      <c r="AW1311" s="54"/>
      <c r="AX1311" s="15" t="str">
        <f t="shared" si="210"/>
        <v/>
      </c>
      <c r="AY1311" s="5"/>
      <c r="AZ1311" s="27" t="str">
        <f>IFERROR(VLOOKUP(AY1311,vlookup!A$2:I$331,2,FALSE),"")</f>
        <v/>
      </c>
      <c r="BA1311" s="27" t="str">
        <f>IFERROR(VLOOKUP(AY1311,vlookup!A$2:I$331,3,FALSE),"")</f>
        <v/>
      </c>
      <c r="BB1311" s="5"/>
      <c r="BC1311" s="27" t="str">
        <f>IFERROR(VLOOKUP(BB1311,vlookup!D$2:E$331,2,FALSE),"")</f>
        <v/>
      </c>
      <c r="BD1311" s="5"/>
      <c r="BE1311" s="27" t="str">
        <f t="shared" si="211"/>
        <v/>
      </c>
      <c r="BF1311" s="27" t="str">
        <f>IFERROR(VLOOKUP(BE1311,vlookup!G$2:I$331,2,FALSE),"")</f>
        <v/>
      </c>
      <c r="BG1311" s="27" t="str">
        <f>IFERROR(VLOOKUP(BE1311,vlookup!G$2:I$331,3,FALSE),"")</f>
        <v/>
      </c>
      <c r="BH1311" s="5"/>
      <c r="BI1311" s="6"/>
      <c r="BJ1311" s="6"/>
      <c r="BK1311" s="6"/>
      <c r="BL1311" s="6"/>
    </row>
    <row r="1312" spans="1:64">
      <c r="A1312" s="4"/>
      <c r="B1312" s="5"/>
      <c r="C1312" s="27" t="str">
        <f>IFERROR(VLOOKUP(B1312,vlookup!A$2:I$331,2,FALSE),"")</f>
        <v/>
      </c>
      <c r="D1312" s="27" t="str">
        <f>IFERROR(VLOOKUP(B1312,vlookup!A$2:I$331,3,FALSE),"")</f>
        <v/>
      </c>
      <c r="E1312" s="5"/>
      <c r="F1312" s="27" t="str">
        <f>IFERROR(VLOOKUP(E1312,vlookup!D$2:E$331,2,FALSE),"")</f>
        <v/>
      </c>
      <c r="G1312" s="5"/>
      <c r="H1312" s="27" t="str">
        <f t="shared" si="202"/>
        <v/>
      </c>
      <c r="I1312" s="27" t="str">
        <f>IFERROR(VLOOKUP(H1312,vlookup!G$2:I$331,2,FALSE),"")</f>
        <v/>
      </c>
      <c r="J1312" s="27" t="str">
        <f>IFERROR(VLOOKUP(H1312,vlookup!G$2:I$331,3,FALSE),"")</f>
        <v/>
      </c>
      <c r="K1312" s="5"/>
      <c r="L1312" s="6"/>
      <c r="M1312" s="6"/>
      <c r="N1312" s="6"/>
      <c r="O1312" s="6"/>
      <c r="P1312" s="6"/>
      <c r="Q1312" s="14" t="str">
        <f t="shared" si="203"/>
        <v/>
      </c>
      <c r="R1312" s="5"/>
      <c r="S1312" s="6"/>
      <c r="T1312" s="6"/>
      <c r="U1312" s="5"/>
      <c r="V1312" s="45">
        <f t="shared" si="204"/>
        <v>0</v>
      </c>
      <c r="W1312" s="45">
        <f t="shared" si="205"/>
        <v>0</v>
      </c>
      <c r="X1312" s="45" t="e">
        <f t="shared" si="206"/>
        <v>#VALUE!</v>
      </c>
      <c r="Y1312" s="45">
        <f>IFERROR(VALUE(V1312),VLOOKUP(V1312,DayReplace[],2,0))</f>
        <v>0</v>
      </c>
      <c r="Z1312" s="45">
        <f>IF(V1312=0,1,
IF(OR(AND(COUNTIF(Table12[Normal and Leap Years],X1312),AA1312=3,Y1312=30),
AND(COUNTIF(Table9[MM Year],X1312),COUNTIF(Table13[Always 29-Day Months],AA1312),Y1312=30)),Y1312
-1,Y1312))</f>
        <v>1</v>
      </c>
      <c r="AA1312" s="45">
        <f>IFERROR(VALUE(W1312),VLOOKUP(W1312,MonthReplace[],2,0))</f>
        <v>0</v>
      </c>
      <c r="AB1312" s="45" t="e">
        <f>IF(COUNTIF(Table9[MM Year],X1312),VLOOKUP(AA1312,MonthSerial[],VLOOKUP(X1312,Table9[],3,0)+2,0),DATE(X1312,AA1312,0)-AC1312)</f>
        <v>#VALUE!</v>
      </c>
      <c r="AC1312" s="45" t="e">
        <f>IF(COUNTIF(Table9[MM Year],X1312),
VLOOKUP(X1312,Table9[],5,0),
DATE(X1312,1,0))</f>
        <v>#VALUE!</v>
      </c>
      <c r="AD1312" s="46" t="e">
        <f>IF(AA1312=0,DATE(YEAR(AC1312+1),7,16),
IF(V1312=0,IF(COUNTIF(Table9[MM Year],X1312),AC1312+AB1312+Z1312+15-DAY(AC1312+AB1312+Z1312+15)+16,AC1312+AB1312+Z1312-DAY(AC1312+AB1312+Z1312)+16),
IF(COUNTIF(Table9[MM Year],X1312),
IF(AC1312+AB1312+Z1312&lt;VLOOKUP(X1312,Table9[],7,0),AC1312
+AB1312+Z1312+VLOOKUP(X1312,Table9[],4,0),AC1312+AB1312+Z1312),AC1312
+AB1312+Z1312)))</f>
        <v>#VALUE!</v>
      </c>
      <c r="AE1312" s="42"/>
      <c r="AF1312" s="15" t="str">
        <f>IFERROR(IF(COUNTIF(Table9[MM Year],X1312),
IF(AD1312&lt;VLOOKUP(X1312,Table9[],7,0),AD1312
+VLOOKUP(X1312,Table9[],4,0),AD1312),AD1312
),"")</f>
        <v/>
      </c>
      <c r="AG1312" s="5"/>
      <c r="AH1312" s="5"/>
      <c r="AI1312" s="5"/>
      <c r="AJ1312" s="6"/>
      <c r="AK1312" s="6"/>
      <c r="AL1312" s="12" t="str">
        <f t="shared" si="207"/>
        <v/>
      </c>
      <c r="AM1312" s="5"/>
      <c r="AN1312" s="27" t="str">
        <f t="shared" si="208"/>
        <v/>
      </c>
      <c r="AO1312" s="5"/>
      <c r="AP1312" s="5"/>
      <c r="AQ1312" s="6"/>
      <c r="AR1312" s="12" t="str">
        <f t="shared" si="209"/>
        <v/>
      </c>
      <c r="AS1312" s="6"/>
      <c r="AT1312" s="5"/>
      <c r="AU1312" s="53"/>
      <c r="AV1312" s="53"/>
      <c r="AW1312" s="54"/>
      <c r="AX1312" s="15" t="str">
        <f t="shared" si="210"/>
        <v/>
      </c>
      <c r="AY1312" s="5"/>
      <c r="AZ1312" s="27" t="str">
        <f>IFERROR(VLOOKUP(AY1312,vlookup!A$2:I$331,2,FALSE),"")</f>
        <v/>
      </c>
      <c r="BA1312" s="27" t="str">
        <f>IFERROR(VLOOKUP(AY1312,vlookup!A$2:I$331,3,FALSE),"")</f>
        <v/>
      </c>
      <c r="BB1312" s="5"/>
      <c r="BC1312" s="27" t="str">
        <f>IFERROR(VLOOKUP(BB1312,vlookup!D$2:E$331,2,FALSE),"")</f>
        <v/>
      </c>
      <c r="BD1312" s="5"/>
      <c r="BE1312" s="27" t="str">
        <f t="shared" si="211"/>
        <v/>
      </c>
      <c r="BF1312" s="27" t="str">
        <f>IFERROR(VLOOKUP(BE1312,vlookup!G$2:I$331,2,FALSE),"")</f>
        <v/>
      </c>
      <c r="BG1312" s="27" t="str">
        <f>IFERROR(VLOOKUP(BE1312,vlookup!G$2:I$331,3,FALSE),"")</f>
        <v/>
      </c>
      <c r="BH1312" s="5"/>
      <c r="BI1312" s="6"/>
      <c r="BJ1312" s="6"/>
      <c r="BK1312" s="6"/>
      <c r="BL1312" s="6"/>
    </row>
    <row r="1313" spans="1:64">
      <c r="A1313" s="4"/>
      <c r="B1313" s="5"/>
      <c r="C1313" s="27" t="str">
        <f>IFERROR(VLOOKUP(B1313,vlookup!A$2:I$331,2,FALSE),"")</f>
        <v/>
      </c>
      <c r="D1313" s="27" t="str">
        <f>IFERROR(VLOOKUP(B1313,vlookup!A$2:I$331,3,FALSE),"")</f>
        <v/>
      </c>
      <c r="E1313" s="5"/>
      <c r="F1313" s="27" t="str">
        <f>IFERROR(VLOOKUP(E1313,vlookup!D$2:E$331,2,FALSE),"")</f>
        <v/>
      </c>
      <c r="G1313" s="5"/>
      <c r="H1313" s="27" t="str">
        <f t="shared" si="202"/>
        <v/>
      </c>
      <c r="I1313" s="27" t="str">
        <f>IFERROR(VLOOKUP(H1313,vlookup!G$2:I$331,2,FALSE),"")</f>
        <v/>
      </c>
      <c r="J1313" s="27" t="str">
        <f>IFERROR(VLOOKUP(H1313,vlookup!G$2:I$331,3,FALSE),"")</f>
        <v/>
      </c>
      <c r="K1313" s="5"/>
      <c r="L1313" s="6"/>
      <c r="M1313" s="6"/>
      <c r="N1313" s="6"/>
      <c r="O1313" s="6"/>
      <c r="P1313" s="6"/>
      <c r="Q1313" s="14" t="str">
        <f t="shared" si="203"/>
        <v/>
      </c>
      <c r="R1313" s="5"/>
      <c r="S1313" s="6"/>
      <c r="T1313" s="6"/>
      <c r="U1313" s="5"/>
      <c r="V1313" s="45">
        <f t="shared" si="204"/>
        <v>0</v>
      </c>
      <c r="W1313" s="45">
        <f t="shared" si="205"/>
        <v>0</v>
      </c>
      <c r="X1313" s="45" t="e">
        <f t="shared" si="206"/>
        <v>#VALUE!</v>
      </c>
      <c r="Y1313" s="45">
        <f>IFERROR(VALUE(V1313),VLOOKUP(V1313,DayReplace[],2,0))</f>
        <v>0</v>
      </c>
      <c r="Z1313" s="45">
        <f>IF(V1313=0,1,
IF(OR(AND(COUNTIF(Table12[Normal and Leap Years],X1313),AA1313=3,Y1313=30),
AND(COUNTIF(Table9[MM Year],X1313),COUNTIF(Table13[Always 29-Day Months],AA1313),Y1313=30)),Y1313
-1,Y1313))</f>
        <v>1</v>
      </c>
      <c r="AA1313" s="45">
        <f>IFERROR(VALUE(W1313),VLOOKUP(W1313,MonthReplace[],2,0))</f>
        <v>0</v>
      </c>
      <c r="AB1313" s="45" t="e">
        <f>IF(COUNTIF(Table9[MM Year],X1313),VLOOKUP(AA1313,MonthSerial[],VLOOKUP(X1313,Table9[],3,0)+2,0),DATE(X1313,AA1313,0)-AC1313)</f>
        <v>#VALUE!</v>
      </c>
      <c r="AC1313" s="45" t="e">
        <f>IF(COUNTIF(Table9[MM Year],X1313),
VLOOKUP(X1313,Table9[],5,0),
DATE(X1313,1,0))</f>
        <v>#VALUE!</v>
      </c>
      <c r="AD1313" s="46" t="e">
        <f>IF(AA1313=0,DATE(YEAR(AC1313+1),7,16),
IF(V1313=0,IF(COUNTIF(Table9[MM Year],X1313),AC1313+AB1313+Z1313+15-DAY(AC1313+AB1313+Z1313+15)+16,AC1313+AB1313+Z1313-DAY(AC1313+AB1313+Z1313)+16),
IF(COUNTIF(Table9[MM Year],X1313),
IF(AC1313+AB1313+Z1313&lt;VLOOKUP(X1313,Table9[],7,0),AC1313
+AB1313+Z1313+VLOOKUP(X1313,Table9[],4,0),AC1313+AB1313+Z1313),AC1313
+AB1313+Z1313)))</f>
        <v>#VALUE!</v>
      </c>
      <c r="AE1313" s="42"/>
      <c r="AF1313" s="15" t="str">
        <f>IFERROR(IF(COUNTIF(Table9[MM Year],X1313),
IF(AD1313&lt;VLOOKUP(X1313,Table9[],7,0),AD1313
+VLOOKUP(X1313,Table9[],4,0),AD1313),AD1313
),"")</f>
        <v/>
      </c>
      <c r="AG1313" s="5"/>
      <c r="AH1313" s="5"/>
      <c r="AI1313" s="5"/>
      <c r="AJ1313" s="6"/>
      <c r="AK1313" s="6"/>
      <c r="AL1313" s="12" t="str">
        <f t="shared" si="207"/>
        <v/>
      </c>
      <c r="AM1313" s="5"/>
      <c r="AN1313" s="27" t="str">
        <f t="shared" si="208"/>
        <v/>
      </c>
      <c r="AO1313" s="5"/>
      <c r="AP1313" s="5"/>
      <c r="AQ1313" s="6"/>
      <c r="AR1313" s="12" t="str">
        <f t="shared" si="209"/>
        <v/>
      </c>
      <c r="AS1313" s="6"/>
      <c r="AT1313" s="5"/>
      <c r="AU1313" s="53"/>
      <c r="AV1313" s="53"/>
      <c r="AW1313" s="54"/>
      <c r="AX1313" s="15" t="str">
        <f t="shared" si="210"/>
        <v/>
      </c>
      <c r="AY1313" s="5"/>
      <c r="AZ1313" s="27" t="str">
        <f>IFERROR(VLOOKUP(AY1313,vlookup!A$2:I$331,2,FALSE),"")</f>
        <v/>
      </c>
      <c r="BA1313" s="27" t="str">
        <f>IFERROR(VLOOKUP(AY1313,vlookup!A$2:I$331,3,FALSE),"")</f>
        <v/>
      </c>
      <c r="BB1313" s="5"/>
      <c r="BC1313" s="27" t="str">
        <f>IFERROR(VLOOKUP(BB1313,vlookup!D$2:E$331,2,FALSE),"")</f>
        <v/>
      </c>
      <c r="BD1313" s="5"/>
      <c r="BE1313" s="27" t="str">
        <f t="shared" si="211"/>
        <v/>
      </c>
      <c r="BF1313" s="27" t="str">
        <f>IFERROR(VLOOKUP(BE1313,vlookup!G$2:I$331,2,FALSE),"")</f>
        <v/>
      </c>
      <c r="BG1313" s="27" t="str">
        <f>IFERROR(VLOOKUP(BE1313,vlookup!G$2:I$331,3,FALSE),"")</f>
        <v/>
      </c>
      <c r="BH1313" s="5"/>
      <c r="BI1313" s="6"/>
      <c r="BJ1313" s="6"/>
      <c r="BK1313" s="6"/>
      <c r="BL1313" s="6"/>
    </row>
    <row r="1314" spans="1:64">
      <c r="A1314" s="4"/>
      <c r="B1314" s="5"/>
      <c r="C1314" s="27" t="str">
        <f>IFERROR(VLOOKUP(B1314,vlookup!A$2:I$331,2,FALSE),"")</f>
        <v/>
      </c>
      <c r="D1314" s="27" t="str">
        <f>IFERROR(VLOOKUP(B1314,vlookup!A$2:I$331,3,FALSE),"")</f>
        <v/>
      </c>
      <c r="E1314" s="5"/>
      <c r="F1314" s="27" t="str">
        <f>IFERROR(VLOOKUP(E1314,vlookup!D$2:E$331,2,FALSE),"")</f>
        <v/>
      </c>
      <c r="G1314" s="5"/>
      <c r="H1314" s="27" t="str">
        <f t="shared" si="202"/>
        <v/>
      </c>
      <c r="I1314" s="27" t="str">
        <f>IFERROR(VLOOKUP(H1314,vlookup!G$2:I$331,2,FALSE),"")</f>
        <v/>
      </c>
      <c r="J1314" s="27" t="str">
        <f>IFERROR(VLOOKUP(H1314,vlookup!G$2:I$331,3,FALSE),"")</f>
        <v/>
      </c>
      <c r="K1314" s="5"/>
      <c r="L1314" s="6"/>
      <c r="M1314" s="6"/>
      <c r="N1314" s="6"/>
      <c r="O1314" s="6"/>
      <c r="P1314" s="6"/>
      <c r="Q1314" s="14" t="str">
        <f t="shared" si="203"/>
        <v/>
      </c>
      <c r="R1314" s="5"/>
      <c r="S1314" s="6"/>
      <c r="T1314" s="6"/>
      <c r="U1314" s="5"/>
      <c r="V1314" s="45">
        <f t="shared" si="204"/>
        <v>0</v>
      </c>
      <c r="W1314" s="45">
        <f t="shared" si="205"/>
        <v>0</v>
      </c>
      <c r="X1314" s="45" t="e">
        <f t="shared" si="206"/>
        <v>#VALUE!</v>
      </c>
      <c r="Y1314" s="45">
        <f>IFERROR(VALUE(V1314),VLOOKUP(V1314,DayReplace[],2,0))</f>
        <v>0</v>
      </c>
      <c r="Z1314" s="45">
        <f>IF(V1314=0,1,
IF(OR(AND(COUNTIF(Table12[Normal and Leap Years],X1314),AA1314=3,Y1314=30),
AND(COUNTIF(Table9[MM Year],X1314),COUNTIF(Table13[Always 29-Day Months],AA1314),Y1314=30)),Y1314
-1,Y1314))</f>
        <v>1</v>
      </c>
      <c r="AA1314" s="45">
        <f>IFERROR(VALUE(W1314),VLOOKUP(W1314,MonthReplace[],2,0))</f>
        <v>0</v>
      </c>
      <c r="AB1314" s="45" t="e">
        <f>IF(COUNTIF(Table9[MM Year],X1314),VLOOKUP(AA1314,MonthSerial[],VLOOKUP(X1314,Table9[],3,0)+2,0),DATE(X1314,AA1314,0)-AC1314)</f>
        <v>#VALUE!</v>
      </c>
      <c r="AC1314" s="45" t="e">
        <f>IF(COUNTIF(Table9[MM Year],X1314),
VLOOKUP(X1314,Table9[],5,0),
DATE(X1314,1,0))</f>
        <v>#VALUE!</v>
      </c>
      <c r="AD1314" s="46" t="e">
        <f>IF(AA1314=0,DATE(YEAR(AC1314+1),7,16),
IF(V1314=0,IF(COUNTIF(Table9[MM Year],X1314),AC1314+AB1314+Z1314+15-DAY(AC1314+AB1314+Z1314+15)+16,AC1314+AB1314+Z1314-DAY(AC1314+AB1314+Z1314)+16),
IF(COUNTIF(Table9[MM Year],X1314),
IF(AC1314+AB1314+Z1314&lt;VLOOKUP(X1314,Table9[],7,0),AC1314
+AB1314+Z1314+VLOOKUP(X1314,Table9[],4,0),AC1314+AB1314+Z1314),AC1314
+AB1314+Z1314)))</f>
        <v>#VALUE!</v>
      </c>
      <c r="AE1314" s="42"/>
      <c r="AF1314" s="15" t="str">
        <f>IFERROR(IF(COUNTIF(Table9[MM Year],X1314),
IF(AD1314&lt;VLOOKUP(X1314,Table9[],7,0),AD1314
+VLOOKUP(X1314,Table9[],4,0),AD1314),AD1314
),"")</f>
        <v/>
      </c>
      <c r="AG1314" s="5"/>
      <c r="AH1314" s="5"/>
      <c r="AI1314" s="5"/>
      <c r="AJ1314" s="6"/>
      <c r="AK1314" s="6"/>
      <c r="AL1314" s="12" t="str">
        <f t="shared" si="207"/>
        <v/>
      </c>
      <c r="AM1314" s="5"/>
      <c r="AN1314" s="27" t="str">
        <f t="shared" si="208"/>
        <v/>
      </c>
      <c r="AO1314" s="5"/>
      <c r="AP1314" s="5"/>
      <c r="AQ1314" s="6"/>
      <c r="AR1314" s="12" t="str">
        <f t="shared" si="209"/>
        <v/>
      </c>
      <c r="AS1314" s="6"/>
      <c r="AT1314" s="5"/>
      <c r="AU1314" s="53"/>
      <c r="AV1314" s="53"/>
      <c r="AW1314" s="54"/>
      <c r="AX1314" s="15" t="str">
        <f t="shared" si="210"/>
        <v/>
      </c>
      <c r="AY1314" s="5"/>
      <c r="AZ1314" s="27" t="str">
        <f>IFERROR(VLOOKUP(AY1314,vlookup!A$2:I$331,2,FALSE),"")</f>
        <v/>
      </c>
      <c r="BA1314" s="27" t="str">
        <f>IFERROR(VLOOKUP(AY1314,vlookup!A$2:I$331,3,FALSE),"")</f>
        <v/>
      </c>
      <c r="BB1314" s="5"/>
      <c r="BC1314" s="27" t="str">
        <f>IFERROR(VLOOKUP(BB1314,vlookup!D$2:E$331,2,FALSE),"")</f>
        <v/>
      </c>
      <c r="BD1314" s="5"/>
      <c r="BE1314" s="27" t="str">
        <f t="shared" si="211"/>
        <v/>
      </c>
      <c r="BF1314" s="27" t="str">
        <f>IFERROR(VLOOKUP(BE1314,vlookup!G$2:I$331,2,FALSE),"")</f>
        <v/>
      </c>
      <c r="BG1314" s="27" t="str">
        <f>IFERROR(VLOOKUP(BE1314,vlookup!G$2:I$331,3,FALSE),"")</f>
        <v/>
      </c>
      <c r="BH1314" s="5"/>
      <c r="BI1314" s="6"/>
      <c r="BJ1314" s="6"/>
      <c r="BK1314" s="6"/>
      <c r="BL1314" s="6"/>
    </row>
    <row r="1315" spans="1:64">
      <c r="A1315" s="4"/>
      <c r="B1315" s="5"/>
      <c r="C1315" s="27" t="str">
        <f>IFERROR(VLOOKUP(B1315,vlookup!A$2:I$331,2,FALSE),"")</f>
        <v/>
      </c>
      <c r="D1315" s="27" t="str">
        <f>IFERROR(VLOOKUP(B1315,vlookup!A$2:I$331,3,FALSE),"")</f>
        <v/>
      </c>
      <c r="E1315" s="5"/>
      <c r="F1315" s="27" t="str">
        <f>IFERROR(VLOOKUP(E1315,vlookup!D$2:E$331,2,FALSE),"")</f>
        <v/>
      </c>
      <c r="G1315" s="5"/>
      <c r="H1315" s="27" t="str">
        <f t="shared" si="202"/>
        <v/>
      </c>
      <c r="I1315" s="27" t="str">
        <f>IFERROR(VLOOKUP(H1315,vlookup!G$2:I$331,2,FALSE),"")</f>
        <v/>
      </c>
      <c r="J1315" s="27" t="str">
        <f>IFERROR(VLOOKUP(H1315,vlookup!G$2:I$331,3,FALSE),"")</f>
        <v/>
      </c>
      <c r="K1315" s="5"/>
      <c r="L1315" s="6"/>
      <c r="M1315" s="6"/>
      <c r="N1315" s="6"/>
      <c r="O1315" s="6"/>
      <c r="P1315" s="6"/>
      <c r="Q1315" s="14" t="str">
        <f t="shared" si="203"/>
        <v/>
      </c>
      <c r="R1315" s="5"/>
      <c r="S1315" s="6"/>
      <c r="T1315" s="6"/>
      <c r="U1315" s="5"/>
      <c r="V1315" s="45">
        <f t="shared" si="204"/>
        <v>0</v>
      </c>
      <c r="W1315" s="45">
        <f t="shared" si="205"/>
        <v>0</v>
      </c>
      <c r="X1315" s="45" t="e">
        <f t="shared" si="206"/>
        <v>#VALUE!</v>
      </c>
      <c r="Y1315" s="45">
        <f>IFERROR(VALUE(V1315),VLOOKUP(V1315,DayReplace[],2,0))</f>
        <v>0</v>
      </c>
      <c r="Z1315" s="45">
        <f>IF(V1315=0,1,
IF(OR(AND(COUNTIF(Table12[Normal and Leap Years],X1315),AA1315=3,Y1315=30),
AND(COUNTIF(Table9[MM Year],X1315),COUNTIF(Table13[Always 29-Day Months],AA1315),Y1315=30)),Y1315
-1,Y1315))</f>
        <v>1</v>
      </c>
      <c r="AA1315" s="45">
        <f>IFERROR(VALUE(W1315),VLOOKUP(W1315,MonthReplace[],2,0))</f>
        <v>0</v>
      </c>
      <c r="AB1315" s="45" t="e">
        <f>IF(COUNTIF(Table9[MM Year],X1315),VLOOKUP(AA1315,MonthSerial[],VLOOKUP(X1315,Table9[],3,0)+2,0),DATE(X1315,AA1315,0)-AC1315)</f>
        <v>#VALUE!</v>
      </c>
      <c r="AC1315" s="45" t="e">
        <f>IF(COUNTIF(Table9[MM Year],X1315),
VLOOKUP(X1315,Table9[],5,0),
DATE(X1315,1,0))</f>
        <v>#VALUE!</v>
      </c>
      <c r="AD1315" s="46" t="e">
        <f>IF(AA1315=0,DATE(YEAR(AC1315+1),7,16),
IF(V1315=0,IF(COUNTIF(Table9[MM Year],X1315),AC1315+AB1315+Z1315+15-DAY(AC1315+AB1315+Z1315+15)+16,AC1315+AB1315+Z1315-DAY(AC1315+AB1315+Z1315)+16),
IF(COUNTIF(Table9[MM Year],X1315),
IF(AC1315+AB1315+Z1315&lt;VLOOKUP(X1315,Table9[],7,0),AC1315
+AB1315+Z1315+VLOOKUP(X1315,Table9[],4,0),AC1315+AB1315+Z1315),AC1315
+AB1315+Z1315)))</f>
        <v>#VALUE!</v>
      </c>
      <c r="AE1315" s="42"/>
      <c r="AF1315" s="15" t="str">
        <f>IFERROR(IF(COUNTIF(Table9[MM Year],X1315),
IF(AD1315&lt;VLOOKUP(X1315,Table9[],7,0),AD1315
+VLOOKUP(X1315,Table9[],4,0),AD1315),AD1315
),"")</f>
        <v/>
      </c>
      <c r="AG1315" s="5"/>
      <c r="AH1315" s="5"/>
      <c r="AI1315" s="5"/>
      <c r="AJ1315" s="6"/>
      <c r="AK1315" s="6"/>
      <c r="AL1315" s="12" t="str">
        <f t="shared" si="207"/>
        <v/>
      </c>
      <c r="AM1315" s="5"/>
      <c r="AN1315" s="27" t="str">
        <f t="shared" si="208"/>
        <v/>
      </c>
      <c r="AO1315" s="5"/>
      <c r="AP1315" s="5"/>
      <c r="AQ1315" s="6"/>
      <c r="AR1315" s="12" t="str">
        <f t="shared" si="209"/>
        <v/>
      </c>
      <c r="AS1315" s="6"/>
      <c r="AT1315" s="5"/>
      <c r="AU1315" s="53"/>
      <c r="AV1315" s="53"/>
      <c r="AW1315" s="54"/>
      <c r="AX1315" s="15" t="str">
        <f t="shared" si="210"/>
        <v/>
      </c>
      <c r="AY1315" s="5"/>
      <c r="AZ1315" s="27" t="str">
        <f>IFERROR(VLOOKUP(AY1315,vlookup!A$2:I$331,2,FALSE),"")</f>
        <v/>
      </c>
      <c r="BA1315" s="27" t="str">
        <f>IFERROR(VLOOKUP(AY1315,vlookup!A$2:I$331,3,FALSE),"")</f>
        <v/>
      </c>
      <c r="BB1315" s="5"/>
      <c r="BC1315" s="27" t="str">
        <f>IFERROR(VLOOKUP(BB1315,vlookup!D$2:E$331,2,FALSE),"")</f>
        <v/>
      </c>
      <c r="BD1315" s="5"/>
      <c r="BE1315" s="27" t="str">
        <f t="shared" si="211"/>
        <v/>
      </c>
      <c r="BF1315" s="27" t="str">
        <f>IFERROR(VLOOKUP(BE1315,vlookup!G$2:I$331,2,FALSE),"")</f>
        <v/>
      </c>
      <c r="BG1315" s="27" t="str">
        <f>IFERROR(VLOOKUP(BE1315,vlookup!G$2:I$331,3,FALSE),"")</f>
        <v/>
      </c>
      <c r="BH1315" s="5"/>
      <c r="BI1315" s="6"/>
      <c r="BJ1315" s="6"/>
      <c r="BK1315" s="6"/>
      <c r="BL1315" s="6"/>
    </row>
    <row r="1316" spans="1:64">
      <c r="A1316" s="4"/>
      <c r="B1316" s="5"/>
      <c r="C1316" s="27" t="str">
        <f>IFERROR(VLOOKUP(B1316,vlookup!A$2:I$331,2,FALSE),"")</f>
        <v/>
      </c>
      <c r="D1316" s="27" t="str">
        <f>IFERROR(VLOOKUP(B1316,vlookup!A$2:I$331,3,FALSE),"")</f>
        <v/>
      </c>
      <c r="E1316" s="5"/>
      <c r="F1316" s="27" t="str">
        <f>IFERROR(VLOOKUP(E1316,vlookup!D$2:E$331,2,FALSE),"")</f>
        <v/>
      </c>
      <c r="G1316" s="5"/>
      <c r="H1316" s="27" t="str">
        <f t="shared" si="202"/>
        <v/>
      </c>
      <c r="I1316" s="27" t="str">
        <f>IFERROR(VLOOKUP(H1316,vlookup!G$2:I$331,2,FALSE),"")</f>
        <v/>
      </c>
      <c r="J1316" s="27" t="str">
        <f>IFERROR(VLOOKUP(H1316,vlookup!G$2:I$331,3,FALSE),"")</f>
        <v/>
      </c>
      <c r="K1316" s="5"/>
      <c r="L1316" s="6"/>
      <c r="M1316" s="6"/>
      <c r="N1316" s="6"/>
      <c r="O1316" s="6"/>
      <c r="P1316" s="6"/>
      <c r="Q1316" s="14" t="str">
        <f t="shared" si="203"/>
        <v/>
      </c>
      <c r="R1316" s="5"/>
      <c r="S1316" s="6"/>
      <c r="T1316" s="6"/>
      <c r="U1316" s="5"/>
      <c r="V1316" s="45">
        <f t="shared" si="204"/>
        <v>0</v>
      </c>
      <c r="W1316" s="45">
        <f t="shared" si="205"/>
        <v>0</v>
      </c>
      <c r="X1316" s="45" t="e">
        <f t="shared" si="206"/>
        <v>#VALUE!</v>
      </c>
      <c r="Y1316" s="45">
        <f>IFERROR(VALUE(V1316),VLOOKUP(V1316,DayReplace[],2,0))</f>
        <v>0</v>
      </c>
      <c r="Z1316" s="45">
        <f>IF(V1316=0,1,
IF(OR(AND(COUNTIF(Table12[Normal and Leap Years],X1316),AA1316=3,Y1316=30),
AND(COUNTIF(Table9[MM Year],X1316),COUNTIF(Table13[Always 29-Day Months],AA1316),Y1316=30)),Y1316
-1,Y1316))</f>
        <v>1</v>
      </c>
      <c r="AA1316" s="45">
        <f>IFERROR(VALUE(W1316),VLOOKUP(W1316,MonthReplace[],2,0))</f>
        <v>0</v>
      </c>
      <c r="AB1316" s="45" t="e">
        <f>IF(COUNTIF(Table9[MM Year],X1316),VLOOKUP(AA1316,MonthSerial[],VLOOKUP(X1316,Table9[],3,0)+2,0),DATE(X1316,AA1316,0)-AC1316)</f>
        <v>#VALUE!</v>
      </c>
      <c r="AC1316" s="45" t="e">
        <f>IF(COUNTIF(Table9[MM Year],X1316),
VLOOKUP(X1316,Table9[],5,0),
DATE(X1316,1,0))</f>
        <v>#VALUE!</v>
      </c>
      <c r="AD1316" s="46" t="e">
        <f>IF(AA1316=0,DATE(YEAR(AC1316+1),7,16),
IF(V1316=0,IF(COUNTIF(Table9[MM Year],X1316),AC1316+AB1316+Z1316+15-DAY(AC1316+AB1316+Z1316+15)+16,AC1316+AB1316+Z1316-DAY(AC1316+AB1316+Z1316)+16),
IF(COUNTIF(Table9[MM Year],X1316),
IF(AC1316+AB1316+Z1316&lt;VLOOKUP(X1316,Table9[],7,0),AC1316
+AB1316+Z1316+VLOOKUP(X1316,Table9[],4,0),AC1316+AB1316+Z1316),AC1316
+AB1316+Z1316)))</f>
        <v>#VALUE!</v>
      </c>
      <c r="AE1316" s="42"/>
      <c r="AF1316" s="15" t="str">
        <f>IFERROR(IF(COUNTIF(Table9[MM Year],X1316),
IF(AD1316&lt;VLOOKUP(X1316,Table9[],7,0),AD1316
+VLOOKUP(X1316,Table9[],4,0),AD1316),AD1316
),"")</f>
        <v/>
      </c>
      <c r="AG1316" s="5"/>
      <c r="AH1316" s="5"/>
      <c r="AI1316" s="5"/>
      <c r="AJ1316" s="6"/>
      <c r="AK1316" s="6"/>
      <c r="AL1316" s="12" t="str">
        <f t="shared" si="207"/>
        <v/>
      </c>
      <c r="AM1316" s="5"/>
      <c r="AN1316" s="27" t="str">
        <f t="shared" si="208"/>
        <v/>
      </c>
      <c r="AO1316" s="5"/>
      <c r="AP1316" s="5"/>
      <c r="AQ1316" s="6"/>
      <c r="AR1316" s="12" t="str">
        <f t="shared" si="209"/>
        <v/>
      </c>
      <c r="AS1316" s="6"/>
      <c r="AT1316" s="5"/>
      <c r="AU1316" s="53"/>
      <c r="AV1316" s="53"/>
      <c r="AW1316" s="54"/>
      <c r="AX1316" s="15" t="str">
        <f t="shared" si="210"/>
        <v/>
      </c>
      <c r="AY1316" s="5"/>
      <c r="AZ1316" s="27" t="str">
        <f>IFERROR(VLOOKUP(AY1316,vlookup!A$2:I$331,2,FALSE),"")</f>
        <v/>
      </c>
      <c r="BA1316" s="27" t="str">
        <f>IFERROR(VLOOKUP(AY1316,vlookup!A$2:I$331,3,FALSE),"")</f>
        <v/>
      </c>
      <c r="BB1316" s="5"/>
      <c r="BC1316" s="27" t="str">
        <f>IFERROR(VLOOKUP(BB1316,vlookup!D$2:E$331,2,FALSE),"")</f>
        <v/>
      </c>
      <c r="BD1316" s="5"/>
      <c r="BE1316" s="27" t="str">
        <f t="shared" si="211"/>
        <v/>
      </c>
      <c r="BF1316" s="27" t="str">
        <f>IFERROR(VLOOKUP(BE1316,vlookup!G$2:I$331,2,FALSE),"")</f>
        <v/>
      </c>
      <c r="BG1316" s="27" t="str">
        <f>IFERROR(VLOOKUP(BE1316,vlookup!G$2:I$331,3,FALSE),"")</f>
        <v/>
      </c>
      <c r="BH1316" s="5"/>
      <c r="BI1316" s="6"/>
      <c r="BJ1316" s="6"/>
      <c r="BK1316" s="6"/>
      <c r="BL1316" s="6"/>
    </row>
    <row r="1317" spans="1:64">
      <c r="A1317" s="4"/>
      <c r="B1317" s="5"/>
      <c r="C1317" s="27" t="str">
        <f>IFERROR(VLOOKUP(B1317,vlookup!A$2:I$331,2,FALSE),"")</f>
        <v/>
      </c>
      <c r="D1317" s="27" t="str">
        <f>IFERROR(VLOOKUP(B1317,vlookup!A$2:I$331,3,FALSE),"")</f>
        <v/>
      </c>
      <c r="E1317" s="5"/>
      <c r="F1317" s="27" t="str">
        <f>IFERROR(VLOOKUP(E1317,vlookup!D$2:E$331,2,FALSE),"")</f>
        <v/>
      </c>
      <c r="G1317" s="5"/>
      <c r="H1317" s="27" t="str">
        <f t="shared" si="202"/>
        <v/>
      </c>
      <c r="I1317" s="27" t="str">
        <f>IFERROR(VLOOKUP(H1317,vlookup!G$2:I$331,2,FALSE),"")</f>
        <v/>
      </c>
      <c r="J1317" s="27" t="str">
        <f>IFERROR(VLOOKUP(H1317,vlookup!G$2:I$331,3,FALSE),"")</f>
        <v/>
      </c>
      <c r="K1317" s="5"/>
      <c r="L1317" s="6"/>
      <c r="M1317" s="6"/>
      <c r="N1317" s="6"/>
      <c r="O1317" s="6"/>
      <c r="P1317" s="6"/>
      <c r="Q1317" s="14" t="str">
        <f t="shared" si="203"/>
        <v/>
      </c>
      <c r="R1317" s="5"/>
      <c r="S1317" s="6"/>
      <c r="T1317" s="6"/>
      <c r="U1317" s="5"/>
      <c r="V1317" s="45">
        <f t="shared" si="204"/>
        <v>0</v>
      </c>
      <c r="W1317" s="45">
        <f t="shared" si="205"/>
        <v>0</v>
      </c>
      <c r="X1317" s="45" t="e">
        <f t="shared" si="206"/>
        <v>#VALUE!</v>
      </c>
      <c r="Y1317" s="45">
        <f>IFERROR(VALUE(V1317),VLOOKUP(V1317,DayReplace[],2,0))</f>
        <v>0</v>
      </c>
      <c r="Z1317" s="45">
        <f>IF(V1317=0,1,
IF(OR(AND(COUNTIF(Table12[Normal and Leap Years],X1317),AA1317=3,Y1317=30),
AND(COUNTIF(Table9[MM Year],X1317),COUNTIF(Table13[Always 29-Day Months],AA1317),Y1317=30)),Y1317
-1,Y1317))</f>
        <v>1</v>
      </c>
      <c r="AA1317" s="45">
        <f>IFERROR(VALUE(W1317),VLOOKUP(W1317,MonthReplace[],2,0))</f>
        <v>0</v>
      </c>
      <c r="AB1317" s="45" t="e">
        <f>IF(COUNTIF(Table9[MM Year],X1317),VLOOKUP(AA1317,MonthSerial[],VLOOKUP(X1317,Table9[],3,0)+2,0),DATE(X1317,AA1317,0)-AC1317)</f>
        <v>#VALUE!</v>
      </c>
      <c r="AC1317" s="45" t="e">
        <f>IF(COUNTIF(Table9[MM Year],X1317),
VLOOKUP(X1317,Table9[],5,0),
DATE(X1317,1,0))</f>
        <v>#VALUE!</v>
      </c>
      <c r="AD1317" s="46" t="e">
        <f>IF(AA1317=0,DATE(YEAR(AC1317+1),7,16),
IF(V1317=0,IF(COUNTIF(Table9[MM Year],X1317),AC1317+AB1317+Z1317+15-DAY(AC1317+AB1317+Z1317+15)+16,AC1317+AB1317+Z1317-DAY(AC1317+AB1317+Z1317)+16),
IF(COUNTIF(Table9[MM Year],X1317),
IF(AC1317+AB1317+Z1317&lt;VLOOKUP(X1317,Table9[],7,0),AC1317
+AB1317+Z1317+VLOOKUP(X1317,Table9[],4,0),AC1317+AB1317+Z1317),AC1317
+AB1317+Z1317)))</f>
        <v>#VALUE!</v>
      </c>
      <c r="AE1317" s="42"/>
      <c r="AF1317" s="15" t="str">
        <f>IFERROR(IF(COUNTIF(Table9[MM Year],X1317),
IF(AD1317&lt;VLOOKUP(X1317,Table9[],7,0),AD1317
+VLOOKUP(X1317,Table9[],4,0),AD1317),AD1317
),"")</f>
        <v/>
      </c>
      <c r="AG1317" s="5"/>
      <c r="AH1317" s="5"/>
      <c r="AI1317" s="5"/>
      <c r="AJ1317" s="6"/>
      <c r="AK1317" s="6"/>
      <c r="AL1317" s="12" t="str">
        <f t="shared" si="207"/>
        <v/>
      </c>
      <c r="AM1317" s="5"/>
      <c r="AN1317" s="27" t="str">
        <f t="shared" si="208"/>
        <v/>
      </c>
      <c r="AO1317" s="5"/>
      <c r="AP1317" s="5"/>
      <c r="AQ1317" s="6"/>
      <c r="AR1317" s="12" t="str">
        <f t="shared" si="209"/>
        <v/>
      </c>
      <c r="AS1317" s="6"/>
      <c r="AT1317" s="5"/>
      <c r="AU1317" s="53"/>
      <c r="AV1317" s="53"/>
      <c r="AW1317" s="54"/>
      <c r="AX1317" s="15" t="str">
        <f t="shared" si="210"/>
        <v/>
      </c>
      <c r="AY1317" s="5"/>
      <c r="AZ1317" s="27" t="str">
        <f>IFERROR(VLOOKUP(AY1317,vlookup!A$2:I$331,2,FALSE),"")</f>
        <v/>
      </c>
      <c r="BA1317" s="27" t="str">
        <f>IFERROR(VLOOKUP(AY1317,vlookup!A$2:I$331,3,FALSE),"")</f>
        <v/>
      </c>
      <c r="BB1317" s="5"/>
      <c r="BC1317" s="27" t="str">
        <f>IFERROR(VLOOKUP(BB1317,vlookup!D$2:E$331,2,FALSE),"")</f>
        <v/>
      </c>
      <c r="BD1317" s="5"/>
      <c r="BE1317" s="27" t="str">
        <f t="shared" si="211"/>
        <v/>
      </c>
      <c r="BF1317" s="27" t="str">
        <f>IFERROR(VLOOKUP(BE1317,vlookup!G$2:I$331,2,FALSE),"")</f>
        <v/>
      </c>
      <c r="BG1317" s="27" t="str">
        <f>IFERROR(VLOOKUP(BE1317,vlookup!G$2:I$331,3,FALSE),"")</f>
        <v/>
      </c>
      <c r="BH1317" s="5"/>
      <c r="BI1317" s="6"/>
      <c r="BJ1317" s="6"/>
      <c r="BK1317" s="6"/>
      <c r="BL1317" s="6"/>
    </row>
    <row r="1318" spans="1:64">
      <c r="A1318" s="4"/>
      <c r="B1318" s="5"/>
      <c r="C1318" s="27" t="str">
        <f>IFERROR(VLOOKUP(B1318,vlookup!A$2:I$331,2,FALSE),"")</f>
        <v/>
      </c>
      <c r="D1318" s="27" t="str">
        <f>IFERROR(VLOOKUP(B1318,vlookup!A$2:I$331,3,FALSE),"")</f>
        <v/>
      </c>
      <c r="E1318" s="5"/>
      <c r="F1318" s="27" t="str">
        <f>IFERROR(VLOOKUP(E1318,vlookup!D$2:E$331,2,FALSE),"")</f>
        <v/>
      </c>
      <c r="G1318" s="5"/>
      <c r="H1318" s="27" t="str">
        <f t="shared" si="202"/>
        <v/>
      </c>
      <c r="I1318" s="27" t="str">
        <f>IFERROR(VLOOKUP(H1318,vlookup!G$2:I$331,2,FALSE),"")</f>
        <v/>
      </c>
      <c r="J1318" s="27" t="str">
        <f>IFERROR(VLOOKUP(H1318,vlookup!G$2:I$331,3,FALSE),"")</f>
        <v/>
      </c>
      <c r="K1318" s="5"/>
      <c r="L1318" s="6"/>
      <c r="M1318" s="6"/>
      <c r="N1318" s="6"/>
      <c r="O1318" s="6"/>
      <c r="P1318" s="6"/>
      <c r="Q1318" s="14" t="str">
        <f t="shared" si="203"/>
        <v/>
      </c>
      <c r="R1318" s="5"/>
      <c r="S1318" s="6"/>
      <c r="T1318" s="6"/>
      <c r="U1318" s="5"/>
      <c r="V1318" s="45">
        <f t="shared" si="204"/>
        <v>0</v>
      </c>
      <c r="W1318" s="45">
        <f t="shared" si="205"/>
        <v>0</v>
      </c>
      <c r="X1318" s="45" t="e">
        <f t="shared" si="206"/>
        <v>#VALUE!</v>
      </c>
      <c r="Y1318" s="45">
        <f>IFERROR(VALUE(V1318),VLOOKUP(V1318,DayReplace[],2,0))</f>
        <v>0</v>
      </c>
      <c r="Z1318" s="45">
        <f>IF(V1318=0,1,
IF(OR(AND(COUNTIF(Table12[Normal and Leap Years],X1318),AA1318=3,Y1318=30),
AND(COUNTIF(Table9[MM Year],X1318),COUNTIF(Table13[Always 29-Day Months],AA1318),Y1318=30)),Y1318
-1,Y1318))</f>
        <v>1</v>
      </c>
      <c r="AA1318" s="45">
        <f>IFERROR(VALUE(W1318),VLOOKUP(W1318,MonthReplace[],2,0))</f>
        <v>0</v>
      </c>
      <c r="AB1318" s="45" t="e">
        <f>IF(COUNTIF(Table9[MM Year],X1318),VLOOKUP(AA1318,MonthSerial[],VLOOKUP(X1318,Table9[],3,0)+2,0),DATE(X1318,AA1318,0)-AC1318)</f>
        <v>#VALUE!</v>
      </c>
      <c r="AC1318" s="45" t="e">
        <f>IF(COUNTIF(Table9[MM Year],X1318),
VLOOKUP(X1318,Table9[],5,0),
DATE(X1318,1,0))</f>
        <v>#VALUE!</v>
      </c>
      <c r="AD1318" s="46" t="e">
        <f>IF(AA1318=0,DATE(YEAR(AC1318+1),7,16),
IF(V1318=0,IF(COUNTIF(Table9[MM Year],X1318),AC1318+AB1318+Z1318+15-DAY(AC1318+AB1318+Z1318+15)+16,AC1318+AB1318+Z1318-DAY(AC1318+AB1318+Z1318)+16),
IF(COUNTIF(Table9[MM Year],X1318),
IF(AC1318+AB1318+Z1318&lt;VLOOKUP(X1318,Table9[],7,0),AC1318
+AB1318+Z1318+VLOOKUP(X1318,Table9[],4,0),AC1318+AB1318+Z1318),AC1318
+AB1318+Z1318)))</f>
        <v>#VALUE!</v>
      </c>
      <c r="AE1318" s="42"/>
      <c r="AF1318" s="15" t="str">
        <f>IFERROR(IF(COUNTIF(Table9[MM Year],X1318),
IF(AD1318&lt;VLOOKUP(X1318,Table9[],7,0),AD1318
+VLOOKUP(X1318,Table9[],4,0),AD1318),AD1318
),"")</f>
        <v/>
      </c>
      <c r="AG1318" s="5"/>
      <c r="AH1318" s="5"/>
      <c r="AI1318" s="5"/>
      <c r="AJ1318" s="6"/>
      <c r="AK1318" s="6"/>
      <c r="AL1318" s="12" t="str">
        <f t="shared" si="207"/>
        <v/>
      </c>
      <c r="AM1318" s="5"/>
      <c r="AN1318" s="27" t="str">
        <f t="shared" si="208"/>
        <v/>
      </c>
      <c r="AO1318" s="5"/>
      <c r="AP1318" s="5"/>
      <c r="AQ1318" s="6"/>
      <c r="AR1318" s="12" t="str">
        <f t="shared" si="209"/>
        <v/>
      </c>
      <c r="AS1318" s="6"/>
      <c r="AT1318" s="5"/>
      <c r="AU1318" s="53"/>
      <c r="AV1318" s="53"/>
      <c r="AW1318" s="54"/>
      <c r="AX1318" s="15" t="str">
        <f t="shared" si="210"/>
        <v/>
      </c>
      <c r="AY1318" s="5"/>
      <c r="AZ1318" s="27" t="str">
        <f>IFERROR(VLOOKUP(AY1318,vlookup!A$2:I$331,2,FALSE),"")</f>
        <v/>
      </c>
      <c r="BA1318" s="27" t="str">
        <f>IFERROR(VLOOKUP(AY1318,vlookup!A$2:I$331,3,FALSE),"")</f>
        <v/>
      </c>
      <c r="BB1318" s="5"/>
      <c r="BC1318" s="27" t="str">
        <f>IFERROR(VLOOKUP(BB1318,vlookup!D$2:E$331,2,FALSE),"")</f>
        <v/>
      </c>
      <c r="BD1318" s="5"/>
      <c r="BE1318" s="27" t="str">
        <f t="shared" si="211"/>
        <v/>
      </c>
      <c r="BF1318" s="27" t="str">
        <f>IFERROR(VLOOKUP(BE1318,vlookup!G$2:I$331,2,FALSE),"")</f>
        <v/>
      </c>
      <c r="BG1318" s="27" t="str">
        <f>IFERROR(VLOOKUP(BE1318,vlookup!G$2:I$331,3,FALSE),"")</f>
        <v/>
      </c>
      <c r="BH1318" s="5"/>
      <c r="BI1318" s="6"/>
      <c r="BJ1318" s="6"/>
      <c r="BK1318" s="6"/>
      <c r="BL1318" s="6"/>
    </row>
    <row r="1319" spans="1:64">
      <c r="A1319" s="4"/>
      <c r="B1319" s="5"/>
      <c r="C1319" s="27" t="str">
        <f>IFERROR(VLOOKUP(B1319,vlookup!A$2:I$331,2,FALSE),"")</f>
        <v/>
      </c>
      <c r="D1319" s="27" t="str">
        <f>IFERROR(VLOOKUP(B1319,vlookup!A$2:I$331,3,FALSE),"")</f>
        <v/>
      </c>
      <c r="E1319" s="5"/>
      <c r="F1319" s="27" t="str">
        <f>IFERROR(VLOOKUP(E1319,vlookup!D$2:E$331,2,FALSE),"")</f>
        <v/>
      </c>
      <c r="G1319" s="5"/>
      <c r="H1319" s="27" t="str">
        <f t="shared" si="202"/>
        <v/>
      </c>
      <c r="I1319" s="27" t="str">
        <f>IFERROR(VLOOKUP(H1319,vlookup!G$2:I$331,2,FALSE),"")</f>
        <v/>
      </c>
      <c r="J1319" s="27" t="str">
        <f>IFERROR(VLOOKUP(H1319,vlookup!G$2:I$331,3,FALSE),"")</f>
        <v/>
      </c>
      <c r="K1319" s="5"/>
      <c r="L1319" s="6"/>
      <c r="M1319" s="6"/>
      <c r="N1319" s="6"/>
      <c r="O1319" s="6"/>
      <c r="P1319" s="6"/>
      <c r="Q1319" s="14" t="str">
        <f t="shared" si="203"/>
        <v/>
      </c>
      <c r="R1319" s="5"/>
      <c r="S1319" s="6"/>
      <c r="T1319" s="6"/>
      <c r="U1319" s="5"/>
      <c r="V1319" s="45">
        <f t="shared" si="204"/>
        <v>0</v>
      </c>
      <c r="W1319" s="45">
        <f t="shared" si="205"/>
        <v>0</v>
      </c>
      <c r="X1319" s="45" t="e">
        <f t="shared" si="206"/>
        <v>#VALUE!</v>
      </c>
      <c r="Y1319" s="45">
        <f>IFERROR(VALUE(V1319),VLOOKUP(V1319,DayReplace[],2,0))</f>
        <v>0</v>
      </c>
      <c r="Z1319" s="45">
        <f>IF(V1319=0,1,
IF(OR(AND(COUNTIF(Table12[Normal and Leap Years],X1319),AA1319=3,Y1319=30),
AND(COUNTIF(Table9[MM Year],X1319),COUNTIF(Table13[Always 29-Day Months],AA1319),Y1319=30)),Y1319
-1,Y1319))</f>
        <v>1</v>
      </c>
      <c r="AA1319" s="45">
        <f>IFERROR(VALUE(W1319),VLOOKUP(W1319,MonthReplace[],2,0))</f>
        <v>0</v>
      </c>
      <c r="AB1319" s="45" t="e">
        <f>IF(COUNTIF(Table9[MM Year],X1319),VLOOKUP(AA1319,MonthSerial[],VLOOKUP(X1319,Table9[],3,0)+2,0),DATE(X1319,AA1319,0)-AC1319)</f>
        <v>#VALUE!</v>
      </c>
      <c r="AC1319" s="45" t="e">
        <f>IF(COUNTIF(Table9[MM Year],X1319),
VLOOKUP(X1319,Table9[],5,0),
DATE(X1319,1,0))</f>
        <v>#VALUE!</v>
      </c>
      <c r="AD1319" s="46" t="e">
        <f>IF(AA1319=0,DATE(YEAR(AC1319+1),7,16),
IF(V1319=0,IF(COUNTIF(Table9[MM Year],X1319),AC1319+AB1319+Z1319+15-DAY(AC1319+AB1319+Z1319+15)+16,AC1319+AB1319+Z1319-DAY(AC1319+AB1319+Z1319)+16),
IF(COUNTIF(Table9[MM Year],X1319),
IF(AC1319+AB1319+Z1319&lt;VLOOKUP(X1319,Table9[],7,0),AC1319
+AB1319+Z1319+VLOOKUP(X1319,Table9[],4,0),AC1319+AB1319+Z1319),AC1319
+AB1319+Z1319)))</f>
        <v>#VALUE!</v>
      </c>
      <c r="AE1319" s="42"/>
      <c r="AF1319" s="15" t="str">
        <f>IFERROR(IF(COUNTIF(Table9[MM Year],X1319),
IF(AD1319&lt;VLOOKUP(X1319,Table9[],7,0),AD1319
+VLOOKUP(X1319,Table9[],4,0),AD1319),AD1319
),"")</f>
        <v/>
      </c>
      <c r="AG1319" s="5"/>
      <c r="AH1319" s="5"/>
      <c r="AI1319" s="5"/>
      <c r="AJ1319" s="6"/>
      <c r="AK1319" s="6"/>
      <c r="AL1319" s="12" t="str">
        <f t="shared" si="207"/>
        <v/>
      </c>
      <c r="AM1319" s="5"/>
      <c r="AN1319" s="27" t="str">
        <f t="shared" si="208"/>
        <v/>
      </c>
      <c r="AO1319" s="5"/>
      <c r="AP1319" s="5"/>
      <c r="AQ1319" s="6"/>
      <c r="AR1319" s="12" t="str">
        <f t="shared" si="209"/>
        <v/>
      </c>
      <c r="AS1319" s="6"/>
      <c r="AT1319" s="5"/>
      <c r="AU1319" s="53"/>
      <c r="AV1319" s="53"/>
      <c r="AW1319" s="54"/>
      <c r="AX1319" s="15" t="str">
        <f t="shared" si="210"/>
        <v/>
      </c>
      <c r="AY1319" s="5"/>
      <c r="AZ1319" s="27" t="str">
        <f>IFERROR(VLOOKUP(AY1319,vlookup!A$2:I$331,2,FALSE),"")</f>
        <v/>
      </c>
      <c r="BA1319" s="27" t="str">
        <f>IFERROR(VLOOKUP(AY1319,vlookup!A$2:I$331,3,FALSE),"")</f>
        <v/>
      </c>
      <c r="BB1319" s="5"/>
      <c r="BC1319" s="27" t="str">
        <f>IFERROR(VLOOKUP(BB1319,vlookup!D$2:E$331,2,FALSE),"")</f>
        <v/>
      </c>
      <c r="BD1319" s="5"/>
      <c r="BE1319" s="27" t="str">
        <f t="shared" si="211"/>
        <v/>
      </c>
      <c r="BF1319" s="27" t="str">
        <f>IFERROR(VLOOKUP(BE1319,vlookup!G$2:I$331,2,FALSE),"")</f>
        <v/>
      </c>
      <c r="BG1319" s="27" t="str">
        <f>IFERROR(VLOOKUP(BE1319,vlookup!G$2:I$331,3,FALSE),"")</f>
        <v/>
      </c>
      <c r="BH1319" s="5"/>
      <c r="BI1319" s="6"/>
      <c r="BJ1319" s="6"/>
      <c r="BK1319" s="6"/>
      <c r="BL1319" s="6"/>
    </row>
    <row r="1320" spans="1:64">
      <c r="A1320" s="4"/>
      <c r="B1320" s="5"/>
      <c r="C1320" s="27" t="str">
        <f>IFERROR(VLOOKUP(B1320,vlookup!A$2:I$331,2,FALSE),"")</f>
        <v/>
      </c>
      <c r="D1320" s="27" t="str">
        <f>IFERROR(VLOOKUP(B1320,vlookup!A$2:I$331,3,FALSE),"")</f>
        <v/>
      </c>
      <c r="E1320" s="5"/>
      <c r="F1320" s="27" t="str">
        <f>IFERROR(VLOOKUP(E1320,vlookup!D$2:E$331,2,FALSE),"")</f>
        <v/>
      </c>
      <c r="G1320" s="5"/>
      <c r="H1320" s="27" t="str">
        <f t="shared" si="202"/>
        <v/>
      </c>
      <c r="I1320" s="27" t="str">
        <f>IFERROR(VLOOKUP(H1320,vlookup!G$2:I$331,2,FALSE),"")</f>
        <v/>
      </c>
      <c r="J1320" s="27" t="str">
        <f>IFERROR(VLOOKUP(H1320,vlookup!G$2:I$331,3,FALSE),"")</f>
        <v/>
      </c>
      <c r="K1320" s="5"/>
      <c r="L1320" s="6"/>
      <c r="M1320" s="6"/>
      <c r="N1320" s="6"/>
      <c r="O1320" s="6"/>
      <c r="P1320" s="6"/>
      <c r="Q1320" s="14" t="str">
        <f t="shared" si="203"/>
        <v/>
      </c>
      <c r="R1320" s="5"/>
      <c r="S1320" s="6"/>
      <c r="T1320" s="6"/>
      <c r="U1320" s="5"/>
      <c r="V1320" s="45">
        <f t="shared" si="204"/>
        <v>0</v>
      </c>
      <c r="W1320" s="45">
        <f t="shared" si="205"/>
        <v>0</v>
      </c>
      <c r="X1320" s="45" t="e">
        <f t="shared" si="206"/>
        <v>#VALUE!</v>
      </c>
      <c r="Y1320" s="45">
        <f>IFERROR(VALUE(V1320),VLOOKUP(V1320,DayReplace[],2,0))</f>
        <v>0</v>
      </c>
      <c r="Z1320" s="45">
        <f>IF(V1320=0,1,
IF(OR(AND(COUNTIF(Table12[Normal and Leap Years],X1320),AA1320=3,Y1320=30),
AND(COUNTIF(Table9[MM Year],X1320),COUNTIF(Table13[Always 29-Day Months],AA1320),Y1320=30)),Y1320
-1,Y1320))</f>
        <v>1</v>
      </c>
      <c r="AA1320" s="45">
        <f>IFERROR(VALUE(W1320),VLOOKUP(W1320,MonthReplace[],2,0))</f>
        <v>0</v>
      </c>
      <c r="AB1320" s="45" t="e">
        <f>IF(COUNTIF(Table9[MM Year],X1320),VLOOKUP(AA1320,MonthSerial[],VLOOKUP(X1320,Table9[],3,0)+2,0),DATE(X1320,AA1320,0)-AC1320)</f>
        <v>#VALUE!</v>
      </c>
      <c r="AC1320" s="45" t="e">
        <f>IF(COUNTIF(Table9[MM Year],X1320),
VLOOKUP(X1320,Table9[],5,0),
DATE(X1320,1,0))</f>
        <v>#VALUE!</v>
      </c>
      <c r="AD1320" s="46" t="e">
        <f>IF(AA1320=0,DATE(YEAR(AC1320+1),7,16),
IF(V1320=0,IF(COUNTIF(Table9[MM Year],X1320),AC1320+AB1320+Z1320+15-DAY(AC1320+AB1320+Z1320+15)+16,AC1320+AB1320+Z1320-DAY(AC1320+AB1320+Z1320)+16),
IF(COUNTIF(Table9[MM Year],X1320),
IF(AC1320+AB1320+Z1320&lt;VLOOKUP(X1320,Table9[],7,0),AC1320
+AB1320+Z1320+VLOOKUP(X1320,Table9[],4,0),AC1320+AB1320+Z1320),AC1320
+AB1320+Z1320)))</f>
        <v>#VALUE!</v>
      </c>
      <c r="AE1320" s="42"/>
      <c r="AF1320" s="15" t="str">
        <f>IFERROR(IF(COUNTIF(Table9[MM Year],X1320),
IF(AD1320&lt;VLOOKUP(X1320,Table9[],7,0),AD1320
+VLOOKUP(X1320,Table9[],4,0),AD1320),AD1320
),"")</f>
        <v/>
      </c>
      <c r="AG1320" s="5"/>
      <c r="AH1320" s="5"/>
      <c r="AI1320" s="5"/>
      <c r="AJ1320" s="6"/>
      <c r="AK1320" s="6"/>
      <c r="AL1320" s="12" t="str">
        <f t="shared" si="207"/>
        <v/>
      </c>
      <c r="AM1320" s="5"/>
      <c r="AN1320" s="27" t="str">
        <f t="shared" si="208"/>
        <v/>
      </c>
      <c r="AO1320" s="5"/>
      <c r="AP1320" s="5"/>
      <c r="AQ1320" s="6"/>
      <c r="AR1320" s="12" t="str">
        <f t="shared" si="209"/>
        <v/>
      </c>
      <c r="AS1320" s="6"/>
      <c r="AT1320" s="5"/>
      <c r="AU1320" s="53"/>
      <c r="AV1320" s="53"/>
      <c r="AW1320" s="54"/>
      <c r="AX1320" s="15" t="str">
        <f t="shared" si="210"/>
        <v/>
      </c>
      <c r="AY1320" s="5"/>
      <c r="AZ1320" s="27" t="str">
        <f>IFERROR(VLOOKUP(AY1320,vlookup!A$2:I$331,2,FALSE),"")</f>
        <v/>
      </c>
      <c r="BA1320" s="27" t="str">
        <f>IFERROR(VLOOKUP(AY1320,vlookup!A$2:I$331,3,FALSE),"")</f>
        <v/>
      </c>
      <c r="BB1320" s="5"/>
      <c r="BC1320" s="27" t="str">
        <f>IFERROR(VLOOKUP(BB1320,vlookup!D$2:E$331,2,FALSE),"")</f>
        <v/>
      </c>
      <c r="BD1320" s="5"/>
      <c r="BE1320" s="27" t="str">
        <f t="shared" si="211"/>
        <v/>
      </c>
      <c r="BF1320" s="27" t="str">
        <f>IFERROR(VLOOKUP(BE1320,vlookup!G$2:I$331,2,FALSE),"")</f>
        <v/>
      </c>
      <c r="BG1320" s="27" t="str">
        <f>IFERROR(VLOOKUP(BE1320,vlookup!G$2:I$331,3,FALSE),"")</f>
        <v/>
      </c>
      <c r="BH1320" s="5"/>
      <c r="BI1320" s="6"/>
      <c r="BJ1320" s="6"/>
      <c r="BK1320" s="6"/>
      <c r="BL1320" s="6"/>
    </row>
    <row r="1321" spans="1:64">
      <c r="A1321" s="4"/>
      <c r="B1321" s="5"/>
      <c r="C1321" s="27" t="str">
        <f>IFERROR(VLOOKUP(B1321,vlookup!A$2:I$331,2,FALSE),"")</f>
        <v/>
      </c>
      <c r="D1321" s="27" t="str">
        <f>IFERROR(VLOOKUP(B1321,vlookup!A$2:I$331,3,FALSE),"")</f>
        <v/>
      </c>
      <c r="E1321" s="5"/>
      <c r="F1321" s="27" t="str">
        <f>IFERROR(VLOOKUP(E1321,vlookup!D$2:E$331,2,FALSE),"")</f>
        <v/>
      </c>
      <c r="G1321" s="5"/>
      <c r="H1321" s="27" t="str">
        <f t="shared" si="202"/>
        <v/>
      </c>
      <c r="I1321" s="27" t="str">
        <f>IFERROR(VLOOKUP(H1321,vlookup!G$2:I$331,2,FALSE),"")</f>
        <v/>
      </c>
      <c r="J1321" s="27" t="str">
        <f>IFERROR(VLOOKUP(H1321,vlookup!G$2:I$331,3,FALSE),"")</f>
        <v/>
      </c>
      <c r="K1321" s="5"/>
      <c r="L1321" s="6"/>
      <c r="M1321" s="6"/>
      <c r="N1321" s="6"/>
      <c r="O1321" s="6"/>
      <c r="P1321" s="6"/>
      <c r="Q1321" s="14" t="str">
        <f t="shared" si="203"/>
        <v/>
      </c>
      <c r="R1321" s="5"/>
      <c r="S1321" s="6"/>
      <c r="T1321" s="6"/>
      <c r="U1321" s="5"/>
      <c r="V1321" s="45">
        <f t="shared" si="204"/>
        <v>0</v>
      </c>
      <c r="W1321" s="45">
        <f t="shared" si="205"/>
        <v>0</v>
      </c>
      <c r="X1321" s="45" t="e">
        <f t="shared" si="206"/>
        <v>#VALUE!</v>
      </c>
      <c r="Y1321" s="45">
        <f>IFERROR(VALUE(V1321),VLOOKUP(V1321,DayReplace[],2,0))</f>
        <v>0</v>
      </c>
      <c r="Z1321" s="45">
        <f>IF(V1321=0,1,
IF(OR(AND(COUNTIF(Table12[Normal and Leap Years],X1321),AA1321=3,Y1321=30),
AND(COUNTIF(Table9[MM Year],X1321),COUNTIF(Table13[Always 29-Day Months],AA1321),Y1321=30)),Y1321
-1,Y1321))</f>
        <v>1</v>
      </c>
      <c r="AA1321" s="45">
        <f>IFERROR(VALUE(W1321),VLOOKUP(W1321,MonthReplace[],2,0))</f>
        <v>0</v>
      </c>
      <c r="AB1321" s="45" t="e">
        <f>IF(COUNTIF(Table9[MM Year],X1321),VLOOKUP(AA1321,MonthSerial[],VLOOKUP(X1321,Table9[],3,0)+2,0),DATE(X1321,AA1321,0)-AC1321)</f>
        <v>#VALUE!</v>
      </c>
      <c r="AC1321" s="45" t="e">
        <f>IF(COUNTIF(Table9[MM Year],X1321),
VLOOKUP(X1321,Table9[],5,0),
DATE(X1321,1,0))</f>
        <v>#VALUE!</v>
      </c>
      <c r="AD1321" s="46" t="e">
        <f>IF(AA1321=0,DATE(YEAR(AC1321+1),7,16),
IF(V1321=0,IF(COUNTIF(Table9[MM Year],X1321),AC1321+AB1321+Z1321+15-DAY(AC1321+AB1321+Z1321+15)+16,AC1321+AB1321+Z1321-DAY(AC1321+AB1321+Z1321)+16),
IF(COUNTIF(Table9[MM Year],X1321),
IF(AC1321+AB1321+Z1321&lt;VLOOKUP(X1321,Table9[],7,0),AC1321
+AB1321+Z1321+VLOOKUP(X1321,Table9[],4,0),AC1321+AB1321+Z1321),AC1321
+AB1321+Z1321)))</f>
        <v>#VALUE!</v>
      </c>
      <c r="AE1321" s="42"/>
      <c r="AF1321" s="15" t="str">
        <f>IFERROR(IF(COUNTIF(Table9[MM Year],X1321),
IF(AD1321&lt;VLOOKUP(X1321,Table9[],7,0),AD1321
+VLOOKUP(X1321,Table9[],4,0),AD1321),AD1321
),"")</f>
        <v/>
      </c>
      <c r="AG1321" s="5"/>
      <c r="AH1321" s="5"/>
      <c r="AI1321" s="5"/>
      <c r="AJ1321" s="6"/>
      <c r="AK1321" s="6"/>
      <c r="AL1321" s="12" t="str">
        <f t="shared" si="207"/>
        <v/>
      </c>
      <c r="AM1321" s="5"/>
      <c r="AN1321" s="27" t="str">
        <f t="shared" si="208"/>
        <v/>
      </c>
      <c r="AO1321" s="5"/>
      <c r="AP1321" s="5"/>
      <c r="AQ1321" s="6"/>
      <c r="AR1321" s="12" t="str">
        <f t="shared" si="209"/>
        <v/>
      </c>
      <c r="AS1321" s="6"/>
      <c r="AT1321" s="5"/>
      <c r="AU1321" s="53"/>
      <c r="AV1321" s="53"/>
      <c r="AW1321" s="54"/>
      <c r="AX1321" s="15" t="str">
        <f t="shared" si="210"/>
        <v/>
      </c>
      <c r="AY1321" s="5"/>
      <c r="AZ1321" s="27" t="str">
        <f>IFERROR(VLOOKUP(AY1321,vlookup!A$2:I$331,2,FALSE),"")</f>
        <v/>
      </c>
      <c r="BA1321" s="27" t="str">
        <f>IFERROR(VLOOKUP(AY1321,vlookup!A$2:I$331,3,FALSE),"")</f>
        <v/>
      </c>
      <c r="BB1321" s="5"/>
      <c r="BC1321" s="27" t="str">
        <f>IFERROR(VLOOKUP(BB1321,vlookup!D$2:E$331,2,FALSE),"")</f>
        <v/>
      </c>
      <c r="BD1321" s="5"/>
      <c r="BE1321" s="27" t="str">
        <f t="shared" si="211"/>
        <v/>
      </c>
      <c r="BF1321" s="27" t="str">
        <f>IFERROR(VLOOKUP(BE1321,vlookup!G$2:I$331,2,FALSE),"")</f>
        <v/>
      </c>
      <c r="BG1321" s="27" t="str">
        <f>IFERROR(VLOOKUP(BE1321,vlookup!G$2:I$331,3,FALSE),"")</f>
        <v/>
      </c>
      <c r="BH1321" s="5"/>
      <c r="BI1321" s="6"/>
      <c r="BJ1321" s="6"/>
      <c r="BK1321" s="6"/>
      <c r="BL1321" s="6"/>
    </row>
    <row r="1322" spans="1:64">
      <c r="A1322" s="4"/>
      <c r="B1322" s="5"/>
      <c r="C1322" s="27" t="str">
        <f>IFERROR(VLOOKUP(B1322,vlookup!A$2:I$331,2,FALSE),"")</f>
        <v/>
      </c>
      <c r="D1322" s="27" t="str">
        <f>IFERROR(VLOOKUP(B1322,vlookup!A$2:I$331,3,FALSE),"")</f>
        <v/>
      </c>
      <c r="E1322" s="5"/>
      <c r="F1322" s="27" t="str">
        <f>IFERROR(VLOOKUP(E1322,vlookup!D$2:E$331,2,FALSE),"")</f>
        <v/>
      </c>
      <c r="G1322" s="5"/>
      <c r="H1322" s="27" t="str">
        <f t="shared" si="202"/>
        <v/>
      </c>
      <c r="I1322" s="27" t="str">
        <f>IFERROR(VLOOKUP(H1322,vlookup!G$2:I$331,2,FALSE),"")</f>
        <v/>
      </c>
      <c r="J1322" s="27" t="str">
        <f>IFERROR(VLOOKUP(H1322,vlookup!G$2:I$331,3,FALSE),"")</f>
        <v/>
      </c>
      <c r="K1322" s="5"/>
      <c r="L1322" s="6"/>
      <c r="M1322" s="6"/>
      <c r="N1322" s="6"/>
      <c r="O1322" s="6"/>
      <c r="P1322" s="6"/>
      <c r="Q1322" s="14" t="str">
        <f t="shared" si="203"/>
        <v/>
      </c>
      <c r="R1322" s="5"/>
      <c r="S1322" s="6"/>
      <c r="T1322" s="6"/>
      <c r="U1322" s="5"/>
      <c r="V1322" s="45">
        <f t="shared" si="204"/>
        <v>0</v>
      </c>
      <c r="W1322" s="45">
        <f t="shared" si="205"/>
        <v>0</v>
      </c>
      <c r="X1322" s="45" t="e">
        <f t="shared" si="206"/>
        <v>#VALUE!</v>
      </c>
      <c r="Y1322" s="45">
        <f>IFERROR(VALUE(V1322),VLOOKUP(V1322,DayReplace[],2,0))</f>
        <v>0</v>
      </c>
      <c r="Z1322" s="45">
        <f>IF(V1322=0,1,
IF(OR(AND(COUNTIF(Table12[Normal and Leap Years],X1322),AA1322=3,Y1322=30),
AND(COUNTIF(Table9[MM Year],X1322),COUNTIF(Table13[Always 29-Day Months],AA1322),Y1322=30)),Y1322
-1,Y1322))</f>
        <v>1</v>
      </c>
      <c r="AA1322" s="45">
        <f>IFERROR(VALUE(W1322),VLOOKUP(W1322,MonthReplace[],2,0))</f>
        <v>0</v>
      </c>
      <c r="AB1322" s="45" t="e">
        <f>IF(COUNTIF(Table9[MM Year],X1322),VLOOKUP(AA1322,MonthSerial[],VLOOKUP(X1322,Table9[],3,0)+2,0),DATE(X1322,AA1322,0)-AC1322)</f>
        <v>#VALUE!</v>
      </c>
      <c r="AC1322" s="45" t="e">
        <f>IF(COUNTIF(Table9[MM Year],X1322),
VLOOKUP(X1322,Table9[],5,0),
DATE(X1322,1,0))</f>
        <v>#VALUE!</v>
      </c>
      <c r="AD1322" s="46" t="e">
        <f>IF(AA1322=0,DATE(YEAR(AC1322+1),7,16),
IF(V1322=0,IF(COUNTIF(Table9[MM Year],X1322),AC1322+AB1322+Z1322+15-DAY(AC1322+AB1322+Z1322+15)+16,AC1322+AB1322+Z1322-DAY(AC1322+AB1322+Z1322)+16),
IF(COUNTIF(Table9[MM Year],X1322),
IF(AC1322+AB1322+Z1322&lt;VLOOKUP(X1322,Table9[],7,0),AC1322
+AB1322+Z1322+VLOOKUP(X1322,Table9[],4,0),AC1322+AB1322+Z1322),AC1322
+AB1322+Z1322)))</f>
        <v>#VALUE!</v>
      </c>
      <c r="AE1322" s="42"/>
      <c r="AF1322" s="15" t="str">
        <f>IFERROR(IF(COUNTIF(Table9[MM Year],X1322),
IF(AD1322&lt;VLOOKUP(X1322,Table9[],7,0),AD1322
+VLOOKUP(X1322,Table9[],4,0),AD1322),AD1322
),"")</f>
        <v/>
      </c>
      <c r="AG1322" s="5"/>
      <c r="AH1322" s="5"/>
      <c r="AI1322" s="5"/>
      <c r="AJ1322" s="6"/>
      <c r="AK1322" s="6"/>
      <c r="AL1322" s="12" t="str">
        <f t="shared" si="207"/>
        <v/>
      </c>
      <c r="AM1322" s="5"/>
      <c r="AN1322" s="27" t="str">
        <f t="shared" si="208"/>
        <v/>
      </c>
      <c r="AO1322" s="5"/>
      <c r="AP1322" s="5"/>
      <c r="AQ1322" s="6"/>
      <c r="AR1322" s="12" t="str">
        <f t="shared" si="209"/>
        <v/>
      </c>
      <c r="AS1322" s="6"/>
      <c r="AT1322" s="5"/>
      <c r="AU1322" s="53"/>
      <c r="AV1322" s="53"/>
      <c r="AW1322" s="54"/>
      <c r="AX1322" s="15" t="str">
        <f t="shared" si="210"/>
        <v/>
      </c>
      <c r="AY1322" s="5"/>
      <c r="AZ1322" s="27" t="str">
        <f>IFERROR(VLOOKUP(AY1322,vlookup!A$2:I$331,2,FALSE),"")</f>
        <v/>
      </c>
      <c r="BA1322" s="27" t="str">
        <f>IFERROR(VLOOKUP(AY1322,vlookup!A$2:I$331,3,FALSE),"")</f>
        <v/>
      </c>
      <c r="BB1322" s="5"/>
      <c r="BC1322" s="27" t="str">
        <f>IFERROR(VLOOKUP(BB1322,vlookup!D$2:E$331,2,FALSE),"")</f>
        <v/>
      </c>
      <c r="BD1322" s="5"/>
      <c r="BE1322" s="27" t="str">
        <f t="shared" si="211"/>
        <v/>
      </c>
      <c r="BF1322" s="27" t="str">
        <f>IFERROR(VLOOKUP(BE1322,vlookup!G$2:I$331,2,FALSE),"")</f>
        <v/>
      </c>
      <c r="BG1322" s="27" t="str">
        <f>IFERROR(VLOOKUP(BE1322,vlookup!G$2:I$331,3,FALSE),"")</f>
        <v/>
      </c>
      <c r="BH1322" s="5"/>
      <c r="BI1322" s="6"/>
      <c r="BJ1322" s="6"/>
      <c r="BK1322" s="6"/>
      <c r="BL1322" s="6"/>
    </row>
    <row r="1323" spans="1:64">
      <c r="A1323" s="4"/>
      <c r="B1323" s="5"/>
      <c r="C1323" s="27" t="str">
        <f>IFERROR(VLOOKUP(B1323,vlookup!A$2:I$331,2,FALSE),"")</f>
        <v/>
      </c>
      <c r="D1323" s="27" t="str">
        <f>IFERROR(VLOOKUP(B1323,vlookup!A$2:I$331,3,FALSE),"")</f>
        <v/>
      </c>
      <c r="E1323" s="5"/>
      <c r="F1323" s="27" t="str">
        <f>IFERROR(VLOOKUP(E1323,vlookup!D$2:E$331,2,FALSE),"")</f>
        <v/>
      </c>
      <c r="G1323" s="5"/>
      <c r="H1323" s="27" t="str">
        <f t="shared" si="202"/>
        <v/>
      </c>
      <c r="I1323" s="27" t="str">
        <f>IFERROR(VLOOKUP(H1323,vlookup!G$2:I$331,2,FALSE),"")</f>
        <v/>
      </c>
      <c r="J1323" s="27" t="str">
        <f>IFERROR(VLOOKUP(H1323,vlookup!G$2:I$331,3,FALSE),"")</f>
        <v/>
      </c>
      <c r="K1323" s="5"/>
      <c r="L1323" s="6"/>
      <c r="M1323" s="6"/>
      <c r="N1323" s="6"/>
      <c r="O1323" s="6"/>
      <c r="P1323" s="6"/>
      <c r="Q1323" s="14" t="str">
        <f t="shared" si="203"/>
        <v/>
      </c>
      <c r="R1323" s="5"/>
      <c r="S1323" s="6"/>
      <c r="T1323" s="6"/>
      <c r="U1323" s="5"/>
      <c r="V1323" s="45">
        <f t="shared" si="204"/>
        <v>0</v>
      </c>
      <c r="W1323" s="45">
        <f t="shared" si="205"/>
        <v>0</v>
      </c>
      <c r="X1323" s="45" t="e">
        <f t="shared" si="206"/>
        <v>#VALUE!</v>
      </c>
      <c r="Y1323" s="45">
        <f>IFERROR(VALUE(V1323),VLOOKUP(V1323,DayReplace[],2,0))</f>
        <v>0</v>
      </c>
      <c r="Z1323" s="45">
        <f>IF(V1323=0,1,
IF(OR(AND(COUNTIF(Table12[Normal and Leap Years],X1323),AA1323=3,Y1323=30),
AND(COUNTIF(Table9[MM Year],X1323),COUNTIF(Table13[Always 29-Day Months],AA1323),Y1323=30)),Y1323
-1,Y1323))</f>
        <v>1</v>
      </c>
      <c r="AA1323" s="45">
        <f>IFERROR(VALUE(W1323),VLOOKUP(W1323,MonthReplace[],2,0))</f>
        <v>0</v>
      </c>
      <c r="AB1323" s="45" t="e">
        <f>IF(COUNTIF(Table9[MM Year],X1323),VLOOKUP(AA1323,MonthSerial[],VLOOKUP(X1323,Table9[],3,0)+2,0),DATE(X1323,AA1323,0)-AC1323)</f>
        <v>#VALUE!</v>
      </c>
      <c r="AC1323" s="45" t="e">
        <f>IF(COUNTIF(Table9[MM Year],X1323),
VLOOKUP(X1323,Table9[],5,0),
DATE(X1323,1,0))</f>
        <v>#VALUE!</v>
      </c>
      <c r="AD1323" s="46" t="e">
        <f>IF(AA1323=0,DATE(YEAR(AC1323+1),7,16),
IF(V1323=0,IF(COUNTIF(Table9[MM Year],X1323),AC1323+AB1323+Z1323+15-DAY(AC1323+AB1323+Z1323+15)+16,AC1323+AB1323+Z1323-DAY(AC1323+AB1323+Z1323)+16),
IF(COUNTIF(Table9[MM Year],X1323),
IF(AC1323+AB1323+Z1323&lt;VLOOKUP(X1323,Table9[],7,0),AC1323
+AB1323+Z1323+VLOOKUP(X1323,Table9[],4,0),AC1323+AB1323+Z1323),AC1323
+AB1323+Z1323)))</f>
        <v>#VALUE!</v>
      </c>
      <c r="AE1323" s="42"/>
      <c r="AF1323" s="15" t="str">
        <f>IFERROR(IF(COUNTIF(Table9[MM Year],X1323),
IF(AD1323&lt;VLOOKUP(X1323,Table9[],7,0),AD1323
+VLOOKUP(X1323,Table9[],4,0),AD1323),AD1323
),"")</f>
        <v/>
      </c>
      <c r="AG1323" s="5"/>
      <c r="AH1323" s="5"/>
      <c r="AI1323" s="5"/>
      <c r="AJ1323" s="6"/>
      <c r="AK1323" s="6"/>
      <c r="AL1323" s="12" t="str">
        <f t="shared" si="207"/>
        <v/>
      </c>
      <c r="AM1323" s="5"/>
      <c r="AN1323" s="27" t="str">
        <f t="shared" si="208"/>
        <v/>
      </c>
      <c r="AO1323" s="5"/>
      <c r="AP1323" s="5"/>
      <c r="AQ1323" s="6"/>
      <c r="AR1323" s="12" t="str">
        <f t="shared" si="209"/>
        <v/>
      </c>
      <c r="AS1323" s="6"/>
      <c r="AT1323" s="5"/>
      <c r="AU1323" s="53"/>
      <c r="AV1323" s="53"/>
      <c r="AW1323" s="54"/>
      <c r="AX1323" s="15" t="str">
        <f t="shared" si="210"/>
        <v/>
      </c>
      <c r="AY1323" s="5"/>
      <c r="AZ1323" s="27" t="str">
        <f>IFERROR(VLOOKUP(AY1323,vlookup!A$2:I$331,2,FALSE),"")</f>
        <v/>
      </c>
      <c r="BA1323" s="27" t="str">
        <f>IFERROR(VLOOKUP(AY1323,vlookup!A$2:I$331,3,FALSE),"")</f>
        <v/>
      </c>
      <c r="BB1323" s="5"/>
      <c r="BC1323" s="27" t="str">
        <f>IFERROR(VLOOKUP(BB1323,vlookup!D$2:E$331,2,FALSE),"")</f>
        <v/>
      </c>
      <c r="BD1323" s="5"/>
      <c r="BE1323" s="27" t="str">
        <f t="shared" si="211"/>
        <v/>
      </c>
      <c r="BF1323" s="27" t="str">
        <f>IFERROR(VLOOKUP(BE1323,vlookup!G$2:I$331,2,FALSE),"")</f>
        <v/>
      </c>
      <c r="BG1323" s="27" t="str">
        <f>IFERROR(VLOOKUP(BE1323,vlookup!G$2:I$331,3,FALSE),"")</f>
        <v/>
      </c>
      <c r="BH1323" s="5"/>
      <c r="BI1323" s="6"/>
      <c r="BJ1323" s="6"/>
      <c r="BK1323" s="6"/>
      <c r="BL1323" s="6"/>
    </row>
    <row r="1324" spans="1:64">
      <c r="A1324" s="4"/>
      <c r="B1324" s="5"/>
      <c r="C1324" s="27" t="str">
        <f>IFERROR(VLOOKUP(B1324,vlookup!A$2:I$331,2,FALSE),"")</f>
        <v/>
      </c>
      <c r="D1324" s="27" t="str">
        <f>IFERROR(VLOOKUP(B1324,vlookup!A$2:I$331,3,FALSE),"")</f>
        <v/>
      </c>
      <c r="E1324" s="5"/>
      <c r="F1324" s="27" t="str">
        <f>IFERROR(VLOOKUP(E1324,vlookup!D$2:E$331,2,FALSE),"")</f>
        <v/>
      </c>
      <c r="G1324" s="5"/>
      <c r="H1324" s="27" t="str">
        <f t="shared" si="202"/>
        <v/>
      </c>
      <c r="I1324" s="27" t="str">
        <f>IFERROR(VLOOKUP(H1324,vlookup!G$2:I$331,2,FALSE),"")</f>
        <v/>
      </c>
      <c r="J1324" s="27" t="str">
        <f>IFERROR(VLOOKUP(H1324,vlookup!G$2:I$331,3,FALSE),"")</f>
        <v/>
      </c>
      <c r="K1324" s="5"/>
      <c r="L1324" s="6"/>
      <c r="M1324" s="6"/>
      <c r="N1324" s="6"/>
      <c r="O1324" s="6"/>
      <c r="P1324" s="6"/>
      <c r="Q1324" s="14" t="str">
        <f t="shared" si="203"/>
        <v/>
      </c>
      <c r="R1324" s="5"/>
      <c r="S1324" s="6"/>
      <c r="T1324" s="6"/>
      <c r="U1324" s="5"/>
      <c r="V1324" s="45">
        <f t="shared" si="204"/>
        <v>0</v>
      </c>
      <c r="W1324" s="45">
        <f t="shared" si="205"/>
        <v>0</v>
      </c>
      <c r="X1324" s="45" t="e">
        <f t="shared" si="206"/>
        <v>#VALUE!</v>
      </c>
      <c r="Y1324" s="45">
        <f>IFERROR(VALUE(V1324),VLOOKUP(V1324,DayReplace[],2,0))</f>
        <v>0</v>
      </c>
      <c r="Z1324" s="45">
        <f>IF(V1324=0,1,
IF(OR(AND(COUNTIF(Table12[Normal and Leap Years],X1324),AA1324=3,Y1324=30),
AND(COUNTIF(Table9[MM Year],X1324),COUNTIF(Table13[Always 29-Day Months],AA1324),Y1324=30)),Y1324
-1,Y1324))</f>
        <v>1</v>
      </c>
      <c r="AA1324" s="45">
        <f>IFERROR(VALUE(W1324),VLOOKUP(W1324,MonthReplace[],2,0))</f>
        <v>0</v>
      </c>
      <c r="AB1324" s="45" t="e">
        <f>IF(COUNTIF(Table9[MM Year],X1324),VLOOKUP(AA1324,MonthSerial[],VLOOKUP(X1324,Table9[],3,0)+2,0),DATE(X1324,AA1324,0)-AC1324)</f>
        <v>#VALUE!</v>
      </c>
      <c r="AC1324" s="45" t="e">
        <f>IF(COUNTIF(Table9[MM Year],X1324),
VLOOKUP(X1324,Table9[],5,0),
DATE(X1324,1,0))</f>
        <v>#VALUE!</v>
      </c>
      <c r="AD1324" s="46" t="e">
        <f>IF(AA1324=0,DATE(YEAR(AC1324+1),7,16),
IF(V1324=0,IF(COUNTIF(Table9[MM Year],X1324),AC1324+AB1324+Z1324+15-DAY(AC1324+AB1324+Z1324+15)+16,AC1324+AB1324+Z1324-DAY(AC1324+AB1324+Z1324)+16),
IF(COUNTIF(Table9[MM Year],X1324),
IF(AC1324+AB1324+Z1324&lt;VLOOKUP(X1324,Table9[],7,0),AC1324
+AB1324+Z1324+VLOOKUP(X1324,Table9[],4,0),AC1324+AB1324+Z1324),AC1324
+AB1324+Z1324)))</f>
        <v>#VALUE!</v>
      </c>
      <c r="AE1324" s="42"/>
      <c r="AF1324" s="15" t="str">
        <f>IFERROR(IF(COUNTIF(Table9[MM Year],X1324),
IF(AD1324&lt;VLOOKUP(X1324,Table9[],7,0),AD1324
+VLOOKUP(X1324,Table9[],4,0),AD1324),AD1324
),"")</f>
        <v/>
      </c>
      <c r="AG1324" s="5"/>
      <c r="AH1324" s="5"/>
      <c r="AI1324" s="5"/>
      <c r="AJ1324" s="6"/>
      <c r="AK1324" s="6"/>
      <c r="AL1324" s="12" t="str">
        <f t="shared" si="207"/>
        <v/>
      </c>
      <c r="AM1324" s="5"/>
      <c r="AN1324" s="27" t="str">
        <f t="shared" si="208"/>
        <v/>
      </c>
      <c r="AO1324" s="5"/>
      <c r="AP1324" s="5"/>
      <c r="AQ1324" s="6"/>
      <c r="AR1324" s="12" t="str">
        <f t="shared" si="209"/>
        <v/>
      </c>
      <c r="AS1324" s="6"/>
      <c r="AT1324" s="5"/>
      <c r="AU1324" s="53"/>
      <c r="AV1324" s="53"/>
      <c r="AW1324" s="54"/>
      <c r="AX1324" s="15" t="str">
        <f t="shared" si="210"/>
        <v/>
      </c>
      <c r="AY1324" s="5"/>
      <c r="AZ1324" s="27" t="str">
        <f>IFERROR(VLOOKUP(AY1324,vlookup!A$2:I$331,2,FALSE),"")</f>
        <v/>
      </c>
      <c r="BA1324" s="27" t="str">
        <f>IFERROR(VLOOKUP(AY1324,vlookup!A$2:I$331,3,FALSE),"")</f>
        <v/>
      </c>
      <c r="BB1324" s="5"/>
      <c r="BC1324" s="27" t="str">
        <f>IFERROR(VLOOKUP(BB1324,vlookup!D$2:E$331,2,FALSE),"")</f>
        <v/>
      </c>
      <c r="BD1324" s="5"/>
      <c r="BE1324" s="27" t="str">
        <f t="shared" si="211"/>
        <v/>
      </c>
      <c r="BF1324" s="27" t="str">
        <f>IFERROR(VLOOKUP(BE1324,vlookup!G$2:I$331,2,FALSE),"")</f>
        <v/>
      </c>
      <c r="BG1324" s="27" t="str">
        <f>IFERROR(VLOOKUP(BE1324,vlookup!G$2:I$331,3,FALSE),"")</f>
        <v/>
      </c>
      <c r="BH1324" s="5"/>
      <c r="BI1324" s="6"/>
      <c r="BJ1324" s="6"/>
      <c r="BK1324" s="6"/>
      <c r="BL1324" s="6"/>
    </row>
    <row r="1325" spans="1:64">
      <c r="A1325" s="4"/>
      <c r="B1325" s="5"/>
      <c r="C1325" s="27" t="str">
        <f>IFERROR(VLOOKUP(B1325,vlookup!A$2:I$331,2,FALSE),"")</f>
        <v/>
      </c>
      <c r="D1325" s="27" t="str">
        <f>IFERROR(VLOOKUP(B1325,vlookup!A$2:I$331,3,FALSE),"")</f>
        <v/>
      </c>
      <c r="E1325" s="5"/>
      <c r="F1325" s="27" t="str">
        <f>IFERROR(VLOOKUP(E1325,vlookup!D$2:E$331,2,FALSE),"")</f>
        <v/>
      </c>
      <c r="G1325" s="5"/>
      <c r="H1325" s="27" t="str">
        <f t="shared" si="202"/>
        <v/>
      </c>
      <c r="I1325" s="27" t="str">
        <f>IFERROR(VLOOKUP(H1325,vlookup!G$2:I$331,2,FALSE),"")</f>
        <v/>
      </c>
      <c r="J1325" s="27" t="str">
        <f>IFERROR(VLOOKUP(H1325,vlookup!G$2:I$331,3,FALSE),"")</f>
        <v/>
      </c>
      <c r="K1325" s="5"/>
      <c r="L1325" s="6"/>
      <c r="M1325" s="6"/>
      <c r="N1325" s="6"/>
      <c r="O1325" s="6"/>
      <c r="P1325" s="6"/>
      <c r="Q1325" s="14" t="str">
        <f t="shared" si="203"/>
        <v/>
      </c>
      <c r="R1325" s="5"/>
      <c r="S1325" s="6"/>
      <c r="T1325" s="6"/>
      <c r="U1325" s="5"/>
      <c r="V1325" s="45">
        <f t="shared" si="204"/>
        <v>0</v>
      </c>
      <c r="W1325" s="45">
        <f t="shared" si="205"/>
        <v>0</v>
      </c>
      <c r="X1325" s="45" t="e">
        <f t="shared" si="206"/>
        <v>#VALUE!</v>
      </c>
      <c r="Y1325" s="45">
        <f>IFERROR(VALUE(V1325),VLOOKUP(V1325,DayReplace[],2,0))</f>
        <v>0</v>
      </c>
      <c r="Z1325" s="45">
        <f>IF(V1325=0,1,
IF(OR(AND(COUNTIF(Table12[Normal and Leap Years],X1325),AA1325=3,Y1325=30),
AND(COUNTIF(Table9[MM Year],X1325),COUNTIF(Table13[Always 29-Day Months],AA1325),Y1325=30)),Y1325
-1,Y1325))</f>
        <v>1</v>
      </c>
      <c r="AA1325" s="45">
        <f>IFERROR(VALUE(W1325),VLOOKUP(W1325,MonthReplace[],2,0))</f>
        <v>0</v>
      </c>
      <c r="AB1325" s="45" t="e">
        <f>IF(COUNTIF(Table9[MM Year],X1325),VLOOKUP(AA1325,MonthSerial[],VLOOKUP(X1325,Table9[],3,0)+2,0),DATE(X1325,AA1325,0)-AC1325)</f>
        <v>#VALUE!</v>
      </c>
      <c r="AC1325" s="45" t="e">
        <f>IF(COUNTIF(Table9[MM Year],X1325),
VLOOKUP(X1325,Table9[],5,0),
DATE(X1325,1,0))</f>
        <v>#VALUE!</v>
      </c>
      <c r="AD1325" s="46" t="e">
        <f>IF(AA1325=0,DATE(YEAR(AC1325+1),7,16),
IF(V1325=0,IF(COUNTIF(Table9[MM Year],X1325),AC1325+AB1325+Z1325+15-DAY(AC1325+AB1325+Z1325+15)+16,AC1325+AB1325+Z1325-DAY(AC1325+AB1325+Z1325)+16),
IF(COUNTIF(Table9[MM Year],X1325),
IF(AC1325+AB1325+Z1325&lt;VLOOKUP(X1325,Table9[],7,0),AC1325
+AB1325+Z1325+VLOOKUP(X1325,Table9[],4,0),AC1325+AB1325+Z1325),AC1325
+AB1325+Z1325)))</f>
        <v>#VALUE!</v>
      </c>
      <c r="AE1325" s="42"/>
      <c r="AF1325" s="15" t="str">
        <f>IFERROR(IF(COUNTIF(Table9[MM Year],X1325),
IF(AD1325&lt;VLOOKUP(X1325,Table9[],7,0),AD1325
+VLOOKUP(X1325,Table9[],4,0),AD1325),AD1325
),"")</f>
        <v/>
      </c>
      <c r="AG1325" s="5"/>
      <c r="AH1325" s="5"/>
      <c r="AI1325" s="5"/>
      <c r="AJ1325" s="6"/>
      <c r="AK1325" s="6"/>
      <c r="AL1325" s="12" t="str">
        <f t="shared" si="207"/>
        <v/>
      </c>
      <c r="AM1325" s="5"/>
      <c r="AN1325" s="27" t="str">
        <f t="shared" si="208"/>
        <v/>
      </c>
      <c r="AO1325" s="5"/>
      <c r="AP1325" s="5"/>
      <c r="AQ1325" s="6"/>
      <c r="AR1325" s="12" t="str">
        <f t="shared" si="209"/>
        <v/>
      </c>
      <c r="AS1325" s="6"/>
      <c r="AT1325" s="5"/>
      <c r="AU1325" s="53"/>
      <c r="AV1325" s="53"/>
      <c r="AW1325" s="54"/>
      <c r="AX1325" s="15" t="str">
        <f t="shared" si="210"/>
        <v/>
      </c>
      <c r="AY1325" s="5"/>
      <c r="AZ1325" s="27" t="str">
        <f>IFERROR(VLOOKUP(AY1325,vlookup!A$2:I$331,2,FALSE),"")</f>
        <v/>
      </c>
      <c r="BA1325" s="27" t="str">
        <f>IFERROR(VLOOKUP(AY1325,vlookup!A$2:I$331,3,FALSE),"")</f>
        <v/>
      </c>
      <c r="BB1325" s="5"/>
      <c r="BC1325" s="27" t="str">
        <f>IFERROR(VLOOKUP(BB1325,vlookup!D$2:E$331,2,FALSE),"")</f>
        <v/>
      </c>
      <c r="BD1325" s="5"/>
      <c r="BE1325" s="27" t="str">
        <f t="shared" si="211"/>
        <v/>
      </c>
      <c r="BF1325" s="27" t="str">
        <f>IFERROR(VLOOKUP(BE1325,vlookup!G$2:I$331,2,FALSE),"")</f>
        <v/>
      </c>
      <c r="BG1325" s="27" t="str">
        <f>IFERROR(VLOOKUP(BE1325,vlookup!G$2:I$331,3,FALSE),"")</f>
        <v/>
      </c>
      <c r="BH1325" s="5"/>
      <c r="BI1325" s="6"/>
      <c r="BJ1325" s="6"/>
      <c r="BK1325" s="6"/>
      <c r="BL1325" s="6"/>
    </row>
    <row r="1326" spans="1:64">
      <c r="A1326" s="4"/>
      <c r="B1326" s="5"/>
      <c r="C1326" s="27" t="str">
        <f>IFERROR(VLOOKUP(B1326,vlookup!A$2:I$331,2,FALSE),"")</f>
        <v/>
      </c>
      <c r="D1326" s="27" t="str">
        <f>IFERROR(VLOOKUP(B1326,vlookup!A$2:I$331,3,FALSE),"")</f>
        <v/>
      </c>
      <c r="E1326" s="5"/>
      <c r="F1326" s="27" t="str">
        <f>IFERROR(VLOOKUP(E1326,vlookup!D$2:E$331,2,FALSE),"")</f>
        <v/>
      </c>
      <c r="G1326" s="5"/>
      <c r="H1326" s="27" t="str">
        <f t="shared" si="202"/>
        <v/>
      </c>
      <c r="I1326" s="27" t="str">
        <f>IFERROR(VLOOKUP(H1326,vlookup!G$2:I$331,2,FALSE),"")</f>
        <v/>
      </c>
      <c r="J1326" s="27" t="str">
        <f>IFERROR(VLOOKUP(H1326,vlookup!G$2:I$331,3,FALSE),"")</f>
        <v/>
      </c>
      <c r="K1326" s="5"/>
      <c r="L1326" s="6"/>
      <c r="M1326" s="6"/>
      <c r="N1326" s="6"/>
      <c r="O1326" s="6"/>
      <c r="P1326" s="6"/>
      <c r="Q1326" s="14" t="str">
        <f t="shared" si="203"/>
        <v/>
      </c>
      <c r="R1326" s="5"/>
      <c r="S1326" s="6"/>
      <c r="T1326" s="6"/>
      <c r="U1326" s="5"/>
      <c r="V1326" s="45">
        <f t="shared" si="204"/>
        <v>0</v>
      </c>
      <c r="W1326" s="45">
        <f t="shared" si="205"/>
        <v>0</v>
      </c>
      <c r="X1326" s="45" t="e">
        <f t="shared" si="206"/>
        <v>#VALUE!</v>
      </c>
      <c r="Y1326" s="45">
        <f>IFERROR(VALUE(V1326),VLOOKUP(V1326,DayReplace[],2,0))</f>
        <v>0</v>
      </c>
      <c r="Z1326" s="45">
        <f>IF(V1326=0,1,
IF(OR(AND(COUNTIF(Table12[Normal and Leap Years],X1326),AA1326=3,Y1326=30),
AND(COUNTIF(Table9[MM Year],X1326),COUNTIF(Table13[Always 29-Day Months],AA1326),Y1326=30)),Y1326
-1,Y1326))</f>
        <v>1</v>
      </c>
      <c r="AA1326" s="45">
        <f>IFERROR(VALUE(W1326),VLOOKUP(W1326,MonthReplace[],2,0))</f>
        <v>0</v>
      </c>
      <c r="AB1326" s="45" t="e">
        <f>IF(COUNTIF(Table9[MM Year],X1326),VLOOKUP(AA1326,MonthSerial[],VLOOKUP(X1326,Table9[],3,0)+2,0),DATE(X1326,AA1326,0)-AC1326)</f>
        <v>#VALUE!</v>
      </c>
      <c r="AC1326" s="45" t="e">
        <f>IF(COUNTIF(Table9[MM Year],X1326),
VLOOKUP(X1326,Table9[],5,0),
DATE(X1326,1,0))</f>
        <v>#VALUE!</v>
      </c>
      <c r="AD1326" s="46" t="e">
        <f>IF(AA1326=0,DATE(YEAR(AC1326+1),7,16),
IF(V1326=0,IF(COUNTIF(Table9[MM Year],X1326),AC1326+AB1326+Z1326+15-DAY(AC1326+AB1326+Z1326+15)+16,AC1326+AB1326+Z1326-DAY(AC1326+AB1326+Z1326)+16),
IF(COUNTIF(Table9[MM Year],X1326),
IF(AC1326+AB1326+Z1326&lt;VLOOKUP(X1326,Table9[],7,0),AC1326
+AB1326+Z1326+VLOOKUP(X1326,Table9[],4,0),AC1326+AB1326+Z1326),AC1326
+AB1326+Z1326)))</f>
        <v>#VALUE!</v>
      </c>
      <c r="AE1326" s="42"/>
      <c r="AF1326" s="15" t="str">
        <f>IFERROR(IF(COUNTIF(Table9[MM Year],X1326),
IF(AD1326&lt;VLOOKUP(X1326,Table9[],7,0),AD1326
+VLOOKUP(X1326,Table9[],4,0),AD1326),AD1326
),"")</f>
        <v/>
      </c>
      <c r="AG1326" s="5"/>
      <c r="AH1326" s="5"/>
      <c r="AI1326" s="5"/>
      <c r="AJ1326" s="6"/>
      <c r="AK1326" s="6"/>
      <c r="AL1326" s="12" t="str">
        <f t="shared" si="207"/>
        <v/>
      </c>
      <c r="AM1326" s="5"/>
      <c r="AN1326" s="27" t="str">
        <f t="shared" si="208"/>
        <v/>
      </c>
      <c r="AO1326" s="5"/>
      <c r="AP1326" s="5"/>
      <c r="AQ1326" s="6"/>
      <c r="AR1326" s="12" t="str">
        <f t="shared" si="209"/>
        <v/>
      </c>
      <c r="AS1326" s="6"/>
      <c r="AT1326" s="5"/>
      <c r="AU1326" s="53"/>
      <c r="AV1326" s="53"/>
      <c r="AW1326" s="54"/>
      <c r="AX1326" s="15" t="str">
        <f t="shared" si="210"/>
        <v/>
      </c>
      <c r="AY1326" s="5"/>
      <c r="AZ1326" s="27" t="str">
        <f>IFERROR(VLOOKUP(AY1326,vlookup!A$2:I$331,2,FALSE),"")</f>
        <v/>
      </c>
      <c r="BA1326" s="27" t="str">
        <f>IFERROR(VLOOKUP(AY1326,vlookup!A$2:I$331,3,FALSE),"")</f>
        <v/>
      </c>
      <c r="BB1326" s="5"/>
      <c r="BC1326" s="27" t="str">
        <f>IFERROR(VLOOKUP(BB1326,vlookup!D$2:E$331,2,FALSE),"")</f>
        <v/>
      </c>
      <c r="BD1326" s="5"/>
      <c r="BE1326" s="27" t="str">
        <f t="shared" si="211"/>
        <v/>
      </c>
      <c r="BF1326" s="27" t="str">
        <f>IFERROR(VLOOKUP(BE1326,vlookup!G$2:I$331,2,FALSE),"")</f>
        <v/>
      </c>
      <c r="BG1326" s="27" t="str">
        <f>IFERROR(VLOOKUP(BE1326,vlookup!G$2:I$331,3,FALSE),"")</f>
        <v/>
      </c>
      <c r="BH1326" s="5"/>
      <c r="BI1326" s="6"/>
      <c r="BJ1326" s="6"/>
      <c r="BK1326" s="6"/>
      <c r="BL1326" s="6"/>
    </row>
    <row r="1327" spans="1:64">
      <c r="A1327" s="4"/>
      <c r="B1327" s="5"/>
      <c r="C1327" s="27" t="str">
        <f>IFERROR(VLOOKUP(B1327,vlookup!A$2:I$331,2,FALSE),"")</f>
        <v/>
      </c>
      <c r="D1327" s="27" t="str">
        <f>IFERROR(VLOOKUP(B1327,vlookup!A$2:I$331,3,FALSE),"")</f>
        <v/>
      </c>
      <c r="E1327" s="5"/>
      <c r="F1327" s="27" t="str">
        <f>IFERROR(VLOOKUP(E1327,vlookup!D$2:E$331,2,FALSE),"")</f>
        <v/>
      </c>
      <c r="G1327" s="5"/>
      <c r="H1327" s="27" t="str">
        <f t="shared" si="202"/>
        <v/>
      </c>
      <c r="I1327" s="27" t="str">
        <f>IFERROR(VLOOKUP(H1327,vlookup!G$2:I$331,2,FALSE),"")</f>
        <v/>
      </c>
      <c r="J1327" s="27" t="str">
        <f>IFERROR(VLOOKUP(H1327,vlookup!G$2:I$331,3,FALSE),"")</f>
        <v/>
      </c>
      <c r="K1327" s="5"/>
      <c r="L1327" s="6"/>
      <c r="M1327" s="6"/>
      <c r="N1327" s="6"/>
      <c r="O1327" s="6"/>
      <c r="P1327" s="6"/>
      <c r="Q1327" s="14" t="str">
        <f t="shared" si="203"/>
        <v/>
      </c>
      <c r="R1327" s="5"/>
      <c r="S1327" s="6"/>
      <c r="T1327" s="6"/>
      <c r="U1327" s="5"/>
      <c r="V1327" s="45">
        <f t="shared" si="204"/>
        <v>0</v>
      </c>
      <c r="W1327" s="45">
        <f t="shared" si="205"/>
        <v>0</v>
      </c>
      <c r="X1327" s="45" t="e">
        <f t="shared" si="206"/>
        <v>#VALUE!</v>
      </c>
      <c r="Y1327" s="45">
        <f>IFERROR(VALUE(V1327),VLOOKUP(V1327,DayReplace[],2,0))</f>
        <v>0</v>
      </c>
      <c r="Z1327" s="45">
        <f>IF(V1327=0,1,
IF(OR(AND(COUNTIF(Table12[Normal and Leap Years],X1327),AA1327=3,Y1327=30),
AND(COUNTIF(Table9[MM Year],X1327),COUNTIF(Table13[Always 29-Day Months],AA1327),Y1327=30)),Y1327
-1,Y1327))</f>
        <v>1</v>
      </c>
      <c r="AA1327" s="45">
        <f>IFERROR(VALUE(W1327),VLOOKUP(W1327,MonthReplace[],2,0))</f>
        <v>0</v>
      </c>
      <c r="AB1327" s="45" t="e">
        <f>IF(COUNTIF(Table9[MM Year],X1327),VLOOKUP(AA1327,MonthSerial[],VLOOKUP(X1327,Table9[],3,0)+2,0),DATE(X1327,AA1327,0)-AC1327)</f>
        <v>#VALUE!</v>
      </c>
      <c r="AC1327" s="45" t="e">
        <f>IF(COUNTIF(Table9[MM Year],X1327),
VLOOKUP(X1327,Table9[],5,0),
DATE(X1327,1,0))</f>
        <v>#VALUE!</v>
      </c>
      <c r="AD1327" s="46" t="e">
        <f>IF(AA1327=0,DATE(YEAR(AC1327+1),7,16),
IF(V1327=0,IF(COUNTIF(Table9[MM Year],X1327),AC1327+AB1327+Z1327+15-DAY(AC1327+AB1327+Z1327+15)+16,AC1327+AB1327+Z1327-DAY(AC1327+AB1327+Z1327)+16),
IF(COUNTIF(Table9[MM Year],X1327),
IF(AC1327+AB1327+Z1327&lt;VLOOKUP(X1327,Table9[],7,0),AC1327
+AB1327+Z1327+VLOOKUP(X1327,Table9[],4,0),AC1327+AB1327+Z1327),AC1327
+AB1327+Z1327)))</f>
        <v>#VALUE!</v>
      </c>
      <c r="AE1327" s="42"/>
      <c r="AF1327" s="15" t="str">
        <f>IFERROR(IF(COUNTIF(Table9[MM Year],X1327),
IF(AD1327&lt;VLOOKUP(X1327,Table9[],7,0),AD1327
+VLOOKUP(X1327,Table9[],4,0),AD1327),AD1327
),"")</f>
        <v/>
      </c>
      <c r="AG1327" s="5"/>
      <c r="AH1327" s="5"/>
      <c r="AI1327" s="5"/>
      <c r="AJ1327" s="6"/>
      <c r="AK1327" s="6"/>
      <c r="AL1327" s="12" t="str">
        <f t="shared" si="207"/>
        <v/>
      </c>
      <c r="AM1327" s="5"/>
      <c r="AN1327" s="27" t="str">
        <f t="shared" si="208"/>
        <v/>
      </c>
      <c r="AO1327" s="5"/>
      <c r="AP1327" s="5"/>
      <c r="AQ1327" s="6"/>
      <c r="AR1327" s="12" t="str">
        <f t="shared" si="209"/>
        <v/>
      </c>
      <c r="AS1327" s="6"/>
      <c r="AT1327" s="5"/>
      <c r="AU1327" s="53"/>
      <c r="AV1327" s="53"/>
      <c r="AW1327" s="54"/>
      <c r="AX1327" s="15" t="str">
        <f t="shared" si="210"/>
        <v/>
      </c>
      <c r="AY1327" s="5"/>
      <c r="AZ1327" s="27" t="str">
        <f>IFERROR(VLOOKUP(AY1327,vlookup!A$2:I$331,2,FALSE),"")</f>
        <v/>
      </c>
      <c r="BA1327" s="27" t="str">
        <f>IFERROR(VLOOKUP(AY1327,vlookup!A$2:I$331,3,FALSE),"")</f>
        <v/>
      </c>
      <c r="BB1327" s="5"/>
      <c r="BC1327" s="27" t="str">
        <f>IFERROR(VLOOKUP(BB1327,vlookup!D$2:E$331,2,FALSE),"")</f>
        <v/>
      </c>
      <c r="BD1327" s="5"/>
      <c r="BE1327" s="27" t="str">
        <f t="shared" si="211"/>
        <v/>
      </c>
      <c r="BF1327" s="27" t="str">
        <f>IFERROR(VLOOKUP(BE1327,vlookup!G$2:I$331,2,FALSE),"")</f>
        <v/>
      </c>
      <c r="BG1327" s="27" t="str">
        <f>IFERROR(VLOOKUP(BE1327,vlookup!G$2:I$331,3,FALSE),"")</f>
        <v/>
      </c>
      <c r="BH1327" s="5"/>
      <c r="BI1327" s="6"/>
      <c r="BJ1327" s="6"/>
      <c r="BK1327" s="6"/>
      <c r="BL1327" s="6"/>
    </row>
    <row r="1328" spans="1:64">
      <c r="A1328" s="4"/>
      <c r="B1328" s="5"/>
      <c r="C1328" s="27" t="str">
        <f>IFERROR(VLOOKUP(B1328,vlookup!A$2:I$331,2,FALSE),"")</f>
        <v/>
      </c>
      <c r="D1328" s="27" t="str">
        <f>IFERROR(VLOOKUP(B1328,vlookup!A$2:I$331,3,FALSE),"")</f>
        <v/>
      </c>
      <c r="E1328" s="5"/>
      <c r="F1328" s="27" t="str">
        <f>IFERROR(VLOOKUP(E1328,vlookup!D$2:E$331,2,FALSE),"")</f>
        <v/>
      </c>
      <c r="G1328" s="5"/>
      <c r="H1328" s="27" t="str">
        <f t="shared" si="202"/>
        <v/>
      </c>
      <c r="I1328" s="27" t="str">
        <f>IFERROR(VLOOKUP(H1328,vlookup!G$2:I$331,2,FALSE),"")</f>
        <v/>
      </c>
      <c r="J1328" s="27" t="str">
        <f>IFERROR(VLOOKUP(H1328,vlookup!G$2:I$331,3,FALSE),"")</f>
        <v/>
      </c>
      <c r="K1328" s="5"/>
      <c r="L1328" s="6"/>
      <c r="M1328" s="6"/>
      <c r="N1328" s="6"/>
      <c r="O1328" s="6"/>
      <c r="P1328" s="6"/>
      <c r="Q1328" s="14" t="str">
        <f t="shared" si="203"/>
        <v/>
      </c>
      <c r="R1328" s="5"/>
      <c r="S1328" s="6"/>
      <c r="T1328" s="6"/>
      <c r="U1328" s="5"/>
      <c r="V1328" s="45">
        <f t="shared" si="204"/>
        <v>0</v>
      </c>
      <c r="W1328" s="45">
        <f t="shared" si="205"/>
        <v>0</v>
      </c>
      <c r="X1328" s="45" t="e">
        <f t="shared" si="206"/>
        <v>#VALUE!</v>
      </c>
      <c r="Y1328" s="45">
        <f>IFERROR(VALUE(V1328),VLOOKUP(V1328,DayReplace[],2,0))</f>
        <v>0</v>
      </c>
      <c r="Z1328" s="45">
        <f>IF(V1328=0,1,
IF(OR(AND(COUNTIF(Table12[Normal and Leap Years],X1328),AA1328=3,Y1328=30),
AND(COUNTIF(Table9[MM Year],X1328),COUNTIF(Table13[Always 29-Day Months],AA1328),Y1328=30)),Y1328
-1,Y1328))</f>
        <v>1</v>
      </c>
      <c r="AA1328" s="45">
        <f>IFERROR(VALUE(W1328),VLOOKUP(W1328,MonthReplace[],2,0))</f>
        <v>0</v>
      </c>
      <c r="AB1328" s="45" t="e">
        <f>IF(COUNTIF(Table9[MM Year],X1328),VLOOKUP(AA1328,MonthSerial[],VLOOKUP(X1328,Table9[],3,0)+2,0),DATE(X1328,AA1328,0)-AC1328)</f>
        <v>#VALUE!</v>
      </c>
      <c r="AC1328" s="45" t="e">
        <f>IF(COUNTIF(Table9[MM Year],X1328),
VLOOKUP(X1328,Table9[],5,0),
DATE(X1328,1,0))</f>
        <v>#VALUE!</v>
      </c>
      <c r="AD1328" s="46" t="e">
        <f>IF(AA1328=0,DATE(YEAR(AC1328+1),7,16),
IF(V1328=0,IF(COUNTIF(Table9[MM Year],X1328),AC1328+AB1328+Z1328+15-DAY(AC1328+AB1328+Z1328+15)+16,AC1328+AB1328+Z1328-DAY(AC1328+AB1328+Z1328)+16),
IF(COUNTIF(Table9[MM Year],X1328),
IF(AC1328+AB1328+Z1328&lt;VLOOKUP(X1328,Table9[],7,0),AC1328
+AB1328+Z1328+VLOOKUP(X1328,Table9[],4,0),AC1328+AB1328+Z1328),AC1328
+AB1328+Z1328)))</f>
        <v>#VALUE!</v>
      </c>
      <c r="AE1328" s="42"/>
      <c r="AF1328" s="15" t="str">
        <f>IFERROR(IF(COUNTIF(Table9[MM Year],X1328),
IF(AD1328&lt;VLOOKUP(X1328,Table9[],7,0),AD1328
+VLOOKUP(X1328,Table9[],4,0),AD1328),AD1328
),"")</f>
        <v/>
      </c>
      <c r="AG1328" s="5"/>
      <c r="AH1328" s="5"/>
      <c r="AI1328" s="5"/>
      <c r="AJ1328" s="6"/>
      <c r="AK1328" s="6"/>
      <c r="AL1328" s="12" t="str">
        <f t="shared" si="207"/>
        <v/>
      </c>
      <c r="AM1328" s="5"/>
      <c r="AN1328" s="27" t="str">
        <f t="shared" si="208"/>
        <v/>
      </c>
      <c r="AO1328" s="5"/>
      <c r="AP1328" s="5"/>
      <c r="AQ1328" s="6"/>
      <c r="AR1328" s="12" t="str">
        <f t="shared" si="209"/>
        <v/>
      </c>
      <c r="AS1328" s="6"/>
      <c r="AT1328" s="5"/>
      <c r="AU1328" s="53"/>
      <c r="AV1328" s="53"/>
      <c r="AW1328" s="54"/>
      <c r="AX1328" s="15" t="str">
        <f t="shared" si="210"/>
        <v/>
      </c>
      <c r="AY1328" s="5"/>
      <c r="AZ1328" s="27" t="str">
        <f>IFERROR(VLOOKUP(AY1328,vlookup!A$2:I$331,2,FALSE),"")</f>
        <v/>
      </c>
      <c r="BA1328" s="27" t="str">
        <f>IFERROR(VLOOKUP(AY1328,vlookup!A$2:I$331,3,FALSE),"")</f>
        <v/>
      </c>
      <c r="BB1328" s="5"/>
      <c r="BC1328" s="27" t="str">
        <f>IFERROR(VLOOKUP(BB1328,vlookup!D$2:E$331,2,FALSE),"")</f>
        <v/>
      </c>
      <c r="BD1328" s="5"/>
      <c r="BE1328" s="27" t="str">
        <f t="shared" si="211"/>
        <v/>
      </c>
      <c r="BF1328" s="27" t="str">
        <f>IFERROR(VLOOKUP(BE1328,vlookup!G$2:I$331,2,FALSE),"")</f>
        <v/>
      </c>
      <c r="BG1328" s="27" t="str">
        <f>IFERROR(VLOOKUP(BE1328,vlookup!G$2:I$331,3,FALSE),"")</f>
        <v/>
      </c>
      <c r="BH1328" s="5"/>
      <c r="BI1328" s="6"/>
      <c r="BJ1328" s="6"/>
      <c r="BK1328" s="6"/>
      <c r="BL1328" s="6"/>
    </row>
    <row r="1329" spans="1:64">
      <c r="A1329" s="4"/>
      <c r="B1329" s="5"/>
      <c r="C1329" s="27" t="str">
        <f>IFERROR(VLOOKUP(B1329,vlookup!A$2:I$331,2,FALSE),"")</f>
        <v/>
      </c>
      <c r="D1329" s="27" t="str">
        <f>IFERROR(VLOOKUP(B1329,vlookup!A$2:I$331,3,FALSE),"")</f>
        <v/>
      </c>
      <c r="E1329" s="5"/>
      <c r="F1329" s="27" t="str">
        <f>IFERROR(VLOOKUP(E1329,vlookup!D$2:E$331,2,FALSE),"")</f>
        <v/>
      </c>
      <c r="G1329" s="5"/>
      <c r="H1329" s="27" t="str">
        <f t="shared" si="202"/>
        <v/>
      </c>
      <c r="I1329" s="27" t="str">
        <f>IFERROR(VLOOKUP(H1329,vlookup!G$2:I$331,2,FALSE),"")</f>
        <v/>
      </c>
      <c r="J1329" s="27" t="str">
        <f>IFERROR(VLOOKUP(H1329,vlookup!G$2:I$331,3,FALSE),"")</f>
        <v/>
      </c>
      <c r="K1329" s="5"/>
      <c r="L1329" s="6"/>
      <c r="M1329" s="6"/>
      <c r="N1329" s="6"/>
      <c r="O1329" s="6"/>
      <c r="P1329" s="6"/>
      <c r="Q1329" s="14" t="str">
        <f t="shared" si="203"/>
        <v/>
      </c>
      <c r="R1329" s="5"/>
      <c r="S1329" s="6"/>
      <c r="T1329" s="6"/>
      <c r="U1329" s="5"/>
      <c r="V1329" s="45">
        <f t="shared" si="204"/>
        <v>0</v>
      </c>
      <c r="W1329" s="45">
        <f t="shared" si="205"/>
        <v>0</v>
      </c>
      <c r="X1329" s="45" t="e">
        <f t="shared" si="206"/>
        <v>#VALUE!</v>
      </c>
      <c r="Y1329" s="45">
        <f>IFERROR(VALUE(V1329),VLOOKUP(V1329,DayReplace[],2,0))</f>
        <v>0</v>
      </c>
      <c r="Z1329" s="45">
        <f>IF(V1329=0,1,
IF(OR(AND(COUNTIF(Table12[Normal and Leap Years],X1329),AA1329=3,Y1329=30),
AND(COUNTIF(Table9[MM Year],X1329),COUNTIF(Table13[Always 29-Day Months],AA1329),Y1329=30)),Y1329
-1,Y1329))</f>
        <v>1</v>
      </c>
      <c r="AA1329" s="45">
        <f>IFERROR(VALUE(W1329),VLOOKUP(W1329,MonthReplace[],2,0))</f>
        <v>0</v>
      </c>
      <c r="AB1329" s="45" t="e">
        <f>IF(COUNTIF(Table9[MM Year],X1329),VLOOKUP(AA1329,MonthSerial[],VLOOKUP(X1329,Table9[],3,0)+2,0),DATE(X1329,AA1329,0)-AC1329)</f>
        <v>#VALUE!</v>
      </c>
      <c r="AC1329" s="45" t="e">
        <f>IF(COUNTIF(Table9[MM Year],X1329),
VLOOKUP(X1329,Table9[],5,0),
DATE(X1329,1,0))</f>
        <v>#VALUE!</v>
      </c>
      <c r="AD1329" s="46" t="e">
        <f>IF(AA1329=0,DATE(YEAR(AC1329+1),7,16),
IF(V1329=0,IF(COUNTIF(Table9[MM Year],X1329),AC1329+AB1329+Z1329+15-DAY(AC1329+AB1329+Z1329+15)+16,AC1329+AB1329+Z1329-DAY(AC1329+AB1329+Z1329)+16),
IF(COUNTIF(Table9[MM Year],X1329),
IF(AC1329+AB1329+Z1329&lt;VLOOKUP(X1329,Table9[],7,0),AC1329
+AB1329+Z1329+VLOOKUP(X1329,Table9[],4,0),AC1329+AB1329+Z1329),AC1329
+AB1329+Z1329)))</f>
        <v>#VALUE!</v>
      </c>
      <c r="AE1329" s="42"/>
      <c r="AF1329" s="15" t="str">
        <f>IFERROR(IF(COUNTIF(Table9[MM Year],X1329),
IF(AD1329&lt;VLOOKUP(X1329,Table9[],7,0),AD1329
+VLOOKUP(X1329,Table9[],4,0),AD1329),AD1329
),"")</f>
        <v/>
      </c>
      <c r="AG1329" s="5"/>
      <c r="AH1329" s="5"/>
      <c r="AI1329" s="5"/>
      <c r="AJ1329" s="6"/>
      <c r="AK1329" s="6"/>
      <c r="AL1329" s="12" t="str">
        <f t="shared" si="207"/>
        <v/>
      </c>
      <c r="AM1329" s="5"/>
      <c r="AN1329" s="27" t="str">
        <f t="shared" si="208"/>
        <v/>
      </c>
      <c r="AO1329" s="5"/>
      <c r="AP1329" s="5"/>
      <c r="AQ1329" s="6"/>
      <c r="AR1329" s="12" t="str">
        <f t="shared" si="209"/>
        <v/>
      </c>
      <c r="AS1329" s="6"/>
      <c r="AT1329" s="5"/>
      <c r="AU1329" s="53"/>
      <c r="AV1329" s="53"/>
      <c r="AW1329" s="54"/>
      <c r="AX1329" s="15" t="str">
        <f t="shared" si="210"/>
        <v/>
      </c>
      <c r="AY1329" s="5"/>
      <c r="AZ1329" s="27" t="str">
        <f>IFERROR(VLOOKUP(AY1329,vlookup!A$2:I$331,2,FALSE),"")</f>
        <v/>
      </c>
      <c r="BA1329" s="27" t="str">
        <f>IFERROR(VLOOKUP(AY1329,vlookup!A$2:I$331,3,FALSE),"")</f>
        <v/>
      </c>
      <c r="BB1329" s="5"/>
      <c r="BC1329" s="27" t="str">
        <f>IFERROR(VLOOKUP(BB1329,vlookup!D$2:E$331,2,FALSE),"")</f>
        <v/>
      </c>
      <c r="BD1329" s="5"/>
      <c r="BE1329" s="27" t="str">
        <f t="shared" si="211"/>
        <v/>
      </c>
      <c r="BF1329" s="27" t="str">
        <f>IFERROR(VLOOKUP(BE1329,vlookup!G$2:I$331,2,FALSE),"")</f>
        <v/>
      </c>
      <c r="BG1329" s="27" t="str">
        <f>IFERROR(VLOOKUP(BE1329,vlookup!G$2:I$331,3,FALSE),"")</f>
        <v/>
      </c>
      <c r="BH1329" s="5"/>
      <c r="BI1329" s="6"/>
      <c r="BJ1329" s="6"/>
      <c r="BK1329" s="6"/>
      <c r="BL1329" s="6"/>
    </row>
    <row r="1330" spans="1:64">
      <c r="A1330" s="4"/>
      <c r="B1330" s="5"/>
      <c r="C1330" s="27" t="str">
        <f>IFERROR(VLOOKUP(B1330,vlookup!A$2:I$331,2,FALSE),"")</f>
        <v/>
      </c>
      <c r="D1330" s="27" t="str">
        <f>IFERROR(VLOOKUP(B1330,vlookup!A$2:I$331,3,FALSE),"")</f>
        <v/>
      </c>
      <c r="E1330" s="5"/>
      <c r="F1330" s="27" t="str">
        <f>IFERROR(VLOOKUP(E1330,vlookup!D$2:E$331,2,FALSE),"")</f>
        <v/>
      </c>
      <c r="G1330" s="5"/>
      <c r="H1330" s="27" t="str">
        <f t="shared" si="202"/>
        <v/>
      </c>
      <c r="I1330" s="27" t="str">
        <f>IFERROR(VLOOKUP(H1330,vlookup!G$2:I$331,2,FALSE),"")</f>
        <v/>
      </c>
      <c r="J1330" s="27" t="str">
        <f>IFERROR(VLOOKUP(H1330,vlookup!G$2:I$331,3,FALSE),"")</f>
        <v/>
      </c>
      <c r="K1330" s="5"/>
      <c r="L1330" s="6"/>
      <c r="M1330" s="6"/>
      <c r="N1330" s="6"/>
      <c r="O1330" s="6"/>
      <c r="P1330" s="6"/>
      <c r="Q1330" s="14" t="str">
        <f t="shared" si="203"/>
        <v/>
      </c>
      <c r="R1330" s="5"/>
      <c r="S1330" s="6"/>
      <c r="T1330" s="6"/>
      <c r="U1330" s="5"/>
      <c r="V1330" s="45">
        <f t="shared" si="204"/>
        <v>0</v>
      </c>
      <c r="W1330" s="45">
        <f t="shared" si="205"/>
        <v>0</v>
      </c>
      <c r="X1330" s="45" t="e">
        <f t="shared" si="206"/>
        <v>#VALUE!</v>
      </c>
      <c r="Y1330" s="45">
        <f>IFERROR(VALUE(V1330),VLOOKUP(V1330,DayReplace[],2,0))</f>
        <v>0</v>
      </c>
      <c r="Z1330" s="45">
        <f>IF(V1330=0,1,
IF(OR(AND(COUNTIF(Table12[Normal and Leap Years],X1330),AA1330=3,Y1330=30),
AND(COUNTIF(Table9[MM Year],X1330),COUNTIF(Table13[Always 29-Day Months],AA1330),Y1330=30)),Y1330
-1,Y1330))</f>
        <v>1</v>
      </c>
      <c r="AA1330" s="45">
        <f>IFERROR(VALUE(W1330),VLOOKUP(W1330,MonthReplace[],2,0))</f>
        <v>0</v>
      </c>
      <c r="AB1330" s="45" t="e">
        <f>IF(COUNTIF(Table9[MM Year],X1330),VLOOKUP(AA1330,MonthSerial[],VLOOKUP(X1330,Table9[],3,0)+2,0),DATE(X1330,AA1330,0)-AC1330)</f>
        <v>#VALUE!</v>
      </c>
      <c r="AC1330" s="45" t="e">
        <f>IF(COUNTIF(Table9[MM Year],X1330),
VLOOKUP(X1330,Table9[],5,0),
DATE(X1330,1,0))</f>
        <v>#VALUE!</v>
      </c>
      <c r="AD1330" s="46" t="e">
        <f>IF(AA1330=0,DATE(YEAR(AC1330+1),7,16),
IF(V1330=0,IF(COUNTIF(Table9[MM Year],X1330),AC1330+AB1330+Z1330+15-DAY(AC1330+AB1330+Z1330+15)+16,AC1330+AB1330+Z1330-DAY(AC1330+AB1330+Z1330)+16),
IF(COUNTIF(Table9[MM Year],X1330),
IF(AC1330+AB1330+Z1330&lt;VLOOKUP(X1330,Table9[],7,0),AC1330
+AB1330+Z1330+VLOOKUP(X1330,Table9[],4,0),AC1330+AB1330+Z1330),AC1330
+AB1330+Z1330)))</f>
        <v>#VALUE!</v>
      </c>
      <c r="AE1330" s="42"/>
      <c r="AF1330" s="15" t="str">
        <f>IFERROR(IF(COUNTIF(Table9[MM Year],X1330),
IF(AD1330&lt;VLOOKUP(X1330,Table9[],7,0),AD1330
+VLOOKUP(X1330,Table9[],4,0),AD1330),AD1330
),"")</f>
        <v/>
      </c>
      <c r="AG1330" s="5"/>
      <c r="AH1330" s="5"/>
      <c r="AI1330" s="5"/>
      <c r="AJ1330" s="6"/>
      <c r="AK1330" s="6"/>
      <c r="AL1330" s="12" t="str">
        <f t="shared" si="207"/>
        <v/>
      </c>
      <c r="AM1330" s="5"/>
      <c r="AN1330" s="27" t="str">
        <f t="shared" si="208"/>
        <v/>
      </c>
      <c r="AO1330" s="5"/>
      <c r="AP1330" s="5"/>
      <c r="AQ1330" s="6"/>
      <c r="AR1330" s="12" t="str">
        <f t="shared" si="209"/>
        <v/>
      </c>
      <c r="AS1330" s="6"/>
      <c r="AT1330" s="5"/>
      <c r="AU1330" s="53"/>
      <c r="AV1330" s="53"/>
      <c r="AW1330" s="54"/>
      <c r="AX1330" s="15" t="str">
        <f t="shared" si="210"/>
        <v/>
      </c>
      <c r="AY1330" s="5"/>
      <c r="AZ1330" s="27" t="str">
        <f>IFERROR(VLOOKUP(AY1330,vlookup!A$2:I$331,2,FALSE),"")</f>
        <v/>
      </c>
      <c r="BA1330" s="27" t="str">
        <f>IFERROR(VLOOKUP(AY1330,vlookup!A$2:I$331,3,FALSE),"")</f>
        <v/>
      </c>
      <c r="BB1330" s="5"/>
      <c r="BC1330" s="27" t="str">
        <f>IFERROR(VLOOKUP(BB1330,vlookup!D$2:E$331,2,FALSE),"")</f>
        <v/>
      </c>
      <c r="BD1330" s="5"/>
      <c r="BE1330" s="27" t="str">
        <f t="shared" si="211"/>
        <v/>
      </c>
      <c r="BF1330" s="27" t="str">
        <f>IFERROR(VLOOKUP(BE1330,vlookup!G$2:I$331,2,FALSE),"")</f>
        <v/>
      </c>
      <c r="BG1330" s="27" t="str">
        <f>IFERROR(VLOOKUP(BE1330,vlookup!G$2:I$331,3,FALSE),"")</f>
        <v/>
      </c>
      <c r="BH1330" s="5"/>
      <c r="BI1330" s="6"/>
      <c r="BJ1330" s="6"/>
      <c r="BK1330" s="6"/>
      <c r="BL1330" s="6"/>
    </row>
    <row r="1331" spans="1:64">
      <c r="A1331" s="4"/>
      <c r="B1331" s="5"/>
      <c r="C1331" s="27" t="str">
        <f>IFERROR(VLOOKUP(B1331,vlookup!A$2:I$331,2,FALSE),"")</f>
        <v/>
      </c>
      <c r="D1331" s="27" t="str">
        <f>IFERROR(VLOOKUP(B1331,vlookup!A$2:I$331,3,FALSE),"")</f>
        <v/>
      </c>
      <c r="E1331" s="5"/>
      <c r="F1331" s="27" t="str">
        <f>IFERROR(VLOOKUP(E1331,vlookup!D$2:E$331,2,FALSE),"")</f>
        <v/>
      </c>
      <c r="G1331" s="5"/>
      <c r="H1331" s="27" t="str">
        <f t="shared" si="202"/>
        <v/>
      </c>
      <c r="I1331" s="27" t="str">
        <f>IFERROR(VLOOKUP(H1331,vlookup!G$2:I$331,2,FALSE),"")</f>
        <v/>
      </c>
      <c r="J1331" s="27" t="str">
        <f>IFERROR(VLOOKUP(H1331,vlookup!G$2:I$331,3,FALSE),"")</f>
        <v/>
      </c>
      <c r="K1331" s="5"/>
      <c r="L1331" s="6"/>
      <c r="M1331" s="6"/>
      <c r="N1331" s="6"/>
      <c r="O1331" s="6"/>
      <c r="P1331" s="6"/>
      <c r="Q1331" s="14" t="str">
        <f t="shared" si="203"/>
        <v/>
      </c>
      <c r="R1331" s="5"/>
      <c r="S1331" s="6"/>
      <c r="T1331" s="6"/>
      <c r="U1331" s="5"/>
      <c r="V1331" s="45">
        <f t="shared" si="204"/>
        <v>0</v>
      </c>
      <c r="W1331" s="45">
        <f t="shared" si="205"/>
        <v>0</v>
      </c>
      <c r="X1331" s="45" t="e">
        <f t="shared" si="206"/>
        <v>#VALUE!</v>
      </c>
      <c r="Y1331" s="45">
        <f>IFERROR(VALUE(V1331),VLOOKUP(V1331,DayReplace[],2,0))</f>
        <v>0</v>
      </c>
      <c r="Z1331" s="45">
        <f>IF(V1331=0,1,
IF(OR(AND(COUNTIF(Table12[Normal and Leap Years],X1331),AA1331=3,Y1331=30),
AND(COUNTIF(Table9[MM Year],X1331),COUNTIF(Table13[Always 29-Day Months],AA1331),Y1331=30)),Y1331
-1,Y1331))</f>
        <v>1</v>
      </c>
      <c r="AA1331" s="45">
        <f>IFERROR(VALUE(W1331),VLOOKUP(W1331,MonthReplace[],2,0))</f>
        <v>0</v>
      </c>
      <c r="AB1331" s="45" t="e">
        <f>IF(COUNTIF(Table9[MM Year],X1331),VLOOKUP(AA1331,MonthSerial[],VLOOKUP(X1331,Table9[],3,0)+2,0),DATE(X1331,AA1331,0)-AC1331)</f>
        <v>#VALUE!</v>
      </c>
      <c r="AC1331" s="45" t="e">
        <f>IF(COUNTIF(Table9[MM Year],X1331),
VLOOKUP(X1331,Table9[],5,0),
DATE(X1331,1,0))</f>
        <v>#VALUE!</v>
      </c>
      <c r="AD1331" s="46" t="e">
        <f>IF(AA1331=0,DATE(YEAR(AC1331+1),7,16),
IF(V1331=0,IF(COUNTIF(Table9[MM Year],X1331),AC1331+AB1331+Z1331+15-DAY(AC1331+AB1331+Z1331+15)+16,AC1331+AB1331+Z1331-DAY(AC1331+AB1331+Z1331)+16),
IF(COUNTIF(Table9[MM Year],X1331),
IF(AC1331+AB1331+Z1331&lt;VLOOKUP(X1331,Table9[],7,0),AC1331
+AB1331+Z1331+VLOOKUP(X1331,Table9[],4,0),AC1331+AB1331+Z1331),AC1331
+AB1331+Z1331)))</f>
        <v>#VALUE!</v>
      </c>
      <c r="AE1331" s="42"/>
      <c r="AF1331" s="15" t="str">
        <f>IFERROR(IF(COUNTIF(Table9[MM Year],X1331),
IF(AD1331&lt;VLOOKUP(X1331,Table9[],7,0),AD1331
+VLOOKUP(X1331,Table9[],4,0),AD1331),AD1331
),"")</f>
        <v/>
      </c>
      <c r="AG1331" s="5"/>
      <c r="AH1331" s="5"/>
      <c r="AI1331" s="5"/>
      <c r="AJ1331" s="6"/>
      <c r="AK1331" s="6"/>
      <c r="AL1331" s="12" t="str">
        <f t="shared" si="207"/>
        <v/>
      </c>
      <c r="AM1331" s="5"/>
      <c r="AN1331" s="27" t="str">
        <f t="shared" si="208"/>
        <v/>
      </c>
      <c r="AO1331" s="5"/>
      <c r="AP1331" s="5"/>
      <c r="AQ1331" s="6"/>
      <c r="AR1331" s="12" t="str">
        <f t="shared" si="209"/>
        <v/>
      </c>
      <c r="AS1331" s="6"/>
      <c r="AT1331" s="5"/>
      <c r="AU1331" s="53"/>
      <c r="AV1331" s="53"/>
      <c r="AW1331" s="54"/>
      <c r="AX1331" s="15" t="str">
        <f t="shared" si="210"/>
        <v/>
      </c>
      <c r="AY1331" s="5"/>
      <c r="AZ1331" s="27" t="str">
        <f>IFERROR(VLOOKUP(AY1331,vlookup!A$2:I$331,2,FALSE),"")</f>
        <v/>
      </c>
      <c r="BA1331" s="27" t="str">
        <f>IFERROR(VLOOKUP(AY1331,vlookup!A$2:I$331,3,FALSE),"")</f>
        <v/>
      </c>
      <c r="BB1331" s="5"/>
      <c r="BC1331" s="27" t="str">
        <f>IFERROR(VLOOKUP(BB1331,vlookup!D$2:E$331,2,FALSE),"")</f>
        <v/>
      </c>
      <c r="BD1331" s="5"/>
      <c r="BE1331" s="27" t="str">
        <f t="shared" si="211"/>
        <v/>
      </c>
      <c r="BF1331" s="27" t="str">
        <f>IFERROR(VLOOKUP(BE1331,vlookup!G$2:I$331,2,FALSE),"")</f>
        <v/>
      </c>
      <c r="BG1331" s="27" t="str">
        <f>IFERROR(VLOOKUP(BE1331,vlookup!G$2:I$331,3,FALSE),"")</f>
        <v/>
      </c>
      <c r="BH1331" s="5"/>
      <c r="BI1331" s="6"/>
      <c r="BJ1331" s="6"/>
      <c r="BK1331" s="6"/>
      <c r="BL1331" s="6"/>
    </row>
    <row r="1332" spans="1:64">
      <c r="A1332" s="4"/>
      <c r="B1332" s="5"/>
      <c r="C1332" s="27" t="str">
        <f>IFERROR(VLOOKUP(B1332,vlookup!A$2:I$331,2,FALSE),"")</f>
        <v/>
      </c>
      <c r="D1332" s="27" t="str">
        <f>IFERROR(VLOOKUP(B1332,vlookup!A$2:I$331,3,FALSE),"")</f>
        <v/>
      </c>
      <c r="E1332" s="5"/>
      <c r="F1332" s="27" t="str">
        <f>IFERROR(VLOOKUP(E1332,vlookup!D$2:E$331,2,FALSE),"")</f>
        <v/>
      </c>
      <c r="G1332" s="5"/>
      <c r="H1332" s="27" t="str">
        <f t="shared" si="202"/>
        <v/>
      </c>
      <c r="I1332" s="27" t="str">
        <f>IFERROR(VLOOKUP(H1332,vlookup!G$2:I$331,2,FALSE),"")</f>
        <v/>
      </c>
      <c r="J1332" s="27" t="str">
        <f>IFERROR(VLOOKUP(H1332,vlookup!G$2:I$331,3,FALSE),"")</f>
        <v/>
      </c>
      <c r="K1332" s="5"/>
      <c r="L1332" s="6"/>
      <c r="M1332" s="6"/>
      <c r="N1332" s="6"/>
      <c r="O1332" s="6"/>
      <c r="P1332" s="6"/>
      <c r="Q1332" s="14" t="str">
        <f t="shared" si="203"/>
        <v/>
      </c>
      <c r="R1332" s="5"/>
      <c r="S1332" s="6"/>
      <c r="T1332" s="6"/>
      <c r="U1332" s="5"/>
      <c r="V1332" s="45">
        <f t="shared" si="204"/>
        <v>0</v>
      </c>
      <c r="W1332" s="45">
        <f t="shared" si="205"/>
        <v>0</v>
      </c>
      <c r="X1332" s="45" t="e">
        <f t="shared" si="206"/>
        <v>#VALUE!</v>
      </c>
      <c r="Y1332" s="45">
        <f>IFERROR(VALUE(V1332),VLOOKUP(V1332,DayReplace[],2,0))</f>
        <v>0</v>
      </c>
      <c r="Z1332" s="45">
        <f>IF(V1332=0,1,
IF(OR(AND(COUNTIF(Table12[Normal and Leap Years],X1332),AA1332=3,Y1332=30),
AND(COUNTIF(Table9[MM Year],X1332),COUNTIF(Table13[Always 29-Day Months],AA1332),Y1332=30)),Y1332
-1,Y1332))</f>
        <v>1</v>
      </c>
      <c r="AA1332" s="45">
        <f>IFERROR(VALUE(W1332),VLOOKUP(W1332,MonthReplace[],2,0))</f>
        <v>0</v>
      </c>
      <c r="AB1332" s="45" t="e">
        <f>IF(COUNTIF(Table9[MM Year],X1332),VLOOKUP(AA1332,MonthSerial[],VLOOKUP(X1332,Table9[],3,0)+2,0),DATE(X1332,AA1332,0)-AC1332)</f>
        <v>#VALUE!</v>
      </c>
      <c r="AC1332" s="45" t="e">
        <f>IF(COUNTIF(Table9[MM Year],X1332),
VLOOKUP(X1332,Table9[],5,0),
DATE(X1332,1,0))</f>
        <v>#VALUE!</v>
      </c>
      <c r="AD1332" s="46" t="e">
        <f>IF(AA1332=0,DATE(YEAR(AC1332+1),7,16),
IF(V1332=0,IF(COUNTIF(Table9[MM Year],X1332),AC1332+AB1332+Z1332+15-DAY(AC1332+AB1332+Z1332+15)+16,AC1332+AB1332+Z1332-DAY(AC1332+AB1332+Z1332)+16),
IF(COUNTIF(Table9[MM Year],X1332),
IF(AC1332+AB1332+Z1332&lt;VLOOKUP(X1332,Table9[],7,0),AC1332
+AB1332+Z1332+VLOOKUP(X1332,Table9[],4,0),AC1332+AB1332+Z1332),AC1332
+AB1332+Z1332)))</f>
        <v>#VALUE!</v>
      </c>
      <c r="AE1332" s="42"/>
      <c r="AF1332" s="15" t="str">
        <f>IFERROR(IF(COUNTIF(Table9[MM Year],X1332),
IF(AD1332&lt;VLOOKUP(X1332,Table9[],7,0),AD1332
+VLOOKUP(X1332,Table9[],4,0),AD1332),AD1332
),"")</f>
        <v/>
      </c>
      <c r="AG1332" s="5"/>
      <c r="AH1332" s="5"/>
      <c r="AI1332" s="5"/>
      <c r="AJ1332" s="6"/>
      <c r="AK1332" s="6"/>
      <c r="AL1332" s="12" t="str">
        <f t="shared" si="207"/>
        <v/>
      </c>
      <c r="AM1332" s="5"/>
      <c r="AN1332" s="27" t="str">
        <f t="shared" si="208"/>
        <v/>
      </c>
      <c r="AO1332" s="5"/>
      <c r="AP1332" s="5"/>
      <c r="AQ1332" s="6"/>
      <c r="AR1332" s="12" t="str">
        <f t="shared" si="209"/>
        <v/>
      </c>
      <c r="AS1332" s="6"/>
      <c r="AT1332" s="5"/>
      <c r="AU1332" s="53"/>
      <c r="AV1332" s="53"/>
      <c r="AW1332" s="54"/>
      <c r="AX1332" s="15" t="str">
        <f t="shared" si="210"/>
        <v/>
      </c>
      <c r="AY1332" s="5"/>
      <c r="AZ1332" s="27" t="str">
        <f>IFERROR(VLOOKUP(AY1332,vlookup!A$2:I$331,2,FALSE),"")</f>
        <v/>
      </c>
      <c r="BA1332" s="27" t="str">
        <f>IFERROR(VLOOKUP(AY1332,vlookup!A$2:I$331,3,FALSE),"")</f>
        <v/>
      </c>
      <c r="BB1332" s="5"/>
      <c r="BC1332" s="27" t="str">
        <f>IFERROR(VLOOKUP(BB1332,vlookup!D$2:E$331,2,FALSE),"")</f>
        <v/>
      </c>
      <c r="BD1332" s="5"/>
      <c r="BE1332" s="27" t="str">
        <f t="shared" si="211"/>
        <v/>
      </c>
      <c r="BF1332" s="27" t="str">
        <f>IFERROR(VLOOKUP(BE1332,vlookup!G$2:I$331,2,FALSE),"")</f>
        <v/>
      </c>
      <c r="BG1332" s="27" t="str">
        <f>IFERROR(VLOOKUP(BE1332,vlookup!G$2:I$331,3,FALSE),"")</f>
        <v/>
      </c>
      <c r="BH1332" s="5"/>
      <c r="BI1332" s="6"/>
      <c r="BJ1332" s="6"/>
      <c r="BK1332" s="6"/>
      <c r="BL1332" s="6"/>
    </row>
    <row r="1333" spans="1:64">
      <c r="A1333" s="4"/>
      <c r="B1333" s="5"/>
      <c r="C1333" s="27" t="str">
        <f>IFERROR(VLOOKUP(B1333,vlookup!A$2:I$331,2,FALSE),"")</f>
        <v/>
      </c>
      <c r="D1333" s="27" t="str">
        <f>IFERROR(VLOOKUP(B1333,vlookup!A$2:I$331,3,FALSE),"")</f>
        <v/>
      </c>
      <c r="E1333" s="5"/>
      <c r="F1333" s="27" t="str">
        <f>IFERROR(VLOOKUP(E1333,vlookup!D$2:E$331,2,FALSE),"")</f>
        <v/>
      </c>
      <c r="G1333" s="5"/>
      <c r="H1333" s="27" t="str">
        <f t="shared" si="202"/>
        <v/>
      </c>
      <c r="I1333" s="27" t="str">
        <f>IFERROR(VLOOKUP(H1333,vlookup!G$2:I$331,2,FALSE),"")</f>
        <v/>
      </c>
      <c r="J1333" s="27" t="str">
        <f>IFERROR(VLOOKUP(H1333,vlookup!G$2:I$331,3,FALSE),"")</f>
        <v/>
      </c>
      <c r="K1333" s="5"/>
      <c r="L1333" s="6"/>
      <c r="M1333" s="6"/>
      <c r="N1333" s="6"/>
      <c r="O1333" s="6"/>
      <c r="P1333" s="6"/>
      <c r="Q1333" s="14" t="str">
        <f t="shared" si="203"/>
        <v/>
      </c>
      <c r="R1333" s="5"/>
      <c r="S1333" s="6"/>
      <c r="T1333" s="6"/>
      <c r="U1333" s="5"/>
      <c r="V1333" s="45">
        <f t="shared" si="204"/>
        <v>0</v>
      </c>
      <c r="W1333" s="45">
        <f t="shared" si="205"/>
        <v>0</v>
      </c>
      <c r="X1333" s="45" t="e">
        <f t="shared" si="206"/>
        <v>#VALUE!</v>
      </c>
      <c r="Y1333" s="45">
        <f>IFERROR(VALUE(V1333),VLOOKUP(V1333,DayReplace[],2,0))</f>
        <v>0</v>
      </c>
      <c r="Z1333" s="45">
        <f>IF(V1333=0,1,
IF(OR(AND(COUNTIF(Table12[Normal and Leap Years],X1333),AA1333=3,Y1333=30),
AND(COUNTIF(Table9[MM Year],X1333),COUNTIF(Table13[Always 29-Day Months],AA1333),Y1333=30)),Y1333
-1,Y1333))</f>
        <v>1</v>
      </c>
      <c r="AA1333" s="45">
        <f>IFERROR(VALUE(W1333),VLOOKUP(W1333,MonthReplace[],2,0))</f>
        <v>0</v>
      </c>
      <c r="AB1333" s="45" t="e">
        <f>IF(COUNTIF(Table9[MM Year],X1333),VLOOKUP(AA1333,MonthSerial[],VLOOKUP(X1333,Table9[],3,0)+2,0),DATE(X1333,AA1333,0)-AC1333)</f>
        <v>#VALUE!</v>
      </c>
      <c r="AC1333" s="45" t="e">
        <f>IF(COUNTIF(Table9[MM Year],X1333),
VLOOKUP(X1333,Table9[],5,0),
DATE(X1333,1,0))</f>
        <v>#VALUE!</v>
      </c>
      <c r="AD1333" s="46" t="e">
        <f>IF(AA1333=0,DATE(YEAR(AC1333+1),7,16),
IF(V1333=0,IF(COUNTIF(Table9[MM Year],X1333),AC1333+AB1333+Z1333+15-DAY(AC1333+AB1333+Z1333+15)+16,AC1333+AB1333+Z1333-DAY(AC1333+AB1333+Z1333)+16),
IF(COUNTIF(Table9[MM Year],X1333),
IF(AC1333+AB1333+Z1333&lt;VLOOKUP(X1333,Table9[],7,0),AC1333
+AB1333+Z1333+VLOOKUP(X1333,Table9[],4,0),AC1333+AB1333+Z1333),AC1333
+AB1333+Z1333)))</f>
        <v>#VALUE!</v>
      </c>
      <c r="AE1333" s="42"/>
      <c r="AF1333" s="15" t="str">
        <f>IFERROR(IF(COUNTIF(Table9[MM Year],X1333),
IF(AD1333&lt;VLOOKUP(X1333,Table9[],7,0),AD1333
+VLOOKUP(X1333,Table9[],4,0),AD1333),AD1333
),"")</f>
        <v/>
      </c>
      <c r="AG1333" s="5"/>
      <c r="AH1333" s="5"/>
      <c r="AI1333" s="5"/>
      <c r="AJ1333" s="6"/>
      <c r="AK1333" s="6"/>
      <c r="AL1333" s="12" t="str">
        <f t="shared" si="207"/>
        <v/>
      </c>
      <c r="AM1333" s="5"/>
      <c r="AN1333" s="27" t="str">
        <f t="shared" si="208"/>
        <v/>
      </c>
      <c r="AO1333" s="5"/>
      <c r="AP1333" s="5"/>
      <c r="AQ1333" s="6"/>
      <c r="AR1333" s="12" t="str">
        <f t="shared" si="209"/>
        <v/>
      </c>
      <c r="AS1333" s="6"/>
      <c r="AT1333" s="5"/>
      <c r="AU1333" s="53"/>
      <c r="AV1333" s="53"/>
      <c r="AW1333" s="54"/>
      <c r="AX1333" s="15" t="str">
        <f t="shared" si="210"/>
        <v/>
      </c>
      <c r="AY1333" s="5"/>
      <c r="AZ1333" s="27" t="str">
        <f>IFERROR(VLOOKUP(AY1333,vlookup!A$2:I$331,2,FALSE),"")</f>
        <v/>
      </c>
      <c r="BA1333" s="27" t="str">
        <f>IFERROR(VLOOKUP(AY1333,vlookup!A$2:I$331,3,FALSE),"")</f>
        <v/>
      </c>
      <c r="BB1333" s="5"/>
      <c r="BC1333" s="27" t="str">
        <f>IFERROR(VLOOKUP(BB1333,vlookup!D$2:E$331,2,FALSE),"")</f>
        <v/>
      </c>
      <c r="BD1333" s="5"/>
      <c r="BE1333" s="27" t="str">
        <f t="shared" si="211"/>
        <v/>
      </c>
      <c r="BF1333" s="27" t="str">
        <f>IFERROR(VLOOKUP(BE1333,vlookup!G$2:I$331,2,FALSE),"")</f>
        <v/>
      </c>
      <c r="BG1333" s="27" t="str">
        <f>IFERROR(VLOOKUP(BE1333,vlookup!G$2:I$331,3,FALSE),"")</f>
        <v/>
      </c>
      <c r="BH1333" s="5"/>
      <c r="BI1333" s="6"/>
      <c r="BJ1333" s="6"/>
      <c r="BK1333" s="6"/>
      <c r="BL1333" s="6"/>
    </row>
    <row r="1334" spans="1:64">
      <c r="A1334" s="4"/>
      <c r="B1334" s="5"/>
      <c r="C1334" s="27" t="str">
        <f>IFERROR(VLOOKUP(B1334,vlookup!A$2:I$331,2,FALSE),"")</f>
        <v/>
      </c>
      <c r="D1334" s="27" t="str">
        <f>IFERROR(VLOOKUP(B1334,vlookup!A$2:I$331,3,FALSE),"")</f>
        <v/>
      </c>
      <c r="E1334" s="5"/>
      <c r="F1334" s="27" t="str">
        <f>IFERROR(VLOOKUP(E1334,vlookup!D$2:E$331,2,FALSE),"")</f>
        <v/>
      </c>
      <c r="G1334" s="5"/>
      <c r="H1334" s="27" t="str">
        <f t="shared" si="202"/>
        <v/>
      </c>
      <c r="I1334" s="27" t="str">
        <f>IFERROR(VLOOKUP(H1334,vlookup!G$2:I$331,2,FALSE),"")</f>
        <v/>
      </c>
      <c r="J1334" s="27" t="str">
        <f>IFERROR(VLOOKUP(H1334,vlookup!G$2:I$331,3,FALSE),"")</f>
        <v/>
      </c>
      <c r="K1334" s="5"/>
      <c r="L1334" s="6"/>
      <c r="M1334" s="6"/>
      <c r="N1334" s="6"/>
      <c r="O1334" s="6"/>
      <c r="P1334" s="6"/>
      <c r="Q1334" s="14" t="str">
        <f t="shared" si="203"/>
        <v/>
      </c>
      <c r="R1334" s="5"/>
      <c r="S1334" s="6"/>
      <c r="T1334" s="6"/>
      <c r="U1334" s="5"/>
      <c r="V1334" s="45">
        <f t="shared" si="204"/>
        <v>0</v>
      </c>
      <c r="W1334" s="45">
        <f t="shared" si="205"/>
        <v>0</v>
      </c>
      <c r="X1334" s="45" t="e">
        <f t="shared" si="206"/>
        <v>#VALUE!</v>
      </c>
      <c r="Y1334" s="45">
        <f>IFERROR(VALUE(V1334),VLOOKUP(V1334,DayReplace[],2,0))</f>
        <v>0</v>
      </c>
      <c r="Z1334" s="45">
        <f>IF(V1334=0,1,
IF(OR(AND(COUNTIF(Table12[Normal and Leap Years],X1334),AA1334=3,Y1334=30),
AND(COUNTIF(Table9[MM Year],X1334),COUNTIF(Table13[Always 29-Day Months],AA1334),Y1334=30)),Y1334
-1,Y1334))</f>
        <v>1</v>
      </c>
      <c r="AA1334" s="45">
        <f>IFERROR(VALUE(W1334),VLOOKUP(W1334,MonthReplace[],2,0))</f>
        <v>0</v>
      </c>
      <c r="AB1334" s="45" t="e">
        <f>IF(COUNTIF(Table9[MM Year],X1334),VLOOKUP(AA1334,MonthSerial[],VLOOKUP(X1334,Table9[],3,0)+2,0),DATE(X1334,AA1334,0)-AC1334)</f>
        <v>#VALUE!</v>
      </c>
      <c r="AC1334" s="45" t="e">
        <f>IF(COUNTIF(Table9[MM Year],X1334),
VLOOKUP(X1334,Table9[],5,0),
DATE(X1334,1,0))</f>
        <v>#VALUE!</v>
      </c>
      <c r="AD1334" s="46" t="e">
        <f>IF(AA1334=0,DATE(YEAR(AC1334+1),7,16),
IF(V1334=0,IF(COUNTIF(Table9[MM Year],X1334),AC1334+AB1334+Z1334+15-DAY(AC1334+AB1334+Z1334+15)+16,AC1334+AB1334+Z1334-DAY(AC1334+AB1334+Z1334)+16),
IF(COUNTIF(Table9[MM Year],X1334),
IF(AC1334+AB1334+Z1334&lt;VLOOKUP(X1334,Table9[],7,0),AC1334
+AB1334+Z1334+VLOOKUP(X1334,Table9[],4,0),AC1334+AB1334+Z1334),AC1334
+AB1334+Z1334)))</f>
        <v>#VALUE!</v>
      </c>
      <c r="AE1334" s="42"/>
      <c r="AF1334" s="15" t="str">
        <f>IFERROR(IF(COUNTIF(Table9[MM Year],X1334),
IF(AD1334&lt;VLOOKUP(X1334,Table9[],7,0),AD1334
+VLOOKUP(X1334,Table9[],4,0),AD1334),AD1334
),"")</f>
        <v/>
      </c>
      <c r="AG1334" s="5"/>
      <c r="AH1334" s="5"/>
      <c r="AI1334" s="5"/>
      <c r="AJ1334" s="6"/>
      <c r="AK1334" s="6"/>
      <c r="AL1334" s="12" t="str">
        <f t="shared" si="207"/>
        <v/>
      </c>
      <c r="AM1334" s="5"/>
      <c r="AN1334" s="27" t="str">
        <f t="shared" si="208"/>
        <v/>
      </c>
      <c r="AO1334" s="5"/>
      <c r="AP1334" s="5"/>
      <c r="AQ1334" s="6"/>
      <c r="AR1334" s="12" t="str">
        <f t="shared" si="209"/>
        <v/>
      </c>
      <c r="AS1334" s="6"/>
      <c r="AT1334" s="5"/>
      <c r="AU1334" s="53"/>
      <c r="AV1334" s="53"/>
      <c r="AW1334" s="54"/>
      <c r="AX1334" s="15" t="str">
        <f t="shared" si="210"/>
        <v/>
      </c>
      <c r="AY1334" s="5"/>
      <c r="AZ1334" s="27" t="str">
        <f>IFERROR(VLOOKUP(AY1334,vlookup!A$2:I$331,2,FALSE),"")</f>
        <v/>
      </c>
      <c r="BA1334" s="27" t="str">
        <f>IFERROR(VLOOKUP(AY1334,vlookup!A$2:I$331,3,FALSE),"")</f>
        <v/>
      </c>
      <c r="BB1334" s="5"/>
      <c r="BC1334" s="27" t="str">
        <f>IFERROR(VLOOKUP(BB1334,vlookup!D$2:E$331,2,FALSE),"")</f>
        <v/>
      </c>
      <c r="BD1334" s="5"/>
      <c r="BE1334" s="27" t="str">
        <f t="shared" si="211"/>
        <v/>
      </c>
      <c r="BF1334" s="27" t="str">
        <f>IFERROR(VLOOKUP(BE1334,vlookup!G$2:I$331,2,FALSE),"")</f>
        <v/>
      </c>
      <c r="BG1334" s="27" t="str">
        <f>IFERROR(VLOOKUP(BE1334,vlookup!G$2:I$331,3,FALSE),"")</f>
        <v/>
      </c>
      <c r="BH1334" s="5"/>
      <c r="BI1334" s="6"/>
      <c r="BJ1334" s="6"/>
      <c r="BK1334" s="6"/>
      <c r="BL1334" s="6"/>
    </row>
    <row r="1335" spans="1:64">
      <c r="A1335" s="4"/>
      <c r="B1335" s="5"/>
      <c r="C1335" s="27" t="str">
        <f>IFERROR(VLOOKUP(B1335,vlookup!A$2:I$331,2,FALSE),"")</f>
        <v/>
      </c>
      <c r="D1335" s="27" t="str">
        <f>IFERROR(VLOOKUP(B1335,vlookup!A$2:I$331,3,FALSE),"")</f>
        <v/>
      </c>
      <c r="E1335" s="5"/>
      <c r="F1335" s="27" t="str">
        <f>IFERROR(VLOOKUP(E1335,vlookup!D$2:E$331,2,FALSE),"")</f>
        <v/>
      </c>
      <c r="G1335" s="5"/>
      <c r="H1335" s="27" t="str">
        <f t="shared" si="202"/>
        <v/>
      </c>
      <c r="I1335" s="27" t="str">
        <f>IFERROR(VLOOKUP(H1335,vlookup!G$2:I$331,2,FALSE),"")</f>
        <v/>
      </c>
      <c r="J1335" s="27" t="str">
        <f>IFERROR(VLOOKUP(H1335,vlookup!G$2:I$331,3,FALSE),"")</f>
        <v/>
      </c>
      <c r="K1335" s="5"/>
      <c r="L1335" s="6"/>
      <c r="M1335" s="6"/>
      <c r="N1335" s="6"/>
      <c r="O1335" s="6"/>
      <c r="P1335" s="6"/>
      <c r="Q1335" s="14" t="str">
        <f t="shared" si="203"/>
        <v/>
      </c>
      <c r="R1335" s="5"/>
      <c r="S1335" s="6"/>
      <c r="T1335" s="6"/>
      <c r="U1335" s="5"/>
      <c r="V1335" s="45">
        <f t="shared" si="204"/>
        <v>0</v>
      </c>
      <c r="W1335" s="45">
        <f t="shared" si="205"/>
        <v>0</v>
      </c>
      <c r="X1335" s="45" t="e">
        <f t="shared" si="206"/>
        <v>#VALUE!</v>
      </c>
      <c r="Y1335" s="45">
        <f>IFERROR(VALUE(V1335),VLOOKUP(V1335,DayReplace[],2,0))</f>
        <v>0</v>
      </c>
      <c r="Z1335" s="45">
        <f>IF(V1335=0,1,
IF(OR(AND(COUNTIF(Table12[Normal and Leap Years],X1335),AA1335=3,Y1335=30),
AND(COUNTIF(Table9[MM Year],X1335),COUNTIF(Table13[Always 29-Day Months],AA1335),Y1335=30)),Y1335
-1,Y1335))</f>
        <v>1</v>
      </c>
      <c r="AA1335" s="45">
        <f>IFERROR(VALUE(W1335),VLOOKUP(W1335,MonthReplace[],2,0))</f>
        <v>0</v>
      </c>
      <c r="AB1335" s="45" t="e">
        <f>IF(COUNTIF(Table9[MM Year],X1335),VLOOKUP(AA1335,MonthSerial[],VLOOKUP(X1335,Table9[],3,0)+2,0),DATE(X1335,AA1335,0)-AC1335)</f>
        <v>#VALUE!</v>
      </c>
      <c r="AC1335" s="45" t="e">
        <f>IF(COUNTIF(Table9[MM Year],X1335),
VLOOKUP(X1335,Table9[],5,0),
DATE(X1335,1,0))</f>
        <v>#VALUE!</v>
      </c>
      <c r="AD1335" s="46" t="e">
        <f>IF(AA1335=0,DATE(YEAR(AC1335+1),7,16),
IF(V1335=0,IF(COUNTIF(Table9[MM Year],X1335),AC1335+AB1335+Z1335+15-DAY(AC1335+AB1335+Z1335+15)+16,AC1335+AB1335+Z1335-DAY(AC1335+AB1335+Z1335)+16),
IF(COUNTIF(Table9[MM Year],X1335),
IF(AC1335+AB1335+Z1335&lt;VLOOKUP(X1335,Table9[],7,0),AC1335
+AB1335+Z1335+VLOOKUP(X1335,Table9[],4,0),AC1335+AB1335+Z1335),AC1335
+AB1335+Z1335)))</f>
        <v>#VALUE!</v>
      </c>
      <c r="AE1335" s="42"/>
      <c r="AF1335" s="15" t="str">
        <f>IFERROR(IF(COUNTIF(Table9[MM Year],X1335),
IF(AD1335&lt;VLOOKUP(X1335,Table9[],7,0),AD1335
+VLOOKUP(X1335,Table9[],4,0),AD1335),AD1335
),"")</f>
        <v/>
      </c>
      <c r="AG1335" s="5"/>
      <c r="AH1335" s="5"/>
      <c r="AI1335" s="5"/>
      <c r="AJ1335" s="6"/>
      <c r="AK1335" s="6"/>
      <c r="AL1335" s="12" t="str">
        <f t="shared" si="207"/>
        <v/>
      </c>
      <c r="AM1335" s="5"/>
      <c r="AN1335" s="27" t="str">
        <f t="shared" si="208"/>
        <v/>
      </c>
      <c r="AO1335" s="5"/>
      <c r="AP1335" s="5"/>
      <c r="AQ1335" s="6"/>
      <c r="AR1335" s="12" t="str">
        <f t="shared" si="209"/>
        <v/>
      </c>
      <c r="AS1335" s="6"/>
      <c r="AT1335" s="5"/>
      <c r="AU1335" s="53"/>
      <c r="AV1335" s="53"/>
      <c r="AW1335" s="54"/>
      <c r="AX1335" s="15" t="str">
        <f t="shared" si="210"/>
        <v/>
      </c>
      <c r="AY1335" s="5"/>
      <c r="AZ1335" s="27" t="str">
        <f>IFERROR(VLOOKUP(AY1335,vlookup!A$2:I$331,2,FALSE),"")</f>
        <v/>
      </c>
      <c r="BA1335" s="27" t="str">
        <f>IFERROR(VLOOKUP(AY1335,vlookup!A$2:I$331,3,FALSE),"")</f>
        <v/>
      </c>
      <c r="BB1335" s="5"/>
      <c r="BC1335" s="27" t="str">
        <f>IFERROR(VLOOKUP(BB1335,vlookup!D$2:E$331,2,FALSE),"")</f>
        <v/>
      </c>
      <c r="BD1335" s="5"/>
      <c r="BE1335" s="27" t="str">
        <f t="shared" si="211"/>
        <v/>
      </c>
      <c r="BF1335" s="27" t="str">
        <f>IFERROR(VLOOKUP(BE1335,vlookup!G$2:I$331,2,FALSE),"")</f>
        <v/>
      </c>
      <c r="BG1335" s="27" t="str">
        <f>IFERROR(VLOOKUP(BE1335,vlookup!G$2:I$331,3,FALSE),"")</f>
        <v/>
      </c>
      <c r="BH1335" s="5"/>
      <c r="BI1335" s="6"/>
      <c r="BJ1335" s="6"/>
      <c r="BK1335" s="6"/>
      <c r="BL1335" s="6"/>
    </row>
    <row r="1336" spans="1:64">
      <c r="A1336" s="4"/>
      <c r="B1336" s="5"/>
      <c r="C1336" s="27" t="str">
        <f>IFERROR(VLOOKUP(B1336,vlookup!A$2:I$331,2,FALSE),"")</f>
        <v/>
      </c>
      <c r="D1336" s="27" t="str">
        <f>IFERROR(VLOOKUP(B1336,vlookup!A$2:I$331,3,FALSE),"")</f>
        <v/>
      </c>
      <c r="E1336" s="5"/>
      <c r="F1336" s="27" t="str">
        <f>IFERROR(VLOOKUP(E1336,vlookup!D$2:E$331,2,FALSE),"")</f>
        <v/>
      </c>
      <c r="G1336" s="5"/>
      <c r="H1336" s="27" t="str">
        <f t="shared" si="202"/>
        <v/>
      </c>
      <c r="I1336" s="27" t="str">
        <f>IFERROR(VLOOKUP(H1336,vlookup!G$2:I$331,2,FALSE),"")</f>
        <v/>
      </c>
      <c r="J1336" s="27" t="str">
        <f>IFERROR(VLOOKUP(H1336,vlookup!G$2:I$331,3,FALSE),"")</f>
        <v/>
      </c>
      <c r="K1336" s="5"/>
      <c r="L1336" s="6"/>
      <c r="M1336" s="6"/>
      <c r="N1336" s="6"/>
      <c r="O1336" s="6"/>
      <c r="P1336" s="6"/>
      <c r="Q1336" s="14" t="str">
        <f t="shared" si="203"/>
        <v/>
      </c>
      <c r="R1336" s="5"/>
      <c r="S1336" s="6"/>
      <c r="T1336" s="6"/>
      <c r="U1336" s="5"/>
      <c r="V1336" s="45">
        <f t="shared" si="204"/>
        <v>0</v>
      </c>
      <c r="W1336" s="45">
        <f t="shared" si="205"/>
        <v>0</v>
      </c>
      <c r="X1336" s="45" t="e">
        <f t="shared" si="206"/>
        <v>#VALUE!</v>
      </c>
      <c r="Y1336" s="45">
        <f>IFERROR(VALUE(V1336),VLOOKUP(V1336,DayReplace[],2,0))</f>
        <v>0</v>
      </c>
      <c r="Z1336" s="45">
        <f>IF(V1336=0,1,
IF(OR(AND(COUNTIF(Table12[Normal and Leap Years],X1336),AA1336=3,Y1336=30),
AND(COUNTIF(Table9[MM Year],X1336),COUNTIF(Table13[Always 29-Day Months],AA1336),Y1336=30)),Y1336
-1,Y1336))</f>
        <v>1</v>
      </c>
      <c r="AA1336" s="45">
        <f>IFERROR(VALUE(W1336),VLOOKUP(W1336,MonthReplace[],2,0))</f>
        <v>0</v>
      </c>
      <c r="AB1336" s="45" t="e">
        <f>IF(COUNTIF(Table9[MM Year],X1336),VLOOKUP(AA1336,MonthSerial[],VLOOKUP(X1336,Table9[],3,0)+2,0),DATE(X1336,AA1336,0)-AC1336)</f>
        <v>#VALUE!</v>
      </c>
      <c r="AC1336" s="45" t="e">
        <f>IF(COUNTIF(Table9[MM Year],X1336),
VLOOKUP(X1336,Table9[],5,0),
DATE(X1336,1,0))</f>
        <v>#VALUE!</v>
      </c>
      <c r="AD1336" s="46" t="e">
        <f>IF(AA1336=0,DATE(YEAR(AC1336+1),7,16),
IF(V1336=0,IF(COUNTIF(Table9[MM Year],X1336),AC1336+AB1336+Z1336+15-DAY(AC1336+AB1336+Z1336+15)+16,AC1336+AB1336+Z1336-DAY(AC1336+AB1336+Z1336)+16),
IF(COUNTIF(Table9[MM Year],X1336),
IF(AC1336+AB1336+Z1336&lt;VLOOKUP(X1336,Table9[],7,0),AC1336
+AB1336+Z1336+VLOOKUP(X1336,Table9[],4,0),AC1336+AB1336+Z1336),AC1336
+AB1336+Z1336)))</f>
        <v>#VALUE!</v>
      </c>
      <c r="AE1336" s="42"/>
      <c r="AF1336" s="15" t="str">
        <f>IFERROR(IF(COUNTIF(Table9[MM Year],X1336),
IF(AD1336&lt;VLOOKUP(X1336,Table9[],7,0),AD1336
+VLOOKUP(X1336,Table9[],4,0),AD1336),AD1336
),"")</f>
        <v/>
      </c>
      <c r="AG1336" s="5"/>
      <c r="AH1336" s="5"/>
      <c r="AI1336" s="5"/>
      <c r="AJ1336" s="6"/>
      <c r="AK1336" s="6"/>
      <c r="AL1336" s="12" t="str">
        <f t="shared" si="207"/>
        <v/>
      </c>
      <c r="AM1336" s="5"/>
      <c r="AN1336" s="27" t="str">
        <f t="shared" si="208"/>
        <v/>
      </c>
      <c r="AO1336" s="5"/>
      <c r="AP1336" s="5"/>
      <c r="AQ1336" s="6"/>
      <c r="AR1336" s="12" t="str">
        <f t="shared" si="209"/>
        <v/>
      </c>
      <c r="AS1336" s="6"/>
      <c r="AT1336" s="5"/>
      <c r="AU1336" s="53"/>
      <c r="AV1336" s="53"/>
      <c r="AW1336" s="54"/>
      <c r="AX1336" s="15" t="str">
        <f t="shared" si="210"/>
        <v/>
      </c>
      <c r="AY1336" s="5"/>
      <c r="AZ1336" s="27" t="str">
        <f>IFERROR(VLOOKUP(AY1336,vlookup!A$2:I$331,2,FALSE),"")</f>
        <v/>
      </c>
      <c r="BA1336" s="27" t="str">
        <f>IFERROR(VLOOKUP(AY1336,vlookup!A$2:I$331,3,FALSE),"")</f>
        <v/>
      </c>
      <c r="BB1336" s="5"/>
      <c r="BC1336" s="27" t="str">
        <f>IFERROR(VLOOKUP(BB1336,vlookup!D$2:E$331,2,FALSE),"")</f>
        <v/>
      </c>
      <c r="BD1336" s="5"/>
      <c r="BE1336" s="27" t="str">
        <f t="shared" si="211"/>
        <v/>
      </c>
      <c r="BF1336" s="27" t="str">
        <f>IFERROR(VLOOKUP(BE1336,vlookup!G$2:I$331,2,FALSE),"")</f>
        <v/>
      </c>
      <c r="BG1336" s="27" t="str">
        <f>IFERROR(VLOOKUP(BE1336,vlookup!G$2:I$331,3,FALSE),"")</f>
        <v/>
      </c>
      <c r="BH1336" s="5"/>
      <c r="BI1336" s="6"/>
      <c r="BJ1336" s="6"/>
      <c r="BK1336" s="6"/>
      <c r="BL1336" s="6"/>
    </row>
    <row r="1337" spans="1:64">
      <c r="A1337" s="4"/>
      <c r="B1337" s="5"/>
      <c r="C1337" s="27" t="str">
        <f>IFERROR(VLOOKUP(B1337,vlookup!A$2:I$331,2,FALSE),"")</f>
        <v/>
      </c>
      <c r="D1337" s="27" t="str">
        <f>IFERROR(VLOOKUP(B1337,vlookup!A$2:I$331,3,FALSE),"")</f>
        <v/>
      </c>
      <c r="E1337" s="5"/>
      <c r="F1337" s="27" t="str">
        <f>IFERROR(VLOOKUP(E1337,vlookup!D$2:E$331,2,FALSE),"")</f>
        <v/>
      </c>
      <c r="G1337" s="5"/>
      <c r="H1337" s="27" t="str">
        <f t="shared" si="202"/>
        <v/>
      </c>
      <c r="I1337" s="27" t="str">
        <f>IFERROR(VLOOKUP(H1337,vlookup!G$2:I$331,2,FALSE),"")</f>
        <v/>
      </c>
      <c r="J1337" s="27" t="str">
        <f>IFERROR(VLOOKUP(H1337,vlookup!G$2:I$331,3,FALSE),"")</f>
        <v/>
      </c>
      <c r="K1337" s="5"/>
      <c r="L1337" s="6"/>
      <c r="M1337" s="6"/>
      <c r="N1337" s="6"/>
      <c r="O1337" s="6"/>
      <c r="P1337" s="6"/>
      <c r="Q1337" s="14" t="str">
        <f t="shared" si="203"/>
        <v/>
      </c>
      <c r="R1337" s="5"/>
      <c r="S1337" s="6"/>
      <c r="T1337" s="6"/>
      <c r="U1337" s="5"/>
      <c r="V1337" s="45">
        <f t="shared" si="204"/>
        <v>0</v>
      </c>
      <c r="W1337" s="45">
        <f t="shared" si="205"/>
        <v>0</v>
      </c>
      <c r="X1337" s="45" t="e">
        <f t="shared" si="206"/>
        <v>#VALUE!</v>
      </c>
      <c r="Y1337" s="45">
        <f>IFERROR(VALUE(V1337),VLOOKUP(V1337,DayReplace[],2,0))</f>
        <v>0</v>
      </c>
      <c r="Z1337" s="45">
        <f>IF(V1337=0,1,
IF(OR(AND(COUNTIF(Table12[Normal and Leap Years],X1337),AA1337=3,Y1337=30),
AND(COUNTIF(Table9[MM Year],X1337),COUNTIF(Table13[Always 29-Day Months],AA1337),Y1337=30)),Y1337
-1,Y1337))</f>
        <v>1</v>
      </c>
      <c r="AA1337" s="45">
        <f>IFERROR(VALUE(W1337),VLOOKUP(W1337,MonthReplace[],2,0))</f>
        <v>0</v>
      </c>
      <c r="AB1337" s="45" t="e">
        <f>IF(COUNTIF(Table9[MM Year],X1337),VLOOKUP(AA1337,MonthSerial[],VLOOKUP(X1337,Table9[],3,0)+2,0),DATE(X1337,AA1337,0)-AC1337)</f>
        <v>#VALUE!</v>
      </c>
      <c r="AC1337" s="45" t="e">
        <f>IF(COUNTIF(Table9[MM Year],X1337),
VLOOKUP(X1337,Table9[],5,0),
DATE(X1337,1,0))</f>
        <v>#VALUE!</v>
      </c>
      <c r="AD1337" s="46" t="e">
        <f>IF(AA1337=0,DATE(YEAR(AC1337+1),7,16),
IF(V1337=0,IF(COUNTIF(Table9[MM Year],X1337),AC1337+AB1337+Z1337+15-DAY(AC1337+AB1337+Z1337+15)+16,AC1337+AB1337+Z1337-DAY(AC1337+AB1337+Z1337)+16),
IF(COUNTIF(Table9[MM Year],X1337),
IF(AC1337+AB1337+Z1337&lt;VLOOKUP(X1337,Table9[],7,0),AC1337
+AB1337+Z1337+VLOOKUP(X1337,Table9[],4,0),AC1337+AB1337+Z1337),AC1337
+AB1337+Z1337)))</f>
        <v>#VALUE!</v>
      </c>
      <c r="AE1337" s="42"/>
      <c r="AF1337" s="15" t="str">
        <f>IFERROR(IF(COUNTIF(Table9[MM Year],X1337),
IF(AD1337&lt;VLOOKUP(X1337,Table9[],7,0),AD1337
+VLOOKUP(X1337,Table9[],4,0),AD1337),AD1337
),"")</f>
        <v/>
      </c>
      <c r="AG1337" s="5"/>
      <c r="AH1337" s="5"/>
      <c r="AI1337" s="5"/>
      <c r="AJ1337" s="6"/>
      <c r="AK1337" s="6"/>
      <c r="AL1337" s="12" t="str">
        <f t="shared" si="207"/>
        <v/>
      </c>
      <c r="AM1337" s="5"/>
      <c r="AN1337" s="27" t="str">
        <f t="shared" si="208"/>
        <v/>
      </c>
      <c r="AO1337" s="5"/>
      <c r="AP1337" s="5"/>
      <c r="AQ1337" s="6"/>
      <c r="AR1337" s="12" t="str">
        <f t="shared" si="209"/>
        <v/>
      </c>
      <c r="AS1337" s="6"/>
      <c r="AT1337" s="5"/>
      <c r="AU1337" s="53"/>
      <c r="AV1337" s="53"/>
      <c r="AW1337" s="54"/>
      <c r="AX1337" s="15" t="str">
        <f t="shared" si="210"/>
        <v/>
      </c>
      <c r="AY1337" s="5"/>
      <c r="AZ1337" s="27" t="str">
        <f>IFERROR(VLOOKUP(AY1337,vlookup!A$2:I$331,2,FALSE),"")</f>
        <v/>
      </c>
      <c r="BA1337" s="27" t="str">
        <f>IFERROR(VLOOKUP(AY1337,vlookup!A$2:I$331,3,FALSE),"")</f>
        <v/>
      </c>
      <c r="BB1337" s="5"/>
      <c r="BC1337" s="27" t="str">
        <f>IFERROR(VLOOKUP(BB1337,vlookup!D$2:E$331,2,FALSE),"")</f>
        <v/>
      </c>
      <c r="BD1337" s="5"/>
      <c r="BE1337" s="27" t="str">
        <f t="shared" si="211"/>
        <v/>
      </c>
      <c r="BF1337" s="27" t="str">
        <f>IFERROR(VLOOKUP(BE1337,vlookup!G$2:I$331,2,FALSE),"")</f>
        <v/>
      </c>
      <c r="BG1337" s="27" t="str">
        <f>IFERROR(VLOOKUP(BE1337,vlookup!G$2:I$331,3,FALSE),"")</f>
        <v/>
      </c>
      <c r="BH1337" s="5"/>
      <c r="BI1337" s="6"/>
      <c r="BJ1337" s="6"/>
      <c r="BK1337" s="6"/>
      <c r="BL1337" s="6"/>
    </row>
    <row r="1338" spans="1:64">
      <c r="A1338" s="4"/>
      <c r="B1338" s="5"/>
      <c r="C1338" s="27" t="str">
        <f>IFERROR(VLOOKUP(B1338,vlookup!A$2:I$331,2,FALSE),"")</f>
        <v/>
      </c>
      <c r="D1338" s="27" t="str">
        <f>IFERROR(VLOOKUP(B1338,vlookup!A$2:I$331,3,FALSE),"")</f>
        <v/>
      </c>
      <c r="E1338" s="5"/>
      <c r="F1338" s="27" t="str">
        <f>IFERROR(VLOOKUP(E1338,vlookup!D$2:E$331,2,FALSE),"")</f>
        <v/>
      </c>
      <c r="G1338" s="5"/>
      <c r="H1338" s="27" t="str">
        <f t="shared" si="202"/>
        <v/>
      </c>
      <c r="I1338" s="27" t="str">
        <f>IFERROR(VLOOKUP(H1338,vlookup!G$2:I$331,2,FALSE),"")</f>
        <v/>
      </c>
      <c r="J1338" s="27" t="str">
        <f>IFERROR(VLOOKUP(H1338,vlookup!G$2:I$331,3,FALSE),"")</f>
        <v/>
      </c>
      <c r="K1338" s="5"/>
      <c r="L1338" s="6"/>
      <c r="M1338" s="6"/>
      <c r="N1338" s="6"/>
      <c r="O1338" s="6"/>
      <c r="P1338" s="6"/>
      <c r="Q1338" s="14" t="str">
        <f t="shared" si="203"/>
        <v/>
      </c>
      <c r="R1338" s="5"/>
      <c r="S1338" s="6"/>
      <c r="T1338" s="6"/>
      <c r="U1338" s="5"/>
      <c r="V1338" s="45">
        <f t="shared" si="204"/>
        <v>0</v>
      </c>
      <c r="W1338" s="45">
        <f t="shared" si="205"/>
        <v>0</v>
      </c>
      <c r="X1338" s="45" t="e">
        <f t="shared" si="206"/>
        <v>#VALUE!</v>
      </c>
      <c r="Y1338" s="45">
        <f>IFERROR(VALUE(V1338),VLOOKUP(V1338,DayReplace[],2,0))</f>
        <v>0</v>
      </c>
      <c r="Z1338" s="45">
        <f>IF(V1338=0,1,
IF(OR(AND(COUNTIF(Table12[Normal and Leap Years],X1338),AA1338=3,Y1338=30),
AND(COUNTIF(Table9[MM Year],X1338),COUNTIF(Table13[Always 29-Day Months],AA1338),Y1338=30)),Y1338
-1,Y1338))</f>
        <v>1</v>
      </c>
      <c r="AA1338" s="45">
        <f>IFERROR(VALUE(W1338),VLOOKUP(W1338,MonthReplace[],2,0))</f>
        <v>0</v>
      </c>
      <c r="AB1338" s="45" t="e">
        <f>IF(COUNTIF(Table9[MM Year],X1338),VLOOKUP(AA1338,MonthSerial[],VLOOKUP(X1338,Table9[],3,0)+2,0),DATE(X1338,AA1338,0)-AC1338)</f>
        <v>#VALUE!</v>
      </c>
      <c r="AC1338" s="45" t="e">
        <f>IF(COUNTIF(Table9[MM Year],X1338),
VLOOKUP(X1338,Table9[],5,0),
DATE(X1338,1,0))</f>
        <v>#VALUE!</v>
      </c>
      <c r="AD1338" s="46" t="e">
        <f>IF(AA1338=0,DATE(YEAR(AC1338+1),7,16),
IF(V1338=0,IF(COUNTIF(Table9[MM Year],X1338),AC1338+AB1338+Z1338+15-DAY(AC1338+AB1338+Z1338+15)+16,AC1338+AB1338+Z1338-DAY(AC1338+AB1338+Z1338)+16),
IF(COUNTIF(Table9[MM Year],X1338),
IF(AC1338+AB1338+Z1338&lt;VLOOKUP(X1338,Table9[],7,0),AC1338
+AB1338+Z1338+VLOOKUP(X1338,Table9[],4,0),AC1338+AB1338+Z1338),AC1338
+AB1338+Z1338)))</f>
        <v>#VALUE!</v>
      </c>
      <c r="AE1338" s="42"/>
      <c r="AF1338" s="15" t="str">
        <f>IFERROR(IF(COUNTIF(Table9[MM Year],X1338),
IF(AD1338&lt;VLOOKUP(X1338,Table9[],7,0),AD1338
+VLOOKUP(X1338,Table9[],4,0),AD1338),AD1338
),"")</f>
        <v/>
      </c>
      <c r="AG1338" s="5"/>
      <c r="AH1338" s="5"/>
      <c r="AI1338" s="5"/>
      <c r="AJ1338" s="6"/>
      <c r="AK1338" s="6"/>
      <c r="AL1338" s="12" t="str">
        <f t="shared" si="207"/>
        <v/>
      </c>
      <c r="AM1338" s="5"/>
      <c r="AN1338" s="27" t="str">
        <f t="shared" si="208"/>
        <v/>
      </c>
      <c r="AO1338" s="5"/>
      <c r="AP1338" s="5"/>
      <c r="AQ1338" s="6"/>
      <c r="AR1338" s="12" t="str">
        <f t="shared" si="209"/>
        <v/>
      </c>
      <c r="AS1338" s="6"/>
      <c r="AT1338" s="5"/>
      <c r="AU1338" s="53"/>
      <c r="AV1338" s="53"/>
      <c r="AW1338" s="54"/>
      <c r="AX1338" s="15" t="str">
        <f t="shared" si="210"/>
        <v/>
      </c>
      <c r="AY1338" s="5"/>
      <c r="AZ1338" s="27" t="str">
        <f>IFERROR(VLOOKUP(AY1338,vlookup!A$2:I$331,2,FALSE),"")</f>
        <v/>
      </c>
      <c r="BA1338" s="27" t="str">
        <f>IFERROR(VLOOKUP(AY1338,vlookup!A$2:I$331,3,FALSE),"")</f>
        <v/>
      </c>
      <c r="BB1338" s="5"/>
      <c r="BC1338" s="27" t="str">
        <f>IFERROR(VLOOKUP(BB1338,vlookup!D$2:E$331,2,FALSE),"")</f>
        <v/>
      </c>
      <c r="BD1338" s="5"/>
      <c r="BE1338" s="27" t="str">
        <f t="shared" si="211"/>
        <v/>
      </c>
      <c r="BF1338" s="27" t="str">
        <f>IFERROR(VLOOKUP(BE1338,vlookup!G$2:I$331,2,FALSE),"")</f>
        <v/>
      </c>
      <c r="BG1338" s="27" t="str">
        <f>IFERROR(VLOOKUP(BE1338,vlookup!G$2:I$331,3,FALSE),"")</f>
        <v/>
      </c>
      <c r="BH1338" s="5"/>
      <c r="BI1338" s="6"/>
      <c r="BJ1338" s="6"/>
      <c r="BK1338" s="6"/>
      <c r="BL1338" s="6"/>
    </row>
    <row r="1339" spans="1:64">
      <c r="A1339" s="4"/>
      <c r="B1339" s="5"/>
      <c r="C1339" s="27" t="str">
        <f>IFERROR(VLOOKUP(B1339,vlookup!A$2:I$331,2,FALSE),"")</f>
        <v/>
      </c>
      <c r="D1339" s="27" t="str">
        <f>IFERROR(VLOOKUP(B1339,vlookup!A$2:I$331,3,FALSE),"")</f>
        <v/>
      </c>
      <c r="E1339" s="5"/>
      <c r="F1339" s="27" t="str">
        <f>IFERROR(VLOOKUP(E1339,vlookup!D$2:E$331,2,FALSE),"")</f>
        <v/>
      </c>
      <c r="G1339" s="5"/>
      <c r="H1339" s="27" t="str">
        <f t="shared" si="202"/>
        <v/>
      </c>
      <c r="I1339" s="27" t="str">
        <f>IFERROR(VLOOKUP(H1339,vlookup!G$2:I$331,2,FALSE),"")</f>
        <v/>
      </c>
      <c r="J1339" s="27" t="str">
        <f>IFERROR(VLOOKUP(H1339,vlookup!G$2:I$331,3,FALSE),"")</f>
        <v/>
      </c>
      <c r="K1339" s="5"/>
      <c r="L1339" s="6"/>
      <c r="M1339" s="6"/>
      <c r="N1339" s="6"/>
      <c r="O1339" s="6"/>
      <c r="P1339" s="6"/>
      <c r="Q1339" s="14" t="str">
        <f t="shared" si="203"/>
        <v/>
      </c>
      <c r="R1339" s="5"/>
      <c r="S1339" s="6"/>
      <c r="T1339" s="6"/>
      <c r="U1339" s="5"/>
      <c r="V1339" s="45">
        <f t="shared" si="204"/>
        <v>0</v>
      </c>
      <c r="W1339" s="45">
        <f t="shared" si="205"/>
        <v>0</v>
      </c>
      <c r="X1339" s="45" t="e">
        <f t="shared" si="206"/>
        <v>#VALUE!</v>
      </c>
      <c r="Y1339" s="45">
        <f>IFERROR(VALUE(V1339),VLOOKUP(V1339,DayReplace[],2,0))</f>
        <v>0</v>
      </c>
      <c r="Z1339" s="45">
        <f>IF(V1339=0,1,
IF(OR(AND(COUNTIF(Table12[Normal and Leap Years],X1339),AA1339=3,Y1339=30),
AND(COUNTIF(Table9[MM Year],X1339),COUNTIF(Table13[Always 29-Day Months],AA1339),Y1339=30)),Y1339
-1,Y1339))</f>
        <v>1</v>
      </c>
      <c r="AA1339" s="45">
        <f>IFERROR(VALUE(W1339),VLOOKUP(W1339,MonthReplace[],2,0))</f>
        <v>0</v>
      </c>
      <c r="AB1339" s="45" t="e">
        <f>IF(COUNTIF(Table9[MM Year],X1339),VLOOKUP(AA1339,MonthSerial[],VLOOKUP(X1339,Table9[],3,0)+2,0),DATE(X1339,AA1339,0)-AC1339)</f>
        <v>#VALUE!</v>
      </c>
      <c r="AC1339" s="45" t="e">
        <f>IF(COUNTIF(Table9[MM Year],X1339),
VLOOKUP(X1339,Table9[],5,0),
DATE(X1339,1,0))</f>
        <v>#VALUE!</v>
      </c>
      <c r="AD1339" s="46" t="e">
        <f>IF(AA1339=0,DATE(YEAR(AC1339+1),7,16),
IF(V1339=0,IF(COUNTIF(Table9[MM Year],X1339),AC1339+AB1339+Z1339+15-DAY(AC1339+AB1339+Z1339+15)+16,AC1339+AB1339+Z1339-DAY(AC1339+AB1339+Z1339)+16),
IF(COUNTIF(Table9[MM Year],X1339),
IF(AC1339+AB1339+Z1339&lt;VLOOKUP(X1339,Table9[],7,0),AC1339
+AB1339+Z1339+VLOOKUP(X1339,Table9[],4,0),AC1339+AB1339+Z1339),AC1339
+AB1339+Z1339)))</f>
        <v>#VALUE!</v>
      </c>
      <c r="AE1339" s="42"/>
      <c r="AF1339" s="15" t="str">
        <f>IFERROR(IF(COUNTIF(Table9[MM Year],X1339),
IF(AD1339&lt;VLOOKUP(X1339,Table9[],7,0),AD1339
+VLOOKUP(X1339,Table9[],4,0),AD1339),AD1339
),"")</f>
        <v/>
      </c>
      <c r="AG1339" s="5"/>
      <c r="AH1339" s="5"/>
      <c r="AI1339" s="5"/>
      <c r="AJ1339" s="6"/>
      <c r="AK1339" s="6"/>
      <c r="AL1339" s="12" t="str">
        <f t="shared" si="207"/>
        <v/>
      </c>
      <c r="AM1339" s="5"/>
      <c r="AN1339" s="27" t="str">
        <f t="shared" si="208"/>
        <v/>
      </c>
      <c r="AO1339" s="5"/>
      <c r="AP1339" s="5"/>
      <c r="AQ1339" s="6"/>
      <c r="AR1339" s="12" t="str">
        <f t="shared" si="209"/>
        <v/>
      </c>
      <c r="AS1339" s="6"/>
      <c r="AT1339" s="5"/>
      <c r="AU1339" s="53"/>
      <c r="AV1339" s="53"/>
      <c r="AW1339" s="54"/>
      <c r="AX1339" s="15" t="str">
        <f t="shared" si="210"/>
        <v/>
      </c>
      <c r="AY1339" s="5"/>
      <c r="AZ1339" s="27" t="str">
        <f>IFERROR(VLOOKUP(AY1339,vlookup!A$2:I$331,2,FALSE),"")</f>
        <v/>
      </c>
      <c r="BA1339" s="27" t="str">
        <f>IFERROR(VLOOKUP(AY1339,vlookup!A$2:I$331,3,FALSE),"")</f>
        <v/>
      </c>
      <c r="BB1339" s="5"/>
      <c r="BC1339" s="27" t="str">
        <f>IFERROR(VLOOKUP(BB1339,vlookup!D$2:E$331,2,FALSE),"")</f>
        <v/>
      </c>
      <c r="BD1339" s="5"/>
      <c r="BE1339" s="27" t="str">
        <f t="shared" si="211"/>
        <v/>
      </c>
      <c r="BF1339" s="27" t="str">
        <f>IFERROR(VLOOKUP(BE1339,vlookup!G$2:I$331,2,FALSE),"")</f>
        <v/>
      </c>
      <c r="BG1339" s="27" t="str">
        <f>IFERROR(VLOOKUP(BE1339,vlookup!G$2:I$331,3,FALSE),"")</f>
        <v/>
      </c>
      <c r="BH1339" s="5"/>
      <c r="BI1339" s="6"/>
      <c r="BJ1339" s="6"/>
      <c r="BK1339" s="6"/>
      <c r="BL1339" s="6"/>
    </row>
    <row r="1340" spans="1:64">
      <c r="A1340" s="4"/>
      <c r="B1340" s="5"/>
      <c r="C1340" s="27" t="str">
        <f>IFERROR(VLOOKUP(B1340,vlookup!A$2:I$331,2,FALSE),"")</f>
        <v/>
      </c>
      <c r="D1340" s="27" t="str">
        <f>IFERROR(VLOOKUP(B1340,vlookup!A$2:I$331,3,FALSE),"")</f>
        <v/>
      </c>
      <c r="E1340" s="5"/>
      <c r="F1340" s="27" t="str">
        <f>IFERROR(VLOOKUP(E1340,vlookup!D$2:E$331,2,FALSE),"")</f>
        <v/>
      </c>
      <c r="G1340" s="5"/>
      <c r="H1340" s="27" t="str">
        <f t="shared" si="202"/>
        <v/>
      </c>
      <c r="I1340" s="27" t="str">
        <f>IFERROR(VLOOKUP(H1340,vlookup!G$2:I$331,2,FALSE),"")</f>
        <v/>
      </c>
      <c r="J1340" s="27" t="str">
        <f>IFERROR(VLOOKUP(H1340,vlookup!G$2:I$331,3,FALSE),"")</f>
        <v/>
      </c>
      <c r="K1340" s="5"/>
      <c r="L1340" s="6"/>
      <c r="M1340" s="6"/>
      <c r="N1340" s="6"/>
      <c r="O1340" s="6"/>
      <c r="P1340" s="6"/>
      <c r="Q1340" s="14" t="str">
        <f t="shared" si="203"/>
        <v/>
      </c>
      <c r="R1340" s="5"/>
      <c r="S1340" s="6"/>
      <c r="T1340" s="6"/>
      <c r="U1340" s="5"/>
      <c r="V1340" s="45">
        <f t="shared" si="204"/>
        <v>0</v>
      </c>
      <c r="W1340" s="45">
        <f t="shared" si="205"/>
        <v>0</v>
      </c>
      <c r="X1340" s="45" t="e">
        <f t="shared" si="206"/>
        <v>#VALUE!</v>
      </c>
      <c r="Y1340" s="45">
        <f>IFERROR(VALUE(V1340),VLOOKUP(V1340,DayReplace[],2,0))</f>
        <v>0</v>
      </c>
      <c r="Z1340" s="45">
        <f>IF(V1340=0,1,
IF(OR(AND(COUNTIF(Table12[Normal and Leap Years],X1340),AA1340=3,Y1340=30),
AND(COUNTIF(Table9[MM Year],X1340),COUNTIF(Table13[Always 29-Day Months],AA1340),Y1340=30)),Y1340
-1,Y1340))</f>
        <v>1</v>
      </c>
      <c r="AA1340" s="45">
        <f>IFERROR(VALUE(W1340),VLOOKUP(W1340,MonthReplace[],2,0))</f>
        <v>0</v>
      </c>
      <c r="AB1340" s="45" t="e">
        <f>IF(COUNTIF(Table9[MM Year],X1340),VLOOKUP(AA1340,MonthSerial[],VLOOKUP(X1340,Table9[],3,0)+2,0),DATE(X1340,AA1340,0)-AC1340)</f>
        <v>#VALUE!</v>
      </c>
      <c r="AC1340" s="45" t="e">
        <f>IF(COUNTIF(Table9[MM Year],X1340),
VLOOKUP(X1340,Table9[],5,0),
DATE(X1340,1,0))</f>
        <v>#VALUE!</v>
      </c>
      <c r="AD1340" s="46" t="e">
        <f>IF(AA1340=0,DATE(YEAR(AC1340+1),7,16),
IF(V1340=0,IF(COUNTIF(Table9[MM Year],X1340),AC1340+AB1340+Z1340+15-DAY(AC1340+AB1340+Z1340+15)+16,AC1340+AB1340+Z1340-DAY(AC1340+AB1340+Z1340)+16),
IF(COUNTIF(Table9[MM Year],X1340),
IF(AC1340+AB1340+Z1340&lt;VLOOKUP(X1340,Table9[],7,0),AC1340
+AB1340+Z1340+VLOOKUP(X1340,Table9[],4,0),AC1340+AB1340+Z1340),AC1340
+AB1340+Z1340)))</f>
        <v>#VALUE!</v>
      </c>
      <c r="AE1340" s="42"/>
      <c r="AF1340" s="15" t="str">
        <f>IFERROR(IF(COUNTIF(Table9[MM Year],X1340),
IF(AD1340&lt;VLOOKUP(X1340,Table9[],7,0),AD1340
+VLOOKUP(X1340,Table9[],4,0),AD1340),AD1340
),"")</f>
        <v/>
      </c>
      <c r="AG1340" s="5"/>
      <c r="AH1340" s="5"/>
      <c r="AI1340" s="5"/>
      <c r="AJ1340" s="6"/>
      <c r="AK1340" s="6"/>
      <c r="AL1340" s="12" t="str">
        <f t="shared" si="207"/>
        <v/>
      </c>
      <c r="AM1340" s="5"/>
      <c r="AN1340" s="27" t="str">
        <f t="shared" si="208"/>
        <v/>
      </c>
      <c r="AO1340" s="5"/>
      <c r="AP1340" s="5"/>
      <c r="AQ1340" s="6"/>
      <c r="AR1340" s="12" t="str">
        <f t="shared" si="209"/>
        <v/>
      </c>
      <c r="AS1340" s="6"/>
      <c r="AT1340" s="5"/>
      <c r="AU1340" s="53"/>
      <c r="AV1340" s="53"/>
      <c r="AW1340" s="54"/>
      <c r="AX1340" s="15" t="str">
        <f t="shared" si="210"/>
        <v/>
      </c>
      <c r="AY1340" s="5"/>
      <c r="AZ1340" s="27" t="str">
        <f>IFERROR(VLOOKUP(AY1340,vlookup!A$2:I$331,2,FALSE),"")</f>
        <v/>
      </c>
      <c r="BA1340" s="27" t="str">
        <f>IFERROR(VLOOKUP(AY1340,vlookup!A$2:I$331,3,FALSE),"")</f>
        <v/>
      </c>
      <c r="BB1340" s="5"/>
      <c r="BC1340" s="27" t="str">
        <f>IFERROR(VLOOKUP(BB1340,vlookup!D$2:E$331,2,FALSE),"")</f>
        <v/>
      </c>
      <c r="BD1340" s="5"/>
      <c r="BE1340" s="27" t="str">
        <f t="shared" si="211"/>
        <v/>
      </c>
      <c r="BF1340" s="27" t="str">
        <f>IFERROR(VLOOKUP(BE1340,vlookup!G$2:I$331,2,FALSE),"")</f>
        <v/>
      </c>
      <c r="BG1340" s="27" t="str">
        <f>IFERROR(VLOOKUP(BE1340,vlookup!G$2:I$331,3,FALSE),"")</f>
        <v/>
      </c>
      <c r="BH1340" s="5"/>
      <c r="BI1340" s="6"/>
      <c r="BJ1340" s="6"/>
      <c r="BK1340" s="6"/>
      <c r="BL1340" s="6"/>
    </row>
    <row r="1341" spans="1:64">
      <c r="A1341" s="4"/>
      <c r="B1341" s="5"/>
      <c r="C1341" s="27" t="str">
        <f>IFERROR(VLOOKUP(B1341,vlookup!A$2:I$331,2,FALSE),"")</f>
        <v/>
      </c>
      <c r="D1341" s="27" t="str">
        <f>IFERROR(VLOOKUP(B1341,vlookup!A$2:I$331,3,FALSE),"")</f>
        <v/>
      </c>
      <c r="E1341" s="5"/>
      <c r="F1341" s="27" t="str">
        <f>IFERROR(VLOOKUP(E1341,vlookup!D$2:E$331,2,FALSE),"")</f>
        <v/>
      </c>
      <c r="G1341" s="5"/>
      <c r="H1341" s="27" t="str">
        <f t="shared" si="202"/>
        <v/>
      </c>
      <c r="I1341" s="27" t="str">
        <f>IFERROR(VLOOKUP(H1341,vlookup!G$2:I$331,2,FALSE),"")</f>
        <v/>
      </c>
      <c r="J1341" s="27" t="str">
        <f>IFERROR(VLOOKUP(H1341,vlookup!G$2:I$331,3,FALSE),"")</f>
        <v/>
      </c>
      <c r="K1341" s="5"/>
      <c r="L1341" s="6"/>
      <c r="M1341" s="6"/>
      <c r="N1341" s="6"/>
      <c r="O1341" s="6"/>
      <c r="P1341" s="6"/>
      <c r="Q1341" s="14" t="str">
        <f t="shared" si="203"/>
        <v/>
      </c>
      <c r="R1341" s="5"/>
      <c r="S1341" s="6"/>
      <c r="T1341" s="6"/>
      <c r="U1341" s="5"/>
      <c r="V1341" s="45">
        <f t="shared" si="204"/>
        <v>0</v>
      </c>
      <c r="W1341" s="45">
        <f t="shared" si="205"/>
        <v>0</v>
      </c>
      <c r="X1341" s="45" t="e">
        <f t="shared" si="206"/>
        <v>#VALUE!</v>
      </c>
      <c r="Y1341" s="45">
        <f>IFERROR(VALUE(V1341),VLOOKUP(V1341,DayReplace[],2,0))</f>
        <v>0</v>
      </c>
      <c r="Z1341" s="45">
        <f>IF(V1341=0,1,
IF(OR(AND(COUNTIF(Table12[Normal and Leap Years],X1341),AA1341=3,Y1341=30),
AND(COUNTIF(Table9[MM Year],X1341),COUNTIF(Table13[Always 29-Day Months],AA1341),Y1341=30)),Y1341
-1,Y1341))</f>
        <v>1</v>
      </c>
      <c r="AA1341" s="45">
        <f>IFERROR(VALUE(W1341),VLOOKUP(W1341,MonthReplace[],2,0))</f>
        <v>0</v>
      </c>
      <c r="AB1341" s="45" t="e">
        <f>IF(COUNTIF(Table9[MM Year],X1341),VLOOKUP(AA1341,MonthSerial[],VLOOKUP(X1341,Table9[],3,0)+2,0),DATE(X1341,AA1341,0)-AC1341)</f>
        <v>#VALUE!</v>
      </c>
      <c r="AC1341" s="45" t="e">
        <f>IF(COUNTIF(Table9[MM Year],X1341),
VLOOKUP(X1341,Table9[],5,0),
DATE(X1341,1,0))</f>
        <v>#VALUE!</v>
      </c>
      <c r="AD1341" s="46" t="e">
        <f>IF(AA1341=0,DATE(YEAR(AC1341+1),7,16),
IF(V1341=0,IF(COUNTIF(Table9[MM Year],X1341),AC1341+AB1341+Z1341+15-DAY(AC1341+AB1341+Z1341+15)+16,AC1341+AB1341+Z1341-DAY(AC1341+AB1341+Z1341)+16),
IF(COUNTIF(Table9[MM Year],X1341),
IF(AC1341+AB1341+Z1341&lt;VLOOKUP(X1341,Table9[],7,0),AC1341
+AB1341+Z1341+VLOOKUP(X1341,Table9[],4,0),AC1341+AB1341+Z1341),AC1341
+AB1341+Z1341)))</f>
        <v>#VALUE!</v>
      </c>
      <c r="AE1341" s="42"/>
      <c r="AF1341" s="15" t="str">
        <f>IFERROR(IF(COUNTIF(Table9[MM Year],X1341),
IF(AD1341&lt;VLOOKUP(X1341,Table9[],7,0),AD1341
+VLOOKUP(X1341,Table9[],4,0),AD1341),AD1341
),"")</f>
        <v/>
      </c>
      <c r="AG1341" s="5"/>
      <c r="AH1341" s="5"/>
      <c r="AI1341" s="5"/>
      <c r="AJ1341" s="6"/>
      <c r="AK1341" s="6"/>
      <c r="AL1341" s="12" t="str">
        <f t="shared" si="207"/>
        <v/>
      </c>
      <c r="AM1341" s="5"/>
      <c r="AN1341" s="27" t="str">
        <f t="shared" si="208"/>
        <v/>
      </c>
      <c r="AO1341" s="5"/>
      <c r="AP1341" s="5"/>
      <c r="AQ1341" s="6"/>
      <c r="AR1341" s="12" t="str">
        <f t="shared" si="209"/>
        <v/>
      </c>
      <c r="AS1341" s="6"/>
      <c r="AT1341" s="5"/>
      <c r="AU1341" s="53"/>
      <c r="AV1341" s="53"/>
      <c r="AW1341" s="54"/>
      <c r="AX1341" s="15" t="str">
        <f t="shared" si="210"/>
        <v/>
      </c>
      <c r="AY1341" s="5"/>
      <c r="AZ1341" s="27" t="str">
        <f>IFERROR(VLOOKUP(AY1341,vlookup!A$2:I$331,2,FALSE),"")</f>
        <v/>
      </c>
      <c r="BA1341" s="27" t="str">
        <f>IFERROR(VLOOKUP(AY1341,vlookup!A$2:I$331,3,FALSE),"")</f>
        <v/>
      </c>
      <c r="BB1341" s="5"/>
      <c r="BC1341" s="27" t="str">
        <f>IFERROR(VLOOKUP(BB1341,vlookup!D$2:E$331,2,FALSE),"")</f>
        <v/>
      </c>
      <c r="BD1341" s="5"/>
      <c r="BE1341" s="27" t="str">
        <f t="shared" si="211"/>
        <v/>
      </c>
      <c r="BF1341" s="27" t="str">
        <f>IFERROR(VLOOKUP(BE1341,vlookup!G$2:I$331,2,FALSE),"")</f>
        <v/>
      </c>
      <c r="BG1341" s="27" t="str">
        <f>IFERROR(VLOOKUP(BE1341,vlookup!G$2:I$331,3,FALSE),"")</f>
        <v/>
      </c>
      <c r="BH1341" s="5"/>
      <c r="BI1341" s="6"/>
      <c r="BJ1341" s="6"/>
      <c r="BK1341" s="6"/>
      <c r="BL1341" s="6"/>
    </row>
    <row r="1342" spans="1:64">
      <c r="A1342" s="4"/>
      <c r="B1342" s="5"/>
      <c r="C1342" s="27" t="str">
        <f>IFERROR(VLOOKUP(B1342,vlookup!A$2:I$331,2,FALSE),"")</f>
        <v/>
      </c>
      <c r="D1342" s="27" t="str">
        <f>IFERROR(VLOOKUP(B1342,vlookup!A$2:I$331,3,FALSE),"")</f>
        <v/>
      </c>
      <c r="E1342" s="5"/>
      <c r="F1342" s="27" t="str">
        <f>IFERROR(VLOOKUP(E1342,vlookup!D$2:E$331,2,FALSE),"")</f>
        <v/>
      </c>
      <c r="G1342" s="5"/>
      <c r="H1342" s="27" t="str">
        <f t="shared" si="202"/>
        <v/>
      </c>
      <c r="I1342" s="27" t="str">
        <f>IFERROR(VLOOKUP(H1342,vlookup!G$2:I$331,2,FALSE),"")</f>
        <v/>
      </c>
      <c r="J1342" s="27" t="str">
        <f>IFERROR(VLOOKUP(H1342,vlookup!G$2:I$331,3,FALSE),"")</f>
        <v/>
      </c>
      <c r="K1342" s="5"/>
      <c r="L1342" s="6"/>
      <c r="M1342" s="6"/>
      <c r="N1342" s="6"/>
      <c r="O1342" s="6"/>
      <c r="P1342" s="6"/>
      <c r="Q1342" s="14" t="str">
        <f t="shared" si="203"/>
        <v/>
      </c>
      <c r="R1342" s="5"/>
      <c r="S1342" s="6"/>
      <c r="T1342" s="6"/>
      <c r="U1342" s="5"/>
      <c r="V1342" s="45">
        <f t="shared" si="204"/>
        <v>0</v>
      </c>
      <c r="W1342" s="45">
        <f t="shared" si="205"/>
        <v>0</v>
      </c>
      <c r="X1342" s="45" t="e">
        <f t="shared" si="206"/>
        <v>#VALUE!</v>
      </c>
      <c r="Y1342" s="45">
        <f>IFERROR(VALUE(V1342),VLOOKUP(V1342,DayReplace[],2,0))</f>
        <v>0</v>
      </c>
      <c r="Z1342" s="45">
        <f>IF(V1342=0,1,
IF(OR(AND(COUNTIF(Table12[Normal and Leap Years],X1342),AA1342=3,Y1342=30),
AND(COUNTIF(Table9[MM Year],X1342),COUNTIF(Table13[Always 29-Day Months],AA1342),Y1342=30)),Y1342
-1,Y1342))</f>
        <v>1</v>
      </c>
      <c r="AA1342" s="45">
        <f>IFERROR(VALUE(W1342),VLOOKUP(W1342,MonthReplace[],2,0))</f>
        <v>0</v>
      </c>
      <c r="AB1342" s="45" t="e">
        <f>IF(COUNTIF(Table9[MM Year],X1342),VLOOKUP(AA1342,MonthSerial[],VLOOKUP(X1342,Table9[],3,0)+2,0),DATE(X1342,AA1342,0)-AC1342)</f>
        <v>#VALUE!</v>
      </c>
      <c r="AC1342" s="45" t="e">
        <f>IF(COUNTIF(Table9[MM Year],X1342),
VLOOKUP(X1342,Table9[],5,0),
DATE(X1342,1,0))</f>
        <v>#VALUE!</v>
      </c>
      <c r="AD1342" s="46" t="e">
        <f>IF(AA1342=0,DATE(YEAR(AC1342+1),7,16),
IF(V1342=0,IF(COUNTIF(Table9[MM Year],X1342),AC1342+AB1342+Z1342+15-DAY(AC1342+AB1342+Z1342+15)+16,AC1342+AB1342+Z1342-DAY(AC1342+AB1342+Z1342)+16),
IF(COUNTIF(Table9[MM Year],X1342),
IF(AC1342+AB1342+Z1342&lt;VLOOKUP(X1342,Table9[],7,0),AC1342
+AB1342+Z1342+VLOOKUP(X1342,Table9[],4,0),AC1342+AB1342+Z1342),AC1342
+AB1342+Z1342)))</f>
        <v>#VALUE!</v>
      </c>
      <c r="AE1342" s="42"/>
      <c r="AF1342" s="15" t="str">
        <f>IFERROR(IF(COUNTIF(Table9[MM Year],X1342),
IF(AD1342&lt;VLOOKUP(X1342,Table9[],7,0),AD1342
+VLOOKUP(X1342,Table9[],4,0),AD1342),AD1342
),"")</f>
        <v/>
      </c>
      <c r="AG1342" s="5"/>
      <c r="AH1342" s="5"/>
      <c r="AI1342" s="5"/>
      <c r="AJ1342" s="6"/>
      <c r="AK1342" s="6"/>
      <c r="AL1342" s="12" t="str">
        <f t="shared" si="207"/>
        <v/>
      </c>
      <c r="AM1342" s="5"/>
      <c r="AN1342" s="27" t="str">
        <f t="shared" si="208"/>
        <v/>
      </c>
      <c r="AO1342" s="5"/>
      <c r="AP1342" s="5"/>
      <c r="AQ1342" s="6"/>
      <c r="AR1342" s="12" t="str">
        <f t="shared" si="209"/>
        <v/>
      </c>
      <c r="AS1342" s="6"/>
      <c r="AT1342" s="5"/>
      <c r="AU1342" s="53"/>
      <c r="AV1342" s="53"/>
      <c r="AW1342" s="54"/>
      <c r="AX1342" s="15" t="str">
        <f t="shared" si="210"/>
        <v/>
      </c>
      <c r="AY1342" s="5"/>
      <c r="AZ1342" s="27" t="str">
        <f>IFERROR(VLOOKUP(AY1342,vlookup!A$2:I$331,2,FALSE),"")</f>
        <v/>
      </c>
      <c r="BA1342" s="27" t="str">
        <f>IFERROR(VLOOKUP(AY1342,vlookup!A$2:I$331,3,FALSE),"")</f>
        <v/>
      </c>
      <c r="BB1342" s="5"/>
      <c r="BC1342" s="27" t="str">
        <f>IFERROR(VLOOKUP(BB1342,vlookup!D$2:E$331,2,FALSE),"")</f>
        <v/>
      </c>
      <c r="BD1342" s="5"/>
      <c r="BE1342" s="27" t="str">
        <f t="shared" si="211"/>
        <v/>
      </c>
      <c r="BF1342" s="27" t="str">
        <f>IFERROR(VLOOKUP(BE1342,vlookup!G$2:I$331,2,FALSE),"")</f>
        <v/>
      </c>
      <c r="BG1342" s="27" t="str">
        <f>IFERROR(VLOOKUP(BE1342,vlookup!G$2:I$331,3,FALSE),"")</f>
        <v/>
      </c>
      <c r="BH1342" s="5"/>
      <c r="BI1342" s="6"/>
      <c r="BJ1342" s="6"/>
      <c r="BK1342" s="6"/>
      <c r="BL1342" s="6"/>
    </row>
    <row r="1343" spans="1:64">
      <c r="A1343" s="4"/>
      <c r="B1343" s="5"/>
      <c r="C1343" s="27" t="str">
        <f>IFERROR(VLOOKUP(B1343,vlookup!A$2:I$331,2,FALSE),"")</f>
        <v/>
      </c>
      <c r="D1343" s="27" t="str">
        <f>IFERROR(VLOOKUP(B1343,vlookup!A$2:I$331,3,FALSE),"")</f>
        <v/>
      </c>
      <c r="E1343" s="5"/>
      <c r="F1343" s="27" t="str">
        <f>IFERROR(VLOOKUP(E1343,vlookup!D$2:E$331,2,FALSE),"")</f>
        <v/>
      </c>
      <c r="G1343" s="5"/>
      <c r="H1343" s="27" t="str">
        <f t="shared" si="202"/>
        <v/>
      </c>
      <c r="I1343" s="27" t="str">
        <f>IFERROR(VLOOKUP(H1343,vlookup!G$2:I$331,2,FALSE),"")</f>
        <v/>
      </c>
      <c r="J1343" s="27" t="str">
        <f>IFERROR(VLOOKUP(H1343,vlookup!G$2:I$331,3,FALSE),"")</f>
        <v/>
      </c>
      <c r="K1343" s="5"/>
      <c r="L1343" s="6"/>
      <c r="M1343" s="6"/>
      <c r="N1343" s="6"/>
      <c r="O1343" s="6"/>
      <c r="P1343" s="6"/>
      <c r="Q1343" s="14" t="str">
        <f t="shared" si="203"/>
        <v/>
      </c>
      <c r="R1343" s="5"/>
      <c r="S1343" s="6"/>
      <c r="T1343" s="6"/>
      <c r="U1343" s="5"/>
      <c r="V1343" s="45">
        <f t="shared" si="204"/>
        <v>0</v>
      </c>
      <c r="W1343" s="45">
        <f t="shared" si="205"/>
        <v>0</v>
      </c>
      <c r="X1343" s="45" t="e">
        <f t="shared" si="206"/>
        <v>#VALUE!</v>
      </c>
      <c r="Y1343" s="45">
        <f>IFERROR(VALUE(V1343),VLOOKUP(V1343,DayReplace[],2,0))</f>
        <v>0</v>
      </c>
      <c r="Z1343" s="45">
        <f>IF(V1343=0,1,
IF(OR(AND(COUNTIF(Table12[Normal and Leap Years],X1343),AA1343=3,Y1343=30),
AND(COUNTIF(Table9[MM Year],X1343),COUNTIF(Table13[Always 29-Day Months],AA1343),Y1343=30)),Y1343
-1,Y1343))</f>
        <v>1</v>
      </c>
      <c r="AA1343" s="45">
        <f>IFERROR(VALUE(W1343),VLOOKUP(W1343,MonthReplace[],2,0))</f>
        <v>0</v>
      </c>
      <c r="AB1343" s="45" t="e">
        <f>IF(COUNTIF(Table9[MM Year],X1343),VLOOKUP(AA1343,MonthSerial[],VLOOKUP(X1343,Table9[],3,0)+2,0),DATE(X1343,AA1343,0)-AC1343)</f>
        <v>#VALUE!</v>
      </c>
      <c r="AC1343" s="45" t="e">
        <f>IF(COUNTIF(Table9[MM Year],X1343),
VLOOKUP(X1343,Table9[],5,0),
DATE(X1343,1,0))</f>
        <v>#VALUE!</v>
      </c>
      <c r="AD1343" s="46" t="e">
        <f>IF(AA1343=0,DATE(YEAR(AC1343+1),7,16),
IF(V1343=0,IF(COUNTIF(Table9[MM Year],X1343),AC1343+AB1343+Z1343+15-DAY(AC1343+AB1343+Z1343+15)+16,AC1343+AB1343+Z1343-DAY(AC1343+AB1343+Z1343)+16),
IF(COUNTIF(Table9[MM Year],X1343),
IF(AC1343+AB1343+Z1343&lt;VLOOKUP(X1343,Table9[],7,0),AC1343
+AB1343+Z1343+VLOOKUP(X1343,Table9[],4,0),AC1343+AB1343+Z1343),AC1343
+AB1343+Z1343)))</f>
        <v>#VALUE!</v>
      </c>
      <c r="AE1343" s="42"/>
      <c r="AF1343" s="15" t="str">
        <f>IFERROR(IF(COUNTIF(Table9[MM Year],X1343),
IF(AD1343&lt;VLOOKUP(X1343,Table9[],7,0),AD1343
+VLOOKUP(X1343,Table9[],4,0),AD1343),AD1343
),"")</f>
        <v/>
      </c>
      <c r="AG1343" s="5"/>
      <c r="AH1343" s="5"/>
      <c r="AI1343" s="5"/>
      <c r="AJ1343" s="6"/>
      <c r="AK1343" s="6"/>
      <c r="AL1343" s="12" t="str">
        <f t="shared" si="207"/>
        <v/>
      </c>
      <c r="AM1343" s="5"/>
      <c r="AN1343" s="27" t="str">
        <f t="shared" si="208"/>
        <v/>
      </c>
      <c r="AO1343" s="5"/>
      <c r="AP1343" s="5"/>
      <c r="AQ1343" s="6"/>
      <c r="AR1343" s="12" t="str">
        <f t="shared" si="209"/>
        <v/>
      </c>
      <c r="AS1343" s="6"/>
      <c r="AT1343" s="5"/>
      <c r="AU1343" s="53"/>
      <c r="AV1343" s="53"/>
      <c r="AW1343" s="54"/>
      <c r="AX1343" s="15" t="str">
        <f t="shared" si="210"/>
        <v/>
      </c>
      <c r="AY1343" s="5"/>
      <c r="AZ1343" s="27" t="str">
        <f>IFERROR(VLOOKUP(AY1343,vlookup!A$2:I$331,2,FALSE),"")</f>
        <v/>
      </c>
      <c r="BA1343" s="27" t="str">
        <f>IFERROR(VLOOKUP(AY1343,vlookup!A$2:I$331,3,FALSE),"")</f>
        <v/>
      </c>
      <c r="BB1343" s="5"/>
      <c r="BC1343" s="27" t="str">
        <f>IFERROR(VLOOKUP(BB1343,vlookup!D$2:E$331,2,FALSE),"")</f>
        <v/>
      </c>
      <c r="BD1343" s="5"/>
      <c r="BE1343" s="27" t="str">
        <f t="shared" si="211"/>
        <v/>
      </c>
      <c r="BF1343" s="27" t="str">
        <f>IFERROR(VLOOKUP(BE1343,vlookup!G$2:I$331,2,FALSE),"")</f>
        <v/>
      </c>
      <c r="BG1343" s="27" t="str">
        <f>IFERROR(VLOOKUP(BE1343,vlookup!G$2:I$331,3,FALSE),"")</f>
        <v/>
      </c>
      <c r="BH1343" s="5"/>
      <c r="BI1343" s="6"/>
      <c r="BJ1343" s="6"/>
      <c r="BK1343" s="6"/>
      <c r="BL1343" s="6"/>
    </row>
    <row r="1344" spans="1:64">
      <c r="A1344" s="4"/>
      <c r="B1344" s="5"/>
      <c r="C1344" s="27" t="str">
        <f>IFERROR(VLOOKUP(B1344,vlookup!A$2:I$331,2,FALSE),"")</f>
        <v/>
      </c>
      <c r="D1344" s="27" t="str">
        <f>IFERROR(VLOOKUP(B1344,vlookup!A$2:I$331,3,FALSE),"")</f>
        <v/>
      </c>
      <c r="E1344" s="5"/>
      <c r="F1344" s="27" t="str">
        <f>IFERROR(VLOOKUP(E1344,vlookup!D$2:E$331,2,FALSE),"")</f>
        <v/>
      </c>
      <c r="G1344" s="5"/>
      <c r="H1344" s="27" t="str">
        <f t="shared" si="202"/>
        <v/>
      </c>
      <c r="I1344" s="27" t="str">
        <f>IFERROR(VLOOKUP(H1344,vlookup!G$2:I$331,2,FALSE),"")</f>
        <v/>
      </c>
      <c r="J1344" s="27" t="str">
        <f>IFERROR(VLOOKUP(H1344,vlookup!G$2:I$331,3,FALSE),"")</f>
        <v/>
      </c>
      <c r="K1344" s="5"/>
      <c r="L1344" s="6"/>
      <c r="M1344" s="6"/>
      <c r="N1344" s="6"/>
      <c r="O1344" s="6"/>
      <c r="P1344" s="6"/>
      <c r="Q1344" s="14" t="str">
        <f t="shared" si="203"/>
        <v/>
      </c>
      <c r="R1344" s="5"/>
      <c r="S1344" s="6"/>
      <c r="T1344" s="6"/>
      <c r="U1344" s="5"/>
      <c r="V1344" s="45">
        <f t="shared" si="204"/>
        <v>0</v>
      </c>
      <c r="W1344" s="45">
        <f t="shared" si="205"/>
        <v>0</v>
      </c>
      <c r="X1344" s="45" t="e">
        <f t="shared" si="206"/>
        <v>#VALUE!</v>
      </c>
      <c r="Y1344" s="45">
        <f>IFERROR(VALUE(V1344),VLOOKUP(V1344,DayReplace[],2,0))</f>
        <v>0</v>
      </c>
      <c r="Z1344" s="45">
        <f>IF(V1344=0,1,
IF(OR(AND(COUNTIF(Table12[Normal and Leap Years],X1344),AA1344=3,Y1344=30),
AND(COUNTIF(Table9[MM Year],X1344),COUNTIF(Table13[Always 29-Day Months],AA1344),Y1344=30)),Y1344
-1,Y1344))</f>
        <v>1</v>
      </c>
      <c r="AA1344" s="45">
        <f>IFERROR(VALUE(W1344),VLOOKUP(W1344,MonthReplace[],2,0))</f>
        <v>0</v>
      </c>
      <c r="AB1344" s="45" t="e">
        <f>IF(COUNTIF(Table9[MM Year],X1344),VLOOKUP(AA1344,MonthSerial[],VLOOKUP(X1344,Table9[],3,0)+2,0),DATE(X1344,AA1344,0)-AC1344)</f>
        <v>#VALUE!</v>
      </c>
      <c r="AC1344" s="45" t="e">
        <f>IF(COUNTIF(Table9[MM Year],X1344),
VLOOKUP(X1344,Table9[],5,0),
DATE(X1344,1,0))</f>
        <v>#VALUE!</v>
      </c>
      <c r="AD1344" s="46" t="e">
        <f>IF(AA1344=0,DATE(YEAR(AC1344+1),7,16),
IF(V1344=0,IF(COUNTIF(Table9[MM Year],X1344),AC1344+AB1344+Z1344+15-DAY(AC1344+AB1344+Z1344+15)+16,AC1344+AB1344+Z1344-DAY(AC1344+AB1344+Z1344)+16),
IF(COUNTIF(Table9[MM Year],X1344),
IF(AC1344+AB1344+Z1344&lt;VLOOKUP(X1344,Table9[],7,0),AC1344
+AB1344+Z1344+VLOOKUP(X1344,Table9[],4,0),AC1344+AB1344+Z1344),AC1344
+AB1344+Z1344)))</f>
        <v>#VALUE!</v>
      </c>
      <c r="AE1344" s="42"/>
      <c r="AF1344" s="15" t="str">
        <f>IFERROR(IF(COUNTIF(Table9[MM Year],X1344),
IF(AD1344&lt;VLOOKUP(X1344,Table9[],7,0),AD1344
+VLOOKUP(X1344,Table9[],4,0),AD1344),AD1344
),"")</f>
        <v/>
      </c>
      <c r="AG1344" s="5"/>
      <c r="AH1344" s="5"/>
      <c r="AI1344" s="5"/>
      <c r="AJ1344" s="6"/>
      <c r="AK1344" s="6"/>
      <c r="AL1344" s="12" t="str">
        <f t="shared" si="207"/>
        <v/>
      </c>
      <c r="AM1344" s="5"/>
      <c r="AN1344" s="27" t="str">
        <f t="shared" si="208"/>
        <v/>
      </c>
      <c r="AO1344" s="5"/>
      <c r="AP1344" s="5"/>
      <c r="AQ1344" s="6"/>
      <c r="AR1344" s="12" t="str">
        <f t="shared" si="209"/>
        <v/>
      </c>
      <c r="AS1344" s="6"/>
      <c r="AT1344" s="5"/>
      <c r="AU1344" s="53"/>
      <c r="AV1344" s="53"/>
      <c r="AW1344" s="54"/>
      <c r="AX1344" s="15" t="str">
        <f t="shared" si="210"/>
        <v/>
      </c>
      <c r="AY1344" s="5"/>
      <c r="AZ1344" s="27" t="str">
        <f>IFERROR(VLOOKUP(AY1344,vlookup!A$2:I$331,2,FALSE),"")</f>
        <v/>
      </c>
      <c r="BA1344" s="27" t="str">
        <f>IFERROR(VLOOKUP(AY1344,vlookup!A$2:I$331,3,FALSE),"")</f>
        <v/>
      </c>
      <c r="BB1344" s="5"/>
      <c r="BC1344" s="27" t="str">
        <f>IFERROR(VLOOKUP(BB1344,vlookup!D$2:E$331,2,FALSE),"")</f>
        <v/>
      </c>
      <c r="BD1344" s="5"/>
      <c r="BE1344" s="27" t="str">
        <f t="shared" si="211"/>
        <v/>
      </c>
      <c r="BF1344" s="27" t="str">
        <f>IFERROR(VLOOKUP(BE1344,vlookup!G$2:I$331,2,FALSE),"")</f>
        <v/>
      </c>
      <c r="BG1344" s="27" t="str">
        <f>IFERROR(VLOOKUP(BE1344,vlookup!G$2:I$331,3,FALSE),"")</f>
        <v/>
      </c>
      <c r="BH1344" s="5"/>
      <c r="BI1344" s="6"/>
      <c r="BJ1344" s="6"/>
      <c r="BK1344" s="6"/>
      <c r="BL1344" s="6"/>
    </row>
    <row r="1345" spans="1:64">
      <c r="A1345" s="4"/>
      <c r="B1345" s="5"/>
      <c r="C1345" s="27" t="str">
        <f>IFERROR(VLOOKUP(B1345,vlookup!A$2:I$331,2,FALSE),"")</f>
        <v/>
      </c>
      <c r="D1345" s="27" t="str">
        <f>IFERROR(VLOOKUP(B1345,vlookup!A$2:I$331,3,FALSE),"")</f>
        <v/>
      </c>
      <c r="E1345" s="5"/>
      <c r="F1345" s="27" t="str">
        <f>IFERROR(VLOOKUP(E1345,vlookup!D$2:E$331,2,FALSE),"")</f>
        <v/>
      </c>
      <c r="G1345" s="5"/>
      <c r="H1345" s="27" t="str">
        <f t="shared" si="202"/>
        <v/>
      </c>
      <c r="I1345" s="27" t="str">
        <f>IFERROR(VLOOKUP(H1345,vlookup!G$2:I$331,2,FALSE),"")</f>
        <v/>
      </c>
      <c r="J1345" s="27" t="str">
        <f>IFERROR(VLOOKUP(H1345,vlookup!G$2:I$331,3,FALSE),"")</f>
        <v/>
      </c>
      <c r="K1345" s="5"/>
      <c r="L1345" s="6"/>
      <c r="M1345" s="6"/>
      <c r="N1345" s="6"/>
      <c r="O1345" s="6"/>
      <c r="P1345" s="6"/>
      <c r="Q1345" s="14" t="str">
        <f t="shared" si="203"/>
        <v/>
      </c>
      <c r="R1345" s="5"/>
      <c r="S1345" s="6"/>
      <c r="T1345" s="6"/>
      <c r="U1345" s="5"/>
      <c r="V1345" s="45">
        <f t="shared" si="204"/>
        <v>0</v>
      </c>
      <c r="W1345" s="45">
        <f t="shared" si="205"/>
        <v>0</v>
      </c>
      <c r="X1345" s="45" t="e">
        <f t="shared" si="206"/>
        <v>#VALUE!</v>
      </c>
      <c r="Y1345" s="45">
        <f>IFERROR(VALUE(V1345),VLOOKUP(V1345,DayReplace[],2,0))</f>
        <v>0</v>
      </c>
      <c r="Z1345" s="45">
        <f>IF(V1345=0,1,
IF(OR(AND(COUNTIF(Table12[Normal and Leap Years],X1345),AA1345=3,Y1345=30),
AND(COUNTIF(Table9[MM Year],X1345),COUNTIF(Table13[Always 29-Day Months],AA1345),Y1345=30)),Y1345
-1,Y1345))</f>
        <v>1</v>
      </c>
      <c r="AA1345" s="45">
        <f>IFERROR(VALUE(W1345),VLOOKUP(W1345,MonthReplace[],2,0))</f>
        <v>0</v>
      </c>
      <c r="AB1345" s="45" t="e">
        <f>IF(COUNTIF(Table9[MM Year],X1345),VLOOKUP(AA1345,MonthSerial[],VLOOKUP(X1345,Table9[],3,0)+2,0),DATE(X1345,AA1345,0)-AC1345)</f>
        <v>#VALUE!</v>
      </c>
      <c r="AC1345" s="45" t="e">
        <f>IF(COUNTIF(Table9[MM Year],X1345),
VLOOKUP(X1345,Table9[],5,0),
DATE(X1345,1,0))</f>
        <v>#VALUE!</v>
      </c>
      <c r="AD1345" s="46" t="e">
        <f>IF(AA1345=0,DATE(YEAR(AC1345+1),7,16),
IF(V1345=0,IF(COUNTIF(Table9[MM Year],X1345),AC1345+AB1345+Z1345+15-DAY(AC1345+AB1345+Z1345+15)+16,AC1345+AB1345+Z1345-DAY(AC1345+AB1345+Z1345)+16),
IF(COUNTIF(Table9[MM Year],X1345),
IF(AC1345+AB1345+Z1345&lt;VLOOKUP(X1345,Table9[],7,0),AC1345
+AB1345+Z1345+VLOOKUP(X1345,Table9[],4,0),AC1345+AB1345+Z1345),AC1345
+AB1345+Z1345)))</f>
        <v>#VALUE!</v>
      </c>
      <c r="AE1345" s="42"/>
      <c r="AF1345" s="15" t="str">
        <f>IFERROR(IF(COUNTIF(Table9[MM Year],X1345),
IF(AD1345&lt;VLOOKUP(X1345,Table9[],7,0),AD1345
+VLOOKUP(X1345,Table9[],4,0),AD1345),AD1345
),"")</f>
        <v/>
      </c>
      <c r="AG1345" s="5"/>
      <c r="AH1345" s="5"/>
      <c r="AI1345" s="5"/>
      <c r="AJ1345" s="6"/>
      <c r="AK1345" s="6"/>
      <c r="AL1345" s="12" t="str">
        <f t="shared" si="207"/>
        <v/>
      </c>
      <c r="AM1345" s="5"/>
      <c r="AN1345" s="27" t="str">
        <f t="shared" si="208"/>
        <v/>
      </c>
      <c r="AO1345" s="5"/>
      <c r="AP1345" s="5"/>
      <c r="AQ1345" s="6"/>
      <c r="AR1345" s="12" t="str">
        <f t="shared" si="209"/>
        <v/>
      </c>
      <c r="AS1345" s="6"/>
      <c r="AT1345" s="5"/>
      <c r="AU1345" s="53"/>
      <c r="AV1345" s="53"/>
      <c r="AW1345" s="54"/>
      <c r="AX1345" s="15" t="str">
        <f t="shared" si="210"/>
        <v/>
      </c>
      <c r="AY1345" s="5"/>
      <c r="AZ1345" s="27" t="str">
        <f>IFERROR(VLOOKUP(AY1345,vlookup!A$2:I$331,2,FALSE),"")</f>
        <v/>
      </c>
      <c r="BA1345" s="27" t="str">
        <f>IFERROR(VLOOKUP(AY1345,vlookup!A$2:I$331,3,FALSE),"")</f>
        <v/>
      </c>
      <c r="BB1345" s="5"/>
      <c r="BC1345" s="27" t="str">
        <f>IFERROR(VLOOKUP(BB1345,vlookup!D$2:E$331,2,FALSE),"")</f>
        <v/>
      </c>
      <c r="BD1345" s="5"/>
      <c r="BE1345" s="27" t="str">
        <f t="shared" si="211"/>
        <v/>
      </c>
      <c r="BF1345" s="27" t="str">
        <f>IFERROR(VLOOKUP(BE1345,vlookup!G$2:I$331,2,FALSE),"")</f>
        <v/>
      </c>
      <c r="BG1345" s="27" t="str">
        <f>IFERROR(VLOOKUP(BE1345,vlookup!G$2:I$331,3,FALSE),"")</f>
        <v/>
      </c>
      <c r="BH1345" s="5"/>
      <c r="BI1345" s="6"/>
      <c r="BJ1345" s="6"/>
      <c r="BK1345" s="6"/>
      <c r="BL1345" s="6"/>
    </row>
    <row r="1346" spans="1:64">
      <c r="A1346" s="4"/>
      <c r="B1346" s="5"/>
      <c r="C1346" s="27" t="str">
        <f>IFERROR(VLOOKUP(B1346,vlookup!A$2:I$331,2,FALSE),"")</f>
        <v/>
      </c>
      <c r="D1346" s="27" t="str">
        <f>IFERROR(VLOOKUP(B1346,vlookup!A$2:I$331,3,FALSE),"")</f>
        <v/>
      </c>
      <c r="E1346" s="5"/>
      <c r="F1346" s="27" t="str">
        <f>IFERROR(VLOOKUP(E1346,vlookup!D$2:E$331,2,FALSE),"")</f>
        <v/>
      </c>
      <c r="G1346" s="5"/>
      <c r="H1346" s="27" t="str">
        <f t="shared" si="202"/>
        <v/>
      </c>
      <c r="I1346" s="27" t="str">
        <f>IFERROR(VLOOKUP(H1346,vlookup!G$2:I$331,2,FALSE),"")</f>
        <v/>
      </c>
      <c r="J1346" s="27" t="str">
        <f>IFERROR(VLOOKUP(H1346,vlookup!G$2:I$331,3,FALSE),"")</f>
        <v/>
      </c>
      <c r="K1346" s="5"/>
      <c r="L1346" s="6"/>
      <c r="M1346" s="6"/>
      <c r="N1346" s="6"/>
      <c r="O1346" s="6"/>
      <c r="P1346" s="6"/>
      <c r="Q1346" s="14" t="str">
        <f t="shared" si="203"/>
        <v/>
      </c>
      <c r="R1346" s="5"/>
      <c r="S1346" s="6"/>
      <c r="T1346" s="6"/>
      <c r="U1346" s="5"/>
      <c r="V1346" s="45">
        <f t="shared" si="204"/>
        <v>0</v>
      </c>
      <c r="W1346" s="45">
        <f t="shared" si="205"/>
        <v>0</v>
      </c>
      <c r="X1346" s="45" t="e">
        <f t="shared" si="206"/>
        <v>#VALUE!</v>
      </c>
      <c r="Y1346" s="45">
        <f>IFERROR(VALUE(V1346),VLOOKUP(V1346,DayReplace[],2,0))</f>
        <v>0</v>
      </c>
      <c r="Z1346" s="45">
        <f>IF(V1346=0,1,
IF(OR(AND(COUNTIF(Table12[Normal and Leap Years],X1346),AA1346=3,Y1346=30),
AND(COUNTIF(Table9[MM Year],X1346),COUNTIF(Table13[Always 29-Day Months],AA1346),Y1346=30)),Y1346
-1,Y1346))</f>
        <v>1</v>
      </c>
      <c r="AA1346" s="45">
        <f>IFERROR(VALUE(W1346),VLOOKUP(W1346,MonthReplace[],2,0))</f>
        <v>0</v>
      </c>
      <c r="AB1346" s="45" t="e">
        <f>IF(COUNTIF(Table9[MM Year],X1346),VLOOKUP(AA1346,MonthSerial[],VLOOKUP(X1346,Table9[],3,0)+2,0),DATE(X1346,AA1346,0)-AC1346)</f>
        <v>#VALUE!</v>
      </c>
      <c r="AC1346" s="45" t="e">
        <f>IF(COUNTIF(Table9[MM Year],X1346),
VLOOKUP(X1346,Table9[],5,0),
DATE(X1346,1,0))</f>
        <v>#VALUE!</v>
      </c>
      <c r="AD1346" s="46" t="e">
        <f>IF(AA1346=0,DATE(YEAR(AC1346+1),7,16),
IF(V1346=0,IF(COUNTIF(Table9[MM Year],X1346),AC1346+AB1346+Z1346+15-DAY(AC1346+AB1346+Z1346+15)+16,AC1346+AB1346+Z1346-DAY(AC1346+AB1346+Z1346)+16),
IF(COUNTIF(Table9[MM Year],X1346),
IF(AC1346+AB1346+Z1346&lt;VLOOKUP(X1346,Table9[],7,0),AC1346
+AB1346+Z1346+VLOOKUP(X1346,Table9[],4,0),AC1346+AB1346+Z1346),AC1346
+AB1346+Z1346)))</f>
        <v>#VALUE!</v>
      </c>
      <c r="AE1346" s="42"/>
      <c r="AF1346" s="15" t="str">
        <f>IFERROR(IF(COUNTIF(Table9[MM Year],X1346),
IF(AD1346&lt;VLOOKUP(X1346,Table9[],7,0),AD1346
+VLOOKUP(X1346,Table9[],4,0),AD1346),AD1346
),"")</f>
        <v/>
      </c>
      <c r="AG1346" s="5"/>
      <c r="AH1346" s="5"/>
      <c r="AI1346" s="5"/>
      <c r="AJ1346" s="6"/>
      <c r="AK1346" s="6"/>
      <c r="AL1346" s="12" t="str">
        <f t="shared" si="207"/>
        <v/>
      </c>
      <c r="AM1346" s="5"/>
      <c r="AN1346" s="27" t="str">
        <f t="shared" si="208"/>
        <v/>
      </c>
      <c r="AO1346" s="5"/>
      <c r="AP1346" s="5"/>
      <c r="AQ1346" s="6"/>
      <c r="AR1346" s="12" t="str">
        <f t="shared" si="209"/>
        <v/>
      </c>
      <c r="AS1346" s="6"/>
      <c r="AT1346" s="5"/>
      <c r="AU1346" s="53"/>
      <c r="AV1346" s="53"/>
      <c r="AW1346" s="54"/>
      <c r="AX1346" s="15" t="str">
        <f t="shared" si="210"/>
        <v/>
      </c>
      <c r="AY1346" s="5"/>
      <c r="AZ1346" s="27" t="str">
        <f>IFERROR(VLOOKUP(AY1346,vlookup!A$2:I$331,2,FALSE),"")</f>
        <v/>
      </c>
      <c r="BA1346" s="27" t="str">
        <f>IFERROR(VLOOKUP(AY1346,vlookup!A$2:I$331,3,FALSE),"")</f>
        <v/>
      </c>
      <c r="BB1346" s="5"/>
      <c r="BC1346" s="27" t="str">
        <f>IFERROR(VLOOKUP(BB1346,vlookup!D$2:E$331,2,FALSE),"")</f>
        <v/>
      </c>
      <c r="BD1346" s="5"/>
      <c r="BE1346" s="27" t="str">
        <f t="shared" si="211"/>
        <v/>
      </c>
      <c r="BF1346" s="27" t="str">
        <f>IFERROR(VLOOKUP(BE1346,vlookup!G$2:I$331,2,FALSE),"")</f>
        <v/>
      </c>
      <c r="BG1346" s="27" t="str">
        <f>IFERROR(VLOOKUP(BE1346,vlookup!G$2:I$331,3,FALSE),"")</f>
        <v/>
      </c>
      <c r="BH1346" s="5"/>
      <c r="BI1346" s="6"/>
      <c r="BJ1346" s="6"/>
      <c r="BK1346" s="6"/>
      <c r="BL1346" s="6"/>
    </row>
    <row r="1347" spans="1:64">
      <c r="A1347" s="4"/>
      <c r="B1347" s="5"/>
      <c r="C1347" s="27" t="str">
        <f>IFERROR(VLOOKUP(B1347,vlookup!A$2:I$331,2,FALSE),"")</f>
        <v/>
      </c>
      <c r="D1347" s="27" t="str">
        <f>IFERROR(VLOOKUP(B1347,vlookup!A$2:I$331,3,FALSE),"")</f>
        <v/>
      </c>
      <c r="E1347" s="5"/>
      <c r="F1347" s="27" t="str">
        <f>IFERROR(VLOOKUP(E1347,vlookup!D$2:E$331,2,FALSE),"")</f>
        <v/>
      </c>
      <c r="G1347" s="5"/>
      <c r="H1347" s="27" t="str">
        <f t="shared" si="202"/>
        <v/>
      </c>
      <c r="I1347" s="27" t="str">
        <f>IFERROR(VLOOKUP(H1347,vlookup!G$2:I$331,2,FALSE),"")</f>
        <v/>
      </c>
      <c r="J1347" s="27" t="str">
        <f>IFERROR(VLOOKUP(H1347,vlookup!G$2:I$331,3,FALSE),"")</f>
        <v/>
      </c>
      <c r="K1347" s="5"/>
      <c r="L1347" s="6"/>
      <c r="M1347" s="6"/>
      <c r="N1347" s="6"/>
      <c r="O1347" s="6"/>
      <c r="P1347" s="6"/>
      <c r="Q1347" s="14" t="str">
        <f t="shared" si="203"/>
        <v/>
      </c>
      <c r="R1347" s="5"/>
      <c r="S1347" s="6"/>
      <c r="T1347" s="6"/>
      <c r="U1347" s="5"/>
      <c r="V1347" s="45">
        <f t="shared" si="204"/>
        <v>0</v>
      </c>
      <c r="W1347" s="45">
        <f t="shared" si="205"/>
        <v>0</v>
      </c>
      <c r="X1347" s="45" t="e">
        <f t="shared" si="206"/>
        <v>#VALUE!</v>
      </c>
      <c r="Y1347" s="45">
        <f>IFERROR(VALUE(V1347),VLOOKUP(V1347,DayReplace[],2,0))</f>
        <v>0</v>
      </c>
      <c r="Z1347" s="45">
        <f>IF(V1347=0,1,
IF(OR(AND(COUNTIF(Table12[Normal and Leap Years],X1347),AA1347=3,Y1347=30),
AND(COUNTIF(Table9[MM Year],X1347),COUNTIF(Table13[Always 29-Day Months],AA1347),Y1347=30)),Y1347
-1,Y1347))</f>
        <v>1</v>
      </c>
      <c r="AA1347" s="45">
        <f>IFERROR(VALUE(W1347),VLOOKUP(W1347,MonthReplace[],2,0))</f>
        <v>0</v>
      </c>
      <c r="AB1347" s="45" t="e">
        <f>IF(COUNTIF(Table9[MM Year],X1347),VLOOKUP(AA1347,MonthSerial[],VLOOKUP(X1347,Table9[],3,0)+2,0),DATE(X1347,AA1347,0)-AC1347)</f>
        <v>#VALUE!</v>
      </c>
      <c r="AC1347" s="45" t="e">
        <f>IF(COUNTIF(Table9[MM Year],X1347),
VLOOKUP(X1347,Table9[],5,0),
DATE(X1347,1,0))</f>
        <v>#VALUE!</v>
      </c>
      <c r="AD1347" s="46" t="e">
        <f>IF(AA1347=0,DATE(YEAR(AC1347+1),7,16),
IF(V1347=0,IF(COUNTIF(Table9[MM Year],X1347),AC1347+AB1347+Z1347+15-DAY(AC1347+AB1347+Z1347+15)+16,AC1347+AB1347+Z1347-DAY(AC1347+AB1347+Z1347)+16),
IF(COUNTIF(Table9[MM Year],X1347),
IF(AC1347+AB1347+Z1347&lt;VLOOKUP(X1347,Table9[],7,0),AC1347
+AB1347+Z1347+VLOOKUP(X1347,Table9[],4,0),AC1347+AB1347+Z1347),AC1347
+AB1347+Z1347)))</f>
        <v>#VALUE!</v>
      </c>
      <c r="AE1347" s="42"/>
      <c r="AF1347" s="15" t="str">
        <f>IFERROR(IF(COUNTIF(Table9[MM Year],X1347),
IF(AD1347&lt;VLOOKUP(X1347,Table9[],7,0),AD1347
+VLOOKUP(X1347,Table9[],4,0),AD1347),AD1347
),"")</f>
        <v/>
      </c>
      <c r="AG1347" s="5"/>
      <c r="AH1347" s="5"/>
      <c r="AI1347" s="5"/>
      <c r="AJ1347" s="6"/>
      <c r="AK1347" s="6"/>
      <c r="AL1347" s="12" t="str">
        <f t="shared" si="207"/>
        <v/>
      </c>
      <c r="AM1347" s="5"/>
      <c r="AN1347" s="27" t="str">
        <f t="shared" si="208"/>
        <v/>
      </c>
      <c r="AO1347" s="5"/>
      <c r="AP1347" s="5"/>
      <c r="AQ1347" s="6"/>
      <c r="AR1347" s="12" t="str">
        <f t="shared" si="209"/>
        <v/>
      </c>
      <c r="AS1347" s="6"/>
      <c r="AT1347" s="5"/>
      <c r="AU1347" s="53"/>
      <c r="AV1347" s="53"/>
      <c r="AW1347" s="54"/>
      <c r="AX1347" s="15" t="str">
        <f t="shared" si="210"/>
        <v/>
      </c>
      <c r="AY1347" s="5"/>
      <c r="AZ1347" s="27" t="str">
        <f>IFERROR(VLOOKUP(AY1347,vlookup!A$2:I$331,2,FALSE),"")</f>
        <v/>
      </c>
      <c r="BA1347" s="27" t="str">
        <f>IFERROR(VLOOKUP(AY1347,vlookup!A$2:I$331,3,FALSE),"")</f>
        <v/>
      </c>
      <c r="BB1347" s="5"/>
      <c r="BC1347" s="27" t="str">
        <f>IFERROR(VLOOKUP(BB1347,vlookup!D$2:E$331,2,FALSE),"")</f>
        <v/>
      </c>
      <c r="BD1347" s="5"/>
      <c r="BE1347" s="27" t="str">
        <f t="shared" si="211"/>
        <v/>
      </c>
      <c r="BF1347" s="27" t="str">
        <f>IFERROR(VLOOKUP(BE1347,vlookup!G$2:I$331,2,FALSE),"")</f>
        <v/>
      </c>
      <c r="BG1347" s="27" t="str">
        <f>IFERROR(VLOOKUP(BE1347,vlookup!G$2:I$331,3,FALSE),"")</f>
        <v/>
      </c>
      <c r="BH1347" s="5"/>
      <c r="BI1347" s="6"/>
      <c r="BJ1347" s="6"/>
      <c r="BK1347" s="6"/>
      <c r="BL1347" s="6"/>
    </row>
    <row r="1348" spans="1:64">
      <c r="A1348" s="4"/>
      <c r="B1348" s="5"/>
      <c r="C1348" s="27" t="str">
        <f>IFERROR(VLOOKUP(B1348,vlookup!A$2:I$331,2,FALSE),"")</f>
        <v/>
      </c>
      <c r="D1348" s="27" t="str">
        <f>IFERROR(VLOOKUP(B1348,vlookup!A$2:I$331,3,FALSE),"")</f>
        <v/>
      </c>
      <c r="E1348" s="5"/>
      <c r="F1348" s="27" t="str">
        <f>IFERROR(VLOOKUP(E1348,vlookup!D$2:E$331,2,FALSE),"")</f>
        <v/>
      </c>
      <c r="G1348" s="5"/>
      <c r="H1348" s="27" t="str">
        <f t="shared" si="202"/>
        <v/>
      </c>
      <c r="I1348" s="27" t="str">
        <f>IFERROR(VLOOKUP(H1348,vlookup!G$2:I$331,2,FALSE),"")</f>
        <v/>
      </c>
      <c r="J1348" s="27" t="str">
        <f>IFERROR(VLOOKUP(H1348,vlookup!G$2:I$331,3,FALSE),"")</f>
        <v/>
      </c>
      <c r="K1348" s="5"/>
      <c r="L1348" s="6"/>
      <c r="M1348" s="6"/>
      <c r="N1348" s="6"/>
      <c r="O1348" s="6"/>
      <c r="P1348" s="6"/>
      <c r="Q1348" s="14" t="str">
        <f t="shared" si="203"/>
        <v/>
      </c>
      <c r="R1348" s="5"/>
      <c r="S1348" s="6"/>
      <c r="T1348" s="6"/>
      <c r="U1348" s="5"/>
      <c r="V1348" s="45">
        <f t="shared" si="204"/>
        <v>0</v>
      </c>
      <c r="W1348" s="45">
        <f t="shared" si="205"/>
        <v>0</v>
      </c>
      <c r="X1348" s="45" t="e">
        <f t="shared" si="206"/>
        <v>#VALUE!</v>
      </c>
      <c r="Y1348" s="45">
        <f>IFERROR(VALUE(V1348),VLOOKUP(V1348,DayReplace[],2,0))</f>
        <v>0</v>
      </c>
      <c r="Z1348" s="45">
        <f>IF(V1348=0,1,
IF(OR(AND(COUNTIF(Table12[Normal and Leap Years],X1348),AA1348=3,Y1348=30),
AND(COUNTIF(Table9[MM Year],X1348),COUNTIF(Table13[Always 29-Day Months],AA1348),Y1348=30)),Y1348
-1,Y1348))</f>
        <v>1</v>
      </c>
      <c r="AA1348" s="45">
        <f>IFERROR(VALUE(W1348),VLOOKUP(W1348,MonthReplace[],2,0))</f>
        <v>0</v>
      </c>
      <c r="AB1348" s="45" t="e">
        <f>IF(COUNTIF(Table9[MM Year],X1348),VLOOKUP(AA1348,MonthSerial[],VLOOKUP(X1348,Table9[],3,0)+2,0),DATE(X1348,AA1348,0)-AC1348)</f>
        <v>#VALUE!</v>
      </c>
      <c r="AC1348" s="45" t="e">
        <f>IF(COUNTIF(Table9[MM Year],X1348),
VLOOKUP(X1348,Table9[],5,0),
DATE(X1348,1,0))</f>
        <v>#VALUE!</v>
      </c>
      <c r="AD1348" s="46" t="e">
        <f>IF(AA1348=0,DATE(YEAR(AC1348+1),7,16),
IF(V1348=0,IF(COUNTIF(Table9[MM Year],X1348),AC1348+AB1348+Z1348+15-DAY(AC1348+AB1348+Z1348+15)+16,AC1348+AB1348+Z1348-DAY(AC1348+AB1348+Z1348)+16),
IF(COUNTIF(Table9[MM Year],X1348),
IF(AC1348+AB1348+Z1348&lt;VLOOKUP(X1348,Table9[],7,0),AC1348
+AB1348+Z1348+VLOOKUP(X1348,Table9[],4,0),AC1348+AB1348+Z1348),AC1348
+AB1348+Z1348)))</f>
        <v>#VALUE!</v>
      </c>
      <c r="AE1348" s="42"/>
      <c r="AF1348" s="15" t="str">
        <f>IFERROR(IF(COUNTIF(Table9[MM Year],X1348),
IF(AD1348&lt;VLOOKUP(X1348,Table9[],7,0),AD1348
+VLOOKUP(X1348,Table9[],4,0),AD1348),AD1348
),"")</f>
        <v/>
      </c>
      <c r="AG1348" s="5"/>
      <c r="AH1348" s="5"/>
      <c r="AI1348" s="5"/>
      <c r="AJ1348" s="6"/>
      <c r="AK1348" s="6"/>
      <c r="AL1348" s="12" t="str">
        <f t="shared" si="207"/>
        <v/>
      </c>
      <c r="AM1348" s="5"/>
      <c r="AN1348" s="27" t="str">
        <f t="shared" si="208"/>
        <v/>
      </c>
      <c r="AO1348" s="5"/>
      <c r="AP1348" s="5"/>
      <c r="AQ1348" s="6"/>
      <c r="AR1348" s="12" t="str">
        <f t="shared" si="209"/>
        <v/>
      </c>
      <c r="AS1348" s="6"/>
      <c r="AT1348" s="5"/>
      <c r="AU1348" s="53"/>
      <c r="AV1348" s="53"/>
      <c r="AW1348" s="54"/>
      <c r="AX1348" s="15" t="str">
        <f t="shared" si="210"/>
        <v/>
      </c>
      <c r="AY1348" s="5"/>
      <c r="AZ1348" s="27" t="str">
        <f>IFERROR(VLOOKUP(AY1348,vlookup!A$2:I$331,2,FALSE),"")</f>
        <v/>
      </c>
      <c r="BA1348" s="27" t="str">
        <f>IFERROR(VLOOKUP(AY1348,vlookup!A$2:I$331,3,FALSE),"")</f>
        <v/>
      </c>
      <c r="BB1348" s="5"/>
      <c r="BC1348" s="27" t="str">
        <f>IFERROR(VLOOKUP(BB1348,vlookup!D$2:E$331,2,FALSE),"")</f>
        <v/>
      </c>
      <c r="BD1348" s="5"/>
      <c r="BE1348" s="27" t="str">
        <f t="shared" si="211"/>
        <v/>
      </c>
      <c r="BF1348" s="27" t="str">
        <f>IFERROR(VLOOKUP(BE1348,vlookup!G$2:I$331,2,FALSE),"")</f>
        <v/>
      </c>
      <c r="BG1348" s="27" t="str">
        <f>IFERROR(VLOOKUP(BE1348,vlookup!G$2:I$331,3,FALSE),"")</f>
        <v/>
      </c>
      <c r="BH1348" s="5"/>
      <c r="BI1348" s="6"/>
      <c r="BJ1348" s="6"/>
      <c r="BK1348" s="6"/>
      <c r="BL1348" s="6"/>
    </row>
    <row r="1349" spans="1:64">
      <c r="A1349" s="4"/>
      <c r="B1349" s="5"/>
      <c r="C1349" s="27" t="str">
        <f>IFERROR(VLOOKUP(B1349,vlookup!A$2:I$331,2,FALSE),"")</f>
        <v/>
      </c>
      <c r="D1349" s="27" t="str">
        <f>IFERROR(VLOOKUP(B1349,vlookup!A$2:I$331,3,FALSE),"")</f>
        <v/>
      </c>
      <c r="E1349" s="5"/>
      <c r="F1349" s="27" t="str">
        <f>IFERROR(VLOOKUP(E1349,vlookup!D$2:E$331,2,FALSE),"")</f>
        <v/>
      </c>
      <c r="G1349" s="5"/>
      <c r="H1349" s="27" t="str">
        <f t="shared" ref="H1349:H1412" si="212">IF(G1349="","",CONCATENATE(E1349,"_",G1349))</f>
        <v/>
      </c>
      <c r="I1349" s="27" t="str">
        <f>IFERROR(VLOOKUP(H1349,vlookup!G$2:I$331,2,FALSE),"")</f>
        <v/>
      </c>
      <c r="J1349" s="27" t="str">
        <f>IFERROR(VLOOKUP(H1349,vlookup!G$2:I$331,3,FALSE),"")</f>
        <v/>
      </c>
      <c r="K1349" s="5"/>
      <c r="L1349" s="6"/>
      <c r="M1349" s="6"/>
      <c r="N1349" s="6"/>
      <c r="O1349" s="6"/>
      <c r="P1349" s="6"/>
      <c r="Q1349" s="14" t="str">
        <f t="shared" ref="Q1349:Q1412" si="213">IF(P1349="","",CONCATENATE("၀၂","/",D1349,"/",J1349,"/",P1349))</f>
        <v/>
      </c>
      <c r="R1349" s="5"/>
      <c r="S1349" s="6"/>
      <c r="T1349" s="6"/>
      <c r="U1349" s="5"/>
      <c r="V1349" s="45">
        <f t="shared" ref="V1349:V1412" si="214">IF(LEN(AE1349)-LEN(SUBSTITUTE(AE1349,".",""))=2,LEFT(AE1349,FIND(".",AE1349)-1),0)</f>
        <v>0</v>
      </c>
      <c r="W1349" s="45">
        <f t="shared" ref="W1349:W1412" si="215">CHOOSE(LEN(AE1349)-LEN(SUBSTITUTE(AE1349,".",""))+1,0,
LEFT(AE1349,FIND(".",AE1349)-1),
MID(AE1349,FIND(".",AE1349)+1,FIND(".",AE1349,FIND(".",AE1349)+1)-FIND(".",AE1349)-1))</f>
        <v>0</v>
      </c>
      <c r="X1349" s="45" t="e">
        <f t="shared" ref="X1349:X1412" si="216">VALUE(RIGHT(AE1349,4))</f>
        <v>#VALUE!</v>
      </c>
      <c r="Y1349" s="45">
        <f>IFERROR(VALUE(V1349),VLOOKUP(V1349,DayReplace[],2,0))</f>
        <v>0</v>
      </c>
      <c r="Z1349" s="45">
        <f>IF(V1349=0,1,
IF(OR(AND(COUNTIF(Table12[Normal and Leap Years],X1349),AA1349=3,Y1349=30),
AND(COUNTIF(Table9[MM Year],X1349),COUNTIF(Table13[Always 29-Day Months],AA1349),Y1349=30)),Y1349
-1,Y1349))</f>
        <v>1</v>
      </c>
      <c r="AA1349" s="45">
        <f>IFERROR(VALUE(W1349),VLOOKUP(W1349,MonthReplace[],2,0))</f>
        <v>0</v>
      </c>
      <c r="AB1349" s="45" t="e">
        <f>IF(COUNTIF(Table9[MM Year],X1349),VLOOKUP(AA1349,MonthSerial[],VLOOKUP(X1349,Table9[],3,0)+2,0),DATE(X1349,AA1349,0)-AC1349)</f>
        <v>#VALUE!</v>
      </c>
      <c r="AC1349" s="45" t="e">
        <f>IF(COUNTIF(Table9[MM Year],X1349),
VLOOKUP(X1349,Table9[],5,0),
DATE(X1349,1,0))</f>
        <v>#VALUE!</v>
      </c>
      <c r="AD1349" s="46" t="e">
        <f>IF(AA1349=0,DATE(YEAR(AC1349+1),7,16),
IF(V1349=0,IF(COUNTIF(Table9[MM Year],X1349),AC1349+AB1349+Z1349+15-DAY(AC1349+AB1349+Z1349+15)+16,AC1349+AB1349+Z1349-DAY(AC1349+AB1349+Z1349)+16),
IF(COUNTIF(Table9[MM Year],X1349),
IF(AC1349+AB1349+Z1349&lt;VLOOKUP(X1349,Table9[],7,0),AC1349
+AB1349+Z1349+VLOOKUP(X1349,Table9[],4,0),AC1349+AB1349+Z1349),AC1349
+AB1349+Z1349)))</f>
        <v>#VALUE!</v>
      </c>
      <c r="AE1349" s="42"/>
      <c r="AF1349" s="15" t="str">
        <f>IFERROR(IF(COUNTIF(Table9[MM Year],X1349),
IF(AD1349&lt;VLOOKUP(X1349,Table9[],7,0),AD1349
+VLOOKUP(X1349,Table9[],4,0),AD1349),AD1349
),"")</f>
        <v/>
      </c>
      <c r="AG1349" s="5"/>
      <c r="AH1349" s="5"/>
      <c r="AI1349" s="5"/>
      <c r="AJ1349" s="6"/>
      <c r="AK1349" s="6"/>
      <c r="AL1349" s="12" t="str">
        <f t="shared" ref="AL1349:AL1412" si="217">IF(AK1349="","",CONCATENATE(AJ1349,"-",AK1349))</f>
        <v/>
      </c>
      <c r="AM1349" s="5"/>
      <c r="AN1349" s="27" t="str">
        <f t="shared" ref="AN1349:AN1412" si="218">IF(AM1349="","",CONCATENATE("_",AM1349))</f>
        <v/>
      </c>
      <c r="AO1349" s="5"/>
      <c r="AP1349" s="5"/>
      <c r="AQ1349" s="6"/>
      <c r="AR1349" s="12" t="str">
        <f t="shared" ref="AR1349:AR1412" si="219">IF(AQ1349="","",CONCATENATE(AM1349,"/",AO1349,AP1349,AQ1349))</f>
        <v/>
      </c>
      <c r="AS1349" s="6"/>
      <c r="AT1349" s="5"/>
      <c r="AU1349" s="53"/>
      <c r="AV1349" s="53"/>
      <c r="AW1349" s="54"/>
      <c r="AX1349" s="15" t="str">
        <f t="shared" ref="AX1349:AX1412" si="220">IFERROR(DATE(AW1349,AV1349,AU1349),"")</f>
        <v/>
      </c>
      <c r="AY1349" s="5"/>
      <c r="AZ1349" s="27" t="str">
        <f>IFERROR(VLOOKUP(AY1349,vlookup!A$2:I$331,2,FALSE),"")</f>
        <v/>
      </c>
      <c r="BA1349" s="27" t="str">
        <f>IFERROR(VLOOKUP(AY1349,vlookup!A$2:I$331,3,FALSE),"")</f>
        <v/>
      </c>
      <c r="BB1349" s="5"/>
      <c r="BC1349" s="27" t="str">
        <f>IFERROR(VLOOKUP(BB1349,vlookup!D$2:E$331,2,FALSE),"")</f>
        <v/>
      </c>
      <c r="BD1349" s="5"/>
      <c r="BE1349" s="27" t="str">
        <f t="shared" ref="BE1349:BE1412" si="221">IF(BD1349="","",CONCATENATE(BB1349,"_",BD1349))</f>
        <v/>
      </c>
      <c r="BF1349" s="27" t="str">
        <f>IFERROR(VLOOKUP(BE1349,vlookup!G$2:I$331,2,FALSE),"")</f>
        <v/>
      </c>
      <c r="BG1349" s="27" t="str">
        <f>IFERROR(VLOOKUP(BE1349,vlookup!G$2:I$331,3,FALSE),"")</f>
        <v/>
      </c>
      <c r="BH1349" s="5"/>
      <c r="BI1349" s="6"/>
      <c r="BJ1349" s="6"/>
      <c r="BK1349" s="6"/>
      <c r="BL1349" s="6"/>
    </row>
    <row r="1350" spans="1:64">
      <c r="A1350" s="4"/>
      <c r="B1350" s="5"/>
      <c r="C1350" s="27" t="str">
        <f>IFERROR(VLOOKUP(B1350,vlookup!A$2:I$331,2,FALSE),"")</f>
        <v/>
      </c>
      <c r="D1350" s="27" t="str">
        <f>IFERROR(VLOOKUP(B1350,vlookup!A$2:I$331,3,FALSE),"")</f>
        <v/>
      </c>
      <c r="E1350" s="5"/>
      <c r="F1350" s="27" t="str">
        <f>IFERROR(VLOOKUP(E1350,vlookup!D$2:E$331,2,FALSE),"")</f>
        <v/>
      </c>
      <c r="G1350" s="5"/>
      <c r="H1350" s="27" t="str">
        <f t="shared" si="212"/>
        <v/>
      </c>
      <c r="I1350" s="27" t="str">
        <f>IFERROR(VLOOKUP(H1350,vlookup!G$2:I$331,2,FALSE),"")</f>
        <v/>
      </c>
      <c r="J1350" s="27" t="str">
        <f>IFERROR(VLOOKUP(H1350,vlookup!G$2:I$331,3,FALSE),"")</f>
        <v/>
      </c>
      <c r="K1350" s="5"/>
      <c r="L1350" s="6"/>
      <c r="M1350" s="6"/>
      <c r="N1350" s="6"/>
      <c r="O1350" s="6"/>
      <c r="P1350" s="6"/>
      <c r="Q1350" s="14" t="str">
        <f t="shared" si="213"/>
        <v/>
      </c>
      <c r="R1350" s="5"/>
      <c r="S1350" s="6"/>
      <c r="T1350" s="6"/>
      <c r="U1350" s="5"/>
      <c r="V1350" s="45">
        <f t="shared" si="214"/>
        <v>0</v>
      </c>
      <c r="W1350" s="45">
        <f t="shared" si="215"/>
        <v>0</v>
      </c>
      <c r="X1350" s="45" t="e">
        <f t="shared" si="216"/>
        <v>#VALUE!</v>
      </c>
      <c r="Y1350" s="45">
        <f>IFERROR(VALUE(V1350),VLOOKUP(V1350,DayReplace[],2,0))</f>
        <v>0</v>
      </c>
      <c r="Z1350" s="45">
        <f>IF(V1350=0,1,
IF(OR(AND(COUNTIF(Table12[Normal and Leap Years],X1350),AA1350=3,Y1350=30),
AND(COUNTIF(Table9[MM Year],X1350),COUNTIF(Table13[Always 29-Day Months],AA1350),Y1350=30)),Y1350
-1,Y1350))</f>
        <v>1</v>
      </c>
      <c r="AA1350" s="45">
        <f>IFERROR(VALUE(W1350),VLOOKUP(W1350,MonthReplace[],2,0))</f>
        <v>0</v>
      </c>
      <c r="AB1350" s="45" t="e">
        <f>IF(COUNTIF(Table9[MM Year],X1350),VLOOKUP(AA1350,MonthSerial[],VLOOKUP(X1350,Table9[],3,0)+2,0),DATE(X1350,AA1350,0)-AC1350)</f>
        <v>#VALUE!</v>
      </c>
      <c r="AC1350" s="45" t="e">
        <f>IF(COUNTIF(Table9[MM Year],X1350),
VLOOKUP(X1350,Table9[],5,0),
DATE(X1350,1,0))</f>
        <v>#VALUE!</v>
      </c>
      <c r="AD1350" s="46" t="e">
        <f>IF(AA1350=0,DATE(YEAR(AC1350+1),7,16),
IF(V1350=0,IF(COUNTIF(Table9[MM Year],X1350),AC1350+AB1350+Z1350+15-DAY(AC1350+AB1350+Z1350+15)+16,AC1350+AB1350+Z1350-DAY(AC1350+AB1350+Z1350)+16),
IF(COUNTIF(Table9[MM Year],X1350),
IF(AC1350+AB1350+Z1350&lt;VLOOKUP(X1350,Table9[],7,0),AC1350
+AB1350+Z1350+VLOOKUP(X1350,Table9[],4,0),AC1350+AB1350+Z1350),AC1350
+AB1350+Z1350)))</f>
        <v>#VALUE!</v>
      </c>
      <c r="AE1350" s="42"/>
      <c r="AF1350" s="15" t="str">
        <f>IFERROR(IF(COUNTIF(Table9[MM Year],X1350),
IF(AD1350&lt;VLOOKUP(X1350,Table9[],7,0),AD1350
+VLOOKUP(X1350,Table9[],4,0),AD1350),AD1350
),"")</f>
        <v/>
      </c>
      <c r="AG1350" s="5"/>
      <c r="AH1350" s="5"/>
      <c r="AI1350" s="5"/>
      <c r="AJ1350" s="6"/>
      <c r="AK1350" s="6"/>
      <c r="AL1350" s="12" t="str">
        <f t="shared" si="217"/>
        <v/>
      </c>
      <c r="AM1350" s="5"/>
      <c r="AN1350" s="27" t="str">
        <f t="shared" si="218"/>
        <v/>
      </c>
      <c r="AO1350" s="5"/>
      <c r="AP1350" s="5"/>
      <c r="AQ1350" s="6"/>
      <c r="AR1350" s="12" t="str">
        <f t="shared" si="219"/>
        <v/>
      </c>
      <c r="AS1350" s="6"/>
      <c r="AT1350" s="5"/>
      <c r="AU1350" s="53"/>
      <c r="AV1350" s="53"/>
      <c r="AW1350" s="54"/>
      <c r="AX1350" s="15" t="str">
        <f t="shared" si="220"/>
        <v/>
      </c>
      <c r="AY1350" s="5"/>
      <c r="AZ1350" s="27" t="str">
        <f>IFERROR(VLOOKUP(AY1350,vlookup!A$2:I$331,2,FALSE),"")</f>
        <v/>
      </c>
      <c r="BA1350" s="27" t="str">
        <f>IFERROR(VLOOKUP(AY1350,vlookup!A$2:I$331,3,FALSE),"")</f>
        <v/>
      </c>
      <c r="BB1350" s="5"/>
      <c r="BC1350" s="27" t="str">
        <f>IFERROR(VLOOKUP(BB1350,vlookup!D$2:E$331,2,FALSE),"")</f>
        <v/>
      </c>
      <c r="BD1350" s="5"/>
      <c r="BE1350" s="27" t="str">
        <f t="shared" si="221"/>
        <v/>
      </c>
      <c r="BF1350" s="27" t="str">
        <f>IFERROR(VLOOKUP(BE1350,vlookup!G$2:I$331,2,FALSE),"")</f>
        <v/>
      </c>
      <c r="BG1350" s="27" t="str">
        <f>IFERROR(VLOOKUP(BE1350,vlookup!G$2:I$331,3,FALSE),"")</f>
        <v/>
      </c>
      <c r="BH1350" s="5"/>
      <c r="BI1350" s="6"/>
      <c r="BJ1350" s="6"/>
      <c r="BK1350" s="6"/>
      <c r="BL1350" s="6"/>
    </row>
    <row r="1351" spans="1:64">
      <c r="A1351" s="4"/>
      <c r="B1351" s="5"/>
      <c r="C1351" s="27" t="str">
        <f>IFERROR(VLOOKUP(B1351,vlookup!A$2:I$331,2,FALSE),"")</f>
        <v/>
      </c>
      <c r="D1351" s="27" t="str">
        <f>IFERROR(VLOOKUP(B1351,vlookup!A$2:I$331,3,FALSE),"")</f>
        <v/>
      </c>
      <c r="E1351" s="5"/>
      <c r="F1351" s="27" t="str">
        <f>IFERROR(VLOOKUP(E1351,vlookup!D$2:E$331,2,FALSE),"")</f>
        <v/>
      </c>
      <c r="G1351" s="5"/>
      <c r="H1351" s="27" t="str">
        <f t="shared" si="212"/>
        <v/>
      </c>
      <c r="I1351" s="27" t="str">
        <f>IFERROR(VLOOKUP(H1351,vlookup!G$2:I$331,2,FALSE),"")</f>
        <v/>
      </c>
      <c r="J1351" s="27" t="str">
        <f>IFERROR(VLOOKUP(H1351,vlookup!G$2:I$331,3,FALSE),"")</f>
        <v/>
      </c>
      <c r="K1351" s="5"/>
      <c r="L1351" s="6"/>
      <c r="M1351" s="6"/>
      <c r="N1351" s="6"/>
      <c r="O1351" s="6"/>
      <c r="P1351" s="6"/>
      <c r="Q1351" s="14" t="str">
        <f t="shared" si="213"/>
        <v/>
      </c>
      <c r="R1351" s="5"/>
      <c r="S1351" s="6"/>
      <c r="T1351" s="6"/>
      <c r="U1351" s="5"/>
      <c r="V1351" s="45">
        <f t="shared" si="214"/>
        <v>0</v>
      </c>
      <c r="W1351" s="45">
        <f t="shared" si="215"/>
        <v>0</v>
      </c>
      <c r="X1351" s="45" t="e">
        <f t="shared" si="216"/>
        <v>#VALUE!</v>
      </c>
      <c r="Y1351" s="45">
        <f>IFERROR(VALUE(V1351),VLOOKUP(V1351,DayReplace[],2,0))</f>
        <v>0</v>
      </c>
      <c r="Z1351" s="45">
        <f>IF(V1351=0,1,
IF(OR(AND(COUNTIF(Table12[Normal and Leap Years],X1351),AA1351=3,Y1351=30),
AND(COUNTIF(Table9[MM Year],X1351),COUNTIF(Table13[Always 29-Day Months],AA1351),Y1351=30)),Y1351
-1,Y1351))</f>
        <v>1</v>
      </c>
      <c r="AA1351" s="45">
        <f>IFERROR(VALUE(W1351),VLOOKUP(W1351,MonthReplace[],2,0))</f>
        <v>0</v>
      </c>
      <c r="AB1351" s="45" t="e">
        <f>IF(COUNTIF(Table9[MM Year],X1351),VLOOKUP(AA1351,MonthSerial[],VLOOKUP(X1351,Table9[],3,0)+2,0),DATE(X1351,AA1351,0)-AC1351)</f>
        <v>#VALUE!</v>
      </c>
      <c r="AC1351" s="45" t="e">
        <f>IF(COUNTIF(Table9[MM Year],X1351),
VLOOKUP(X1351,Table9[],5,0),
DATE(X1351,1,0))</f>
        <v>#VALUE!</v>
      </c>
      <c r="AD1351" s="46" t="e">
        <f>IF(AA1351=0,DATE(YEAR(AC1351+1),7,16),
IF(V1351=0,IF(COUNTIF(Table9[MM Year],X1351),AC1351+AB1351+Z1351+15-DAY(AC1351+AB1351+Z1351+15)+16,AC1351+AB1351+Z1351-DAY(AC1351+AB1351+Z1351)+16),
IF(COUNTIF(Table9[MM Year],X1351),
IF(AC1351+AB1351+Z1351&lt;VLOOKUP(X1351,Table9[],7,0),AC1351
+AB1351+Z1351+VLOOKUP(X1351,Table9[],4,0),AC1351+AB1351+Z1351),AC1351
+AB1351+Z1351)))</f>
        <v>#VALUE!</v>
      </c>
      <c r="AE1351" s="42"/>
      <c r="AF1351" s="15" t="str">
        <f>IFERROR(IF(COUNTIF(Table9[MM Year],X1351),
IF(AD1351&lt;VLOOKUP(X1351,Table9[],7,0),AD1351
+VLOOKUP(X1351,Table9[],4,0),AD1351),AD1351
),"")</f>
        <v/>
      </c>
      <c r="AG1351" s="5"/>
      <c r="AH1351" s="5"/>
      <c r="AI1351" s="5"/>
      <c r="AJ1351" s="6"/>
      <c r="AK1351" s="6"/>
      <c r="AL1351" s="12" t="str">
        <f t="shared" si="217"/>
        <v/>
      </c>
      <c r="AM1351" s="5"/>
      <c r="AN1351" s="27" t="str">
        <f t="shared" si="218"/>
        <v/>
      </c>
      <c r="AO1351" s="5"/>
      <c r="AP1351" s="5"/>
      <c r="AQ1351" s="6"/>
      <c r="AR1351" s="12" t="str">
        <f t="shared" si="219"/>
        <v/>
      </c>
      <c r="AS1351" s="6"/>
      <c r="AT1351" s="5"/>
      <c r="AU1351" s="53"/>
      <c r="AV1351" s="53"/>
      <c r="AW1351" s="54"/>
      <c r="AX1351" s="15" t="str">
        <f t="shared" si="220"/>
        <v/>
      </c>
      <c r="AY1351" s="5"/>
      <c r="AZ1351" s="27" t="str">
        <f>IFERROR(VLOOKUP(AY1351,vlookup!A$2:I$331,2,FALSE),"")</f>
        <v/>
      </c>
      <c r="BA1351" s="27" t="str">
        <f>IFERROR(VLOOKUP(AY1351,vlookup!A$2:I$331,3,FALSE),"")</f>
        <v/>
      </c>
      <c r="BB1351" s="5"/>
      <c r="BC1351" s="27" t="str">
        <f>IFERROR(VLOOKUP(BB1351,vlookup!D$2:E$331,2,FALSE),"")</f>
        <v/>
      </c>
      <c r="BD1351" s="5"/>
      <c r="BE1351" s="27" t="str">
        <f t="shared" si="221"/>
        <v/>
      </c>
      <c r="BF1351" s="27" t="str">
        <f>IFERROR(VLOOKUP(BE1351,vlookup!G$2:I$331,2,FALSE),"")</f>
        <v/>
      </c>
      <c r="BG1351" s="27" t="str">
        <f>IFERROR(VLOOKUP(BE1351,vlookup!G$2:I$331,3,FALSE),"")</f>
        <v/>
      </c>
      <c r="BH1351" s="5"/>
      <c r="BI1351" s="6"/>
      <c r="BJ1351" s="6"/>
      <c r="BK1351" s="6"/>
      <c r="BL1351" s="6"/>
    </row>
    <row r="1352" spans="1:64">
      <c r="A1352" s="4"/>
      <c r="B1352" s="5"/>
      <c r="C1352" s="27" t="str">
        <f>IFERROR(VLOOKUP(B1352,vlookup!A$2:I$331,2,FALSE),"")</f>
        <v/>
      </c>
      <c r="D1352" s="27" t="str">
        <f>IFERROR(VLOOKUP(B1352,vlookup!A$2:I$331,3,FALSE),"")</f>
        <v/>
      </c>
      <c r="E1352" s="5"/>
      <c r="F1352" s="27" t="str">
        <f>IFERROR(VLOOKUP(E1352,vlookup!D$2:E$331,2,FALSE),"")</f>
        <v/>
      </c>
      <c r="G1352" s="5"/>
      <c r="H1352" s="27" t="str">
        <f t="shared" si="212"/>
        <v/>
      </c>
      <c r="I1352" s="27" t="str">
        <f>IFERROR(VLOOKUP(H1352,vlookup!G$2:I$331,2,FALSE),"")</f>
        <v/>
      </c>
      <c r="J1352" s="27" t="str">
        <f>IFERROR(VLOOKUP(H1352,vlookup!G$2:I$331,3,FALSE),"")</f>
        <v/>
      </c>
      <c r="K1352" s="5"/>
      <c r="L1352" s="6"/>
      <c r="M1352" s="6"/>
      <c r="N1352" s="6"/>
      <c r="O1352" s="6"/>
      <c r="P1352" s="6"/>
      <c r="Q1352" s="14" t="str">
        <f t="shared" si="213"/>
        <v/>
      </c>
      <c r="R1352" s="5"/>
      <c r="S1352" s="6"/>
      <c r="T1352" s="6"/>
      <c r="U1352" s="5"/>
      <c r="V1352" s="45">
        <f t="shared" si="214"/>
        <v>0</v>
      </c>
      <c r="W1352" s="45">
        <f t="shared" si="215"/>
        <v>0</v>
      </c>
      <c r="X1352" s="45" t="e">
        <f t="shared" si="216"/>
        <v>#VALUE!</v>
      </c>
      <c r="Y1352" s="45">
        <f>IFERROR(VALUE(V1352),VLOOKUP(V1352,DayReplace[],2,0))</f>
        <v>0</v>
      </c>
      <c r="Z1352" s="45">
        <f>IF(V1352=0,1,
IF(OR(AND(COUNTIF(Table12[Normal and Leap Years],X1352),AA1352=3,Y1352=30),
AND(COUNTIF(Table9[MM Year],X1352),COUNTIF(Table13[Always 29-Day Months],AA1352),Y1352=30)),Y1352
-1,Y1352))</f>
        <v>1</v>
      </c>
      <c r="AA1352" s="45">
        <f>IFERROR(VALUE(W1352),VLOOKUP(W1352,MonthReplace[],2,0))</f>
        <v>0</v>
      </c>
      <c r="AB1352" s="45" t="e">
        <f>IF(COUNTIF(Table9[MM Year],X1352),VLOOKUP(AA1352,MonthSerial[],VLOOKUP(X1352,Table9[],3,0)+2,0),DATE(X1352,AA1352,0)-AC1352)</f>
        <v>#VALUE!</v>
      </c>
      <c r="AC1352" s="45" t="e">
        <f>IF(COUNTIF(Table9[MM Year],X1352),
VLOOKUP(X1352,Table9[],5,0),
DATE(X1352,1,0))</f>
        <v>#VALUE!</v>
      </c>
      <c r="AD1352" s="46" t="e">
        <f>IF(AA1352=0,DATE(YEAR(AC1352+1),7,16),
IF(V1352=0,IF(COUNTIF(Table9[MM Year],X1352),AC1352+AB1352+Z1352+15-DAY(AC1352+AB1352+Z1352+15)+16,AC1352+AB1352+Z1352-DAY(AC1352+AB1352+Z1352)+16),
IF(COUNTIF(Table9[MM Year],X1352),
IF(AC1352+AB1352+Z1352&lt;VLOOKUP(X1352,Table9[],7,0),AC1352
+AB1352+Z1352+VLOOKUP(X1352,Table9[],4,0),AC1352+AB1352+Z1352),AC1352
+AB1352+Z1352)))</f>
        <v>#VALUE!</v>
      </c>
      <c r="AE1352" s="42"/>
      <c r="AF1352" s="15" t="str">
        <f>IFERROR(IF(COUNTIF(Table9[MM Year],X1352),
IF(AD1352&lt;VLOOKUP(X1352,Table9[],7,0),AD1352
+VLOOKUP(X1352,Table9[],4,0),AD1352),AD1352
),"")</f>
        <v/>
      </c>
      <c r="AG1352" s="5"/>
      <c r="AH1352" s="5"/>
      <c r="AI1352" s="5"/>
      <c r="AJ1352" s="6"/>
      <c r="AK1352" s="6"/>
      <c r="AL1352" s="12" t="str">
        <f t="shared" si="217"/>
        <v/>
      </c>
      <c r="AM1352" s="5"/>
      <c r="AN1352" s="27" t="str">
        <f t="shared" si="218"/>
        <v/>
      </c>
      <c r="AO1352" s="5"/>
      <c r="AP1352" s="5"/>
      <c r="AQ1352" s="6"/>
      <c r="AR1352" s="12" t="str">
        <f t="shared" si="219"/>
        <v/>
      </c>
      <c r="AS1352" s="6"/>
      <c r="AT1352" s="5"/>
      <c r="AU1352" s="53"/>
      <c r="AV1352" s="53"/>
      <c r="AW1352" s="54"/>
      <c r="AX1352" s="15" t="str">
        <f t="shared" si="220"/>
        <v/>
      </c>
      <c r="AY1352" s="5"/>
      <c r="AZ1352" s="27" t="str">
        <f>IFERROR(VLOOKUP(AY1352,vlookup!A$2:I$331,2,FALSE),"")</f>
        <v/>
      </c>
      <c r="BA1352" s="27" t="str">
        <f>IFERROR(VLOOKUP(AY1352,vlookup!A$2:I$331,3,FALSE),"")</f>
        <v/>
      </c>
      <c r="BB1352" s="5"/>
      <c r="BC1352" s="27" t="str">
        <f>IFERROR(VLOOKUP(BB1352,vlookup!D$2:E$331,2,FALSE),"")</f>
        <v/>
      </c>
      <c r="BD1352" s="5"/>
      <c r="BE1352" s="27" t="str">
        <f t="shared" si="221"/>
        <v/>
      </c>
      <c r="BF1352" s="27" t="str">
        <f>IFERROR(VLOOKUP(BE1352,vlookup!G$2:I$331,2,FALSE),"")</f>
        <v/>
      </c>
      <c r="BG1352" s="27" t="str">
        <f>IFERROR(VLOOKUP(BE1352,vlookup!G$2:I$331,3,FALSE),"")</f>
        <v/>
      </c>
      <c r="BH1352" s="5"/>
      <c r="BI1352" s="6"/>
      <c r="BJ1352" s="6"/>
      <c r="BK1352" s="6"/>
      <c r="BL1352" s="6"/>
    </row>
    <row r="1353" spans="1:64">
      <c r="A1353" s="4"/>
      <c r="B1353" s="5"/>
      <c r="C1353" s="27" t="str">
        <f>IFERROR(VLOOKUP(B1353,vlookup!A$2:I$331,2,FALSE),"")</f>
        <v/>
      </c>
      <c r="D1353" s="27" t="str">
        <f>IFERROR(VLOOKUP(B1353,vlookup!A$2:I$331,3,FALSE),"")</f>
        <v/>
      </c>
      <c r="E1353" s="5"/>
      <c r="F1353" s="27" t="str">
        <f>IFERROR(VLOOKUP(E1353,vlookup!D$2:E$331,2,FALSE),"")</f>
        <v/>
      </c>
      <c r="G1353" s="5"/>
      <c r="H1353" s="27" t="str">
        <f t="shared" si="212"/>
        <v/>
      </c>
      <c r="I1353" s="27" t="str">
        <f>IFERROR(VLOOKUP(H1353,vlookup!G$2:I$331,2,FALSE),"")</f>
        <v/>
      </c>
      <c r="J1353" s="27" t="str">
        <f>IFERROR(VLOOKUP(H1353,vlookup!G$2:I$331,3,FALSE),"")</f>
        <v/>
      </c>
      <c r="K1353" s="5"/>
      <c r="L1353" s="6"/>
      <c r="M1353" s="6"/>
      <c r="N1353" s="6"/>
      <c r="O1353" s="6"/>
      <c r="P1353" s="6"/>
      <c r="Q1353" s="14" t="str">
        <f t="shared" si="213"/>
        <v/>
      </c>
      <c r="R1353" s="5"/>
      <c r="S1353" s="6"/>
      <c r="T1353" s="6"/>
      <c r="U1353" s="5"/>
      <c r="V1353" s="45">
        <f t="shared" si="214"/>
        <v>0</v>
      </c>
      <c r="W1353" s="45">
        <f t="shared" si="215"/>
        <v>0</v>
      </c>
      <c r="X1353" s="45" t="e">
        <f t="shared" si="216"/>
        <v>#VALUE!</v>
      </c>
      <c r="Y1353" s="45">
        <f>IFERROR(VALUE(V1353),VLOOKUP(V1353,DayReplace[],2,0))</f>
        <v>0</v>
      </c>
      <c r="Z1353" s="45">
        <f>IF(V1353=0,1,
IF(OR(AND(COUNTIF(Table12[Normal and Leap Years],X1353),AA1353=3,Y1353=30),
AND(COUNTIF(Table9[MM Year],X1353),COUNTIF(Table13[Always 29-Day Months],AA1353),Y1353=30)),Y1353
-1,Y1353))</f>
        <v>1</v>
      </c>
      <c r="AA1353" s="45">
        <f>IFERROR(VALUE(W1353),VLOOKUP(W1353,MonthReplace[],2,0))</f>
        <v>0</v>
      </c>
      <c r="AB1353" s="45" t="e">
        <f>IF(COUNTIF(Table9[MM Year],X1353),VLOOKUP(AA1353,MonthSerial[],VLOOKUP(X1353,Table9[],3,0)+2,0),DATE(X1353,AA1353,0)-AC1353)</f>
        <v>#VALUE!</v>
      </c>
      <c r="AC1353" s="45" t="e">
        <f>IF(COUNTIF(Table9[MM Year],X1353),
VLOOKUP(X1353,Table9[],5,0),
DATE(X1353,1,0))</f>
        <v>#VALUE!</v>
      </c>
      <c r="AD1353" s="46" t="e">
        <f>IF(AA1353=0,DATE(YEAR(AC1353+1),7,16),
IF(V1353=0,IF(COUNTIF(Table9[MM Year],X1353),AC1353+AB1353+Z1353+15-DAY(AC1353+AB1353+Z1353+15)+16,AC1353+AB1353+Z1353-DAY(AC1353+AB1353+Z1353)+16),
IF(COUNTIF(Table9[MM Year],X1353),
IF(AC1353+AB1353+Z1353&lt;VLOOKUP(X1353,Table9[],7,0),AC1353
+AB1353+Z1353+VLOOKUP(X1353,Table9[],4,0),AC1353+AB1353+Z1353),AC1353
+AB1353+Z1353)))</f>
        <v>#VALUE!</v>
      </c>
      <c r="AE1353" s="42"/>
      <c r="AF1353" s="15" t="str">
        <f>IFERROR(IF(COUNTIF(Table9[MM Year],X1353),
IF(AD1353&lt;VLOOKUP(X1353,Table9[],7,0),AD1353
+VLOOKUP(X1353,Table9[],4,0),AD1353),AD1353
),"")</f>
        <v/>
      </c>
      <c r="AG1353" s="5"/>
      <c r="AH1353" s="5"/>
      <c r="AI1353" s="5"/>
      <c r="AJ1353" s="6"/>
      <c r="AK1353" s="6"/>
      <c r="AL1353" s="12" t="str">
        <f t="shared" si="217"/>
        <v/>
      </c>
      <c r="AM1353" s="5"/>
      <c r="AN1353" s="27" t="str">
        <f t="shared" si="218"/>
        <v/>
      </c>
      <c r="AO1353" s="5"/>
      <c r="AP1353" s="5"/>
      <c r="AQ1353" s="6"/>
      <c r="AR1353" s="12" t="str">
        <f t="shared" si="219"/>
        <v/>
      </c>
      <c r="AS1353" s="6"/>
      <c r="AT1353" s="5"/>
      <c r="AU1353" s="53"/>
      <c r="AV1353" s="53"/>
      <c r="AW1353" s="54"/>
      <c r="AX1353" s="15" t="str">
        <f t="shared" si="220"/>
        <v/>
      </c>
      <c r="AY1353" s="5"/>
      <c r="AZ1353" s="27" t="str">
        <f>IFERROR(VLOOKUP(AY1353,vlookup!A$2:I$331,2,FALSE),"")</f>
        <v/>
      </c>
      <c r="BA1353" s="27" t="str">
        <f>IFERROR(VLOOKUP(AY1353,vlookup!A$2:I$331,3,FALSE),"")</f>
        <v/>
      </c>
      <c r="BB1353" s="5"/>
      <c r="BC1353" s="27" t="str">
        <f>IFERROR(VLOOKUP(BB1353,vlookup!D$2:E$331,2,FALSE),"")</f>
        <v/>
      </c>
      <c r="BD1353" s="5"/>
      <c r="BE1353" s="27" t="str">
        <f t="shared" si="221"/>
        <v/>
      </c>
      <c r="BF1353" s="27" t="str">
        <f>IFERROR(VLOOKUP(BE1353,vlookup!G$2:I$331,2,FALSE),"")</f>
        <v/>
      </c>
      <c r="BG1353" s="27" t="str">
        <f>IFERROR(VLOOKUP(BE1353,vlookup!G$2:I$331,3,FALSE),"")</f>
        <v/>
      </c>
      <c r="BH1353" s="5"/>
      <c r="BI1353" s="6"/>
      <c r="BJ1353" s="6"/>
      <c r="BK1353" s="6"/>
      <c r="BL1353" s="6"/>
    </row>
    <row r="1354" spans="1:64">
      <c r="A1354" s="4"/>
      <c r="B1354" s="5"/>
      <c r="C1354" s="27" t="str">
        <f>IFERROR(VLOOKUP(B1354,vlookup!A$2:I$331,2,FALSE),"")</f>
        <v/>
      </c>
      <c r="D1354" s="27" t="str">
        <f>IFERROR(VLOOKUP(B1354,vlookup!A$2:I$331,3,FALSE),"")</f>
        <v/>
      </c>
      <c r="E1354" s="5"/>
      <c r="F1354" s="27" t="str">
        <f>IFERROR(VLOOKUP(E1354,vlookup!D$2:E$331,2,FALSE),"")</f>
        <v/>
      </c>
      <c r="G1354" s="5"/>
      <c r="H1354" s="27" t="str">
        <f t="shared" si="212"/>
        <v/>
      </c>
      <c r="I1354" s="27" t="str">
        <f>IFERROR(VLOOKUP(H1354,vlookup!G$2:I$331,2,FALSE),"")</f>
        <v/>
      </c>
      <c r="J1354" s="27" t="str">
        <f>IFERROR(VLOOKUP(H1354,vlookup!G$2:I$331,3,FALSE),"")</f>
        <v/>
      </c>
      <c r="K1354" s="5"/>
      <c r="L1354" s="6"/>
      <c r="M1354" s="6"/>
      <c r="N1354" s="6"/>
      <c r="O1354" s="6"/>
      <c r="P1354" s="6"/>
      <c r="Q1354" s="14" t="str">
        <f t="shared" si="213"/>
        <v/>
      </c>
      <c r="R1354" s="5"/>
      <c r="S1354" s="6"/>
      <c r="T1354" s="6"/>
      <c r="U1354" s="5"/>
      <c r="V1354" s="45">
        <f t="shared" si="214"/>
        <v>0</v>
      </c>
      <c r="W1354" s="45">
        <f t="shared" si="215"/>
        <v>0</v>
      </c>
      <c r="X1354" s="45" t="e">
        <f t="shared" si="216"/>
        <v>#VALUE!</v>
      </c>
      <c r="Y1354" s="45">
        <f>IFERROR(VALUE(V1354),VLOOKUP(V1354,DayReplace[],2,0))</f>
        <v>0</v>
      </c>
      <c r="Z1354" s="45">
        <f>IF(V1354=0,1,
IF(OR(AND(COUNTIF(Table12[Normal and Leap Years],X1354),AA1354=3,Y1354=30),
AND(COUNTIF(Table9[MM Year],X1354),COUNTIF(Table13[Always 29-Day Months],AA1354),Y1354=30)),Y1354
-1,Y1354))</f>
        <v>1</v>
      </c>
      <c r="AA1354" s="45">
        <f>IFERROR(VALUE(W1354),VLOOKUP(W1354,MonthReplace[],2,0))</f>
        <v>0</v>
      </c>
      <c r="AB1354" s="45" t="e">
        <f>IF(COUNTIF(Table9[MM Year],X1354),VLOOKUP(AA1354,MonthSerial[],VLOOKUP(X1354,Table9[],3,0)+2,0),DATE(X1354,AA1354,0)-AC1354)</f>
        <v>#VALUE!</v>
      </c>
      <c r="AC1354" s="45" t="e">
        <f>IF(COUNTIF(Table9[MM Year],X1354),
VLOOKUP(X1354,Table9[],5,0),
DATE(X1354,1,0))</f>
        <v>#VALUE!</v>
      </c>
      <c r="AD1354" s="46" t="e">
        <f>IF(AA1354=0,DATE(YEAR(AC1354+1),7,16),
IF(V1354=0,IF(COUNTIF(Table9[MM Year],X1354),AC1354+AB1354+Z1354+15-DAY(AC1354+AB1354+Z1354+15)+16,AC1354+AB1354+Z1354-DAY(AC1354+AB1354+Z1354)+16),
IF(COUNTIF(Table9[MM Year],X1354),
IF(AC1354+AB1354+Z1354&lt;VLOOKUP(X1354,Table9[],7,0),AC1354
+AB1354+Z1354+VLOOKUP(X1354,Table9[],4,0),AC1354+AB1354+Z1354),AC1354
+AB1354+Z1354)))</f>
        <v>#VALUE!</v>
      </c>
      <c r="AE1354" s="42"/>
      <c r="AF1354" s="15" t="str">
        <f>IFERROR(IF(COUNTIF(Table9[MM Year],X1354),
IF(AD1354&lt;VLOOKUP(X1354,Table9[],7,0),AD1354
+VLOOKUP(X1354,Table9[],4,0),AD1354),AD1354
),"")</f>
        <v/>
      </c>
      <c r="AG1354" s="5"/>
      <c r="AH1354" s="5"/>
      <c r="AI1354" s="5"/>
      <c r="AJ1354" s="6"/>
      <c r="AK1354" s="6"/>
      <c r="AL1354" s="12" t="str">
        <f t="shared" si="217"/>
        <v/>
      </c>
      <c r="AM1354" s="5"/>
      <c r="AN1354" s="27" t="str">
        <f t="shared" si="218"/>
        <v/>
      </c>
      <c r="AO1354" s="5"/>
      <c r="AP1354" s="5"/>
      <c r="AQ1354" s="6"/>
      <c r="AR1354" s="12" t="str">
        <f t="shared" si="219"/>
        <v/>
      </c>
      <c r="AS1354" s="6"/>
      <c r="AT1354" s="5"/>
      <c r="AU1354" s="53"/>
      <c r="AV1354" s="53"/>
      <c r="AW1354" s="54"/>
      <c r="AX1354" s="15" t="str">
        <f t="shared" si="220"/>
        <v/>
      </c>
      <c r="AY1354" s="5"/>
      <c r="AZ1354" s="27" t="str">
        <f>IFERROR(VLOOKUP(AY1354,vlookup!A$2:I$331,2,FALSE),"")</f>
        <v/>
      </c>
      <c r="BA1354" s="27" t="str">
        <f>IFERROR(VLOOKUP(AY1354,vlookup!A$2:I$331,3,FALSE),"")</f>
        <v/>
      </c>
      <c r="BB1354" s="5"/>
      <c r="BC1354" s="27" t="str">
        <f>IFERROR(VLOOKUP(BB1354,vlookup!D$2:E$331,2,FALSE),"")</f>
        <v/>
      </c>
      <c r="BD1354" s="5"/>
      <c r="BE1354" s="27" t="str">
        <f t="shared" si="221"/>
        <v/>
      </c>
      <c r="BF1354" s="27" t="str">
        <f>IFERROR(VLOOKUP(BE1354,vlookup!G$2:I$331,2,FALSE),"")</f>
        <v/>
      </c>
      <c r="BG1354" s="27" t="str">
        <f>IFERROR(VLOOKUP(BE1354,vlookup!G$2:I$331,3,FALSE),"")</f>
        <v/>
      </c>
      <c r="BH1354" s="5"/>
      <c r="BI1354" s="6"/>
      <c r="BJ1354" s="6"/>
      <c r="BK1354" s="6"/>
      <c r="BL1354" s="6"/>
    </row>
    <row r="1355" spans="1:64">
      <c r="A1355" s="4"/>
      <c r="B1355" s="5"/>
      <c r="C1355" s="27" t="str">
        <f>IFERROR(VLOOKUP(B1355,vlookup!A$2:I$331,2,FALSE),"")</f>
        <v/>
      </c>
      <c r="D1355" s="27" t="str">
        <f>IFERROR(VLOOKUP(B1355,vlookup!A$2:I$331,3,FALSE),"")</f>
        <v/>
      </c>
      <c r="E1355" s="5"/>
      <c r="F1355" s="27" t="str">
        <f>IFERROR(VLOOKUP(E1355,vlookup!D$2:E$331,2,FALSE),"")</f>
        <v/>
      </c>
      <c r="G1355" s="5"/>
      <c r="H1355" s="27" t="str">
        <f t="shared" si="212"/>
        <v/>
      </c>
      <c r="I1355" s="27" t="str">
        <f>IFERROR(VLOOKUP(H1355,vlookup!G$2:I$331,2,FALSE),"")</f>
        <v/>
      </c>
      <c r="J1355" s="27" t="str">
        <f>IFERROR(VLOOKUP(H1355,vlookup!G$2:I$331,3,FALSE),"")</f>
        <v/>
      </c>
      <c r="K1355" s="5"/>
      <c r="L1355" s="6"/>
      <c r="M1355" s="6"/>
      <c r="N1355" s="6"/>
      <c r="O1355" s="6"/>
      <c r="P1355" s="6"/>
      <c r="Q1355" s="14" t="str">
        <f t="shared" si="213"/>
        <v/>
      </c>
      <c r="R1355" s="5"/>
      <c r="S1355" s="6"/>
      <c r="T1355" s="6"/>
      <c r="U1355" s="5"/>
      <c r="V1355" s="45">
        <f t="shared" si="214"/>
        <v>0</v>
      </c>
      <c r="W1355" s="45">
        <f t="shared" si="215"/>
        <v>0</v>
      </c>
      <c r="X1355" s="45" t="e">
        <f t="shared" si="216"/>
        <v>#VALUE!</v>
      </c>
      <c r="Y1355" s="45">
        <f>IFERROR(VALUE(V1355),VLOOKUP(V1355,DayReplace[],2,0))</f>
        <v>0</v>
      </c>
      <c r="Z1355" s="45">
        <f>IF(V1355=0,1,
IF(OR(AND(COUNTIF(Table12[Normal and Leap Years],X1355),AA1355=3,Y1355=30),
AND(COUNTIF(Table9[MM Year],X1355),COUNTIF(Table13[Always 29-Day Months],AA1355),Y1355=30)),Y1355
-1,Y1355))</f>
        <v>1</v>
      </c>
      <c r="AA1355" s="45">
        <f>IFERROR(VALUE(W1355),VLOOKUP(W1355,MonthReplace[],2,0))</f>
        <v>0</v>
      </c>
      <c r="AB1355" s="45" t="e">
        <f>IF(COUNTIF(Table9[MM Year],X1355),VLOOKUP(AA1355,MonthSerial[],VLOOKUP(X1355,Table9[],3,0)+2,0),DATE(X1355,AA1355,0)-AC1355)</f>
        <v>#VALUE!</v>
      </c>
      <c r="AC1355" s="45" t="e">
        <f>IF(COUNTIF(Table9[MM Year],X1355),
VLOOKUP(X1355,Table9[],5,0),
DATE(X1355,1,0))</f>
        <v>#VALUE!</v>
      </c>
      <c r="AD1355" s="46" t="e">
        <f>IF(AA1355=0,DATE(YEAR(AC1355+1),7,16),
IF(V1355=0,IF(COUNTIF(Table9[MM Year],X1355),AC1355+AB1355+Z1355+15-DAY(AC1355+AB1355+Z1355+15)+16,AC1355+AB1355+Z1355-DAY(AC1355+AB1355+Z1355)+16),
IF(COUNTIF(Table9[MM Year],X1355),
IF(AC1355+AB1355+Z1355&lt;VLOOKUP(X1355,Table9[],7,0),AC1355
+AB1355+Z1355+VLOOKUP(X1355,Table9[],4,0),AC1355+AB1355+Z1355),AC1355
+AB1355+Z1355)))</f>
        <v>#VALUE!</v>
      </c>
      <c r="AE1355" s="42"/>
      <c r="AF1355" s="15" t="str">
        <f>IFERROR(IF(COUNTIF(Table9[MM Year],X1355),
IF(AD1355&lt;VLOOKUP(X1355,Table9[],7,0),AD1355
+VLOOKUP(X1355,Table9[],4,0),AD1355),AD1355
),"")</f>
        <v/>
      </c>
      <c r="AG1355" s="5"/>
      <c r="AH1355" s="5"/>
      <c r="AI1355" s="5"/>
      <c r="AJ1355" s="6"/>
      <c r="AK1355" s="6"/>
      <c r="AL1355" s="12" t="str">
        <f t="shared" si="217"/>
        <v/>
      </c>
      <c r="AM1355" s="5"/>
      <c r="AN1355" s="27" t="str">
        <f t="shared" si="218"/>
        <v/>
      </c>
      <c r="AO1355" s="5"/>
      <c r="AP1355" s="5"/>
      <c r="AQ1355" s="6"/>
      <c r="AR1355" s="12" t="str">
        <f t="shared" si="219"/>
        <v/>
      </c>
      <c r="AS1355" s="6"/>
      <c r="AT1355" s="5"/>
      <c r="AU1355" s="53"/>
      <c r="AV1355" s="53"/>
      <c r="AW1355" s="54"/>
      <c r="AX1355" s="15" t="str">
        <f t="shared" si="220"/>
        <v/>
      </c>
      <c r="AY1355" s="5"/>
      <c r="AZ1355" s="27" t="str">
        <f>IFERROR(VLOOKUP(AY1355,vlookup!A$2:I$331,2,FALSE),"")</f>
        <v/>
      </c>
      <c r="BA1355" s="27" t="str">
        <f>IFERROR(VLOOKUP(AY1355,vlookup!A$2:I$331,3,FALSE),"")</f>
        <v/>
      </c>
      <c r="BB1355" s="5"/>
      <c r="BC1355" s="27" t="str">
        <f>IFERROR(VLOOKUP(BB1355,vlookup!D$2:E$331,2,FALSE),"")</f>
        <v/>
      </c>
      <c r="BD1355" s="5"/>
      <c r="BE1355" s="27" t="str">
        <f t="shared" si="221"/>
        <v/>
      </c>
      <c r="BF1355" s="27" t="str">
        <f>IFERROR(VLOOKUP(BE1355,vlookup!G$2:I$331,2,FALSE),"")</f>
        <v/>
      </c>
      <c r="BG1355" s="27" t="str">
        <f>IFERROR(VLOOKUP(BE1355,vlookup!G$2:I$331,3,FALSE),"")</f>
        <v/>
      </c>
      <c r="BH1355" s="5"/>
      <c r="BI1355" s="6"/>
      <c r="BJ1355" s="6"/>
      <c r="BK1355" s="6"/>
      <c r="BL1355" s="6"/>
    </row>
    <row r="1356" spans="1:64">
      <c r="A1356" s="4"/>
      <c r="B1356" s="5"/>
      <c r="C1356" s="27" t="str">
        <f>IFERROR(VLOOKUP(B1356,vlookup!A$2:I$331,2,FALSE),"")</f>
        <v/>
      </c>
      <c r="D1356" s="27" t="str">
        <f>IFERROR(VLOOKUP(B1356,vlookup!A$2:I$331,3,FALSE),"")</f>
        <v/>
      </c>
      <c r="E1356" s="5"/>
      <c r="F1356" s="27" t="str">
        <f>IFERROR(VLOOKUP(E1356,vlookup!D$2:E$331,2,FALSE),"")</f>
        <v/>
      </c>
      <c r="G1356" s="5"/>
      <c r="H1356" s="27" t="str">
        <f t="shared" si="212"/>
        <v/>
      </c>
      <c r="I1356" s="27" t="str">
        <f>IFERROR(VLOOKUP(H1356,vlookup!G$2:I$331,2,FALSE),"")</f>
        <v/>
      </c>
      <c r="J1356" s="27" t="str">
        <f>IFERROR(VLOOKUP(H1356,vlookup!G$2:I$331,3,FALSE),"")</f>
        <v/>
      </c>
      <c r="K1356" s="5"/>
      <c r="L1356" s="6"/>
      <c r="M1356" s="6"/>
      <c r="N1356" s="6"/>
      <c r="O1356" s="6"/>
      <c r="P1356" s="6"/>
      <c r="Q1356" s="14" t="str">
        <f t="shared" si="213"/>
        <v/>
      </c>
      <c r="R1356" s="5"/>
      <c r="S1356" s="6"/>
      <c r="T1356" s="6"/>
      <c r="U1356" s="5"/>
      <c r="V1356" s="45">
        <f t="shared" si="214"/>
        <v>0</v>
      </c>
      <c r="W1356" s="45">
        <f t="shared" si="215"/>
        <v>0</v>
      </c>
      <c r="X1356" s="45" t="e">
        <f t="shared" si="216"/>
        <v>#VALUE!</v>
      </c>
      <c r="Y1356" s="45">
        <f>IFERROR(VALUE(V1356),VLOOKUP(V1356,DayReplace[],2,0))</f>
        <v>0</v>
      </c>
      <c r="Z1356" s="45">
        <f>IF(V1356=0,1,
IF(OR(AND(COUNTIF(Table12[Normal and Leap Years],X1356),AA1356=3,Y1356=30),
AND(COUNTIF(Table9[MM Year],X1356),COUNTIF(Table13[Always 29-Day Months],AA1356),Y1356=30)),Y1356
-1,Y1356))</f>
        <v>1</v>
      </c>
      <c r="AA1356" s="45">
        <f>IFERROR(VALUE(W1356),VLOOKUP(W1356,MonthReplace[],2,0))</f>
        <v>0</v>
      </c>
      <c r="AB1356" s="45" t="e">
        <f>IF(COUNTIF(Table9[MM Year],X1356),VLOOKUP(AA1356,MonthSerial[],VLOOKUP(X1356,Table9[],3,0)+2,0),DATE(X1356,AA1356,0)-AC1356)</f>
        <v>#VALUE!</v>
      </c>
      <c r="AC1356" s="45" t="e">
        <f>IF(COUNTIF(Table9[MM Year],X1356),
VLOOKUP(X1356,Table9[],5,0),
DATE(X1356,1,0))</f>
        <v>#VALUE!</v>
      </c>
      <c r="AD1356" s="46" t="e">
        <f>IF(AA1356=0,DATE(YEAR(AC1356+1),7,16),
IF(V1356=0,IF(COUNTIF(Table9[MM Year],X1356),AC1356+AB1356+Z1356+15-DAY(AC1356+AB1356+Z1356+15)+16,AC1356+AB1356+Z1356-DAY(AC1356+AB1356+Z1356)+16),
IF(COUNTIF(Table9[MM Year],X1356),
IF(AC1356+AB1356+Z1356&lt;VLOOKUP(X1356,Table9[],7,0),AC1356
+AB1356+Z1356+VLOOKUP(X1356,Table9[],4,0),AC1356+AB1356+Z1356),AC1356
+AB1356+Z1356)))</f>
        <v>#VALUE!</v>
      </c>
      <c r="AE1356" s="42"/>
      <c r="AF1356" s="15" t="str">
        <f>IFERROR(IF(COUNTIF(Table9[MM Year],X1356),
IF(AD1356&lt;VLOOKUP(X1356,Table9[],7,0),AD1356
+VLOOKUP(X1356,Table9[],4,0),AD1356),AD1356
),"")</f>
        <v/>
      </c>
      <c r="AG1356" s="5"/>
      <c r="AH1356" s="5"/>
      <c r="AI1356" s="5"/>
      <c r="AJ1356" s="6"/>
      <c r="AK1356" s="6"/>
      <c r="AL1356" s="12" t="str">
        <f t="shared" si="217"/>
        <v/>
      </c>
      <c r="AM1356" s="5"/>
      <c r="AN1356" s="27" t="str">
        <f t="shared" si="218"/>
        <v/>
      </c>
      <c r="AO1356" s="5"/>
      <c r="AP1356" s="5"/>
      <c r="AQ1356" s="6"/>
      <c r="AR1356" s="12" t="str">
        <f t="shared" si="219"/>
        <v/>
      </c>
      <c r="AS1356" s="6"/>
      <c r="AT1356" s="5"/>
      <c r="AU1356" s="53"/>
      <c r="AV1356" s="53"/>
      <c r="AW1356" s="54"/>
      <c r="AX1356" s="15" t="str">
        <f t="shared" si="220"/>
        <v/>
      </c>
      <c r="AY1356" s="5"/>
      <c r="AZ1356" s="27" t="str">
        <f>IFERROR(VLOOKUP(AY1356,vlookup!A$2:I$331,2,FALSE),"")</f>
        <v/>
      </c>
      <c r="BA1356" s="27" t="str">
        <f>IFERROR(VLOOKUP(AY1356,vlookup!A$2:I$331,3,FALSE),"")</f>
        <v/>
      </c>
      <c r="BB1356" s="5"/>
      <c r="BC1356" s="27" t="str">
        <f>IFERROR(VLOOKUP(BB1356,vlookup!D$2:E$331,2,FALSE),"")</f>
        <v/>
      </c>
      <c r="BD1356" s="5"/>
      <c r="BE1356" s="27" t="str">
        <f t="shared" si="221"/>
        <v/>
      </c>
      <c r="BF1356" s="27" t="str">
        <f>IFERROR(VLOOKUP(BE1356,vlookup!G$2:I$331,2,FALSE),"")</f>
        <v/>
      </c>
      <c r="BG1356" s="27" t="str">
        <f>IFERROR(VLOOKUP(BE1356,vlookup!G$2:I$331,3,FALSE),"")</f>
        <v/>
      </c>
      <c r="BH1356" s="5"/>
      <c r="BI1356" s="6"/>
      <c r="BJ1356" s="6"/>
      <c r="BK1356" s="6"/>
      <c r="BL1356" s="6"/>
    </row>
    <row r="1357" spans="1:64">
      <c r="A1357" s="4"/>
      <c r="B1357" s="5"/>
      <c r="C1357" s="27" t="str">
        <f>IFERROR(VLOOKUP(B1357,vlookup!A$2:I$331,2,FALSE),"")</f>
        <v/>
      </c>
      <c r="D1357" s="27" t="str">
        <f>IFERROR(VLOOKUP(B1357,vlookup!A$2:I$331,3,FALSE),"")</f>
        <v/>
      </c>
      <c r="E1357" s="5"/>
      <c r="F1357" s="27" t="str">
        <f>IFERROR(VLOOKUP(E1357,vlookup!D$2:E$331,2,FALSE),"")</f>
        <v/>
      </c>
      <c r="G1357" s="5"/>
      <c r="H1357" s="27" t="str">
        <f t="shared" si="212"/>
        <v/>
      </c>
      <c r="I1357" s="27" t="str">
        <f>IFERROR(VLOOKUP(H1357,vlookup!G$2:I$331,2,FALSE),"")</f>
        <v/>
      </c>
      <c r="J1357" s="27" t="str">
        <f>IFERROR(VLOOKUP(H1357,vlookup!G$2:I$331,3,FALSE),"")</f>
        <v/>
      </c>
      <c r="K1357" s="5"/>
      <c r="L1357" s="6"/>
      <c r="M1357" s="6"/>
      <c r="N1357" s="6"/>
      <c r="O1357" s="6"/>
      <c r="P1357" s="6"/>
      <c r="Q1357" s="14" t="str">
        <f t="shared" si="213"/>
        <v/>
      </c>
      <c r="R1357" s="5"/>
      <c r="S1357" s="6"/>
      <c r="T1357" s="6"/>
      <c r="U1357" s="5"/>
      <c r="V1357" s="45">
        <f t="shared" si="214"/>
        <v>0</v>
      </c>
      <c r="W1357" s="45">
        <f t="shared" si="215"/>
        <v>0</v>
      </c>
      <c r="X1357" s="45" t="e">
        <f t="shared" si="216"/>
        <v>#VALUE!</v>
      </c>
      <c r="Y1357" s="45">
        <f>IFERROR(VALUE(V1357),VLOOKUP(V1357,DayReplace[],2,0))</f>
        <v>0</v>
      </c>
      <c r="Z1357" s="45">
        <f>IF(V1357=0,1,
IF(OR(AND(COUNTIF(Table12[Normal and Leap Years],X1357),AA1357=3,Y1357=30),
AND(COUNTIF(Table9[MM Year],X1357),COUNTIF(Table13[Always 29-Day Months],AA1357),Y1357=30)),Y1357
-1,Y1357))</f>
        <v>1</v>
      </c>
      <c r="AA1357" s="45">
        <f>IFERROR(VALUE(W1357),VLOOKUP(W1357,MonthReplace[],2,0))</f>
        <v>0</v>
      </c>
      <c r="AB1357" s="45" t="e">
        <f>IF(COUNTIF(Table9[MM Year],X1357),VLOOKUP(AA1357,MonthSerial[],VLOOKUP(X1357,Table9[],3,0)+2,0),DATE(X1357,AA1357,0)-AC1357)</f>
        <v>#VALUE!</v>
      </c>
      <c r="AC1357" s="45" t="e">
        <f>IF(COUNTIF(Table9[MM Year],X1357),
VLOOKUP(X1357,Table9[],5,0),
DATE(X1357,1,0))</f>
        <v>#VALUE!</v>
      </c>
      <c r="AD1357" s="46" t="e">
        <f>IF(AA1357=0,DATE(YEAR(AC1357+1),7,16),
IF(V1357=0,IF(COUNTIF(Table9[MM Year],X1357),AC1357+AB1357+Z1357+15-DAY(AC1357+AB1357+Z1357+15)+16,AC1357+AB1357+Z1357-DAY(AC1357+AB1357+Z1357)+16),
IF(COUNTIF(Table9[MM Year],X1357),
IF(AC1357+AB1357+Z1357&lt;VLOOKUP(X1357,Table9[],7,0),AC1357
+AB1357+Z1357+VLOOKUP(X1357,Table9[],4,0),AC1357+AB1357+Z1357),AC1357
+AB1357+Z1357)))</f>
        <v>#VALUE!</v>
      </c>
      <c r="AE1357" s="42"/>
      <c r="AF1357" s="15" t="str">
        <f>IFERROR(IF(COUNTIF(Table9[MM Year],X1357),
IF(AD1357&lt;VLOOKUP(X1357,Table9[],7,0),AD1357
+VLOOKUP(X1357,Table9[],4,0),AD1357),AD1357
),"")</f>
        <v/>
      </c>
      <c r="AG1357" s="5"/>
      <c r="AH1357" s="5"/>
      <c r="AI1357" s="5"/>
      <c r="AJ1357" s="6"/>
      <c r="AK1357" s="6"/>
      <c r="AL1357" s="12" t="str">
        <f t="shared" si="217"/>
        <v/>
      </c>
      <c r="AM1357" s="5"/>
      <c r="AN1357" s="27" t="str">
        <f t="shared" si="218"/>
        <v/>
      </c>
      <c r="AO1357" s="5"/>
      <c r="AP1357" s="5"/>
      <c r="AQ1357" s="6"/>
      <c r="AR1357" s="12" t="str">
        <f t="shared" si="219"/>
        <v/>
      </c>
      <c r="AS1357" s="6"/>
      <c r="AT1357" s="5"/>
      <c r="AU1357" s="53"/>
      <c r="AV1357" s="53"/>
      <c r="AW1357" s="54"/>
      <c r="AX1357" s="15" t="str">
        <f t="shared" si="220"/>
        <v/>
      </c>
      <c r="AY1357" s="5"/>
      <c r="AZ1357" s="27" t="str">
        <f>IFERROR(VLOOKUP(AY1357,vlookup!A$2:I$331,2,FALSE),"")</f>
        <v/>
      </c>
      <c r="BA1357" s="27" t="str">
        <f>IFERROR(VLOOKUP(AY1357,vlookup!A$2:I$331,3,FALSE),"")</f>
        <v/>
      </c>
      <c r="BB1357" s="5"/>
      <c r="BC1357" s="27" t="str">
        <f>IFERROR(VLOOKUP(BB1357,vlookup!D$2:E$331,2,FALSE),"")</f>
        <v/>
      </c>
      <c r="BD1357" s="5"/>
      <c r="BE1357" s="27" t="str">
        <f t="shared" si="221"/>
        <v/>
      </c>
      <c r="BF1357" s="27" t="str">
        <f>IFERROR(VLOOKUP(BE1357,vlookup!G$2:I$331,2,FALSE),"")</f>
        <v/>
      </c>
      <c r="BG1357" s="27" t="str">
        <f>IFERROR(VLOOKUP(BE1357,vlookup!G$2:I$331,3,FALSE),"")</f>
        <v/>
      </c>
      <c r="BH1357" s="5"/>
      <c r="BI1357" s="6"/>
      <c r="BJ1357" s="6"/>
      <c r="BK1357" s="6"/>
      <c r="BL1357" s="6"/>
    </row>
    <row r="1358" spans="1:64">
      <c r="A1358" s="4"/>
      <c r="B1358" s="5"/>
      <c r="C1358" s="27" t="str">
        <f>IFERROR(VLOOKUP(B1358,vlookup!A$2:I$331,2,FALSE),"")</f>
        <v/>
      </c>
      <c r="D1358" s="27" t="str">
        <f>IFERROR(VLOOKUP(B1358,vlookup!A$2:I$331,3,FALSE),"")</f>
        <v/>
      </c>
      <c r="E1358" s="5"/>
      <c r="F1358" s="27" t="str">
        <f>IFERROR(VLOOKUP(E1358,vlookup!D$2:E$331,2,FALSE),"")</f>
        <v/>
      </c>
      <c r="G1358" s="5"/>
      <c r="H1358" s="27" t="str">
        <f t="shared" si="212"/>
        <v/>
      </c>
      <c r="I1358" s="27" t="str">
        <f>IFERROR(VLOOKUP(H1358,vlookup!G$2:I$331,2,FALSE),"")</f>
        <v/>
      </c>
      <c r="J1358" s="27" t="str">
        <f>IFERROR(VLOOKUP(H1358,vlookup!G$2:I$331,3,FALSE),"")</f>
        <v/>
      </c>
      <c r="K1358" s="5"/>
      <c r="L1358" s="6"/>
      <c r="M1358" s="6"/>
      <c r="N1358" s="6"/>
      <c r="O1358" s="6"/>
      <c r="P1358" s="6"/>
      <c r="Q1358" s="14" t="str">
        <f t="shared" si="213"/>
        <v/>
      </c>
      <c r="R1358" s="5"/>
      <c r="S1358" s="6"/>
      <c r="T1358" s="6"/>
      <c r="U1358" s="5"/>
      <c r="V1358" s="45">
        <f t="shared" si="214"/>
        <v>0</v>
      </c>
      <c r="W1358" s="45">
        <f t="shared" si="215"/>
        <v>0</v>
      </c>
      <c r="X1358" s="45" t="e">
        <f t="shared" si="216"/>
        <v>#VALUE!</v>
      </c>
      <c r="Y1358" s="45">
        <f>IFERROR(VALUE(V1358),VLOOKUP(V1358,DayReplace[],2,0))</f>
        <v>0</v>
      </c>
      <c r="Z1358" s="45">
        <f>IF(V1358=0,1,
IF(OR(AND(COUNTIF(Table12[Normal and Leap Years],X1358),AA1358=3,Y1358=30),
AND(COUNTIF(Table9[MM Year],X1358),COUNTIF(Table13[Always 29-Day Months],AA1358),Y1358=30)),Y1358
-1,Y1358))</f>
        <v>1</v>
      </c>
      <c r="AA1358" s="45">
        <f>IFERROR(VALUE(W1358),VLOOKUP(W1358,MonthReplace[],2,0))</f>
        <v>0</v>
      </c>
      <c r="AB1358" s="45" t="e">
        <f>IF(COUNTIF(Table9[MM Year],X1358),VLOOKUP(AA1358,MonthSerial[],VLOOKUP(X1358,Table9[],3,0)+2,0),DATE(X1358,AA1358,0)-AC1358)</f>
        <v>#VALUE!</v>
      </c>
      <c r="AC1358" s="45" t="e">
        <f>IF(COUNTIF(Table9[MM Year],X1358),
VLOOKUP(X1358,Table9[],5,0),
DATE(X1358,1,0))</f>
        <v>#VALUE!</v>
      </c>
      <c r="AD1358" s="46" t="e">
        <f>IF(AA1358=0,DATE(YEAR(AC1358+1),7,16),
IF(V1358=0,IF(COUNTIF(Table9[MM Year],X1358),AC1358+AB1358+Z1358+15-DAY(AC1358+AB1358+Z1358+15)+16,AC1358+AB1358+Z1358-DAY(AC1358+AB1358+Z1358)+16),
IF(COUNTIF(Table9[MM Year],X1358),
IF(AC1358+AB1358+Z1358&lt;VLOOKUP(X1358,Table9[],7,0),AC1358
+AB1358+Z1358+VLOOKUP(X1358,Table9[],4,0),AC1358+AB1358+Z1358),AC1358
+AB1358+Z1358)))</f>
        <v>#VALUE!</v>
      </c>
      <c r="AE1358" s="42"/>
      <c r="AF1358" s="15" t="str">
        <f>IFERROR(IF(COUNTIF(Table9[MM Year],X1358),
IF(AD1358&lt;VLOOKUP(X1358,Table9[],7,0),AD1358
+VLOOKUP(X1358,Table9[],4,0),AD1358),AD1358
),"")</f>
        <v/>
      </c>
      <c r="AG1358" s="5"/>
      <c r="AH1358" s="5"/>
      <c r="AI1358" s="5"/>
      <c r="AJ1358" s="6"/>
      <c r="AK1358" s="6"/>
      <c r="AL1358" s="12" t="str">
        <f t="shared" si="217"/>
        <v/>
      </c>
      <c r="AM1358" s="5"/>
      <c r="AN1358" s="27" t="str">
        <f t="shared" si="218"/>
        <v/>
      </c>
      <c r="AO1358" s="5"/>
      <c r="AP1358" s="5"/>
      <c r="AQ1358" s="6"/>
      <c r="AR1358" s="12" t="str">
        <f t="shared" si="219"/>
        <v/>
      </c>
      <c r="AS1358" s="6"/>
      <c r="AT1358" s="5"/>
      <c r="AU1358" s="53"/>
      <c r="AV1358" s="53"/>
      <c r="AW1358" s="54"/>
      <c r="AX1358" s="15" t="str">
        <f t="shared" si="220"/>
        <v/>
      </c>
      <c r="AY1358" s="5"/>
      <c r="AZ1358" s="27" t="str">
        <f>IFERROR(VLOOKUP(AY1358,vlookup!A$2:I$331,2,FALSE),"")</f>
        <v/>
      </c>
      <c r="BA1358" s="27" t="str">
        <f>IFERROR(VLOOKUP(AY1358,vlookup!A$2:I$331,3,FALSE),"")</f>
        <v/>
      </c>
      <c r="BB1358" s="5"/>
      <c r="BC1358" s="27" t="str">
        <f>IFERROR(VLOOKUP(BB1358,vlookup!D$2:E$331,2,FALSE),"")</f>
        <v/>
      </c>
      <c r="BD1358" s="5"/>
      <c r="BE1358" s="27" t="str">
        <f t="shared" si="221"/>
        <v/>
      </c>
      <c r="BF1358" s="27" t="str">
        <f>IFERROR(VLOOKUP(BE1358,vlookup!G$2:I$331,2,FALSE),"")</f>
        <v/>
      </c>
      <c r="BG1358" s="27" t="str">
        <f>IFERROR(VLOOKUP(BE1358,vlookup!G$2:I$331,3,FALSE),"")</f>
        <v/>
      </c>
      <c r="BH1358" s="5"/>
      <c r="BI1358" s="6"/>
      <c r="BJ1358" s="6"/>
      <c r="BK1358" s="6"/>
      <c r="BL1358" s="6"/>
    </row>
    <row r="1359" spans="1:64">
      <c r="A1359" s="4"/>
      <c r="B1359" s="5"/>
      <c r="C1359" s="27" t="str">
        <f>IFERROR(VLOOKUP(B1359,vlookup!A$2:I$331,2,FALSE),"")</f>
        <v/>
      </c>
      <c r="D1359" s="27" t="str">
        <f>IFERROR(VLOOKUP(B1359,vlookup!A$2:I$331,3,FALSE),"")</f>
        <v/>
      </c>
      <c r="E1359" s="5"/>
      <c r="F1359" s="27" t="str">
        <f>IFERROR(VLOOKUP(E1359,vlookup!D$2:E$331,2,FALSE),"")</f>
        <v/>
      </c>
      <c r="G1359" s="5"/>
      <c r="H1359" s="27" t="str">
        <f t="shared" si="212"/>
        <v/>
      </c>
      <c r="I1359" s="27" t="str">
        <f>IFERROR(VLOOKUP(H1359,vlookup!G$2:I$331,2,FALSE),"")</f>
        <v/>
      </c>
      <c r="J1359" s="27" t="str">
        <f>IFERROR(VLOOKUP(H1359,vlookup!G$2:I$331,3,FALSE),"")</f>
        <v/>
      </c>
      <c r="K1359" s="5"/>
      <c r="L1359" s="6"/>
      <c r="M1359" s="6"/>
      <c r="N1359" s="6"/>
      <c r="O1359" s="6"/>
      <c r="P1359" s="6"/>
      <c r="Q1359" s="14" t="str">
        <f t="shared" si="213"/>
        <v/>
      </c>
      <c r="R1359" s="5"/>
      <c r="S1359" s="6"/>
      <c r="T1359" s="6"/>
      <c r="U1359" s="5"/>
      <c r="V1359" s="45">
        <f t="shared" si="214"/>
        <v>0</v>
      </c>
      <c r="W1359" s="45">
        <f t="shared" si="215"/>
        <v>0</v>
      </c>
      <c r="X1359" s="45" t="e">
        <f t="shared" si="216"/>
        <v>#VALUE!</v>
      </c>
      <c r="Y1359" s="45">
        <f>IFERROR(VALUE(V1359),VLOOKUP(V1359,DayReplace[],2,0))</f>
        <v>0</v>
      </c>
      <c r="Z1359" s="45">
        <f>IF(V1359=0,1,
IF(OR(AND(COUNTIF(Table12[Normal and Leap Years],X1359),AA1359=3,Y1359=30),
AND(COUNTIF(Table9[MM Year],X1359),COUNTIF(Table13[Always 29-Day Months],AA1359),Y1359=30)),Y1359
-1,Y1359))</f>
        <v>1</v>
      </c>
      <c r="AA1359" s="45">
        <f>IFERROR(VALUE(W1359),VLOOKUP(W1359,MonthReplace[],2,0))</f>
        <v>0</v>
      </c>
      <c r="AB1359" s="45" t="e">
        <f>IF(COUNTIF(Table9[MM Year],X1359),VLOOKUP(AA1359,MonthSerial[],VLOOKUP(X1359,Table9[],3,0)+2,0),DATE(X1359,AA1359,0)-AC1359)</f>
        <v>#VALUE!</v>
      </c>
      <c r="AC1359" s="45" t="e">
        <f>IF(COUNTIF(Table9[MM Year],X1359),
VLOOKUP(X1359,Table9[],5,0),
DATE(X1359,1,0))</f>
        <v>#VALUE!</v>
      </c>
      <c r="AD1359" s="46" t="e">
        <f>IF(AA1359=0,DATE(YEAR(AC1359+1),7,16),
IF(V1359=0,IF(COUNTIF(Table9[MM Year],X1359),AC1359+AB1359+Z1359+15-DAY(AC1359+AB1359+Z1359+15)+16,AC1359+AB1359+Z1359-DAY(AC1359+AB1359+Z1359)+16),
IF(COUNTIF(Table9[MM Year],X1359),
IF(AC1359+AB1359+Z1359&lt;VLOOKUP(X1359,Table9[],7,0),AC1359
+AB1359+Z1359+VLOOKUP(X1359,Table9[],4,0),AC1359+AB1359+Z1359),AC1359
+AB1359+Z1359)))</f>
        <v>#VALUE!</v>
      </c>
      <c r="AE1359" s="42"/>
      <c r="AF1359" s="15" t="str">
        <f>IFERROR(IF(COUNTIF(Table9[MM Year],X1359),
IF(AD1359&lt;VLOOKUP(X1359,Table9[],7,0),AD1359
+VLOOKUP(X1359,Table9[],4,0),AD1359),AD1359
),"")</f>
        <v/>
      </c>
      <c r="AG1359" s="5"/>
      <c r="AH1359" s="5"/>
      <c r="AI1359" s="5"/>
      <c r="AJ1359" s="6"/>
      <c r="AK1359" s="6"/>
      <c r="AL1359" s="12" t="str">
        <f t="shared" si="217"/>
        <v/>
      </c>
      <c r="AM1359" s="5"/>
      <c r="AN1359" s="27" t="str">
        <f t="shared" si="218"/>
        <v/>
      </c>
      <c r="AO1359" s="5"/>
      <c r="AP1359" s="5"/>
      <c r="AQ1359" s="6"/>
      <c r="AR1359" s="12" t="str">
        <f t="shared" si="219"/>
        <v/>
      </c>
      <c r="AS1359" s="6"/>
      <c r="AT1359" s="5"/>
      <c r="AU1359" s="53"/>
      <c r="AV1359" s="53"/>
      <c r="AW1359" s="54"/>
      <c r="AX1359" s="15" t="str">
        <f t="shared" si="220"/>
        <v/>
      </c>
      <c r="AY1359" s="5"/>
      <c r="AZ1359" s="27" t="str">
        <f>IFERROR(VLOOKUP(AY1359,vlookup!A$2:I$331,2,FALSE),"")</f>
        <v/>
      </c>
      <c r="BA1359" s="27" t="str">
        <f>IFERROR(VLOOKUP(AY1359,vlookup!A$2:I$331,3,FALSE),"")</f>
        <v/>
      </c>
      <c r="BB1359" s="5"/>
      <c r="BC1359" s="27" t="str">
        <f>IFERROR(VLOOKUP(BB1359,vlookup!D$2:E$331,2,FALSE),"")</f>
        <v/>
      </c>
      <c r="BD1359" s="5"/>
      <c r="BE1359" s="27" t="str">
        <f t="shared" si="221"/>
        <v/>
      </c>
      <c r="BF1359" s="27" t="str">
        <f>IFERROR(VLOOKUP(BE1359,vlookup!G$2:I$331,2,FALSE),"")</f>
        <v/>
      </c>
      <c r="BG1359" s="27" t="str">
        <f>IFERROR(VLOOKUP(BE1359,vlookup!G$2:I$331,3,FALSE),"")</f>
        <v/>
      </c>
      <c r="BH1359" s="5"/>
      <c r="BI1359" s="6"/>
      <c r="BJ1359" s="6"/>
      <c r="BK1359" s="6"/>
      <c r="BL1359" s="6"/>
    </row>
    <row r="1360" spans="1:64">
      <c r="A1360" s="4"/>
      <c r="B1360" s="5"/>
      <c r="C1360" s="27" t="str">
        <f>IFERROR(VLOOKUP(B1360,vlookup!A$2:I$331,2,FALSE),"")</f>
        <v/>
      </c>
      <c r="D1360" s="27" t="str">
        <f>IFERROR(VLOOKUP(B1360,vlookup!A$2:I$331,3,FALSE),"")</f>
        <v/>
      </c>
      <c r="E1360" s="5"/>
      <c r="F1360" s="27" t="str">
        <f>IFERROR(VLOOKUP(E1360,vlookup!D$2:E$331,2,FALSE),"")</f>
        <v/>
      </c>
      <c r="G1360" s="5"/>
      <c r="H1360" s="27" t="str">
        <f t="shared" si="212"/>
        <v/>
      </c>
      <c r="I1360" s="27" t="str">
        <f>IFERROR(VLOOKUP(H1360,vlookup!G$2:I$331,2,FALSE),"")</f>
        <v/>
      </c>
      <c r="J1360" s="27" t="str">
        <f>IFERROR(VLOOKUP(H1360,vlookup!G$2:I$331,3,FALSE),"")</f>
        <v/>
      </c>
      <c r="K1360" s="5"/>
      <c r="L1360" s="6"/>
      <c r="M1360" s="6"/>
      <c r="N1360" s="6"/>
      <c r="O1360" s="6"/>
      <c r="P1360" s="6"/>
      <c r="Q1360" s="14" t="str">
        <f t="shared" si="213"/>
        <v/>
      </c>
      <c r="R1360" s="5"/>
      <c r="S1360" s="6"/>
      <c r="T1360" s="6"/>
      <c r="U1360" s="5"/>
      <c r="V1360" s="45">
        <f t="shared" si="214"/>
        <v>0</v>
      </c>
      <c r="W1360" s="45">
        <f t="shared" si="215"/>
        <v>0</v>
      </c>
      <c r="X1360" s="45" t="e">
        <f t="shared" si="216"/>
        <v>#VALUE!</v>
      </c>
      <c r="Y1360" s="45">
        <f>IFERROR(VALUE(V1360),VLOOKUP(V1360,DayReplace[],2,0))</f>
        <v>0</v>
      </c>
      <c r="Z1360" s="45">
        <f>IF(V1360=0,1,
IF(OR(AND(COUNTIF(Table12[Normal and Leap Years],X1360),AA1360=3,Y1360=30),
AND(COUNTIF(Table9[MM Year],X1360),COUNTIF(Table13[Always 29-Day Months],AA1360),Y1360=30)),Y1360
-1,Y1360))</f>
        <v>1</v>
      </c>
      <c r="AA1360" s="45">
        <f>IFERROR(VALUE(W1360),VLOOKUP(W1360,MonthReplace[],2,0))</f>
        <v>0</v>
      </c>
      <c r="AB1360" s="45" t="e">
        <f>IF(COUNTIF(Table9[MM Year],X1360),VLOOKUP(AA1360,MonthSerial[],VLOOKUP(X1360,Table9[],3,0)+2,0),DATE(X1360,AA1360,0)-AC1360)</f>
        <v>#VALUE!</v>
      </c>
      <c r="AC1360" s="45" t="e">
        <f>IF(COUNTIF(Table9[MM Year],X1360),
VLOOKUP(X1360,Table9[],5,0),
DATE(X1360,1,0))</f>
        <v>#VALUE!</v>
      </c>
      <c r="AD1360" s="46" t="e">
        <f>IF(AA1360=0,DATE(YEAR(AC1360+1),7,16),
IF(V1360=0,IF(COUNTIF(Table9[MM Year],X1360),AC1360+AB1360+Z1360+15-DAY(AC1360+AB1360+Z1360+15)+16,AC1360+AB1360+Z1360-DAY(AC1360+AB1360+Z1360)+16),
IF(COUNTIF(Table9[MM Year],X1360),
IF(AC1360+AB1360+Z1360&lt;VLOOKUP(X1360,Table9[],7,0),AC1360
+AB1360+Z1360+VLOOKUP(X1360,Table9[],4,0),AC1360+AB1360+Z1360),AC1360
+AB1360+Z1360)))</f>
        <v>#VALUE!</v>
      </c>
      <c r="AE1360" s="42"/>
      <c r="AF1360" s="15" t="str">
        <f>IFERROR(IF(COUNTIF(Table9[MM Year],X1360),
IF(AD1360&lt;VLOOKUP(X1360,Table9[],7,0),AD1360
+VLOOKUP(X1360,Table9[],4,0),AD1360),AD1360
),"")</f>
        <v/>
      </c>
      <c r="AG1360" s="5"/>
      <c r="AH1360" s="5"/>
      <c r="AI1360" s="5"/>
      <c r="AJ1360" s="6"/>
      <c r="AK1360" s="6"/>
      <c r="AL1360" s="12" t="str">
        <f t="shared" si="217"/>
        <v/>
      </c>
      <c r="AM1360" s="5"/>
      <c r="AN1360" s="27" t="str">
        <f t="shared" si="218"/>
        <v/>
      </c>
      <c r="AO1360" s="5"/>
      <c r="AP1360" s="5"/>
      <c r="AQ1360" s="6"/>
      <c r="AR1360" s="12" t="str">
        <f t="shared" si="219"/>
        <v/>
      </c>
      <c r="AS1360" s="6"/>
      <c r="AT1360" s="5"/>
      <c r="AU1360" s="53"/>
      <c r="AV1360" s="53"/>
      <c r="AW1360" s="54"/>
      <c r="AX1360" s="15" t="str">
        <f t="shared" si="220"/>
        <v/>
      </c>
      <c r="AY1360" s="5"/>
      <c r="AZ1360" s="27" t="str">
        <f>IFERROR(VLOOKUP(AY1360,vlookup!A$2:I$331,2,FALSE),"")</f>
        <v/>
      </c>
      <c r="BA1360" s="27" t="str">
        <f>IFERROR(VLOOKUP(AY1360,vlookup!A$2:I$331,3,FALSE),"")</f>
        <v/>
      </c>
      <c r="BB1360" s="5"/>
      <c r="BC1360" s="27" t="str">
        <f>IFERROR(VLOOKUP(BB1360,vlookup!D$2:E$331,2,FALSE),"")</f>
        <v/>
      </c>
      <c r="BD1360" s="5"/>
      <c r="BE1360" s="27" t="str">
        <f t="shared" si="221"/>
        <v/>
      </c>
      <c r="BF1360" s="27" t="str">
        <f>IFERROR(VLOOKUP(BE1360,vlookup!G$2:I$331,2,FALSE),"")</f>
        <v/>
      </c>
      <c r="BG1360" s="27" t="str">
        <f>IFERROR(VLOOKUP(BE1360,vlookup!G$2:I$331,3,FALSE),"")</f>
        <v/>
      </c>
      <c r="BH1360" s="5"/>
      <c r="BI1360" s="6"/>
      <c r="BJ1360" s="6"/>
      <c r="BK1360" s="6"/>
      <c r="BL1360" s="6"/>
    </row>
    <row r="1361" spans="1:64">
      <c r="A1361" s="4"/>
      <c r="B1361" s="5"/>
      <c r="C1361" s="27" t="str">
        <f>IFERROR(VLOOKUP(B1361,vlookup!A$2:I$331,2,FALSE),"")</f>
        <v/>
      </c>
      <c r="D1361" s="27" t="str">
        <f>IFERROR(VLOOKUP(B1361,vlookup!A$2:I$331,3,FALSE),"")</f>
        <v/>
      </c>
      <c r="E1361" s="5"/>
      <c r="F1361" s="27" t="str">
        <f>IFERROR(VLOOKUP(E1361,vlookup!D$2:E$331,2,FALSE),"")</f>
        <v/>
      </c>
      <c r="G1361" s="5"/>
      <c r="H1361" s="27" t="str">
        <f t="shared" si="212"/>
        <v/>
      </c>
      <c r="I1361" s="27" t="str">
        <f>IFERROR(VLOOKUP(H1361,vlookup!G$2:I$331,2,FALSE),"")</f>
        <v/>
      </c>
      <c r="J1361" s="27" t="str">
        <f>IFERROR(VLOOKUP(H1361,vlookup!G$2:I$331,3,FALSE),"")</f>
        <v/>
      </c>
      <c r="K1361" s="5"/>
      <c r="L1361" s="6"/>
      <c r="M1361" s="6"/>
      <c r="N1361" s="6"/>
      <c r="O1361" s="6"/>
      <c r="P1361" s="6"/>
      <c r="Q1361" s="14" t="str">
        <f t="shared" si="213"/>
        <v/>
      </c>
      <c r="R1361" s="5"/>
      <c r="S1361" s="6"/>
      <c r="T1361" s="6"/>
      <c r="U1361" s="5"/>
      <c r="V1361" s="45">
        <f t="shared" si="214"/>
        <v>0</v>
      </c>
      <c r="W1361" s="45">
        <f t="shared" si="215"/>
        <v>0</v>
      </c>
      <c r="X1361" s="45" t="e">
        <f t="shared" si="216"/>
        <v>#VALUE!</v>
      </c>
      <c r="Y1361" s="45">
        <f>IFERROR(VALUE(V1361),VLOOKUP(V1361,DayReplace[],2,0))</f>
        <v>0</v>
      </c>
      <c r="Z1361" s="45">
        <f>IF(V1361=0,1,
IF(OR(AND(COUNTIF(Table12[Normal and Leap Years],X1361),AA1361=3,Y1361=30),
AND(COUNTIF(Table9[MM Year],X1361),COUNTIF(Table13[Always 29-Day Months],AA1361),Y1361=30)),Y1361
-1,Y1361))</f>
        <v>1</v>
      </c>
      <c r="AA1361" s="45">
        <f>IFERROR(VALUE(W1361),VLOOKUP(W1361,MonthReplace[],2,0))</f>
        <v>0</v>
      </c>
      <c r="AB1361" s="45" t="e">
        <f>IF(COUNTIF(Table9[MM Year],X1361),VLOOKUP(AA1361,MonthSerial[],VLOOKUP(X1361,Table9[],3,0)+2,0),DATE(X1361,AA1361,0)-AC1361)</f>
        <v>#VALUE!</v>
      </c>
      <c r="AC1361" s="45" t="e">
        <f>IF(COUNTIF(Table9[MM Year],X1361),
VLOOKUP(X1361,Table9[],5,0),
DATE(X1361,1,0))</f>
        <v>#VALUE!</v>
      </c>
      <c r="AD1361" s="46" t="e">
        <f>IF(AA1361=0,DATE(YEAR(AC1361+1),7,16),
IF(V1361=0,IF(COUNTIF(Table9[MM Year],X1361),AC1361+AB1361+Z1361+15-DAY(AC1361+AB1361+Z1361+15)+16,AC1361+AB1361+Z1361-DAY(AC1361+AB1361+Z1361)+16),
IF(COUNTIF(Table9[MM Year],X1361),
IF(AC1361+AB1361+Z1361&lt;VLOOKUP(X1361,Table9[],7,0),AC1361
+AB1361+Z1361+VLOOKUP(X1361,Table9[],4,0),AC1361+AB1361+Z1361),AC1361
+AB1361+Z1361)))</f>
        <v>#VALUE!</v>
      </c>
      <c r="AE1361" s="42"/>
      <c r="AF1361" s="15" t="str">
        <f>IFERROR(IF(COUNTIF(Table9[MM Year],X1361),
IF(AD1361&lt;VLOOKUP(X1361,Table9[],7,0),AD1361
+VLOOKUP(X1361,Table9[],4,0),AD1361),AD1361
),"")</f>
        <v/>
      </c>
      <c r="AG1361" s="5"/>
      <c r="AH1361" s="5"/>
      <c r="AI1361" s="5"/>
      <c r="AJ1361" s="6"/>
      <c r="AK1361" s="6"/>
      <c r="AL1361" s="12" t="str">
        <f t="shared" si="217"/>
        <v/>
      </c>
      <c r="AM1361" s="5"/>
      <c r="AN1361" s="27" t="str">
        <f t="shared" si="218"/>
        <v/>
      </c>
      <c r="AO1361" s="5"/>
      <c r="AP1361" s="5"/>
      <c r="AQ1361" s="6"/>
      <c r="AR1361" s="12" t="str">
        <f t="shared" si="219"/>
        <v/>
      </c>
      <c r="AS1361" s="6"/>
      <c r="AT1361" s="5"/>
      <c r="AU1361" s="53"/>
      <c r="AV1361" s="53"/>
      <c r="AW1361" s="54"/>
      <c r="AX1361" s="15" t="str">
        <f t="shared" si="220"/>
        <v/>
      </c>
      <c r="AY1361" s="5"/>
      <c r="AZ1361" s="27" t="str">
        <f>IFERROR(VLOOKUP(AY1361,vlookup!A$2:I$331,2,FALSE),"")</f>
        <v/>
      </c>
      <c r="BA1361" s="27" t="str">
        <f>IFERROR(VLOOKUP(AY1361,vlookup!A$2:I$331,3,FALSE),"")</f>
        <v/>
      </c>
      <c r="BB1361" s="5"/>
      <c r="BC1361" s="27" t="str">
        <f>IFERROR(VLOOKUP(BB1361,vlookup!D$2:E$331,2,FALSE),"")</f>
        <v/>
      </c>
      <c r="BD1361" s="5"/>
      <c r="BE1361" s="27" t="str">
        <f t="shared" si="221"/>
        <v/>
      </c>
      <c r="BF1361" s="27" t="str">
        <f>IFERROR(VLOOKUP(BE1361,vlookup!G$2:I$331,2,FALSE),"")</f>
        <v/>
      </c>
      <c r="BG1361" s="27" t="str">
        <f>IFERROR(VLOOKUP(BE1361,vlookup!G$2:I$331,3,FALSE),"")</f>
        <v/>
      </c>
      <c r="BH1361" s="5"/>
      <c r="BI1361" s="6"/>
      <c r="BJ1361" s="6"/>
      <c r="BK1361" s="6"/>
      <c r="BL1361" s="6"/>
    </row>
    <row r="1362" spans="1:64">
      <c r="A1362" s="4"/>
      <c r="B1362" s="5"/>
      <c r="C1362" s="27" t="str">
        <f>IFERROR(VLOOKUP(B1362,vlookup!A$2:I$331,2,FALSE),"")</f>
        <v/>
      </c>
      <c r="D1362" s="27" t="str">
        <f>IFERROR(VLOOKUP(B1362,vlookup!A$2:I$331,3,FALSE),"")</f>
        <v/>
      </c>
      <c r="E1362" s="5"/>
      <c r="F1362" s="27" t="str">
        <f>IFERROR(VLOOKUP(E1362,vlookup!D$2:E$331,2,FALSE),"")</f>
        <v/>
      </c>
      <c r="G1362" s="5"/>
      <c r="H1362" s="27" t="str">
        <f t="shared" si="212"/>
        <v/>
      </c>
      <c r="I1362" s="27" t="str">
        <f>IFERROR(VLOOKUP(H1362,vlookup!G$2:I$331,2,FALSE),"")</f>
        <v/>
      </c>
      <c r="J1362" s="27" t="str">
        <f>IFERROR(VLOOKUP(H1362,vlookup!G$2:I$331,3,FALSE),"")</f>
        <v/>
      </c>
      <c r="K1362" s="5"/>
      <c r="L1362" s="6"/>
      <c r="M1362" s="6"/>
      <c r="N1362" s="6"/>
      <c r="O1362" s="6"/>
      <c r="P1362" s="6"/>
      <c r="Q1362" s="14" t="str">
        <f t="shared" si="213"/>
        <v/>
      </c>
      <c r="R1362" s="5"/>
      <c r="S1362" s="6"/>
      <c r="T1362" s="6"/>
      <c r="U1362" s="5"/>
      <c r="V1362" s="45">
        <f t="shared" si="214"/>
        <v>0</v>
      </c>
      <c r="W1362" s="45">
        <f t="shared" si="215"/>
        <v>0</v>
      </c>
      <c r="X1362" s="45" t="e">
        <f t="shared" si="216"/>
        <v>#VALUE!</v>
      </c>
      <c r="Y1362" s="45">
        <f>IFERROR(VALUE(V1362),VLOOKUP(V1362,DayReplace[],2,0))</f>
        <v>0</v>
      </c>
      <c r="Z1362" s="45">
        <f>IF(V1362=0,1,
IF(OR(AND(COUNTIF(Table12[Normal and Leap Years],X1362),AA1362=3,Y1362=30),
AND(COUNTIF(Table9[MM Year],X1362),COUNTIF(Table13[Always 29-Day Months],AA1362),Y1362=30)),Y1362
-1,Y1362))</f>
        <v>1</v>
      </c>
      <c r="AA1362" s="45">
        <f>IFERROR(VALUE(W1362),VLOOKUP(W1362,MonthReplace[],2,0))</f>
        <v>0</v>
      </c>
      <c r="AB1362" s="45" t="e">
        <f>IF(COUNTIF(Table9[MM Year],X1362),VLOOKUP(AA1362,MonthSerial[],VLOOKUP(X1362,Table9[],3,0)+2,0),DATE(X1362,AA1362,0)-AC1362)</f>
        <v>#VALUE!</v>
      </c>
      <c r="AC1362" s="45" t="e">
        <f>IF(COUNTIF(Table9[MM Year],X1362),
VLOOKUP(X1362,Table9[],5,0),
DATE(X1362,1,0))</f>
        <v>#VALUE!</v>
      </c>
      <c r="AD1362" s="46" t="e">
        <f>IF(AA1362=0,DATE(YEAR(AC1362+1),7,16),
IF(V1362=0,IF(COUNTIF(Table9[MM Year],X1362),AC1362+AB1362+Z1362+15-DAY(AC1362+AB1362+Z1362+15)+16,AC1362+AB1362+Z1362-DAY(AC1362+AB1362+Z1362)+16),
IF(COUNTIF(Table9[MM Year],X1362),
IF(AC1362+AB1362+Z1362&lt;VLOOKUP(X1362,Table9[],7,0),AC1362
+AB1362+Z1362+VLOOKUP(X1362,Table9[],4,0),AC1362+AB1362+Z1362),AC1362
+AB1362+Z1362)))</f>
        <v>#VALUE!</v>
      </c>
      <c r="AE1362" s="42"/>
      <c r="AF1362" s="15" t="str">
        <f>IFERROR(IF(COUNTIF(Table9[MM Year],X1362),
IF(AD1362&lt;VLOOKUP(X1362,Table9[],7,0),AD1362
+VLOOKUP(X1362,Table9[],4,0),AD1362),AD1362
),"")</f>
        <v/>
      </c>
      <c r="AG1362" s="5"/>
      <c r="AH1362" s="5"/>
      <c r="AI1362" s="5"/>
      <c r="AJ1362" s="6"/>
      <c r="AK1362" s="6"/>
      <c r="AL1362" s="12" t="str">
        <f t="shared" si="217"/>
        <v/>
      </c>
      <c r="AM1362" s="5"/>
      <c r="AN1362" s="27" t="str">
        <f t="shared" si="218"/>
        <v/>
      </c>
      <c r="AO1362" s="5"/>
      <c r="AP1362" s="5"/>
      <c r="AQ1362" s="6"/>
      <c r="AR1362" s="12" t="str">
        <f t="shared" si="219"/>
        <v/>
      </c>
      <c r="AS1362" s="6"/>
      <c r="AT1362" s="5"/>
      <c r="AU1362" s="53"/>
      <c r="AV1362" s="53"/>
      <c r="AW1362" s="54"/>
      <c r="AX1362" s="15" t="str">
        <f t="shared" si="220"/>
        <v/>
      </c>
      <c r="AY1362" s="5"/>
      <c r="AZ1362" s="27" t="str">
        <f>IFERROR(VLOOKUP(AY1362,vlookup!A$2:I$331,2,FALSE),"")</f>
        <v/>
      </c>
      <c r="BA1362" s="27" t="str">
        <f>IFERROR(VLOOKUP(AY1362,vlookup!A$2:I$331,3,FALSE),"")</f>
        <v/>
      </c>
      <c r="BB1362" s="5"/>
      <c r="BC1362" s="27" t="str">
        <f>IFERROR(VLOOKUP(BB1362,vlookup!D$2:E$331,2,FALSE),"")</f>
        <v/>
      </c>
      <c r="BD1362" s="5"/>
      <c r="BE1362" s="27" t="str">
        <f t="shared" si="221"/>
        <v/>
      </c>
      <c r="BF1362" s="27" t="str">
        <f>IFERROR(VLOOKUP(BE1362,vlookup!G$2:I$331,2,FALSE),"")</f>
        <v/>
      </c>
      <c r="BG1362" s="27" t="str">
        <f>IFERROR(VLOOKUP(BE1362,vlookup!G$2:I$331,3,FALSE),"")</f>
        <v/>
      </c>
      <c r="BH1362" s="5"/>
      <c r="BI1362" s="6"/>
      <c r="BJ1362" s="6"/>
      <c r="BK1362" s="6"/>
      <c r="BL1362" s="6"/>
    </row>
    <row r="1363" spans="1:64">
      <c r="A1363" s="4"/>
      <c r="B1363" s="5"/>
      <c r="C1363" s="27" t="str">
        <f>IFERROR(VLOOKUP(B1363,vlookup!A$2:I$331,2,FALSE),"")</f>
        <v/>
      </c>
      <c r="D1363" s="27" t="str">
        <f>IFERROR(VLOOKUP(B1363,vlookup!A$2:I$331,3,FALSE),"")</f>
        <v/>
      </c>
      <c r="E1363" s="5"/>
      <c r="F1363" s="27" t="str">
        <f>IFERROR(VLOOKUP(E1363,vlookup!D$2:E$331,2,FALSE),"")</f>
        <v/>
      </c>
      <c r="G1363" s="5"/>
      <c r="H1363" s="27" t="str">
        <f t="shared" si="212"/>
        <v/>
      </c>
      <c r="I1363" s="27" t="str">
        <f>IFERROR(VLOOKUP(H1363,vlookup!G$2:I$331,2,FALSE),"")</f>
        <v/>
      </c>
      <c r="J1363" s="27" t="str">
        <f>IFERROR(VLOOKUP(H1363,vlookup!G$2:I$331,3,FALSE),"")</f>
        <v/>
      </c>
      <c r="K1363" s="5"/>
      <c r="L1363" s="6"/>
      <c r="M1363" s="6"/>
      <c r="N1363" s="6"/>
      <c r="O1363" s="6"/>
      <c r="P1363" s="6"/>
      <c r="Q1363" s="14" t="str">
        <f t="shared" si="213"/>
        <v/>
      </c>
      <c r="R1363" s="5"/>
      <c r="S1363" s="6"/>
      <c r="T1363" s="6"/>
      <c r="U1363" s="5"/>
      <c r="V1363" s="45">
        <f t="shared" si="214"/>
        <v>0</v>
      </c>
      <c r="W1363" s="45">
        <f t="shared" si="215"/>
        <v>0</v>
      </c>
      <c r="X1363" s="45" t="e">
        <f t="shared" si="216"/>
        <v>#VALUE!</v>
      </c>
      <c r="Y1363" s="45">
        <f>IFERROR(VALUE(V1363),VLOOKUP(V1363,DayReplace[],2,0))</f>
        <v>0</v>
      </c>
      <c r="Z1363" s="45">
        <f>IF(V1363=0,1,
IF(OR(AND(COUNTIF(Table12[Normal and Leap Years],X1363),AA1363=3,Y1363=30),
AND(COUNTIF(Table9[MM Year],X1363),COUNTIF(Table13[Always 29-Day Months],AA1363),Y1363=30)),Y1363
-1,Y1363))</f>
        <v>1</v>
      </c>
      <c r="AA1363" s="45">
        <f>IFERROR(VALUE(W1363),VLOOKUP(W1363,MonthReplace[],2,0))</f>
        <v>0</v>
      </c>
      <c r="AB1363" s="45" t="e">
        <f>IF(COUNTIF(Table9[MM Year],X1363),VLOOKUP(AA1363,MonthSerial[],VLOOKUP(X1363,Table9[],3,0)+2,0),DATE(X1363,AA1363,0)-AC1363)</f>
        <v>#VALUE!</v>
      </c>
      <c r="AC1363" s="45" t="e">
        <f>IF(COUNTIF(Table9[MM Year],X1363),
VLOOKUP(X1363,Table9[],5,0),
DATE(X1363,1,0))</f>
        <v>#VALUE!</v>
      </c>
      <c r="AD1363" s="46" t="e">
        <f>IF(AA1363=0,DATE(YEAR(AC1363+1),7,16),
IF(V1363=0,IF(COUNTIF(Table9[MM Year],X1363),AC1363+AB1363+Z1363+15-DAY(AC1363+AB1363+Z1363+15)+16,AC1363+AB1363+Z1363-DAY(AC1363+AB1363+Z1363)+16),
IF(COUNTIF(Table9[MM Year],X1363),
IF(AC1363+AB1363+Z1363&lt;VLOOKUP(X1363,Table9[],7,0),AC1363
+AB1363+Z1363+VLOOKUP(X1363,Table9[],4,0),AC1363+AB1363+Z1363),AC1363
+AB1363+Z1363)))</f>
        <v>#VALUE!</v>
      </c>
      <c r="AE1363" s="42"/>
      <c r="AF1363" s="15" t="str">
        <f>IFERROR(IF(COUNTIF(Table9[MM Year],X1363),
IF(AD1363&lt;VLOOKUP(X1363,Table9[],7,0),AD1363
+VLOOKUP(X1363,Table9[],4,0),AD1363),AD1363
),"")</f>
        <v/>
      </c>
      <c r="AG1363" s="5"/>
      <c r="AH1363" s="5"/>
      <c r="AI1363" s="5"/>
      <c r="AJ1363" s="6"/>
      <c r="AK1363" s="6"/>
      <c r="AL1363" s="12" t="str">
        <f t="shared" si="217"/>
        <v/>
      </c>
      <c r="AM1363" s="5"/>
      <c r="AN1363" s="27" t="str">
        <f t="shared" si="218"/>
        <v/>
      </c>
      <c r="AO1363" s="5"/>
      <c r="AP1363" s="5"/>
      <c r="AQ1363" s="6"/>
      <c r="AR1363" s="12" t="str">
        <f t="shared" si="219"/>
        <v/>
      </c>
      <c r="AS1363" s="6"/>
      <c r="AT1363" s="5"/>
      <c r="AU1363" s="53"/>
      <c r="AV1363" s="53"/>
      <c r="AW1363" s="54"/>
      <c r="AX1363" s="15" t="str">
        <f t="shared" si="220"/>
        <v/>
      </c>
      <c r="AY1363" s="5"/>
      <c r="AZ1363" s="27" t="str">
        <f>IFERROR(VLOOKUP(AY1363,vlookup!A$2:I$331,2,FALSE),"")</f>
        <v/>
      </c>
      <c r="BA1363" s="27" t="str">
        <f>IFERROR(VLOOKUP(AY1363,vlookup!A$2:I$331,3,FALSE),"")</f>
        <v/>
      </c>
      <c r="BB1363" s="5"/>
      <c r="BC1363" s="27" t="str">
        <f>IFERROR(VLOOKUP(BB1363,vlookup!D$2:E$331,2,FALSE),"")</f>
        <v/>
      </c>
      <c r="BD1363" s="5"/>
      <c r="BE1363" s="27" t="str">
        <f t="shared" si="221"/>
        <v/>
      </c>
      <c r="BF1363" s="27" t="str">
        <f>IFERROR(VLOOKUP(BE1363,vlookup!G$2:I$331,2,FALSE),"")</f>
        <v/>
      </c>
      <c r="BG1363" s="27" t="str">
        <f>IFERROR(VLOOKUP(BE1363,vlookup!G$2:I$331,3,FALSE),"")</f>
        <v/>
      </c>
      <c r="BH1363" s="5"/>
      <c r="BI1363" s="6"/>
      <c r="BJ1363" s="6"/>
      <c r="BK1363" s="6"/>
      <c r="BL1363" s="6"/>
    </row>
    <row r="1364" spans="1:64">
      <c r="A1364" s="4"/>
      <c r="B1364" s="5"/>
      <c r="C1364" s="27" t="str">
        <f>IFERROR(VLOOKUP(B1364,vlookup!A$2:I$331,2,FALSE),"")</f>
        <v/>
      </c>
      <c r="D1364" s="27" t="str">
        <f>IFERROR(VLOOKUP(B1364,vlookup!A$2:I$331,3,FALSE),"")</f>
        <v/>
      </c>
      <c r="E1364" s="5"/>
      <c r="F1364" s="27" t="str">
        <f>IFERROR(VLOOKUP(E1364,vlookup!D$2:E$331,2,FALSE),"")</f>
        <v/>
      </c>
      <c r="G1364" s="5"/>
      <c r="H1364" s="27" t="str">
        <f t="shared" si="212"/>
        <v/>
      </c>
      <c r="I1364" s="27" t="str">
        <f>IFERROR(VLOOKUP(H1364,vlookup!G$2:I$331,2,FALSE),"")</f>
        <v/>
      </c>
      <c r="J1364" s="27" t="str">
        <f>IFERROR(VLOOKUP(H1364,vlookup!G$2:I$331,3,FALSE),"")</f>
        <v/>
      </c>
      <c r="K1364" s="5"/>
      <c r="L1364" s="6"/>
      <c r="M1364" s="6"/>
      <c r="N1364" s="6"/>
      <c r="O1364" s="6"/>
      <c r="P1364" s="6"/>
      <c r="Q1364" s="14" t="str">
        <f t="shared" si="213"/>
        <v/>
      </c>
      <c r="R1364" s="5"/>
      <c r="S1364" s="6"/>
      <c r="T1364" s="6"/>
      <c r="U1364" s="5"/>
      <c r="V1364" s="45">
        <f t="shared" si="214"/>
        <v>0</v>
      </c>
      <c r="W1364" s="45">
        <f t="shared" si="215"/>
        <v>0</v>
      </c>
      <c r="X1364" s="45" t="e">
        <f t="shared" si="216"/>
        <v>#VALUE!</v>
      </c>
      <c r="Y1364" s="45">
        <f>IFERROR(VALUE(V1364),VLOOKUP(V1364,DayReplace[],2,0))</f>
        <v>0</v>
      </c>
      <c r="Z1364" s="45">
        <f>IF(V1364=0,1,
IF(OR(AND(COUNTIF(Table12[Normal and Leap Years],X1364),AA1364=3,Y1364=30),
AND(COUNTIF(Table9[MM Year],X1364),COUNTIF(Table13[Always 29-Day Months],AA1364),Y1364=30)),Y1364
-1,Y1364))</f>
        <v>1</v>
      </c>
      <c r="AA1364" s="45">
        <f>IFERROR(VALUE(W1364),VLOOKUP(W1364,MonthReplace[],2,0))</f>
        <v>0</v>
      </c>
      <c r="AB1364" s="45" t="e">
        <f>IF(COUNTIF(Table9[MM Year],X1364),VLOOKUP(AA1364,MonthSerial[],VLOOKUP(X1364,Table9[],3,0)+2,0),DATE(X1364,AA1364,0)-AC1364)</f>
        <v>#VALUE!</v>
      </c>
      <c r="AC1364" s="45" t="e">
        <f>IF(COUNTIF(Table9[MM Year],X1364),
VLOOKUP(X1364,Table9[],5,0),
DATE(X1364,1,0))</f>
        <v>#VALUE!</v>
      </c>
      <c r="AD1364" s="46" t="e">
        <f>IF(AA1364=0,DATE(YEAR(AC1364+1),7,16),
IF(V1364=0,IF(COUNTIF(Table9[MM Year],X1364),AC1364+AB1364+Z1364+15-DAY(AC1364+AB1364+Z1364+15)+16,AC1364+AB1364+Z1364-DAY(AC1364+AB1364+Z1364)+16),
IF(COUNTIF(Table9[MM Year],X1364),
IF(AC1364+AB1364+Z1364&lt;VLOOKUP(X1364,Table9[],7,0),AC1364
+AB1364+Z1364+VLOOKUP(X1364,Table9[],4,0),AC1364+AB1364+Z1364),AC1364
+AB1364+Z1364)))</f>
        <v>#VALUE!</v>
      </c>
      <c r="AE1364" s="42"/>
      <c r="AF1364" s="15" t="str">
        <f>IFERROR(IF(COUNTIF(Table9[MM Year],X1364),
IF(AD1364&lt;VLOOKUP(X1364,Table9[],7,0),AD1364
+VLOOKUP(X1364,Table9[],4,0),AD1364),AD1364
),"")</f>
        <v/>
      </c>
      <c r="AG1364" s="5"/>
      <c r="AH1364" s="5"/>
      <c r="AI1364" s="5"/>
      <c r="AJ1364" s="6"/>
      <c r="AK1364" s="6"/>
      <c r="AL1364" s="12" t="str">
        <f t="shared" si="217"/>
        <v/>
      </c>
      <c r="AM1364" s="5"/>
      <c r="AN1364" s="27" t="str">
        <f t="shared" si="218"/>
        <v/>
      </c>
      <c r="AO1364" s="5"/>
      <c r="AP1364" s="5"/>
      <c r="AQ1364" s="6"/>
      <c r="AR1364" s="12" t="str">
        <f t="shared" si="219"/>
        <v/>
      </c>
      <c r="AS1364" s="6"/>
      <c r="AT1364" s="5"/>
      <c r="AU1364" s="53"/>
      <c r="AV1364" s="53"/>
      <c r="AW1364" s="54"/>
      <c r="AX1364" s="15" t="str">
        <f t="shared" si="220"/>
        <v/>
      </c>
      <c r="AY1364" s="5"/>
      <c r="AZ1364" s="27" t="str">
        <f>IFERROR(VLOOKUP(AY1364,vlookup!A$2:I$331,2,FALSE),"")</f>
        <v/>
      </c>
      <c r="BA1364" s="27" t="str">
        <f>IFERROR(VLOOKUP(AY1364,vlookup!A$2:I$331,3,FALSE),"")</f>
        <v/>
      </c>
      <c r="BB1364" s="5"/>
      <c r="BC1364" s="27" t="str">
        <f>IFERROR(VLOOKUP(BB1364,vlookup!D$2:E$331,2,FALSE),"")</f>
        <v/>
      </c>
      <c r="BD1364" s="5"/>
      <c r="BE1364" s="27" t="str">
        <f t="shared" si="221"/>
        <v/>
      </c>
      <c r="BF1364" s="27" t="str">
        <f>IFERROR(VLOOKUP(BE1364,vlookup!G$2:I$331,2,FALSE),"")</f>
        <v/>
      </c>
      <c r="BG1364" s="27" t="str">
        <f>IFERROR(VLOOKUP(BE1364,vlookup!G$2:I$331,3,FALSE),"")</f>
        <v/>
      </c>
      <c r="BH1364" s="5"/>
      <c r="BI1364" s="6"/>
      <c r="BJ1364" s="6"/>
      <c r="BK1364" s="6"/>
      <c r="BL1364" s="6"/>
    </row>
    <row r="1365" spans="1:64">
      <c r="A1365" s="4"/>
      <c r="B1365" s="5"/>
      <c r="C1365" s="27" t="str">
        <f>IFERROR(VLOOKUP(B1365,vlookup!A$2:I$331,2,FALSE),"")</f>
        <v/>
      </c>
      <c r="D1365" s="27" t="str">
        <f>IFERROR(VLOOKUP(B1365,vlookup!A$2:I$331,3,FALSE),"")</f>
        <v/>
      </c>
      <c r="E1365" s="5"/>
      <c r="F1365" s="27" t="str">
        <f>IFERROR(VLOOKUP(E1365,vlookup!D$2:E$331,2,FALSE),"")</f>
        <v/>
      </c>
      <c r="G1365" s="5"/>
      <c r="H1365" s="27" t="str">
        <f t="shared" si="212"/>
        <v/>
      </c>
      <c r="I1365" s="27" t="str">
        <f>IFERROR(VLOOKUP(H1365,vlookup!G$2:I$331,2,FALSE),"")</f>
        <v/>
      </c>
      <c r="J1365" s="27" t="str">
        <f>IFERROR(VLOOKUP(H1365,vlookup!G$2:I$331,3,FALSE),"")</f>
        <v/>
      </c>
      <c r="K1365" s="5"/>
      <c r="L1365" s="6"/>
      <c r="M1365" s="6"/>
      <c r="N1365" s="6"/>
      <c r="O1365" s="6"/>
      <c r="P1365" s="6"/>
      <c r="Q1365" s="14" t="str">
        <f t="shared" si="213"/>
        <v/>
      </c>
      <c r="R1365" s="5"/>
      <c r="S1365" s="6"/>
      <c r="T1365" s="6"/>
      <c r="U1365" s="5"/>
      <c r="V1365" s="45">
        <f t="shared" si="214"/>
        <v>0</v>
      </c>
      <c r="W1365" s="45">
        <f t="shared" si="215"/>
        <v>0</v>
      </c>
      <c r="X1365" s="45" t="e">
        <f t="shared" si="216"/>
        <v>#VALUE!</v>
      </c>
      <c r="Y1365" s="45">
        <f>IFERROR(VALUE(V1365),VLOOKUP(V1365,DayReplace[],2,0))</f>
        <v>0</v>
      </c>
      <c r="Z1365" s="45">
        <f>IF(V1365=0,1,
IF(OR(AND(COUNTIF(Table12[Normal and Leap Years],X1365),AA1365=3,Y1365=30),
AND(COUNTIF(Table9[MM Year],X1365),COUNTIF(Table13[Always 29-Day Months],AA1365),Y1365=30)),Y1365
-1,Y1365))</f>
        <v>1</v>
      </c>
      <c r="AA1365" s="45">
        <f>IFERROR(VALUE(W1365),VLOOKUP(W1365,MonthReplace[],2,0))</f>
        <v>0</v>
      </c>
      <c r="AB1365" s="45" t="e">
        <f>IF(COUNTIF(Table9[MM Year],X1365),VLOOKUP(AA1365,MonthSerial[],VLOOKUP(X1365,Table9[],3,0)+2,0),DATE(X1365,AA1365,0)-AC1365)</f>
        <v>#VALUE!</v>
      </c>
      <c r="AC1365" s="45" t="e">
        <f>IF(COUNTIF(Table9[MM Year],X1365),
VLOOKUP(X1365,Table9[],5,0),
DATE(X1365,1,0))</f>
        <v>#VALUE!</v>
      </c>
      <c r="AD1365" s="46" t="e">
        <f>IF(AA1365=0,DATE(YEAR(AC1365+1),7,16),
IF(V1365=0,IF(COUNTIF(Table9[MM Year],X1365),AC1365+AB1365+Z1365+15-DAY(AC1365+AB1365+Z1365+15)+16,AC1365+AB1365+Z1365-DAY(AC1365+AB1365+Z1365)+16),
IF(COUNTIF(Table9[MM Year],X1365),
IF(AC1365+AB1365+Z1365&lt;VLOOKUP(X1365,Table9[],7,0),AC1365
+AB1365+Z1365+VLOOKUP(X1365,Table9[],4,0),AC1365+AB1365+Z1365),AC1365
+AB1365+Z1365)))</f>
        <v>#VALUE!</v>
      </c>
      <c r="AE1365" s="42"/>
      <c r="AF1365" s="15" t="str">
        <f>IFERROR(IF(COUNTIF(Table9[MM Year],X1365),
IF(AD1365&lt;VLOOKUP(X1365,Table9[],7,0),AD1365
+VLOOKUP(X1365,Table9[],4,0),AD1365),AD1365
),"")</f>
        <v/>
      </c>
      <c r="AG1365" s="5"/>
      <c r="AH1365" s="5"/>
      <c r="AI1365" s="5"/>
      <c r="AJ1365" s="6"/>
      <c r="AK1365" s="6"/>
      <c r="AL1365" s="12" t="str">
        <f t="shared" si="217"/>
        <v/>
      </c>
      <c r="AM1365" s="5"/>
      <c r="AN1365" s="27" t="str">
        <f t="shared" si="218"/>
        <v/>
      </c>
      <c r="AO1365" s="5"/>
      <c r="AP1365" s="5"/>
      <c r="AQ1365" s="6"/>
      <c r="AR1365" s="12" t="str">
        <f t="shared" si="219"/>
        <v/>
      </c>
      <c r="AS1365" s="6"/>
      <c r="AT1365" s="5"/>
      <c r="AU1365" s="53"/>
      <c r="AV1365" s="53"/>
      <c r="AW1365" s="54"/>
      <c r="AX1365" s="15" t="str">
        <f t="shared" si="220"/>
        <v/>
      </c>
      <c r="AY1365" s="5"/>
      <c r="AZ1365" s="27" t="str">
        <f>IFERROR(VLOOKUP(AY1365,vlookup!A$2:I$331,2,FALSE),"")</f>
        <v/>
      </c>
      <c r="BA1365" s="27" t="str">
        <f>IFERROR(VLOOKUP(AY1365,vlookup!A$2:I$331,3,FALSE),"")</f>
        <v/>
      </c>
      <c r="BB1365" s="5"/>
      <c r="BC1365" s="27" t="str">
        <f>IFERROR(VLOOKUP(BB1365,vlookup!D$2:E$331,2,FALSE),"")</f>
        <v/>
      </c>
      <c r="BD1365" s="5"/>
      <c r="BE1365" s="27" t="str">
        <f t="shared" si="221"/>
        <v/>
      </c>
      <c r="BF1365" s="27" t="str">
        <f>IFERROR(VLOOKUP(BE1365,vlookup!G$2:I$331,2,FALSE),"")</f>
        <v/>
      </c>
      <c r="BG1365" s="27" t="str">
        <f>IFERROR(VLOOKUP(BE1365,vlookup!G$2:I$331,3,FALSE),"")</f>
        <v/>
      </c>
      <c r="BH1365" s="5"/>
      <c r="BI1365" s="6"/>
      <c r="BJ1365" s="6"/>
      <c r="BK1365" s="6"/>
      <c r="BL1365" s="6"/>
    </row>
    <row r="1366" spans="1:64">
      <c r="A1366" s="4"/>
      <c r="B1366" s="5"/>
      <c r="C1366" s="27" t="str">
        <f>IFERROR(VLOOKUP(B1366,vlookup!A$2:I$331,2,FALSE),"")</f>
        <v/>
      </c>
      <c r="D1366" s="27" t="str">
        <f>IFERROR(VLOOKUP(B1366,vlookup!A$2:I$331,3,FALSE),"")</f>
        <v/>
      </c>
      <c r="E1366" s="5"/>
      <c r="F1366" s="27" t="str">
        <f>IFERROR(VLOOKUP(E1366,vlookup!D$2:E$331,2,FALSE),"")</f>
        <v/>
      </c>
      <c r="G1366" s="5"/>
      <c r="H1366" s="27" t="str">
        <f t="shared" si="212"/>
        <v/>
      </c>
      <c r="I1366" s="27" t="str">
        <f>IFERROR(VLOOKUP(H1366,vlookup!G$2:I$331,2,FALSE),"")</f>
        <v/>
      </c>
      <c r="J1366" s="27" t="str">
        <f>IFERROR(VLOOKUP(H1366,vlookup!G$2:I$331,3,FALSE),"")</f>
        <v/>
      </c>
      <c r="K1366" s="5"/>
      <c r="L1366" s="6"/>
      <c r="M1366" s="6"/>
      <c r="N1366" s="6"/>
      <c r="O1366" s="6"/>
      <c r="P1366" s="6"/>
      <c r="Q1366" s="14" t="str">
        <f t="shared" si="213"/>
        <v/>
      </c>
      <c r="R1366" s="5"/>
      <c r="S1366" s="6"/>
      <c r="T1366" s="6"/>
      <c r="U1366" s="5"/>
      <c r="V1366" s="45">
        <f t="shared" si="214"/>
        <v>0</v>
      </c>
      <c r="W1366" s="45">
        <f t="shared" si="215"/>
        <v>0</v>
      </c>
      <c r="X1366" s="45" t="e">
        <f t="shared" si="216"/>
        <v>#VALUE!</v>
      </c>
      <c r="Y1366" s="45">
        <f>IFERROR(VALUE(V1366),VLOOKUP(V1366,DayReplace[],2,0))</f>
        <v>0</v>
      </c>
      <c r="Z1366" s="45">
        <f>IF(V1366=0,1,
IF(OR(AND(COUNTIF(Table12[Normal and Leap Years],X1366),AA1366=3,Y1366=30),
AND(COUNTIF(Table9[MM Year],X1366),COUNTIF(Table13[Always 29-Day Months],AA1366),Y1366=30)),Y1366
-1,Y1366))</f>
        <v>1</v>
      </c>
      <c r="AA1366" s="45">
        <f>IFERROR(VALUE(W1366),VLOOKUP(W1366,MonthReplace[],2,0))</f>
        <v>0</v>
      </c>
      <c r="AB1366" s="45" t="e">
        <f>IF(COUNTIF(Table9[MM Year],X1366),VLOOKUP(AA1366,MonthSerial[],VLOOKUP(X1366,Table9[],3,0)+2,0),DATE(X1366,AA1366,0)-AC1366)</f>
        <v>#VALUE!</v>
      </c>
      <c r="AC1366" s="45" t="e">
        <f>IF(COUNTIF(Table9[MM Year],X1366),
VLOOKUP(X1366,Table9[],5,0),
DATE(X1366,1,0))</f>
        <v>#VALUE!</v>
      </c>
      <c r="AD1366" s="46" t="e">
        <f>IF(AA1366=0,DATE(YEAR(AC1366+1),7,16),
IF(V1366=0,IF(COUNTIF(Table9[MM Year],X1366),AC1366+AB1366+Z1366+15-DAY(AC1366+AB1366+Z1366+15)+16,AC1366+AB1366+Z1366-DAY(AC1366+AB1366+Z1366)+16),
IF(COUNTIF(Table9[MM Year],X1366),
IF(AC1366+AB1366+Z1366&lt;VLOOKUP(X1366,Table9[],7,0),AC1366
+AB1366+Z1366+VLOOKUP(X1366,Table9[],4,0),AC1366+AB1366+Z1366),AC1366
+AB1366+Z1366)))</f>
        <v>#VALUE!</v>
      </c>
      <c r="AE1366" s="42"/>
      <c r="AF1366" s="15" t="str">
        <f>IFERROR(IF(COUNTIF(Table9[MM Year],X1366),
IF(AD1366&lt;VLOOKUP(X1366,Table9[],7,0),AD1366
+VLOOKUP(X1366,Table9[],4,0),AD1366),AD1366
),"")</f>
        <v/>
      </c>
      <c r="AG1366" s="5"/>
      <c r="AH1366" s="5"/>
      <c r="AI1366" s="5"/>
      <c r="AJ1366" s="6"/>
      <c r="AK1366" s="6"/>
      <c r="AL1366" s="12" t="str">
        <f t="shared" si="217"/>
        <v/>
      </c>
      <c r="AM1366" s="5"/>
      <c r="AN1366" s="27" t="str">
        <f t="shared" si="218"/>
        <v/>
      </c>
      <c r="AO1366" s="5"/>
      <c r="AP1366" s="5"/>
      <c r="AQ1366" s="6"/>
      <c r="AR1366" s="12" t="str">
        <f t="shared" si="219"/>
        <v/>
      </c>
      <c r="AS1366" s="6"/>
      <c r="AT1366" s="5"/>
      <c r="AU1366" s="53"/>
      <c r="AV1366" s="53"/>
      <c r="AW1366" s="54"/>
      <c r="AX1366" s="15" t="str">
        <f t="shared" si="220"/>
        <v/>
      </c>
      <c r="AY1366" s="5"/>
      <c r="AZ1366" s="27" t="str">
        <f>IFERROR(VLOOKUP(AY1366,vlookup!A$2:I$331,2,FALSE),"")</f>
        <v/>
      </c>
      <c r="BA1366" s="27" t="str">
        <f>IFERROR(VLOOKUP(AY1366,vlookup!A$2:I$331,3,FALSE),"")</f>
        <v/>
      </c>
      <c r="BB1366" s="5"/>
      <c r="BC1366" s="27" t="str">
        <f>IFERROR(VLOOKUP(BB1366,vlookup!D$2:E$331,2,FALSE),"")</f>
        <v/>
      </c>
      <c r="BD1366" s="5"/>
      <c r="BE1366" s="27" t="str">
        <f t="shared" si="221"/>
        <v/>
      </c>
      <c r="BF1366" s="27" t="str">
        <f>IFERROR(VLOOKUP(BE1366,vlookup!G$2:I$331,2,FALSE),"")</f>
        <v/>
      </c>
      <c r="BG1366" s="27" t="str">
        <f>IFERROR(VLOOKUP(BE1366,vlookup!G$2:I$331,3,FALSE),"")</f>
        <v/>
      </c>
      <c r="BH1366" s="5"/>
      <c r="BI1366" s="6"/>
      <c r="BJ1366" s="6"/>
      <c r="BK1366" s="6"/>
      <c r="BL1366" s="6"/>
    </row>
    <row r="1367" spans="1:64">
      <c r="A1367" s="4"/>
      <c r="B1367" s="5"/>
      <c r="C1367" s="27" t="str">
        <f>IFERROR(VLOOKUP(B1367,vlookup!A$2:I$331,2,FALSE),"")</f>
        <v/>
      </c>
      <c r="D1367" s="27" t="str">
        <f>IFERROR(VLOOKUP(B1367,vlookup!A$2:I$331,3,FALSE),"")</f>
        <v/>
      </c>
      <c r="E1367" s="5"/>
      <c r="F1367" s="27" t="str">
        <f>IFERROR(VLOOKUP(E1367,vlookup!D$2:E$331,2,FALSE),"")</f>
        <v/>
      </c>
      <c r="G1367" s="5"/>
      <c r="H1367" s="27" t="str">
        <f t="shared" si="212"/>
        <v/>
      </c>
      <c r="I1367" s="27" t="str">
        <f>IFERROR(VLOOKUP(H1367,vlookup!G$2:I$331,2,FALSE),"")</f>
        <v/>
      </c>
      <c r="J1367" s="27" t="str">
        <f>IFERROR(VLOOKUP(H1367,vlookup!G$2:I$331,3,FALSE),"")</f>
        <v/>
      </c>
      <c r="K1367" s="5"/>
      <c r="L1367" s="6"/>
      <c r="M1367" s="6"/>
      <c r="N1367" s="6"/>
      <c r="O1367" s="6"/>
      <c r="P1367" s="6"/>
      <c r="Q1367" s="14" t="str">
        <f t="shared" si="213"/>
        <v/>
      </c>
      <c r="R1367" s="5"/>
      <c r="S1367" s="6"/>
      <c r="T1367" s="6"/>
      <c r="U1367" s="5"/>
      <c r="V1367" s="45">
        <f t="shared" si="214"/>
        <v>0</v>
      </c>
      <c r="W1367" s="45">
        <f t="shared" si="215"/>
        <v>0</v>
      </c>
      <c r="X1367" s="45" t="e">
        <f t="shared" si="216"/>
        <v>#VALUE!</v>
      </c>
      <c r="Y1367" s="45">
        <f>IFERROR(VALUE(V1367),VLOOKUP(V1367,DayReplace[],2,0))</f>
        <v>0</v>
      </c>
      <c r="Z1367" s="45">
        <f>IF(V1367=0,1,
IF(OR(AND(COUNTIF(Table12[Normal and Leap Years],X1367),AA1367=3,Y1367=30),
AND(COUNTIF(Table9[MM Year],X1367),COUNTIF(Table13[Always 29-Day Months],AA1367),Y1367=30)),Y1367
-1,Y1367))</f>
        <v>1</v>
      </c>
      <c r="AA1367" s="45">
        <f>IFERROR(VALUE(W1367),VLOOKUP(W1367,MonthReplace[],2,0))</f>
        <v>0</v>
      </c>
      <c r="AB1367" s="45" t="e">
        <f>IF(COUNTIF(Table9[MM Year],X1367),VLOOKUP(AA1367,MonthSerial[],VLOOKUP(X1367,Table9[],3,0)+2,0),DATE(X1367,AA1367,0)-AC1367)</f>
        <v>#VALUE!</v>
      </c>
      <c r="AC1367" s="45" t="e">
        <f>IF(COUNTIF(Table9[MM Year],X1367),
VLOOKUP(X1367,Table9[],5,0),
DATE(X1367,1,0))</f>
        <v>#VALUE!</v>
      </c>
      <c r="AD1367" s="46" t="e">
        <f>IF(AA1367=0,DATE(YEAR(AC1367+1),7,16),
IF(V1367=0,IF(COUNTIF(Table9[MM Year],X1367),AC1367+AB1367+Z1367+15-DAY(AC1367+AB1367+Z1367+15)+16,AC1367+AB1367+Z1367-DAY(AC1367+AB1367+Z1367)+16),
IF(COUNTIF(Table9[MM Year],X1367),
IF(AC1367+AB1367+Z1367&lt;VLOOKUP(X1367,Table9[],7,0),AC1367
+AB1367+Z1367+VLOOKUP(X1367,Table9[],4,0),AC1367+AB1367+Z1367),AC1367
+AB1367+Z1367)))</f>
        <v>#VALUE!</v>
      </c>
      <c r="AE1367" s="42"/>
      <c r="AF1367" s="15" t="str">
        <f>IFERROR(IF(COUNTIF(Table9[MM Year],X1367),
IF(AD1367&lt;VLOOKUP(X1367,Table9[],7,0),AD1367
+VLOOKUP(X1367,Table9[],4,0),AD1367),AD1367
),"")</f>
        <v/>
      </c>
      <c r="AG1367" s="5"/>
      <c r="AH1367" s="5"/>
      <c r="AI1367" s="5"/>
      <c r="AJ1367" s="6"/>
      <c r="AK1367" s="6"/>
      <c r="AL1367" s="12" t="str">
        <f t="shared" si="217"/>
        <v/>
      </c>
      <c r="AM1367" s="5"/>
      <c r="AN1367" s="27" t="str">
        <f t="shared" si="218"/>
        <v/>
      </c>
      <c r="AO1367" s="5"/>
      <c r="AP1367" s="5"/>
      <c r="AQ1367" s="6"/>
      <c r="AR1367" s="12" t="str">
        <f t="shared" si="219"/>
        <v/>
      </c>
      <c r="AS1367" s="6"/>
      <c r="AT1367" s="5"/>
      <c r="AU1367" s="53"/>
      <c r="AV1367" s="53"/>
      <c r="AW1367" s="54"/>
      <c r="AX1367" s="15" t="str">
        <f t="shared" si="220"/>
        <v/>
      </c>
      <c r="AY1367" s="5"/>
      <c r="AZ1367" s="27" t="str">
        <f>IFERROR(VLOOKUP(AY1367,vlookup!A$2:I$331,2,FALSE),"")</f>
        <v/>
      </c>
      <c r="BA1367" s="27" t="str">
        <f>IFERROR(VLOOKUP(AY1367,vlookup!A$2:I$331,3,FALSE),"")</f>
        <v/>
      </c>
      <c r="BB1367" s="5"/>
      <c r="BC1367" s="27" t="str">
        <f>IFERROR(VLOOKUP(BB1367,vlookup!D$2:E$331,2,FALSE),"")</f>
        <v/>
      </c>
      <c r="BD1367" s="5"/>
      <c r="BE1367" s="27" t="str">
        <f t="shared" si="221"/>
        <v/>
      </c>
      <c r="BF1367" s="27" t="str">
        <f>IFERROR(VLOOKUP(BE1367,vlookup!G$2:I$331,2,FALSE),"")</f>
        <v/>
      </c>
      <c r="BG1367" s="27" t="str">
        <f>IFERROR(VLOOKUP(BE1367,vlookup!G$2:I$331,3,FALSE),"")</f>
        <v/>
      </c>
      <c r="BH1367" s="5"/>
      <c r="BI1367" s="6"/>
      <c r="BJ1367" s="6"/>
      <c r="BK1367" s="6"/>
      <c r="BL1367" s="6"/>
    </row>
    <row r="1368" spans="1:64">
      <c r="A1368" s="4"/>
      <c r="B1368" s="5"/>
      <c r="C1368" s="27" t="str">
        <f>IFERROR(VLOOKUP(B1368,vlookup!A$2:I$331,2,FALSE),"")</f>
        <v/>
      </c>
      <c r="D1368" s="27" t="str">
        <f>IFERROR(VLOOKUP(B1368,vlookup!A$2:I$331,3,FALSE),"")</f>
        <v/>
      </c>
      <c r="E1368" s="5"/>
      <c r="F1368" s="27" t="str">
        <f>IFERROR(VLOOKUP(E1368,vlookup!D$2:E$331,2,FALSE),"")</f>
        <v/>
      </c>
      <c r="G1368" s="5"/>
      <c r="H1368" s="27" t="str">
        <f t="shared" si="212"/>
        <v/>
      </c>
      <c r="I1368" s="27" t="str">
        <f>IFERROR(VLOOKUP(H1368,vlookup!G$2:I$331,2,FALSE),"")</f>
        <v/>
      </c>
      <c r="J1368" s="27" t="str">
        <f>IFERROR(VLOOKUP(H1368,vlookup!G$2:I$331,3,FALSE),"")</f>
        <v/>
      </c>
      <c r="K1368" s="5"/>
      <c r="L1368" s="6"/>
      <c r="M1368" s="6"/>
      <c r="N1368" s="6"/>
      <c r="O1368" s="6"/>
      <c r="P1368" s="6"/>
      <c r="Q1368" s="14" t="str">
        <f t="shared" si="213"/>
        <v/>
      </c>
      <c r="R1368" s="5"/>
      <c r="S1368" s="6"/>
      <c r="T1368" s="6"/>
      <c r="U1368" s="5"/>
      <c r="V1368" s="45">
        <f t="shared" si="214"/>
        <v>0</v>
      </c>
      <c r="W1368" s="45">
        <f t="shared" si="215"/>
        <v>0</v>
      </c>
      <c r="X1368" s="45" t="e">
        <f t="shared" si="216"/>
        <v>#VALUE!</v>
      </c>
      <c r="Y1368" s="45">
        <f>IFERROR(VALUE(V1368),VLOOKUP(V1368,DayReplace[],2,0))</f>
        <v>0</v>
      </c>
      <c r="Z1368" s="45">
        <f>IF(V1368=0,1,
IF(OR(AND(COUNTIF(Table12[Normal and Leap Years],X1368),AA1368=3,Y1368=30),
AND(COUNTIF(Table9[MM Year],X1368),COUNTIF(Table13[Always 29-Day Months],AA1368),Y1368=30)),Y1368
-1,Y1368))</f>
        <v>1</v>
      </c>
      <c r="AA1368" s="45">
        <f>IFERROR(VALUE(W1368),VLOOKUP(W1368,MonthReplace[],2,0))</f>
        <v>0</v>
      </c>
      <c r="AB1368" s="45" t="e">
        <f>IF(COUNTIF(Table9[MM Year],X1368),VLOOKUP(AA1368,MonthSerial[],VLOOKUP(X1368,Table9[],3,0)+2,0),DATE(X1368,AA1368,0)-AC1368)</f>
        <v>#VALUE!</v>
      </c>
      <c r="AC1368" s="45" t="e">
        <f>IF(COUNTIF(Table9[MM Year],X1368),
VLOOKUP(X1368,Table9[],5,0),
DATE(X1368,1,0))</f>
        <v>#VALUE!</v>
      </c>
      <c r="AD1368" s="46" t="e">
        <f>IF(AA1368=0,DATE(YEAR(AC1368+1),7,16),
IF(V1368=0,IF(COUNTIF(Table9[MM Year],X1368),AC1368+AB1368+Z1368+15-DAY(AC1368+AB1368+Z1368+15)+16,AC1368+AB1368+Z1368-DAY(AC1368+AB1368+Z1368)+16),
IF(COUNTIF(Table9[MM Year],X1368),
IF(AC1368+AB1368+Z1368&lt;VLOOKUP(X1368,Table9[],7,0),AC1368
+AB1368+Z1368+VLOOKUP(X1368,Table9[],4,0),AC1368+AB1368+Z1368),AC1368
+AB1368+Z1368)))</f>
        <v>#VALUE!</v>
      </c>
      <c r="AE1368" s="42"/>
      <c r="AF1368" s="15" t="str">
        <f>IFERROR(IF(COUNTIF(Table9[MM Year],X1368),
IF(AD1368&lt;VLOOKUP(X1368,Table9[],7,0),AD1368
+VLOOKUP(X1368,Table9[],4,0),AD1368),AD1368
),"")</f>
        <v/>
      </c>
      <c r="AG1368" s="5"/>
      <c r="AH1368" s="5"/>
      <c r="AI1368" s="5"/>
      <c r="AJ1368" s="6"/>
      <c r="AK1368" s="6"/>
      <c r="AL1368" s="12" t="str">
        <f t="shared" si="217"/>
        <v/>
      </c>
      <c r="AM1368" s="5"/>
      <c r="AN1368" s="27" t="str">
        <f t="shared" si="218"/>
        <v/>
      </c>
      <c r="AO1368" s="5"/>
      <c r="AP1368" s="5"/>
      <c r="AQ1368" s="6"/>
      <c r="AR1368" s="12" t="str">
        <f t="shared" si="219"/>
        <v/>
      </c>
      <c r="AS1368" s="6"/>
      <c r="AT1368" s="5"/>
      <c r="AU1368" s="53"/>
      <c r="AV1368" s="53"/>
      <c r="AW1368" s="54"/>
      <c r="AX1368" s="15" t="str">
        <f t="shared" si="220"/>
        <v/>
      </c>
      <c r="AY1368" s="5"/>
      <c r="AZ1368" s="27" t="str">
        <f>IFERROR(VLOOKUP(AY1368,vlookup!A$2:I$331,2,FALSE),"")</f>
        <v/>
      </c>
      <c r="BA1368" s="27" t="str">
        <f>IFERROR(VLOOKUP(AY1368,vlookup!A$2:I$331,3,FALSE),"")</f>
        <v/>
      </c>
      <c r="BB1368" s="5"/>
      <c r="BC1368" s="27" t="str">
        <f>IFERROR(VLOOKUP(BB1368,vlookup!D$2:E$331,2,FALSE),"")</f>
        <v/>
      </c>
      <c r="BD1368" s="5"/>
      <c r="BE1368" s="27" t="str">
        <f t="shared" si="221"/>
        <v/>
      </c>
      <c r="BF1368" s="27" t="str">
        <f>IFERROR(VLOOKUP(BE1368,vlookup!G$2:I$331,2,FALSE),"")</f>
        <v/>
      </c>
      <c r="BG1368" s="27" t="str">
        <f>IFERROR(VLOOKUP(BE1368,vlookup!G$2:I$331,3,FALSE),"")</f>
        <v/>
      </c>
      <c r="BH1368" s="5"/>
      <c r="BI1368" s="6"/>
      <c r="BJ1368" s="6"/>
      <c r="BK1368" s="6"/>
      <c r="BL1368" s="6"/>
    </row>
    <row r="1369" spans="1:64">
      <c r="A1369" s="4"/>
      <c r="B1369" s="5"/>
      <c r="C1369" s="27" t="str">
        <f>IFERROR(VLOOKUP(B1369,vlookup!A$2:I$331,2,FALSE),"")</f>
        <v/>
      </c>
      <c r="D1369" s="27" t="str">
        <f>IFERROR(VLOOKUP(B1369,vlookup!A$2:I$331,3,FALSE),"")</f>
        <v/>
      </c>
      <c r="E1369" s="5"/>
      <c r="F1369" s="27" t="str">
        <f>IFERROR(VLOOKUP(E1369,vlookup!D$2:E$331,2,FALSE),"")</f>
        <v/>
      </c>
      <c r="G1369" s="5"/>
      <c r="H1369" s="27" t="str">
        <f t="shared" si="212"/>
        <v/>
      </c>
      <c r="I1369" s="27" t="str">
        <f>IFERROR(VLOOKUP(H1369,vlookup!G$2:I$331,2,FALSE),"")</f>
        <v/>
      </c>
      <c r="J1369" s="27" t="str">
        <f>IFERROR(VLOOKUP(H1369,vlookup!G$2:I$331,3,FALSE),"")</f>
        <v/>
      </c>
      <c r="K1369" s="5"/>
      <c r="L1369" s="6"/>
      <c r="M1369" s="6"/>
      <c r="N1369" s="6"/>
      <c r="O1369" s="6"/>
      <c r="P1369" s="6"/>
      <c r="Q1369" s="14" t="str">
        <f t="shared" si="213"/>
        <v/>
      </c>
      <c r="R1369" s="5"/>
      <c r="S1369" s="6"/>
      <c r="T1369" s="6"/>
      <c r="U1369" s="5"/>
      <c r="V1369" s="45">
        <f t="shared" si="214"/>
        <v>0</v>
      </c>
      <c r="W1369" s="45">
        <f t="shared" si="215"/>
        <v>0</v>
      </c>
      <c r="X1369" s="45" t="e">
        <f t="shared" si="216"/>
        <v>#VALUE!</v>
      </c>
      <c r="Y1369" s="45">
        <f>IFERROR(VALUE(V1369),VLOOKUP(V1369,DayReplace[],2,0))</f>
        <v>0</v>
      </c>
      <c r="Z1369" s="45">
        <f>IF(V1369=0,1,
IF(OR(AND(COUNTIF(Table12[Normal and Leap Years],X1369),AA1369=3,Y1369=30),
AND(COUNTIF(Table9[MM Year],X1369),COUNTIF(Table13[Always 29-Day Months],AA1369),Y1369=30)),Y1369
-1,Y1369))</f>
        <v>1</v>
      </c>
      <c r="AA1369" s="45">
        <f>IFERROR(VALUE(W1369),VLOOKUP(W1369,MonthReplace[],2,0))</f>
        <v>0</v>
      </c>
      <c r="AB1369" s="45" t="e">
        <f>IF(COUNTIF(Table9[MM Year],X1369),VLOOKUP(AA1369,MonthSerial[],VLOOKUP(X1369,Table9[],3,0)+2,0),DATE(X1369,AA1369,0)-AC1369)</f>
        <v>#VALUE!</v>
      </c>
      <c r="AC1369" s="45" t="e">
        <f>IF(COUNTIF(Table9[MM Year],X1369),
VLOOKUP(X1369,Table9[],5,0),
DATE(X1369,1,0))</f>
        <v>#VALUE!</v>
      </c>
      <c r="AD1369" s="46" t="e">
        <f>IF(AA1369=0,DATE(YEAR(AC1369+1),7,16),
IF(V1369=0,IF(COUNTIF(Table9[MM Year],X1369),AC1369+AB1369+Z1369+15-DAY(AC1369+AB1369+Z1369+15)+16,AC1369+AB1369+Z1369-DAY(AC1369+AB1369+Z1369)+16),
IF(COUNTIF(Table9[MM Year],X1369),
IF(AC1369+AB1369+Z1369&lt;VLOOKUP(X1369,Table9[],7,0),AC1369
+AB1369+Z1369+VLOOKUP(X1369,Table9[],4,0),AC1369+AB1369+Z1369),AC1369
+AB1369+Z1369)))</f>
        <v>#VALUE!</v>
      </c>
      <c r="AE1369" s="42"/>
      <c r="AF1369" s="15" t="str">
        <f>IFERROR(IF(COUNTIF(Table9[MM Year],X1369),
IF(AD1369&lt;VLOOKUP(X1369,Table9[],7,0),AD1369
+VLOOKUP(X1369,Table9[],4,0),AD1369),AD1369
),"")</f>
        <v/>
      </c>
      <c r="AG1369" s="5"/>
      <c r="AH1369" s="5"/>
      <c r="AI1369" s="5"/>
      <c r="AJ1369" s="6"/>
      <c r="AK1369" s="6"/>
      <c r="AL1369" s="12" t="str">
        <f t="shared" si="217"/>
        <v/>
      </c>
      <c r="AM1369" s="5"/>
      <c r="AN1369" s="27" t="str">
        <f t="shared" si="218"/>
        <v/>
      </c>
      <c r="AO1369" s="5"/>
      <c r="AP1369" s="5"/>
      <c r="AQ1369" s="6"/>
      <c r="AR1369" s="12" t="str">
        <f t="shared" si="219"/>
        <v/>
      </c>
      <c r="AS1369" s="6"/>
      <c r="AT1369" s="5"/>
      <c r="AU1369" s="53"/>
      <c r="AV1369" s="53"/>
      <c r="AW1369" s="54"/>
      <c r="AX1369" s="15" t="str">
        <f t="shared" si="220"/>
        <v/>
      </c>
      <c r="AY1369" s="5"/>
      <c r="AZ1369" s="27" t="str">
        <f>IFERROR(VLOOKUP(AY1369,vlookup!A$2:I$331,2,FALSE),"")</f>
        <v/>
      </c>
      <c r="BA1369" s="27" t="str">
        <f>IFERROR(VLOOKUP(AY1369,vlookup!A$2:I$331,3,FALSE),"")</f>
        <v/>
      </c>
      <c r="BB1369" s="5"/>
      <c r="BC1369" s="27" t="str">
        <f>IFERROR(VLOOKUP(BB1369,vlookup!D$2:E$331,2,FALSE),"")</f>
        <v/>
      </c>
      <c r="BD1369" s="5"/>
      <c r="BE1369" s="27" t="str">
        <f t="shared" si="221"/>
        <v/>
      </c>
      <c r="BF1369" s="27" t="str">
        <f>IFERROR(VLOOKUP(BE1369,vlookup!G$2:I$331,2,FALSE),"")</f>
        <v/>
      </c>
      <c r="BG1369" s="27" t="str">
        <f>IFERROR(VLOOKUP(BE1369,vlookup!G$2:I$331,3,FALSE),"")</f>
        <v/>
      </c>
      <c r="BH1369" s="5"/>
      <c r="BI1369" s="6"/>
      <c r="BJ1369" s="6"/>
      <c r="BK1369" s="6"/>
      <c r="BL1369" s="6"/>
    </row>
    <row r="1370" spans="1:64">
      <c r="A1370" s="4"/>
      <c r="B1370" s="5"/>
      <c r="C1370" s="27" t="str">
        <f>IFERROR(VLOOKUP(B1370,vlookup!A$2:I$331,2,FALSE),"")</f>
        <v/>
      </c>
      <c r="D1370" s="27" t="str">
        <f>IFERROR(VLOOKUP(B1370,vlookup!A$2:I$331,3,FALSE),"")</f>
        <v/>
      </c>
      <c r="E1370" s="5"/>
      <c r="F1370" s="27" t="str">
        <f>IFERROR(VLOOKUP(E1370,vlookup!D$2:E$331,2,FALSE),"")</f>
        <v/>
      </c>
      <c r="G1370" s="5"/>
      <c r="H1370" s="27" t="str">
        <f t="shared" si="212"/>
        <v/>
      </c>
      <c r="I1370" s="27" t="str">
        <f>IFERROR(VLOOKUP(H1370,vlookup!G$2:I$331,2,FALSE),"")</f>
        <v/>
      </c>
      <c r="J1370" s="27" t="str">
        <f>IFERROR(VLOOKUP(H1370,vlookup!G$2:I$331,3,FALSE),"")</f>
        <v/>
      </c>
      <c r="K1370" s="5"/>
      <c r="L1370" s="6"/>
      <c r="M1370" s="6"/>
      <c r="N1370" s="6"/>
      <c r="O1370" s="6"/>
      <c r="P1370" s="6"/>
      <c r="Q1370" s="14" t="str">
        <f t="shared" si="213"/>
        <v/>
      </c>
      <c r="R1370" s="5"/>
      <c r="S1370" s="6"/>
      <c r="T1370" s="6"/>
      <c r="U1370" s="5"/>
      <c r="V1370" s="45">
        <f t="shared" si="214"/>
        <v>0</v>
      </c>
      <c r="W1370" s="45">
        <f t="shared" si="215"/>
        <v>0</v>
      </c>
      <c r="X1370" s="45" t="e">
        <f t="shared" si="216"/>
        <v>#VALUE!</v>
      </c>
      <c r="Y1370" s="45">
        <f>IFERROR(VALUE(V1370),VLOOKUP(V1370,DayReplace[],2,0))</f>
        <v>0</v>
      </c>
      <c r="Z1370" s="45">
        <f>IF(V1370=0,1,
IF(OR(AND(COUNTIF(Table12[Normal and Leap Years],X1370),AA1370=3,Y1370=30),
AND(COUNTIF(Table9[MM Year],X1370),COUNTIF(Table13[Always 29-Day Months],AA1370),Y1370=30)),Y1370
-1,Y1370))</f>
        <v>1</v>
      </c>
      <c r="AA1370" s="45">
        <f>IFERROR(VALUE(W1370),VLOOKUP(W1370,MonthReplace[],2,0))</f>
        <v>0</v>
      </c>
      <c r="AB1370" s="45" t="e">
        <f>IF(COUNTIF(Table9[MM Year],X1370),VLOOKUP(AA1370,MonthSerial[],VLOOKUP(X1370,Table9[],3,0)+2,0),DATE(X1370,AA1370,0)-AC1370)</f>
        <v>#VALUE!</v>
      </c>
      <c r="AC1370" s="45" t="e">
        <f>IF(COUNTIF(Table9[MM Year],X1370),
VLOOKUP(X1370,Table9[],5,0),
DATE(X1370,1,0))</f>
        <v>#VALUE!</v>
      </c>
      <c r="AD1370" s="46" t="e">
        <f>IF(AA1370=0,DATE(YEAR(AC1370+1),7,16),
IF(V1370=0,IF(COUNTIF(Table9[MM Year],X1370),AC1370+AB1370+Z1370+15-DAY(AC1370+AB1370+Z1370+15)+16,AC1370+AB1370+Z1370-DAY(AC1370+AB1370+Z1370)+16),
IF(COUNTIF(Table9[MM Year],X1370),
IF(AC1370+AB1370+Z1370&lt;VLOOKUP(X1370,Table9[],7,0),AC1370
+AB1370+Z1370+VLOOKUP(X1370,Table9[],4,0),AC1370+AB1370+Z1370),AC1370
+AB1370+Z1370)))</f>
        <v>#VALUE!</v>
      </c>
      <c r="AE1370" s="42"/>
      <c r="AF1370" s="15" t="str">
        <f>IFERROR(IF(COUNTIF(Table9[MM Year],X1370),
IF(AD1370&lt;VLOOKUP(X1370,Table9[],7,0),AD1370
+VLOOKUP(X1370,Table9[],4,0),AD1370),AD1370
),"")</f>
        <v/>
      </c>
      <c r="AG1370" s="5"/>
      <c r="AH1370" s="5"/>
      <c r="AI1370" s="5"/>
      <c r="AJ1370" s="6"/>
      <c r="AK1370" s="6"/>
      <c r="AL1370" s="12" t="str">
        <f t="shared" si="217"/>
        <v/>
      </c>
      <c r="AM1370" s="5"/>
      <c r="AN1370" s="27" t="str">
        <f t="shared" si="218"/>
        <v/>
      </c>
      <c r="AO1370" s="5"/>
      <c r="AP1370" s="5"/>
      <c r="AQ1370" s="6"/>
      <c r="AR1370" s="12" t="str">
        <f t="shared" si="219"/>
        <v/>
      </c>
      <c r="AS1370" s="6"/>
      <c r="AT1370" s="5"/>
      <c r="AU1370" s="53"/>
      <c r="AV1370" s="53"/>
      <c r="AW1370" s="54"/>
      <c r="AX1370" s="15" t="str">
        <f t="shared" si="220"/>
        <v/>
      </c>
      <c r="AY1370" s="5"/>
      <c r="AZ1370" s="27" t="str">
        <f>IFERROR(VLOOKUP(AY1370,vlookup!A$2:I$331,2,FALSE),"")</f>
        <v/>
      </c>
      <c r="BA1370" s="27" t="str">
        <f>IFERROR(VLOOKUP(AY1370,vlookup!A$2:I$331,3,FALSE),"")</f>
        <v/>
      </c>
      <c r="BB1370" s="5"/>
      <c r="BC1370" s="27" t="str">
        <f>IFERROR(VLOOKUP(BB1370,vlookup!D$2:E$331,2,FALSE),"")</f>
        <v/>
      </c>
      <c r="BD1370" s="5"/>
      <c r="BE1370" s="27" t="str">
        <f t="shared" si="221"/>
        <v/>
      </c>
      <c r="BF1370" s="27" t="str">
        <f>IFERROR(VLOOKUP(BE1370,vlookup!G$2:I$331,2,FALSE),"")</f>
        <v/>
      </c>
      <c r="BG1370" s="27" t="str">
        <f>IFERROR(VLOOKUP(BE1370,vlookup!G$2:I$331,3,FALSE),"")</f>
        <v/>
      </c>
      <c r="BH1370" s="5"/>
      <c r="BI1370" s="6"/>
      <c r="BJ1370" s="6"/>
      <c r="BK1370" s="6"/>
      <c r="BL1370" s="6"/>
    </row>
    <row r="1371" spans="1:64">
      <c r="A1371" s="4"/>
      <c r="B1371" s="5"/>
      <c r="C1371" s="27" t="str">
        <f>IFERROR(VLOOKUP(B1371,vlookup!A$2:I$331,2,FALSE),"")</f>
        <v/>
      </c>
      <c r="D1371" s="27" t="str">
        <f>IFERROR(VLOOKUP(B1371,vlookup!A$2:I$331,3,FALSE),"")</f>
        <v/>
      </c>
      <c r="E1371" s="5"/>
      <c r="F1371" s="27" t="str">
        <f>IFERROR(VLOOKUP(E1371,vlookup!D$2:E$331,2,FALSE),"")</f>
        <v/>
      </c>
      <c r="G1371" s="5"/>
      <c r="H1371" s="27" t="str">
        <f t="shared" si="212"/>
        <v/>
      </c>
      <c r="I1371" s="27" t="str">
        <f>IFERROR(VLOOKUP(H1371,vlookup!G$2:I$331,2,FALSE),"")</f>
        <v/>
      </c>
      <c r="J1371" s="27" t="str">
        <f>IFERROR(VLOOKUP(H1371,vlookup!G$2:I$331,3,FALSE),"")</f>
        <v/>
      </c>
      <c r="K1371" s="5"/>
      <c r="L1371" s="6"/>
      <c r="M1371" s="6"/>
      <c r="N1371" s="6"/>
      <c r="O1371" s="6"/>
      <c r="P1371" s="6"/>
      <c r="Q1371" s="14" t="str">
        <f t="shared" si="213"/>
        <v/>
      </c>
      <c r="R1371" s="5"/>
      <c r="S1371" s="6"/>
      <c r="T1371" s="6"/>
      <c r="U1371" s="5"/>
      <c r="V1371" s="45">
        <f t="shared" si="214"/>
        <v>0</v>
      </c>
      <c r="W1371" s="45">
        <f t="shared" si="215"/>
        <v>0</v>
      </c>
      <c r="X1371" s="45" t="e">
        <f t="shared" si="216"/>
        <v>#VALUE!</v>
      </c>
      <c r="Y1371" s="45">
        <f>IFERROR(VALUE(V1371),VLOOKUP(V1371,DayReplace[],2,0))</f>
        <v>0</v>
      </c>
      <c r="Z1371" s="45">
        <f>IF(V1371=0,1,
IF(OR(AND(COUNTIF(Table12[Normal and Leap Years],X1371),AA1371=3,Y1371=30),
AND(COUNTIF(Table9[MM Year],X1371),COUNTIF(Table13[Always 29-Day Months],AA1371),Y1371=30)),Y1371
-1,Y1371))</f>
        <v>1</v>
      </c>
      <c r="AA1371" s="45">
        <f>IFERROR(VALUE(W1371),VLOOKUP(W1371,MonthReplace[],2,0))</f>
        <v>0</v>
      </c>
      <c r="AB1371" s="45" t="e">
        <f>IF(COUNTIF(Table9[MM Year],X1371),VLOOKUP(AA1371,MonthSerial[],VLOOKUP(X1371,Table9[],3,0)+2,0),DATE(X1371,AA1371,0)-AC1371)</f>
        <v>#VALUE!</v>
      </c>
      <c r="AC1371" s="45" t="e">
        <f>IF(COUNTIF(Table9[MM Year],X1371),
VLOOKUP(X1371,Table9[],5,0),
DATE(X1371,1,0))</f>
        <v>#VALUE!</v>
      </c>
      <c r="AD1371" s="46" t="e">
        <f>IF(AA1371=0,DATE(YEAR(AC1371+1),7,16),
IF(V1371=0,IF(COUNTIF(Table9[MM Year],X1371),AC1371+AB1371+Z1371+15-DAY(AC1371+AB1371+Z1371+15)+16,AC1371+AB1371+Z1371-DAY(AC1371+AB1371+Z1371)+16),
IF(COUNTIF(Table9[MM Year],X1371),
IF(AC1371+AB1371+Z1371&lt;VLOOKUP(X1371,Table9[],7,0),AC1371
+AB1371+Z1371+VLOOKUP(X1371,Table9[],4,0),AC1371+AB1371+Z1371),AC1371
+AB1371+Z1371)))</f>
        <v>#VALUE!</v>
      </c>
      <c r="AE1371" s="42"/>
      <c r="AF1371" s="15" t="str">
        <f>IFERROR(IF(COUNTIF(Table9[MM Year],X1371),
IF(AD1371&lt;VLOOKUP(X1371,Table9[],7,0),AD1371
+VLOOKUP(X1371,Table9[],4,0),AD1371),AD1371
),"")</f>
        <v/>
      </c>
      <c r="AG1371" s="5"/>
      <c r="AH1371" s="5"/>
      <c r="AI1371" s="5"/>
      <c r="AJ1371" s="6"/>
      <c r="AK1371" s="6"/>
      <c r="AL1371" s="12" t="str">
        <f t="shared" si="217"/>
        <v/>
      </c>
      <c r="AM1371" s="5"/>
      <c r="AN1371" s="27" t="str">
        <f t="shared" si="218"/>
        <v/>
      </c>
      <c r="AO1371" s="5"/>
      <c r="AP1371" s="5"/>
      <c r="AQ1371" s="6"/>
      <c r="AR1371" s="12" t="str">
        <f t="shared" si="219"/>
        <v/>
      </c>
      <c r="AS1371" s="6"/>
      <c r="AT1371" s="5"/>
      <c r="AU1371" s="53"/>
      <c r="AV1371" s="53"/>
      <c r="AW1371" s="54"/>
      <c r="AX1371" s="15" t="str">
        <f t="shared" si="220"/>
        <v/>
      </c>
      <c r="AY1371" s="5"/>
      <c r="AZ1371" s="27" t="str">
        <f>IFERROR(VLOOKUP(AY1371,vlookup!A$2:I$331,2,FALSE),"")</f>
        <v/>
      </c>
      <c r="BA1371" s="27" t="str">
        <f>IFERROR(VLOOKUP(AY1371,vlookup!A$2:I$331,3,FALSE),"")</f>
        <v/>
      </c>
      <c r="BB1371" s="5"/>
      <c r="BC1371" s="27" t="str">
        <f>IFERROR(VLOOKUP(BB1371,vlookup!D$2:E$331,2,FALSE),"")</f>
        <v/>
      </c>
      <c r="BD1371" s="5"/>
      <c r="BE1371" s="27" t="str">
        <f t="shared" si="221"/>
        <v/>
      </c>
      <c r="BF1371" s="27" t="str">
        <f>IFERROR(VLOOKUP(BE1371,vlookup!G$2:I$331,2,FALSE),"")</f>
        <v/>
      </c>
      <c r="BG1371" s="27" t="str">
        <f>IFERROR(VLOOKUP(BE1371,vlookup!G$2:I$331,3,FALSE),"")</f>
        <v/>
      </c>
      <c r="BH1371" s="5"/>
      <c r="BI1371" s="6"/>
      <c r="BJ1371" s="6"/>
      <c r="BK1371" s="6"/>
      <c r="BL1371" s="6"/>
    </row>
    <row r="1372" spans="1:64">
      <c r="A1372" s="4"/>
      <c r="B1372" s="5"/>
      <c r="C1372" s="27" t="str">
        <f>IFERROR(VLOOKUP(B1372,vlookup!A$2:I$331,2,FALSE),"")</f>
        <v/>
      </c>
      <c r="D1372" s="27" t="str">
        <f>IFERROR(VLOOKUP(B1372,vlookup!A$2:I$331,3,FALSE),"")</f>
        <v/>
      </c>
      <c r="E1372" s="5"/>
      <c r="F1372" s="27" t="str">
        <f>IFERROR(VLOOKUP(E1372,vlookup!D$2:E$331,2,FALSE),"")</f>
        <v/>
      </c>
      <c r="G1372" s="5"/>
      <c r="H1372" s="27" t="str">
        <f t="shared" si="212"/>
        <v/>
      </c>
      <c r="I1372" s="27" t="str">
        <f>IFERROR(VLOOKUP(H1372,vlookup!G$2:I$331,2,FALSE),"")</f>
        <v/>
      </c>
      <c r="J1372" s="27" t="str">
        <f>IFERROR(VLOOKUP(H1372,vlookup!G$2:I$331,3,FALSE),"")</f>
        <v/>
      </c>
      <c r="K1372" s="5"/>
      <c r="L1372" s="6"/>
      <c r="M1372" s="6"/>
      <c r="N1372" s="6"/>
      <c r="O1372" s="6"/>
      <c r="P1372" s="6"/>
      <c r="Q1372" s="14" t="str">
        <f t="shared" si="213"/>
        <v/>
      </c>
      <c r="R1372" s="5"/>
      <c r="S1372" s="6"/>
      <c r="T1372" s="6"/>
      <c r="U1372" s="5"/>
      <c r="V1372" s="45">
        <f t="shared" si="214"/>
        <v>0</v>
      </c>
      <c r="W1372" s="45">
        <f t="shared" si="215"/>
        <v>0</v>
      </c>
      <c r="X1372" s="45" t="e">
        <f t="shared" si="216"/>
        <v>#VALUE!</v>
      </c>
      <c r="Y1372" s="45">
        <f>IFERROR(VALUE(V1372),VLOOKUP(V1372,DayReplace[],2,0))</f>
        <v>0</v>
      </c>
      <c r="Z1372" s="45">
        <f>IF(V1372=0,1,
IF(OR(AND(COUNTIF(Table12[Normal and Leap Years],X1372),AA1372=3,Y1372=30),
AND(COUNTIF(Table9[MM Year],X1372),COUNTIF(Table13[Always 29-Day Months],AA1372),Y1372=30)),Y1372
-1,Y1372))</f>
        <v>1</v>
      </c>
      <c r="AA1372" s="45">
        <f>IFERROR(VALUE(W1372),VLOOKUP(W1372,MonthReplace[],2,0))</f>
        <v>0</v>
      </c>
      <c r="AB1372" s="45" t="e">
        <f>IF(COUNTIF(Table9[MM Year],X1372),VLOOKUP(AA1372,MonthSerial[],VLOOKUP(X1372,Table9[],3,0)+2,0),DATE(X1372,AA1372,0)-AC1372)</f>
        <v>#VALUE!</v>
      </c>
      <c r="AC1372" s="45" t="e">
        <f>IF(COUNTIF(Table9[MM Year],X1372),
VLOOKUP(X1372,Table9[],5,0),
DATE(X1372,1,0))</f>
        <v>#VALUE!</v>
      </c>
      <c r="AD1372" s="46" t="e">
        <f>IF(AA1372=0,DATE(YEAR(AC1372+1),7,16),
IF(V1372=0,IF(COUNTIF(Table9[MM Year],X1372),AC1372+AB1372+Z1372+15-DAY(AC1372+AB1372+Z1372+15)+16,AC1372+AB1372+Z1372-DAY(AC1372+AB1372+Z1372)+16),
IF(COUNTIF(Table9[MM Year],X1372),
IF(AC1372+AB1372+Z1372&lt;VLOOKUP(X1372,Table9[],7,0),AC1372
+AB1372+Z1372+VLOOKUP(X1372,Table9[],4,0),AC1372+AB1372+Z1372),AC1372
+AB1372+Z1372)))</f>
        <v>#VALUE!</v>
      </c>
      <c r="AE1372" s="42"/>
      <c r="AF1372" s="15" t="str">
        <f>IFERROR(IF(COUNTIF(Table9[MM Year],X1372),
IF(AD1372&lt;VLOOKUP(X1372,Table9[],7,0),AD1372
+VLOOKUP(X1372,Table9[],4,0),AD1372),AD1372
),"")</f>
        <v/>
      </c>
      <c r="AG1372" s="5"/>
      <c r="AH1372" s="5"/>
      <c r="AI1372" s="5"/>
      <c r="AJ1372" s="6"/>
      <c r="AK1372" s="6"/>
      <c r="AL1372" s="12" t="str">
        <f t="shared" si="217"/>
        <v/>
      </c>
      <c r="AM1372" s="5"/>
      <c r="AN1372" s="27" t="str">
        <f t="shared" si="218"/>
        <v/>
      </c>
      <c r="AO1372" s="5"/>
      <c r="AP1372" s="5"/>
      <c r="AQ1372" s="6"/>
      <c r="AR1372" s="12" t="str">
        <f t="shared" si="219"/>
        <v/>
      </c>
      <c r="AS1372" s="6"/>
      <c r="AT1372" s="5"/>
      <c r="AU1372" s="53"/>
      <c r="AV1372" s="53"/>
      <c r="AW1372" s="54"/>
      <c r="AX1372" s="15" t="str">
        <f t="shared" si="220"/>
        <v/>
      </c>
      <c r="AY1372" s="5"/>
      <c r="AZ1372" s="27" t="str">
        <f>IFERROR(VLOOKUP(AY1372,vlookup!A$2:I$331,2,FALSE),"")</f>
        <v/>
      </c>
      <c r="BA1372" s="27" t="str">
        <f>IFERROR(VLOOKUP(AY1372,vlookup!A$2:I$331,3,FALSE),"")</f>
        <v/>
      </c>
      <c r="BB1372" s="5"/>
      <c r="BC1372" s="27" t="str">
        <f>IFERROR(VLOOKUP(BB1372,vlookup!D$2:E$331,2,FALSE),"")</f>
        <v/>
      </c>
      <c r="BD1372" s="5"/>
      <c r="BE1372" s="27" t="str">
        <f t="shared" si="221"/>
        <v/>
      </c>
      <c r="BF1372" s="27" t="str">
        <f>IFERROR(VLOOKUP(BE1372,vlookup!G$2:I$331,2,FALSE),"")</f>
        <v/>
      </c>
      <c r="BG1372" s="27" t="str">
        <f>IFERROR(VLOOKUP(BE1372,vlookup!G$2:I$331,3,FALSE),"")</f>
        <v/>
      </c>
      <c r="BH1372" s="5"/>
      <c r="BI1372" s="6"/>
      <c r="BJ1372" s="6"/>
      <c r="BK1372" s="6"/>
      <c r="BL1372" s="6"/>
    </row>
    <row r="1373" spans="1:64">
      <c r="A1373" s="4"/>
      <c r="B1373" s="5"/>
      <c r="C1373" s="27" t="str">
        <f>IFERROR(VLOOKUP(B1373,vlookup!A$2:I$331,2,FALSE),"")</f>
        <v/>
      </c>
      <c r="D1373" s="27" t="str">
        <f>IFERROR(VLOOKUP(B1373,vlookup!A$2:I$331,3,FALSE),"")</f>
        <v/>
      </c>
      <c r="E1373" s="5"/>
      <c r="F1373" s="27" t="str">
        <f>IFERROR(VLOOKUP(E1373,vlookup!D$2:E$331,2,FALSE),"")</f>
        <v/>
      </c>
      <c r="G1373" s="5"/>
      <c r="H1373" s="27" t="str">
        <f t="shared" si="212"/>
        <v/>
      </c>
      <c r="I1373" s="27" t="str">
        <f>IFERROR(VLOOKUP(H1373,vlookup!G$2:I$331,2,FALSE),"")</f>
        <v/>
      </c>
      <c r="J1373" s="27" t="str">
        <f>IFERROR(VLOOKUP(H1373,vlookup!G$2:I$331,3,FALSE),"")</f>
        <v/>
      </c>
      <c r="K1373" s="5"/>
      <c r="L1373" s="6"/>
      <c r="M1373" s="6"/>
      <c r="N1373" s="6"/>
      <c r="O1373" s="6"/>
      <c r="P1373" s="6"/>
      <c r="Q1373" s="14" t="str">
        <f t="shared" si="213"/>
        <v/>
      </c>
      <c r="R1373" s="5"/>
      <c r="S1373" s="6"/>
      <c r="T1373" s="6"/>
      <c r="U1373" s="5"/>
      <c r="V1373" s="45">
        <f t="shared" si="214"/>
        <v>0</v>
      </c>
      <c r="W1373" s="45">
        <f t="shared" si="215"/>
        <v>0</v>
      </c>
      <c r="X1373" s="45" t="e">
        <f t="shared" si="216"/>
        <v>#VALUE!</v>
      </c>
      <c r="Y1373" s="45">
        <f>IFERROR(VALUE(V1373),VLOOKUP(V1373,DayReplace[],2,0))</f>
        <v>0</v>
      </c>
      <c r="Z1373" s="45">
        <f>IF(V1373=0,1,
IF(OR(AND(COUNTIF(Table12[Normal and Leap Years],X1373),AA1373=3,Y1373=30),
AND(COUNTIF(Table9[MM Year],X1373),COUNTIF(Table13[Always 29-Day Months],AA1373),Y1373=30)),Y1373
-1,Y1373))</f>
        <v>1</v>
      </c>
      <c r="AA1373" s="45">
        <f>IFERROR(VALUE(W1373),VLOOKUP(W1373,MonthReplace[],2,0))</f>
        <v>0</v>
      </c>
      <c r="AB1373" s="45" t="e">
        <f>IF(COUNTIF(Table9[MM Year],X1373),VLOOKUP(AA1373,MonthSerial[],VLOOKUP(X1373,Table9[],3,0)+2,0),DATE(X1373,AA1373,0)-AC1373)</f>
        <v>#VALUE!</v>
      </c>
      <c r="AC1373" s="45" t="e">
        <f>IF(COUNTIF(Table9[MM Year],X1373),
VLOOKUP(X1373,Table9[],5,0),
DATE(X1373,1,0))</f>
        <v>#VALUE!</v>
      </c>
      <c r="AD1373" s="46" t="e">
        <f>IF(AA1373=0,DATE(YEAR(AC1373+1),7,16),
IF(V1373=0,IF(COUNTIF(Table9[MM Year],X1373),AC1373+AB1373+Z1373+15-DAY(AC1373+AB1373+Z1373+15)+16,AC1373+AB1373+Z1373-DAY(AC1373+AB1373+Z1373)+16),
IF(COUNTIF(Table9[MM Year],X1373),
IF(AC1373+AB1373+Z1373&lt;VLOOKUP(X1373,Table9[],7,0),AC1373
+AB1373+Z1373+VLOOKUP(X1373,Table9[],4,0),AC1373+AB1373+Z1373),AC1373
+AB1373+Z1373)))</f>
        <v>#VALUE!</v>
      </c>
      <c r="AE1373" s="42"/>
      <c r="AF1373" s="15" t="str">
        <f>IFERROR(IF(COUNTIF(Table9[MM Year],X1373),
IF(AD1373&lt;VLOOKUP(X1373,Table9[],7,0),AD1373
+VLOOKUP(X1373,Table9[],4,0),AD1373),AD1373
),"")</f>
        <v/>
      </c>
      <c r="AG1373" s="5"/>
      <c r="AH1373" s="5"/>
      <c r="AI1373" s="5"/>
      <c r="AJ1373" s="6"/>
      <c r="AK1373" s="6"/>
      <c r="AL1373" s="12" t="str">
        <f t="shared" si="217"/>
        <v/>
      </c>
      <c r="AM1373" s="5"/>
      <c r="AN1373" s="27" t="str">
        <f t="shared" si="218"/>
        <v/>
      </c>
      <c r="AO1373" s="5"/>
      <c r="AP1373" s="5"/>
      <c r="AQ1373" s="6"/>
      <c r="AR1373" s="12" t="str">
        <f t="shared" si="219"/>
        <v/>
      </c>
      <c r="AS1373" s="6"/>
      <c r="AT1373" s="5"/>
      <c r="AU1373" s="53"/>
      <c r="AV1373" s="53"/>
      <c r="AW1373" s="54"/>
      <c r="AX1373" s="15" t="str">
        <f t="shared" si="220"/>
        <v/>
      </c>
      <c r="AY1373" s="5"/>
      <c r="AZ1373" s="27" t="str">
        <f>IFERROR(VLOOKUP(AY1373,vlookup!A$2:I$331,2,FALSE),"")</f>
        <v/>
      </c>
      <c r="BA1373" s="27" t="str">
        <f>IFERROR(VLOOKUP(AY1373,vlookup!A$2:I$331,3,FALSE),"")</f>
        <v/>
      </c>
      <c r="BB1373" s="5"/>
      <c r="BC1373" s="27" t="str">
        <f>IFERROR(VLOOKUP(BB1373,vlookup!D$2:E$331,2,FALSE),"")</f>
        <v/>
      </c>
      <c r="BD1373" s="5"/>
      <c r="BE1373" s="27" t="str">
        <f t="shared" si="221"/>
        <v/>
      </c>
      <c r="BF1373" s="27" t="str">
        <f>IFERROR(VLOOKUP(BE1373,vlookup!G$2:I$331,2,FALSE),"")</f>
        <v/>
      </c>
      <c r="BG1373" s="27" t="str">
        <f>IFERROR(VLOOKUP(BE1373,vlookup!G$2:I$331,3,FALSE),"")</f>
        <v/>
      </c>
      <c r="BH1373" s="5"/>
      <c r="BI1373" s="6"/>
      <c r="BJ1373" s="6"/>
      <c r="BK1373" s="6"/>
      <c r="BL1373" s="6"/>
    </row>
    <row r="1374" spans="1:64">
      <c r="A1374" s="4"/>
      <c r="B1374" s="5"/>
      <c r="C1374" s="27" t="str">
        <f>IFERROR(VLOOKUP(B1374,vlookup!A$2:I$331,2,FALSE),"")</f>
        <v/>
      </c>
      <c r="D1374" s="27" t="str">
        <f>IFERROR(VLOOKUP(B1374,vlookup!A$2:I$331,3,FALSE),"")</f>
        <v/>
      </c>
      <c r="E1374" s="5"/>
      <c r="F1374" s="27" t="str">
        <f>IFERROR(VLOOKUP(E1374,vlookup!D$2:E$331,2,FALSE),"")</f>
        <v/>
      </c>
      <c r="G1374" s="5"/>
      <c r="H1374" s="27" t="str">
        <f t="shared" si="212"/>
        <v/>
      </c>
      <c r="I1374" s="27" t="str">
        <f>IFERROR(VLOOKUP(H1374,vlookup!G$2:I$331,2,FALSE),"")</f>
        <v/>
      </c>
      <c r="J1374" s="27" t="str">
        <f>IFERROR(VLOOKUP(H1374,vlookup!G$2:I$331,3,FALSE),"")</f>
        <v/>
      </c>
      <c r="K1374" s="5"/>
      <c r="L1374" s="6"/>
      <c r="M1374" s="6"/>
      <c r="N1374" s="6"/>
      <c r="O1374" s="6"/>
      <c r="P1374" s="6"/>
      <c r="Q1374" s="14" t="str">
        <f t="shared" si="213"/>
        <v/>
      </c>
      <c r="R1374" s="5"/>
      <c r="S1374" s="6"/>
      <c r="T1374" s="6"/>
      <c r="U1374" s="5"/>
      <c r="V1374" s="45">
        <f t="shared" si="214"/>
        <v>0</v>
      </c>
      <c r="W1374" s="45">
        <f t="shared" si="215"/>
        <v>0</v>
      </c>
      <c r="X1374" s="45" t="e">
        <f t="shared" si="216"/>
        <v>#VALUE!</v>
      </c>
      <c r="Y1374" s="45">
        <f>IFERROR(VALUE(V1374),VLOOKUP(V1374,DayReplace[],2,0))</f>
        <v>0</v>
      </c>
      <c r="Z1374" s="45">
        <f>IF(V1374=0,1,
IF(OR(AND(COUNTIF(Table12[Normal and Leap Years],X1374),AA1374=3,Y1374=30),
AND(COUNTIF(Table9[MM Year],X1374),COUNTIF(Table13[Always 29-Day Months],AA1374),Y1374=30)),Y1374
-1,Y1374))</f>
        <v>1</v>
      </c>
      <c r="AA1374" s="45">
        <f>IFERROR(VALUE(W1374),VLOOKUP(W1374,MonthReplace[],2,0))</f>
        <v>0</v>
      </c>
      <c r="AB1374" s="45" t="e">
        <f>IF(COUNTIF(Table9[MM Year],X1374),VLOOKUP(AA1374,MonthSerial[],VLOOKUP(X1374,Table9[],3,0)+2,0),DATE(X1374,AA1374,0)-AC1374)</f>
        <v>#VALUE!</v>
      </c>
      <c r="AC1374" s="45" t="e">
        <f>IF(COUNTIF(Table9[MM Year],X1374),
VLOOKUP(X1374,Table9[],5,0),
DATE(X1374,1,0))</f>
        <v>#VALUE!</v>
      </c>
      <c r="AD1374" s="46" t="e">
        <f>IF(AA1374=0,DATE(YEAR(AC1374+1),7,16),
IF(V1374=0,IF(COUNTIF(Table9[MM Year],X1374),AC1374+AB1374+Z1374+15-DAY(AC1374+AB1374+Z1374+15)+16,AC1374+AB1374+Z1374-DAY(AC1374+AB1374+Z1374)+16),
IF(COUNTIF(Table9[MM Year],X1374),
IF(AC1374+AB1374+Z1374&lt;VLOOKUP(X1374,Table9[],7,0),AC1374
+AB1374+Z1374+VLOOKUP(X1374,Table9[],4,0),AC1374+AB1374+Z1374),AC1374
+AB1374+Z1374)))</f>
        <v>#VALUE!</v>
      </c>
      <c r="AE1374" s="42"/>
      <c r="AF1374" s="15" t="str">
        <f>IFERROR(IF(COUNTIF(Table9[MM Year],X1374),
IF(AD1374&lt;VLOOKUP(X1374,Table9[],7,0),AD1374
+VLOOKUP(X1374,Table9[],4,0),AD1374),AD1374
),"")</f>
        <v/>
      </c>
      <c r="AG1374" s="5"/>
      <c r="AH1374" s="5"/>
      <c r="AI1374" s="5"/>
      <c r="AJ1374" s="6"/>
      <c r="AK1374" s="6"/>
      <c r="AL1374" s="12" t="str">
        <f t="shared" si="217"/>
        <v/>
      </c>
      <c r="AM1374" s="5"/>
      <c r="AN1374" s="27" t="str">
        <f t="shared" si="218"/>
        <v/>
      </c>
      <c r="AO1374" s="5"/>
      <c r="AP1374" s="5"/>
      <c r="AQ1374" s="6"/>
      <c r="AR1374" s="12" t="str">
        <f t="shared" si="219"/>
        <v/>
      </c>
      <c r="AS1374" s="6"/>
      <c r="AT1374" s="5"/>
      <c r="AU1374" s="53"/>
      <c r="AV1374" s="53"/>
      <c r="AW1374" s="54"/>
      <c r="AX1374" s="15" t="str">
        <f t="shared" si="220"/>
        <v/>
      </c>
      <c r="AY1374" s="5"/>
      <c r="AZ1374" s="27" t="str">
        <f>IFERROR(VLOOKUP(AY1374,vlookup!A$2:I$331,2,FALSE),"")</f>
        <v/>
      </c>
      <c r="BA1374" s="27" t="str">
        <f>IFERROR(VLOOKUP(AY1374,vlookup!A$2:I$331,3,FALSE),"")</f>
        <v/>
      </c>
      <c r="BB1374" s="5"/>
      <c r="BC1374" s="27" t="str">
        <f>IFERROR(VLOOKUP(BB1374,vlookup!D$2:E$331,2,FALSE),"")</f>
        <v/>
      </c>
      <c r="BD1374" s="5"/>
      <c r="BE1374" s="27" t="str">
        <f t="shared" si="221"/>
        <v/>
      </c>
      <c r="BF1374" s="27" t="str">
        <f>IFERROR(VLOOKUP(BE1374,vlookup!G$2:I$331,2,FALSE),"")</f>
        <v/>
      </c>
      <c r="BG1374" s="27" t="str">
        <f>IFERROR(VLOOKUP(BE1374,vlookup!G$2:I$331,3,FALSE),"")</f>
        <v/>
      </c>
      <c r="BH1374" s="5"/>
      <c r="BI1374" s="6"/>
      <c r="BJ1374" s="6"/>
      <c r="BK1374" s="6"/>
      <c r="BL1374" s="6"/>
    </row>
    <row r="1375" spans="1:64">
      <c r="A1375" s="4"/>
      <c r="B1375" s="5"/>
      <c r="C1375" s="27" t="str">
        <f>IFERROR(VLOOKUP(B1375,vlookup!A$2:I$331,2,FALSE),"")</f>
        <v/>
      </c>
      <c r="D1375" s="27" t="str">
        <f>IFERROR(VLOOKUP(B1375,vlookup!A$2:I$331,3,FALSE),"")</f>
        <v/>
      </c>
      <c r="E1375" s="5"/>
      <c r="F1375" s="27" t="str">
        <f>IFERROR(VLOOKUP(E1375,vlookup!D$2:E$331,2,FALSE),"")</f>
        <v/>
      </c>
      <c r="G1375" s="5"/>
      <c r="H1375" s="27" t="str">
        <f t="shared" si="212"/>
        <v/>
      </c>
      <c r="I1375" s="27" t="str">
        <f>IFERROR(VLOOKUP(H1375,vlookup!G$2:I$331,2,FALSE),"")</f>
        <v/>
      </c>
      <c r="J1375" s="27" t="str">
        <f>IFERROR(VLOOKUP(H1375,vlookup!G$2:I$331,3,FALSE),"")</f>
        <v/>
      </c>
      <c r="K1375" s="5"/>
      <c r="L1375" s="6"/>
      <c r="M1375" s="6"/>
      <c r="N1375" s="6"/>
      <c r="O1375" s="6"/>
      <c r="P1375" s="6"/>
      <c r="Q1375" s="14" t="str">
        <f t="shared" si="213"/>
        <v/>
      </c>
      <c r="R1375" s="5"/>
      <c r="S1375" s="6"/>
      <c r="T1375" s="6"/>
      <c r="U1375" s="5"/>
      <c r="V1375" s="45">
        <f t="shared" si="214"/>
        <v>0</v>
      </c>
      <c r="W1375" s="45">
        <f t="shared" si="215"/>
        <v>0</v>
      </c>
      <c r="X1375" s="45" t="e">
        <f t="shared" si="216"/>
        <v>#VALUE!</v>
      </c>
      <c r="Y1375" s="45">
        <f>IFERROR(VALUE(V1375),VLOOKUP(V1375,DayReplace[],2,0))</f>
        <v>0</v>
      </c>
      <c r="Z1375" s="45">
        <f>IF(V1375=0,1,
IF(OR(AND(COUNTIF(Table12[Normal and Leap Years],X1375),AA1375=3,Y1375=30),
AND(COUNTIF(Table9[MM Year],X1375),COUNTIF(Table13[Always 29-Day Months],AA1375),Y1375=30)),Y1375
-1,Y1375))</f>
        <v>1</v>
      </c>
      <c r="AA1375" s="45">
        <f>IFERROR(VALUE(W1375),VLOOKUP(W1375,MonthReplace[],2,0))</f>
        <v>0</v>
      </c>
      <c r="AB1375" s="45" t="e">
        <f>IF(COUNTIF(Table9[MM Year],X1375),VLOOKUP(AA1375,MonthSerial[],VLOOKUP(X1375,Table9[],3,0)+2,0),DATE(X1375,AA1375,0)-AC1375)</f>
        <v>#VALUE!</v>
      </c>
      <c r="AC1375" s="45" t="e">
        <f>IF(COUNTIF(Table9[MM Year],X1375),
VLOOKUP(X1375,Table9[],5,0),
DATE(X1375,1,0))</f>
        <v>#VALUE!</v>
      </c>
      <c r="AD1375" s="46" t="e">
        <f>IF(AA1375=0,DATE(YEAR(AC1375+1),7,16),
IF(V1375=0,IF(COUNTIF(Table9[MM Year],X1375),AC1375+AB1375+Z1375+15-DAY(AC1375+AB1375+Z1375+15)+16,AC1375+AB1375+Z1375-DAY(AC1375+AB1375+Z1375)+16),
IF(COUNTIF(Table9[MM Year],X1375),
IF(AC1375+AB1375+Z1375&lt;VLOOKUP(X1375,Table9[],7,0),AC1375
+AB1375+Z1375+VLOOKUP(X1375,Table9[],4,0),AC1375+AB1375+Z1375),AC1375
+AB1375+Z1375)))</f>
        <v>#VALUE!</v>
      </c>
      <c r="AE1375" s="42"/>
      <c r="AF1375" s="15" t="str">
        <f>IFERROR(IF(COUNTIF(Table9[MM Year],X1375),
IF(AD1375&lt;VLOOKUP(X1375,Table9[],7,0),AD1375
+VLOOKUP(X1375,Table9[],4,0),AD1375),AD1375
),"")</f>
        <v/>
      </c>
      <c r="AG1375" s="5"/>
      <c r="AH1375" s="5"/>
      <c r="AI1375" s="5"/>
      <c r="AJ1375" s="6"/>
      <c r="AK1375" s="6"/>
      <c r="AL1375" s="12" t="str">
        <f t="shared" si="217"/>
        <v/>
      </c>
      <c r="AM1375" s="5"/>
      <c r="AN1375" s="27" t="str">
        <f t="shared" si="218"/>
        <v/>
      </c>
      <c r="AO1375" s="5"/>
      <c r="AP1375" s="5"/>
      <c r="AQ1375" s="6"/>
      <c r="AR1375" s="12" t="str">
        <f t="shared" si="219"/>
        <v/>
      </c>
      <c r="AS1375" s="6"/>
      <c r="AT1375" s="5"/>
      <c r="AU1375" s="53"/>
      <c r="AV1375" s="53"/>
      <c r="AW1375" s="54"/>
      <c r="AX1375" s="15" t="str">
        <f t="shared" si="220"/>
        <v/>
      </c>
      <c r="AY1375" s="5"/>
      <c r="AZ1375" s="27" t="str">
        <f>IFERROR(VLOOKUP(AY1375,vlookup!A$2:I$331,2,FALSE),"")</f>
        <v/>
      </c>
      <c r="BA1375" s="27" t="str">
        <f>IFERROR(VLOOKUP(AY1375,vlookup!A$2:I$331,3,FALSE),"")</f>
        <v/>
      </c>
      <c r="BB1375" s="5"/>
      <c r="BC1375" s="27" t="str">
        <f>IFERROR(VLOOKUP(BB1375,vlookup!D$2:E$331,2,FALSE),"")</f>
        <v/>
      </c>
      <c r="BD1375" s="5"/>
      <c r="BE1375" s="27" t="str">
        <f t="shared" si="221"/>
        <v/>
      </c>
      <c r="BF1375" s="27" t="str">
        <f>IFERROR(VLOOKUP(BE1375,vlookup!G$2:I$331,2,FALSE),"")</f>
        <v/>
      </c>
      <c r="BG1375" s="27" t="str">
        <f>IFERROR(VLOOKUP(BE1375,vlookup!G$2:I$331,3,FALSE),"")</f>
        <v/>
      </c>
      <c r="BH1375" s="5"/>
      <c r="BI1375" s="6"/>
      <c r="BJ1375" s="6"/>
      <c r="BK1375" s="6"/>
      <c r="BL1375" s="6"/>
    </row>
    <row r="1376" spans="1:64">
      <c r="A1376" s="4"/>
      <c r="B1376" s="5"/>
      <c r="C1376" s="27" t="str">
        <f>IFERROR(VLOOKUP(B1376,vlookup!A$2:I$331,2,FALSE),"")</f>
        <v/>
      </c>
      <c r="D1376" s="27" t="str">
        <f>IFERROR(VLOOKUP(B1376,vlookup!A$2:I$331,3,FALSE),"")</f>
        <v/>
      </c>
      <c r="E1376" s="5"/>
      <c r="F1376" s="27" t="str">
        <f>IFERROR(VLOOKUP(E1376,vlookup!D$2:E$331,2,FALSE),"")</f>
        <v/>
      </c>
      <c r="G1376" s="5"/>
      <c r="H1376" s="27" t="str">
        <f t="shared" si="212"/>
        <v/>
      </c>
      <c r="I1376" s="27" t="str">
        <f>IFERROR(VLOOKUP(H1376,vlookup!G$2:I$331,2,FALSE),"")</f>
        <v/>
      </c>
      <c r="J1376" s="27" t="str">
        <f>IFERROR(VLOOKUP(H1376,vlookup!G$2:I$331,3,FALSE),"")</f>
        <v/>
      </c>
      <c r="K1376" s="5"/>
      <c r="L1376" s="6"/>
      <c r="M1376" s="6"/>
      <c r="N1376" s="6"/>
      <c r="O1376" s="6"/>
      <c r="P1376" s="6"/>
      <c r="Q1376" s="14" t="str">
        <f t="shared" si="213"/>
        <v/>
      </c>
      <c r="R1376" s="5"/>
      <c r="S1376" s="6"/>
      <c r="T1376" s="6"/>
      <c r="U1376" s="5"/>
      <c r="V1376" s="45">
        <f t="shared" si="214"/>
        <v>0</v>
      </c>
      <c r="W1376" s="45">
        <f t="shared" si="215"/>
        <v>0</v>
      </c>
      <c r="X1376" s="45" t="e">
        <f t="shared" si="216"/>
        <v>#VALUE!</v>
      </c>
      <c r="Y1376" s="45">
        <f>IFERROR(VALUE(V1376),VLOOKUP(V1376,DayReplace[],2,0))</f>
        <v>0</v>
      </c>
      <c r="Z1376" s="45">
        <f>IF(V1376=0,1,
IF(OR(AND(COUNTIF(Table12[Normal and Leap Years],X1376),AA1376=3,Y1376=30),
AND(COUNTIF(Table9[MM Year],X1376),COUNTIF(Table13[Always 29-Day Months],AA1376),Y1376=30)),Y1376
-1,Y1376))</f>
        <v>1</v>
      </c>
      <c r="AA1376" s="45">
        <f>IFERROR(VALUE(W1376),VLOOKUP(W1376,MonthReplace[],2,0))</f>
        <v>0</v>
      </c>
      <c r="AB1376" s="45" t="e">
        <f>IF(COUNTIF(Table9[MM Year],X1376),VLOOKUP(AA1376,MonthSerial[],VLOOKUP(X1376,Table9[],3,0)+2,0),DATE(X1376,AA1376,0)-AC1376)</f>
        <v>#VALUE!</v>
      </c>
      <c r="AC1376" s="45" t="e">
        <f>IF(COUNTIF(Table9[MM Year],X1376),
VLOOKUP(X1376,Table9[],5,0),
DATE(X1376,1,0))</f>
        <v>#VALUE!</v>
      </c>
      <c r="AD1376" s="46" t="e">
        <f>IF(AA1376=0,DATE(YEAR(AC1376+1),7,16),
IF(V1376=0,IF(COUNTIF(Table9[MM Year],X1376),AC1376+AB1376+Z1376+15-DAY(AC1376+AB1376+Z1376+15)+16,AC1376+AB1376+Z1376-DAY(AC1376+AB1376+Z1376)+16),
IF(COUNTIF(Table9[MM Year],X1376),
IF(AC1376+AB1376+Z1376&lt;VLOOKUP(X1376,Table9[],7,0),AC1376
+AB1376+Z1376+VLOOKUP(X1376,Table9[],4,0),AC1376+AB1376+Z1376),AC1376
+AB1376+Z1376)))</f>
        <v>#VALUE!</v>
      </c>
      <c r="AE1376" s="42"/>
      <c r="AF1376" s="15" t="str">
        <f>IFERROR(IF(COUNTIF(Table9[MM Year],X1376),
IF(AD1376&lt;VLOOKUP(X1376,Table9[],7,0),AD1376
+VLOOKUP(X1376,Table9[],4,0),AD1376),AD1376
),"")</f>
        <v/>
      </c>
      <c r="AG1376" s="5"/>
      <c r="AH1376" s="5"/>
      <c r="AI1376" s="5"/>
      <c r="AJ1376" s="6"/>
      <c r="AK1376" s="6"/>
      <c r="AL1376" s="12" t="str">
        <f t="shared" si="217"/>
        <v/>
      </c>
      <c r="AM1376" s="5"/>
      <c r="AN1376" s="27" t="str">
        <f t="shared" si="218"/>
        <v/>
      </c>
      <c r="AO1376" s="5"/>
      <c r="AP1376" s="5"/>
      <c r="AQ1376" s="6"/>
      <c r="AR1376" s="12" t="str">
        <f t="shared" si="219"/>
        <v/>
      </c>
      <c r="AS1376" s="6"/>
      <c r="AT1376" s="5"/>
      <c r="AU1376" s="53"/>
      <c r="AV1376" s="53"/>
      <c r="AW1376" s="54"/>
      <c r="AX1376" s="15" t="str">
        <f t="shared" si="220"/>
        <v/>
      </c>
      <c r="AY1376" s="5"/>
      <c r="AZ1376" s="27" t="str">
        <f>IFERROR(VLOOKUP(AY1376,vlookup!A$2:I$331,2,FALSE),"")</f>
        <v/>
      </c>
      <c r="BA1376" s="27" t="str">
        <f>IFERROR(VLOOKUP(AY1376,vlookup!A$2:I$331,3,FALSE),"")</f>
        <v/>
      </c>
      <c r="BB1376" s="5"/>
      <c r="BC1376" s="27" t="str">
        <f>IFERROR(VLOOKUP(BB1376,vlookup!D$2:E$331,2,FALSE),"")</f>
        <v/>
      </c>
      <c r="BD1376" s="5"/>
      <c r="BE1376" s="27" t="str">
        <f t="shared" si="221"/>
        <v/>
      </c>
      <c r="BF1376" s="27" t="str">
        <f>IFERROR(VLOOKUP(BE1376,vlookup!G$2:I$331,2,FALSE),"")</f>
        <v/>
      </c>
      <c r="BG1376" s="27" t="str">
        <f>IFERROR(VLOOKUP(BE1376,vlookup!G$2:I$331,3,FALSE),"")</f>
        <v/>
      </c>
      <c r="BH1376" s="5"/>
      <c r="BI1376" s="6"/>
      <c r="BJ1376" s="6"/>
      <c r="BK1376" s="6"/>
      <c r="BL1376" s="6"/>
    </row>
    <row r="1377" spans="1:64">
      <c r="A1377" s="4"/>
      <c r="B1377" s="5"/>
      <c r="C1377" s="27" t="str">
        <f>IFERROR(VLOOKUP(B1377,vlookup!A$2:I$331,2,FALSE),"")</f>
        <v/>
      </c>
      <c r="D1377" s="27" t="str">
        <f>IFERROR(VLOOKUP(B1377,vlookup!A$2:I$331,3,FALSE),"")</f>
        <v/>
      </c>
      <c r="E1377" s="5"/>
      <c r="F1377" s="27" t="str">
        <f>IFERROR(VLOOKUP(E1377,vlookup!D$2:E$331,2,FALSE),"")</f>
        <v/>
      </c>
      <c r="G1377" s="5"/>
      <c r="H1377" s="27" t="str">
        <f t="shared" si="212"/>
        <v/>
      </c>
      <c r="I1377" s="27" t="str">
        <f>IFERROR(VLOOKUP(H1377,vlookup!G$2:I$331,2,FALSE),"")</f>
        <v/>
      </c>
      <c r="J1377" s="27" t="str">
        <f>IFERROR(VLOOKUP(H1377,vlookup!G$2:I$331,3,FALSE),"")</f>
        <v/>
      </c>
      <c r="K1377" s="5"/>
      <c r="L1377" s="6"/>
      <c r="M1377" s="6"/>
      <c r="N1377" s="6"/>
      <c r="O1377" s="6"/>
      <c r="P1377" s="6"/>
      <c r="Q1377" s="14" t="str">
        <f t="shared" si="213"/>
        <v/>
      </c>
      <c r="R1377" s="5"/>
      <c r="S1377" s="6"/>
      <c r="T1377" s="6"/>
      <c r="U1377" s="5"/>
      <c r="V1377" s="45">
        <f t="shared" si="214"/>
        <v>0</v>
      </c>
      <c r="W1377" s="45">
        <f t="shared" si="215"/>
        <v>0</v>
      </c>
      <c r="X1377" s="45" t="e">
        <f t="shared" si="216"/>
        <v>#VALUE!</v>
      </c>
      <c r="Y1377" s="45">
        <f>IFERROR(VALUE(V1377),VLOOKUP(V1377,DayReplace[],2,0))</f>
        <v>0</v>
      </c>
      <c r="Z1377" s="45">
        <f>IF(V1377=0,1,
IF(OR(AND(COUNTIF(Table12[Normal and Leap Years],X1377),AA1377=3,Y1377=30),
AND(COUNTIF(Table9[MM Year],X1377),COUNTIF(Table13[Always 29-Day Months],AA1377),Y1377=30)),Y1377
-1,Y1377))</f>
        <v>1</v>
      </c>
      <c r="AA1377" s="45">
        <f>IFERROR(VALUE(W1377),VLOOKUP(W1377,MonthReplace[],2,0))</f>
        <v>0</v>
      </c>
      <c r="AB1377" s="45" t="e">
        <f>IF(COUNTIF(Table9[MM Year],X1377),VLOOKUP(AA1377,MonthSerial[],VLOOKUP(X1377,Table9[],3,0)+2,0),DATE(X1377,AA1377,0)-AC1377)</f>
        <v>#VALUE!</v>
      </c>
      <c r="AC1377" s="45" t="e">
        <f>IF(COUNTIF(Table9[MM Year],X1377),
VLOOKUP(X1377,Table9[],5,0),
DATE(X1377,1,0))</f>
        <v>#VALUE!</v>
      </c>
      <c r="AD1377" s="46" t="e">
        <f>IF(AA1377=0,DATE(YEAR(AC1377+1),7,16),
IF(V1377=0,IF(COUNTIF(Table9[MM Year],X1377),AC1377+AB1377+Z1377+15-DAY(AC1377+AB1377+Z1377+15)+16,AC1377+AB1377+Z1377-DAY(AC1377+AB1377+Z1377)+16),
IF(COUNTIF(Table9[MM Year],X1377),
IF(AC1377+AB1377+Z1377&lt;VLOOKUP(X1377,Table9[],7,0),AC1377
+AB1377+Z1377+VLOOKUP(X1377,Table9[],4,0),AC1377+AB1377+Z1377),AC1377
+AB1377+Z1377)))</f>
        <v>#VALUE!</v>
      </c>
      <c r="AE1377" s="42"/>
      <c r="AF1377" s="15" t="str">
        <f>IFERROR(IF(COUNTIF(Table9[MM Year],X1377),
IF(AD1377&lt;VLOOKUP(X1377,Table9[],7,0),AD1377
+VLOOKUP(X1377,Table9[],4,0),AD1377),AD1377
),"")</f>
        <v/>
      </c>
      <c r="AG1377" s="5"/>
      <c r="AH1377" s="5"/>
      <c r="AI1377" s="5"/>
      <c r="AJ1377" s="6"/>
      <c r="AK1377" s="6"/>
      <c r="AL1377" s="12" t="str">
        <f t="shared" si="217"/>
        <v/>
      </c>
      <c r="AM1377" s="5"/>
      <c r="AN1377" s="27" t="str">
        <f t="shared" si="218"/>
        <v/>
      </c>
      <c r="AO1377" s="5"/>
      <c r="AP1377" s="5"/>
      <c r="AQ1377" s="6"/>
      <c r="AR1377" s="12" t="str">
        <f t="shared" si="219"/>
        <v/>
      </c>
      <c r="AS1377" s="6"/>
      <c r="AT1377" s="5"/>
      <c r="AU1377" s="53"/>
      <c r="AV1377" s="53"/>
      <c r="AW1377" s="54"/>
      <c r="AX1377" s="15" t="str">
        <f t="shared" si="220"/>
        <v/>
      </c>
      <c r="AY1377" s="5"/>
      <c r="AZ1377" s="27" t="str">
        <f>IFERROR(VLOOKUP(AY1377,vlookup!A$2:I$331,2,FALSE),"")</f>
        <v/>
      </c>
      <c r="BA1377" s="27" t="str">
        <f>IFERROR(VLOOKUP(AY1377,vlookup!A$2:I$331,3,FALSE),"")</f>
        <v/>
      </c>
      <c r="BB1377" s="5"/>
      <c r="BC1377" s="27" t="str">
        <f>IFERROR(VLOOKUP(BB1377,vlookup!D$2:E$331,2,FALSE),"")</f>
        <v/>
      </c>
      <c r="BD1377" s="5"/>
      <c r="BE1377" s="27" t="str">
        <f t="shared" si="221"/>
        <v/>
      </c>
      <c r="BF1377" s="27" t="str">
        <f>IFERROR(VLOOKUP(BE1377,vlookup!G$2:I$331,2,FALSE),"")</f>
        <v/>
      </c>
      <c r="BG1377" s="27" t="str">
        <f>IFERROR(VLOOKUP(BE1377,vlookup!G$2:I$331,3,FALSE),"")</f>
        <v/>
      </c>
      <c r="BH1377" s="5"/>
      <c r="BI1377" s="6"/>
      <c r="BJ1377" s="6"/>
      <c r="BK1377" s="6"/>
      <c r="BL1377" s="6"/>
    </row>
    <row r="1378" spans="1:64">
      <c r="A1378" s="4"/>
      <c r="B1378" s="5"/>
      <c r="C1378" s="27" t="str">
        <f>IFERROR(VLOOKUP(B1378,vlookup!A$2:I$331,2,FALSE),"")</f>
        <v/>
      </c>
      <c r="D1378" s="27" t="str">
        <f>IFERROR(VLOOKUP(B1378,vlookup!A$2:I$331,3,FALSE),"")</f>
        <v/>
      </c>
      <c r="E1378" s="5"/>
      <c r="F1378" s="27" t="str">
        <f>IFERROR(VLOOKUP(E1378,vlookup!D$2:E$331,2,FALSE),"")</f>
        <v/>
      </c>
      <c r="G1378" s="5"/>
      <c r="H1378" s="27" t="str">
        <f t="shared" si="212"/>
        <v/>
      </c>
      <c r="I1378" s="27" t="str">
        <f>IFERROR(VLOOKUP(H1378,vlookup!G$2:I$331,2,FALSE),"")</f>
        <v/>
      </c>
      <c r="J1378" s="27" t="str">
        <f>IFERROR(VLOOKUP(H1378,vlookup!G$2:I$331,3,FALSE),"")</f>
        <v/>
      </c>
      <c r="K1378" s="5"/>
      <c r="L1378" s="6"/>
      <c r="M1378" s="6"/>
      <c r="N1378" s="6"/>
      <c r="O1378" s="6"/>
      <c r="P1378" s="6"/>
      <c r="Q1378" s="14" t="str">
        <f t="shared" si="213"/>
        <v/>
      </c>
      <c r="R1378" s="5"/>
      <c r="S1378" s="6"/>
      <c r="T1378" s="6"/>
      <c r="U1378" s="5"/>
      <c r="V1378" s="45">
        <f t="shared" si="214"/>
        <v>0</v>
      </c>
      <c r="W1378" s="45">
        <f t="shared" si="215"/>
        <v>0</v>
      </c>
      <c r="X1378" s="45" t="e">
        <f t="shared" si="216"/>
        <v>#VALUE!</v>
      </c>
      <c r="Y1378" s="45">
        <f>IFERROR(VALUE(V1378),VLOOKUP(V1378,DayReplace[],2,0))</f>
        <v>0</v>
      </c>
      <c r="Z1378" s="45">
        <f>IF(V1378=0,1,
IF(OR(AND(COUNTIF(Table12[Normal and Leap Years],X1378),AA1378=3,Y1378=30),
AND(COUNTIF(Table9[MM Year],X1378),COUNTIF(Table13[Always 29-Day Months],AA1378),Y1378=30)),Y1378
-1,Y1378))</f>
        <v>1</v>
      </c>
      <c r="AA1378" s="45">
        <f>IFERROR(VALUE(W1378),VLOOKUP(W1378,MonthReplace[],2,0))</f>
        <v>0</v>
      </c>
      <c r="AB1378" s="45" t="e">
        <f>IF(COUNTIF(Table9[MM Year],X1378),VLOOKUP(AA1378,MonthSerial[],VLOOKUP(X1378,Table9[],3,0)+2,0),DATE(X1378,AA1378,0)-AC1378)</f>
        <v>#VALUE!</v>
      </c>
      <c r="AC1378" s="45" t="e">
        <f>IF(COUNTIF(Table9[MM Year],X1378),
VLOOKUP(X1378,Table9[],5,0),
DATE(X1378,1,0))</f>
        <v>#VALUE!</v>
      </c>
      <c r="AD1378" s="46" t="e">
        <f>IF(AA1378=0,DATE(YEAR(AC1378+1),7,16),
IF(V1378=0,IF(COUNTIF(Table9[MM Year],X1378),AC1378+AB1378+Z1378+15-DAY(AC1378+AB1378+Z1378+15)+16,AC1378+AB1378+Z1378-DAY(AC1378+AB1378+Z1378)+16),
IF(COUNTIF(Table9[MM Year],X1378),
IF(AC1378+AB1378+Z1378&lt;VLOOKUP(X1378,Table9[],7,0),AC1378
+AB1378+Z1378+VLOOKUP(X1378,Table9[],4,0),AC1378+AB1378+Z1378),AC1378
+AB1378+Z1378)))</f>
        <v>#VALUE!</v>
      </c>
      <c r="AE1378" s="42"/>
      <c r="AF1378" s="15" t="str">
        <f>IFERROR(IF(COUNTIF(Table9[MM Year],X1378),
IF(AD1378&lt;VLOOKUP(X1378,Table9[],7,0),AD1378
+VLOOKUP(X1378,Table9[],4,0),AD1378),AD1378
),"")</f>
        <v/>
      </c>
      <c r="AG1378" s="5"/>
      <c r="AH1378" s="5"/>
      <c r="AI1378" s="5"/>
      <c r="AJ1378" s="6"/>
      <c r="AK1378" s="6"/>
      <c r="AL1378" s="12" t="str">
        <f t="shared" si="217"/>
        <v/>
      </c>
      <c r="AM1378" s="5"/>
      <c r="AN1378" s="27" t="str">
        <f t="shared" si="218"/>
        <v/>
      </c>
      <c r="AO1378" s="5"/>
      <c r="AP1378" s="5"/>
      <c r="AQ1378" s="6"/>
      <c r="AR1378" s="12" t="str">
        <f t="shared" si="219"/>
        <v/>
      </c>
      <c r="AS1378" s="6"/>
      <c r="AT1378" s="5"/>
      <c r="AU1378" s="53"/>
      <c r="AV1378" s="53"/>
      <c r="AW1378" s="54"/>
      <c r="AX1378" s="15" t="str">
        <f t="shared" si="220"/>
        <v/>
      </c>
      <c r="AY1378" s="5"/>
      <c r="AZ1378" s="27" t="str">
        <f>IFERROR(VLOOKUP(AY1378,vlookup!A$2:I$331,2,FALSE),"")</f>
        <v/>
      </c>
      <c r="BA1378" s="27" t="str">
        <f>IFERROR(VLOOKUP(AY1378,vlookup!A$2:I$331,3,FALSE),"")</f>
        <v/>
      </c>
      <c r="BB1378" s="5"/>
      <c r="BC1378" s="27" t="str">
        <f>IFERROR(VLOOKUP(BB1378,vlookup!D$2:E$331,2,FALSE),"")</f>
        <v/>
      </c>
      <c r="BD1378" s="5"/>
      <c r="BE1378" s="27" t="str">
        <f t="shared" si="221"/>
        <v/>
      </c>
      <c r="BF1378" s="27" t="str">
        <f>IFERROR(VLOOKUP(BE1378,vlookup!G$2:I$331,2,FALSE),"")</f>
        <v/>
      </c>
      <c r="BG1378" s="27" t="str">
        <f>IFERROR(VLOOKUP(BE1378,vlookup!G$2:I$331,3,FALSE),"")</f>
        <v/>
      </c>
      <c r="BH1378" s="5"/>
      <c r="BI1378" s="6"/>
      <c r="BJ1378" s="6"/>
      <c r="BK1378" s="6"/>
      <c r="BL1378" s="6"/>
    </row>
    <row r="1379" spans="1:64">
      <c r="A1379" s="4"/>
      <c r="B1379" s="5"/>
      <c r="C1379" s="27" t="str">
        <f>IFERROR(VLOOKUP(B1379,vlookup!A$2:I$331,2,FALSE),"")</f>
        <v/>
      </c>
      <c r="D1379" s="27" t="str">
        <f>IFERROR(VLOOKUP(B1379,vlookup!A$2:I$331,3,FALSE),"")</f>
        <v/>
      </c>
      <c r="E1379" s="5"/>
      <c r="F1379" s="27" t="str">
        <f>IFERROR(VLOOKUP(E1379,vlookup!D$2:E$331,2,FALSE),"")</f>
        <v/>
      </c>
      <c r="G1379" s="5"/>
      <c r="H1379" s="27" t="str">
        <f t="shared" si="212"/>
        <v/>
      </c>
      <c r="I1379" s="27" t="str">
        <f>IFERROR(VLOOKUP(H1379,vlookup!G$2:I$331,2,FALSE),"")</f>
        <v/>
      </c>
      <c r="J1379" s="27" t="str">
        <f>IFERROR(VLOOKUP(H1379,vlookup!G$2:I$331,3,FALSE),"")</f>
        <v/>
      </c>
      <c r="K1379" s="5"/>
      <c r="L1379" s="6"/>
      <c r="M1379" s="6"/>
      <c r="N1379" s="6"/>
      <c r="O1379" s="6"/>
      <c r="P1379" s="6"/>
      <c r="Q1379" s="14" t="str">
        <f t="shared" si="213"/>
        <v/>
      </c>
      <c r="R1379" s="5"/>
      <c r="S1379" s="6"/>
      <c r="T1379" s="6"/>
      <c r="U1379" s="5"/>
      <c r="V1379" s="45">
        <f t="shared" si="214"/>
        <v>0</v>
      </c>
      <c r="W1379" s="45">
        <f t="shared" si="215"/>
        <v>0</v>
      </c>
      <c r="X1379" s="45" t="e">
        <f t="shared" si="216"/>
        <v>#VALUE!</v>
      </c>
      <c r="Y1379" s="45">
        <f>IFERROR(VALUE(V1379),VLOOKUP(V1379,DayReplace[],2,0))</f>
        <v>0</v>
      </c>
      <c r="Z1379" s="45">
        <f>IF(V1379=0,1,
IF(OR(AND(COUNTIF(Table12[Normal and Leap Years],X1379),AA1379=3,Y1379=30),
AND(COUNTIF(Table9[MM Year],X1379),COUNTIF(Table13[Always 29-Day Months],AA1379),Y1379=30)),Y1379
-1,Y1379))</f>
        <v>1</v>
      </c>
      <c r="AA1379" s="45">
        <f>IFERROR(VALUE(W1379),VLOOKUP(W1379,MonthReplace[],2,0))</f>
        <v>0</v>
      </c>
      <c r="AB1379" s="45" t="e">
        <f>IF(COUNTIF(Table9[MM Year],X1379),VLOOKUP(AA1379,MonthSerial[],VLOOKUP(X1379,Table9[],3,0)+2,0),DATE(X1379,AA1379,0)-AC1379)</f>
        <v>#VALUE!</v>
      </c>
      <c r="AC1379" s="45" t="e">
        <f>IF(COUNTIF(Table9[MM Year],X1379),
VLOOKUP(X1379,Table9[],5,0),
DATE(X1379,1,0))</f>
        <v>#VALUE!</v>
      </c>
      <c r="AD1379" s="46" t="e">
        <f>IF(AA1379=0,DATE(YEAR(AC1379+1),7,16),
IF(V1379=0,IF(COUNTIF(Table9[MM Year],X1379),AC1379+AB1379+Z1379+15-DAY(AC1379+AB1379+Z1379+15)+16,AC1379+AB1379+Z1379-DAY(AC1379+AB1379+Z1379)+16),
IF(COUNTIF(Table9[MM Year],X1379),
IF(AC1379+AB1379+Z1379&lt;VLOOKUP(X1379,Table9[],7,0),AC1379
+AB1379+Z1379+VLOOKUP(X1379,Table9[],4,0),AC1379+AB1379+Z1379),AC1379
+AB1379+Z1379)))</f>
        <v>#VALUE!</v>
      </c>
      <c r="AE1379" s="42"/>
      <c r="AF1379" s="15" t="str">
        <f>IFERROR(IF(COUNTIF(Table9[MM Year],X1379),
IF(AD1379&lt;VLOOKUP(X1379,Table9[],7,0),AD1379
+VLOOKUP(X1379,Table9[],4,0),AD1379),AD1379
),"")</f>
        <v/>
      </c>
      <c r="AG1379" s="5"/>
      <c r="AH1379" s="5"/>
      <c r="AI1379" s="5"/>
      <c r="AJ1379" s="6"/>
      <c r="AK1379" s="6"/>
      <c r="AL1379" s="12" t="str">
        <f t="shared" si="217"/>
        <v/>
      </c>
      <c r="AM1379" s="5"/>
      <c r="AN1379" s="27" t="str">
        <f t="shared" si="218"/>
        <v/>
      </c>
      <c r="AO1379" s="5"/>
      <c r="AP1379" s="5"/>
      <c r="AQ1379" s="6"/>
      <c r="AR1379" s="12" t="str">
        <f t="shared" si="219"/>
        <v/>
      </c>
      <c r="AS1379" s="6"/>
      <c r="AT1379" s="5"/>
      <c r="AU1379" s="53"/>
      <c r="AV1379" s="53"/>
      <c r="AW1379" s="54"/>
      <c r="AX1379" s="15" t="str">
        <f t="shared" si="220"/>
        <v/>
      </c>
      <c r="AY1379" s="5"/>
      <c r="AZ1379" s="27" t="str">
        <f>IFERROR(VLOOKUP(AY1379,vlookup!A$2:I$331,2,FALSE),"")</f>
        <v/>
      </c>
      <c r="BA1379" s="27" t="str">
        <f>IFERROR(VLOOKUP(AY1379,vlookup!A$2:I$331,3,FALSE),"")</f>
        <v/>
      </c>
      <c r="BB1379" s="5"/>
      <c r="BC1379" s="27" t="str">
        <f>IFERROR(VLOOKUP(BB1379,vlookup!D$2:E$331,2,FALSE),"")</f>
        <v/>
      </c>
      <c r="BD1379" s="5"/>
      <c r="BE1379" s="27" t="str">
        <f t="shared" si="221"/>
        <v/>
      </c>
      <c r="BF1379" s="27" t="str">
        <f>IFERROR(VLOOKUP(BE1379,vlookup!G$2:I$331,2,FALSE),"")</f>
        <v/>
      </c>
      <c r="BG1379" s="27" t="str">
        <f>IFERROR(VLOOKUP(BE1379,vlookup!G$2:I$331,3,FALSE),"")</f>
        <v/>
      </c>
      <c r="BH1379" s="5"/>
      <c r="BI1379" s="6"/>
      <c r="BJ1379" s="6"/>
      <c r="BK1379" s="6"/>
      <c r="BL1379" s="6"/>
    </row>
    <row r="1380" spans="1:64">
      <c r="A1380" s="4"/>
      <c r="B1380" s="5"/>
      <c r="C1380" s="27" t="str">
        <f>IFERROR(VLOOKUP(B1380,vlookup!A$2:I$331,2,FALSE),"")</f>
        <v/>
      </c>
      <c r="D1380" s="27" t="str">
        <f>IFERROR(VLOOKUP(B1380,vlookup!A$2:I$331,3,FALSE),"")</f>
        <v/>
      </c>
      <c r="E1380" s="5"/>
      <c r="F1380" s="27" t="str">
        <f>IFERROR(VLOOKUP(E1380,vlookup!D$2:E$331,2,FALSE),"")</f>
        <v/>
      </c>
      <c r="G1380" s="5"/>
      <c r="H1380" s="27" t="str">
        <f t="shared" si="212"/>
        <v/>
      </c>
      <c r="I1380" s="27" t="str">
        <f>IFERROR(VLOOKUP(H1380,vlookup!G$2:I$331,2,FALSE),"")</f>
        <v/>
      </c>
      <c r="J1380" s="27" t="str">
        <f>IFERROR(VLOOKUP(H1380,vlookup!G$2:I$331,3,FALSE),"")</f>
        <v/>
      </c>
      <c r="K1380" s="5"/>
      <c r="L1380" s="6"/>
      <c r="M1380" s="6"/>
      <c r="N1380" s="6"/>
      <c r="O1380" s="6"/>
      <c r="P1380" s="6"/>
      <c r="Q1380" s="14" t="str">
        <f t="shared" si="213"/>
        <v/>
      </c>
      <c r="R1380" s="5"/>
      <c r="S1380" s="6"/>
      <c r="T1380" s="6"/>
      <c r="U1380" s="5"/>
      <c r="V1380" s="45">
        <f t="shared" si="214"/>
        <v>0</v>
      </c>
      <c r="W1380" s="45">
        <f t="shared" si="215"/>
        <v>0</v>
      </c>
      <c r="X1380" s="45" t="e">
        <f t="shared" si="216"/>
        <v>#VALUE!</v>
      </c>
      <c r="Y1380" s="45">
        <f>IFERROR(VALUE(V1380),VLOOKUP(V1380,DayReplace[],2,0))</f>
        <v>0</v>
      </c>
      <c r="Z1380" s="45">
        <f>IF(V1380=0,1,
IF(OR(AND(COUNTIF(Table12[Normal and Leap Years],X1380),AA1380=3,Y1380=30),
AND(COUNTIF(Table9[MM Year],X1380),COUNTIF(Table13[Always 29-Day Months],AA1380),Y1380=30)),Y1380
-1,Y1380))</f>
        <v>1</v>
      </c>
      <c r="AA1380" s="45">
        <f>IFERROR(VALUE(W1380),VLOOKUP(W1380,MonthReplace[],2,0))</f>
        <v>0</v>
      </c>
      <c r="AB1380" s="45" t="e">
        <f>IF(COUNTIF(Table9[MM Year],X1380),VLOOKUP(AA1380,MonthSerial[],VLOOKUP(X1380,Table9[],3,0)+2,0),DATE(X1380,AA1380,0)-AC1380)</f>
        <v>#VALUE!</v>
      </c>
      <c r="AC1380" s="45" t="e">
        <f>IF(COUNTIF(Table9[MM Year],X1380),
VLOOKUP(X1380,Table9[],5,0),
DATE(X1380,1,0))</f>
        <v>#VALUE!</v>
      </c>
      <c r="AD1380" s="46" t="e">
        <f>IF(AA1380=0,DATE(YEAR(AC1380+1),7,16),
IF(V1380=0,IF(COUNTIF(Table9[MM Year],X1380),AC1380+AB1380+Z1380+15-DAY(AC1380+AB1380+Z1380+15)+16,AC1380+AB1380+Z1380-DAY(AC1380+AB1380+Z1380)+16),
IF(COUNTIF(Table9[MM Year],X1380),
IF(AC1380+AB1380+Z1380&lt;VLOOKUP(X1380,Table9[],7,0),AC1380
+AB1380+Z1380+VLOOKUP(X1380,Table9[],4,0),AC1380+AB1380+Z1380),AC1380
+AB1380+Z1380)))</f>
        <v>#VALUE!</v>
      </c>
      <c r="AE1380" s="42"/>
      <c r="AF1380" s="15" t="str">
        <f>IFERROR(IF(COUNTIF(Table9[MM Year],X1380),
IF(AD1380&lt;VLOOKUP(X1380,Table9[],7,0),AD1380
+VLOOKUP(X1380,Table9[],4,0),AD1380),AD1380
),"")</f>
        <v/>
      </c>
      <c r="AG1380" s="5"/>
      <c r="AH1380" s="5"/>
      <c r="AI1380" s="5"/>
      <c r="AJ1380" s="6"/>
      <c r="AK1380" s="6"/>
      <c r="AL1380" s="12" t="str">
        <f t="shared" si="217"/>
        <v/>
      </c>
      <c r="AM1380" s="5"/>
      <c r="AN1380" s="27" t="str">
        <f t="shared" si="218"/>
        <v/>
      </c>
      <c r="AO1380" s="5"/>
      <c r="AP1380" s="5"/>
      <c r="AQ1380" s="6"/>
      <c r="AR1380" s="12" t="str">
        <f t="shared" si="219"/>
        <v/>
      </c>
      <c r="AS1380" s="6"/>
      <c r="AT1380" s="5"/>
      <c r="AU1380" s="53"/>
      <c r="AV1380" s="53"/>
      <c r="AW1380" s="54"/>
      <c r="AX1380" s="15" t="str">
        <f t="shared" si="220"/>
        <v/>
      </c>
      <c r="AY1380" s="5"/>
      <c r="AZ1380" s="27" t="str">
        <f>IFERROR(VLOOKUP(AY1380,vlookup!A$2:I$331,2,FALSE),"")</f>
        <v/>
      </c>
      <c r="BA1380" s="27" t="str">
        <f>IFERROR(VLOOKUP(AY1380,vlookup!A$2:I$331,3,FALSE),"")</f>
        <v/>
      </c>
      <c r="BB1380" s="5"/>
      <c r="BC1380" s="27" t="str">
        <f>IFERROR(VLOOKUP(BB1380,vlookup!D$2:E$331,2,FALSE),"")</f>
        <v/>
      </c>
      <c r="BD1380" s="5"/>
      <c r="BE1380" s="27" t="str">
        <f t="shared" si="221"/>
        <v/>
      </c>
      <c r="BF1380" s="27" t="str">
        <f>IFERROR(VLOOKUP(BE1380,vlookup!G$2:I$331,2,FALSE),"")</f>
        <v/>
      </c>
      <c r="BG1380" s="27" t="str">
        <f>IFERROR(VLOOKUP(BE1380,vlookup!G$2:I$331,3,FALSE),"")</f>
        <v/>
      </c>
      <c r="BH1380" s="5"/>
      <c r="BI1380" s="6"/>
      <c r="BJ1380" s="6"/>
      <c r="BK1380" s="6"/>
      <c r="BL1380" s="6"/>
    </row>
    <row r="1381" spans="1:64">
      <c r="A1381" s="4"/>
      <c r="B1381" s="5"/>
      <c r="C1381" s="27" t="str">
        <f>IFERROR(VLOOKUP(B1381,vlookup!A$2:I$331,2,FALSE),"")</f>
        <v/>
      </c>
      <c r="D1381" s="27" t="str">
        <f>IFERROR(VLOOKUP(B1381,vlookup!A$2:I$331,3,FALSE),"")</f>
        <v/>
      </c>
      <c r="E1381" s="5"/>
      <c r="F1381" s="27" t="str">
        <f>IFERROR(VLOOKUP(E1381,vlookup!D$2:E$331,2,FALSE),"")</f>
        <v/>
      </c>
      <c r="G1381" s="5"/>
      <c r="H1381" s="27" t="str">
        <f t="shared" si="212"/>
        <v/>
      </c>
      <c r="I1381" s="27" t="str">
        <f>IFERROR(VLOOKUP(H1381,vlookup!G$2:I$331,2,FALSE),"")</f>
        <v/>
      </c>
      <c r="J1381" s="27" t="str">
        <f>IFERROR(VLOOKUP(H1381,vlookup!G$2:I$331,3,FALSE),"")</f>
        <v/>
      </c>
      <c r="K1381" s="5"/>
      <c r="L1381" s="6"/>
      <c r="M1381" s="6"/>
      <c r="N1381" s="6"/>
      <c r="O1381" s="6"/>
      <c r="P1381" s="6"/>
      <c r="Q1381" s="14" t="str">
        <f t="shared" si="213"/>
        <v/>
      </c>
      <c r="R1381" s="5"/>
      <c r="S1381" s="6"/>
      <c r="T1381" s="6"/>
      <c r="U1381" s="5"/>
      <c r="V1381" s="45">
        <f t="shared" si="214"/>
        <v>0</v>
      </c>
      <c r="W1381" s="45">
        <f t="shared" si="215"/>
        <v>0</v>
      </c>
      <c r="X1381" s="45" t="e">
        <f t="shared" si="216"/>
        <v>#VALUE!</v>
      </c>
      <c r="Y1381" s="45">
        <f>IFERROR(VALUE(V1381),VLOOKUP(V1381,DayReplace[],2,0))</f>
        <v>0</v>
      </c>
      <c r="Z1381" s="45">
        <f>IF(V1381=0,1,
IF(OR(AND(COUNTIF(Table12[Normal and Leap Years],X1381),AA1381=3,Y1381=30),
AND(COUNTIF(Table9[MM Year],X1381),COUNTIF(Table13[Always 29-Day Months],AA1381),Y1381=30)),Y1381
-1,Y1381))</f>
        <v>1</v>
      </c>
      <c r="AA1381" s="45">
        <f>IFERROR(VALUE(W1381),VLOOKUP(W1381,MonthReplace[],2,0))</f>
        <v>0</v>
      </c>
      <c r="AB1381" s="45" t="e">
        <f>IF(COUNTIF(Table9[MM Year],X1381),VLOOKUP(AA1381,MonthSerial[],VLOOKUP(X1381,Table9[],3,0)+2,0),DATE(X1381,AA1381,0)-AC1381)</f>
        <v>#VALUE!</v>
      </c>
      <c r="AC1381" s="45" t="e">
        <f>IF(COUNTIF(Table9[MM Year],X1381),
VLOOKUP(X1381,Table9[],5,0),
DATE(X1381,1,0))</f>
        <v>#VALUE!</v>
      </c>
      <c r="AD1381" s="46" t="e">
        <f>IF(AA1381=0,DATE(YEAR(AC1381+1),7,16),
IF(V1381=0,IF(COUNTIF(Table9[MM Year],X1381),AC1381+AB1381+Z1381+15-DAY(AC1381+AB1381+Z1381+15)+16,AC1381+AB1381+Z1381-DAY(AC1381+AB1381+Z1381)+16),
IF(COUNTIF(Table9[MM Year],X1381),
IF(AC1381+AB1381+Z1381&lt;VLOOKUP(X1381,Table9[],7,0),AC1381
+AB1381+Z1381+VLOOKUP(X1381,Table9[],4,0),AC1381+AB1381+Z1381),AC1381
+AB1381+Z1381)))</f>
        <v>#VALUE!</v>
      </c>
      <c r="AE1381" s="42"/>
      <c r="AF1381" s="15" t="str">
        <f>IFERROR(IF(COUNTIF(Table9[MM Year],X1381),
IF(AD1381&lt;VLOOKUP(X1381,Table9[],7,0),AD1381
+VLOOKUP(X1381,Table9[],4,0),AD1381),AD1381
),"")</f>
        <v/>
      </c>
      <c r="AG1381" s="5"/>
      <c r="AH1381" s="5"/>
      <c r="AI1381" s="5"/>
      <c r="AJ1381" s="6"/>
      <c r="AK1381" s="6"/>
      <c r="AL1381" s="12" t="str">
        <f t="shared" si="217"/>
        <v/>
      </c>
      <c r="AM1381" s="5"/>
      <c r="AN1381" s="27" t="str">
        <f t="shared" si="218"/>
        <v/>
      </c>
      <c r="AO1381" s="5"/>
      <c r="AP1381" s="5"/>
      <c r="AQ1381" s="6"/>
      <c r="AR1381" s="12" t="str">
        <f t="shared" si="219"/>
        <v/>
      </c>
      <c r="AS1381" s="6"/>
      <c r="AT1381" s="5"/>
      <c r="AU1381" s="53"/>
      <c r="AV1381" s="53"/>
      <c r="AW1381" s="54"/>
      <c r="AX1381" s="15" t="str">
        <f t="shared" si="220"/>
        <v/>
      </c>
      <c r="AY1381" s="5"/>
      <c r="AZ1381" s="27" t="str">
        <f>IFERROR(VLOOKUP(AY1381,vlookup!A$2:I$331,2,FALSE),"")</f>
        <v/>
      </c>
      <c r="BA1381" s="27" t="str">
        <f>IFERROR(VLOOKUP(AY1381,vlookup!A$2:I$331,3,FALSE),"")</f>
        <v/>
      </c>
      <c r="BB1381" s="5"/>
      <c r="BC1381" s="27" t="str">
        <f>IFERROR(VLOOKUP(BB1381,vlookup!D$2:E$331,2,FALSE),"")</f>
        <v/>
      </c>
      <c r="BD1381" s="5"/>
      <c r="BE1381" s="27" t="str">
        <f t="shared" si="221"/>
        <v/>
      </c>
      <c r="BF1381" s="27" t="str">
        <f>IFERROR(VLOOKUP(BE1381,vlookup!G$2:I$331,2,FALSE),"")</f>
        <v/>
      </c>
      <c r="BG1381" s="27" t="str">
        <f>IFERROR(VLOOKUP(BE1381,vlookup!G$2:I$331,3,FALSE),"")</f>
        <v/>
      </c>
      <c r="BH1381" s="5"/>
      <c r="BI1381" s="6"/>
      <c r="BJ1381" s="6"/>
      <c r="BK1381" s="6"/>
      <c r="BL1381" s="6"/>
    </row>
    <row r="1382" spans="1:64">
      <c r="A1382" s="4"/>
      <c r="B1382" s="5"/>
      <c r="C1382" s="27" t="str">
        <f>IFERROR(VLOOKUP(B1382,vlookup!A$2:I$331,2,FALSE),"")</f>
        <v/>
      </c>
      <c r="D1382" s="27" t="str">
        <f>IFERROR(VLOOKUP(B1382,vlookup!A$2:I$331,3,FALSE),"")</f>
        <v/>
      </c>
      <c r="E1382" s="5"/>
      <c r="F1382" s="27" t="str">
        <f>IFERROR(VLOOKUP(E1382,vlookup!D$2:E$331,2,FALSE),"")</f>
        <v/>
      </c>
      <c r="G1382" s="5"/>
      <c r="H1382" s="27" t="str">
        <f t="shared" si="212"/>
        <v/>
      </c>
      <c r="I1382" s="27" t="str">
        <f>IFERROR(VLOOKUP(H1382,vlookup!G$2:I$331,2,FALSE),"")</f>
        <v/>
      </c>
      <c r="J1382" s="27" t="str">
        <f>IFERROR(VLOOKUP(H1382,vlookup!G$2:I$331,3,FALSE),"")</f>
        <v/>
      </c>
      <c r="K1382" s="5"/>
      <c r="L1382" s="6"/>
      <c r="M1382" s="6"/>
      <c r="N1382" s="6"/>
      <c r="O1382" s="6"/>
      <c r="P1382" s="6"/>
      <c r="Q1382" s="14" t="str">
        <f t="shared" si="213"/>
        <v/>
      </c>
      <c r="R1382" s="5"/>
      <c r="S1382" s="6"/>
      <c r="T1382" s="6"/>
      <c r="U1382" s="5"/>
      <c r="V1382" s="45">
        <f t="shared" si="214"/>
        <v>0</v>
      </c>
      <c r="W1382" s="45">
        <f t="shared" si="215"/>
        <v>0</v>
      </c>
      <c r="X1382" s="45" t="e">
        <f t="shared" si="216"/>
        <v>#VALUE!</v>
      </c>
      <c r="Y1382" s="45">
        <f>IFERROR(VALUE(V1382),VLOOKUP(V1382,DayReplace[],2,0))</f>
        <v>0</v>
      </c>
      <c r="Z1382" s="45">
        <f>IF(V1382=0,1,
IF(OR(AND(COUNTIF(Table12[Normal and Leap Years],X1382),AA1382=3,Y1382=30),
AND(COUNTIF(Table9[MM Year],X1382),COUNTIF(Table13[Always 29-Day Months],AA1382),Y1382=30)),Y1382
-1,Y1382))</f>
        <v>1</v>
      </c>
      <c r="AA1382" s="45">
        <f>IFERROR(VALUE(W1382),VLOOKUP(W1382,MonthReplace[],2,0))</f>
        <v>0</v>
      </c>
      <c r="AB1382" s="45" t="e">
        <f>IF(COUNTIF(Table9[MM Year],X1382),VLOOKUP(AA1382,MonthSerial[],VLOOKUP(X1382,Table9[],3,0)+2,0),DATE(X1382,AA1382,0)-AC1382)</f>
        <v>#VALUE!</v>
      </c>
      <c r="AC1382" s="45" t="e">
        <f>IF(COUNTIF(Table9[MM Year],X1382),
VLOOKUP(X1382,Table9[],5,0),
DATE(X1382,1,0))</f>
        <v>#VALUE!</v>
      </c>
      <c r="AD1382" s="46" t="e">
        <f>IF(AA1382=0,DATE(YEAR(AC1382+1),7,16),
IF(V1382=0,IF(COUNTIF(Table9[MM Year],X1382),AC1382+AB1382+Z1382+15-DAY(AC1382+AB1382+Z1382+15)+16,AC1382+AB1382+Z1382-DAY(AC1382+AB1382+Z1382)+16),
IF(COUNTIF(Table9[MM Year],X1382),
IF(AC1382+AB1382+Z1382&lt;VLOOKUP(X1382,Table9[],7,0),AC1382
+AB1382+Z1382+VLOOKUP(X1382,Table9[],4,0),AC1382+AB1382+Z1382),AC1382
+AB1382+Z1382)))</f>
        <v>#VALUE!</v>
      </c>
      <c r="AE1382" s="42"/>
      <c r="AF1382" s="15" t="str">
        <f>IFERROR(IF(COUNTIF(Table9[MM Year],X1382),
IF(AD1382&lt;VLOOKUP(X1382,Table9[],7,0),AD1382
+VLOOKUP(X1382,Table9[],4,0),AD1382),AD1382
),"")</f>
        <v/>
      </c>
      <c r="AG1382" s="5"/>
      <c r="AH1382" s="5"/>
      <c r="AI1382" s="5"/>
      <c r="AJ1382" s="6"/>
      <c r="AK1382" s="6"/>
      <c r="AL1382" s="12" t="str">
        <f t="shared" si="217"/>
        <v/>
      </c>
      <c r="AM1382" s="5"/>
      <c r="AN1382" s="27" t="str">
        <f t="shared" si="218"/>
        <v/>
      </c>
      <c r="AO1382" s="5"/>
      <c r="AP1382" s="5"/>
      <c r="AQ1382" s="6"/>
      <c r="AR1382" s="12" t="str">
        <f t="shared" si="219"/>
        <v/>
      </c>
      <c r="AS1382" s="6"/>
      <c r="AT1382" s="5"/>
      <c r="AU1382" s="53"/>
      <c r="AV1382" s="53"/>
      <c r="AW1382" s="54"/>
      <c r="AX1382" s="15" t="str">
        <f t="shared" si="220"/>
        <v/>
      </c>
      <c r="AY1382" s="5"/>
      <c r="AZ1382" s="27" t="str">
        <f>IFERROR(VLOOKUP(AY1382,vlookup!A$2:I$331,2,FALSE),"")</f>
        <v/>
      </c>
      <c r="BA1382" s="27" t="str">
        <f>IFERROR(VLOOKUP(AY1382,vlookup!A$2:I$331,3,FALSE),"")</f>
        <v/>
      </c>
      <c r="BB1382" s="5"/>
      <c r="BC1382" s="27" t="str">
        <f>IFERROR(VLOOKUP(BB1382,vlookup!D$2:E$331,2,FALSE),"")</f>
        <v/>
      </c>
      <c r="BD1382" s="5"/>
      <c r="BE1382" s="27" t="str">
        <f t="shared" si="221"/>
        <v/>
      </c>
      <c r="BF1382" s="27" t="str">
        <f>IFERROR(VLOOKUP(BE1382,vlookup!G$2:I$331,2,FALSE),"")</f>
        <v/>
      </c>
      <c r="BG1382" s="27" t="str">
        <f>IFERROR(VLOOKUP(BE1382,vlookup!G$2:I$331,3,FALSE),"")</f>
        <v/>
      </c>
      <c r="BH1382" s="5"/>
      <c r="BI1382" s="6"/>
      <c r="BJ1382" s="6"/>
      <c r="BK1382" s="6"/>
      <c r="BL1382" s="6"/>
    </row>
    <row r="1383" spans="1:64">
      <c r="A1383" s="4"/>
      <c r="B1383" s="5"/>
      <c r="C1383" s="27" t="str">
        <f>IFERROR(VLOOKUP(B1383,vlookup!A$2:I$331,2,FALSE),"")</f>
        <v/>
      </c>
      <c r="D1383" s="27" t="str">
        <f>IFERROR(VLOOKUP(B1383,vlookup!A$2:I$331,3,FALSE),"")</f>
        <v/>
      </c>
      <c r="E1383" s="5"/>
      <c r="F1383" s="27" t="str">
        <f>IFERROR(VLOOKUP(E1383,vlookup!D$2:E$331,2,FALSE),"")</f>
        <v/>
      </c>
      <c r="G1383" s="5"/>
      <c r="H1383" s="27" t="str">
        <f t="shared" si="212"/>
        <v/>
      </c>
      <c r="I1383" s="27" t="str">
        <f>IFERROR(VLOOKUP(H1383,vlookup!G$2:I$331,2,FALSE),"")</f>
        <v/>
      </c>
      <c r="J1383" s="27" t="str">
        <f>IFERROR(VLOOKUP(H1383,vlookup!G$2:I$331,3,FALSE),"")</f>
        <v/>
      </c>
      <c r="K1383" s="5"/>
      <c r="L1383" s="6"/>
      <c r="M1383" s="6"/>
      <c r="N1383" s="6"/>
      <c r="O1383" s="6"/>
      <c r="P1383" s="6"/>
      <c r="Q1383" s="14" t="str">
        <f t="shared" si="213"/>
        <v/>
      </c>
      <c r="R1383" s="5"/>
      <c r="S1383" s="6"/>
      <c r="T1383" s="6"/>
      <c r="U1383" s="5"/>
      <c r="V1383" s="45">
        <f t="shared" si="214"/>
        <v>0</v>
      </c>
      <c r="W1383" s="45">
        <f t="shared" si="215"/>
        <v>0</v>
      </c>
      <c r="X1383" s="45" t="e">
        <f t="shared" si="216"/>
        <v>#VALUE!</v>
      </c>
      <c r="Y1383" s="45">
        <f>IFERROR(VALUE(V1383),VLOOKUP(V1383,DayReplace[],2,0))</f>
        <v>0</v>
      </c>
      <c r="Z1383" s="45">
        <f>IF(V1383=0,1,
IF(OR(AND(COUNTIF(Table12[Normal and Leap Years],X1383),AA1383=3,Y1383=30),
AND(COUNTIF(Table9[MM Year],X1383),COUNTIF(Table13[Always 29-Day Months],AA1383),Y1383=30)),Y1383
-1,Y1383))</f>
        <v>1</v>
      </c>
      <c r="AA1383" s="45">
        <f>IFERROR(VALUE(W1383),VLOOKUP(W1383,MonthReplace[],2,0))</f>
        <v>0</v>
      </c>
      <c r="AB1383" s="45" t="e">
        <f>IF(COUNTIF(Table9[MM Year],X1383),VLOOKUP(AA1383,MonthSerial[],VLOOKUP(X1383,Table9[],3,0)+2,0),DATE(X1383,AA1383,0)-AC1383)</f>
        <v>#VALUE!</v>
      </c>
      <c r="AC1383" s="45" t="e">
        <f>IF(COUNTIF(Table9[MM Year],X1383),
VLOOKUP(X1383,Table9[],5,0),
DATE(X1383,1,0))</f>
        <v>#VALUE!</v>
      </c>
      <c r="AD1383" s="46" t="e">
        <f>IF(AA1383=0,DATE(YEAR(AC1383+1),7,16),
IF(V1383=0,IF(COUNTIF(Table9[MM Year],X1383),AC1383+AB1383+Z1383+15-DAY(AC1383+AB1383+Z1383+15)+16,AC1383+AB1383+Z1383-DAY(AC1383+AB1383+Z1383)+16),
IF(COUNTIF(Table9[MM Year],X1383),
IF(AC1383+AB1383+Z1383&lt;VLOOKUP(X1383,Table9[],7,0),AC1383
+AB1383+Z1383+VLOOKUP(X1383,Table9[],4,0),AC1383+AB1383+Z1383),AC1383
+AB1383+Z1383)))</f>
        <v>#VALUE!</v>
      </c>
      <c r="AE1383" s="42"/>
      <c r="AF1383" s="15" t="str">
        <f>IFERROR(IF(COUNTIF(Table9[MM Year],X1383),
IF(AD1383&lt;VLOOKUP(X1383,Table9[],7,0),AD1383
+VLOOKUP(X1383,Table9[],4,0),AD1383),AD1383
),"")</f>
        <v/>
      </c>
      <c r="AG1383" s="5"/>
      <c r="AH1383" s="5"/>
      <c r="AI1383" s="5"/>
      <c r="AJ1383" s="6"/>
      <c r="AK1383" s="6"/>
      <c r="AL1383" s="12" t="str">
        <f t="shared" si="217"/>
        <v/>
      </c>
      <c r="AM1383" s="5"/>
      <c r="AN1383" s="27" t="str">
        <f t="shared" si="218"/>
        <v/>
      </c>
      <c r="AO1383" s="5"/>
      <c r="AP1383" s="5"/>
      <c r="AQ1383" s="6"/>
      <c r="AR1383" s="12" t="str">
        <f t="shared" si="219"/>
        <v/>
      </c>
      <c r="AS1383" s="6"/>
      <c r="AT1383" s="5"/>
      <c r="AU1383" s="53"/>
      <c r="AV1383" s="53"/>
      <c r="AW1383" s="54"/>
      <c r="AX1383" s="15" t="str">
        <f t="shared" si="220"/>
        <v/>
      </c>
      <c r="AY1383" s="5"/>
      <c r="AZ1383" s="27" t="str">
        <f>IFERROR(VLOOKUP(AY1383,vlookup!A$2:I$331,2,FALSE),"")</f>
        <v/>
      </c>
      <c r="BA1383" s="27" t="str">
        <f>IFERROR(VLOOKUP(AY1383,vlookup!A$2:I$331,3,FALSE),"")</f>
        <v/>
      </c>
      <c r="BB1383" s="5"/>
      <c r="BC1383" s="27" t="str">
        <f>IFERROR(VLOOKUP(BB1383,vlookup!D$2:E$331,2,FALSE),"")</f>
        <v/>
      </c>
      <c r="BD1383" s="5"/>
      <c r="BE1383" s="27" t="str">
        <f t="shared" si="221"/>
        <v/>
      </c>
      <c r="BF1383" s="27" t="str">
        <f>IFERROR(VLOOKUP(BE1383,vlookup!G$2:I$331,2,FALSE),"")</f>
        <v/>
      </c>
      <c r="BG1383" s="27" t="str">
        <f>IFERROR(VLOOKUP(BE1383,vlookup!G$2:I$331,3,FALSE),"")</f>
        <v/>
      </c>
      <c r="BH1383" s="5"/>
      <c r="BI1383" s="6"/>
      <c r="BJ1383" s="6"/>
      <c r="BK1383" s="6"/>
      <c r="BL1383" s="6"/>
    </row>
    <row r="1384" spans="1:64">
      <c r="A1384" s="4"/>
      <c r="B1384" s="5"/>
      <c r="C1384" s="27" t="str">
        <f>IFERROR(VLOOKUP(B1384,vlookup!A$2:I$331,2,FALSE),"")</f>
        <v/>
      </c>
      <c r="D1384" s="27" t="str">
        <f>IFERROR(VLOOKUP(B1384,vlookup!A$2:I$331,3,FALSE),"")</f>
        <v/>
      </c>
      <c r="E1384" s="5"/>
      <c r="F1384" s="27" t="str">
        <f>IFERROR(VLOOKUP(E1384,vlookup!D$2:E$331,2,FALSE),"")</f>
        <v/>
      </c>
      <c r="G1384" s="5"/>
      <c r="H1384" s="27" t="str">
        <f t="shared" si="212"/>
        <v/>
      </c>
      <c r="I1384" s="27" t="str">
        <f>IFERROR(VLOOKUP(H1384,vlookup!G$2:I$331,2,FALSE),"")</f>
        <v/>
      </c>
      <c r="J1384" s="27" t="str">
        <f>IFERROR(VLOOKUP(H1384,vlookup!G$2:I$331,3,FALSE),"")</f>
        <v/>
      </c>
      <c r="K1384" s="5"/>
      <c r="L1384" s="6"/>
      <c r="M1384" s="6"/>
      <c r="N1384" s="6"/>
      <c r="O1384" s="6"/>
      <c r="P1384" s="6"/>
      <c r="Q1384" s="14" t="str">
        <f t="shared" si="213"/>
        <v/>
      </c>
      <c r="R1384" s="5"/>
      <c r="S1384" s="6"/>
      <c r="T1384" s="6"/>
      <c r="U1384" s="5"/>
      <c r="V1384" s="45">
        <f t="shared" si="214"/>
        <v>0</v>
      </c>
      <c r="W1384" s="45">
        <f t="shared" si="215"/>
        <v>0</v>
      </c>
      <c r="X1384" s="45" t="e">
        <f t="shared" si="216"/>
        <v>#VALUE!</v>
      </c>
      <c r="Y1384" s="45">
        <f>IFERROR(VALUE(V1384),VLOOKUP(V1384,DayReplace[],2,0))</f>
        <v>0</v>
      </c>
      <c r="Z1384" s="45">
        <f>IF(V1384=0,1,
IF(OR(AND(COUNTIF(Table12[Normal and Leap Years],X1384),AA1384=3,Y1384=30),
AND(COUNTIF(Table9[MM Year],X1384),COUNTIF(Table13[Always 29-Day Months],AA1384),Y1384=30)),Y1384
-1,Y1384))</f>
        <v>1</v>
      </c>
      <c r="AA1384" s="45">
        <f>IFERROR(VALUE(W1384),VLOOKUP(W1384,MonthReplace[],2,0))</f>
        <v>0</v>
      </c>
      <c r="AB1384" s="45" t="e">
        <f>IF(COUNTIF(Table9[MM Year],X1384),VLOOKUP(AA1384,MonthSerial[],VLOOKUP(X1384,Table9[],3,0)+2,0),DATE(X1384,AA1384,0)-AC1384)</f>
        <v>#VALUE!</v>
      </c>
      <c r="AC1384" s="45" t="e">
        <f>IF(COUNTIF(Table9[MM Year],X1384),
VLOOKUP(X1384,Table9[],5,0),
DATE(X1384,1,0))</f>
        <v>#VALUE!</v>
      </c>
      <c r="AD1384" s="46" t="e">
        <f>IF(AA1384=0,DATE(YEAR(AC1384+1),7,16),
IF(V1384=0,IF(COUNTIF(Table9[MM Year],X1384),AC1384+AB1384+Z1384+15-DAY(AC1384+AB1384+Z1384+15)+16,AC1384+AB1384+Z1384-DAY(AC1384+AB1384+Z1384)+16),
IF(COUNTIF(Table9[MM Year],X1384),
IF(AC1384+AB1384+Z1384&lt;VLOOKUP(X1384,Table9[],7,0),AC1384
+AB1384+Z1384+VLOOKUP(X1384,Table9[],4,0),AC1384+AB1384+Z1384),AC1384
+AB1384+Z1384)))</f>
        <v>#VALUE!</v>
      </c>
      <c r="AE1384" s="42"/>
      <c r="AF1384" s="15" t="str">
        <f>IFERROR(IF(COUNTIF(Table9[MM Year],X1384),
IF(AD1384&lt;VLOOKUP(X1384,Table9[],7,0),AD1384
+VLOOKUP(X1384,Table9[],4,0),AD1384),AD1384
),"")</f>
        <v/>
      </c>
      <c r="AG1384" s="5"/>
      <c r="AH1384" s="5"/>
      <c r="AI1384" s="5"/>
      <c r="AJ1384" s="6"/>
      <c r="AK1384" s="6"/>
      <c r="AL1384" s="12" t="str">
        <f t="shared" si="217"/>
        <v/>
      </c>
      <c r="AM1384" s="5"/>
      <c r="AN1384" s="27" t="str">
        <f t="shared" si="218"/>
        <v/>
      </c>
      <c r="AO1384" s="5"/>
      <c r="AP1384" s="5"/>
      <c r="AQ1384" s="6"/>
      <c r="AR1384" s="12" t="str">
        <f t="shared" si="219"/>
        <v/>
      </c>
      <c r="AS1384" s="6"/>
      <c r="AT1384" s="5"/>
      <c r="AU1384" s="53"/>
      <c r="AV1384" s="53"/>
      <c r="AW1384" s="54"/>
      <c r="AX1384" s="15" t="str">
        <f t="shared" si="220"/>
        <v/>
      </c>
      <c r="AY1384" s="5"/>
      <c r="AZ1384" s="27" t="str">
        <f>IFERROR(VLOOKUP(AY1384,vlookup!A$2:I$331,2,FALSE),"")</f>
        <v/>
      </c>
      <c r="BA1384" s="27" t="str">
        <f>IFERROR(VLOOKUP(AY1384,vlookup!A$2:I$331,3,FALSE),"")</f>
        <v/>
      </c>
      <c r="BB1384" s="5"/>
      <c r="BC1384" s="27" t="str">
        <f>IFERROR(VLOOKUP(BB1384,vlookup!D$2:E$331,2,FALSE),"")</f>
        <v/>
      </c>
      <c r="BD1384" s="5"/>
      <c r="BE1384" s="27" t="str">
        <f t="shared" si="221"/>
        <v/>
      </c>
      <c r="BF1384" s="27" t="str">
        <f>IFERROR(VLOOKUP(BE1384,vlookup!G$2:I$331,2,FALSE),"")</f>
        <v/>
      </c>
      <c r="BG1384" s="27" t="str">
        <f>IFERROR(VLOOKUP(BE1384,vlookup!G$2:I$331,3,FALSE),"")</f>
        <v/>
      </c>
      <c r="BH1384" s="5"/>
      <c r="BI1384" s="6"/>
      <c r="BJ1384" s="6"/>
      <c r="BK1384" s="6"/>
      <c r="BL1384" s="6"/>
    </row>
    <row r="1385" spans="1:64">
      <c r="A1385" s="4"/>
      <c r="B1385" s="5"/>
      <c r="C1385" s="27" t="str">
        <f>IFERROR(VLOOKUP(B1385,vlookup!A$2:I$331,2,FALSE),"")</f>
        <v/>
      </c>
      <c r="D1385" s="27" t="str">
        <f>IFERROR(VLOOKUP(B1385,vlookup!A$2:I$331,3,FALSE),"")</f>
        <v/>
      </c>
      <c r="E1385" s="5"/>
      <c r="F1385" s="27" t="str">
        <f>IFERROR(VLOOKUP(E1385,vlookup!D$2:E$331,2,FALSE),"")</f>
        <v/>
      </c>
      <c r="G1385" s="5"/>
      <c r="H1385" s="27" t="str">
        <f t="shared" si="212"/>
        <v/>
      </c>
      <c r="I1385" s="27" t="str">
        <f>IFERROR(VLOOKUP(H1385,vlookup!G$2:I$331,2,FALSE),"")</f>
        <v/>
      </c>
      <c r="J1385" s="27" t="str">
        <f>IFERROR(VLOOKUP(H1385,vlookup!G$2:I$331,3,FALSE),"")</f>
        <v/>
      </c>
      <c r="K1385" s="5"/>
      <c r="L1385" s="6"/>
      <c r="M1385" s="6"/>
      <c r="N1385" s="6"/>
      <c r="O1385" s="6"/>
      <c r="P1385" s="6"/>
      <c r="Q1385" s="14" t="str">
        <f t="shared" si="213"/>
        <v/>
      </c>
      <c r="R1385" s="5"/>
      <c r="S1385" s="6"/>
      <c r="T1385" s="6"/>
      <c r="U1385" s="5"/>
      <c r="V1385" s="45">
        <f t="shared" si="214"/>
        <v>0</v>
      </c>
      <c r="W1385" s="45">
        <f t="shared" si="215"/>
        <v>0</v>
      </c>
      <c r="X1385" s="45" t="e">
        <f t="shared" si="216"/>
        <v>#VALUE!</v>
      </c>
      <c r="Y1385" s="45">
        <f>IFERROR(VALUE(V1385),VLOOKUP(V1385,DayReplace[],2,0))</f>
        <v>0</v>
      </c>
      <c r="Z1385" s="45">
        <f>IF(V1385=0,1,
IF(OR(AND(COUNTIF(Table12[Normal and Leap Years],X1385),AA1385=3,Y1385=30),
AND(COUNTIF(Table9[MM Year],X1385),COUNTIF(Table13[Always 29-Day Months],AA1385),Y1385=30)),Y1385
-1,Y1385))</f>
        <v>1</v>
      </c>
      <c r="AA1385" s="45">
        <f>IFERROR(VALUE(W1385),VLOOKUP(W1385,MonthReplace[],2,0))</f>
        <v>0</v>
      </c>
      <c r="AB1385" s="45" t="e">
        <f>IF(COUNTIF(Table9[MM Year],X1385),VLOOKUP(AA1385,MonthSerial[],VLOOKUP(X1385,Table9[],3,0)+2,0),DATE(X1385,AA1385,0)-AC1385)</f>
        <v>#VALUE!</v>
      </c>
      <c r="AC1385" s="45" t="e">
        <f>IF(COUNTIF(Table9[MM Year],X1385),
VLOOKUP(X1385,Table9[],5,0),
DATE(X1385,1,0))</f>
        <v>#VALUE!</v>
      </c>
      <c r="AD1385" s="46" t="e">
        <f>IF(AA1385=0,DATE(YEAR(AC1385+1),7,16),
IF(V1385=0,IF(COUNTIF(Table9[MM Year],X1385),AC1385+AB1385+Z1385+15-DAY(AC1385+AB1385+Z1385+15)+16,AC1385+AB1385+Z1385-DAY(AC1385+AB1385+Z1385)+16),
IF(COUNTIF(Table9[MM Year],X1385),
IF(AC1385+AB1385+Z1385&lt;VLOOKUP(X1385,Table9[],7,0),AC1385
+AB1385+Z1385+VLOOKUP(X1385,Table9[],4,0),AC1385+AB1385+Z1385),AC1385
+AB1385+Z1385)))</f>
        <v>#VALUE!</v>
      </c>
      <c r="AE1385" s="42"/>
      <c r="AF1385" s="15" t="str">
        <f>IFERROR(IF(COUNTIF(Table9[MM Year],X1385),
IF(AD1385&lt;VLOOKUP(X1385,Table9[],7,0),AD1385
+VLOOKUP(X1385,Table9[],4,0),AD1385),AD1385
),"")</f>
        <v/>
      </c>
      <c r="AG1385" s="5"/>
      <c r="AH1385" s="5"/>
      <c r="AI1385" s="5"/>
      <c r="AJ1385" s="6"/>
      <c r="AK1385" s="6"/>
      <c r="AL1385" s="12" t="str">
        <f t="shared" si="217"/>
        <v/>
      </c>
      <c r="AM1385" s="5"/>
      <c r="AN1385" s="27" t="str">
        <f t="shared" si="218"/>
        <v/>
      </c>
      <c r="AO1385" s="5"/>
      <c r="AP1385" s="5"/>
      <c r="AQ1385" s="6"/>
      <c r="AR1385" s="12" t="str">
        <f t="shared" si="219"/>
        <v/>
      </c>
      <c r="AS1385" s="6"/>
      <c r="AT1385" s="5"/>
      <c r="AU1385" s="53"/>
      <c r="AV1385" s="53"/>
      <c r="AW1385" s="54"/>
      <c r="AX1385" s="15" t="str">
        <f t="shared" si="220"/>
        <v/>
      </c>
      <c r="AY1385" s="5"/>
      <c r="AZ1385" s="27" t="str">
        <f>IFERROR(VLOOKUP(AY1385,vlookup!A$2:I$331,2,FALSE),"")</f>
        <v/>
      </c>
      <c r="BA1385" s="27" t="str">
        <f>IFERROR(VLOOKUP(AY1385,vlookup!A$2:I$331,3,FALSE),"")</f>
        <v/>
      </c>
      <c r="BB1385" s="5"/>
      <c r="BC1385" s="27" t="str">
        <f>IFERROR(VLOOKUP(BB1385,vlookup!D$2:E$331,2,FALSE),"")</f>
        <v/>
      </c>
      <c r="BD1385" s="5"/>
      <c r="BE1385" s="27" t="str">
        <f t="shared" si="221"/>
        <v/>
      </c>
      <c r="BF1385" s="27" t="str">
        <f>IFERROR(VLOOKUP(BE1385,vlookup!G$2:I$331,2,FALSE),"")</f>
        <v/>
      </c>
      <c r="BG1385" s="27" t="str">
        <f>IFERROR(VLOOKUP(BE1385,vlookup!G$2:I$331,3,FALSE),"")</f>
        <v/>
      </c>
      <c r="BH1385" s="5"/>
      <c r="BI1385" s="6"/>
      <c r="BJ1385" s="6"/>
      <c r="BK1385" s="6"/>
      <c r="BL1385" s="6"/>
    </row>
    <row r="1386" spans="1:64">
      <c r="A1386" s="4"/>
      <c r="B1386" s="5"/>
      <c r="C1386" s="27" t="str">
        <f>IFERROR(VLOOKUP(B1386,vlookup!A$2:I$331,2,FALSE),"")</f>
        <v/>
      </c>
      <c r="D1386" s="27" t="str">
        <f>IFERROR(VLOOKUP(B1386,vlookup!A$2:I$331,3,FALSE),"")</f>
        <v/>
      </c>
      <c r="E1386" s="5"/>
      <c r="F1386" s="27" t="str">
        <f>IFERROR(VLOOKUP(E1386,vlookup!D$2:E$331,2,FALSE),"")</f>
        <v/>
      </c>
      <c r="G1386" s="5"/>
      <c r="H1386" s="27" t="str">
        <f t="shared" si="212"/>
        <v/>
      </c>
      <c r="I1386" s="27" t="str">
        <f>IFERROR(VLOOKUP(H1386,vlookup!G$2:I$331,2,FALSE),"")</f>
        <v/>
      </c>
      <c r="J1386" s="27" t="str">
        <f>IFERROR(VLOOKUP(H1386,vlookup!G$2:I$331,3,FALSE),"")</f>
        <v/>
      </c>
      <c r="K1386" s="5"/>
      <c r="L1386" s="6"/>
      <c r="M1386" s="6"/>
      <c r="N1386" s="6"/>
      <c r="O1386" s="6"/>
      <c r="P1386" s="6"/>
      <c r="Q1386" s="14" t="str">
        <f t="shared" si="213"/>
        <v/>
      </c>
      <c r="R1386" s="5"/>
      <c r="S1386" s="6"/>
      <c r="T1386" s="6"/>
      <c r="U1386" s="5"/>
      <c r="V1386" s="45">
        <f t="shared" si="214"/>
        <v>0</v>
      </c>
      <c r="W1386" s="45">
        <f t="shared" si="215"/>
        <v>0</v>
      </c>
      <c r="X1386" s="45" t="e">
        <f t="shared" si="216"/>
        <v>#VALUE!</v>
      </c>
      <c r="Y1386" s="45">
        <f>IFERROR(VALUE(V1386),VLOOKUP(V1386,DayReplace[],2,0))</f>
        <v>0</v>
      </c>
      <c r="Z1386" s="45">
        <f>IF(V1386=0,1,
IF(OR(AND(COUNTIF(Table12[Normal and Leap Years],X1386),AA1386=3,Y1386=30),
AND(COUNTIF(Table9[MM Year],X1386),COUNTIF(Table13[Always 29-Day Months],AA1386),Y1386=30)),Y1386
-1,Y1386))</f>
        <v>1</v>
      </c>
      <c r="AA1386" s="45">
        <f>IFERROR(VALUE(W1386),VLOOKUP(W1386,MonthReplace[],2,0))</f>
        <v>0</v>
      </c>
      <c r="AB1386" s="45" t="e">
        <f>IF(COUNTIF(Table9[MM Year],X1386),VLOOKUP(AA1386,MonthSerial[],VLOOKUP(X1386,Table9[],3,0)+2,0),DATE(X1386,AA1386,0)-AC1386)</f>
        <v>#VALUE!</v>
      </c>
      <c r="AC1386" s="45" t="e">
        <f>IF(COUNTIF(Table9[MM Year],X1386),
VLOOKUP(X1386,Table9[],5,0),
DATE(X1386,1,0))</f>
        <v>#VALUE!</v>
      </c>
      <c r="AD1386" s="46" t="e">
        <f>IF(AA1386=0,DATE(YEAR(AC1386+1),7,16),
IF(V1386=0,IF(COUNTIF(Table9[MM Year],X1386),AC1386+AB1386+Z1386+15-DAY(AC1386+AB1386+Z1386+15)+16,AC1386+AB1386+Z1386-DAY(AC1386+AB1386+Z1386)+16),
IF(COUNTIF(Table9[MM Year],X1386),
IF(AC1386+AB1386+Z1386&lt;VLOOKUP(X1386,Table9[],7,0),AC1386
+AB1386+Z1386+VLOOKUP(X1386,Table9[],4,0),AC1386+AB1386+Z1386),AC1386
+AB1386+Z1386)))</f>
        <v>#VALUE!</v>
      </c>
      <c r="AE1386" s="42"/>
      <c r="AF1386" s="15" t="str">
        <f>IFERROR(IF(COUNTIF(Table9[MM Year],X1386),
IF(AD1386&lt;VLOOKUP(X1386,Table9[],7,0),AD1386
+VLOOKUP(X1386,Table9[],4,0),AD1386),AD1386
),"")</f>
        <v/>
      </c>
      <c r="AG1386" s="5"/>
      <c r="AH1386" s="5"/>
      <c r="AI1386" s="5"/>
      <c r="AJ1386" s="6"/>
      <c r="AK1386" s="6"/>
      <c r="AL1386" s="12" t="str">
        <f t="shared" si="217"/>
        <v/>
      </c>
      <c r="AM1386" s="5"/>
      <c r="AN1386" s="27" t="str">
        <f t="shared" si="218"/>
        <v/>
      </c>
      <c r="AO1386" s="5"/>
      <c r="AP1386" s="5"/>
      <c r="AQ1386" s="6"/>
      <c r="AR1386" s="12" t="str">
        <f t="shared" si="219"/>
        <v/>
      </c>
      <c r="AS1386" s="6"/>
      <c r="AT1386" s="5"/>
      <c r="AU1386" s="53"/>
      <c r="AV1386" s="53"/>
      <c r="AW1386" s="54"/>
      <c r="AX1386" s="15" t="str">
        <f t="shared" si="220"/>
        <v/>
      </c>
      <c r="AY1386" s="5"/>
      <c r="AZ1386" s="27" t="str">
        <f>IFERROR(VLOOKUP(AY1386,vlookup!A$2:I$331,2,FALSE),"")</f>
        <v/>
      </c>
      <c r="BA1386" s="27" t="str">
        <f>IFERROR(VLOOKUP(AY1386,vlookup!A$2:I$331,3,FALSE),"")</f>
        <v/>
      </c>
      <c r="BB1386" s="5"/>
      <c r="BC1386" s="27" t="str">
        <f>IFERROR(VLOOKUP(BB1386,vlookup!D$2:E$331,2,FALSE),"")</f>
        <v/>
      </c>
      <c r="BD1386" s="5"/>
      <c r="BE1386" s="27" t="str">
        <f t="shared" si="221"/>
        <v/>
      </c>
      <c r="BF1386" s="27" t="str">
        <f>IFERROR(VLOOKUP(BE1386,vlookup!G$2:I$331,2,FALSE),"")</f>
        <v/>
      </c>
      <c r="BG1386" s="27" t="str">
        <f>IFERROR(VLOOKUP(BE1386,vlookup!G$2:I$331,3,FALSE),"")</f>
        <v/>
      </c>
      <c r="BH1386" s="5"/>
      <c r="BI1386" s="6"/>
      <c r="BJ1386" s="6"/>
      <c r="BK1386" s="6"/>
      <c r="BL1386" s="6"/>
    </row>
    <row r="1387" spans="1:64">
      <c r="A1387" s="4"/>
      <c r="B1387" s="5"/>
      <c r="C1387" s="27" t="str">
        <f>IFERROR(VLOOKUP(B1387,vlookup!A$2:I$331,2,FALSE),"")</f>
        <v/>
      </c>
      <c r="D1387" s="27" t="str">
        <f>IFERROR(VLOOKUP(B1387,vlookup!A$2:I$331,3,FALSE),"")</f>
        <v/>
      </c>
      <c r="E1387" s="5"/>
      <c r="F1387" s="27" t="str">
        <f>IFERROR(VLOOKUP(E1387,vlookup!D$2:E$331,2,FALSE),"")</f>
        <v/>
      </c>
      <c r="G1387" s="5"/>
      <c r="H1387" s="27" t="str">
        <f t="shared" si="212"/>
        <v/>
      </c>
      <c r="I1387" s="27" t="str">
        <f>IFERROR(VLOOKUP(H1387,vlookup!G$2:I$331,2,FALSE),"")</f>
        <v/>
      </c>
      <c r="J1387" s="27" t="str">
        <f>IFERROR(VLOOKUP(H1387,vlookup!G$2:I$331,3,FALSE),"")</f>
        <v/>
      </c>
      <c r="K1387" s="5"/>
      <c r="L1387" s="6"/>
      <c r="M1387" s="6"/>
      <c r="N1387" s="6"/>
      <c r="O1387" s="6"/>
      <c r="P1387" s="6"/>
      <c r="Q1387" s="14" t="str">
        <f t="shared" si="213"/>
        <v/>
      </c>
      <c r="R1387" s="5"/>
      <c r="S1387" s="6"/>
      <c r="T1387" s="6"/>
      <c r="U1387" s="5"/>
      <c r="V1387" s="45">
        <f t="shared" si="214"/>
        <v>0</v>
      </c>
      <c r="W1387" s="45">
        <f t="shared" si="215"/>
        <v>0</v>
      </c>
      <c r="X1387" s="45" t="e">
        <f t="shared" si="216"/>
        <v>#VALUE!</v>
      </c>
      <c r="Y1387" s="45">
        <f>IFERROR(VALUE(V1387),VLOOKUP(V1387,DayReplace[],2,0))</f>
        <v>0</v>
      </c>
      <c r="Z1387" s="45">
        <f>IF(V1387=0,1,
IF(OR(AND(COUNTIF(Table12[Normal and Leap Years],X1387),AA1387=3,Y1387=30),
AND(COUNTIF(Table9[MM Year],X1387),COUNTIF(Table13[Always 29-Day Months],AA1387),Y1387=30)),Y1387
-1,Y1387))</f>
        <v>1</v>
      </c>
      <c r="AA1387" s="45">
        <f>IFERROR(VALUE(W1387),VLOOKUP(W1387,MonthReplace[],2,0))</f>
        <v>0</v>
      </c>
      <c r="AB1387" s="45" t="e">
        <f>IF(COUNTIF(Table9[MM Year],X1387),VLOOKUP(AA1387,MonthSerial[],VLOOKUP(X1387,Table9[],3,0)+2,0),DATE(X1387,AA1387,0)-AC1387)</f>
        <v>#VALUE!</v>
      </c>
      <c r="AC1387" s="45" t="e">
        <f>IF(COUNTIF(Table9[MM Year],X1387),
VLOOKUP(X1387,Table9[],5,0),
DATE(X1387,1,0))</f>
        <v>#VALUE!</v>
      </c>
      <c r="AD1387" s="46" t="e">
        <f>IF(AA1387=0,DATE(YEAR(AC1387+1),7,16),
IF(V1387=0,IF(COUNTIF(Table9[MM Year],X1387),AC1387+AB1387+Z1387+15-DAY(AC1387+AB1387+Z1387+15)+16,AC1387+AB1387+Z1387-DAY(AC1387+AB1387+Z1387)+16),
IF(COUNTIF(Table9[MM Year],X1387),
IF(AC1387+AB1387+Z1387&lt;VLOOKUP(X1387,Table9[],7,0),AC1387
+AB1387+Z1387+VLOOKUP(X1387,Table9[],4,0),AC1387+AB1387+Z1387),AC1387
+AB1387+Z1387)))</f>
        <v>#VALUE!</v>
      </c>
      <c r="AE1387" s="42"/>
      <c r="AF1387" s="15" t="str">
        <f>IFERROR(IF(COUNTIF(Table9[MM Year],X1387),
IF(AD1387&lt;VLOOKUP(X1387,Table9[],7,0),AD1387
+VLOOKUP(X1387,Table9[],4,0),AD1387),AD1387
),"")</f>
        <v/>
      </c>
      <c r="AG1387" s="5"/>
      <c r="AH1387" s="5"/>
      <c r="AI1387" s="5"/>
      <c r="AJ1387" s="6"/>
      <c r="AK1387" s="6"/>
      <c r="AL1387" s="12" t="str">
        <f t="shared" si="217"/>
        <v/>
      </c>
      <c r="AM1387" s="5"/>
      <c r="AN1387" s="27" t="str">
        <f t="shared" si="218"/>
        <v/>
      </c>
      <c r="AO1387" s="5"/>
      <c r="AP1387" s="5"/>
      <c r="AQ1387" s="6"/>
      <c r="AR1387" s="12" t="str">
        <f t="shared" si="219"/>
        <v/>
      </c>
      <c r="AS1387" s="6"/>
      <c r="AT1387" s="5"/>
      <c r="AU1387" s="53"/>
      <c r="AV1387" s="53"/>
      <c r="AW1387" s="54"/>
      <c r="AX1387" s="15" t="str">
        <f t="shared" si="220"/>
        <v/>
      </c>
      <c r="AY1387" s="5"/>
      <c r="AZ1387" s="27" t="str">
        <f>IFERROR(VLOOKUP(AY1387,vlookup!A$2:I$331,2,FALSE),"")</f>
        <v/>
      </c>
      <c r="BA1387" s="27" t="str">
        <f>IFERROR(VLOOKUP(AY1387,vlookup!A$2:I$331,3,FALSE),"")</f>
        <v/>
      </c>
      <c r="BB1387" s="5"/>
      <c r="BC1387" s="27" t="str">
        <f>IFERROR(VLOOKUP(BB1387,vlookup!D$2:E$331,2,FALSE),"")</f>
        <v/>
      </c>
      <c r="BD1387" s="5"/>
      <c r="BE1387" s="27" t="str">
        <f t="shared" si="221"/>
        <v/>
      </c>
      <c r="BF1387" s="27" t="str">
        <f>IFERROR(VLOOKUP(BE1387,vlookup!G$2:I$331,2,FALSE),"")</f>
        <v/>
      </c>
      <c r="BG1387" s="27" t="str">
        <f>IFERROR(VLOOKUP(BE1387,vlookup!G$2:I$331,3,FALSE),"")</f>
        <v/>
      </c>
      <c r="BH1387" s="5"/>
      <c r="BI1387" s="6"/>
      <c r="BJ1387" s="6"/>
      <c r="BK1387" s="6"/>
      <c r="BL1387" s="6"/>
    </row>
    <row r="1388" spans="1:64">
      <c r="A1388" s="4"/>
      <c r="B1388" s="5"/>
      <c r="C1388" s="27" t="str">
        <f>IFERROR(VLOOKUP(B1388,vlookup!A$2:I$331,2,FALSE),"")</f>
        <v/>
      </c>
      <c r="D1388" s="27" t="str">
        <f>IFERROR(VLOOKUP(B1388,vlookup!A$2:I$331,3,FALSE),"")</f>
        <v/>
      </c>
      <c r="E1388" s="5"/>
      <c r="F1388" s="27" t="str">
        <f>IFERROR(VLOOKUP(E1388,vlookup!D$2:E$331,2,FALSE),"")</f>
        <v/>
      </c>
      <c r="G1388" s="5"/>
      <c r="H1388" s="27" t="str">
        <f t="shared" si="212"/>
        <v/>
      </c>
      <c r="I1388" s="27" t="str">
        <f>IFERROR(VLOOKUP(H1388,vlookup!G$2:I$331,2,FALSE),"")</f>
        <v/>
      </c>
      <c r="J1388" s="27" t="str">
        <f>IFERROR(VLOOKUP(H1388,vlookup!G$2:I$331,3,FALSE),"")</f>
        <v/>
      </c>
      <c r="K1388" s="5"/>
      <c r="L1388" s="6"/>
      <c r="M1388" s="6"/>
      <c r="N1388" s="6"/>
      <c r="O1388" s="6"/>
      <c r="P1388" s="6"/>
      <c r="Q1388" s="14" t="str">
        <f t="shared" si="213"/>
        <v/>
      </c>
      <c r="R1388" s="5"/>
      <c r="S1388" s="6"/>
      <c r="T1388" s="6"/>
      <c r="U1388" s="5"/>
      <c r="V1388" s="45">
        <f t="shared" si="214"/>
        <v>0</v>
      </c>
      <c r="W1388" s="45">
        <f t="shared" si="215"/>
        <v>0</v>
      </c>
      <c r="X1388" s="45" t="e">
        <f t="shared" si="216"/>
        <v>#VALUE!</v>
      </c>
      <c r="Y1388" s="45">
        <f>IFERROR(VALUE(V1388),VLOOKUP(V1388,DayReplace[],2,0))</f>
        <v>0</v>
      </c>
      <c r="Z1388" s="45">
        <f>IF(V1388=0,1,
IF(OR(AND(COUNTIF(Table12[Normal and Leap Years],X1388),AA1388=3,Y1388=30),
AND(COUNTIF(Table9[MM Year],X1388),COUNTIF(Table13[Always 29-Day Months],AA1388),Y1388=30)),Y1388
-1,Y1388))</f>
        <v>1</v>
      </c>
      <c r="AA1388" s="45">
        <f>IFERROR(VALUE(W1388),VLOOKUP(W1388,MonthReplace[],2,0))</f>
        <v>0</v>
      </c>
      <c r="AB1388" s="45" t="e">
        <f>IF(COUNTIF(Table9[MM Year],X1388),VLOOKUP(AA1388,MonthSerial[],VLOOKUP(X1388,Table9[],3,0)+2,0),DATE(X1388,AA1388,0)-AC1388)</f>
        <v>#VALUE!</v>
      </c>
      <c r="AC1388" s="45" t="e">
        <f>IF(COUNTIF(Table9[MM Year],X1388),
VLOOKUP(X1388,Table9[],5,0),
DATE(X1388,1,0))</f>
        <v>#VALUE!</v>
      </c>
      <c r="AD1388" s="46" t="e">
        <f>IF(AA1388=0,DATE(YEAR(AC1388+1),7,16),
IF(V1388=0,IF(COUNTIF(Table9[MM Year],X1388),AC1388+AB1388+Z1388+15-DAY(AC1388+AB1388+Z1388+15)+16,AC1388+AB1388+Z1388-DAY(AC1388+AB1388+Z1388)+16),
IF(COUNTIF(Table9[MM Year],X1388),
IF(AC1388+AB1388+Z1388&lt;VLOOKUP(X1388,Table9[],7,0),AC1388
+AB1388+Z1388+VLOOKUP(X1388,Table9[],4,0),AC1388+AB1388+Z1388),AC1388
+AB1388+Z1388)))</f>
        <v>#VALUE!</v>
      </c>
      <c r="AE1388" s="42"/>
      <c r="AF1388" s="15" t="str">
        <f>IFERROR(IF(COUNTIF(Table9[MM Year],X1388),
IF(AD1388&lt;VLOOKUP(X1388,Table9[],7,0),AD1388
+VLOOKUP(X1388,Table9[],4,0),AD1388),AD1388
),"")</f>
        <v/>
      </c>
      <c r="AG1388" s="5"/>
      <c r="AH1388" s="5"/>
      <c r="AI1388" s="5"/>
      <c r="AJ1388" s="6"/>
      <c r="AK1388" s="6"/>
      <c r="AL1388" s="12" t="str">
        <f t="shared" si="217"/>
        <v/>
      </c>
      <c r="AM1388" s="5"/>
      <c r="AN1388" s="27" t="str">
        <f t="shared" si="218"/>
        <v/>
      </c>
      <c r="AO1388" s="5"/>
      <c r="AP1388" s="5"/>
      <c r="AQ1388" s="6"/>
      <c r="AR1388" s="12" t="str">
        <f t="shared" si="219"/>
        <v/>
      </c>
      <c r="AS1388" s="6"/>
      <c r="AT1388" s="5"/>
      <c r="AU1388" s="53"/>
      <c r="AV1388" s="53"/>
      <c r="AW1388" s="54"/>
      <c r="AX1388" s="15" t="str">
        <f t="shared" si="220"/>
        <v/>
      </c>
      <c r="AY1388" s="5"/>
      <c r="AZ1388" s="27" t="str">
        <f>IFERROR(VLOOKUP(AY1388,vlookup!A$2:I$331,2,FALSE),"")</f>
        <v/>
      </c>
      <c r="BA1388" s="27" t="str">
        <f>IFERROR(VLOOKUP(AY1388,vlookup!A$2:I$331,3,FALSE),"")</f>
        <v/>
      </c>
      <c r="BB1388" s="5"/>
      <c r="BC1388" s="27" t="str">
        <f>IFERROR(VLOOKUP(BB1388,vlookup!D$2:E$331,2,FALSE),"")</f>
        <v/>
      </c>
      <c r="BD1388" s="5"/>
      <c r="BE1388" s="27" t="str">
        <f t="shared" si="221"/>
        <v/>
      </c>
      <c r="BF1388" s="27" t="str">
        <f>IFERROR(VLOOKUP(BE1388,vlookup!G$2:I$331,2,FALSE),"")</f>
        <v/>
      </c>
      <c r="BG1388" s="27" t="str">
        <f>IFERROR(VLOOKUP(BE1388,vlookup!G$2:I$331,3,FALSE),"")</f>
        <v/>
      </c>
      <c r="BH1388" s="5"/>
      <c r="BI1388" s="6"/>
      <c r="BJ1388" s="6"/>
      <c r="BK1388" s="6"/>
      <c r="BL1388" s="6"/>
    </row>
    <row r="1389" spans="1:64">
      <c r="A1389" s="4"/>
      <c r="B1389" s="5"/>
      <c r="C1389" s="27" t="str">
        <f>IFERROR(VLOOKUP(B1389,vlookup!A$2:I$331,2,FALSE),"")</f>
        <v/>
      </c>
      <c r="D1389" s="27" t="str">
        <f>IFERROR(VLOOKUP(B1389,vlookup!A$2:I$331,3,FALSE),"")</f>
        <v/>
      </c>
      <c r="E1389" s="5"/>
      <c r="F1389" s="27" t="str">
        <f>IFERROR(VLOOKUP(E1389,vlookup!D$2:E$331,2,FALSE),"")</f>
        <v/>
      </c>
      <c r="G1389" s="5"/>
      <c r="H1389" s="27" t="str">
        <f t="shared" si="212"/>
        <v/>
      </c>
      <c r="I1389" s="27" t="str">
        <f>IFERROR(VLOOKUP(H1389,vlookup!G$2:I$331,2,FALSE),"")</f>
        <v/>
      </c>
      <c r="J1389" s="27" t="str">
        <f>IFERROR(VLOOKUP(H1389,vlookup!G$2:I$331,3,FALSE),"")</f>
        <v/>
      </c>
      <c r="K1389" s="5"/>
      <c r="L1389" s="6"/>
      <c r="M1389" s="6"/>
      <c r="N1389" s="6"/>
      <c r="O1389" s="6"/>
      <c r="P1389" s="6"/>
      <c r="Q1389" s="14" t="str">
        <f t="shared" si="213"/>
        <v/>
      </c>
      <c r="R1389" s="5"/>
      <c r="S1389" s="6"/>
      <c r="T1389" s="6"/>
      <c r="U1389" s="5"/>
      <c r="V1389" s="45">
        <f t="shared" si="214"/>
        <v>0</v>
      </c>
      <c r="W1389" s="45">
        <f t="shared" si="215"/>
        <v>0</v>
      </c>
      <c r="X1389" s="45" t="e">
        <f t="shared" si="216"/>
        <v>#VALUE!</v>
      </c>
      <c r="Y1389" s="45">
        <f>IFERROR(VALUE(V1389),VLOOKUP(V1389,DayReplace[],2,0))</f>
        <v>0</v>
      </c>
      <c r="Z1389" s="45">
        <f>IF(V1389=0,1,
IF(OR(AND(COUNTIF(Table12[Normal and Leap Years],X1389),AA1389=3,Y1389=30),
AND(COUNTIF(Table9[MM Year],X1389),COUNTIF(Table13[Always 29-Day Months],AA1389),Y1389=30)),Y1389
-1,Y1389))</f>
        <v>1</v>
      </c>
      <c r="AA1389" s="45">
        <f>IFERROR(VALUE(W1389),VLOOKUP(W1389,MonthReplace[],2,0))</f>
        <v>0</v>
      </c>
      <c r="AB1389" s="45" t="e">
        <f>IF(COUNTIF(Table9[MM Year],X1389),VLOOKUP(AA1389,MonthSerial[],VLOOKUP(X1389,Table9[],3,0)+2,0),DATE(X1389,AA1389,0)-AC1389)</f>
        <v>#VALUE!</v>
      </c>
      <c r="AC1389" s="45" t="e">
        <f>IF(COUNTIF(Table9[MM Year],X1389),
VLOOKUP(X1389,Table9[],5,0),
DATE(X1389,1,0))</f>
        <v>#VALUE!</v>
      </c>
      <c r="AD1389" s="46" t="e">
        <f>IF(AA1389=0,DATE(YEAR(AC1389+1),7,16),
IF(V1389=0,IF(COUNTIF(Table9[MM Year],X1389),AC1389+AB1389+Z1389+15-DAY(AC1389+AB1389+Z1389+15)+16,AC1389+AB1389+Z1389-DAY(AC1389+AB1389+Z1389)+16),
IF(COUNTIF(Table9[MM Year],X1389),
IF(AC1389+AB1389+Z1389&lt;VLOOKUP(X1389,Table9[],7,0),AC1389
+AB1389+Z1389+VLOOKUP(X1389,Table9[],4,0),AC1389+AB1389+Z1389),AC1389
+AB1389+Z1389)))</f>
        <v>#VALUE!</v>
      </c>
      <c r="AE1389" s="42"/>
      <c r="AF1389" s="15" t="str">
        <f>IFERROR(IF(COUNTIF(Table9[MM Year],X1389),
IF(AD1389&lt;VLOOKUP(X1389,Table9[],7,0),AD1389
+VLOOKUP(X1389,Table9[],4,0),AD1389),AD1389
),"")</f>
        <v/>
      </c>
      <c r="AG1389" s="5"/>
      <c r="AH1389" s="5"/>
      <c r="AI1389" s="5"/>
      <c r="AJ1389" s="6"/>
      <c r="AK1389" s="6"/>
      <c r="AL1389" s="12" t="str">
        <f t="shared" si="217"/>
        <v/>
      </c>
      <c r="AM1389" s="5"/>
      <c r="AN1389" s="27" t="str">
        <f t="shared" si="218"/>
        <v/>
      </c>
      <c r="AO1389" s="5"/>
      <c r="AP1389" s="5"/>
      <c r="AQ1389" s="6"/>
      <c r="AR1389" s="12" t="str">
        <f t="shared" si="219"/>
        <v/>
      </c>
      <c r="AS1389" s="6"/>
      <c r="AT1389" s="5"/>
      <c r="AU1389" s="53"/>
      <c r="AV1389" s="53"/>
      <c r="AW1389" s="54"/>
      <c r="AX1389" s="15" t="str">
        <f t="shared" si="220"/>
        <v/>
      </c>
      <c r="AY1389" s="5"/>
      <c r="AZ1389" s="27" t="str">
        <f>IFERROR(VLOOKUP(AY1389,vlookup!A$2:I$331,2,FALSE),"")</f>
        <v/>
      </c>
      <c r="BA1389" s="27" t="str">
        <f>IFERROR(VLOOKUP(AY1389,vlookup!A$2:I$331,3,FALSE),"")</f>
        <v/>
      </c>
      <c r="BB1389" s="5"/>
      <c r="BC1389" s="27" t="str">
        <f>IFERROR(VLOOKUP(BB1389,vlookup!D$2:E$331,2,FALSE),"")</f>
        <v/>
      </c>
      <c r="BD1389" s="5"/>
      <c r="BE1389" s="27" t="str">
        <f t="shared" si="221"/>
        <v/>
      </c>
      <c r="BF1389" s="27" t="str">
        <f>IFERROR(VLOOKUP(BE1389,vlookup!G$2:I$331,2,FALSE),"")</f>
        <v/>
      </c>
      <c r="BG1389" s="27" t="str">
        <f>IFERROR(VLOOKUP(BE1389,vlookup!G$2:I$331,3,FALSE),"")</f>
        <v/>
      </c>
      <c r="BH1389" s="5"/>
      <c r="BI1389" s="6"/>
      <c r="BJ1389" s="6"/>
      <c r="BK1389" s="6"/>
      <c r="BL1389" s="6"/>
    </row>
    <row r="1390" spans="1:64">
      <c r="A1390" s="4"/>
      <c r="B1390" s="5"/>
      <c r="C1390" s="27" t="str">
        <f>IFERROR(VLOOKUP(B1390,vlookup!A$2:I$331,2,FALSE),"")</f>
        <v/>
      </c>
      <c r="D1390" s="27" t="str">
        <f>IFERROR(VLOOKUP(B1390,vlookup!A$2:I$331,3,FALSE),"")</f>
        <v/>
      </c>
      <c r="E1390" s="5"/>
      <c r="F1390" s="27" t="str">
        <f>IFERROR(VLOOKUP(E1390,vlookup!D$2:E$331,2,FALSE),"")</f>
        <v/>
      </c>
      <c r="G1390" s="5"/>
      <c r="H1390" s="27" t="str">
        <f t="shared" si="212"/>
        <v/>
      </c>
      <c r="I1390" s="27" t="str">
        <f>IFERROR(VLOOKUP(H1390,vlookup!G$2:I$331,2,FALSE),"")</f>
        <v/>
      </c>
      <c r="J1390" s="27" t="str">
        <f>IFERROR(VLOOKUP(H1390,vlookup!G$2:I$331,3,FALSE),"")</f>
        <v/>
      </c>
      <c r="K1390" s="5"/>
      <c r="L1390" s="6"/>
      <c r="M1390" s="6"/>
      <c r="N1390" s="6"/>
      <c r="O1390" s="6"/>
      <c r="P1390" s="6"/>
      <c r="Q1390" s="14" t="str">
        <f t="shared" si="213"/>
        <v/>
      </c>
      <c r="R1390" s="5"/>
      <c r="S1390" s="6"/>
      <c r="T1390" s="6"/>
      <c r="U1390" s="5"/>
      <c r="V1390" s="45">
        <f t="shared" si="214"/>
        <v>0</v>
      </c>
      <c r="W1390" s="45">
        <f t="shared" si="215"/>
        <v>0</v>
      </c>
      <c r="X1390" s="45" t="e">
        <f t="shared" si="216"/>
        <v>#VALUE!</v>
      </c>
      <c r="Y1390" s="45">
        <f>IFERROR(VALUE(V1390),VLOOKUP(V1390,DayReplace[],2,0))</f>
        <v>0</v>
      </c>
      <c r="Z1390" s="45">
        <f>IF(V1390=0,1,
IF(OR(AND(COUNTIF(Table12[Normal and Leap Years],X1390),AA1390=3,Y1390=30),
AND(COUNTIF(Table9[MM Year],X1390),COUNTIF(Table13[Always 29-Day Months],AA1390),Y1390=30)),Y1390
-1,Y1390))</f>
        <v>1</v>
      </c>
      <c r="AA1390" s="45">
        <f>IFERROR(VALUE(W1390),VLOOKUP(W1390,MonthReplace[],2,0))</f>
        <v>0</v>
      </c>
      <c r="AB1390" s="45" t="e">
        <f>IF(COUNTIF(Table9[MM Year],X1390),VLOOKUP(AA1390,MonthSerial[],VLOOKUP(X1390,Table9[],3,0)+2,0),DATE(X1390,AA1390,0)-AC1390)</f>
        <v>#VALUE!</v>
      </c>
      <c r="AC1390" s="45" t="e">
        <f>IF(COUNTIF(Table9[MM Year],X1390),
VLOOKUP(X1390,Table9[],5,0),
DATE(X1390,1,0))</f>
        <v>#VALUE!</v>
      </c>
      <c r="AD1390" s="46" t="e">
        <f>IF(AA1390=0,DATE(YEAR(AC1390+1),7,16),
IF(V1390=0,IF(COUNTIF(Table9[MM Year],X1390),AC1390+AB1390+Z1390+15-DAY(AC1390+AB1390+Z1390+15)+16,AC1390+AB1390+Z1390-DAY(AC1390+AB1390+Z1390)+16),
IF(COUNTIF(Table9[MM Year],X1390),
IF(AC1390+AB1390+Z1390&lt;VLOOKUP(X1390,Table9[],7,0),AC1390
+AB1390+Z1390+VLOOKUP(X1390,Table9[],4,0),AC1390+AB1390+Z1390),AC1390
+AB1390+Z1390)))</f>
        <v>#VALUE!</v>
      </c>
      <c r="AE1390" s="42"/>
      <c r="AF1390" s="15" t="str">
        <f>IFERROR(IF(COUNTIF(Table9[MM Year],X1390),
IF(AD1390&lt;VLOOKUP(X1390,Table9[],7,0),AD1390
+VLOOKUP(X1390,Table9[],4,0),AD1390),AD1390
),"")</f>
        <v/>
      </c>
      <c r="AG1390" s="5"/>
      <c r="AH1390" s="5"/>
      <c r="AI1390" s="5"/>
      <c r="AJ1390" s="6"/>
      <c r="AK1390" s="6"/>
      <c r="AL1390" s="12" t="str">
        <f t="shared" si="217"/>
        <v/>
      </c>
      <c r="AM1390" s="5"/>
      <c r="AN1390" s="27" t="str">
        <f t="shared" si="218"/>
        <v/>
      </c>
      <c r="AO1390" s="5"/>
      <c r="AP1390" s="5"/>
      <c r="AQ1390" s="6"/>
      <c r="AR1390" s="12" t="str">
        <f t="shared" si="219"/>
        <v/>
      </c>
      <c r="AS1390" s="6"/>
      <c r="AT1390" s="5"/>
      <c r="AU1390" s="53"/>
      <c r="AV1390" s="53"/>
      <c r="AW1390" s="54"/>
      <c r="AX1390" s="15" t="str">
        <f t="shared" si="220"/>
        <v/>
      </c>
      <c r="AY1390" s="5"/>
      <c r="AZ1390" s="27" t="str">
        <f>IFERROR(VLOOKUP(AY1390,vlookup!A$2:I$331,2,FALSE),"")</f>
        <v/>
      </c>
      <c r="BA1390" s="27" t="str">
        <f>IFERROR(VLOOKUP(AY1390,vlookup!A$2:I$331,3,FALSE),"")</f>
        <v/>
      </c>
      <c r="BB1390" s="5"/>
      <c r="BC1390" s="27" t="str">
        <f>IFERROR(VLOOKUP(BB1390,vlookup!D$2:E$331,2,FALSE),"")</f>
        <v/>
      </c>
      <c r="BD1390" s="5"/>
      <c r="BE1390" s="27" t="str">
        <f t="shared" si="221"/>
        <v/>
      </c>
      <c r="BF1390" s="27" t="str">
        <f>IFERROR(VLOOKUP(BE1390,vlookup!G$2:I$331,2,FALSE),"")</f>
        <v/>
      </c>
      <c r="BG1390" s="27" t="str">
        <f>IFERROR(VLOOKUP(BE1390,vlookup!G$2:I$331,3,FALSE),"")</f>
        <v/>
      </c>
      <c r="BH1390" s="5"/>
      <c r="BI1390" s="6"/>
      <c r="BJ1390" s="6"/>
      <c r="BK1390" s="6"/>
      <c r="BL1390" s="6"/>
    </row>
    <row r="1391" spans="1:64">
      <c r="A1391" s="4"/>
      <c r="B1391" s="5"/>
      <c r="C1391" s="27" t="str">
        <f>IFERROR(VLOOKUP(B1391,vlookup!A$2:I$331,2,FALSE),"")</f>
        <v/>
      </c>
      <c r="D1391" s="27" t="str">
        <f>IFERROR(VLOOKUP(B1391,vlookup!A$2:I$331,3,FALSE),"")</f>
        <v/>
      </c>
      <c r="E1391" s="5"/>
      <c r="F1391" s="27" t="str">
        <f>IFERROR(VLOOKUP(E1391,vlookup!D$2:E$331,2,FALSE),"")</f>
        <v/>
      </c>
      <c r="G1391" s="5"/>
      <c r="H1391" s="27" t="str">
        <f t="shared" si="212"/>
        <v/>
      </c>
      <c r="I1391" s="27" t="str">
        <f>IFERROR(VLOOKUP(H1391,vlookup!G$2:I$331,2,FALSE),"")</f>
        <v/>
      </c>
      <c r="J1391" s="27" t="str">
        <f>IFERROR(VLOOKUP(H1391,vlookup!G$2:I$331,3,FALSE),"")</f>
        <v/>
      </c>
      <c r="K1391" s="5"/>
      <c r="L1391" s="6"/>
      <c r="M1391" s="6"/>
      <c r="N1391" s="6"/>
      <c r="O1391" s="6"/>
      <c r="P1391" s="6"/>
      <c r="Q1391" s="14" t="str">
        <f t="shared" si="213"/>
        <v/>
      </c>
      <c r="R1391" s="5"/>
      <c r="S1391" s="6"/>
      <c r="T1391" s="6"/>
      <c r="U1391" s="5"/>
      <c r="V1391" s="45">
        <f t="shared" si="214"/>
        <v>0</v>
      </c>
      <c r="W1391" s="45">
        <f t="shared" si="215"/>
        <v>0</v>
      </c>
      <c r="X1391" s="45" t="e">
        <f t="shared" si="216"/>
        <v>#VALUE!</v>
      </c>
      <c r="Y1391" s="45">
        <f>IFERROR(VALUE(V1391),VLOOKUP(V1391,DayReplace[],2,0))</f>
        <v>0</v>
      </c>
      <c r="Z1391" s="45">
        <f>IF(V1391=0,1,
IF(OR(AND(COUNTIF(Table12[Normal and Leap Years],X1391),AA1391=3,Y1391=30),
AND(COUNTIF(Table9[MM Year],X1391),COUNTIF(Table13[Always 29-Day Months],AA1391),Y1391=30)),Y1391
-1,Y1391))</f>
        <v>1</v>
      </c>
      <c r="AA1391" s="45">
        <f>IFERROR(VALUE(W1391),VLOOKUP(W1391,MonthReplace[],2,0))</f>
        <v>0</v>
      </c>
      <c r="AB1391" s="45" t="e">
        <f>IF(COUNTIF(Table9[MM Year],X1391),VLOOKUP(AA1391,MonthSerial[],VLOOKUP(X1391,Table9[],3,0)+2,0),DATE(X1391,AA1391,0)-AC1391)</f>
        <v>#VALUE!</v>
      </c>
      <c r="AC1391" s="45" t="e">
        <f>IF(COUNTIF(Table9[MM Year],X1391),
VLOOKUP(X1391,Table9[],5,0),
DATE(X1391,1,0))</f>
        <v>#VALUE!</v>
      </c>
      <c r="AD1391" s="46" t="e">
        <f>IF(AA1391=0,DATE(YEAR(AC1391+1),7,16),
IF(V1391=0,IF(COUNTIF(Table9[MM Year],X1391),AC1391+AB1391+Z1391+15-DAY(AC1391+AB1391+Z1391+15)+16,AC1391+AB1391+Z1391-DAY(AC1391+AB1391+Z1391)+16),
IF(COUNTIF(Table9[MM Year],X1391),
IF(AC1391+AB1391+Z1391&lt;VLOOKUP(X1391,Table9[],7,0),AC1391
+AB1391+Z1391+VLOOKUP(X1391,Table9[],4,0),AC1391+AB1391+Z1391),AC1391
+AB1391+Z1391)))</f>
        <v>#VALUE!</v>
      </c>
      <c r="AE1391" s="42"/>
      <c r="AF1391" s="15" t="str">
        <f>IFERROR(IF(COUNTIF(Table9[MM Year],X1391),
IF(AD1391&lt;VLOOKUP(X1391,Table9[],7,0),AD1391
+VLOOKUP(X1391,Table9[],4,0),AD1391),AD1391
),"")</f>
        <v/>
      </c>
      <c r="AG1391" s="5"/>
      <c r="AH1391" s="5"/>
      <c r="AI1391" s="5"/>
      <c r="AJ1391" s="6"/>
      <c r="AK1391" s="6"/>
      <c r="AL1391" s="12" t="str">
        <f t="shared" si="217"/>
        <v/>
      </c>
      <c r="AM1391" s="5"/>
      <c r="AN1391" s="27" t="str">
        <f t="shared" si="218"/>
        <v/>
      </c>
      <c r="AO1391" s="5"/>
      <c r="AP1391" s="5"/>
      <c r="AQ1391" s="6"/>
      <c r="AR1391" s="12" t="str">
        <f t="shared" si="219"/>
        <v/>
      </c>
      <c r="AS1391" s="6"/>
      <c r="AT1391" s="5"/>
      <c r="AU1391" s="53"/>
      <c r="AV1391" s="53"/>
      <c r="AW1391" s="54"/>
      <c r="AX1391" s="15" t="str">
        <f t="shared" si="220"/>
        <v/>
      </c>
      <c r="AY1391" s="5"/>
      <c r="AZ1391" s="27" t="str">
        <f>IFERROR(VLOOKUP(AY1391,vlookup!A$2:I$331,2,FALSE),"")</f>
        <v/>
      </c>
      <c r="BA1391" s="27" t="str">
        <f>IFERROR(VLOOKUP(AY1391,vlookup!A$2:I$331,3,FALSE),"")</f>
        <v/>
      </c>
      <c r="BB1391" s="5"/>
      <c r="BC1391" s="27" t="str">
        <f>IFERROR(VLOOKUP(BB1391,vlookup!D$2:E$331,2,FALSE),"")</f>
        <v/>
      </c>
      <c r="BD1391" s="5"/>
      <c r="BE1391" s="27" t="str">
        <f t="shared" si="221"/>
        <v/>
      </c>
      <c r="BF1391" s="27" t="str">
        <f>IFERROR(VLOOKUP(BE1391,vlookup!G$2:I$331,2,FALSE),"")</f>
        <v/>
      </c>
      <c r="BG1391" s="27" t="str">
        <f>IFERROR(VLOOKUP(BE1391,vlookup!G$2:I$331,3,FALSE),"")</f>
        <v/>
      </c>
      <c r="BH1391" s="5"/>
      <c r="BI1391" s="6"/>
      <c r="BJ1391" s="6"/>
      <c r="BK1391" s="6"/>
      <c r="BL1391" s="6"/>
    </row>
    <row r="1392" spans="1:64">
      <c r="A1392" s="4"/>
      <c r="B1392" s="5"/>
      <c r="C1392" s="27" t="str">
        <f>IFERROR(VLOOKUP(B1392,vlookup!A$2:I$331,2,FALSE),"")</f>
        <v/>
      </c>
      <c r="D1392" s="27" t="str">
        <f>IFERROR(VLOOKUP(B1392,vlookup!A$2:I$331,3,FALSE),"")</f>
        <v/>
      </c>
      <c r="E1392" s="5"/>
      <c r="F1392" s="27" t="str">
        <f>IFERROR(VLOOKUP(E1392,vlookup!D$2:E$331,2,FALSE),"")</f>
        <v/>
      </c>
      <c r="G1392" s="5"/>
      <c r="H1392" s="27" t="str">
        <f t="shared" si="212"/>
        <v/>
      </c>
      <c r="I1392" s="27" t="str">
        <f>IFERROR(VLOOKUP(H1392,vlookup!G$2:I$331,2,FALSE),"")</f>
        <v/>
      </c>
      <c r="J1392" s="27" t="str">
        <f>IFERROR(VLOOKUP(H1392,vlookup!G$2:I$331,3,FALSE),"")</f>
        <v/>
      </c>
      <c r="K1392" s="5"/>
      <c r="L1392" s="6"/>
      <c r="M1392" s="6"/>
      <c r="N1392" s="6"/>
      <c r="O1392" s="6"/>
      <c r="P1392" s="6"/>
      <c r="Q1392" s="14" t="str">
        <f t="shared" si="213"/>
        <v/>
      </c>
      <c r="R1392" s="5"/>
      <c r="S1392" s="6"/>
      <c r="T1392" s="6"/>
      <c r="U1392" s="5"/>
      <c r="V1392" s="45">
        <f t="shared" si="214"/>
        <v>0</v>
      </c>
      <c r="W1392" s="45">
        <f t="shared" si="215"/>
        <v>0</v>
      </c>
      <c r="X1392" s="45" t="e">
        <f t="shared" si="216"/>
        <v>#VALUE!</v>
      </c>
      <c r="Y1392" s="45">
        <f>IFERROR(VALUE(V1392),VLOOKUP(V1392,DayReplace[],2,0))</f>
        <v>0</v>
      </c>
      <c r="Z1392" s="45">
        <f>IF(V1392=0,1,
IF(OR(AND(COUNTIF(Table12[Normal and Leap Years],X1392),AA1392=3,Y1392=30),
AND(COUNTIF(Table9[MM Year],X1392),COUNTIF(Table13[Always 29-Day Months],AA1392),Y1392=30)),Y1392
-1,Y1392))</f>
        <v>1</v>
      </c>
      <c r="AA1392" s="45">
        <f>IFERROR(VALUE(W1392),VLOOKUP(W1392,MonthReplace[],2,0))</f>
        <v>0</v>
      </c>
      <c r="AB1392" s="45" t="e">
        <f>IF(COUNTIF(Table9[MM Year],X1392),VLOOKUP(AA1392,MonthSerial[],VLOOKUP(X1392,Table9[],3,0)+2,0),DATE(X1392,AA1392,0)-AC1392)</f>
        <v>#VALUE!</v>
      </c>
      <c r="AC1392" s="45" t="e">
        <f>IF(COUNTIF(Table9[MM Year],X1392),
VLOOKUP(X1392,Table9[],5,0),
DATE(X1392,1,0))</f>
        <v>#VALUE!</v>
      </c>
      <c r="AD1392" s="46" t="e">
        <f>IF(AA1392=0,DATE(YEAR(AC1392+1),7,16),
IF(V1392=0,IF(COUNTIF(Table9[MM Year],X1392),AC1392+AB1392+Z1392+15-DAY(AC1392+AB1392+Z1392+15)+16,AC1392+AB1392+Z1392-DAY(AC1392+AB1392+Z1392)+16),
IF(COUNTIF(Table9[MM Year],X1392),
IF(AC1392+AB1392+Z1392&lt;VLOOKUP(X1392,Table9[],7,0),AC1392
+AB1392+Z1392+VLOOKUP(X1392,Table9[],4,0),AC1392+AB1392+Z1392),AC1392
+AB1392+Z1392)))</f>
        <v>#VALUE!</v>
      </c>
      <c r="AE1392" s="42"/>
      <c r="AF1392" s="15" t="str">
        <f>IFERROR(IF(COUNTIF(Table9[MM Year],X1392),
IF(AD1392&lt;VLOOKUP(X1392,Table9[],7,0),AD1392
+VLOOKUP(X1392,Table9[],4,0),AD1392),AD1392
),"")</f>
        <v/>
      </c>
      <c r="AG1392" s="5"/>
      <c r="AH1392" s="5"/>
      <c r="AI1392" s="5"/>
      <c r="AJ1392" s="6"/>
      <c r="AK1392" s="6"/>
      <c r="AL1392" s="12" t="str">
        <f t="shared" si="217"/>
        <v/>
      </c>
      <c r="AM1392" s="5"/>
      <c r="AN1392" s="27" t="str">
        <f t="shared" si="218"/>
        <v/>
      </c>
      <c r="AO1392" s="5"/>
      <c r="AP1392" s="5"/>
      <c r="AQ1392" s="6"/>
      <c r="AR1392" s="12" t="str">
        <f t="shared" si="219"/>
        <v/>
      </c>
      <c r="AS1392" s="6"/>
      <c r="AT1392" s="5"/>
      <c r="AU1392" s="53"/>
      <c r="AV1392" s="53"/>
      <c r="AW1392" s="54"/>
      <c r="AX1392" s="15" t="str">
        <f t="shared" si="220"/>
        <v/>
      </c>
      <c r="AY1392" s="5"/>
      <c r="AZ1392" s="27" t="str">
        <f>IFERROR(VLOOKUP(AY1392,vlookup!A$2:I$331,2,FALSE),"")</f>
        <v/>
      </c>
      <c r="BA1392" s="27" t="str">
        <f>IFERROR(VLOOKUP(AY1392,vlookup!A$2:I$331,3,FALSE),"")</f>
        <v/>
      </c>
      <c r="BB1392" s="5"/>
      <c r="BC1392" s="27" t="str">
        <f>IFERROR(VLOOKUP(BB1392,vlookup!D$2:E$331,2,FALSE),"")</f>
        <v/>
      </c>
      <c r="BD1392" s="5"/>
      <c r="BE1392" s="27" t="str">
        <f t="shared" si="221"/>
        <v/>
      </c>
      <c r="BF1392" s="27" t="str">
        <f>IFERROR(VLOOKUP(BE1392,vlookup!G$2:I$331,2,FALSE),"")</f>
        <v/>
      </c>
      <c r="BG1392" s="27" t="str">
        <f>IFERROR(VLOOKUP(BE1392,vlookup!G$2:I$331,3,FALSE),"")</f>
        <v/>
      </c>
      <c r="BH1392" s="5"/>
      <c r="BI1392" s="6"/>
      <c r="BJ1392" s="6"/>
      <c r="BK1392" s="6"/>
      <c r="BL1392" s="6"/>
    </row>
    <row r="1393" spans="1:64">
      <c r="A1393" s="4"/>
      <c r="B1393" s="5"/>
      <c r="C1393" s="27" t="str">
        <f>IFERROR(VLOOKUP(B1393,vlookup!A$2:I$331,2,FALSE),"")</f>
        <v/>
      </c>
      <c r="D1393" s="27" t="str">
        <f>IFERROR(VLOOKUP(B1393,vlookup!A$2:I$331,3,FALSE),"")</f>
        <v/>
      </c>
      <c r="E1393" s="5"/>
      <c r="F1393" s="27" t="str">
        <f>IFERROR(VLOOKUP(E1393,vlookup!D$2:E$331,2,FALSE),"")</f>
        <v/>
      </c>
      <c r="G1393" s="5"/>
      <c r="H1393" s="27" t="str">
        <f t="shared" si="212"/>
        <v/>
      </c>
      <c r="I1393" s="27" t="str">
        <f>IFERROR(VLOOKUP(H1393,vlookup!G$2:I$331,2,FALSE),"")</f>
        <v/>
      </c>
      <c r="J1393" s="27" t="str">
        <f>IFERROR(VLOOKUP(H1393,vlookup!G$2:I$331,3,FALSE),"")</f>
        <v/>
      </c>
      <c r="K1393" s="5"/>
      <c r="L1393" s="6"/>
      <c r="M1393" s="6"/>
      <c r="N1393" s="6"/>
      <c r="O1393" s="6"/>
      <c r="P1393" s="6"/>
      <c r="Q1393" s="14" t="str">
        <f t="shared" si="213"/>
        <v/>
      </c>
      <c r="R1393" s="5"/>
      <c r="S1393" s="6"/>
      <c r="T1393" s="6"/>
      <c r="U1393" s="5"/>
      <c r="V1393" s="45">
        <f t="shared" si="214"/>
        <v>0</v>
      </c>
      <c r="W1393" s="45">
        <f t="shared" si="215"/>
        <v>0</v>
      </c>
      <c r="X1393" s="45" t="e">
        <f t="shared" si="216"/>
        <v>#VALUE!</v>
      </c>
      <c r="Y1393" s="45">
        <f>IFERROR(VALUE(V1393),VLOOKUP(V1393,DayReplace[],2,0))</f>
        <v>0</v>
      </c>
      <c r="Z1393" s="45">
        <f>IF(V1393=0,1,
IF(OR(AND(COUNTIF(Table12[Normal and Leap Years],X1393),AA1393=3,Y1393=30),
AND(COUNTIF(Table9[MM Year],X1393),COUNTIF(Table13[Always 29-Day Months],AA1393),Y1393=30)),Y1393
-1,Y1393))</f>
        <v>1</v>
      </c>
      <c r="AA1393" s="45">
        <f>IFERROR(VALUE(W1393),VLOOKUP(W1393,MonthReplace[],2,0))</f>
        <v>0</v>
      </c>
      <c r="AB1393" s="45" t="e">
        <f>IF(COUNTIF(Table9[MM Year],X1393),VLOOKUP(AA1393,MonthSerial[],VLOOKUP(X1393,Table9[],3,0)+2,0),DATE(X1393,AA1393,0)-AC1393)</f>
        <v>#VALUE!</v>
      </c>
      <c r="AC1393" s="45" t="e">
        <f>IF(COUNTIF(Table9[MM Year],X1393),
VLOOKUP(X1393,Table9[],5,0),
DATE(X1393,1,0))</f>
        <v>#VALUE!</v>
      </c>
      <c r="AD1393" s="46" t="e">
        <f>IF(AA1393=0,DATE(YEAR(AC1393+1),7,16),
IF(V1393=0,IF(COUNTIF(Table9[MM Year],X1393),AC1393+AB1393+Z1393+15-DAY(AC1393+AB1393+Z1393+15)+16,AC1393+AB1393+Z1393-DAY(AC1393+AB1393+Z1393)+16),
IF(COUNTIF(Table9[MM Year],X1393),
IF(AC1393+AB1393+Z1393&lt;VLOOKUP(X1393,Table9[],7,0),AC1393
+AB1393+Z1393+VLOOKUP(X1393,Table9[],4,0),AC1393+AB1393+Z1393),AC1393
+AB1393+Z1393)))</f>
        <v>#VALUE!</v>
      </c>
      <c r="AE1393" s="42"/>
      <c r="AF1393" s="15" t="str">
        <f>IFERROR(IF(COUNTIF(Table9[MM Year],X1393),
IF(AD1393&lt;VLOOKUP(X1393,Table9[],7,0),AD1393
+VLOOKUP(X1393,Table9[],4,0),AD1393),AD1393
),"")</f>
        <v/>
      </c>
      <c r="AG1393" s="5"/>
      <c r="AH1393" s="5"/>
      <c r="AI1393" s="5"/>
      <c r="AJ1393" s="6"/>
      <c r="AK1393" s="6"/>
      <c r="AL1393" s="12" t="str">
        <f t="shared" si="217"/>
        <v/>
      </c>
      <c r="AM1393" s="5"/>
      <c r="AN1393" s="27" t="str">
        <f t="shared" si="218"/>
        <v/>
      </c>
      <c r="AO1393" s="5"/>
      <c r="AP1393" s="5"/>
      <c r="AQ1393" s="6"/>
      <c r="AR1393" s="12" t="str">
        <f t="shared" si="219"/>
        <v/>
      </c>
      <c r="AS1393" s="6"/>
      <c r="AT1393" s="5"/>
      <c r="AU1393" s="53"/>
      <c r="AV1393" s="53"/>
      <c r="AW1393" s="54"/>
      <c r="AX1393" s="15" t="str">
        <f t="shared" si="220"/>
        <v/>
      </c>
      <c r="AY1393" s="5"/>
      <c r="AZ1393" s="27" t="str">
        <f>IFERROR(VLOOKUP(AY1393,vlookup!A$2:I$331,2,FALSE),"")</f>
        <v/>
      </c>
      <c r="BA1393" s="27" t="str">
        <f>IFERROR(VLOOKUP(AY1393,vlookup!A$2:I$331,3,FALSE),"")</f>
        <v/>
      </c>
      <c r="BB1393" s="5"/>
      <c r="BC1393" s="27" t="str">
        <f>IFERROR(VLOOKUP(BB1393,vlookup!D$2:E$331,2,FALSE),"")</f>
        <v/>
      </c>
      <c r="BD1393" s="5"/>
      <c r="BE1393" s="27" t="str">
        <f t="shared" si="221"/>
        <v/>
      </c>
      <c r="BF1393" s="27" t="str">
        <f>IFERROR(VLOOKUP(BE1393,vlookup!G$2:I$331,2,FALSE),"")</f>
        <v/>
      </c>
      <c r="BG1393" s="27" t="str">
        <f>IFERROR(VLOOKUP(BE1393,vlookup!G$2:I$331,3,FALSE),"")</f>
        <v/>
      </c>
      <c r="BH1393" s="5"/>
      <c r="BI1393" s="6"/>
      <c r="BJ1393" s="6"/>
      <c r="BK1393" s="6"/>
      <c r="BL1393" s="6"/>
    </row>
    <row r="1394" spans="1:64">
      <c r="A1394" s="4"/>
      <c r="B1394" s="5"/>
      <c r="C1394" s="27" t="str">
        <f>IFERROR(VLOOKUP(B1394,vlookup!A$2:I$331,2,FALSE),"")</f>
        <v/>
      </c>
      <c r="D1394" s="27" t="str">
        <f>IFERROR(VLOOKUP(B1394,vlookup!A$2:I$331,3,FALSE),"")</f>
        <v/>
      </c>
      <c r="E1394" s="5"/>
      <c r="F1394" s="27" t="str">
        <f>IFERROR(VLOOKUP(E1394,vlookup!D$2:E$331,2,FALSE),"")</f>
        <v/>
      </c>
      <c r="G1394" s="5"/>
      <c r="H1394" s="27" t="str">
        <f t="shared" si="212"/>
        <v/>
      </c>
      <c r="I1394" s="27" t="str">
        <f>IFERROR(VLOOKUP(H1394,vlookup!G$2:I$331,2,FALSE),"")</f>
        <v/>
      </c>
      <c r="J1394" s="27" t="str">
        <f>IFERROR(VLOOKUP(H1394,vlookup!G$2:I$331,3,FALSE),"")</f>
        <v/>
      </c>
      <c r="K1394" s="5"/>
      <c r="L1394" s="6"/>
      <c r="M1394" s="6"/>
      <c r="N1394" s="6"/>
      <c r="O1394" s="6"/>
      <c r="P1394" s="6"/>
      <c r="Q1394" s="14" t="str">
        <f t="shared" si="213"/>
        <v/>
      </c>
      <c r="R1394" s="5"/>
      <c r="S1394" s="6"/>
      <c r="T1394" s="6"/>
      <c r="U1394" s="5"/>
      <c r="V1394" s="45">
        <f t="shared" si="214"/>
        <v>0</v>
      </c>
      <c r="W1394" s="45">
        <f t="shared" si="215"/>
        <v>0</v>
      </c>
      <c r="X1394" s="45" t="e">
        <f t="shared" si="216"/>
        <v>#VALUE!</v>
      </c>
      <c r="Y1394" s="45">
        <f>IFERROR(VALUE(V1394),VLOOKUP(V1394,DayReplace[],2,0))</f>
        <v>0</v>
      </c>
      <c r="Z1394" s="45">
        <f>IF(V1394=0,1,
IF(OR(AND(COUNTIF(Table12[Normal and Leap Years],X1394),AA1394=3,Y1394=30),
AND(COUNTIF(Table9[MM Year],X1394),COUNTIF(Table13[Always 29-Day Months],AA1394),Y1394=30)),Y1394
-1,Y1394))</f>
        <v>1</v>
      </c>
      <c r="AA1394" s="45">
        <f>IFERROR(VALUE(W1394),VLOOKUP(W1394,MonthReplace[],2,0))</f>
        <v>0</v>
      </c>
      <c r="AB1394" s="45" t="e">
        <f>IF(COUNTIF(Table9[MM Year],X1394),VLOOKUP(AA1394,MonthSerial[],VLOOKUP(X1394,Table9[],3,0)+2,0),DATE(X1394,AA1394,0)-AC1394)</f>
        <v>#VALUE!</v>
      </c>
      <c r="AC1394" s="45" t="e">
        <f>IF(COUNTIF(Table9[MM Year],X1394),
VLOOKUP(X1394,Table9[],5,0),
DATE(X1394,1,0))</f>
        <v>#VALUE!</v>
      </c>
      <c r="AD1394" s="46" t="e">
        <f>IF(AA1394=0,DATE(YEAR(AC1394+1),7,16),
IF(V1394=0,IF(COUNTIF(Table9[MM Year],X1394),AC1394+AB1394+Z1394+15-DAY(AC1394+AB1394+Z1394+15)+16,AC1394+AB1394+Z1394-DAY(AC1394+AB1394+Z1394)+16),
IF(COUNTIF(Table9[MM Year],X1394),
IF(AC1394+AB1394+Z1394&lt;VLOOKUP(X1394,Table9[],7,0),AC1394
+AB1394+Z1394+VLOOKUP(X1394,Table9[],4,0),AC1394+AB1394+Z1394),AC1394
+AB1394+Z1394)))</f>
        <v>#VALUE!</v>
      </c>
      <c r="AE1394" s="42"/>
      <c r="AF1394" s="15" t="str">
        <f>IFERROR(IF(COUNTIF(Table9[MM Year],X1394),
IF(AD1394&lt;VLOOKUP(X1394,Table9[],7,0),AD1394
+VLOOKUP(X1394,Table9[],4,0),AD1394),AD1394
),"")</f>
        <v/>
      </c>
      <c r="AG1394" s="5"/>
      <c r="AH1394" s="5"/>
      <c r="AI1394" s="5"/>
      <c r="AJ1394" s="6"/>
      <c r="AK1394" s="6"/>
      <c r="AL1394" s="12" t="str">
        <f t="shared" si="217"/>
        <v/>
      </c>
      <c r="AM1394" s="5"/>
      <c r="AN1394" s="27" t="str">
        <f t="shared" si="218"/>
        <v/>
      </c>
      <c r="AO1394" s="5"/>
      <c r="AP1394" s="5"/>
      <c r="AQ1394" s="6"/>
      <c r="AR1394" s="12" t="str">
        <f t="shared" si="219"/>
        <v/>
      </c>
      <c r="AS1394" s="6"/>
      <c r="AT1394" s="5"/>
      <c r="AU1394" s="53"/>
      <c r="AV1394" s="53"/>
      <c r="AW1394" s="54"/>
      <c r="AX1394" s="15" t="str">
        <f t="shared" si="220"/>
        <v/>
      </c>
      <c r="AY1394" s="5"/>
      <c r="AZ1394" s="27" t="str">
        <f>IFERROR(VLOOKUP(AY1394,vlookup!A$2:I$331,2,FALSE),"")</f>
        <v/>
      </c>
      <c r="BA1394" s="27" t="str">
        <f>IFERROR(VLOOKUP(AY1394,vlookup!A$2:I$331,3,FALSE),"")</f>
        <v/>
      </c>
      <c r="BB1394" s="5"/>
      <c r="BC1394" s="27" t="str">
        <f>IFERROR(VLOOKUP(BB1394,vlookup!D$2:E$331,2,FALSE),"")</f>
        <v/>
      </c>
      <c r="BD1394" s="5"/>
      <c r="BE1394" s="27" t="str">
        <f t="shared" si="221"/>
        <v/>
      </c>
      <c r="BF1394" s="27" t="str">
        <f>IFERROR(VLOOKUP(BE1394,vlookup!G$2:I$331,2,FALSE),"")</f>
        <v/>
      </c>
      <c r="BG1394" s="27" t="str">
        <f>IFERROR(VLOOKUP(BE1394,vlookup!G$2:I$331,3,FALSE),"")</f>
        <v/>
      </c>
      <c r="BH1394" s="5"/>
      <c r="BI1394" s="6"/>
      <c r="BJ1394" s="6"/>
      <c r="BK1394" s="6"/>
      <c r="BL1394" s="6"/>
    </row>
    <row r="1395" spans="1:64">
      <c r="A1395" s="4"/>
      <c r="B1395" s="5"/>
      <c r="C1395" s="27" t="str">
        <f>IFERROR(VLOOKUP(B1395,vlookup!A$2:I$331,2,FALSE),"")</f>
        <v/>
      </c>
      <c r="D1395" s="27" t="str">
        <f>IFERROR(VLOOKUP(B1395,vlookup!A$2:I$331,3,FALSE),"")</f>
        <v/>
      </c>
      <c r="E1395" s="5"/>
      <c r="F1395" s="27" t="str">
        <f>IFERROR(VLOOKUP(E1395,vlookup!D$2:E$331,2,FALSE),"")</f>
        <v/>
      </c>
      <c r="G1395" s="5"/>
      <c r="H1395" s="27" t="str">
        <f t="shared" si="212"/>
        <v/>
      </c>
      <c r="I1395" s="27" t="str">
        <f>IFERROR(VLOOKUP(H1395,vlookup!G$2:I$331,2,FALSE),"")</f>
        <v/>
      </c>
      <c r="J1395" s="27" t="str">
        <f>IFERROR(VLOOKUP(H1395,vlookup!G$2:I$331,3,FALSE),"")</f>
        <v/>
      </c>
      <c r="K1395" s="5"/>
      <c r="L1395" s="6"/>
      <c r="M1395" s="6"/>
      <c r="N1395" s="6"/>
      <c r="O1395" s="6"/>
      <c r="P1395" s="6"/>
      <c r="Q1395" s="14" t="str">
        <f t="shared" si="213"/>
        <v/>
      </c>
      <c r="R1395" s="5"/>
      <c r="S1395" s="6"/>
      <c r="T1395" s="6"/>
      <c r="U1395" s="5"/>
      <c r="V1395" s="45">
        <f t="shared" si="214"/>
        <v>0</v>
      </c>
      <c r="W1395" s="45">
        <f t="shared" si="215"/>
        <v>0</v>
      </c>
      <c r="X1395" s="45" t="e">
        <f t="shared" si="216"/>
        <v>#VALUE!</v>
      </c>
      <c r="Y1395" s="45">
        <f>IFERROR(VALUE(V1395),VLOOKUP(V1395,DayReplace[],2,0))</f>
        <v>0</v>
      </c>
      <c r="Z1395" s="45">
        <f>IF(V1395=0,1,
IF(OR(AND(COUNTIF(Table12[Normal and Leap Years],X1395),AA1395=3,Y1395=30),
AND(COUNTIF(Table9[MM Year],X1395),COUNTIF(Table13[Always 29-Day Months],AA1395),Y1395=30)),Y1395
-1,Y1395))</f>
        <v>1</v>
      </c>
      <c r="AA1395" s="45">
        <f>IFERROR(VALUE(W1395),VLOOKUP(W1395,MonthReplace[],2,0))</f>
        <v>0</v>
      </c>
      <c r="AB1395" s="45" t="e">
        <f>IF(COUNTIF(Table9[MM Year],X1395),VLOOKUP(AA1395,MonthSerial[],VLOOKUP(X1395,Table9[],3,0)+2,0),DATE(X1395,AA1395,0)-AC1395)</f>
        <v>#VALUE!</v>
      </c>
      <c r="AC1395" s="45" t="e">
        <f>IF(COUNTIF(Table9[MM Year],X1395),
VLOOKUP(X1395,Table9[],5,0),
DATE(X1395,1,0))</f>
        <v>#VALUE!</v>
      </c>
      <c r="AD1395" s="46" t="e">
        <f>IF(AA1395=0,DATE(YEAR(AC1395+1),7,16),
IF(V1395=0,IF(COUNTIF(Table9[MM Year],X1395),AC1395+AB1395+Z1395+15-DAY(AC1395+AB1395+Z1395+15)+16,AC1395+AB1395+Z1395-DAY(AC1395+AB1395+Z1395)+16),
IF(COUNTIF(Table9[MM Year],X1395),
IF(AC1395+AB1395+Z1395&lt;VLOOKUP(X1395,Table9[],7,0),AC1395
+AB1395+Z1395+VLOOKUP(X1395,Table9[],4,0),AC1395+AB1395+Z1395),AC1395
+AB1395+Z1395)))</f>
        <v>#VALUE!</v>
      </c>
      <c r="AE1395" s="42"/>
      <c r="AF1395" s="15" t="str">
        <f>IFERROR(IF(COUNTIF(Table9[MM Year],X1395),
IF(AD1395&lt;VLOOKUP(X1395,Table9[],7,0),AD1395
+VLOOKUP(X1395,Table9[],4,0),AD1395),AD1395
),"")</f>
        <v/>
      </c>
      <c r="AG1395" s="5"/>
      <c r="AH1395" s="5"/>
      <c r="AI1395" s="5"/>
      <c r="AJ1395" s="6"/>
      <c r="AK1395" s="6"/>
      <c r="AL1395" s="12" t="str">
        <f t="shared" si="217"/>
        <v/>
      </c>
      <c r="AM1395" s="5"/>
      <c r="AN1395" s="27" t="str">
        <f t="shared" si="218"/>
        <v/>
      </c>
      <c r="AO1395" s="5"/>
      <c r="AP1395" s="5"/>
      <c r="AQ1395" s="6"/>
      <c r="AR1395" s="12" t="str">
        <f t="shared" si="219"/>
        <v/>
      </c>
      <c r="AS1395" s="6"/>
      <c r="AT1395" s="5"/>
      <c r="AU1395" s="53"/>
      <c r="AV1395" s="53"/>
      <c r="AW1395" s="54"/>
      <c r="AX1395" s="15" t="str">
        <f t="shared" si="220"/>
        <v/>
      </c>
      <c r="AY1395" s="5"/>
      <c r="AZ1395" s="27" t="str">
        <f>IFERROR(VLOOKUP(AY1395,vlookup!A$2:I$331,2,FALSE),"")</f>
        <v/>
      </c>
      <c r="BA1395" s="27" t="str">
        <f>IFERROR(VLOOKUP(AY1395,vlookup!A$2:I$331,3,FALSE),"")</f>
        <v/>
      </c>
      <c r="BB1395" s="5"/>
      <c r="BC1395" s="27" t="str">
        <f>IFERROR(VLOOKUP(BB1395,vlookup!D$2:E$331,2,FALSE),"")</f>
        <v/>
      </c>
      <c r="BD1395" s="5"/>
      <c r="BE1395" s="27" t="str">
        <f t="shared" si="221"/>
        <v/>
      </c>
      <c r="BF1395" s="27" t="str">
        <f>IFERROR(VLOOKUP(BE1395,vlookup!G$2:I$331,2,FALSE),"")</f>
        <v/>
      </c>
      <c r="BG1395" s="27" t="str">
        <f>IFERROR(VLOOKUP(BE1395,vlookup!G$2:I$331,3,FALSE),"")</f>
        <v/>
      </c>
      <c r="BH1395" s="5"/>
      <c r="BI1395" s="6"/>
      <c r="BJ1395" s="6"/>
      <c r="BK1395" s="6"/>
      <c r="BL1395" s="6"/>
    </row>
    <row r="1396" spans="1:64">
      <c r="A1396" s="4"/>
      <c r="B1396" s="5"/>
      <c r="C1396" s="27" t="str">
        <f>IFERROR(VLOOKUP(B1396,vlookup!A$2:I$331,2,FALSE),"")</f>
        <v/>
      </c>
      <c r="D1396" s="27" t="str">
        <f>IFERROR(VLOOKUP(B1396,vlookup!A$2:I$331,3,FALSE),"")</f>
        <v/>
      </c>
      <c r="E1396" s="5"/>
      <c r="F1396" s="27" t="str">
        <f>IFERROR(VLOOKUP(E1396,vlookup!D$2:E$331,2,FALSE),"")</f>
        <v/>
      </c>
      <c r="G1396" s="5"/>
      <c r="H1396" s="27" t="str">
        <f t="shared" si="212"/>
        <v/>
      </c>
      <c r="I1396" s="27" t="str">
        <f>IFERROR(VLOOKUP(H1396,vlookup!G$2:I$331,2,FALSE),"")</f>
        <v/>
      </c>
      <c r="J1396" s="27" t="str">
        <f>IFERROR(VLOOKUP(H1396,vlookup!G$2:I$331,3,FALSE),"")</f>
        <v/>
      </c>
      <c r="K1396" s="5"/>
      <c r="L1396" s="6"/>
      <c r="M1396" s="6"/>
      <c r="N1396" s="6"/>
      <c r="O1396" s="6"/>
      <c r="P1396" s="6"/>
      <c r="Q1396" s="14" t="str">
        <f t="shared" si="213"/>
        <v/>
      </c>
      <c r="R1396" s="5"/>
      <c r="S1396" s="6"/>
      <c r="T1396" s="6"/>
      <c r="U1396" s="5"/>
      <c r="V1396" s="45">
        <f t="shared" si="214"/>
        <v>0</v>
      </c>
      <c r="W1396" s="45">
        <f t="shared" si="215"/>
        <v>0</v>
      </c>
      <c r="X1396" s="45" t="e">
        <f t="shared" si="216"/>
        <v>#VALUE!</v>
      </c>
      <c r="Y1396" s="45">
        <f>IFERROR(VALUE(V1396),VLOOKUP(V1396,DayReplace[],2,0))</f>
        <v>0</v>
      </c>
      <c r="Z1396" s="45">
        <f>IF(V1396=0,1,
IF(OR(AND(COUNTIF(Table12[Normal and Leap Years],X1396),AA1396=3,Y1396=30),
AND(COUNTIF(Table9[MM Year],X1396),COUNTIF(Table13[Always 29-Day Months],AA1396),Y1396=30)),Y1396
-1,Y1396))</f>
        <v>1</v>
      </c>
      <c r="AA1396" s="45">
        <f>IFERROR(VALUE(W1396),VLOOKUP(W1396,MonthReplace[],2,0))</f>
        <v>0</v>
      </c>
      <c r="AB1396" s="45" t="e">
        <f>IF(COUNTIF(Table9[MM Year],X1396),VLOOKUP(AA1396,MonthSerial[],VLOOKUP(X1396,Table9[],3,0)+2,0),DATE(X1396,AA1396,0)-AC1396)</f>
        <v>#VALUE!</v>
      </c>
      <c r="AC1396" s="45" t="e">
        <f>IF(COUNTIF(Table9[MM Year],X1396),
VLOOKUP(X1396,Table9[],5,0),
DATE(X1396,1,0))</f>
        <v>#VALUE!</v>
      </c>
      <c r="AD1396" s="46" t="e">
        <f>IF(AA1396=0,DATE(YEAR(AC1396+1),7,16),
IF(V1396=0,IF(COUNTIF(Table9[MM Year],X1396),AC1396+AB1396+Z1396+15-DAY(AC1396+AB1396+Z1396+15)+16,AC1396+AB1396+Z1396-DAY(AC1396+AB1396+Z1396)+16),
IF(COUNTIF(Table9[MM Year],X1396),
IF(AC1396+AB1396+Z1396&lt;VLOOKUP(X1396,Table9[],7,0),AC1396
+AB1396+Z1396+VLOOKUP(X1396,Table9[],4,0),AC1396+AB1396+Z1396),AC1396
+AB1396+Z1396)))</f>
        <v>#VALUE!</v>
      </c>
      <c r="AE1396" s="42"/>
      <c r="AF1396" s="15" t="str">
        <f>IFERROR(IF(COUNTIF(Table9[MM Year],X1396),
IF(AD1396&lt;VLOOKUP(X1396,Table9[],7,0),AD1396
+VLOOKUP(X1396,Table9[],4,0),AD1396),AD1396
),"")</f>
        <v/>
      </c>
      <c r="AG1396" s="5"/>
      <c r="AH1396" s="5"/>
      <c r="AI1396" s="5"/>
      <c r="AJ1396" s="6"/>
      <c r="AK1396" s="6"/>
      <c r="AL1396" s="12" t="str">
        <f t="shared" si="217"/>
        <v/>
      </c>
      <c r="AM1396" s="5"/>
      <c r="AN1396" s="27" t="str">
        <f t="shared" si="218"/>
        <v/>
      </c>
      <c r="AO1396" s="5"/>
      <c r="AP1396" s="5"/>
      <c r="AQ1396" s="6"/>
      <c r="AR1396" s="12" t="str">
        <f t="shared" si="219"/>
        <v/>
      </c>
      <c r="AS1396" s="6"/>
      <c r="AT1396" s="5"/>
      <c r="AU1396" s="53"/>
      <c r="AV1396" s="53"/>
      <c r="AW1396" s="54"/>
      <c r="AX1396" s="15" t="str">
        <f t="shared" si="220"/>
        <v/>
      </c>
      <c r="AY1396" s="5"/>
      <c r="AZ1396" s="27" t="str">
        <f>IFERROR(VLOOKUP(AY1396,vlookup!A$2:I$331,2,FALSE),"")</f>
        <v/>
      </c>
      <c r="BA1396" s="27" t="str">
        <f>IFERROR(VLOOKUP(AY1396,vlookup!A$2:I$331,3,FALSE),"")</f>
        <v/>
      </c>
      <c r="BB1396" s="5"/>
      <c r="BC1396" s="27" t="str">
        <f>IFERROR(VLOOKUP(BB1396,vlookup!D$2:E$331,2,FALSE),"")</f>
        <v/>
      </c>
      <c r="BD1396" s="5"/>
      <c r="BE1396" s="27" t="str">
        <f t="shared" si="221"/>
        <v/>
      </c>
      <c r="BF1396" s="27" t="str">
        <f>IFERROR(VLOOKUP(BE1396,vlookup!G$2:I$331,2,FALSE),"")</f>
        <v/>
      </c>
      <c r="BG1396" s="27" t="str">
        <f>IFERROR(VLOOKUP(BE1396,vlookup!G$2:I$331,3,FALSE),"")</f>
        <v/>
      </c>
      <c r="BH1396" s="5"/>
      <c r="BI1396" s="6"/>
      <c r="BJ1396" s="6"/>
      <c r="BK1396" s="6"/>
      <c r="BL1396" s="6"/>
    </row>
    <row r="1397" spans="1:64">
      <c r="A1397" s="4"/>
      <c r="B1397" s="5"/>
      <c r="C1397" s="27" t="str">
        <f>IFERROR(VLOOKUP(B1397,vlookup!A$2:I$331,2,FALSE),"")</f>
        <v/>
      </c>
      <c r="D1397" s="27" t="str">
        <f>IFERROR(VLOOKUP(B1397,vlookup!A$2:I$331,3,FALSE),"")</f>
        <v/>
      </c>
      <c r="E1397" s="5"/>
      <c r="F1397" s="27" t="str">
        <f>IFERROR(VLOOKUP(E1397,vlookup!D$2:E$331,2,FALSE),"")</f>
        <v/>
      </c>
      <c r="G1397" s="5"/>
      <c r="H1397" s="27" t="str">
        <f t="shared" si="212"/>
        <v/>
      </c>
      <c r="I1397" s="27" t="str">
        <f>IFERROR(VLOOKUP(H1397,vlookup!G$2:I$331,2,FALSE),"")</f>
        <v/>
      </c>
      <c r="J1397" s="27" t="str">
        <f>IFERROR(VLOOKUP(H1397,vlookup!G$2:I$331,3,FALSE),"")</f>
        <v/>
      </c>
      <c r="K1397" s="5"/>
      <c r="L1397" s="6"/>
      <c r="M1397" s="6"/>
      <c r="N1397" s="6"/>
      <c r="O1397" s="6"/>
      <c r="P1397" s="6"/>
      <c r="Q1397" s="14" t="str">
        <f t="shared" si="213"/>
        <v/>
      </c>
      <c r="R1397" s="5"/>
      <c r="S1397" s="6"/>
      <c r="T1397" s="6"/>
      <c r="U1397" s="5"/>
      <c r="V1397" s="45">
        <f t="shared" si="214"/>
        <v>0</v>
      </c>
      <c r="W1397" s="45">
        <f t="shared" si="215"/>
        <v>0</v>
      </c>
      <c r="X1397" s="45" t="e">
        <f t="shared" si="216"/>
        <v>#VALUE!</v>
      </c>
      <c r="Y1397" s="45">
        <f>IFERROR(VALUE(V1397),VLOOKUP(V1397,DayReplace[],2,0))</f>
        <v>0</v>
      </c>
      <c r="Z1397" s="45">
        <f>IF(V1397=0,1,
IF(OR(AND(COUNTIF(Table12[Normal and Leap Years],X1397),AA1397=3,Y1397=30),
AND(COUNTIF(Table9[MM Year],X1397),COUNTIF(Table13[Always 29-Day Months],AA1397),Y1397=30)),Y1397
-1,Y1397))</f>
        <v>1</v>
      </c>
      <c r="AA1397" s="45">
        <f>IFERROR(VALUE(W1397),VLOOKUP(W1397,MonthReplace[],2,0))</f>
        <v>0</v>
      </c>
      <c r="AB1397" s="45" t="e">
        <f>IF(COUNTIF(Table9[MM Year],X1397),VLOOKUP(AA1397,MonthSerial[],VLOOKUP(X1397,Table9[],3,0)+2,0),DATE(X1397,AA1397,0)-AC1397)</f>
        <v>#VALUE!</v>
      </c>
      <c r="AC1397" s="45" t="e">
        <f>IF(COUNTIF(Table9[MM Year],X1397),
VLOOKUP(X1397,Table9[],5,0),
DATE(X1397,1,0))</f>
        <v>#VALUE!</v>
      </c>
      <c r="AD1397" s="46" t="e">
        <f>IF(AA1397=0,DATE(YEAR(AC1397+1),7,16),
IF(V1397=0,IF(COUNTIF(Table9[MM Year],X1397),AC1397+AB1397+Z1397+15-DAY(AC1397+AB1397+Z1397+15)+16,AC1397+AB1397+Z1397-DAY(AC1397+AB1397+Z1397)+16),
IF(COUNTIF(Table9[MM Year],X1397),
IF(AC1397+AB1397+Z1397&lt;VLOOKUP(X1397,Table9[],7,0),AC1397
+AB1397+Z1397+VLOOKUP(X1397,Table9[],4,0),AC1397+AB1397+Z1397),AC1397
+AB1397+Z1397)))</f>
        <v>#VALUE!</v>
      </c>
      <c r="AE1397" s="42"/>
      <c r="AF1397" s="15" t="str">
        <f>IFERROR(IF(COUNTIF(Table9[MM Year],X1397),
IF(AD1397&lt;VLOOKUP(X1397,Table9[],7,0),AD1397
+VLOOKUP(X1397,Table9[],4,0),AD1397),AD1397
),"")</f>
        <v/>
      </c>
      <c r="AG1397" s="5"/>
      <c r="AH1397" s="5"/>
      <c r="AI1397" s="5"/>
      <c r="AJ1397" s="6"/>
      <c r="AK1397" s="6"/>
      <c r="AL1397" s="12" t="str">
        <f t="shared" si="217"/>
        <v/>
      </c>
      <c r="AM1397" s="5"/>
      <c r="AN1397" s="27" t="str">
        <f t="shared" si="218"/>
        <v/>
      </c>
      <c r="AO1397" s="5"/>
      <c r="AP1397" s="5"/>
      <c r="AQ1397" s="6"/>
      <c r="AR1397" s="12" t="str">
        <f t="shared" si="219"/>
        <v/>
      </c>
      <c r="AS1397" s="6"/>
      <c r="AT1397" s="5"/>
      <c r="AU1397" s="53"/>
      <c r="AV1397" s="53"/>
      <c r="AW1397" s="54"/>
      <c r="AX1397" s="15" t="str">
        <f t="shared" si="220"/>
        <v/>
      </c>
      <c r="AY1397" s="5"/>
      <c r="AZ1397" s="27" t="str">
        <f>IFERROR(VLOOKUP(AY1397,vlookup!A$2:I$331,2,FALSE),"")</f>
        <v/>
      </c>
      <c r="BA1397" s="27" t="str">
        <f>IFERROR(VLOOKUP(AY1397,vlookup!A$2:I$331,3,FALSE),"")</f>
        <v/>
      </c>
      <c r="BB1397" s="5"/>
      <c r="BC1397" s="27" t="str">
        <f>IFERROR(VLOOKUP(BB1397,vlookup!D$2:E$331,2,FALSE),"")</f>
        <v/>
      </c>
      <c r="BD1397" s="5"/>
      <c r="BE1397" s="27" t="str">
        <f t="shared" si="221"/>
        <v/>
      </c>
      <c r="BF1397" s="27" t="str">
        <f>IFERROR(VLOOKUP(BE1397,vlookup!G$2:I$331,2,FALSE),"")</f>
        <v/>
      </c>
      <c r="BG1397" s="27" t="str">
        <f>IFERROR(VLOOKUP(BE1397,vlookup!G$2:I$331,3,FALSE),"")</f>
        <v/>
      </c>
      <c r="BH1397" s="5"/>
      <c r="BI1397" s="6"/>
      <c r="BJ1397" s="6"/>
      <c r="BK1397" s="6"/>
      <c r="BL1397" s="6"/>
    </row>
    <row r="1398" spans="1:64">
      <c r="A1398" s="4"/>
      <c r="B1398" s="5"/>
      <c r="C1398" s="27" t="str">
        <f>IFERROR(VLOOKUP(B1398,vlookup!A$2:I$331,2,FALSE),"")</f>
        <v/>
      </c>
      <c r="D1398" s="27" t="str">
        <f>IFERROR(VLOOKUP(B1398,vlookup!A$2:I$331,3,FALSE),"")</f>
        <v/>
      </c>
      <c r="E1398" s="5"/>
      <c r="F1398" s="27" t="str">
        <f>IFERROR(VLOOKUP(E1398,vlookup!D$2:E$331,2,FALSE),"")</f>
        <v/>
      </c>
      <c r="G1398" s="5"/>
      <c r="H1398" s="27" t="str">
        <f t="shared" si="212"/>
        <v/>
      </c>
      <c r="I1398" s="27" t="str">
        <f>IFERROR(VLOOKUP(H1398,vlookup!G$2:I$331,2,FALSE),"")</f>
        <v/>
      </c>
      <c r="J1398" s="27" t="str">
        <f>IFERROR(VLOOKUP(H1398,vlookup!G$2:I$331,3,FALSE),"")</f>
        <v/>
      </c>
      <c r="K1398" s="5"/>
      <c r="L1398" s="6"/>
      <c r="M1398" s="6"/>
      <c r="N1398" s="6"/>
      <c r="O1398" s="6"/>
      <c r="P1398" s="6"/>
      <c r="Q1398" s="14" t="str">
        <f t="shared" si="213"/>
        <v/>
      </c>
      <c r="R1398" s="5"/>
      <c r="S1398" s="6"/>
      <c r="T1398" s="6"/>
      <c r="U1398" s="5"/>
      <c r="V1398" s="45">
        <f t="shared" si="214"/>
        <v>0</v>
      </c>
      <c r="W1398" s="45">
        <f t="shared" si="215"/>
        <v>0</v>
      </c>
      <c r="X1398" s="45" t="e">
        <f t="shared" si="216"/>
        <v>#VALUE!</v>
      </c>
      <c r="Y1398" s="45">
        <f>IFERROR(VALUE(V1398),VLOOKUP(V1398,DayReplace[],2,0))</f>
        <v>0</v>
      </c>
      <c r="Z1398" s="45">
        <f>IF(V1398=0,1,
IF(OR(AND(COUNTIF(Table12[Normal and Leap Years],X1398),AA1398=3,Y1398=30),
AND(COUNTIF(Table9[MM Year],X1398),COUNTIF(Table13[Always 29-Day Months],AA1398),Y1398=30)),Y1398
-1,Y1398))</f>
        <v>1</v>
      </c>
      <c r="AA1398" s="45">
        <f>IFERROR(VALUE(W1398),VLOOKUP(W1398,MonthReplace[],2,0))</f>
        <v>0</v>
      </c>
      <c r="AB1398" s="45" t="e">
        <f>IF(COUNTIF(Table9[MM Year],X1398),VLOOKUP(AA1398,MonthSerial[],VLOOKUP(X1398,Table9[],3,0)+2,0),DATE(X1398,AA1398,0)-AC1398)</f>
        <v>#VALUE!</v>
      </c>
      <c r="AC1398" s="45" t="e">
        <f>IF(COUNTIF(Table9[MM Year],X1398),
VLOOKUP(X1398,Table9[],5,0),
DATE(X1398,1,0))</f>
        <v>#VALUE!</v>
      </c>
      <c r="AD1398" s="46" t="e">
        <f>IF(AA1398=0,DATE(YEAR(AC1398+1),7,16),
IF(V1398=0,IF(COUNTIF(Table9[MM Year],X1398),AC1398+AB1398+Z1398+15-DAY(AC1398+AB1398+Z1398+15)+16,AC1398+AB1398+Z1398-DAY(AC1398+AB1398+Z1398)+16),
IF(COUNTIF(Table9[MM Year],X1398),
IF(AC1398+AB1398+Z1398&lt;VLOOKUP(X1398,Table9[],7,0),AC1398
+AB1398+Z1398+VLOOKUP(X1398,Table9[],4,0),AC1398+AB1398+Z1398),AC1398
+AB1398+Z1398)))</f>
        <v>#VALUE!</v>
      </c>
      <c r="AE1398" s="42"/>
      <c r="AF1398" s="15" t="str">
        <f>IFERROR(IF(COUNTIF(Table9[MM Year],X1398),
IF(AD1398&lt;VLOOKUP(X1398,Table9[],7,0),AD1398
+VLOOKUP(X1398,Table9[],4,0),AD1398),AD1398
),"")</f>
        <v/>
      </c>
      <c r="AG1398" s="5"/>
      <c r="AH1398" s="5"/>
      <c r="AI1398" s="5"/>
      <c r="AJ1398" s="6"/>
      <c r="AK1398" s="6"/>
      <c r="AL1398" s="12" t="str">
        <f t="shared" si="217"/>
        <v/>
      </c>
      <c r="AM1398" s="5"/>
      <c r="AN1398" s="27" t="str">
        <f t="shared" si="218"/>
        <v/>
      </c>
      <c r="AO1398" s="5"/>
      <c r="AP1398" s="5"/>
      <c r="AQ1398" s="6"/>
      <c r="AR1398" s="12" t="str">
        <f t="shared" si="219"/>
        <v/>
      </c>
      <c r="AS1398" s="6"/>
      <c r="AT1398" s="5"/>
      <c r="AU1398" s="53"/>
      <c r="AV1398" s="53"/>
      <c r="AW1398" s="54"/>
      <c r="AX1398" s="15" t="str">
        <f t="shared" si="220"/>
        <v/>
      </c>
      <c r="AY1398" s="5"/>
      <c r="AZ1398" s="27" t="str">
        <f>IFERROR(VLOOKUP(AY1398,vlookup!A$2:I$331,2,FALSE),"")</f>
        <v/>
      </c>
      <c r="BA1398" s="27" t="str">
        <f>IFERROR(VLOOKUP(AY1398,vlookup!A$2:I$331,3,FALSE),"")</f>
        <v/>
      </c>
      <c r="BB1398" s="5"/>
      <c r="BC1398" s="27" t="str">
        <f>IFERROR(VLOOKUP(BB1398,vlookup!D$2:E$331,2,FALSE),"")</f>
        <v/>
      </c>
      <c r="BD1398" s="5"/>
      <c r="BE1398" s="27" t="str">
        <f t="shared" si="221"/>
        <v/>
      </c>
      <c r="BF1398" s="27" t="str">
        <f>IFERROR(VLOOKUP(BE1398,vlookup!G$2:I$331,2,FALSE),"")</f>
        <v/>
      </c>
      <c r="BG1398" s="27" t="str">
        <f>IFERROR(VLOOKUP(BE1398,vlookup!G$2:I$331,3,FALSE),"")</f>
        <v/>
      </c>
      <c r="BH1398" s="5"/>
      <c r="BI1398" s="6"/>
      <c r="BJ1398" s="6"/>
      <c r="BK1398" s="6"/>
      <c r="BL1398" s="6"/>
    </row>
    <row r="1399" spans="1:64">
      <c r="A1399" s="4"/>
      <c r="B1399" s="5"/>
      <c r="C1399" s="27" t="str">
        <f>IFERROR(VLOOKUP(B1399,vlookup!A$2:I$331,2,FALSE),"")</f>
        <v/>
      </c>
      <c r="D1399" s="27" t="str">
        <f>IFERROR(VLOOKUP(B1399,vlookup!A$2:I$331,3,FALSE),"")</f>
        <v/>
      </c>
      <c r="E1399" s="5"/>
      <c r="F1399" s="27" t="str">
        <f>IFERROR(VLOOKUP(E1399,vlookup!D$2:E$331,2,FALSE),"")</f>
        <v/>
      </c>
      <c r="G1399" s="5"/>
      <c r="H1399" s="27" t="str">
        <f t="shared" si="212"/>
        <v/>
      </c>
      <c r="I1399" s="27" t="str">
        <f>IFERROR(VLOOKUP(H1399,vlookup!G$2:I$331,2,FALSE),"")</f>
        <v/>
      </c>
      <c r="J1399" s="27" t="str">
        <f>IFERROR(VLOOKUP(H1399,vlookup!G$2:I$331,3,FALSE),"")</f>
        <v/>
      </c>
      <c r="K1399" s="5"/>
      <c r="L1399" s="6"/>
      <c r="M1399" s="6"/>
      <c r="N1399" s="6"/>
      <c r="O1399" s="6"/>
      <c r="P1399" s="6"/>
      <c r="Q1399" s="14" t="str">
        <f t="shared" si="213"/>
        <v/>
      </c>
      <c r="R1399" s="5"/>
      <c r="S1399" s="6"/>
      <c r="T1399" s="6"/>
      <c r="U1399" s="5"/>
      <c r="V1399" s="45">
        <f t="shared" si="214"/>
        <v>0</v>
      </c>
      <c r="W1399" s="45">
        <f t="shared" si="215"/>
        <v>0</v>
      </c>
      <c r="X1399" s="45" t="e">
        <f t="shared" si="216"/>
        <v>#VALUE!</v>
      </c>
      <c r="Y1399" s="45">
        <f>IFERROR(VALUE(V1399),VLOOKUP(V1399,DayReplace[],2,0))</f>
        <v>0</v>
      </c>
      <c r="Z1399" s="45">
        <f>IF(V1399=0,1,
IF(OR(AND(COUNTIF(Table12[Normal and Leap Years],X1399),AA1399=3,Y1399=30),
AND(COUNTIF(Table9[MM Year],X1399),COUNTIF(Table13[Always 29-Day Months],AA1399),Y1399=30)),Y1399
-1,Y1399))</f>
        <v>1</v>
      </c>
      <c r="AA1399" s="45">
        <f>IFERROR(VALUE(W1399),VLOOKUP(W1399,MonthReplace[],2,0))</f>
        <v>0</v>
      </c>
      <c r="AB1399" s="45" t="e">
        <f>IF(COUNTIF(Table9[MM Year],X1399),VLOOKUP(AA1399,MonthSerial[],VLOOKUP(X1399,Table9[],3,0)+2,0),DATE(X1399,AA1399,0)-AC1399)</f>
        <v>#VALUE!</v>
      </c>
      <c r="AC1399" s="45" t="e">
        <f>IF(COUNTIF(Table9[MM Year],X1399),
VLOOKUP(X1399,Table9[],5,0),
DATE(X1399,1,0))</f>
        <v>#VALUE!</v>
      </c>
      <c r="AD1399" s="46" t="e">
        <f>IF(AA1399=0,DATE(YEAR(AC1399+1),7,16),
IF(V1399=0,IF(COUNTIF(Table9[MM Year],X1399),AC1399+AB1399+Z1399+15-DAY(AC1399+AB1399+Z1399+15)+16,AC1399+AB1399+Z1399-DAY(AC1399+AB1399+Z1399)+16),
IF(COUNTIF(Table9[MM Year],X1399),
IF(AC1399+AB1399+Z1399&lt;VLOOKUP(X1399,Table9[],7,0),AC1399
+AB1399+Z1399+VLOOKUP(X1399,Table9[],4,0),AC1399+AB1399+Z1399),AC1399
+AB1399+Z1399)))</f>
        <v>#VALUE!</v>
      </c>
      <c r="AE1399" s="42"/>
      <c r="AF1399" s="15" t="str">
        <f>IFERROR(IF(COUNTIF(Table9[MM Year],X1399),
IF(AD1399&lt;VLOOKUP(X1399,Table9[],7,0),AD1399
+VLOOKUP(X1399,Table9[],4,0),AD1399),AD1399
),"")</f>
        <v/>
      </c>
      <c r="AG1399" s="5"/>
      <c r="AH1399" s="5"/>
      <c r="AI1399" s="5"/>
      <c r="AJ1399" s="6"/>
      <c r="AK1399" s="6"/>
      <c r="AL1399" s="12" t="str">
        <f t="shared" si="217"/>
        <v/>
      </c>
      <c r="AM1399" s="5"/>
      <c r="AN1399" s="27" t="str">
        <f t="shared" si="218"/>
        <v/>
      </c>
      <c r="AO1399" s="5"/>
      <c r="AP1399" s="5"/>
      <c r="AQ1399" s="6"/>
      <c r="AR1399" s="12" t="str">
        <f t="shared" si="219"/>
        <v/>
      </c>
      <c r="AS1399" s="6"/>
      <c r="AT1399" s="5"/>
      <c r="AU1399" s="53"/>
      <c r="AV1399" s="53"/>
      <c r="AW1399" s="54"/>
      <c r="AX1399" s="15" t="str">
        <f t="shared" si="220"/>
        <v/>
      </c>
      <c r="AY1399" s="5"/>
      <c r="AZ1399" s="27" t="str">
        <f>IFERROR(VLOOKUP(AY1399,vlookup!A$2:I$331,2,FALSE),"")</f>
        <v/>
      </c>
      <c r="BA1399" s="27" t="str">
        <f>IFERROR(VLOOKUP(AY1399,vlookup!A$2:I$331,3,FALSE),"")</f>
        <v/>
      </c>
      <c r="BB1399" s="5"/>
      <c r="BC1399" s="27" t="str">
        <f>IFERROR(VLOOKUP(BB1399,vlookup!D$2:E$331,2,FALSE),"")</f>
        <v/>
      </c>
      <c r="BD1399" s="5"/>
      <c r="BE1399" s="27" t="str">
        <f t="shared" si="221"/>
        <v/>
      </c>
      <c r="BF1399" s="27" t="str">
        <f>IFERROR(VLOOKUP(BE1399,vlookup!G$2:I$331,2,FALSE),"")</f>
        <v/>
      </c>
      <c r="BG1399" s="27" t="str">
        <f>IFERROR(VLOOKUP(BE1399,vlookup!G$2:I$331,3,FALSE),"")</f>
        <v/>
      </c>
      <c r="BH1399" s="5"/>
      <c r="BI1399" s="6"/>
      <c r="BJ1399" s="6"/>
      <c r="BK1399" s="6"/>
      <c r="BL1399" s="6"/>
    </row>
    <row r="1400" spans="1:64">
      <c r="A1400" s="4"/>
      <c r="B1400" s="5"/>
      <c r="C1400" s="27" t="str">
        <f>IFERROR(VLOOKUP(B1400,vlookup!A$2:I$331,2,FALSE),"")</f>
        <v/>
      </c>
      <c r="D1400" s="27" t="str">
        <f>IFERROR(VLOOKUP(B1400,vlookup!A$2:I$331,3,FALSE),"")</f>
        <v/>
      </c>
      <c r="E1400" s="5"/>
      <c r="F1400" s="27" t="str">
        <f>IFERROR(VLOOKUP(E1400,vlookup!D$2:E$331,2,FALSE),"")</f>
        <v/>
      </c>
      <c r="G1400" s="5"/>
      <c r="H1400" s="27" t="str">
        <f t="shared" si="212"/>
        <v/>
      </c>
      <c r="I1400" s="27" t="str">
        <f>IFERROR(VLOOKUP(H1400,vlookup!G$2:I$331,2,FALSE),"")</f>
        <v/>
      </c>
      <c r="J1400" s="27" t="str">
        <f>IFERROR(VLOOKUP(H1400,vlookup!G$2:I$331,3,FALSE),"")</f>
        <v/>
      </c>
      <c r="K1400" s="5"/>
      <c r="L1400" s="6"/>
      <c r="M1400" s="6"/>
      <c r="N1400" s="6"/>
      <c r="O1400" s="6"/>
      <c r="P1400" s="6"/>
      <c r="Q1400" s="14" t="str">
        <f t="shared" si="213"/>
        <v/>
      </c>
      <c r="R1400" s="5"/>
      <c r="S1400" s="6"/>
      <c r="T1400" s="6"/>
      <c r="U1400" s="5"/>
      <c r="V1400" s="45">
        <f t="shared" si="214"/>
        <v>0</v>
      </c>
      <c r="W1400" s="45">
        <f t="shared" si="215"/>
        <v>0</v>
      </c>
      <c r="X1400" s="45" t="e">
        <f t="shared" si="216"/>
        <v>#VALUE!</v>
      </c>
      <c r="Y1400" s="45">
        <f>IFERROR(VALUE(V1400),VLOOKUP(V1400,DayReplace[],2,0))</f>
        <v>0</v>
      </c>
      <c r="Z1400" s="45">
        <f>IF(V1400=0,1,
IF(OR(AND(COUNTIF(Table12[Normal and Leap Years],X1400),AA1400=3,Y1400=30),
AND(COUNTIF(Table9[MM Year],X1400),COUNTIF(Table13[Always 29-Day Months],AA1400),Y1400=30)),Y1400
-1,Y1400))</f>
        <v>1</v>
      </c>
      <c r="AA1400" s="45">
        <f>IFERROR(VALUE(W1400),VLOOKUP(W1400,MonthReplace[],2,0))</f>
        <v>0</v>
      </c>
      <c r="AB1400" s="45" t="e">
        <f>IF(COUNTIF(Table9[MM Year],X1400),VLOOKUP(AA1400,MonthSerial[],VLOOKUP(X1400,Table9[],3,0)+2,0),DATE(X1400,AA1400,0)-AC1400)</f>
        <v>#VALUE!</v>
      </c>
      <c r="AC1400" s="45" t="e">
        <f>IF(COUNTIF(Table9[MM Year],X1400),
VLOOKUP(X1400,Table9[],5,0),
DATE(X1400,1,0))</f>
        <v>#VALUE!</v>
      </c>
      <c r="AD1400" s="46" t="e">
        <f>IF(AA1400=0,DATE(YEAR(AC1400+1),7,16),
IF(V1400=0,IF(COUNTIF(Table9[MM Year],X1400),AC1400+AB1400+Z1400+15-DAY(AC1400+AB1400+Z1400+15)+16,AC1400+AB1400+Z1400-DAY(AC1400+AB1400+Z1400)+16),
IF(COUNTIF(Table9[MM Year],X1400),
IF(AC1400+AB1400+Z1400&lt;VLOOKUP(X1400,Table9[],7,0),AC1400
+AB1400+Z1400+VLOOKUP(X1400,Table9[],4,0),AC1400+AB1400+Z1400),AC1400
+AB1400+Z1400)))</f>
        <v>#VALUE!</v>
      </c>
      <c r="AE1400" s="42"/>
      <c r="AF1400" s="15" t="str">
        <f>IFERROR(IF(COUNTIF(Table9[MM Year],X1400),
IF(AD1400&lt;VLOOKUP(X1400,Table9[],7,0),AD1400
+VLOOKUP(X1400,Table9[],4,0),AD1400),AD1400
),"")</f>
        <v/>
      </c>
      <c r="AG1400" s="5"/>
      <c r="AH1400" s="5"/>
      <c r="AI1400" s="5"/>
      <c r="AJ1400" s="6"/>
      <c r="AK1400" s="6"/>
      <c r="AL1400" s="12" t="str">
        <f t="shared" si="217"/>
        <v/>
      </c>
      <c r="AM1400" s="5"/>
      <c r="AN1400" s="27" t="str">
        <f t="shared" si="218"/>
        <v/>
      </c>
      <c r="AO1400" s="5"/>
      <c r="AP1400" s="5"/>
      <c r="AQ1400" s="6"/>
      <c r="AR1400" s="12" t="str">
        <f t="shared" si="219"/>
        <v/>
      </c>
      <c r="AS1400" s="6"/>
      <c r="AT1400" s="5"/>
      <c r="AU1400" s="53"/>
      <c r="AV1400" s="53"/>
      <c r="AW1400" s="54"/>
      <c r="AX1400" s="15" t="str">
        <f t="shared" si="220"/>
        <v/>
      </c>
      <c r="AY1400" s="5"/>
      <c r="AZ1400" s="27" t="str">
        <f>IFERROR(VLOOKUP(AY1400,vlookup!A$2:I$331,2,FALSE),"")</f>
        <v/>
      </c>
      <c r="BA1400" s="27" t="str">
        <f>IFERROR(VLOOKUP(AY1400,vlookup!A$2:I$331,3,FALSE),"")</f>
        <v/>
      </c>
      <c r="BB1400" s="5"/>
      <c r="BC1400" s="27" t="str">
        <f>IFERROR(VLOOKUP(BB1400,vlookup!D$2:E$331,2,FALSE),"")</f>
        <v/>
      </c>
      <c r="BD1400" s="5"/>
      <c r="BE1400" s="27" t="str">
        <f t="shared" si="221"/>
        <v/>
      </c>
      <c r="BF1400" s="27" t="str">
        <f>IFERROR(VLOOKUP(BE1400,vlookup!G$2:I$331,2,FALSE),"")</f>
        <v/>
      </c>
      <c r="BG1400" s="27" t="str">
        <f>IFERROR(VLOOKUP(BE1400,vlookup!G$2:I$331,3,FALSE),"")</f>
        <v/>
      </c>
      <c r="BH1400" s="5"/>
      <c r="BI1400" s="6"/>
      <c r="BJ1400" s="6"/>
      <c r="BK1400" s="6"/>
      <c r="BL1400" s="6"/>
    </row>
    <row r="1401" spans="1:64">
      <c r="A1401" s="4"/>
      <c r="B1401" s="5"/>
      <c r="C1401" s="27" t="str">
        <f>IFERROR(VLOOKUP(B1401,vlookup!A$2:I$331,2,FALSE),"")</f>
        <v/>
      </c>
      <c r="D1401" s="27" t="str">
        <f>IFERROR(VLOOKUP(B1401,vlookup!A$2:I$331,3,FALSE),"")</f>
        <v/>
      </c>
      <c r="E1401" s="5"/>
      <c r="F1401" s="27" t="str">
        <f>IFERROR(VLOOKUP(E1401,vlookup!D$2:E$331,2,FALSE),"")</f>
        <v/>
      </c>
      <c r="G1401" s="5"/>
      <c r="H1401" s="27" t="str">
        <f t="shared" si="212"/>
        <v/>
      </c>
      <c r="I1401" s="27" t="str">
        <f>IFERROR(VLOOKUP(H1401,vlookup!G$2:I$331,2,FALSE),"")</f>
        <v/>
      </c>
      <c r="J1401" s="27" t="str">
        <f>IFERROR(VLOOKUP(H1401,vlookup!G$2:I$331,3,FALSE),"")</f>
        <v/>
      </c>
      <c r="K1401" s="5"/>
      <c r="L1401" s="6"/>
      <c r="M1401" s="6"/>
      <c r="N1401" s="6"/>
      <c r="O1401" s="6"/>
      <c r="P1401" s="6"/>
      <c r="Q1401" s="14" t="str">
        <f t="shared" si="213"/>
        <v/>
      </c>
      <c r="R1401" s="5"/>
      <c r="S1401" s="6"/>
      <c r="T1401" s="6"/>
      <c r="U1401" s="5"/>
      <c r="V1401" s="45">
        <f t="shared" si="214"/>
        <v>0</v>
      </c>
      <c r="W1401" s="45">
        <f t="shared" si="215"/>
        <v>0</v>
      </c>
      <c r="X1401" s="45" t="e">
        <f t="shared" si="216"/>
        <v>#VALUE!</v>
      </c>
      <c r="Y1401" s="45">
        <f>IFERROR(VALUE(V1401),VLOOKUP(V1401,DayReplace[],2,0))</f>
        <v>0</v>
      </c>
      <c r="Z1401" s="45">
        <f>IF(V1401=0,1,
IF(OR(AND(COUNTIF(Table12[Normal and Leap Years],X1401),AA1401=3,Y1401=30),
AND(COUNTIF(Table9[MM Year],X1401),COUNTIF(Table13[Always 29-Day Months],AA1401),Y1401=30)),Y1401
-1,Y1401))</f>
        <v>1</v>
      </c>
      <c r="AA1401" s="45">
        <f>IFERROR(VALUE(W1401),VLOOKUP(W1401,MonthReplace[],2,0))</f>
        <v>0</v>
      </c>
      <c r="AB1401" s="45" t="e">
        <f>IF(COUNTIF(Table9[MM Year],X1401),VLOOKUP(AA1401,MonthSerial[],VLOOKUP(X1401,Table9[],3,0)+2,0),DATE(X1401,AA1401,0)-AC1401)</f>
        <v>#VALUE!</v>
      </c>
      <c r="AC1401" s="45" t="e">
        <f>IF(COUNTIF(Table9[MM Year],X1401),
VLOOKUP(X1401,Table9[],5,0),
DATE(X1401,1,0))</f>
        <v>#VALUE!</v>
      </c>
      <c r="AD1401" s="46" t="e">
        <f>IF(AA1401=0,DATE(YEAR(AC1401+1),7,16),
IF(V1401=0,IF(COUNTIF(Table9[MM Year],X1401),AC1401+AB1401+Z1401+15-DAY(AC1401+AB1401+Z1401+15)+16,AC1401+AB1401+Z1401-DAY(AC1401+AB1401+Z1401)+16),
IF(COUNTIF(Table9[MM Year],X1401),
IF(AC1401+AB1401+Z1401&lt;VLOOKUP(X1401,Table9[],7,0),AC1401
+AB1401+Z1401+VLOOKUP(X1401,Table9[],4,0),AC1401+AB1401+Z1401),AC1401
+AB1401+Z1401)))</f>
        <v>#VALUE!</v>
      </c>
      <c r="AE1401" s="42"/>
      <c r="AF1401" s="15" t="str">
        <f>IFERROR(IF(COUNTIF(Table9[MM Year],X1401),
IF(AD1401&lt;VLOOKUP(X1401,Table9[],7,0),AD1401
+VLOOKUP(X1401,Table9[],4,0),AD1401),AD1401
),"")</f>
        <v/>
      </c>
      <c r="AG1401" s="5"/>
      <c r="AH1401" s="5"/>
      <c r="AI1401" s="5"/>
      <c r="AJ1401" s="6"/>
      <c r="AK1401" s="6"/>
      <c r="AL1401" s="12" t="str">
        <f t="shared" si="217"/>
        <v/>
      </c>
      <c r="AM1401" s="5"/>
      <c r="AN1401" s="27" t="str">
        <f t="shared" si="218"/>
        <v/>
      </c>
      <c r="AO1401" s="5"/>
      <c r="AP1401" s="5"/>
      <c r="AQ1401" s="6"/>
      <c r="AR1401" s="12" t="str">
        <f t="shared" si="219"/>
        <v/>
      </c>
      <c r="AS1401" s="6"/>
      <c r="AT1401" s="5"/>
      <c r="AU1401" s="53"/>
      <c r="AV1401" s="53"/>
      <c r="AW1401" s="54"/>
      <c r="AX1401" s="15" t="str">
        <f t="shared" si="220"/>
        <v/>
      </c>
      <c r="AY1401" s="5"/>
      <c r="AZ1401" s="27" t="str">
        <f>IFERROR(VLOOKUP(AY1401,vlookup!A$2:I$331,2,FALSE),"")</f>
        <v/>
      </c>
      <c r="BA1401" s="27" t="str">
        <f>IFERROR(VLOOKUP(AY1401,vlookup!A$2:I$331,3,FALSE),"")</f>
        <v/>
      </c>
      <c r="BB1401" s="5"/>
      <c r="BC1401" s="27" t="str">
        <f>IFERROR(VLOOKUP(BB1401,vlookup!D$2:E$331,2,FALSE),"")</f>
        <v/>
      </c>
      <c r="BD1401" s="5"/>
      <c r="BE1401" s="27" t="str">
        <f t="shared" si="221"/>
        <v/>
      </c>
      <c r="BF1401" s="27" t="str">
        <f>IFERROR(VLOOKUP(BE1401,vlookup!G$2:I$331,2,FALSE),"")</f>
        <v/>
      </c>
      <c r="BG1401" s="27" t="str">
        <f>IFERROR(VLOOKUP(BE1401,vlookup!G$2:I$331,3,FALSE),"")</f>
        <v/>
      </c>
      <c r="BH1401" s="5"/>
      <c r="BI1401" s="6"/>
      <c r="BJ1401" s="6"/>
      <c r="BK1401" s="6"/>
      <c r="BL1401" s="6"/>
    </row>
    <row r="1402" spans="1:64">
      <c r="A1402" s="4"/>
      <c r="B1402" s="5"/>
      <c r="C1402" s="27" t="str">
        <f>IFERROR(VLOOKUP(B1402,vlookup!A$2:I$331,2,FALSE),"")</f>
        <v/>
      </c>
      <c r="D1402" s="27" t="str">
        <f>IFERROR(VLOOKUP(B1402,vlookup!A$2:I$331,3,FALSE),"")</f>
        <v/>
      </c>
      <c r="E1402" s="5"/>
      <c r="F1402" s="27" t="str">
        <f>IFERROR(VLOOKUP(E1402,vlookup!D$2:E$331,2,FALSE),"")</f>
        <v/>
      </c>
      <c r="G1402" s="5"/>
      <c r="H1402" s="27" t="str">
        <f t="shared" si="212"/>
        <v/>
      </c>
      <c r="I1402" s="27" t="str">
        <f>IFERROR(VLOOKUP(H1402,vlookup!G$2:I$331,2,FALSE),"")</f>
        <v/>
      </c>
      <c r="J1402" s="27" t="str">
        <f>IFERROR(VLOOKUP(H1402,vlookup!G$2:I$331,3,FALSE),"")</f>
        <v/>
      </c>
      <c r="K1402" s="5"/>
      <c r="L1402" s="6"/>
      <c r="M1402" s="6"/>
      <c r="N1402" s="6"/>
      <c r="O1402" s="6"/>
      <c r="P1402" s="6"/>
      <c r="Q1402" s="14" t="str">
        <f t="shared" si="213"/>
        <v/>
      </c>
      <c r="R1402" s="5"/>
      <c r="S1402" s="6"/>
      <c r="T1402" s="6"/>
      <c r="U1402" s="5"/>
      <c r="V1402" s="45">
        <f t="shared" si="214"/>
        <v>0</v>
      </c>
      <c r="W1402" s="45">
        <f t="shared" si="215"/>
        <v>0</v>
      </c>
      <c r="X1402" s="45" t="e">
        <f t="shared" si="216"/>
        <v>#VALUE!</v>
      </c>
      <c r="Y1402" s="45">
        <f>IFERROR(VALUE(V1402),VLOOKUP(V1402,DayReplace[],2,0))</f>
        <v>0</v>
      </c>
      <c r="Z1402" s="45">
        <f>IF(V1402=0,1,
IF(OR(AND(COUNTIF(Table12[Normal and Leap Years],X1402),AA1402=3,Y1402=30),
AND(COUNTIF(Table9[MM Year],X1402),COUNTIF(Table13[Always 29-Day Months],AA1402),Y1402=30)),Y1402
-1,Y1402))</f>
        <v>1</v>
      </c>
      <c r="AA1402" s="45">
        <f>IFERROR(VALUE(W1402),VLOOKUP(W1402,MonthReplace[],2,0))</f>
        <v>0</v>
      </c>
      <c r="AB1402" s="45" t="e">
        <f>IF(COUNTIF(Table9[MM Year],X1402),VLOOKUP(AA1402,MonthSerial[],VLOOKUP(X1402,Table9[],3,0)+2,0),DATE(X1402,AA1402,0)-AC1402)</f>
        <v>#VALUE!</v>
      </c>
      <c r="AC1402" s="45" t="e">
        <f>IF(COUNTIF(Table9[MM Year],X1402),
VLOOKUP(X1402,Table9[],5,0),
DATE(X1402,1,0))</f>
        <v>#VALUE!</v>
      </c>
      <c r="AD1402" s="46" t="e">
        <f>IF(AA1402=0,DATE(YEAR(AC1402+1),7,16),
IF(V1402=0,IF(COUNTIF(Table9[MM Year],X1402),AC1402+AB1402+Z1402+15-DAY(AC1402+AB1402+Z1402+15)+16,AC1402+AB1402+Z1402-DAY(AC1402+AB1402+Z1402)+16),
IF(COUNTIF(Table9[MM Year],X1402),
IF(AC1402+AB1402+Z1402&lt;VLOOKUP(X1402,Table9[],7,0),AC1402
+AB1402+Z1402+VLOOKUP(X1402,Table9[],4,0),AC1402+AB1402+Z1402),AC1402
+AB1402+Z1402)))</f>
        <v>#VALUE!</v>
      </c>
      <c r="AE1402" s="42"/>
      <c r="AF1402" s="15" t="str">
        <f>IFERROR(IF(COUNTIF(Table9[MM Year],X1402),
IF(AD1402&lt;VLOOKUP(X1402,Table9[],7,0),AD1402
+VLOOKUP(X1402,Table9[],4,0),AD1402),AD1402
),"")</f>
        <v/>
      </c>
      <c r="AG1402" s="5"/>
      <c r="AH1402" s="5"/>
      <c r="AI1402" s="5"/>
      <c r="AJ1402" s="6"/>
      <c r="AK1402" s="6"/>
      <c r="AL1402" s="12" t="str">
        <f t="shared" si="217"/>
        <v/>
      </c>
      <c r="AM1402" s="5"/>
      <c r="AN1402" s="27" t="str">
        <f t="shared" si="218"/>
        <v/>
      </c>
      <c r="AO1402" s="5"/>
      <c r="AP1402" s="5"/>
      <c r="AQ1402" s="6"/>
      <c r="AR1402" s="12" t="str">
        <f t="shared" si="219"/>
        <v/>
      </c>
      <c r="AS1402" s="6"/>
      <c r="AT1402" s="5"/>
      <c r="AU1402" s="53"/>
      <c r="AV1402" s="53"/>
      <c r="AW1402" s="54"/>
      <c r="AX1402" s="15" t="str">
        <f t="shared" si="220"/>
        <v/>
      </c>
      <c r="AY1402" s="5"/>
      <c r="AZ1402" s="27" t="str">
        <f>IFERROR(VLOOKUP(AY1402,vlookup!A$2:I$331,2,FALSE),"")</f>
        <v/>
      </c>
      <c r="BA1402" s="27" t="str">
        <f>IFERROR(VLOOKUP(AY1402,vlookup!A$2:I$331,3,FALSE),"")</f>
        <v/>
      </c>
      <c r="BB1402" s="5"/>
      <c r="BC1402" s="27" t="str">
        <f>IFERROR(VLOOKUP(BB1402,vlookup!D$2:E$331,2,FALSE),"")</f>
        <v/>
      </c>
      <c r="BD1402" s="5"/>
      <c r="BE1402" s="27" t="str">
        <f t="shared" si="221"/>
        <v/>
      </c>
      <c r="BF1402" s="27" t="str">
        <f>IFERROR(VLOOKUP(BE1402,vlookup!G$2:I$331,2,FALSE),"")</f>
        <v/>
      </c>
      <c r="BG1402" s="27" t="str">
        <f>IFERROR(VLOOKUP(BE1402,vlookup!G$2:I$331,3,FALSE),"")</f>
        <v/>
      </c>
      <c r="BH1402" s="5"/>
      <c r="BI1402" s="6"/>
      <c r="BJ1402" s="6"/>
      <c r="BK1402" s="6"/>
      <c r="BL1402" s="6"/>
    </row>
    <row r="1403" spans="1:64">
      <c r="A1403" s="4"/>
      <c r="B1403" s="5"/>
      <c r="C1403" s="27" t="str">
        <f>IFERROR(VLOOKUP(B1403,vlookup!A$2:I$331,2,FALSE),"")</f>
        <v/>
      </c>
      <c r="D1403" s="27" t="str">
        <f>IFERROR(VLOOKUP(B1403,vlookup!A$2:I$331,3,FALSE),"")</f>
        <v/>
      </c>
      <c r="E1403" s="5"/>
      <c r="F1403" s="27" t="str">
        <f>IFERROR(VLOOKUP(E1403,vlookup!D$2:E$331,2,FALSE),"")</f>
        <v/>
      </c>
      <c r="G1403" s="5"/>
      <c r="H1403" s="27" t="str">
        <f t="shared" si="212"/>
        <v/>
      </c>
      <c r="I1403" s="27" t="str">
        <f>IFERROR(VLOOKUP(H1403,vlookup!G$2:I$331,2,FALSE),"")</f>
        <v/>
      </c>
      <c r="J1403" s="27" t="str">
        <f>IFERROR(VLOOKUP(H1403,vlookup!G$2:I$331,3,FALSE),"")</f>
        <v/>
      </c>
      <c r="K1403" s="5"/>
      <c r="L1403" s="6"/>
      <c r="M1403" s="6"/>
      <c r="N1403" s="6"/>
      <c r="O1403" s="6"/>
      <c r="P1403" s="6"/>
      <c r="Q1403" s="14" t="str">
        <f t="shared" si="213"/>
        <v/>
      </c>
      <c r="R1403" s="5"/>
      <c r="S1403" s="6"/>
      <c r="T1403" s="6"/>
      <c r="U1403" s="5"/>
      <c r="V1403" s="45">
        <f t="shared" si="214"/>
        <v>0</v>
      </c>
      <c r="W1403" s="45">
        <f t="shared" si="215"/>
        <v>0</v>
      </c>
      <c r="X1403" s="45" t="e">
        <f t="shared" si="216"/>
        <v>#VALUE!</v>
      </c>
      <c r="Y1403" s="45">
        <f>IFERROR(VALUE(V1403),VLOOKUP(V1403,DayReplace[],2,0))</f>
        <v>0</v>
      </c>
      <c r="Z1403" s="45">
        <f>IF(V1403=0,1,
IF(OR(AND(COUNTIF(Table12[Normal and Leap Years],X1403),AA1403=3,Y1403=30),
AND(COUNTIF(Table9[MM Year],X1403),COUNTIF(Table13[Always 29-Day Months],AA1403),Y1403=30)),Y1403
-1,Y1403))</f>
        <v>1</v>
      </c>
      <c r="AA1403" s="45">
        <f>IFERROR(VALUE(W1403),VLOOKUP(W1403,MonthReplace[],2,0))</f>
        <v>0</v>
      </c>
      <c r="AB1403" s="45" t="e">
        <f>IF(COUNTIF(Table9[MM Year],X1403),VLOOKUP(AA1403,MonthSerial[],VLOOKUP(X1403,Table9[],3,0)+2,0),DATE(X1403,AA1403,0)-AC1403)</f>
        <v>#VALUE!</v>
      </c>
      <c r="AC1403" s="45" t="e">
        <f>IF(COUNTIF(Table9[MM Year],X1403),
VLOOKUP(X1403,Table9[],5,0),
DATE(X1403,1,0))</f>
        <v>#VALUE!</v>
      </c>
      <c r="AD1403" s="46" t="e">
        <f>IF(AA1403=0,DATE(YEAR(AC1403+1),7,16),
IF(V1403=0,IF(COUNTIF(Table9[MM Year],X1403),AC1403+AB1403+Z1403+15-DAY(AC1403+AB1403+Z1403+15)+16,AC1403+AB1403+Z1403-DAY(AC1403+AB1403+Z1403)+16),
IF(COUNTIF(Table9[MM Year],X1403),
IF(AC1403+AB1403+Z1403&lt;VLOOKUP(X1403,Table9[],7,0),AC1403
+AB1403+Z1403+VLOOKUP(X1403,Table9[],4,0),AC1403+AB1403+Z1403),AC1403
+AB1403+Z1403)))</f>
        <v>#VALUE!</v>
      </c>
      <c r="AE1403" s="42"/>
      <c r="AF1403" s="15" t="str">
        <f>IFERROR(IF(COUNTIF(Table9[MM Year],X1403),
IF(AD1403&lt;VLOOKUP(X1403,Table9[],7,0),AD1403
+VLOOKUP(X1403,Table9[],4,0),AD1403),AD1403
),"")</f>
        <v/>
      </c>
      <c r="AG1403" s="5"/>
      <c r="AH1403" s="5"/>
      <c r="AI1403" s="5"/>
      <c r="AJ1403" s="6"/>
      <c r="AK1403" s="6"/>
      <c r="AL1403" s="12" t="str">
        <f t="shared" si="217"/>
        <v/>
      </c>
      <c r="AM1403" s="5"/>
      <c r="AN1403" s="27" t="str">
        <f t="shared" si="218"/>
        <v/>
      </c>
      <c r="AO1403" s="5"/>
      <c r="AP1403" s="5"/>
      <c r="AQ1403" s="6"/>
      <c r="AR1403" s="12" t="str">
        <f t="shared" si="219"/>
        <v/>
      </c>
      <c r="AS1403" s="6"/>
      <c r="AT1403" s="5"/>
      <c r="AU1403" s="53"/>
      <c r="AV1403" s="53"/>
      <c r="AW1403" s="54"/>
      <c r="AX1403" s="15" t="str">
        <f t="shared" si="220"/>
        <v/>
      </c>
      <c r="AY1403" s="5"/>
      <c r="AZ1403" s="27" t="str">
        <f>IFERROR(VLOOKUP(AY1403,vlookup!A$2:I$331,2,FALSE),"")</f>
        <v/>
      </c>
      <c r="BA1403" s="27" t="str">
        <f>IFERROR(VLOOKUP(AY1403,vlookup!A$2:I$331,3,FALSE),"")</f>
        <v/>
      </c>
      <c r="BB1403" s="5"/>
      <c r="BC1403" s="27" t="str">
        <f>IFERROR(VLOOKUP(BB1403,vlookup!D$2:E$331,2,FALSE),"")</f>
        <v/>
      </c>
      <c r="BD1403" s="5"/>
      <c r="BE1403" s="27" t="str">
        <f t="shared" si="221"/>
        <v/>
      </c>
      <c r="BF1403" s="27" t="str">
        <f>IFERROR(VLOOKUP(BE1403,vlookup!G$2:I$331,2,FALSE),"")</f>
        <v/>
      </c>
      <c r="BG1403" s="27" t="str">
        <f>IFERROR(VLOOKUP(BE1403,vlookup!G$2:I$331,3,FALSE),"")</f>
        <v/>
      </c>
      <c r="BH1403" s="5"/>
      <c r="BI1403" s="6"/>
      <c r="BJ1403" s="6"/>
      <c r="BK1403" s="6"/>
      <c r="BL1403" s="6"/>
    </row>
    <row r="1404" spans="1:64">
      <c r="A1404" s="4"/>
      <c r="B1404" s="5"/>
      <c r="C1404" s="27" t="str">
        <f>IFERROR(VLOOKUP(B1404,vlookup!A$2:I$331,2,FALSE),"")</f>
        <v/>
      </c>
      <c r="D1404" s="27" t="str">
        <f>IFERROR(VLOOKUP(B1404,vlookup!A$2:I$331,3,FALSE),"")</f>
        <v/>
      </c>
      <c r="E1404" s="5"/>
      <c r="F1404" s="27" t="str">
        <f>IFERROR(VLOOKUP(E1404,vlookup!D$2:E$331,2,FALSE),"")</f>
        <v/>
      </c>
      <c r="G1404" s="5"/>
      <c r="H1404" s="27" t="str">
        <f t="shared" si="212"/>
        <v/>
      </c>
      <c r="I1404" s="27" t="str">
        <f>IFERROR(VLOOKUP(H1404,vlookup!G$2:I$331,2,FALSE),"")</f>
        <v/>
      </c>
      <c r="J1404" s="27" t="str">
        <f>IFERROR(VLOOKUP(H1404,vlookup!G$2:I$331,3,FALSE),"")</f>
        <v/>
      </c>
      <c r="K1404" s="5"/>
      <c r="L1404" s="6"/>
      <c r="M1404" s="6"/>
      <c r="N1404" s="6"/>
      <c r="O1404" s="6"/>
      <c r="P1404" s="6"/>
      <c r="Q1404" s="14" t="str">
        <f t="shared" si="213"/>
        <v/>
      </c>
      <c r="R1404" s="5"/>
      <c r="S1404" s="6"/>
      <c r="T1404" s="6"/>
      <c r="U1404" s="5"/>
      <c r="V1404" s="45">
        <f t="shared" si="214"/>
        <v>0</v>
      </c>
      <c r="W1404" s="45">
        <f t="shared" si="215"/>
        <v>0</v>
      </c>
      <c r="X1404" s="45" t="e">
        <f t="shared" si="216"/>
        <v>#VALUE!</v>
      </c>
      <c r="Y1404" s="45">
        <f>IFERROR(VALUE(V1404),VLOOKUP(V1404,DayReplace[],2,0))</f>
        <v>0</v>
      </c>
      <c r="Z1404" s="45">
        <f>IF(V1404=0,1,
IF(OR(AND(COUNTIF(Table12[Normal and Leap Years],X1404),AA1404=3,Y1404=30),
AND(COUNTIF(Table9[MM Year],X1404),COUNTIF(Table13[Always 29-Day Months],AA1404),Y1404=30)),Y1404
-1,Y1404))</f>
        <v>1</v>
      </c>
      <c r="AA1404" s="45">
        <f>IFERROR(VALUE(W1404),VLOOKUP(W1404,MonthReplace[],2,0))</f>
        <v>0</v>
      </c>
      <c r="AB1404" s="45" t="e">
        <f>IF(COUNTIF(Table9[MM Year],X1404),VLOOKUP(AA1404,MonthSerial[],VLOOKUP(X1404,Table9[],3,0)+2,0),DATE(X1404,AA1404,0)-AC1404)</f>
        <v>#VALUE!</v>
      </c>
      <c r="AC1404" s="45" t="e">
        <f>IF(COUNTIF(Table9[MM Year],X1404),
VLOOKUP(X1404,Table9[],5,0),
DATE(X1404,1,0))</f>
        <v>#VALUE!</v>
      </c>
      <c r="AD1404" s="46" t="e">
        <f>IF(AA1404=0,DATE(YEAR(AC1404+1),7,16),
IF(V1404=0,IF(COUNTIF(Table9[MM Year],X1404),AC1404+AB1404+Z1404+15-DAY(AC1404+AB1404+Z1404+15)+16,AC1404+AB1404+Z1404-DAY(AC1404+AB1404+Z1404)+16),
IF(COUNTIF(Table9[MM Year],X1404),
IF(AC1404+AB1404+Z1404&lt;VLOOKUP(X1404,Table9[],7,0),AC1404
+AB1404+Z1404+VLOOKUP(X1404,Table9[],4,0),AC1404+AB1404+Z1404),AC1404
+AB1404+Z1404)))</f>
        <v>#VALUE!</v>
      </c>
      <c r="AE1404" s="42"/>
      <c r="AF1404" s="15" t="str">
        <f>IFERROR(IF(COUNTIF(Table9[MM Year],X1404),
IF(AD1404&lt;VLOOKUP(X1404,Table9[],7,0),AD1404
+VLOOKUP(X1404,Table9[],4,0),AD1404),AD1404
),"")</f>
        <v/>
      </c>
      <c r="AG1404" s="5"/>
      <c r="AH1404" s="5"/>
      <c r="AI1404" s="5"/>
      <c r="AJ1404" s="6"/>
      <c r="AK1404" s="6"/>
      <c r="AL1404" s="12" t="str">
        <f t="shared" si="217"/>
        <v/>
      </c>
      <c r="AM1404" s="5"/>
      <c r="AN1404" s="27" t="str">
        <f t="shared" si="218"/>
        <v/>
      </c>
      <c r="AO1404" s="5"/>
      <c r="AP1404" s="5"/>
      <c r="AQ1404" s="6"/>
      <c r="AR1404" s="12" t="str">
        <f t="shared" si="219"/>
        <v/>
      </c>
      <c r="AS1404" s="6"/>
      <c r="AT1404" s="5"/>
      <c r="AU1404" s="53"/>
      <c r="AV1404" s="53"/>
      <c r="AW1404" s="54"/>
      <c r="AX1404" s="15" t="str">
        <f t="shared" si="220"/>
        <v/>
      </c>
      <c r="AY1404" s="5"/>
      <c r="AZ1404" s="27" t="str">
        <f>IFERROR(VLOOKUP(AY1404,vlookup!A$2:I$331,2,FALSE),"")</f>
        <v/>
      </c>
      <c r="BA1404" s="27" t="str">
        <f>IFERROR(VLOOKUP(AY1404,vlookup!A$2:I$331,3,FALSE),"")</f>
        <v/>
      </c>
      <c r="BB1404" s="5"/>
      <c r="BC1404" s="27" t="str">
        <f>IFERROR(VLOOKUP(BB1404,vlookup!D$2:E$331,2,FALSE),"")</f>
        <v/>
      </c>
      <c r="BD1404" s="5"/>
      <c r="BE1404" s="27" t="str">
        <f t="shared" si="221"/>
        <v/>
      </c>
      <c r="BF1404" s="27" t="str">
        <f>IFERROR(VLOOKUP(BE1404,vlookup!G$2:I$331,2,FALSE),"")</f>
        <v/>
      </c>
      <c r="BG1404" s="27" t="str">
        <f>IFERROR(VLOOKUP(BE1404,vlookup!G$2:I$331,3,FALSE),"")</f>
        <v/>
      </c>
      <c r="BH1404" s="5"/>
      <c r="BI1404" s="6"/>
      <c r="BJ1404" s="6"/>
      <c r="BK1404" s="6"/>
      <c r="BL1404" s="6"/>
    </row>
    <row r="1405" spans="1:64">
      <c r="A1405" s="4"/>
      <c r="B1405" s="5"/>
      <c r="C1405" s="27" t="str">
        <f>IFERROR(VLOOKUP(B1405,vlookup!A$2:I$331,2,FALSE),"")</f>
        <v/>
      </c>
      <c r="D1405" s="27" t="str">
        <f>IFERROR(VLOOKUP(B1405,vlookup!A$2:I$331,3,FALSE),"")</f>
        <v/>
      </c>
      <c r="E1405" s="5"/>
      <c r="F1405" s="27" t="str">
        <f>IFERROR(VLOOKUP(E1405,vlookup!D$2:E$331,2,FALSE),"")</f>
        <v/>
      </c>
      <c r="G1405" s="5"/>
      <c r="H1405" s="27" t="str">
        <f t="shared" si="212"/>
        <v/>
      </c>
      <c r="I1405" s="27" t="str">
        <f>IFERROR(VLOOKUP(H1405,vlookup!G$2:I$331,2,FALSE),"")</f>
        <v/>
      </c>
      <c r="J1405" s="27" t="str">
        <f>IFERROR(VLOOKUP(H1405,vlookup!G$2:I$331,3,FALSE),"")</f>
        <v/>
      </c>
      <c r="K1405" s="5"/>
      <c r="L1405" s="6"/>
      <c r="M1405" s="6"/>
      <c r="N1405" s="6"/>
      <c r="O1405" s="6"/>
      <c r="P1405" s="6"/>
      <c r="Q1405" s="14" t="str">
        <f t="shared" si="213"/>
        <v/>
      </c>
      <c r="R1405" s="5"/>
      <c r="S1405" s="6"/>
      <c r="T1405" s="6"/>
      <c r="U1405" s="5"/>
      <c r="V1405" s="45">
        <f t="shared" si="214"/>
        <v>0</v>
      </c>
      <c r="W1405" s="45">
        <f t="shared" si="215"/>
        <v>0</v>
      </c>
      <c r="X1405" s="45" t="e">
        <f t="shared" si="216"/>
        <v>#VALUE!</v>
      </c>
      <c r="Y1405" s="45">
        <f>IFERROR(VALUE(V1405),VLOOKUP(V1405,DayReplace[],2,0))</f>
        <v>0</v>
      </c>
      <c r="Z1405" s="45">
        <f>IF(V1405=0,1,
IF(OR(AND(COUNTIF(Table12[Normal and Leap Years],X1405),AA1405=3,Y1405=30),
AND(COUNTIF(Table9[MM Year],X1405),COUNTIF(Table13[Always 29-Day Months],AA1405),Y1405=30)),Y1405
-1,Y1405))</f>
        <v>1</v>
      </c>
      <c r="AA1405" s="45">
        <f>IFERROR(VALUE(W1405),VLOOKUP(W1405,MonthReplace[],2,0))</f>
        <v>0</v>
      </c>
      <c r="AB1405" s="45" t="e">
        <f>IF(COUNTIF(Table9[MM Year],X1405),VLOOKUP(AA1405,MonthSerial[],VLOOKUP(X1405,Table9[],3,0)+2,0),DATE(X1405,AA1405,0)-AC1405)</f>
        <v>#VALUE!</v>
      </c>
      <c r="AC1405" s="45" t="e">
        <f>IF(COUNTIF(Table9[MM Year],X1405),
VLOOKUP(X1405,Table9[],5,0),
DATE(X1405,1,0))</f>
        <v>#VALUE!</v>
      </c>
      <c r="AD1405" s="46" t="e">
        <f>IF(AA1405=0,DATE(YEAR(AC1405+1),7,16),
IF(V1405=0,IF(COUNTIF(Table9[MM Year],X1405),AC1405+AB1405+Z1405+15-DAY(AC1405+AB1405+Z1405+15)+16,AC1405+AB1405+Z1405-DAY(AC1405+AB1405+Z1405)+16),
IF(COUNTIF(Table9[MM Year],X1405),
IF(AC1405+AB1405+Z1405&lt;VLOOKUP(X1405,Table9[],7,0),AC1405
+AB1405+Z1405+VLOOKUP(X1405,Table9[],4,0),AC1405+AB1405+Z1405),AC1405
+AB1405+Z1405)))</f>
        <v>#VALUE!</v>
      </c>
      <c r="AE1405" s="42"/>
      <c r="AF1405" s="15" t="str">
        <f>IFERROR(IF(COUNTIF(Table9[MM Year],X1405),
IF(AD1405&lt;VLOOKUP(X1405,Table9[],7,0),AD1405
+VLOOKUP(X1405,Table9[],4,0),AD1405),AD1405
),"")</f>
        <v/>
      </c>
      <c r="AG1405" s="5"/>
      <c r="AH1405" s="5"/>
      <c r="AI1405" s="5"/>
      <c r="AJ1405" s="6"/>
      <c r="AK1405" s="6"/>
      <c r="AL1405" s="12" t="str">
        <f t="shared" si="217"/>
        <v/>
      </c>
      <c r="AM1405" s="5"/>
      <c r="AN1405" s="27" t="str">
        <f t="shared" si="218"/>
        <v/>
      </c>
      <c r="AO1405" s="5"/>
      <c r="AP1405" s="5"/>
      <c r="AQ1405" s="6"/>
      <c r="AR1405" s="12" t="str">
        <f t="shared" si="219"/>
        <v/>
      </c>
      <c r="AS1405" s="6"/>
      <c r="AT1405" s="5"/>
      <c r="AU1405" s="53"/>
      <c r="AV1405" s="53"/>
      <c r="AW1405" s="54"/>
      <c r="AX1405" s="15" t="str">
        <f t="shared" si="220"/>
        <v/>
      </c>
      <c r="AY1405" s="5"/>
      <c r="AZ1405" s="27" t="str">
        <f>IFERROR(VLOOKUP(AY1405,vlookup!A$2:I$331,2,FALSE),"")</f>
        <v/>
      </c>
      <c r="BA1405" s="27" t="str">
        <f>IFERROR(VLOOKUP(AY1405,vlookup!A$2:I$331,3,FALSE),"")</f>
        <v/>
      </c>
      <c r="BB1405" s="5"/>
      <c r="BC1405" s="27" t="str">
        <f>IFERROR(VLOOKUP(BB1405,vlookup!D$2:E$331,2,FALSE),"")</f>
        <v/>
      </c>
      <c r="BD1405" s="5"/>
      <c r="BE1405" s="27" t="str">
        <f t="shared" si="221"/>
        <v/>
      </c>
      <c r="BF1405" s="27" t="str">
        <f>IFERROR(VLOOKUP(BE1405,vlookup!G$2:I$331,2,FALSE),"")</f>
        <v/>
      </c>
      <c r="BG1405" s="27" t="str">
        <f>IFERROR(VLOOKUP(BE1405,vlookup!G$2:I$331,3,FALSE),"")</f>
        <v/>
      </c>
      <c r="BH1405" s="5"/>
      <c r="BI1405" s="6"/>
      <c r="BJ1405" s="6"/>
      <c r="BK1405" s="6"/>
      <c r="BL1405" s="6"/>
    </row>
    <row r="1406" spans="1:64">
      <c r="A1406" s="4"/>
      <c r="B1406" s="5"/>
      <c r="C1406" s="27" t="str">
        <f>IFERROR(VLOOKUP(B1406,vlookup!A$2:I$331,2,FALSE),"")</f>
        <v/>
      </c>
      <c r="D1406" s="27" t="str">
        <f>IFERROR(VLOOKUP(B1406,vlookup!A$2:I$331,3,FALSE),"")</f>
        <v/>
      </c>
      <c r="E1406" s="5"/>
      <c r="F1406" s="27" t="str">
        <f>IFERROR(VLOOKUP(E1406,vlookup!D$2:E$331,2,FALSE),"")</f>
        <v/>
      </c>
      <c r="G1406" s="5"/>
      <c r="H1406" s="27" t="str">
        <f t="shared" si="212"/>
        <v/>
      </c>
      <c r="I1406" s="27" t="str">
        <f>IFERROR(VLOOKUP(H1406,vlookup!G$2:I$331,2,FALSE),"")</f>
        <v/>
      </c>
      <c r="J1406" s="27" t="str">
        <f>IFERROR(VLOOKUP(H1406,vlookup!G$2:I$331,3,FALSE),"")</f>
        <v/>
      </c>
      <c r="K1406" s="5"/>
      <c r="L1406" s="6"/>
      <c r="M1406" s="6"/>
      <c r="N1406" s="6"/>
      <c r="O1406" s="6"/>
      <c r="P1406" s="6"/>
      <c r="Q1406" s="14" t="str">
        <f t="shared" si="213"/>
        <v/>
      </c>
      <c r="R1406" s="5"/>
      <c r="S1406" s="6"/>
      <c r="T1406" s="6"/>
      <c r="U1406" s="5"/>
      <c r="V1406" s="45">
        <f t="shared" si="214"/>
        <v>0</v>
      </c>
      <c r="W1406" s="45">
        <f t="shared" si="215"/>
        <v>0</v>
      </c>
      <c r="X1406" s="45" t="e">
        <f t="shared" si="216"/>
        <v>#VALUE!</v>
      </c>
      <c r="Y1406" s="45">
        <f>IFERROR(VALUE(V1406),VLOOKUP(V1406,DayReplace[],2,0))</f>
        <v>0</v>
      </c>
      <c r="Z1406" s="45">
        <f>IF(V1406=0,1,
IF(OR(AND(COUNTIF(Table12[Normal and Leap Years],X1406),AA1406=3,Y1406=30),
AND(COUNTIF(Table9[MM Year],X1406),COUNTIF(Table13[Always 29-Day Months],AA1406),Y1406=30)),Y1406
-1,Y1406))</f>
        <v>1</v>
      </c>
      <c r="AA1406" s="45">
        <f>IFERROR(VALUE(W1406),VLOOKUP(W1406,MonthReplace[],2,0))</f>
        <v>0</v>
      </c>
      <c r="AB1406" s="45" t="e">
        <f>IF(COUNTIF(Table9[MM Year],X1406),VLOOKUP(AA1406,MonthSerial[],VLOOKUP(X1406,Table9[],3,0)+2,0),DATE(X1406,AA1406,0)-AC1406)</f>
        <v>#VALUE!</v>
      </c>
      <c r="AC1406" s="45" t="e">
        <f>IF(COUNTIF(Table9[MM Year],X1406),
VLOOKUP(X1406,Table9[],5,0),
DATE(X1406,1,0))</f>
        <v>#VALUE!</v>
      </c>
      <c r="AD1406" s="46" t="e">
        <f>IF(AA1406=0,DATE(YEAR(AC1406+1),7,16),
IF(V1406=0,IF(COUNTIF(Table9[MM Year],X1406),AC1406+AB1406+Z1406+15-DAY(AC1406+AB1406+Z1406+15)+16,AC1406+AB1406+Z1406-DAY(AC1406+AB1406+Z1406)+16),
IF(COUNTIF(Table9[MM Year],X1406),
IF(AC1406+AB1406+Z1406&lt;VLOOKUP(X1406,Table9[],7,0),AC1406
+AB1406+Z1406+VLOOKUP(X1406,Table9[],4,0),AC1406+AB1406+Z1406),AC1406
+AB1406+Z1406)))</f>
        <v>#VALUE!</v>
      </c>
      <c r="AE1406" s="42"/>
      <c r="AF1406" s="15" t="str">
        <f>IFERROR(IF(COUNTIF(Table9[MM Year],X1406),
IF(AD1406&lt;VLOOKUP(X1406,Table9[],7,0),AD1406
+VLOOKUP(X1406,Table9[],4,0),AD1406),AD1406
),"")</f>
        <v/>
      </c>
      <c r="AG1406" s="5"/>
      <c r="AH1406" s="5"/>
      <c r="AI1406" s="5"/>
      <c r="AJ1406" s="6"/>
      <c r="AK1406" s="6"/>
      <c r="AL1406" s="12" t="str">
        <f t="shared" si="217"/>
        <v/>
      </c>
      <c r="AM1406" s="5"/>
      <c r="AN1406" s="27" t="str">
        <f t="shared" si="218"/>
        <v/>
      </c>
      <c r="AO1406" s="5"/>
      <c r="AP1406" s="5"/>
      <c r="AQ1406" s="6"/>
      <c r="AR1406" s="12" t="str">
        <f t="shared" si="219"/>
        <v/>
      </c>
      <c r="AS1406" s="6"/>
      <c r="AT1406" s="5"/>
      <c r="AU1406" s="53"/>
      <c r="AV1406" s="53"/>
      <c r="AW1406" s="54"/>
      <c r="AX1406" s="15" t="str">
        <f t="shared" si="220"/>
        <v/>
      </c>
      <c r="AY1406" s="5"/>
      <c r="AZ1406" s="27" t="str">
        <f>IFERROR(VLOOKUP(AY1406,vlookup!A$2:I$331,2,FALSE),"")</f>
        <v/>
      </c>
      <c r="BA1406" s="27" t="str">
        <f>IFERROR(VLOOKUP(AY1406,vlookup!A$2:I$331,3,FALSE),"")</f>
        <v/>
      </c>
      <c r="BB1406" s="5"/>
      <c r="BC1406" s="27" t="str">
        <f>IFERROR(VLOOKUP(BB1406,vlookup!D$2:E$331,2,FALSE),"")</f>
        <v/>
      </c>
      <c r="BD1406" s="5"/>
      <c r="BE1406" s="27" t="str">
        <f t="shared" si="221"/>
        <v/>
      </c>
      <c r="BF1406" s="27" t="str">
        <f>IFERROR(VLOOKUP(BE1406,vlookup!G$2:I$331,2,FALSE),"")</f>
        <v/>
      </c>
      <c r="BG1406" s="27" t="str">
        <f>IFERROR(VLOOKUP(BE1406,vlookup!G$2:I$331,3,FALSE),"")</f>
        <v/>
      </c>
      <c r="BH1406" s="5"/>
      <c r="BI1406" s="6"/>
      <c r="BJ1406" s="6"/>
      <c r="BK1406" s="6"/>
      <c r="BL1406" s="6"/>
    </row>
    <row r="1407" spans="1:64">
      <c r="A1407" s="4"/>
      <c r="B1407" s="5"/>
      <c r="C1407" s="27" t="str">
        <f>IFERROR(VLOOKUP(B1407,vlookup!A$2:I$331,2,FALSE),"")</f>
        <v/>
      </c>
      <c r="D1407" s="27" t="str">
        <f>IFERROR(VLOOKUP(B1407,vlookup!A$2:I$331,3,FALSE),"")</f>
        <v/>
      </c>
      <c r="E1407" s="5"/>
      <c r="F1407" s="27" t="str">
        <f>IFERROR(VLOOKUP(E1407,vlookup!D$2:E$331,2,FALSE),"")</f>
        <v/>
      </c>
      <c r="G1407" s="5"/>
      <c r="H1407" s="27" t="str">
        <f t="shared" si="212"/>
        <v/>
      </c>
      <c r="I1407" s="27" t="str">
        <f>IFERROR(VLOOKUP(H1407,vlookup!G$2:I$331,2,FALSE),"")</f>
        <v/>
      </c>
      <c r="J1407" s="27" t="str">
        <f>IFERROR(VLOOKUP(H1407,vlookup!G$2:I$331,3,FALSE),"")</f>
        <v/>
      </c>
      <c r="K1407" s="5"/>
      <c r="L1407" s="6"/>
      <c r="M1407" s="6"/>
      <c r="N1407" s="6"/>
      <c r="O1407" s="6"/>
      <c r="P1407" s="6"/>
      <c r="Q1407" s="14" t="str">
        <f t="shared" si="213"/>
        <v/>
      </c>
      <c r="R1407" s="5"/>
      <c r="S1407" s="6"/>
      <c r="T1407" s="6"/>
      <c r="U1407" s="5"/>
      <c r="V1407" s="45">
        <f t="shared" si="214"/>
        <v>0</v>
      </c>
      <c r="W1407" s="45">
        <f t="shared" si="215"/>
        <v>0</v>
      </c>
      <c r="X1407" s="45" t="e">
        <f t="shared" si="216"/>
        <v>#VALUE!</v>
      </c>
      <c r="Y1407" s="45">
        <f>IFERROR(VALUE(V1407),VLOOKUP(V1407,DayReplace[],2,0))</f>
        <v>0</v>
      </c>
      <c r="Z1407" s="45">
        <f>IF(V1407=0,1,
IF(OR(AND(COUNTIF(Table12[Normal and Leap Years],X1407),AA1407=3,Y1407=30),
AND(COUNTIF(Table9[MM Year],X1407),COUNTIF(Table13[Always 29-Day Months],AA1407),Y1407=30)),Y1407
-1,Y1407))</f>
        <v>1</v>
      </c>
      <c r="AA1407" s="45">
        <f>IFERROR(VALUE(W1407),VLOOKUP(W1407,MonthReplace[],2,0))</f>
        <v>0</v>
      </c>
      <c r="AB1407" s="45" t="e">
        <f>IF(COUNTIF(Table9[MM Year],X1407),VLOOKUP(AA1407,MonthSerial[],VLOOKUP(X1407,Table9[],3,0)+2,0),DATE(X1407,AA1407,0)-AC1407)</f>
        <v>#VALUE!</v>
      </c>
      <c r="AC1407" s="45" t="e">
        <f>IF(COUNTIF(Table9[MM Year],X1407),
VLOOKUP(X1407,Table9[],5,0),
DATE(X1407,1,0))</f>
        <v>#VALUE!</v>
      </c>
      <c r="AD1407" s="46" t="e">
        <f>IF(AA1407=0,DATE(YEAR(AC1407+1),7,16),
IF(V1407=0,IF(COUNTIF(Table9[MM Year],X1407),AC1407+AB1407+Z1407+15-DAY(AC1407+AB1407+Z1407+15)+16,AC1407+AB1407+Z1407-DAY(AC1407+AB1407+Z1407)+16),
IF(COUNTIF(Table9[MM Year],X1407),
IF(AC1407+AB1407+Z1407&lt;VLOOKUP(X1407,Table9[],7,0),AC1407
+AB1407+Z1407+VLOOKUP(X1407,Table9[],4,0),AC1407+AB1407+Z1407),AC1407
+AB1407+Z1407)))</f>
        <v>#VALUE!</v>
      </c>
      <c r="AE1407" s="42"/>
      <c r="AF1407" s="15" t="str">
        <f>IFERROR(IF(COUNTIF(Table9[MM Year],X1407),
IF(AD1407&lt;VLOOKUP(X1407,Table9[],7,0),AD1407
+VLOOKUP(X1407,Table9[],4,0),AD1407),AD1407
),"")</f>
        <v/>
      </c>
      <c r="AG1407" s="5"/>
      <c r="AH1407" s="5"/>
      <c r="AI1407" s="5"/>
      <c r="AJ1407" s="6"/>
      <c r="AK1407" s="6"/>
      <c r="AL1407" s="12" t="str">
        <f t="shared" si="217"/>
        <v/>
      </c>
      <c r="AM1407" s="5"/>
      <c r="AN1407" s="27" t="str">
        <f t="shared" si="218"/>
        <v/>
      </c>
      <c r="AO1407" s="5"/>
      <c r="AP1407" s="5"/>
      <c r="AQ1407" s="6"/>
      <c r="AR1407" s="12" t="str">
        <f t="shared" si="219"/>
        <v/>
      </c>
      <c r="AS1407" s="6"/>
      <c r="AT1407" s="5"/>
      <c r="AU1407" s="53"/>
      <c r="AV1407" s="53"/>
      <c r="AW1407" s="54"/>
      <c r="AX1407" s="15" t="str">
        <f t="shared" si="220"/>
        <v/>
      </c>
      <c r="AY1407" s="5"/>
      <c r="AZ1407" s="27" t="str">
        <f>IFERROR(VLOOKUP(AY1407,vlookup!A$2:I$331,2,FALSE),"")</f>
        <v/>
      </c>
      <c r="BA1407" s="27" t="str">
        <f>IFERROR(VLOOKUP(AY1407,vlookup!A$2:I$331,3,FALSE),"")</f>
        <v/>
      </c>
      <c r="BB1407" s="5"/>
      <c r="BC1407" s="27" t="str">
        <f>IFERROR(VLOOKUP(BB1407,vlookup!D$2:E$331,2,FALSE),"")</f>
        <v/>
      </c>
      <c r="BD1407" s="5"/>
      <c r="BE1407" s="27" t="str">
        <f t="shared" si="221"/>
        <v/>
      </c>
      <c r="BF1407" s="27" t="str">
        <f>IFERROR(VLOOKUP(BE1407,vlookup!G$2:I$331,2,FALSE),"")</f>
        <v/>
      </c>
      <c r="BG1407" s="27" t="str">
        <f>IFERROR(VLOOKUP(BE1407,vlookup!G$2:I$331,3,FALSE),"")</f>
        <v/>
      </c>
      <c r="BH1407" s="5"/>
      <c r="BI1407" s="6"/>
      <c r="BJ1407" s="6"/>
      <c r="BK1407" s="6"/>
      <c r="BL1407" s="6"/>
    </row>
    <row r="1408" spans="1:64">
      <c r="A1408" s="4"/>
      <c r="B1408" s="5"/>
      <c r="C1408" s="27" t="str">
        <f>IFERROR(VLOOKUP(B1408,vlookup!A$2:I$331,2,FALSE),"")</f>
        <v/>
      </c>
      <c r="D1408" s="27" t="str">
        <f>IFERROR(VLOOKUP(B1408,vlookup!A$2:I$331,3,FALSE),"")</f>
        <v/>
      </c>
      <c r="E1408" s="5"/>
      <c r="F1408" s="27" t="str">
        <f>IFERROR(VLOOKUP(E1408,vlookup!D$2:E$331,2,FALSE),"")</f>
        <v/>
      </c>
      <c r="G1408" s="5"/>
      <c r="H1408" s="27" t="str">
        <f t="shared" si="212"/>
        <v/>
      </c>
      <c r="I1408" s="27" t="str">
        <f>IFERROR(VLOOKUP(H1408,vlookup!G$2:I$331,2,FALSE),"")</f>
        <v/>
      </c>
      <c r="J1408" s="27" t="str">
        <f>IFERROR(VLOOKUP(H1408,vlookup!G$2:I$331,3,FALSE),"")</f>
        <v/>
      </c>
      <c r="K1408" s="5"/>
      <c r="L1408" s="6"/>
      <c r="M1408" s="6"/>
      <c r="N1408" s="6"/>
      <c r="O1408" s="6"/>
      <c r="P1408" s="6"/>
      <c r="Q1408" s="14" t="str">
        <f t="shared" si="213"/>
        <v/>
      </c>
      <c r="R1408" s="5"/>
      <c r="S1408" s="6"/>
      <c r="T1408" s="6"/>
      <c r="U1408" s="5"/>
      <c r="V1408" s="45">
        <f t="shared" si="214"/>
        <v>0</v>
      </c>
      <c r="W1408" s="45">
        <f t="shared" si="215"/>
        <v>0</v>
      </c>
      <c r="X1408" s="45" t="e">
        <f t="shared" si="216"/>
        <v>#VALUE!</v>
      </c>
      <c r="Y1408" s="45">
        <f>IFERROR(VALUE(V1408),VLOOKUP(V1408,DayReplace[],2,0))</f>
        <v>0</v>
      </c>
      <c r="Z1408" s="45">
        <f>IF(V1408=0,1,
IF(OR(AND(COUNTIF(Table12[Normal and Leap Years],X1408),AA1408=3,Y1408=30),
AND(COUNTIF(Table9[MM Year],X1408),COUNTIF(Table13[Always 29-Day Months],AA1408),Y1408=30)),Y1408
-1,Y1408))</f>
        <v>1</v>
      </c>
      <c r="AA1408" s="45">
        <f>IFERROR(VALUE(W1408),VLOOKUP(W1408,MonthReplace[],2,0))</f>
        <v>0</v>
      </c>
      <c r="AB1408" s="45" t="e">
        <f>IF(COUNTIF(Table9[MM Year],X1408),VLOOKUP(AA1408,MonthSerial[],VLOOKUP(X1408,Table9[],3,0)+2,0),DATE(X1408,AA1408,0)-AC1408)</f>
        <v>#VALUE!</v>
      </c>
      <c r="AC1408" s="45" t="e">
        <f>IF(COUNTIF(Table9[MM Year],X1408),
VLOOKUP(X1408,Table9[],5,0),
DATE(X1408,1,0))</f>
        <v>#VALUE!</v>
      </c>
      <c r="AD1408" s="46" t="e">
        <f>IF(AA1408=0,DATE(YEAR(AC1408+1),7,16),
IF(V1408=0,IF(COUNTIF(Table9[MM Year],X1408),AC1408+AB1408+Z1408+15-DAY(AC1408+AB1408+Z1408+15)+16,AC1408+AB1408+Z1408-DAY(AC1408+AB1408+Z1408)+16),
IF(COUNTIF(Table9[MM Year],X1408),
IF(AC1408+AB1408+Z1408&lt;VLOOKUP(X1408,Table9[],7,0),AC1408
+AB1408+Z1408+VLOOKUP(X1408,Table9[],4,0),AC1408+AB1408+Z1408),AC1408
+AB1408+Z1408)))</f>
        <v>#VALUE!</v>
      </c>
      <c r="AE1408" s="42"/>
      <c r="AF1408" s="15" t="str">
        <f>IFERROR(IF(COUNTIF(Table9[MM Year],X1408),
IF(AD1408&lt;VLOOKUP(X1408,Table9[],7,0),AD1408
+VLOOKUP(X1408,Table9[],4,0),AD1408),AD1408
),"")</f>
        <v/>
      </c>
      <c r="AG1408" s="5"/>
      <c r="AH1408" s="5"/>
      <c r="AI1408" s="5"/>
      <c r="AJ1408" s="6"/>
      <c r="AK1408" s="6"/>
      <c r="AL1408" s="12" t="str">
        <f t="shared" si="217"/>
        <v/>
      </c>
      <c r="AM1408" s="5"/>
      <c r="AN1408" s="27" t="str">
        <f t="shared" si="218"/>
        <v/>
      </c>
      <c r="AO1408" s="5"/>
      <c r="AP1408" s="5"/>
      <c r="AQ1408" s="6"/>
      <c r="AR1408" s="12" t="str">
        <f t="shared" si="219"/>
        <v/>
      </c>
      <c r="AS1408" s="6"/>
      <c r="AT1408" s="5"/>
      <c r="AU1408" s="53"/>
      <c r="AV1408" s="53"/>
      <c r="AW1408" s="54"/>
      <c r="AX1408" s="15" t="str">
        <f t="shared" si="220"/>
        <v/>
      </c>
      <c r="AY1408" s="5"/>
      <c r="AZ1408" s="27" t="str">
        <f>IFERROR(VLOOKUP(AY1408,vlookup!A$2:I$331,2,FALSE),"")</f>
        <v/>
      </c>
      <c r="BA1408" s="27" t="str">
        <f>IFERROR(VLOOKUP(AY1408,vlookup!A$2:I$331,3,FALSE),"")</f>
        <v/>
      </c>
      <c r="BB1408" s="5"/>
      <c r="BC1408" s="27" t="str">
        <f>IFERROR(VLOOKUP(BB1408,vlookup!D$2:E$331,2,FALSE),"")</f>
        <v/>
      </c>
      <c r="BD1408" s="5"/>
      <c r="BE1408" s="27" t="str">
        <f t="shared" si="221"/>
        <v/>
      </c>
      <c r="BF1408" s="27" t="str">
        <f>IFERROR(VLOOKUP(BE1408,vlookup!G$2:I$331,2,FALSE),"")</f>
        <v/>
      </c>
      <c r="BG1408" s="27" t="str">
        <f>IFERROR(VLOOKUP(BE1408,vlookup!G$2:I$331,3,FALSE),"")</f>
        <v/>
      </c>
      <c r="BH1408" s="5"/>
      <c r="BI1408" s="6"/>
      <c r="BJ1408" s="6"/>
      <c r="BK1408" s="6"/>
      <c r="BL1408" s="6"/>
    </row>
    <row r="1409" spans="1:64">
      <c r="A1409" s="4"/>
      <c r="B1409" s="5"/>
      <c r="C1409" s="27" t="str">
        <f>IFERROR(VLOOKUP(B1409,vlookup!A$2:I$331,2,FALSE),"")</f>
        <v/>
      </c>
      <c r="D1409" s="27" t="str">
        <f>IFERROR(VLOOKUP(B1409,vlookup!A$2:I$331,3,FALSE),"")</f>
        <v/>
      </c>
      <c r="E1409" s="5"/>
      <c r="F1409" s="27" t="str">
        <f>IFERROR(VLOOKUP(E1409,vlookup!D$2:E$331,2,FALSE),"")</f>
        <v/>
      </c>
      <c r="G1409" s="5"/>
      <c r="H1409" s="27" t="str">
        <f t="shared" si="212"/>
        <v/>
      </c>
      <c r="I1409" s="27" t="str">
        <f>IFERROR(VLOOKUP(H1409,vlookup!G$2:I$331,2,FALSE),"")</f>
        <v/>
      </c>
      <c r="J1409" s="27" t="str">
        <f>IFERROR(VLOOKUP(H1409,vlookup!G$2:I$331,3,FALSE),"")</f>
        <v/>
      </c>
      <c r="K1409" s="5"/>
      <c r="L1409" s="6"/>
      <c r="M1409" s="6"/>
      <c r="N1409" s="6"/>
      <c r="O1409" s="6"/>
      <c r="P1409" s="6"/>
      <c r="Q1409" s="14" t="str">
        <f t="shared" si="213"/>
        <v/>
      </c>
      <c r="R1409" s="5"/>
      <c r="S1409" s="6"/>
      <c r="T1409" s="6"/>
      <c r="U1409" s="5"/>
      <c r="V1409" s="45">
        <f t="shared" si="214"/>
        <v>0</v>
      </c>
      <c r="W1409" s="45">
        <f t="shared" si="215"/>
        <v>0</v>
      </c>
      <c r="X1409" s="45" t="e">
        <f t="shared" si="216"/>
        <v>#VALUE!</v>
      </c>
      <c r="Y1409" s="45">
        <f>IFERROR(VALUE(V1409),VLOOKUP(V1409,DayReplace[],2,0))</f>
        <v>0</v>
      </c>
      <c r="Z1409" s="45">
        <f>IF(V1409=0,1,
IF(OR(AND(COUNTIF(Table12[Normal and Leap Years],X1409),AA1409=3,Y1409=30),
AND(COUNTIF(Table9[MM Year],X1409),COUNTIF(Table13[Always 29-Day Months],AA1409),Y1409=30)),Y1409
-1,Y1409))</f>
        <v>1</v>
      </c>
      <c r="AA1409" s="45">
        <f>IFERROR(VALUE(W1409),VLOOKUP(W1409,MonthReplace[],2,0))</f>
        <v>0</v>
      </c>
      <c r="AB1409" s="45" t="e">
        <f>IF(COUNTIF(Table9[MM Year],X1409),VLOOKUP(AA1409,MonthSerial[],VLOOKUP(X1409,Table9[],3,0)+2,0),DATE(X1409,AA1409,0)-AC1409)</f>
        <v>#VALUE!</v>
      </c>
      <c r="AC1409" s="45" t="e">
        <f>IF(COUNTIF(Table9[MM Year],X1409),
VLOOKUP(X1409,Table9[],5,0),
DATE(X1409,1,0))</f>
        <v>#VALUE!</v>
      </c>
      <c r="AD1409" s="46" t="e">
        <f>IF(AA1409=0,DATE(YEAR(AC1409+1),7,16),
IF(V1409=0,IF(COUNTIF(Table9[MM Year],X1409),AC1409+AB1409+Z1409+15-DAY(AC1409+AB1409+Z1409+15)+16,AC1409+AB1409+Z1409-DAY(AC1409+AB1409+Z1409)+16),
IF(COUNTIF(Table9[MM Year],X1409),
IF(AC1409+AB1409+Z1409&lt;VLOOKUP(X1409,Table9[],7,0),AC1409
+AB1409+Z1409+VLOOKUP(X1409,Table9[],4,0),AC1409+AB1409+Z1409),AC1409
+AB1409+Z1409)))</f>
        <v>#VALUE!</v>
      </c>
      <c r="AE1409" s="42"/>
      <c r="AF1409" s="15" t="str">
        <f>IFERROR(IF(COUNTIF(Table9[MM Year],X1409),
IF(AD1409&lt;VLOOKUP(X1409,Table9[],7,0),AD1409
+VLOOKUP(X1409,Table9[],4,0),AD1409),AD1409
),"")</f>
        <v/>
      </c>
      <c r="AG1409" s="5"/>
      <c r="AH1409" s="5"/>
      <c r="AI1409" s="5"/>
      <c r="AJ1409" s="6"/>
      <c r="AK1409" s="6"/>
      <c r="AL1409" s="12" t="str">
        <f t="shared" si="217"/>
        <v/>
      </c>
      <c r="AM1409" s="5"/>
      <c r="AN1409" s="27" t="str">
        <f t="shared" si="218"/>
        <v/>
      </c>
      <c r="AO1409" s="5"/>
      <c r="AP1409" s="5"/>
      <c r="AQ1409" s="6"/>
      <c r="AR1409" s="12" t="str">
        <f t="shared" si="219"/>
        <v/>
      </c>
      <c r="AS1409" s="6"/>
      <c r="AT1409" s="5"/>
      <c r="AU1409" s="53"/>
      <c r="AV1409" s="53"/>
      <c r="AW1409" s="54"/>
      <c r="AX1409" s="15" t="str">
        <f t="shared" si="220"/>
        <v/>
      </c>
      <c r="AY1409" s="5"/>
      <c r="AZ1409" s="27" t="str">
        <f>IFERROR(VLOOKUP(AY1409,vlookup!A$2:I$331,2,FALSE),"")</f>
        <v/>
      </c>
      <c r="BA1409" s="27" t="str">
        <f>IFERROR(VLOOKUP(AY1409,vlookup!A$2:I$331,3,FALSE),"")</f>
        <v/>
      </c>
      <c r="BB1409" s="5"/>
      <c r="BC1409" s="27" t="str">
        <f>IFERROR(VLOOKUP(BB1409,vlookup!D$2:E$331,2,FALSE),"")</f>
        <v/>
      </c>
      <c r="BD1409" s="5"/>
      <c r="BE1409" s="27" t="str">
        <f t="shared" si="221"/>
        <v/>
      </c>
      <c r="BF1409" s="27" t="str">
        <f>IFERROR(VLOOKUP(BE1409,vlookup!G$2:I$331,2,FALSE),"")</f>
        <v/>
      </c>
      <c r="BG1409" s="27" t="str">
        <f>IFERROR(VLOOKUP(BE1409,vlookup!G$2:I$331,3,FALSE),"")</f>
        <v/>
      </c>
      <c r="BH1409" s="5"/>
      <c r="BI1409" s="6"/>
      <c r="BJ1409" s="6"/>
      <c r="BK1409" s="6"/>
      <c r="BL1409" s="6"/>
    </row>
    <row r="1410" spans="1:64">
      <c r="A1410" s="4"/>
      <c r="B1410" s="5"/>
      <c r="C1410" s="27" t="str">
        <f>IFERROR(VLOOKUP(B1410,vlookup!A$2:I$331,2,FALSE),"")</f>
        <v/>
      </c>
      <c r="D1410" s="27" t="str">
        <f>IFERROR(VLOOKUP(B1410,vlookup!A$2:I$331,3,FALSE),"")</f>
        <v/>
      </c>
      <c r="E1410" s="5"/>
      <c r="F1410" s="27" t="str">
        <f>IFERROR(VLOOKUP(E1410,vlookup!D$2:E$331,2,FALSE),"")</f>
        <v/>
      </c>
      <c r="G1410" s="5"/>
      <c r="H1410" s="27" t="str">
        <f t="shared" si="212"/>
        <v/>
      </c>
      <c r="I1410" s="27" t="str">
        <f>IFERROR(VLOOKUP(H1410,vlookup!G$2:I$331,2,FALSE),"")</f>
        <v/>
      </c>
      <c r="J1410" s="27" t="str">
        <f>IFERROR(VLOOKUP(H1410,vlookup!G$2:I$331,3,FALSE),"")</f>
        <v/>
      </c>
      <c r="K1410" s="5"/>
      <c r="L1410" s="6"/>
      <c r="M1410" s="6"/>
      <c r="N1410" s="6"/>
      <c r="O1410" s="6"/>
      <c r="P1410" s="6"/>
      <c r="Q1410" s="14" t="str">
        <f t="shared" si="213"/>
        <v/>
      </c>
      <c r="R1410" s="5"/>
      <c r="S1410" s="6"/>
      <c r="T1410" s="6"/>
      <c r="U1410" s="5"/>
      <c r="V1410" s="45">
        <f t="shared" si="214"/>
        <v>0</v>
      </c>
      <c r="W1410" s="45">
        <f t="shared" si="215"/>
        <v>0</v>
      </c>
      <c r="X1410" s="45" t="e">
        <f t="shared" si="216"/>
        <v>#VALUE!</v>
      </c>
      <c r="Y1410" s="45">
        <f>IFERROR(VALUE(V1410),VLOOKUP(V1410,DayReplace[],2,0))</f>
        <v>0</v>
      </c>
      <c r="Z1410" s="45">
        <f>IF(V1410=0,1,
IF(OR(AND(COUNTIF(Table12[Normal and Leap Years],X1410),AA1410=3,Y1410=30),
AND(COUNTIF(Table9[MM Year],X1410),COUNTIF(Table13[Always 29-Day Months],AA1410),Y1410=30)),Y1410
-1,Y1410))</f>
        <v>1</v>
      </c>
      <c r="AA1410" s="45">
        <f>IFERROR(VALUE(W1410),VLOOKUP(W1410,MonthReplace[],2,0))</f>
        <v>0</v>
      </c>
      <c r="AB1410" s="45" t="e">
        <f>IF(COUNTIF(Table9[MM Year],X1410),VLOOKUP(AA1410,MonthSerial[],VLOOKUP(X1410,Table9[],3,0)+2,0),DATE(X1410,AA1410,0)-AC1410)</f>
        <v>#VALUE!</v>
      </c>
      <c r="AC1410" s="45" t="e">
        <f>IF(COUNTIF(Table9[MM Year],X1410),
VLOOKUP(X1410,Table9[],5,0),
DATE(X1410,1,0))</f>
        <v>#VALUE!</v>
      </c>
      <c r="AD1410" s="46" t="e">
        <f>IF(AA1410=0,DATE(YEAR(AC1410+1),7,16),
IF(V1410=0,IF(COUNTIF(Table9[MM Year],X1410),AC1410+AB1410+Z1410+15-DAY(AC1410+AB1410+Z1410+15)+16,AC1410+AB1410+Z1410-DAY(AC1410+AB1410+Z1410)+16),
IF(COUNTIF(Table9[MM Year],X1410),
IF(AC1410+AB1410+Z1410&lt;VLOOKUP(X1410,Table9[],7,0),AC1410
+AB1410+Z1410+VLOOKUP(X1410,Table9[],4,0),AC1410+AB1410+Z1410),AC1410
+AB1410+Z1410)))</f>
        <v>#VALUE!</v>
      </c>
      <c r="AE1410" s="42"/>
      <c r="AF1410" s="15" t="str">
        <f>IFERROR(IF(COUNTIF(Table9[MM Year],X1410),
IF(AD1410&lt;VLOOKUP(X1410,Table9[],7,0),AD1410
+VLOOKUP(X1410,Table9[],4,0),AD1410),AD1410
),"")</f>
        <v/>
      </c>
      <c r="AG1410" s="5"/>
      <c r="AH1410" s="5"/>
      <c r="AI1410" s="5"/>
      <c r="AJ1410" s="6"/>
      <c r="AK1410" s="6"/>
      <c r="AL1410" s="12" t="str">
        <f t="shared" si="217"/>
        <v/>
      </c>
      <c r="AM1410" s="5"/>
      <c r="AN1410" s="27" t="str">
        <f t="shared" si="218"/>
        <v/>
      </c>
      <c r="AO1410" s="5"/>
      <c r="AP1410" s="5"/>
      <c r="AQ1410" s="6"/>
      <c r="AR1410" s="12" t="str">
        <f t="shared" si="219"/>
        <v/>
      </c>
      <c r="AS1410" s="6"/>
      <c r="AT1410" s="5"/>
      <c r="AU1410" s="53"/>
      <c r="AV1410" s="53"/>
      <c r="AW1410" s="54"/>
      <c r="AX1410" s="15" t="str">
        <f t="shared" si="220"/>
        <v/>
      </c>
      <c r="AY1410" s="5"/>
      <c r="AZ1410" s="27" t="str">
        <f>IFERROR(VLOOKUP(AY1410,vlookup!A$2:I$331,2,FALSE),"")</f>
        <v/>
      </c>
      <c r="BA1410" s="27" t="str">
        <f>IFERROR(VLOOKUP(AY1410,vlookup!A$2:I$331,3,FALSE),"")</f>
        <v/>
      </c>
      <c r="BB1410" s="5"/>
      <c r="BC1410" s="27" t="str">
        <f>IFERROR(VLOOKUP(BB1410,vlookup!D$2:E$331,2,FALSE),"")</f>
        <v/>
      </c>
      <c r="BD1410" s="5"/>
      <c r="BE1410" s="27" t="str">
        <f t="shared" si="221"/>
        <v/>
      </c>
      <c r="BF1410" s="27" t="str">
        <f>IFERROR(VLOOKUP(BE1410,vlookup!G$2:I$331,2,FALSE),"")</f>
        <v/>
      </c>
      <c r="BG1410" s="27" t="str">
        <f>IFERROR(VLOOKUP(BE1410,vlookup!G$2:I$331,3,FALSE),"")</f>
        <v/>
      </c>
      <c r="BH1410" s="5"/>
      <c r="BI1410" s="6"/>
      <c r="BJ1410" s="6"/>
      <c r="BK1410" s="6"/>
      <c r="BL1410" s="6"/>
    </row>
    <row r="1411" spans="1:64">
      <c r="A1411" s="4"/>
      <c r="B1411" s="5"/>
      <c r="C1411" s="27" t="str">
        <f>IFERROR(VLOOKUP(B1411,vlookup!A$2:I$331,2,FALSE),"")</f>
        <v/>
      </c>
      <c r="D1411" s="27" t="str">
        <f>IFERROR(VLOOKUP(B1411,vlookup!A$2:I$331,3,FALSE),"")</f>
        <v/>
      </c>
      <c r="E1411" s="5"/>
      <c r="F1411" s="27" t="str">
        <f>IFERROR(VLOOKUP(E1411,vlookup!D$2:E$331,2,FALSE),"")</f>
        <v/>
      </c>
      <c r="G1411" s="5"/>
      <c r="H1411" s="27" t="str">
        <f t="shared" si="212"/>
        <v/>
      </c>
      <c r="I1411" s="27" t="str">
        <f>IFERROR(VLOOKUP(H1411,vlookup!G$2:I$331,2,FALSE),"")</f>
        <v/>
      </c>
      <c r="J1411" s="27" t="str">
        <f>IFERROR(VLOOKUP(H1411,vlookup!G$2:I$331,3,FALSE),"")</f>
        <v/>
      </c>
      <c r="K1411" s="5"/>
      <c r="L1411" s="6"/>
      <c r="M1411" s="6"/>
      <c r="N1411" s="6"/>
      <c r="O1411" s="6"/>
      <c r="P1411" s="6"/>
      <c r="Q1411" s="14" t="str">
        <f t="shared" si="213"/>
        <v/>
      </c>
      <c r="R1411" s="5"/>
      <c r="S1411" s="6"/>
      <c r="T1411" s="6"/>
      <c r="U1411" s="5"/>
      <c r="V1411" s="45">
        <f t="shared" si="214"/>
        <v>0</v>
      </c>
      <c r="W1411" s="45">
        <f t="shared" si="215"/>
        <v>0</v>
      </c>
      <c r="X1411" s="45" t="e">
        <f t="shared" si="216"/>
        <v>#VALUE!</v>
      </c>
      <c r="Y1411" s="45">
        <f>IFERROR(VALUE(V1411),VLOOKUP(V1411,DayReplace[],2,0))</f>
        <v>0</v>
      </c>
      <c r="Z1411" s="45">
        <f>IF(V1411=0,1,
IF(OR(AND(COUNTIF(Table12[Normal and Leap Years],X1411),AA1411=3,Y1411=30),
AND(COUNTIF(Table9[MM Year],X1411),COUNTIF(Table13[Always 29-Day Months],AA1411),Y1411=30)),Y1411
-1,Y1411))</f>
        <v>1</v>
      </c>
      <c r="AA1411" s="45">
        <f>IFERROR(VALUE(W1411),VLOOKUP(W1411,MonthReplace[],2,0))</f>
        <v>0</v>
      </c>
      <c r="AB1411" s="45" t="e">
        <f>IF(COUNTIF(Table9[MM Year],X1411),VLOOKUP(AA1411,MonthSerial[],VLOOKUP(X1411,Table9[],3,0)+2,0),DATE(X1411,AA1411,0)-AC1411)</f>
        <v>#VALUE!</v>
      </c>
      <c r="AC1411" s="45" t="e">
        <f>IF(COUNTIF(Table9[MM Year],X1411),
VLOOKUP(X1411,Table9[],5,0),
DATE(X1411,1,0))</f>
        <v>#VALUE!</v>
      </c>
      <c r="AD1411" s="46" t="e">
        <f>IF(AA1411=0,DATE(YEAR(AC1411+1),7,16),
IF(V1411=0,IF(COUNTIF(Table9[MM Year],X1411),AC1411+AB1411+Z1411+15-DAY(AC1411+AB1411+Z1411+15)+16,AC1411+AB1411+Z1411-DAY(AC1411+AB1411+Z1411)+16),
IF(COUNTIF(Table9[MM Year],X1411),
IF(AC1411+AB1411+Z1411&lt;VLOOKUP(X1411,Table9[],7,0),AC1411
+AB1411+Z1411+VLOOKUP(X1411,Table9[],4,0),AC1411+AB1411+Z1411),AC1411
+AB1411+Z1411)))</f>
        <v>#VALUE!</v>
      </c>
      <c r="AE1411" s="42"/>
      <c r="AF1411" s="15" t="str">
        <f>IFERROR(IF(COUNTIF(Table9[MM Year],X1411),
IF(AD1411&lt;VLOOKUP(X1411,Table9[],7,0),AD1411
+VLOOKUP(X1411,Table9[],4,0),AD1411),AD1411
),"")</f>
        <v/>
      </c>
      <c r="AG1411" s="5"/>
      <c r="AH1411" s="5"/>
      <c r="AI1411" s="5"/>
      <c r="AJ1411" s="6"/>
      <c r="AK1411" s="6"/>
      <c r="AL1411" s="12" t="str">
        <f t="shared" si="217"/>
        <v/>
      </c>
      <c r="AM1411" s="5"/>
      <c r="AN1411" s="27" t="str">
        <f t="shared" si="218"/>
        <v/>
      </c>
      <c r="AO1411" s="5"/>
      <c r="AP1411" s="5"/>
      <c r="AQ1411" s="6"/>
      <c r="AR1411" s="12" t="str">
        <f t="shared" si="219"/>
        <v/>
      </c>
      <c r="AS1411" s="6"/>
      <c r="AT1411" s="5"/>
      <c r="AU1411" s="53"/>
      <c r="AV1411" s="53"/>
      <c r="AW1411" s="54"/>
      <c r="AX1411" s="15" t="str">
        <f t="shared" si="220"/>
        <v/>
      </c>
      <c r="AY1411" s="5"/>
      <c r="AZ1411" s="27" t="str">
        <f>IFERROR(VLOOKUP(AY1411,vlookup!A$2:I$331,2,FALSE),"")</f>
        <v/>
      </c>
      <c r="BA1411" s="27" t="str">
        <f>IFERROR(VLOOKUP(AY1411,vlookup!A$2:I$331,3,FALSE),"")</f>
        <v/>
      </c>
      <c r="BB1411" s="5"/>
      <c r="BC1411" s="27" t="str">
        <f>IFERROR(VLOOKUP(BB1411,vlookup!D$2:E$331,2,FALSE),"")</f>
        <v/>
      </c>
      <c r="BD1411" s="5"/>
      <c r="BE1411" s="27" t="str">
        <f t="shared" si="221"/>
        <v/>
      </c>
      <c r="BF1411" s="27" t="str">
        <f>IFERROR(VLOOKUP(BE1411,vlookup!G$2:I$331,2,FALSE),"")</f>
        <v/>
      </c>
      <c r="BG1411" s="27" t="str">
        <f>IFERROR(VLOOKUP(BE1411,vlookup!G$2:I$331,3,FALSE),"")</f>
        <v/>
      </c>
      <c r="BH1411" s="5"/>
      <c r="BI1411" s="6"/>
      <c r="BJ1411" s="6"/>
      <c r="BK1411" s="6"/>
      <c r="BL1411" s="6"/>
    </row>
    <row r="1412" spans="1:64">
      <c r="A1412" s="4"/>
      <c r="B1412" s="5"/>
      <c r="C1412" s="27" t="str">
        <f>IFERROR(VLOOKUP(B1412,vlookup!A$2:I$331,2,FALSE),"")</f>
        <v/>
      </c>
      <c r="D1412" s="27" t="str">
        <f>IFERROR(VLOOKUP(B1412,vlookup!A$2:I$331,3,FALSE),"")</f>
        <v/>
      </c>
      <c r="E1412" s="5"/>
      <c r="F1412" s="27" t="str">
        <f>IFERROR(VLOOKUP(E1412,vlookup!D$2:E$331,2,FALSE),"")</f>
        <v/>
      </c>
      <c r="G1412" s="5"/>
      <c r="H1412" s="27" t="str">
        <f t="shared" si="212"/>
        <v/>
      </c>
      <c r="I1412" s="27" t="str">
        <f>IFERROR(VLOOKUP(H1412,vlookup!G$2:I$331,2,FALSE),"")</f>
        <v/>
      </c>
      <c r="J1412" s="27" t="str">
        <f>IFERROR(VLOOKUP(H1412,vlookup!G$2:I$331,3,FALSE),"")</f>
        <v/>
      </c>
      <c r="K1412" s="5"/>
      <c r="L1412" s="6"/>
      <c r="M1412" s="6"/>
      <c r="N1412" s="6"/>
      <c r="O1412" s="6"/>
      <c r="P1412" s="6"/>
      <c r="Q1412" s="14" t="str">
        <f t="shared" si="213"/>
        <v/>
      </c>
      <c r="R1412" s="5"/>
      <c r="S1412" s="6"/>
      <c r="T1412" s="6"/>
      <c r="U1412" s="5"/>
      <c r="V1412" s="45">
        <f t="shared" si="214"/>
        <v>0</v>
      </c>
      <c r="W1412" s="45">
        <f t="shared" si="215"/>
        <v>0</v>
      </c>
      <c r="X1412" s="45" t="e">
        <f t="shared" si="216"/>
        <v>#VALUE!</v>
      </c>
      <c r="Y1412" s="45">
        <f>IFERROR(VALUE(V1412),VLOOKUP(V1412,DayReplace[],2,0))</f>
        <v>0</v>
      </c>
      <c r="Z1412" s="45">
        <f>IF(V1412=0,1,
IF(OR(AND(COUNTIF(Table12[Normal and Leap Years],X1412),AA1412=3,Y1412=30),
AND(COUNTIF(Table9[MM Year],X1412),COUNTIF(Table13[Always 29-Day Months],AA1412),Y1412=30)),Y1412
-1,Y1412))</f>
        <v>1</v>
      </c>
      <c r="AA1412" s="45">
        <f>IFERROR(VALUE(W1412),VLOOKUP(W1412,MonthReplace[],2,0))</f>
        <v>0</v>
      </c>
      <c r="AB1412" s="45" t="e">
        <f>IF(COUNTIF(Table9[MM Year],X1412),VLOOKUP(AA1412,MonthSerial[],VLOOKUP(X1412,Table9[],3,0)+2,0),DATE(X1412,AA1412,0)-AC1412)</f>
        <v>#VALUE!</v>
      </c>
      <c r="AC1412" s="45" t="e">
        <f>IF(COUNTIF(Table9[MM Year],X1412),
VLOOKUP(X1412,Table9[],5,0),
DATE(X1412,1,0))</f>
        <v>#VALUE!</v>
      </c>
      <c r="AD1412" s="46" t="e">
        <f>IF(AA1412=0,DATE(YEAR(AC1412+1),7,16),
IF(V1412=0,IF(COUNTIF(Table9[MM Year],X1412),AC1412+AB1412+Z1412+15-DAY(AC1412+AB1412+Z1412+15)+16,AC1412+AB1412+Z1412-DAY(AC1412+AB1412+Z1412)+16),
IF(COUNTIF(Table9[MM Year],X1412),
IF(AC1412+AB1412+Z1412&lt;VLOOKUP(X1412,Table9[],7,0),AC1412
+AB1412+Z1412+VLOOKUP(X1412,Table9[],4,0),AC1412+AB1412+Z1412),AC1412
+AB1412+Z1412)))</f>
        <v>#VALUE!</v>
      </c>
      <c r="AE1412" s="42"/>
      <c r="AF1412" s="15" t="str">
        <f>IFERROR(IF(COUNTIF(Table9[MM Year],X1412),
IF(AD1412&lt;VLOOKUP(X1412,Table9[],7,0),AD1412
+VLOOKUP(X1412,Table9[],4,0),AD1412),AD1412
),"")</f>
        <v/>
      </c>
      <c r="AG1412" s="5"/>
      <c r="AH1412" s="5"/>
      <c r="AI1412" s="5"/>
      <c r="AJ1412" s="6"/>
      <c r="AK1412" s="6"/>
      <c r="AL1412" s="12" t="str">
        <f t="shared" si="217"/>
        <v/>
      </c>
      <c r="AM1412" s="5"/>
      <c r="AN1412" s="27" t="str">
        <f t="shared" si="218"/>
        <v/>
      </c>
      <c r="AO1412" s="5"/>
      <c r="AP1412" s="5"/>
      <c r="AQ1412" s="6"/>
      <c r="AR1412" s="12" t="str">
        <f t="shared" si="219"/>
        <v/>
      </c>
      <c r="AS1412" s="6"/>
      <c r="AT1412" s="5"/>
      <c r="AU1412" s="53"/>
      <c r="AV1412" s="53"/>
      <c r="AW1412" s="54"/>
      <c r="AX1412" s="15" t="str">
        <f t="shared" si="220"/>
        <v/>
      </c>
      <c r="AY1412" s="5"/>
      <c r="AZ1412" s="27" t="str">
        <f>IFERROR(VLOOKUP(AY1412,vlookup!A$2:I$331,2,FALSE),"")</f>
        <v/>
      </c>
      <c r="BA1412" s="27" t="str">
        <f>IFERROR(VLOOKUP(AY1412,vlookup!A$2:I$331,3,FALSE),"")</f>
        <v/>
      </c>
      <c r="BB1412" s="5"/>
      <c r="BC1412" s="27" t="str">
        <f>IFERROR(VLOOKUP(BB1412,vlookup!D$2:E$331,2,FALSE),"")</f>
        <v/>
      </c>
      <c r="BD1412" s="5"/>
      <c r="BE1412" s="27" t="str">
        <f t="shared" si="221"/>
        <v/>
      </c>
      <c r="BF1412" s="27" t="str">
        <f>IFERROR(VLOOKUP(BE1412,vlookup!G$2:I$331,2,FALSE),"")</f>
        <v/>
      </c>
      <c r="BG1412" s="27" t="str">
        <f>IFERROR(VLOOKUP(BE1412,vlookup!G$2:I$331,3,FALSE),"")</f>
        <v/>
      </c>
      <c r="BH1412" s="5"/>
      <c r="BI1412" s="6"/>
      <c r="BJ1412" s="6"/>
      <c r="BK1412" s="6"/>
      <c r="BL1412" s="6"/>
    </row>
    <row r="1413" spans="1:64">
      <c r="A1413" s="4"/>
      <c r="B1413" s="5"/>
      <c r="C1413" s="27" t="str">
        <f>IFERROR(VLOOKUP(B1413,vlookup!A$2:I$331,2,FALSE),"")</f>
        <v/>
      </c>
      <c r="D1413" s="27" t="str">
        <f>IFERROR(VLOOKUP(B1413,vlookup!A$2:I$331,3,FALSE),"")</f>
        <v/>
      </c>
      <c r="E1413" s="5"/>
      <c r="F1413" s="27" t="str">
        <f>IFERROR(VLOOKUP(E1413,vlookup!D$2:E$331,2,FALSE),"")</f>
        <v/>
      </c>
      <c r="G1413" s="5"/>
      <c r="H1413" s="27" t="str">
        <f t="shared" ref="H1413:H1476" si="222">IF(G1413="","",CONCATENATE(E1413,"_",G1413))</f>
        <v/>
      </c>
      <c r="I1413" s="27" t="str">
        <f>IFERROR(VLOOKUP(H1413,vlookup!G$2:I$331,2,FALSE),"")</f>
        <v/>
      </c>
      <c r="J1413" s="27" t="str">
        <f>IFERROR(VLOOKUP(H1413,vlookup!G$2:I$331,3,FALSE),"")</f>
        <v/>
      </c>
      <c r="K1413" s="5"/>
      <c r="L1413" s="6"/>
      <c r="M1413" s="6"/>
      <c r="N1413" s="6"/>
      <c r="O1413" s="6"/>
      <c r="P1413" s="6"/>
      <c r="Q1413" s="14" t="str">
        <f t="shared" ref="Q1413:Q1476" si="223">IF(P1413="","",CONCATENATE("၀၂","/",D1413,"/",J1413,"/",P1413))</f>
        <v/>
      </c>
      <c r="R1413" s="5"/>
      <c r="S1413" s="6"/>
      <c r="T1413" s="6"/>
      <c r="U1413" s="5"/>
      <c r="V1413" s="45">
        <f t="shared" ref="V1413:V1476" si="224">IF(LEN(AE1413)-LEN(SUBSTITUTE(AE1413,".",""))=2,LEFT(AE1413,FIND(".",AE1413)-1),0)</f>
        <v>0</v>
      </c>
      <c r="W1413" s="45">
        <f t="shared" ref="W1413:W1476" si="225">CHOOSE(LEN(AE1413)-LEN(SUBSTITUTE(AE1413,".",""))+1,0,
LEFT(AE1413,FIND(".",AE1413)-1),
MID(AE1413,FIND(".",AE1413)+1,FIND(".",AE1413,FIND(".",AE1413)+1)-FIND(".",AE1413)-1))</f>
        <v>0</v>
      </c>
      <c r="X1413" s="45" t="e">
        <f t="shared" ref="X1413:X1476" si="226">VALUE(RIGHT(AE1413,4))</f>
        <v>#VALUE!</v>
      </c>
      <c r="Y1413" s="45">
        <f>IFERROR(VALUE(V1413),VLOOKUP(V1413,DayReplace[],2,0))</f>
        <v>0</v>
      </c>
      <c r="Z1413" s="45">
        <f>IF(V1413=0,1,
IF(OR(AND(COUNTIF(Table12[Normal and Leap Years],X1413),AA1413=3,Y1413=30),
AND(COUNTIF(Table9[MM Year],X1413),COUNTIF(Table13[Always 29-Day Months],AA1413),Y1413=30)),Y1413
-1,Y1413))</f>
        <v>1</v>
      </c>
      <c r="AA1413" s="45">
        <f>IFERROR(VALUE(W1413),VLOOKUP(W1413,MonthReplace[],2,0))</f>
        <v>0</v>
      </c>
      <c r="AB1413" s="45" t="e">
        <f>IF(COUNTIF(Table9[MM Year],X1413),VLOOKUP(AA1413,MonthSerial[],VLOOKUP(X1413,Table9[],3,0)+2,0),DATE(X1413,AA1413,0)-AC1413)</f>
        <v>#VALUE!</v>
      </c>
      <c r="AC1413" s="45" t="e">
        <f>IF(COUNTIF(Table9[MM Year],X1413),
VLOOKUP(X1413,Table9[],5,0),
DATE(X1413,1,0))</f>
        <v>#VALUE!</v>
      </c>
      <c r="AD1413" s="46" t="e">
        <f>IF(AA1413=0,DATE(YEAR(AC1413+1),7,16),
IF(V1413=0,IF(COUNTIF(Table9[MM Year],X1413),AC1413+AB1413+Z1413+15-DAY(AC1413+AB1413+Z1413+15)+16,AC1413+AB1413+Z1413-DAY(AC1413+AB1413+Z1413)+16),
IF(COUNTIF(Table9[MM Year],X1413),
IF(AC1413+AB1413+Z1413&lt;VLOOKUP(X1413,Table9[],7,0),AC1413
+AB1413+Z1413+VLOOKUP(X1413,Table9[],4,0),AC1413+AB1413+Z1413),AC1413
+AB1413+Z1413)))</f>
        <v>#VALUE!</v>
      </c>
      <c r="AE1413" s="42"/>
      <c r="AF1413" s="15" t="str">
        <f>IFERROR(IF(COUNTIF(Table9[MM Year],X1413),
IF(AD1413&lt;VLOOKUP(X1413,Table9[],7,0),AD1413
+VLOOKUP(X1413,Table9[],4,0),AD1413),AD1413
),"")</f>
        <v/>
      </c>
      <c r="AG1413" s="5"/>
      <c r="AH1413" s="5"/>
      <c r="AI1413" s="5"/>
      <c r="AJ1413" s="6"/>
      <c r="AK1413" s="6"/>
      <c r="AL1413" s="12" t="str">
        <f t="shared" ref="AL1413:AL1476" si="227">IF(AK1413="","",CONCATENATE(AJ1413,"-",AK1413))</f>
        <v/>
      </c>
      <c r="AM1413" s="5"/>
      <c r="AN1413" s="27" t="str">
        <f t="shared" ref="AN1413:AN1476" si="228">IF(AM1413="","",CONCATENATE("_",AM1413))</f>
        <v/>
      </c>
      <c r="AO1413" s="5"/>
      <c r="AP1413" s="5"/>
      <c r="AQ1413" s="6"/>
      <c r="AR1413" s="12" t="str">
        <f t="shared" ref="AR1413:AR1476" si="229">IF(AQ1413="","",CONCATENATE(AM1413,"/",AO1413,AP1413,AQ1413))</f>
        <v/>
      </c>
      <c r="AS1413" s="6"/>
      <c r="AT1413" s="5"/>
      <c r="AU1413" s="53"/>
      <c r="AV1413" s="53"/>
      <c r="AW1413" s="54"/>
      <c r="AX1413" s="15" t="str">
        <f t="shared" ref="AX1413:AX1476" si="230">IFERROR(DATE(AW1413,AV1413,AU1413),"")</f>
        <v/>
      </c>
      <c r="AY1413" s="5"/>
      <c r="AZ1413" s="27" t="str">
        <f>IFERROR(VLOOKUP(AY1413,vlookup!A$2:I$331,2,FALSE),"")</f>
        <v/>
      </c>
      <c r="BA1413" s="27" t="str">
        <f>IFERROR(VLOOKUP(AY1413,vlookup!A$2:I$331,3,FALSE),"")</f>
        <v/>
      </c>
      <c r="BB1413" s="5"/>
      <c r="BC1413" s="27" t="str">
        <f>IFERROR(VLOOKUP(BB1413,vlookup!D$2:E$331,2,FALSE),"")</f>
        <v/>
      </c>
      <c r="BD1413" s="5"/>
      <c r="BE1413" s="27" t="str">
        <f t="shared" ref="BE1413:BE1476" si="231">IF(BD1413="","",CONCATENATE(BB1413,"_",BD1413))</f>
        <v/>
      </c>
      <c r="BF1413" s="27" t="str">
        <f>IFERROR(VLOOKUP(BE1413,vlookup!G$2:I$331,2,FALSE),"")</f>
        <v/>
      </c>
      <c r="BG1413" s="27" t="str">
        <f>IFERROR(VLOOKUP(BE1413,vlookup!G$2:I$331,3,FALSE),"")</f>
        <v/>
      </c>
      <c r="BH1413" s="5"/>
      <c r="BI1413" s="6"/>
      <c r="BJ1413" s="6"/>
      <c r="BK1413" s="6"/>
      <c r="BL1413" s="6"/>
    </row>
    <row r="1414" spans="1:64">
      <c r="A1414" s="4"/>
      <c r="B1414" s="5"/>
      <c r="C1414" s="27" t="str">
        <f>IFERROR(VLOOKUP(B1414,vlookup!A$2:I$331,2,FALSE),"")</f>
        <v/>
      </c>
      <c r="D1414" s="27" t="str">
        <f>IFERROR(VLOOKUP(B1414,vlookup!A$2:I$331,3,FALSE),"")</f>
        <v/>
      </c>
      <c r="E1414" s="5"/>
      <c r="F1414" s="27" t="str">
        <f>IFERROR(VLOOKUP(E1414,vlookup!D$2:E$331,2,FALSE),"")</f>
        <v/>
      </c>
      <c r="G1414" s="5"/>
      <c r="H1414" s="27" t="str">
        <f t="shared" si="222"/>
        <v/>
      </c>
      <c r="I1414" s="27" t="str">
        <f>IFERROR(VLOOKUP(H1414,vlookup!G$2:I$331,2,FALSE),"")</f>
        <v/>
      </c>
      <c r="J1414" s="27" t="str">
        <f>IFERROR(VLOOKUP(H1414,vlookup!G$2:I$331,3,FALSE),"")</f>
        <v/>
      </c>
      <c r="K1414" s="5"/>
      <c r="L1414" s="6"/>
      <c r="M1414" s="6"/>
      <c r="N1414" s="6"/>
      <c r="O1414" s="6"/>
      <c r="P1414" s="6"/>
      <c r="Q1414" s="14" t="str">
        <f t="shared" si="223"/>
        <v/>
      </c>
      <c r="R1414" s="5"/>
      <c r="S1414" s="6"/>
      <c r="T1414" s="6"/>
      <c r="U1414" s="5"/>
      <c r="V1414" s="45">
        <f t="shared" si="224"/>
        <v>0</v>
      </c>
      <c r="W1414" s="45">
        <f t="shared" si="225"/>
        <v>0</v>
      </c>
      <c r="X1414" s="45" t="e">
        <f t="shared" si="226"/>
        <v>#VALUE!</v>
      </c>
      <c r="Y1414" s="45">
        <f>IFERROR(VALUE(V1414),VLOOKUP(V1414,DayReplace[],2,0))</f>
        <v>0</v>
      </c>
      <c r="Z1414" s="45">
        <f>IF(V1414=0,1,
IF(OR(AND(COUNTIF(Table12[Normal and Leap Years],X1414),AA1414=3,Y1414=30),
AND(COUNTIF(Table9[MM Year],X1414),COUNTIF(Table13[Always 29-Day Months],AA1414),Y1414=30)),Y1414
-1,Y1414))</f>
        <v>1</v>
      </c>
      <c r="AA1414" s="45">
        <f>IFERROR(VALUE(W1414),VLOOKUP(W1414,MonthReplace[],2,0))</f>
        <v>0</v>
      </c>
      <c r="AB1414" s="45" t="e">
        <f>IF(COUNTIF(Table9[MM Year],X1414),VLOOKUP(AA1414,MonthSerial[],VLOOKUP(X1414,Table9[],3,0)+2,0),DATE(X1414,AA1414,0)-AC1414)</f>
        <v>#VALUE!</v>
      </c>
      <c r="AC1414" s="45" t="e">
        <f>IF(COUNTIF(Table9[MM Year],X1414),
VLOOKUP(X1414,Table9[],5,0),
DATE(X1414,1,0))</f>
        <v>#VALUE!</v>
      </c>
      <c r="AD1414" s="46" t="e">
        <f>IF(AA1414=0,DATE(YEAR(AC1414+1),7,16),
IF(V1414=0,IF(COUNTIF(Table9[MM Year],X1414),AC1414+AB1414+Z1414+15-DAY(AC1414+AB1414+Z1414+15)+16,AC1414+AB1414+Z1414-DAY(AC1414+AB1414+Z1414)+16),
IF(COUNTIF(Table9[MM Year],X1414),
IF(AC1414+AB1414+Z1414&lt;VLOOKUP(X1414,Table9[],7,0),AC1414
+AB1414+Z1414+VLOOKUP(X1414,Table9[],4,0),AC1414+AB1414+Z1414),AC1414
+AB1414+Z1414)))</f>
        <v>#VALUE!</v>
      </c>
      <c r="AE1414" s="42"/>
      <c r="AF1414" s="15" t="str">
        <f>IFERROR(IF(COUNTIF(Table9[MM Year],X1414),
IF(AD1414&lt;VLOOKUP(X1414,Table9[],7,0),AD1414
+VLOOKUP(X1414,Table9[],4,0),AD1414),AD1414
),"")</f>
        <v/>
      </c>
      <c r="AG1414" s="5"/>
      <c r="AH1414" s="5"/>
      <c r="AI1414" s="5"/>
      <c r="AJ1414" s="6"/>
      <c r="AK1414" s="6"/>
      <c r="AL1414" s="12" t="str">
        <f t="shared" si="227"/>
        <v/>
      </c>
      <c r="AM1414" s="5"/>
      <c r="AN1414" s="27" t="str">
        <f t="shared" si="228"/>
        <v/>
      </c>
      <c r="AO1414" s="5"/>
      <c r="AP1414" s="5"/>
      <c r="AQ1414" s="6"/>
      <c r="AR1414" s="12" t="str">
        <f t="shared" si="229"/>
        <v/>
      </c>
      <c r="AS1414" s="6"/>
      <c r="AT1414" s="5"/>
      <c r="AU1414" s="53"/>
      <c r="AV1414" s="53"/>
      <c r="AW1414" s="54"/>
      <c r="AX1414" s="15" t="str">
        <f t="shared" si="230"/>
        <v/>
      </c>
      <c r="AY1414" s="5"/>
      <c r="AZ1414" s="27" t="str">
        <f>IFERROR(VLOOKUP(AY1414,vlookup!A$2:I$331,2,FALSE),"")</f>
        <v/>
      </c>
      <c r="BA1414" s="27" t="str">
        <f>IFERROR(VLOOKUP(AY1414,vlookup!A$2:I$331,3,FALSE),"")</f>
        <v/>
      </c>
      <c r="BB1414" s="5"/>
      <c r="BC1414" s="27" t="str">
        <f>IFERROR(VLOOKUP(BB1414,vlookup!D$2:E$331,2,FALSE),"")</f>
        <v/>
      </c>
      <c r="BD1414" s="5"/>
      <c r="BE1414" s="27" t="str">
        <f t="shared" si="231"/>
        <v/>
      </c>
      <c r="BF1414" s="27" t="str">
        <f>IFERROR(VLOOKUP(BE1414,vlookup!G$2:I$331,2,FALSE),"")</f>
        <v/>
      </c>
      <c r="BG1414" s="27" t="str">
        <f>IFERROR(VLOOKUP(BE1414,vlookup!G$2:I$331,3,FALSE),"")</f>
        <v/>
      </c>
      <c r="BH1414" s="5"/>
      <c r="BI1414" s="6"/>
      <c r="BJ1414" s="6"/>
      <c r="BK1414" s="6"/>
      <c r="BL1414" s="6"/>
    </row>
    <row r="1415" spans="1:64">
      <c r="A1415" s="4"/>
      <c r="B1415" s="5"/>
      <c r="C1415" s="27" t="str">
        <f>IFERROR(VLOOKUP(B1415,vlookup!A$2:I$331,2,FALSE),"")</f>
        <v/>
      </c>
      <c r="D1415" s="27" t="str">
        <f>IFERROR(VLOOKUP(B1415,vlookup!A$2:I$331,3,FALSE),"")</f>
        <v/>
      </c>
      <c r="E1415" s="5"/>
      <c r="F1415" s="27" t="str">
        <f>IFERROR(VLOOKUP(E1415,vlookup!D$2:E$331,2,FALSE),"")</f>
        <v/>
      </c>
      <c r="G1415" s="5"/>
      <c r="H1415" s="27" t="str">
        <f t="shared" si="222"/>
        <v/>
      </c>
      <c r="I1415" s="27" t="str">
        <f>IFERROR(VLOOKUP(H1415,vlookup!G$2:I$331,2,FALSE),"")</f>
        <v/>
      </c>
      <c r="J1415" s="27" t="str">
        <f>IFERROR(VLOOKUP(H1415,vlookup!G$2:I$331,3,FALSE),"")</f>
        <v/>
      </c>
      <c r="K1415" s="5"/>
      <c r="L1415" s="6"/>
      <c r="M1415" s="6"/>
      <c r="N1415" s="6"/>
      <c r="O1415" s="6"/>
      <c r="P1415" s="6"/>
      <c r="Q1415" s="14" t="str">
        <f t="shared" si="223"/>
        <v/>
      </c>
      <c r="R1415" s="5"/>
      <c r="S1415" s="6"/>
      <c r="T1415" s="6"/>
      <c r="U1415" s="5"/>
      <c r="V1415" s="45">
        <f t="shared" si="224"/>
        <v>0</v>
      </c>
      <c r="W1415" s="45">
        <f t="shared" si="225"/>
        <v>0</v>
      </c>
      <c r="X1415" s="45" t="e">
        <f t="shared" si="226"/>
        <v>#VALUE!</v>
      </c>
      <c r="Y1415" s="45">
        <f>IFERROR(VALUE(V1415),VLOOKUP(V1415,DayReplace[],2,0))</f>
        <v>0</v>
      </c>
      <c r="Z1415" s="45">
        <f>IF(V1415=0,1,
IF(OR(AND(COUNTIF(Table12[Normal and Leap Years],X1415),AA1415=3,Y1415=30),
AND(COUNTIF(Table9[MM Year],X1415),COUNTIF(Table13[Always 29-Day Months],AA1415),Y1415=30)),Y1415
-1,Y1415))</f>
        <v>1</v>
      </c>
      <c r="AA1415" s="45">
        <f>IFERROR(VALUE(W1415),VLOOKUP(W1415,MonthReplace[],2,0))</f>
        <v>0</v>
      </c>
      <c r="AB1415" s="45" t="e">
        <f>IF(COUNTIF(Table9[MM Year],X1415),VLOOKUP(AA1415,MonthSerial[],VLOOKUP(X1415,Table9[],3,0)+2,0),DATE(X1415,AA1415,0)-AC1415)</f>
        <v>#VALUE!</v>
      </c>
      <c r="AC1415" s="45" t="e">
        <f>IF(COUNTIF(Table9[MM Year],X1415),
VLOOKUP(X1415,Table9[],5,0),
DATE(X1415,1,0))</f>
        <v>#VALUE!</v>
      </c>
      <c r="AD1415" s="46" t="e">
        <f>IF(AA1415=0,DATE(YEAR(AC1415+1),7,16),
IF(V1415=0,IF(COUNTIF(Table9[MM Year],X1415),AC1415+AB1415+Z1415+15-DAY(AC1415+AB1415+Z1415+15)+16,AC1415+AB1415+Z1415-DAY(AC1415+AB1415+Z1415)+16),
IF(COUNTIF(Table9[MM Year],X1415),
IF(AC1415+AB1415+Z1415&lt;VLOOKUP(X1415,Table9[],7,0),AC1415
+AB1415+Z1415+VLOOKUP(X1415,Table9[],4,0),AC1415+AB1415+Z1415),AC1415
+AB1415+Z1415)))</f>
        <v>#VALUE!</v>
      </c>
      <c r="AE1415" s="42"/>
      <c r="AF1415" s="15" t="str">
        <f>IFERROR(IF(COUNTIF(Table9[MM Year],X1415),
IF(AD1415&lt;VLOOKUP(X1415,Table9[],7,0),AD1415
+VLOOKUP(X1415,Table9[],4,0),AD1415),AD1415
),"")</f>
        <v/>
      </c>
      <c r="AG1415" s="5"/>
      <c r="AH1415" s="5"/>
      <c r="AI1415" s="5"/>
      <c r="AJ1415" s="6"/>
      <c r="AK1415" s="6"/>
      <c r="AL1415" s="12" t="str">
        <f t="shared" si="227"/>
        <v/>
      </c>
      <c r="AM1415" s="5"/>
      <c r="AN1415" s="27" t="str">
        <f t="shared" si="228"/>
        <v/>
      </c>
      <c r="AO1415" s="5"/>
      <c r="AP1415" s="5"/>
      <c r="AQ1415" s="6"/>
      <c r="AR1415" s="12" t="str">
        <f t="shared" si="229"/>
        <v/>
      </c>
      <c r="AS1415" s="6"/>
      <c r="AT1415" s="5"/>
      <c r="AU1415" s="53"/>
      <c r="AV1415" s="53"/>
      <c r="AW1415" s="54"/>
      <c r="AX1415" s="15" t="str">
        <f t="shared" si="230"/>
        <v/>
      </c>
      <c r="AY1415" s="5"/>
      <c r="AZ1415" s="27" t="str">
        <f>IFERROR(VLOOKUP(AY1415,vlookup!A$2:I$331,2,FALSE),"")</f>
        <v/>
      </c>
      <c r="BA1415" s="27" t="str">
        <f>IFERROR(VLOOKUP(AY1415,vlookup!A$2:I$331,3,FALSE),"")</f>
        <v/>
      </c>
      <c r="BB1415" s="5"/>
      <c r="BC1415" s="27" t="str">
        <f>IFERROR(VLOOKUP(BB1415,vlookup!D$2:E$331,2,FALSE),"")</f>
        <v/>
      </c>
      <c r="BD1415" s="5"/>
      <c r="BE1415" s="27" t="str">
        <f t="shared" si="231"/>
        <v/>
      </c>
      <c r="BF1415" s="27" t="str">
        <f>IFERROR(VLOOKUP(BE1415,vlookup!G$2:I$331,2,FALSE),"")</f>
        <v/>
      </c>
      <c r="BG1415" s="27" t="str">
        <f>IFERROR(VLOOKUP(BE1415,vlookup!G$2:I$331,3,FALSE),"")</f>
        <v/>
      </c>
      <c r="BH1415" s="5"/>
      <c r="BI1415" s="6"/>
      <c r="BJ1415" s="6"/>
      <c r="BK1415" s="6"/>
      <c r="BL1415" s="6"/>
    </row>
    <row r="1416" spans="1:64">
      <c r="A1416" s="4"/>
      <c r="B1416" s="5"/>
      <c r="C1416" s="27" t="str">
        <f>IFERROR(VLOOKUP(B1416,vlookup!A$2:I$331,2,FALSE),"")</f>
        <v/>
      </c>
      <c r="D1416" s="27" t="str">
        <f>IFERROR(VLOOKUP(B1416,vlookup!A$2:I$331,3,FALSE),"")</f>
        <v/>
      </c>
      <c r="E1416" s="5"/>
      <c r="F1416" s="27" t="str">
        <f>IFERROR(VLOOKUP(E1416,vlookup!D$2:E$331,2,FALSE),"")</f>
        <v/>
      </c>
      <c r="G1416" s="5"/>
      <c r="H1416" s="27" t="str">
        <f t="shared" si="222"/>
        <v/>
      </c>
      <c r="I1416" s="27" t="str">
        <f>IFERROR(VLOOKUP(H1416,vlookup!G$2:I$331,2,FALSE),"")</f>
        <v/>
      </c>
      <c r="J1416" s="27" t="str">
        <f>IFERROR(VLOOKUP(H1416,vlookup!G$2:I$331,3,FALSE),"")</f>
        <v/>
      </c>
      <c r="K1416" s="5"/>
      <c r="L1416" s="6"/>
      <c r="M1416" s="6"/>
      <c r="N1416" s="6"/>
      <c r="O1416" s="6"/>
      <c r="P1416" s="6"/>
      <c r="Q1416" s="14" t="str">
        <f t="shared" si="223"/>
        <v/>
      </c>
      <c r="R1416" s="5"/>
      <c r="S1416" s="6"/>
      <c r="T1416" s="6"/>
      <c r="U1416" s="5"/>
      <c r="V1416" s="45">
        <f t="shared" si="224"/>
        <v>0</v>
      </c>
      <c r="W1416" s="45">
        <f t="shared" si="225"/>
        <v>0</v>
      </c>
      <c r="X1416" s="45" t="e">
        <f t="shared" si="226"/>
        <v>#VALUE!</v>
      </c>
      <c r="Y1416" s="45">
        <f>IFERROR(VALUE(V1416),VLOOKUP(V1416,DayReplace[],2,0))</f>
        <v>0</v>
      </c>
      <c r="Z1416" s="45">
        <f>IF(V1416=0,1,
IF(OR(AND(COUNTIF(Table12[Normal and Leap Years],X1416),AA1416=3,Y1416=30),
AND(COUNTIF(Table9[MM Year],X1416),COUNTIF(Table13[Always 29-Day Months],AA1416),Y1416=30)),Y1416
-1,Y1416))</f>
        <v>1</v>
      </c>
      <c r="AA1416" s="45">
        <f>IFERROR(VALUE(W1416),VLOOKUP(W1416,MonthReplace[],2,0))</f>
        <v>0</v>
      </c>
      <c r="AB1416" s="45" t="e">
        <f>IF(COUNTIF(Table9[MM Year],X1416),VLOOKUP(AA1416,MonthSerial[],VLOOKUP(X1416,Table9[],3,0)+2,0),DATE(X1416,AA1416,0)-AC1416)</f>
        <v>#VALUE!</v>
      </c>
      <c r="AC1416" s="45" t="e">
        <f>IF(COUNTIF(Table9[MM Year],X1416),
VLOOKUP(X1416,Table9[],5,0),
DATE(X1416,1,0))</f>
        <v>#VALUE!</v>
      </c>
      <c r="AD1416" s="46" t="e">
        <f>IF(AA1416=0,DATE(YEAR(AC1416+1),7,16),
IF(V1416=0,IF(COUNTIF(Table9[MM Year],X1416),AC1416+AB1416+Z1416+15-DAY(AC1416+AB1416+Z1416+15)+16,AC1416+AB1416+Z1416-DAY(AC1416+AB1416+Z1416)+16),
IF(COUNTIF(Table9[MM Year],X1416),
IF(AC1416+AB1416+Z1416&lt;VLOOKUP(X1416,Table9[],7,0),AC1416
+AB1416+Z1416+VLOOKUP(X1416,Table9[],4,0),AC1416+AB1416+Z1416),AC1416
+AB1416+Z1416)))</f>
        <v>#VALUE!</v>
      </c>
      <c r="AE1416" s="42"/>
      <c r="AF1416" s="15" t="str">
        <f>IFERROR(IF(COUNTIF(Table9[MM Year],X1416),
IF(AD1416&lt;VLOOKUP(X1416,Table9[],7,0),AD1416
+VLOOKUP(X1416,Table9[],4,0),AD1416),AD1416
),"")</f>
        <v/>
      </c>
      <c r="AG1416" s="5"/>
      <c r="AH1416" s="5"/>
      <c r="AI1416" s="5"/>
      <c r="AJ1416" s="6"/>
      <c r="AK1416" s="6"/>
      <c r="AL1416" s="12" t="str">
        <f t="shared" si="227"/>
        <v/>
      </c>
      <c r="AM1416" s="5"/>
      <c r="AN1416" s="27" t="str">
        <f t="shared" si="228"/>
        <v/>
      </c>
      <c r="AO1416" s="5"/>
      <c r="AP1416" s="5"/>
      <c r="AQ1416" s="6"/>
      <c r="AR1416" s="12" t="str">
        <f t="shared" si="229"/>
        <v/>
      </c>
      <c r="AS1416" s="6"/>
      <c r="AT1416" s="5"/>
      <c r="AU1416" s="53"/>
      <c r="AV1416" s="53"/>
      <c r="AW1416" s="54"/>
      <c r="AX1416" s="15" t="str">
        <f t="shared" si="230"/>
        <v/>
      </c>
      <c r="AY1416" s="5"/>
      <c r="AZ1416" s="27" t="str">
        <f>IFERROR(VLOOKUP(AY1416,vlookup!A$2:I$331,2,FALSE),"")</f>
        <v/>
      </c>
      <c r="BA1416" s="27" t="str">
        <f>IFERROR(VLOOKUP(AY1416,vlookup!A$2:I$331,3,FALSE),"")</f>
        <v/>
      </c>
      <c r="BB1416" s="5"/>
      <c r="BC1416" s="27" t="str">
        <f>IFERROR(VLOOKUP(BB1416,vlookup!D$2:E$331,2,FALSE),"")</f>
        <v/>
      </c>
      <c r="BD1416" s="5"/>
      <c r="BE1416" s="27" t="str">
        <f t="shared" si="231"/>
        <v/>
      </c>
      <c r="BF1416" s="27" t="str">
        <f>IFERROR(VLOOKUP(BE1416,vlookup!G$2:I$331,2,FALSE),"")</f>
        <v/>
      </c>
      <c r="BG1416" s="27" t="str">
        <f>IFERROR(VLOOKUP(BE1416,vlookup!G$2:I$331,3,FALSE),"")</f>
        <v/>
      </c>
      <c r="BH1416" s="5"/>
      <c r="BI1416" s="6"/>
      <c r="BJ1416" s="6"/>
      <c r="BK1416" s="6"/>
      <c r="BL1416" s="6"/>
    </row>
    <row r="1417" spans="1:64">
      <c r="A1417" s="4"/>
      <c r="B1417" s="5"/>
      <c r="C1417" s="27" t="str">
        <f>IFERROR(VLOOKUP(B1417,vlookup!A$2:I$331,2,FALSE),"")</f>
        <v/>
      </c>
      <c r="D1417" s="27" t="str">
        <f>IFERROR(VLOOKUP(B1417,vlookup!A$2:I$331,3,FALSE),"")</f>
        <v/>
      </c>
      <c r="E1417" s="5"/>
      <c r="F1417" s="27" t="str">
        <f>IFERROR(VLOOKUP(E1417,vlookup!D$2:E$331,2,FALSE),"")</f>
        <v/>
      </c>
      <c r="G1417" s="5"/>
      <c r="H1417" s="27" t="str">
        <f t="shared" si="222"/>
        <v/>
      </c>
      <c r="I1417" s="27" t="str">
        <f>IFERROR(VLOOKUP(H1417,vlookup!G$2:I$331,2,FALSE),"")</f>
        <v/>
      </c>
      <c r="J1417" s="27" t="str">
        <f>IFERROR(VLOOKUP(H1417,vlookup!G$2:I$331,3,FALSE),"")</f>
        <v/>
      </c>
      <c r="K1417" s="5"/>
      <c r="L1417" s="6"/>
      <c r="M1417" s="6"/>
      <c r="N1417" s="6"/>
      <c r="O1417" s="6"/>
      <c r="P1417" s="6"/>
      <c r="Q1417" s="14" t="str">
        <f t="shared" si="223"/>
        <v/>
      </c>
      <c r="R1417" s="5"/>
      <c r="S1417" s="6"/>
      <c r="T1417" s="6"/>
      <c r="U1417" s="5"/>
      <c r="V1417" s="45">
        <f t="shared" si="224"/>
        <v>0</v>
      </c>
      <c r="W1417" s="45">
        <f t="shared" si="225"/>
        <v>0</v>
      </c>
      <c r="X1417" s="45" t="e">
        <f t="shared" si="226"/>
        <v>#VALUE!</v>
      </c>
      <c r="Y1417" s="45">
        <f>IFERROR(VALUE(V1417),VLOOKUP(V1417,DayReplace[],2,0))</f>
        <v>0</v>
      </c>
      <c r="Z1417" s="45">
        <f>IF(V1417=0,1,
IF(OR(AND(COUNTIF(Table12[Normal and Leap Years],X1417),AA1417=3,Y1417=30),
AND(COUNTIF(Table9[MM Year],X1417),COUNTIF(Table13[Always 29-Day Months],AA1417),Y1417=30)),Y1417
-1,Y1417))</f>
        <v>1</v>
      </c>
      <c r="AA1417" s="45">
        <f>IFERROR(VALUE(W1417),VLOOKUP(W1417,MonthReplace[],2,0))</f>
        <v>0</v>
      </c>
      <c r="AB1417" s="45" t="e">
        <f>IF(COUNTIF(Table9[MM Year],X1417),VLOOKUP(AA1417,MonthSerial[],VLOOKUP(X1417,Table9[],3,0)+2,0),DATE(X1417,AA1417,0)-AC1417)</f>
        <v>#VALUE!</v>
      </c>
      <c r="AC1417" s="45" t="e">
        <f>IF(COUNTIF(Table9[MM Year],X1417),
VLOOKUP(X1417,Table9[],5,0),
DATE(X1417,1,0))</f>
        <v>#VALUE!</v>
      </c>
      <c r="AD1417" s="46" t="e">
        <f>IF(AA1417=0,DATE(YEAR(AC1417+1),7,16),
IF(V1417=0,IF(COUNTIF(Table9[MM Year],X1417),AC1417+AB1417+Z1417+15-DAY(AC1417+AB1417+Z1417+15)+16,AC1417+AB1417+Z1417-DAY(AC1417+AB1417+Z1417)+16),
IF(COUNTIF(Table9[MM Year],X1417),
IF(AC1417+AB1417+Z1417&lt;VLOOKUP(X1417,Table9[],7,0),AC1417
+AB1417+Z1417+VLOOKUP(X1417,Table9[],4,0),AC1417+AB1417+Z1417),AC1417
+AB1417+Z1417)))</f>
        <v>#VALUE!</v>
      </c>
      <c r="AE1417" s="42"/>
      <c r="AF1417" s="15" t="str">
        <f>IFERROR(IF(COUNTIF(Table9[MM Year],X1417),
IF(AD1417&lt;VLOOKUP(X1417,Table9[],7,0),AD1417
+VLOOKUP(X1417,Table9[],4,0),AD1417),AD1417
),"")</f>
        <v/>
      </c>
      <c r="AG1417" s="5"/>
      <c r="AH1417" s="5"/>
      <c r="AI1417" s="5"/>
      <c r="AJ1417" s="6"/>
      <c r="AK1417" s="6"/>
      <c r="AL1417" s="12" t="str">
        <f t="shared" si="227"/>
        <v/>
      </c>
      <c r="AM1417" s="5"/>
      <c r="AN1417" s="27" t="str">
        <f t="shared" si="228"/>
        <v/>
      </c>
      <c r="AO1417" s="5"/>
      <c r="AP1417" s="5"/>
      <c r="AQ1417" s="6"/>
      <c r="AR1417" s="12" t="str">
        <f t="shared" si="229"/>
        <v/>
      </c>
      <c r="AS1417" s="6"/>
      <c r="AT1417" s="5"/>
      <c r="AU1417" s="53"/>
      <c r="AV1417" s="53"/>
      <c r="AW1417" s="54"/>
      <c r="AX1417" s="15" t="str">
        <f t="shared" si="230"/>
        <v/>
      </c>
      <c r="AY1417" s="5"/>
      <c r="AZ1417" s="27" t="str">
        <f>IFERROR(VLOOKUP(AY1417,vlookup!A$2:I$331,2,FALSE),"")</f>
        <v/>
      </c>
      <c r="BA1417" s="27" t="str">
        <f>IFERROR(VLOOKUP(AY1417,vlookup!A$2:I$331,3,FALSE),"")</f>
        <v/>
      </c>
      <c r="BB1417" s="5"/>
      <c r="BC1417" s="27" t="str">
        <f>IFERROR(VLOOKUP(BB1417,vlookup!D$2:E$331,2,FALSE),"")</f>
        <v/>
      </c>
      <c r="BD1417" s="5"/>
      <c r="BE1417" s="27" t="str">
        <f t="shared" si="231"/>
        <v/>
      </c>
      <c r="BF1417" s="27" t="str">
        <f>IFERROR(VLOOKUP(BE1417,vlookup!G$2:I$331,2,FALSE),"")</f>
        <v/>
      </c>
      <c r="BG1417" s="27" t="str">
        <f>IFERROR(VLOOKUP(BE1417,vlookup!G$2:I$331,3,FALSE),"")</f>
        <v/>
      </c>
      <c r="BH1417" s="5"/>
      <c r="BI1417" s="6"/>
      <c r="BJ1417" s="6"/>
      <c r="BK1417" s="6"/>
      <c r="BL1417" s="6"/>
    </row>
    <row r="1418" spans="1:64">
      <c r="A1418" s="4"/>
      <c r="B1418" s="5"/>
      <c r="C1418" s="27" t="str">
        <f>IFERROR(VLOOKUP(B1418,vlookup!A$2:I$331,2,FALSE),"")</f>
        <v/>
      </c>
      <c r="D1418" s="27" t="str">
        <f>IFERROR(VLOOKUP(B1418,vlookup!A$2:I$331,3,FALSE),"")</f>
        <v/>
      </c>
      <c r="E1418" s="5"/>
      <c r="F1418" s="27" t="str">
        <f>IFERROR(VLOOKUP(E1418,vlookup!D$2:E$331,2,FALSE),"")</f>
        <v/>
      </c>
      <c r="G1418" s="5"/>
      <c r="H1418" s="27" t="str">
        <f t="shared" si="222"/>
        <v/>
      </c>
      <c r="I1418" s="27" t="str">
        <f>IFERROR(VLOOKUP(H1418,vlookup!G$2:I$331,2,FALSE),"")</f>
        <v/>
      </c>
      <c r="J1418" s="27" t="str">
        <f>IFERROR(VLOOKUP(H1418,vlookup!G$2:I$331,3,FALSE),"")</f>
        <v/>
      </c>
      <c r="K1418" s="5"/>
      <c r="L1418" s="6"/>
      <c r="M1418" s="6"/>
      <c r="N1418" s="6"/>
      <c r="O1418" s="6"/>
      <c r="P1418" s="6"/>
      <c r="Q1418" s="14" t="str">
        <f t="shared" si="223"/>
        <v/>
      </c>
      <c r="R1418" s="5"/>
      <c r="S1418" s="6"/>
      <c r="T1418" s="6"/>
      <c r="U1418" s="5"/>
      <c r="V1418" s="45">
        <f t="shared" si="224"/>
        <v>0</v>
      </c>
      <c r="W1418" s="45">
        <f t="shared" si="225"/>
        <v>0</v>
      </c>
      <c r="X1418" s="45" t="e">
        <f t="shared" si="226"/>
        <v>#VALUE!</v>
      </c>
      <c r="Y1418" s="45">
        <f>IFERROR(VALUE(V1418),VLOOKUP(V1418,DayReplace[],2,0))</f>
        <v>0</v>
      </c>
      <c r="Z1418" s="45">
        <f>IF(V1418=0,1,
IF(OR(AND(COUNTIF(Table12[Normal and Leap Years],X1418),AA1418=3,Y1418=30),
AND(COUNTIF(Table9[MM Year],X1418),COUNTIF(Table13[Always 29-Day Months],AA1418),Y1418=30)),Y1418
-1,Y1418))</f>
        <v>1</v>
      </c>
      <c r="AA1418" s="45">
        <f>IFERROR(VALUE(W1418),VLOOKUP(W1418,MonthReplace[],2,0))</f>
        <v>0</v>
      </c>
      <c r="AB1418" s="45" t="e">
        <f>IF(COUNTIF(Table9[MM Year],X1418),VLOOKUP(AA1418,MonthSerial[],VLOOKUP(X1418,Table9[],3,0)+2,0),DATE(X1418,AA1418,0)-AC1418)</f>
        <v>#VALUE!</v>
      </c>
      <c r="AC1418" s="45" t="e">
        <f>IF(COUNTIF(Table9[MM Year],X1418),
VLOOKUP(X1418,Table9[],5,0),
DATE(X1418,1,0))</f>
        <v>#VALUE!</v>
      </c>
      <c r="AD1418" s="46" t="e">
        <f>IF(AA1418=0,DATE(YEAR(AC1418+1),7,16),
IF(V1418=0,IF(COUNTIF(Table9[MM Year],X1418),AC1418+AB1418+Z1418+15-DAY(AC1418+AB1418+Z1418+15)+16,AC1418+AB1418+Z1418-DAY(AC1418+AB1418+Z1418)+16),
IF(COUNTIF(Table9[MM Year],X1418),
IF(AC1418+AB1418+Z1418&lt;VLOOKUP(X1418,Table9[],7,0),AC1418
+AB1418+Z1418+VLOOKUP(X1418,Table9[],4,0),AC1418+AB1418+Z1418),AC1418
+AB1418+Z1418)))</f>
        <v>#VALUE!</v>
      </c>
      <c r="AE1418" s="42"/>
      <c r="AF1418" s="15" t="str">
        <f>IFERROR(IF(COUNTIF(Table9[MM Year],X1418),
IF(AD1418&lt;VLOOKUP(X1418,Table9[],7,0),AD1418
+VLOOKUP(X1418,Table9[],4,0),AD1418),AD1418
),"")</f>
        <v/>
      </c>
      <c r="AG1418" s="5"/>
      <c r="AH1418" s="5"/>
      <c r="AI1418" s="5"/>
      <c r="AJ1418" s="6"/>
      <c r="AK1418" s="6"/>
      <c r="AL1418" s="12" t="str">
        <f t="shared" si="227"/>
        <v/>
      </c>
      <c r="AM1418" s="5"/>
      <c r="AN1418" s="27" t="str">
        <f t="shared" si="228"/>
        <v/>
      </c>
      <c r="AO1418" s="5"/>
      <c r="AP1418" s="5"/>
      <c r="AQ1418" s="6"/>
      <c r="AR1418" s="12" t="str">
        <f t="shared" si="229"/>
        <v/>
      </c>
      <c r="AS1418" s="6"/>
      <c r="AT1418" s="5"/>
      <c r="AU1418" s="53"/>
      <c r="AV1418" s="53"/>
      <c r="AW1418" s="54"/>
      <c r="AX1418" s="15" t="str">
        <f t="shared" si="230"/>
        <v/>
      </c>
      <c r="AY1418" s="5"/>
      <c r="AZ1418" s="27" t="str">
        <f>IFERROR(VLOOKUP(AY1418,vlookup!A$2:I$331,2,FALSE),"")</f>
        <v/>
      </c>
      <c r="BA1418" s="27" t="str">
        <f>IFERROR(VLOOKUP(AY1418,vlookup!A$2:I$331,3,FALSE),"")</f>
        <v/>
      </c>
      <c r="BB1418" s="5"/>
      <c r="BC1418" s="27" t="str">
        <f>IFERROR(VLOOKUP(BB1418,vlookup!D$2:E$331,2,FALSE),"")</f>
        <v/>
      </c>
      <c r="BD1418" s="5"/>
      <c r="BE1418" s="27" t="str">
        <f t="shared" si="231"/>
        <v/>
      </c>
      <c r="BF1418" s="27" t="str">
        <f>IFERROR(VLOOKUP(BE1418,vlookup!G$2:I$331,2,FALSE),"")</f>
        <v/>
      </c>
      <c r="BG1418" s="27" t="str">
        <f>IFERROR(VLOOKUP(BE1418,vlookup!G$2:I$331,3,FALSE),"")</f>
        <v/>
      </c>
      <c r="BH1418" s="5"/>
      <c r="BI1418" s="6"/>
      <c r="BJ1418" s="6"/>
      <c r="BK1418" s="6"/>
      <c r="BL1418" s="6"/>
    </row>
    <row r="1419" spans="1:64">
      <c r="A1419" s="4"/>
      <c r="B1419" s="5"/>
      <c r="C1419" s="27" t="str">
        <f>IFERROR(VLOOKUP(B1419,vlookup!A$2:I$331,2,FALSE),"")</f>
        <v/>
      </c>
      <c r="D1419" s="27" t="str">
        <f>IFERROR(VLOOKUP(B1419,vlookup!A$2:I$331,3,FALSE),"")</f>
        <v/>
      </c>
      <c r="E1419" s="5"/>
      <c r="F1419" s="27" t="str">
        <f>IFERROR(VLOOKUP(E1419,vlookup!D$2:E$331,2,FALSE),"")</f>
        <v/>
      </c>
      <c r="G1419" s="5"/>
      <c r="H1419" s="27" t="str">
        <f t="shared" si="222"/>
        <v/>
      </c>
      <c r="I1419" s="27" t="str">
        <f>IFERROR(VLOOKUP(H1419,vlookup!G$2:I$331,2,FALSE),"")</f>
        <v/>
      </c>
      <c r="J1419" s="27" t="str">
        <f>IFERROR(VLOOKUP(H1419,vlookup!G$2:I$331,3,FALSE),"")</f>
        <v/>
      </c>
      <c r="K1419" s="5"/>
      <c r="L1419" s="6"/>
      <c r="M1419" s="6"/>
      <c r="N1419" s="6"/>
      <c r="O1419" s="6"/>
      <c r="P1419" s="6"/>
      <c r="Q1419" s="14" t="str">
        <f t="shared" si="223"/>
        <v/>
      </c>
      <c r="R1419" s="5"/>
      <c r="S1419" s="6"/>
      <c r="T1419" s="6"/>
      <c r="U1419" s="5"/>
      <c r="V1419" s="45">
        <f t="shared" si="224"/>
        <v>0</v>
      </c>
      <c r="W1419" s="45">
        <f t="shared" si="225"/>
        <v>0</v>
      </c>
      <c r="X1419" s="45" t="e">
        <f t="shared" si="226"/>
        <v>#VALUE!</v>
      </c>
      <c r="Y1419" s="45">
        <f>IFERROR(VALUE(V1419),VLOOKUP(V1419,DayReplace[],2,0))</f>
        <v>0</v>
      </c>
      <c r="Z1419" s="45">
        <f>IF(V1419=0,1,
IF(OR(AND(COUNTIF(Table12[Normal and Leap Years],X1419),AA1419=3,Y1419=30),
AND(COUNTIF(Table9[MM Year],X1419),COUNTIF(Table13[Always 29-Day Months],AA1419),Y1419=30)),Y1419
-1,Y1419))</f>
        <v>1</v>
      </c>
      <c r="AA1419" s="45">
        <f>IFERROR(VALUE(W1419),VLOOKUP(W1419,MonthReplace[],2,0))</f>
        <v>0</v>
      </c>
      <c r="AB1419" s="45" t="e">
        <f>IF(COUNTIF(Table9[MM Year],X1419),VLOOKUP(AA1419,MonthSerial[],VLOOKUP(X1419,Table9[],3,0)+2,0),DATE(X1419,AA1419,0)-AC1419)</f>
        <v>#VALUE!</v>
      </c>
      <c r="AC1419" s="45" t="e">
        <f>IF(COUNTIF(Table9[MM Year],X1419),
VLOOKUP(X1419,Table9[],5,0),
DATE(X1419,1,0))</f>
        <v>#VALUE!</v>
      </c>
      <c r="AD1419" s="46" t="e">
        <f>IF(AA1419=0,DATE(YEAR(AC1419+1),7,16),
IF(V1419=0,IF(COUNTIF(Table9[MM Year],X1419),AC1419+AB1419+Z1419+15-DAY(AC1419+AB1419+Z1419+15)+16,AC1419+AB1419+Z1419-DAY(AC1419+AB1419+Z1419)+16),
IF(COUNTIF(Table9[MM Year],X1419),
IF(AC1419+AB1419+Z1419&lt;VLOOKUP(X1419,Table9[],7,0),AC1419
+AB1419+Z1419+VLOOKUP(X1419,Table9[],4,0),AC1419+AB1419+Z1419),AC1419
+AB1419+Z1419)))</f>
        <v>#VALUE!</v>
      </c>
      <c r="AE1419" s="42"/>
      <c r="AF1419" s="15" t="str">
        <f>IFERROR(IF(COUNTIF(Table9[MM Year],X1419),
IF(AD1419&lt;VLOOKUP(X1419,Table9[],7,0),AD1419
+VLOOKUP(X1419,Table9[],4,0),AD1419),AD1419
),"")</f>
        <v/>
      </c>
      <c r="AG1419" s="5"/>
      <c r="AH1419" s="5"/>
      <c r="AI1419" s="5"/>
      <c r="AJ1419" s="6"/>
      <c r="AK1419" s="6"/>
      <c r="AL1419" s="12" t="str">
        <f t="shared" si="227"/>
        <v/>
      </c>
      <c r="AM1419" s="5"/>
      <c r="AN1419" s="27" t="str">
        <f t="shared" si="228"/>
        <v/>
      </c>
      <c r="AO1419" s="5"/>
      <c r="AP1419" s="5"/>
      <c r="AQ1419" s="6"/>
      <c r="AR1419" s="12" t="str">
        <f t="shared" si="229"/>
        <v/>
      </c>
      <c r="AS1419" s="6"/>
      <c r="AT1419" s="5"/>
      <c r="AU1419" s="53"/>
      <c r="AV1419" s="53"/>
      <c r="AW1419" s="54"/>
      <c r="AX1419" s="15" t="str">
        <f t="shared" si="230"/>
        <v/>
      </c>
      <c r="AY1419" s="5"/>
      <c r="AZ1419" s="27" t="str">
        <f>IFERROR(VLOOKUP(AY1419,vlookup!A$2:I$331,2,FALSE),"")</f>
        <v/>
      </c>
      <c r="BA1419" s="27" t="str">
        <f>IFERROR(VLOOKUP(AY1419,vlookup!A$2:I$331,3,FALSE),"")</f>
        <v/>
      </c>
      <c r="BB1419" s="5"/>
      <c r="BC1419" s="27" t="str">
        <f>IFERROR(VLOOKUP(BB1419,vlookup!D$2:E$331,2,FALSE),"")</f>
        <v/>
      </c>
      <c r="BD1419" s="5"/>
      <c r="BE1419" s="27" t="str">
        <f t="shared" si="231"/>
        <v/>
      </c>
      <c r="BF1419" s="27" t="str">
        <f>IFERROR(VLOOKUP(BE1419,vlookup!G$2:I$331,2,FALSE),"")</f>
        <v/>
      </c>
      <c r="BG1419" s="27" t="str">
        <f>IFERROR(VLOOKUP(BE1419,vlookup!G$2:I$331,3,FALSE),"")</f>
        <v/>
      </c>
      <c r="BH1419" s="5"/>
      <c r="BI1419" s="6"/>
      <c r="BJ1419" s="6"/>
      <c r="BK1419" s="6"/>
      <c r="BL1419" s="6"/>
    </row>
    <row r="1420" spans="1:64">
      <c r="A1420" s="4"/>
      <c r="B1420" s="5"/>
      <c r="C1420" s="27" t="str">
        <f>IFERROR(VLOOKUP(B1420,vlookup!A$2:I$331,2,FALSE),"")</f>
        <v/>
      </c>
      <c r="D1420" s="27" t="str">
        <f>IFERROR(VLOOKUP(B1420,vlookup!A$2:I$331,3,FALSE),"")</f>
        <v/>
      </c>
      <c r="E1420" s="5"/>
      <c r="F1420" s="27" t="str">
        <f>IFERROR(VLOOKUP(E1420,vlookup!D$2:E$331,2,FALSE),"")</f>
        <v/>
      </c>
      <c r="G1420" s="5"/>
      <c r="H1420" s="27" t="str">
        <f t="shared" si="222"/>
        <v/>
      </c>
      <c r="I1420" s="27" t="str">
        <f>IFERROR(VLOOKUP(H1420,vlookup!G$2:I$331,2,FALSE),"")</f>
        <v/>
      </c>
      <c r="J1420" s="27" t="str">
        <f>IFERROR(VLOOKUP(H1420,vlookup!G$2:I$331,3,FALSE),"")</f>
        <v/>
      </c>
      <c r="K1420" s="5"/>
      <c r="L1420" s="6"/>
      <c r="M1420" s="6"/>
      <c r="N1420" s="6"/>
      <c r="O1420" s="6"/>
      <c r="P1420" s="6"/>
      <c r="Q1420" s="14" t="str">
        <f t="shared" si="223"/>
        <v/>
      </c>
      <c r="R1420" s="5"/>
      <c r="S1420" s="6"/>
      <c r="T1420" s="6"/>
      <c r="U1420" s="5"/>
      <c r="V1420" s="45">
        <f t="shared" si="224"/>
        <v>0</v>
      </c>
      <c r="W1420" s="45">
        <f t="shared" si="225"/>
        <v>0</v>
      </c>
      <c r="X1420" s="45" t="e">
        <f t="shared" si="226"/>
        <v>#VALUE!</v>
      </c>
      <c r="Y1420" s="45">
        <f>IFERROR(VALUE(V1420),VLOOKUP(V1420,DayReplace[],2,0))</f>
        <v>0</v>
      </c>
      <c r="Z1420" s="45">
        <f>IF(V1420=0,1,
IF(OR(AND(COUNTIF(Table12[Normal and Leap Years],X1420),AA1420=3,Y1420=30),
AND(COUNTIF(Table9[MM Year],X1420),COUNTIF(Table13[Always 29-Day Months],AA1420),Y1420=30)),Y1420
-1,Y1420))</f>
        <v>1</v>
      </c>
      <c r="AA1420" s="45">
        <f>IFERROR(VALUE(W1420),VLOOKUP(W1420,MonthReplace[],2,0))</f>
        <v>0</v>
      </c>
      <c r="AB1420" s="45" t="e">
        <f>IF(COUNTIF(Table9[MM Year],X1420),VLOOKUP(AA1420,MonthSerial[],VLOOKUP(X1420,Table9[],3,0)+2,0),DATE(X1420,AA1420,0)-AC1420)</f>
        <v>#VALUE!</v>
      </c>
      <c r="AC1420" s="45" t="e">
        <f>IF(COUNTIF(Table9[MM Year],X1420),
VLOOKUP(X1420,Table9[],5,0),
DATE(X1420,1,0))</f>
        <v>#VALUE!</v>
      </c>
      <c r="AD1420" s="46" t="e">
        <f>IF(AA1420=0,DATE(YEAR(AC1420+1),7,16),
IF(V1420=0,IF(COUNTIF(Table9[MM Year],X1420),AC1420+AB1420+Z1420+15-DAY(AC1420+AB1420+Z1420+15)+16,AC1420+AB1420+Z1420-DAY(AC1420+AB1420+Z1420)+16),
IF(COUNTIF(Table9[MM Year],X1420),
IF(AC1420+AB1420+Z1420&lt;VLOOKUP(X1420,Table9[],7,0),AC1420
+AB1420+Z1420+VLOOKUP(X1420,Table9[],4,0),AC1420+AB1420+Z1420),AC1420
+AB1420+Z1420)))</f>
        <v>#VALUE!</v>
      </c>
      <c r="AE1420" s="42"/>
      <c r="AF1420" s="15" t="str">
        <f>IFERROR(IF(COUNTIF(Table9[MM Year],X1420),
IF(AD1420&lt;VLOOKUP(X1420,Table9[],7,0),AD1420
+VLOOKUP(X1420,Table9[],4,0),AD1420),AD1420
),"")</f>
        <v/>
      </c>
      <c r="AG1420" s="5"/>
      <c r="AH1420" s="5"/>
      <c r="AI1420" s="5"/>
      <c r="AJ1420" s="6"/>
      <c r="AK1420" s="6"/>
      <c r="AL1420" s="12" t="str">
        <f t="shared" si="227"/>
        <v/>
      </c>
      <c r="AM1420" s="5"/>
      <c r="AN1420" s="27" t="str">
        <f t="shared" si="228"/>
        <v/>
      </c>
      <c r="AO1420" s="5"/>
      <c r="AP1420" s="5"/>
      <c r="AQ1420" s="6"/>
      <c r="AR1420" s="12" t="str">
        <f t="shared" si="229"/>
        <v/>
      </c>
      <c r="AS1420" s="6"/>
      <c r="AT1420" s="5"/>
      <c r="AU1420" s="53"/>
      <c r="AV1420" s="53"/>
      <c r="AW1420" s="54"/>
      <c r="AX1420" s="15" t="str">
        <f t="shared" si="230"/>
        <v/>
      </c>
      <c r="AY1420" s="5"/>
      <c r="AZ1420" s="27" t="str">
        <f>IFERROR(VLOOKUP(AY1420,vlookup!A$2:I$331,2,FALSE),"")</f>
        <v/>
      </c>
      <c r="BA1420" s="27" t="str">
        <f>IFERROR(VLOOKUP(AY1420,vlookup!A$2:I$331,3,FALSE),"")</f>
        <v/>
      </c>
      <c r="BB1420" s="5"/>
      <c r="BC1420" s="27" t="str">
        <f>IFERROR(VLOOKUP(BB1420,vlookup!D$2:E$331,2,FALSE),"")</f>
        <v/>
      </c>
      <c r="BD1420" s="5"/>
      <c r="BE1420" s="27" t="str">
        <f t="shared" si="231"/>
        <v/>
      </c>
      <c r="BF1420" s="27" t="str">
        <f>IFERROR(VLOOKUP(BE1420,vlookup!G$2:I$331,2,FALSE),"")</f>
        <v/>
      </c>
      <c r="BG1420" s="27" t="str">
        <f>IFERROR(VLOOKUP(BE1420,vlookup!G$2:I$331,3,FALSE),"")</f>
        <v/>
      </c>
      <c r="BH1420" s="5"/>
      <c r="BI1420" s="6"/>
      <c r="BJ1420" s="6"/>
      <c r="BK1420" s="6"/>
      <c r="BL1420" s="6"/>
    </row>
    <row r="1421" spans="1:64">
      <c r="A1421" s="4"/>
      <c r="B1421" s="5"/>
      <c r="C1421" s="27" t="str">
        <f>IFERROR(VLOOKUP(B1421,vlookup!A$2:I$331,2,FALSE),"")</f>
        <v/>
      </c>
      <c r="D1421" s="27" t="str">
        <f>IFERROR(VLOOKUP(B1421,vlookup!A$2:I$331,3,FALSE),"")</f>
        <v/>
      </c>
      <c r="E1421" s="5"/>
      <c r="F1421" s="27" t="str">
        <f>IFERROR(VLOOKUP(E1421,vlookup!D$2:E$331,2,FALSE),"")</f>
        <v/>
      </c>
      <c r="G1421" s="5"/>
      <c r="H1421" s="27" t="str">
        <f t="shared" si="222"/>
        <v/>
      </c>
      <c r="I1421" s="27" t="str">
        <f>IFERROR(VLOOKUP(H1421,vlookup!G$2:I$331,2,FALSE),"")</f>
        <v/>
      </c>
      <c r="J1421" s="27" t="str">
        <f>IFERROR(VLOOKUP(H1421,vlookup!G$2:I$331,3,FALSE),"")</f>
        <v/>
      </c>
      <c r="K1421" s="5"/>
      <c r="L1421" s="6"/>
      <c r="M1421" s="6"/>
      <c r="N1421" s="6"/>
      <c r="O1421" s="6"/>
      <c r="P1421" s="6"/>
      <c r="Q1421" s="14" t="str">
        <f t="shared" si="223"/>
        <v/>
      </c>
      <c r="R1421" s="5"/>
      <c r="S1421" s="6"/>
      <c r="T1421" s="6"/>
      <c r="U1421" s="5"/>
      <c r="V1421" s="45">
        <f t="shared" si="224"/>
        <v>0</v>
      </c>
      <c r="W1421" s="45">
        <f t="shared" si="225"/>
        <v>0</v>
      </c>
      <c r="X1421" s="45" t="e">
        <f t="shared" si="226"/>
        <v>#VALUE!</v>
      </c>
      <c r="Y1421" s="45">
        <f>IFERROR(VALUE(V1421),VLOOKUP(V1421,DayReplace[],2,0))</f>
        <v>0</v>
      </c>
      <c r="Z1421" s="45">
        <f>IF(V1421=0,1,
IF(OR(AND(COUNTIF(Table12[Normal and Leap Years],X1421),AA1421=3,Y1421=30),
AND(COUNTIF(Table9[MM Year],X1421),COUNTIF(Table13[Always 29-Day Months],AA1421),Y1421=30)),Y1421
-1,Y1421))</f>
        <v>1</v>
      </c>
      <c r="AA1421" s="45">
        <f>IFERROR(VALUE(W1421),VLOOKUP(W1421,MonthReplace[],2,0))</f>
        <v>0</v>
      </c>
      <c r="AB1421" s="45" t="e">
        <f>IF(COUNTIF(Table9[MM Year],X1421),VLOOKUP(AA1421,MonthSerial[],VLOOKUP(X1421,Table9[],3,0)+2,0),DATE(X1421,AA1421,0)-AC1421)</f>
        <v>#VALUE!</v>
      </c>
      <c r="AC1421" s="45" t="e">
        <f>IF(COUNTIF(Table9[MM Year],X1421),
VLOOKUP(X1421,Table9[],5,0),
DATE(X1421,1,0))</f>
        <v>#VALUE!</v>
      </c>
      <c r="AD1421" s="46" t="e">
        <f>IF(AA1421=0,DATE(YEAR(AC1421+1),7,16),
IF(V1421=0,IF(COUNTIF(Table9[MM Year],X1421),AC1421+AB1421+Z1421+15-DAY(AC1421+AB1421+Z1421+15)+16,AC1421+AB1421+Z1421-DAY(AC1421+AB1421+Z1421)+16),
IF(COUNTIF(Table9[MM Year],X1421),
IF(AC1421+AB1421+Z1421&lt;VLOOKUP(X1421,Table9[],7,0),AC1421
+AB1421+Z1421+VLOOKUP(X1421,Table9[],4,0),AC1421+AB1421+Z1421),AC1421
+AB1421+Z1421)))</f>
        <v>#VALUE!</v>
      </c>
      <c r="AE1421" s="42"/>
      <c r="AF1421" s="15" t="str">
        <f>IFERROR(IF(COUNTIF(Table9[MM Year],X1421),
IF(AD1421&lt;VLOOKUP(X1421,Table9[],7,0),AD1421
+VLOOKUP(X1421,Table9[],4,0),AD1421),AD1421
),"")</f>
        <v/>
      </c>
      <c r="AG1421" s="5"/>
      <c r="AH1421" s="5"/>
      <c r="AI1421" s="5"/>
      <c r="AJ1421" s="6"/>
      <c r="AK1421" s="6"/>
      <c r="AL1421" s="12" t="str">
        <f t="shared" si="227"/>
        <v/>
      </c>
      <c r="AM1421" s="5"/>
      <c r="AN1421" s="27" t="str">
        <f t="shared" si="228"/>
        <v/>
      </c>
      <c r="AO1421" s="5"/>
      <c r="AP1421" s="5"/>
      <c r="AQ1421" s="6"/>
      <c r="AR1421" s="12" t="str">
        <f t="shared" si="229"/>
        <v/>
      </c>
      <c r="AS1421" s="6"/>
      <c r="AT1421" s="5"/>
      <c r="AU1421" s="53"/>
      <c r="AV1421" s="53"/>
      <c r="AW1421" s="54"/>
      <c r="AX1421" s="15" t="str">
        <f t="shared" si="230"/>
        <v/>
      </c>
      <c r="AY1421" s="5"/>
      <c r="AZ1421" s="27" t="str">
        <f>IFERROR(VLOOKUP(AY1421,vlookup!A$2:I$331,2,FALSE),"")</f>
        <v/>
      </c>
      <c r="BA1421" s="27" t="str">
        <f>IFERROR(VLOOKUP(AY1421,vlookup!A$2:I$331,3,FALSE),"")</f>
        <v/>
      </c>
      <c r="BB1421" s="5"/>
      <c r="BC1421" s="27" t="str">
        <f>IFERROR(VLOOKUP(BB1421,vlookup!D$2:E$331,2,FALSE),"")</f>
        <v/>
      </c>
      <c r="BD1421" s="5"/>
      <c r="BE1421" s="27" t="str">
        <f t="shared" si="231"/>
        <v/>
      </c>
      <c r="BF1421" s="27" t="str">
        <f>IFERROR(VLOOKUP(BE1421,vlookup!G$2:I$331,2,FALSE),"")</f>
        <v/>
      </c>
      <c r="BG1421" s="27" t="str">
        <f>IFERROR(VLOOKUP(BE1421,vlookup!G$2:I$331,3,FALSE),"")</f>
        <v/>
      </c>
      <c r="BH1421" s="5"/>
      <c r="BI1421" s="6"/>
      <c r="BJ1421" s="6"/>
      <c r="BK1421" s="6"/>
      <c r="BL1421" s="6"/>
    </row>
    <row r="1422" spans="1:64">
      <c r="A1422" s="4"/>
      <c r="B1422" s="5"/>
      <c r="C1422" s="27" t="str">
        <f>IFERROR(VLOOKUP(B1422,vlookup!A$2:I$331,2,FALSE),"")</f>
        <v/>
      </c>
      <c r="D1422" s="27" t="str">
        <f>IFERROR(VLOOKUP(B1422,vlookup!A$2:I$331,3,FALSE),"")</f>
        <v/>
      </c>
      <c r="E1422" s="5"/>
      <c r="F1422" s="27" t="str">
        <f>IFERROR(VLOOKUP(E1422,vlookup!D$2:E$331,2,FALSE),"")</f>
        <v/>
      </c>
      <c r="G1422" s="5"/>
      <c r="H1422" s="27" t="str">
        <f t="shared" si="222"/>
        <v/>
      </c>
      <c r="I1422" s="27" t="str">
        <f>IFERROR(VLOOKUP(H1422,vlookup!G$2:I$331,2,FALSE),"")</f>
        <v/>
      </c>
      <c r="J1422" s="27" t="str">
        <f>IFERROR(VLOOKUP(H1422,vlookup!G$2:I$331,3,FALSE),"")</f>
        <v/>
      </c>
      <c r="K1422" s="5"/>
      <c r="L1422" s="6"/>
      <c r="M1422" s="6"/>
      <c r="N1422" s="6"/>
      <c r="O1422" s="6"/>
      <c r="P1422" s="6"/>
      <c r="Q1422" s="14" t="str">
        <f t="shared" si="223"/>
        <v/>
      </c>
      <c r="R1422" s="5"/>
      <c r="S1422" s="6"/>
      <c r="T1422" s="6"/>
      <c r="U1422" s="5"/>
      <c r="V1422" s="45">
        <f t="shared" si="224"/>
        <v>0</v>
      </c>
      <c r="W1422" s="45">
        <f t="shared" si="225"/>
        <v>0</v>
      </c>
      <c r="X1422" s="45" t="e">
        <f t="shared" si="226"/>
        <v>#VALUE!</v>
      </c>
      <c r="Y1422" s="45">
        <f>IFERROR(VALUE(V1422),VLOOKUP(V1422,DayReplace[],2,0))</f>
        <v>0</v>
      </c>
      <c r="Z1422" s="45">
        <f>IF(V1422=0,1,
IF(OR(AND(COUNTIF(Table12[Normal and Leap Years],X1422),AA1422=3,Y1422=30),
AND(COUNTIF(Table9[MM Year],X1422),COUNTIF(Table13[Always 29-Day Months],AA1422),Y1422=30)),Y1422
-1,Y1422))</f>
        <v>1</v>
      </c>
      <c r="AA1422" s="45">
        <f>IFERROR(VALUE(W1422),VLOOKUP(W1422,MonthReplace[],2,0))</f>
        <v>0</v>
      </c>
      <c r="AB1422" s="45" t="e">
        <f>IF(COUNTIF(Table9[MM Year],X1422),VLOOKUP(AA1422,MonthSerial[],VLOOKUP(X1422,Table9[],3,0)+2,0),DATE(X1422,AA1422,0)-AC1422)</f>
        <v>#VALUE!</v>
      </c>
      <c r="AC1422" s="45" t="e">
        <f>IF(COUNTIF(Table9[MM Year],X1422),
VLOOKUP(X1422,Table9[],5,0),
DATE(X1422,1,0))</f>
        <v>#VALUE!</v>
      </c>
      <c r="AD1422" s="46" t="e">
        <f>IF(AA1422=0,DATE(YEAR(AC1422+1),7,16),
IF(V1422=0,IF(COUNTIF(Table9[MM Year],X1422),AC1422+AB1422+Z1422+15-DAY(AC1422+AB1422+Z1422+15)+16,AC1422+AB1422+Z1422-DAY(AC1422+AB1422+Z1422)+16),
IF(COUNTIF(Table9[MM Year],X1422),
IF(AC1422+AB1422+Z1422&lt;VLOOKUP(X1422,Table9[],7,0),AC1422
+AB1422+Z1422+VLOOKUP(X1422,Table9[],4,0),AC1422+AB1422+Z1422),AC1422
+AB1422+Z1422)))</f>
        <v>#VALUE!</v>
      </c>
      <c r="AE1422" s="42"/>
      <c r="AF1422" s="15" t="str">
        <f>IFERROR(IF(COUNTIF(Table9[MM Year],X1422),
IF(AD1422&lt;VLOOKUP(X1422,Table9[],7,0),AD1422
+VLOOKUP(X1422,Table9[],4,0),AD1422),AD1422
),"")</f>
        <v/>
      </c>
      <c r="AG1422" s="5"/>
      <c r="AH1422" s="5"/>
      <c r="AI1422" s="5"/>
      <c r="AJ1422" s="6"/>
      <c r="AK1422" s="6"/>
      <c r="AL1422" s="12" t="str">
        <f t="shared" si="227"/>
        <v/>
      </c>
      <c r="AM1422" s="5"/>
      <c r="AN1422" s="27" t="str">
        <f t="shared" si="228"/>
        <v/>
      </c>
      <c r="AO1422" s="5"/>
      <c r="AP1422" s="5"/>
      <c r="AQ1422" s="6"/>
      <c r="AR1422" s="12" t="str">
        <f t="shared" si="229"/>
        <v/>
      </c>
      <c r="AS1422" s="6"/>
      <c r="AT1422" s="5"/>
      <c r="AU1422" s="53"/>
      <c r="AV1422" s="53"/>
      <c r="AW1422" s="54"/>
      <c r="AX1422" s="15" t="str">
        <f t="shared" si="230"/>
        <v/>
      </c>
      <c r="AY1422" s="5"/>
      <c r="AZ1422" s="27" t="str">
        <f>IFERROR(VLOOKUP(AY1422,vlookup!A$2:I$331,2,FALSE),"")</f>
        <v/>
      </c>
      <c r="BA1422" s="27" t="str">
        <f>IFERROR(VLOOKUP(AY1422,vlookup!A$2:I$331,3,FALSE),"")</f>
        <v/>
      </c>
      <c r="BB1422" s="5"/>
      <c r="BC1422" s="27" t="str">
        <f>IFERROR(VLOOKUP(BB1422,vlookup!D$2:E$331,2,FALSE),"")</f>
        <v/>
      </c>
      <c r="BD1422" s="5"/>
      <c r="BE1422" s="27" t="str">
        <f t="shared" si="231"/>
        <v/>
      </c>
      <c r="BF1422" s="27" t="str">
        <f>IFERROR(VLOOKUP(BE1422,vlookup!G$2:I$331,2,FALSE),"")</f>
        <v/>
      </c>
      <c r="BG1422" s="27" t="str">
        <f>IFERROR(VLOOKUP(BE1422,vlookup!G$2:I$331,3,FALSE),"")</f>
        <v/>
      </c>
      <c r="BH1422" s="5"/>
      <c r="BI1422" s="6"/>
      <c r="BJ1422" s="6"/>
      <c r="BK1422" s="6"/>
      <c r="BL1422" s="6"/>
    </row>
    <row r="1423" spans="1:64">
      <c r="A1423" s="4"/>
      <c r="B1423" s="5"/>
      <c r="C1423" s="27" t="str">
        <f>IFERROR(VLOOKUP(B1423,vlookup!A$2:I$331,2,FALSE),"")</f>
        <v/>
      </c>
      <c r="D1423" s="27" t="str">
        <f>IFERROR(VLOOKUP(B1423,vlookup!A$2:I$331,3,FALSE),"")</f>
        <v/>
      </c>
      <c r="E1423" s="5"/>
      <c r="F1423" s="27" t="str">
        <f>IFERROR(VLOOKUP(E1423,vlookup!D$2:E$331,2,FALSE),"")</f>
        <v/>
      </c>
      <c r="G1423" s="5"/>
      <c r="H1423" s="27" t="str">
        <f t="shared" si="222"/>
        <v/>
      </c>
      <c r="I1423" s="27" t="str">
        <f>IFERROR(VLOOKUP(H1423,vlookup!G$2:I$331,2,FALSE),"")</f>
        <v/>
      </c>
      <c r="J1423" s="27" t="str">
        <f>IFERROR(VLOOKUP(H1423,vlookup!G$2:I$331,3,FALSE),"")</f>
        <v/>
      </c>
      <c r="K1423" s="5"/>
      <c r="L1423" s="6"/>
      <c r="M1423" s="6"/>
      <c r="N1423" s="6"/>
      <c r="O1423" s="6"/>
      <c r="P1423" s="6"/>
      <c r="Q1423" s="14" t="str">
        <f t="shared" si="223"/>
        <v/>
      </c>
      <c r="R1423" s="5"/>
      <c r="S1423" s="6"/>
      <c r="T1423" s="6"/>
      <c r="U1423" s="5"/>
      <c r="V1423" s="45">
        <f t="shared" si="224"/>
        <v>0</v>
      </c>
      <c r="W1423" s="45">
        <f t="shared" si="225"/>
        <v>0</v>
      </c>
      <c r="X1423" s="45" t="e">
        <f t="shared" si="226"/>
        <v>#VALUE!</v>
      </c>
      <c r="Y1423" s="45">
        <f>IFERROR(VALUE(V1423),VLOOKUP(V1423,DayReplace[],2,0))</f>
        <v>0</v>
      </c>
      <c r="Z1423" s="45">
        <f>IF(V1423=0,1,
IF(OR(AND(COUNTIF(Table12[Normal and Leap Years],X1423),AA1423=3,Y1423=30),
AND(COUNTIF(Table9[MM Year],X1423),COUNTIF(Table13[Always 29-Day Months],AA1423),Y1423=30)),Y1423
-1,Y1423))</f>
        <v>1</v>
      </c>
      <c r="AA1423" s="45">
        <f>IFERROR(VALUE(W1423),VLOOKUP(W1423,MonthReplace[],2,0))</f>
        <v>0</v>
      </c>
      <c r="AB1423" s="45" t="e">
        <f>IF(COUNTIF(Table9[MM Year],X1423),VLOOKUP(AA1423,MonthSerial[],VLOOKUP(X1423,Table9[],3,0)+2,0),DATE(X1423,AA1423,0)-AC1423)</f>
        <v>#VALUE!</v>
      </c>
      <c r="AC1423" s="45" t="e">
        <f>IF(COUNTIF(Table9[MM Year],X1423),
VLOOKUP(X1423,Table9[],5,0),
DATE(X1423,1,0))</f>
        <v>#VALUE!</v>
      </c>
      <c r="AD1423" s="46" t="e">
        <f>IF(AA1423=0,DATE(YEAR(AC1423+1),7,16),
IF(V1423=0,IF(COUNTIF(Table9[MM Year],X1423),AC1423+AB1423+Z1423+15-DAY(AC1423+AB1423+Z1423+15)+16,AC1423+AB1423+Z1423-DAY(AC1423+AB1423+Z1423)+16),
IF(COUNTIF(Table9[MM Year],X1423),
IF(AC1423+AB1423+Z1423&lt;VLOOKUP(X1423,Table9[],7,0),AC1423
+AB1423+Z1423+VLOOKUP(X1423,Table9[],4,0),AC1423+AB1423+Z1423),AC1423
+AB1423+Z1423)))</f>
        <v>#VALUE!</v>
      </c>
      <c r="AE1423" s="42"/>
      <c r="AF1423" s="15" t="str">
        <f>IFERROR(IF(COUNTIF(Table9[MM Year],X1423),
IF(AD1423&lt;VLOOKUP(X1423,Table9[],7,0),AD1423
+VLOOKUP(X1423,Table9[],4,0),AD1423),AD1423
),"")</f>
        <v/>
      </c>
      <c r="AG1423" s="5"/>
      <c r="AH1423" s="5"/>
      <c r="AI1423" s="5"/>
      <c r="AJ1423" s="6"/>
      <c r="AK1423" s="6"/>
      <c r="AL1423" s="12" t="str">
        <f t="shared" si="227"/>
        <v/>
      </c>
      <c r="AM1423" s="5"/>
      <c r="AN1423" s="27" t="str">
        <f t="shared" si="228"/>
        <v/>
      </c>
      <c r="AO1423" s="5"/>
      <c r="AP1423" s="5"/>
      <c r="AQ1423" s="6"/>
      <c r="AR1423" s="12" t="str">
        <f t="shared" si="229"/>
        <v/>
      </c>
      <c r="AS1423" s="6"/>
      <c r="AT1423" s="5"/>
      <c r="AU1423" s="53"/>
      <c r="AV1423" s="53"/>
      <c r="AW1423" s="54"/>
      <c r="AX1423" s="15" t="str">
        <f t="shared" si="230"/>
        <v/>
      </c>
      <c r="AY1423" s="5"/>
      <c r="AZ1423" s="27" t="str">
        <f>IFERROR(VLOOKUP(AY1423,vlookup!A$2:I$331,2,FALSE),"")</f>
        <v/>
      </c>
      <c r="BA1423" s="27" t="str">
        <f>IFERROR(VLOOKUP(AY1423,vlookup!A$2:I$331,3,FALSE),"")</f>
        <v/>
      </c>
      <c r="BB1423" s="5"/>
      <c r="BC1423" s="27" t="str">
        <f>IFERROR(VLOOKUP(BB1423,vlookup!D$2:E$331,2,FALSE),"")</f>
        <v/>
      </c>
      <c r="BD1423" s="5"/>
      <c r="BE1423" s="27" t="str">
        <f t="shared" si="231"/>
        <v/>
      </c>
      <c r="BF1423" s="27" t="str">
        <f>IFERROR(VLOOKUP(BE1423,vlookup!G$2:I$331,2,FALSE),"")</f>
        <v/>
      </c>
      <c r="BG1423" s="27" t="str">
        <f>IFERROR(VLOOKUP(BE1423,vlookup!G$2:I$331,3,FALSE),"")</f>
        <v/>
      </c>
      <c r="BH1423" s="5"/>
      <c r="BI1423" s="6"/>
      <c r="BJ1423" s="6"/>
      <c r="BK1423" s="6"/>
      <c r="BL1423" s="6"/>
    </row>
    <row r="1424" spans="1:64">
      <c r="A1424" s="4"/>
      <c r="B1424" s="5"/>
      <c r="C1424" s="27" t="str">
        <f>IFERROR(VLOOKUP(B1424,vlookup!A$2:I$331,2,FALSE),"")</f>
        <v/>
      </c>
      <c r="D1424" s="27" t="str">
        <f>IFERROR(VLOOKUP(B1424,vlookup!A$2:I$331,3,FALSE),"")</f>
        <v/>
      </c>
      <c r="E1424" s="5"/>
      <c r="F1424" s="27" t="str">
        <f>IFERROR(VLOOKUP(E1424,vlookup!D$2:E$331,2,FALSE),"")</f>
        <v/>
      </c>
      <c r="G1424" s="5"/>
      <c r="H1424" s="27" t="str">
        <f t="shared" si="222"/>
        <v/>
      </c>
      <c r="I1424" s="27" t="str">
        <f>IFERROR(VLOOKUP(H1424,vlookup!G$2:I$331,2,FALSE),"")</f>
        <v/>
      </c>
      <c r="J1424" s="27" t="str">
        <f>IFERROR(VLOOKUP(H1424,vlookup!G$2:I$331,3,FALSE),"")</f>
        <v/>
      </c>
      <c r="K1424" s="5"/>
      <c r="L1424" s="6"/>
      <c r="M1424" s="6"/>
      <c r="N1424" s="6"/>
      <c r="O1424" s="6"/>
      <c r="P1424" s="6"/>
      <c r="Q1424" s="14" t="str">
        <f t="shared" si="223"/>
        <v/>
      </c>
      <c r="R1424" s="5"/>
      <c r="S1424" s="6"/>
      <c r="T1424" s="6"/>
      <c r="U1424" s="5"/>
      <c r="V1424" s="45">
        <f t="shared" si="224"/>
        <v>0</v>
      </c>
      <c r="W1424" s="45">
        <f t="shared" si="225"/>
        <v>0</v>
      </c>
      <c r="X1424" s="45" t="e">
        <f t="shared" si="226"/>
        <v>#VALUE!</v>
      </c>
      <c r="Y1424" s="45">
        <f>IFERROR(VALUE(V1424),VLOOKUP(V1424,DayReplace[],2,0))</f>
        <v>0</v>
      </c>
      <c r="Z1424" s="45">
        <f>IF(V1424=0,1,
IF(OR(AND(COUNTIF(Table12[Normal and Leap Years],X1424),AA1424=3,Y1424=30),
AND(COUNTIF(Table9[MM Year],X1424),COUNTIF(Table13[Always 29-Day Months],AA1424),Y1424=30)),Y1424
-1,Y1424))</f>
        <v>1</v>
      </c>
      <c r="AA1424" s="45">
        <f>IFERROR(VALUE(W1424),VLOOKUP(W1424,MonthReplace[],2,0))</f>
        <v>0</v>
      </c>
      <c r="AB1424" s="45" t="e">
        <f>IF(COUNTIF(Table9[MM Year],X1424),VLOOKUP(AA1424,MonthSerial[],VLOOKUP(X1424,Table9[],3,0)+2,0),DATE(X1424,AA1424,0)-AC1424)</f>
        <v>#VALUE!</v>
      </c>
      <c r="AC1424" s="45" t="e">
        <f>IF(COUNTIF(Table9[MM Year],X1424),
VLOOKUP(X1424,Table9[],5,0),
DATE(X1424,1,0))</f>
        <v>#VALUE!</v>
      </c>
      <c r="AD1424" s="46" t="e">
        <f>IF(AA1424=0,DATE(YEAR(AC1424+1),7,16),
IF(V1424=0,IF(COUNTIF(Table9[MM Year],X1424),AC1424+AB1424+Z1424+15-DAY(AC1424+AB1424+Z1424+15)+16,AC1424+AB1424+Z1424-DAY(AC1424+AB1424+Z1424)+16),
IF(COUNTIF(Table9[MM Year],X1424),
IF(AC1424+AB1424+Z1424&lt;VLOOKUP(X1424,Table9[],7,0),AC1424
+AB1424+Z1424+VLOOKUP(X1424,Table9[],4,0),AC1424+AB1424+Z1424),AC1424
+AB1424+Z1424)))</f>
        <v>#VALUE!</v>
      </c>
      <c r="AE1424" s="42"/>
      <c r="AF1424" s="15" t="str">
        <f>IFERROR(IF(COUNTIF(Table9[MM Year],X1424),
IF(AD1424&lt;VLOOKUP(X1424,Table9[],7,0),AD1424
+VLOOKUP(X1424,Table9[],4,0),AD1424),AD1424
),"")</f>
        <v/>
      </c>
      <c r="AG1424" s="5"/>
      <c r="AH1424" s="5"/>
      <c r="AI1424" s="5"/>
      <c r="AJ1424" s="6"/>
      <c r="AK1424" s="6"/>
      <c r="AL1424" s="12" t="str">
        <f t="shared" si="227"/>
        <v/>
      </c>
      <c r="AM1424" s="5"/>
      <c r="AN1424" s="27" t="str">
        <f t="shared" si="228"/>
        <v/>
      </c>
      <c r="AO1424" s="5"/>
      <c r="AP1424" s="5"/>
      <c r="AQ1424" s="6"/>
      <c r="AR1424" s="12" t="str">
        <f t="shared" si="229"/>
        <v/>
      </c>
      <c r="AS1424" s="6"/>
      <c r="AT1424" s="5"/>
      <c r="AU1424" s="53"/>
      <c r="AV1424" s="53"/>
      <c r="AW1424" s="54"/>
      <c r="AX1424" s="15" t="str">
        <f t="shared" si="230"/>
        <v/>
      </c>
      <c r="AY1424" s="5"/>
      <c r="AZ1424" s="27" t="str">
        <f>IFERROR(VLOOKUP(AY1424,vlookup!A$2:I$331,2,FALSE),"")</f>
        <v/>
      </c>
      <c r="BA1424" s="27" t="str">
        <f>IFERROR(VLOOKUP(AY1424,vlookup!A$2:I$331,3,FALSE),"")</f>
        <v/>
      </c>
      <c r="BB1424" s="5"/>
      <c r="BC1424" s="27" t="str">
        <f>IFERROR(VLOOKUP(BB1424,vlookup!D$2:E$331,2,FALSE),"")</f>
        <v/>
      </c>
      <c r="BD1424" s="5"/>
      <c r="BE1424" s="27" t="str">
        <f t="shared" si="231"/>
        <v/>
      </c>
      <c r="BF1424" s="27" t="str">
        <f>IFERROR(VLOOKUP(BE1424,vlookup!G$2:I$331,2,FALSE),"")</f>
        <v/>
      </c>
      <c r="BG1424" s="27" t="str">
        <f>IFERROR(VLOOKUP(BE1424,vlookup!G$2:I$331,3,FALSE),"")</f>
        <v/>
      </c>
      <c r="BH1424" s="5"/>
      <c r="BI1424" s="6"/>
      <c r="BJ1424" s="6"/>
      <c r="BK1424" s="6"/>
      <c r="BL1424" s="6"/>
    </row>
    <row r="1425" spans="1:64">
      <c r="A1425" s="4"/>
      <c r="B1425" s="5"/>
      <c r="C1425" s="27" t="str">
        <f>IFERROR(VLOOKUP(B1425,vlookup!A$2:I$331,2,FALSE),"")</f>
        <v/>
      </c>
      <c r="D1425" s="27" t="str">
        <f>IFERROR(VLOOKUP(B1425,vlookup!A$2:I$331,3,FALSE),"")</f>
        <v/>
      </c>
      <c r="E1425" s="5"/>
      <c r="F1425" s="27" t="str">
        <f>IFERROR(VLOOKUP(E1425,vlookup!D$2:E$331,2,FALSE),"")</f>
        <v/>
      </c>
      <c r="G1425" s="5"/>
      <c r="H1425" s="27" t="str">
        <f t="shared" si="222"/>
        <v/>
      </c>
      <c r="I1425" s="27" t="str">
        <f>IFERROR(VLOOKUP(H1425,vlookup!G$2:I$331,2,FALSE),"")</f>
        <v/>
      </c>
      <c r="J1425" s="27" t="str">
        <f>IFERROR(VLOOKUP(H1425,vlookup!G$2:I$331,3,FALSE),"")</f>
        <v/>
      </c>
      <c r="K1425" s="5"/>
      <c r="L1425" s="6"/>
      <c r="M1425" s="6"/>
      <c r="N1425" s="6"/>
      <c r="O1425" s="6"/>
      <c r="P1425" s="6"/>
      <c r="Q1425" s="14" t="str">
        <f t="shared" si="223"/>
        <v/>
      </c>
      <c r="R1425" s="5"/>
      <c r="S1425" s="6"/>
      <c r="T1425" s="6"/>
      <c r="U1425" s="5"/>
      <c r="V1425" s="45">
        <f t="shared" si="224"/>
        <v>0</v>
      </c>
      <c r="W1425" s="45">
        <f t="shared" si="225"/>
        <v>0</v>
      </c>
      <c r="X1425" s="45" t="e">
        <f t="shared" si="226"/>
        <v>#VALUE!</v>
      </c>
      <c r="Y1425" s="45">
        <f>IFERROR(VALUE(V1425),VLOOKUP(V1425,DayReplace[],2,0))</f>
        <v>0</v>
      </c>
      <c r="Z1425" s="45">
        <f>IF(V1425=0,1,
IF(OR(AND(COUNTIF(Table12[Normal and Leap Years],X1425),AA1425=3,Y1425=30),
AND(COUNTIF(Table9[MM Year],X1425),COUNTIF(Table13[Always 29-Day Months],AA1425),Y1425=30)),Y1425
-1,Y1425))</f>
        <v>1</v>
      </c>
      <c r="AA1425" s="45">
        <f>IFERROR(VALUE(W1425),VLOOKUP(W1425,MonthReplace[],2,0))</f>
        <v>0</v>
      </c>
      <c r="AB1425" s="45" t="e">
        <f>IF(COUNTIF(Table9[MM Year],X1425),VLOOKUP(AA1425,MonthSerial[],VLOOKUP(X1425,Table9[],3,0)+2,0),DATE(X1425,AA1425,0)-AC1425)</f>
        <v>#VALUE!</v>
      </c>
      <c r="AC1425" s="45" t="e">
        <f>IF(COUNTIF(Table9[MM Year],X1425),
VLOOKUP(X1425,Table9[],5,0),
DATE(X1425,1,0))</f>
        <v>#VALUE!</v>
      </c>
      <c r="AD1425" s="46" t="e">
        <f>IF(AA1425=0,DATE(YEAR(AC1425+1),7,16),
IF(V1425=0,IF(COUNTIF(Table9[MM Year],X1425),AC1425+AB1425+Z1425+15-DAY(AC1425+AB1425+Z1425+15)+16,AC1425+AB1425+Z1425-DAY(AC1425+AB1425+Z1425)+16),
IF(COUNTIF(Table9[MM Year],X1425),
IF(AC1425+AB1425+Z1425&lt;VLOOKUP(X1425,Table9[],7,0),AC1425
+AB1425+Z1425+VLOOKUP(X1425,Table9[],4,0),AC1425+AB1425+Z1425),AC1425
+AB1425+Z1425)))</f>
        <v>#VALUE!</v>
      </c>
      <c r="AE1425" s="42"/>
      <c r="AF1425" s="15" t="str">
        <f>IFERROR(IF(COUNTIF(Table9[MM Year],X1425),
IF(AD1425&lt;VLOOKUP(X1425,Table9[],7,0),AD1425
+VLOOKUP(X1425,Table9[],4,0),AD1425),AD1425
),"")</f>
        <v/>
      </c>
      <c r="AG1425" s="5"/>
      <c r="AH1425" s="5"/>
      <c r="AI1425" s="5"/>
      <c r="AJ1425" s="6"/>
      <c r="AK1425" s="6"/>
      <c r="AL1425" s="12" t="str">
        <f t="shared" si="227"/>
        <v/>
      </c>
      <c r="AM1425" s="5"/>
      <c r="AN1425" s="27" t="str">
        <f t="shared" si="228"/>
        <v/>
      </c>
      <c r="AO1425" s="5"/>
      <c r="AP1425" s="5"/>
      <c r="AQ1425" s="6"/>
      <c r="AR1425" s="12" t="str">
        <f t="shared" si="229"/>
        <v/>
      </c>
      <c r="AS1425" s="6"/>
      <c r="AT1425" s="5"/>
      <c r="AU1425" s="53"/>
      <c r="AV1425" s="53"/>
      <c r="AW1425" s="54"/>
      <c r="AX1425" s="15" t="str">
        <f t="shared" si="230"/>
        <v/>
      </c>
      <c r="AY1425" s="5"/>
      <c r="AZ1425" s="27" t="str">
        <f>IFERROR(VLOOKUP(AY1425,vlookup!A$2:I$331,2,FALSE),"")</f>
        <v/>
      </c>
      <c r="BA1425" s="27" t="str">
        <f>IFERROR(VLOOKUP(AY1425,vlookup!A$2:I$331,3,FALSE),"")</f>
        <v/>
      </c>
      <c r="BB1425" s="5"/>
      <c r="BC1425" s="27" t="str">
        <f>IFERROR(VLOOKUP(BB1425,vlookup!D$2:E$331,2,FALSE),"")</f>
        <v/>
      </c>
      <c r="BD1425" s="5"/>
      <c r="BE1425" s="27" t="str">
        <f t="shared" si="231"/>
        <v/>
      </c>
      <c r="BF1425" s="27" t="str">
        <f>IFERROR(VLOOKUP(BE1425,vlookup!G$2:I$331,2,FALSE),"")</f>
        <v/>
      </c>
      <c r="BG1425" s="27" t="str">
        <f>IFERROR(VLOOKUP(BE1425,vlookup!G$2:I$331,3,FALSE),"")</f>
        <v/>
      </c>
      <c r="BH1425" s="5"/>
      <c r="BI1425" s="6"/>
      <c r="BJ1425" s="6"/>
      <c r="BK1425" s="6"/>
      <c r="BL1425" s="6"/>
    </row>
    <row r="1426" spans="1:64">
      <c r="A1426" s="4"/>
      <c r="B1426" s="5"/>
      <c r="C1426" s="27" t="str">
        <f>IFERROR(VLOOKUP(B1426,vlookup!A$2:I$331,2,FALSE),"")</f>
        <v/>
      </c>
      <c r="D1426" s="27" t="str">
        <f>IFERROR(VLOOKUP(B1426,vlookup!A$2:I$331,3,FALSE),"")</f>
        <v/>
      </c>
      <c r="E1426" s="5"/>
      <c r="F1426" s="27" t="str">
        <f>IFERROR(VLOOKUP(E1426,vlookup!D$2:E$331,2,FALSE),"")</f>
        <v/>
      </c>
      <c r="G1426" s="5"/>
      <c r="H1426" s="27" t="str">
        <f t="shared" si="222"/>
        <v/>
      </c>
      <c r="I1426" s="27" t="str">
        <f>IFERROR(VLOOKUP(H1426,vlookup!G$2:I$331,2,FALSE),"")</f>
        <v/>
      </c>
      <c r="J1426" s="27" t="str">
        <f>IFERROR(VLOOKUP(H1426,vlookup!G$2:I$331,3,FALSE),"")</f>
        <v/>
      </c>
      <c r="K1426" s="5"/>
      <c r="L1426" s="6"/>
      <c r="M1426" s="6"/>
      <c r="N1426" s="6"/>
      <c r="O1426" s="6"/>
      <c r="P1426" s="6"/>
      <c r="Q1426" s="14" t="str">
        <f t="shared" si="223"/>
        <v/>
      </c>
      <c r="R1426" s="5"/>
      <c r="S1426" s="6"/>
      <c r="T1426" s="6"/>
      <c r="U1426" s="5"/>
      <c r="V1426" s="45">
        <f t="shared" si="224"/>
        <v>0</v>
      </c>
      <c r="W1426" s="45">
        <f t="shared" si="225"/>
        <v>0</v>
      </c>
      <c r="X1426" s="45" t="e">
        <f t="shared" si="226"/>
        <v>#VALUE!</v>
      </c>
      <c r="Y1426" s="45">
        <f>IFERROR(VALUE(V1426),VLOOKUP(V1426,DayReplace[],2,0))</f>
        <v>0</v>
      </c>
      <c r="Z1426" s="45">
        <f>IF(V1426=0,1,
IF(OR(AND(COUNTIF(Table12[Normal and Leap Years],X1426),AA1426=3,Y1426=30),
AND(COUNTIF(Table9[MM Year],X1426),COUNTIF(Table13[Always 29-Day Months],AA1426),Y1426=30)),Y1426
-1,Y1426))</f>
        <v>1</v>
      </c>
      <c r="AA1426" s="45">
        <f>IFERROR(VALUE(W1426),VLOOKUP(W1426,MonthReplace[],2,0))</f>
        <v>0</v>
      </c>
      <c r="AB1426" s="45" t="e">
        <f>IF(COUNTIF(Table9[MM Year],X1426),VLOOKUP(AA1426,MonthSerial[],VLOOKUP(X1426,Table9[],3,0)+2,0),DATE(X1426,AA1426,0)-AC1426)</f>
        <v>#VALUE!</v>
      </c>
      <c r="AC1426" s="45" t="e">
        <f>IF(COUNTIF(Table9[MM Year],X1426),
VLOOKUP(X1426,Table9[],5,0),
DATE(X1426,1,0))</f>
        <v>#VALUE!</v>
      </c>
      <c r="AD1426" s="46" t="e">
        <f>IF(AA1426=0,DATE(YEAR(AC1426+1),7,16),
IF(V1426=0,IF(COUNTIF(Table9[MM Year],X1426),AC1426+AB1426+Z1426+15-DAY(AC1426+AB1426+Z1426+15)+16,AC1426+AB1426+Z1426-DAY(AC1426+AB1426+Z1426)+16),
IF(COUNTIF(Table9[MM Year],X1426),
IF(AC1426+AB1426+Z1426&lt;VLOOKUP(X1426,Table9[],7,0),AC1426
+AB1426+Z1426+VLOOKUP(X1426,Table9[],4,0),AC1426+AB1426+Z1426),AC1426
+AB1426+Z1426)))</f>
        <v>#VALUE!</v>
      </c>
      <c r="AE1426" s="42"/>
      <c r="AF1426" s="15" t="str">
        <f>IFERROR(IF(COUNTIF(Table9[MM Year],X1426),
IF(AD1426&lt;VLOOKUP(X1426,Table9[],7,0),AD1426
+VLOOKUP(X1426,Table9[],4,0),AD1426),AD1426
),"")</f>
        <v/>
      </c>
      <c r="AG1426" s="5"/>
      <c r="AH1426" s="5"/>
      <c r="AI1426" s="5"/>
      <c r="AJ1426" s="6"/>
      <c r="AK1426" s="6"/>
      <c r="AL1426" s="12" t="str">
        <f t="shared" si="227"/>
        <v/>
      </c>
      <c r="AM1426" s="5"/>
      <c r="AN1426" s="27" t="str">
        <f t="shared" si="228"/>
        <v/>
      </c>
      <c r="AO1426" s="5"/>
      <c r="AP1426" s="5"/>
      <c r="AQ1426" s="6"/>
      <c r="AR1426" s="12" t="str">
        <f t="shared" si="229"/>
        <v/>
      </c>
      <c r="AS1426" s="6"/>
      <c r="AT1426" s="5"/>
      <c r="AU1426" s="53"/>
      <c r="AV1426" s="53"/>
      <c r="AW1426" s="54"/>
      <c r="AX1426" s="15" t="str">
        <f t="shared" si="230"/>
        <v/>
      </c>
      <c r="AY1426" s="5"/>
      <c r="AZ1426" s="27" t="str">
        <f>IFERROR(VLOOKUP(AY1426,vlookup!A$2:I$331,2,FALSE),"")</f>
        <v/>
      </c>
      <c r="BA1426" s="27" t="str">
        <f>IFERROR(VLOOKUP(AY1426,vlookup!A$2:I$331,3,FALSE),"")</f>
        <v/>
      </c>
      <c r="BB1426" s="5"/>
      <c r="BC1426" s="27" t="str">
        <f>IFERROR(VLOOKUP(BB1426,vlookup!D$2:E$331,2,FALSE),"")</f>
        <v/>
      </c>
      <c r="BD1426" s="5"/>
      <c r="BE1426" s="27" t="str">
        <f t="shared" si="231"/>
        <v/>
      </c>
      <c r="BF1426" s="27" t="str">
        <f>IFERROR(VLOOKUP(BE1426,vlookup!G$2:I$331,2,FALSE),"")</f>
        <v/>
      </c>
      <c r="BG1426" s="27" t="str">
        <f>IFERROR(VLOOKUP(BE1426,vlookup!G$2:I$331,3,FALSE),"")</f>
        <v/>
      </c>
      <c r="BH1426" s="5"/>
      <c r="BI1426" s="6"/>
      <c r="BJ1426" s="6"/>
      <c r="BK1426" s="6"/>
      <c r="BL1426" s="6"/>
    </row>
    <row r="1427" spans="1:64">
      <c r="A1427" s="4"/>
      <c r="B1427" s="5"/>
      <c r="C1427" s="27" t="str">
        <f>IFERROR(VLOOKUP(B1427,vlookup!A$2:I$331,2,FALSE),"")</f>
        <v/>
      </c>
      <c r="D1427" s="27" t="str">
        <f>IFERROR(VLOOKUP(B1427,vlookup!A$2:I$331,3,FALSE),"")</f>
        <v/>
      </c>
      <c r="E1427" s="5"/>
      <c r="F1427" s="27" t="str">
        <f>IFERROR(VLOOKUP(E1427,vlookup!D$2:E$331,2,FALSE),"")</f>
        <v/>
      </c>
      <c r="G1427" s="5"/>
      <c r="H1427" s="27" t="str">
        <f t="shared" si="222"/>
        <v/>
      </c>
      <c r="I1427" s="27" t="str">
        <f>IFERROR(VLOOKUP(H1427,vlookup!G$2:I$331,2,FALSE),"")</f>
        <v/>
      </c>
      <c r="J1427" s="27" t="str">
        <f>IFERROR(VLOOKUP(H1427,vlookup!G$2:I$331,3,FALSE),"")</f>
        <v/>
      </c>
      <c r="K1427" s="5"/>
      <c r="L1427" s="6"/>
      <c r="M1427" s="6"/>
      <c r="N1427" s="6"/>
      <c r="O1427" s="6"/>
      <c r="P1427" s="6"/>
      <c r="Q1427" s="14" t="str">
        <f t="shared" si="223"/>
        <v/>
      </c>
      <c r="R1427" s="5"/>
      <c r="S1427" s="6"/>
      <c r="T1427" s="6"/>
      <c r="U1427" s="5"/>
      <c r="V1427" s="45">
        <f t="shared" si="224"/>
        <v>0</v>
      </c>
      <c r="W1427" s="45">
        <f t="shared" si="225"/>
        <v>0</v>
      </c>
      <c r="X1427" s="45" t="e">
        <f t="shared" si="226"/>
        <v>#VALUE!</v>
      </c>
      <c r="Y1427" s="45">
        <f>IFERROR(VALUE(V1427),VLOOKUP(V1427,DayReplace[],2,0))</f>
        <v>0</v>
      </c>
      <c r="Z1427" s="45">
        <f>IF(V1427=0,1,
IF(OR(AND(COUNTIF(Table12[Normal and Leap Years],X1427),AA1427=3,Y1427=30),
AND(COUNTIF(Table9[MM Year],X1427),COUNTIF(Table13[Always 29-Day Months],AA1427),Y1427=30)),Y1427
-1,Y1427))</f>
        <v>1</v>
      </c>
      <c r="AA1427" s="45">
        <f>IFERROR(VALUE(W1427),VLOOKUP(W1427,MonthReplace[],2,0))</f>
        <v>0</v>
      </c>
      <c r="AB1427" s="45" t="e">
        <f>IF(COUNTIF(Table9[MM Year],X1427),VLOOKUP(AA1427,MonthSerial[],VLOOKUP(X1427,Table9[],3,0)+2,0),DATE(X1427,AA1427,0)-AC1427)</f>
        <v>#VALUE!</v>
      </c>
      <c r="AC1427" s="45" t="e">
        <f>IF(COUNTIF(Table9[MM Year],X1427),
VLOOKUP(X1427,Table9[],5,0),
DATE(X1427,1,0))</f>
        <v>#VALUE!</v>
      </c>
      <c r="AD1427" s="46" t="e">
        <f>IF(AA1427=0,DATE(YEAR(AC1427+1),7,16),
IF(V1427=0,IF(COUNTIF(Table9[MM Year],X1427),AC1427+AB1427+Z1427+15-DAY(AC1427+AB1427+Z1427+15)+16,AC1427+AB1427+Z1427-DAY(AC1427+AB1427+Z1427)+16),
IF(COUNTIF(Table9[MM Year],X1427),
IF(AC1427+AB1427+Z1427&lt;VLOOKUP(X1427,Table9[],7,0),AC1427
+AB1427+Z1427+VLOOKUP(X1427,Table9[],4,0),AC1427+AB1427+Z1427),AC1427
+AB1427+Z1427)))</f>
        <v>#VALUE!</v>
      </c>
      <c r="AE1427" s="42"/>
      <c r="AF1427" s="15" t="str">
        <f>IFERROR(IF(COUNTIF(Table9[MM Year],X1427),
IF(AD1427&lt;VLOOKUP(X1427,Table9[],7,0),AD1427
+VLOOKUP(X1427,Table9[],4,0),AD1427),AD1427
),"")</f>
        <v/>
      </c>
      <c r="AG1427" s="5"/>
      <c r="AH1427" s="5"/>
      <c r="AI1427" s="5"/>
      <c r="AJ1427" s="6"/>
      <c r="AK1427" s="6"/>
      <c r="AL1427" s="12" t="str">
        <f t="shared" si="227"/>
        <v/>
      </c>
      <c r="AM1427" s="5"/>
      <c r="AN1427" s="27" t="str">
        <f t="shared" si="228"/>
        <v/>
      </c>
      <c r="AO1427" s="5"/>
      <c r="AP1427" s="5"/>
      <c r="AQ1427" s="6"/>
      <c r="AR1427" s="12" t="str">
        <f t="shared" si="229"/>
        <v/>
      </c>
      <c r="AS1427" s="6"/>
      <c r="AT1427" s="5"/>
      <c r="AU1427" s="53"/>
      <c r="AV1427" s="53"/>
      <c r="AW1427" s="54"/>
      <c r="AX1427" s="15" t="str">
        <f t="shared" si="230"/>
        <v/>
      </c>
      <c r="AY1427" s="5"/>
      <c r="AZ1427" s="27" t="str">
        <f>IFERROR(VLOOKUP(AY1427,vlookup!A$2:I$331,2,FALSE),"")</f>
        <v/>
      </c>
      <c r="BA1427" s="27" t="str">
        <f>IFERROR(VLOOKUP(AY1427,vlookup!A$2:I$331,3,FALSE),"")</f>
        <v/>
      </c>
      <c r="BB1427" s="5"/>
      <c r="BC1427" s="27" t="str">
        <f>IFERROR(VLOOKUP(BB1427,vlookup!D$2:E$331,2,FALSE),"")</f>
        <v/>
      </c>
      <c r="BD1427" s="5"/>
      <c r="BE1427" s="27" t="str">
        <f t="shared" si="231"/>
        <v/>
      </c>
      <c r="BF1427" s="27" t="str">
        <f>IFERROR(VLOOKUP(BE1427,vlookup!G$2:I$331,2,FALSE),"")</f>
        <v/>
      </c>
      <c r="BG1427" s="27" t="str">
        <f>IFERROR(VLOOKUP(BE1427,vlookup!G$2:I$331,3,FALSE),"")</f>
        <v/>
      </c>
      <c r="BH1427" s="5"/>
      <c r="BI1427" s="6"/>
      <c r="BJ1427" s="6"/>
      <c r="BK1427" s="6"/>
      <c r="BL1427" s="6"/>
    </row>
    <row r="1428" spans="1:64">
      <c r="A1428" s="4"/>
      <c r="B1428" s="5"/>
      <c r="C1428" s="27" t="str">
        <f>IFERROR(VLOOKUP(B1428,vlookup!A$2:I$331,2,FALSE),"")</f>
        <v/>
      </c>
      <c r="D1428" s="27" t="str">
        <f>IFERROR(VLOOKUP(B1428,vlookup!A$2:I$331,3,FALSE),"")</f>
        <v/>
      </c>
      <c r="E1428" s="5"/>
      <c r="F1428" s="27" t="str">
        <f>IFERROR(VLOOKUP(E1428,vlookup!D$2:E$331,2,FALSE),"")</f>
        <v/>
      </c>
      <c r="G1428" s="5"/>
      <c r="H1428" s="27" t="str">
        <f t="shared" si="222"/>
        <v/>
      </c>
      <c r="I1428" s="27" t="str">
        <f>IFERROR(VLOOKUP(H1428,vlookup!G$2:I$331,2,FALSE),"")</f>
        <v/>
      </c>
      <c r="J1428" s="27" t="str">
        <f>IFERROR(VLOOKUP(H1428,vlookup!G$2:I$331,3,FALSE),"")</f>
        <v/>
      </c>
      <c r="K1428" s="5"/>
      <c r="L1428" s="6"/>
      <c r="M1428" s="6"/>
      <c r="N1428" s="6"/>
      <c r="O1428" s="6"/>
      <c r="P1428" s="6"/>
      <c r="Q1428" s="14" t="str">
        <f t="shared" si="223"/>
        <v/>
      </c>
      <c r="R1428" s="5"/>
      <c r="S1428" s="6"/>
      <c r="T1428" s="6"/>
      <c r="U1428" s="5"/>
      <c r="V1428" s="45">
        <f t="shared" si="224"/>
        <v>0</v>
      </c>
      <c r="W1428" s="45">
        <f t="shared" si="225"/>
        <v>0</v>
      </c>
      <c r="X1428" s="45" t="e">
        <f t="shared" si="226"/>
        <v>#VALUE!</v>
      </c>
      <c r="Y1428" s="45">
        <f>IFERROR(VALUE(V1428),VLOOKUP(V1428,DayReplace[],2,0))</f>
        <v>0</v>
      </c>
      <c r="Z1428" s="45">
        <f>IF(V1428=0,1,
IF(OR(AND(COUNTIF(Table12[Normal and Leap Years],X1428),AA1428=3,Y1428=30),
AND(COUNTIF(Table9[MM Year],X1428),COUNTIF(Table13[Always 29-Day Months],AA1428),Y1428=30)),Y1428
-1,Y1428))</f>
        <v>1</v>
      </c>
      <c r="AA1428" s="45">
        <f>IFERROR(VALUE(W1428),VLOOKUP(W1428,MonthReplace[],2,0))</f>
        <v>0</v>
      </c>
      <c r="AB1428" s="45" t="e">
        <f>IF(COUNTIF(Table9[MM Year],X1428),VLOOKUP(AA1428,MonthSerial[],VLOOKUP(X1428,Table9[],3,0)+2,0),DATE(X1428,AA1428,0)-AC1428)</f>
        <v>#VALUE!</v>
      </c>
      <c r="AC1428" s="45" t="e">
        <f>IF(COUNTIF(Table9[MM Year],X1428),
VLOOKUP(X1428,Table9[],5,0),
DATE(X1428,1,0))</f>
        <v>#VALUE!</v>
      </c>
      <c r="AD1428" s="46" t="e">
        <f>IF(AA1428=0,DATE(YEAR(AC1428+1),7,16),
IF(V1428=0,IF(COUNTIF(Table9[MM Year],X1428),AC1428+AB1428+Z1428+15-DAY(AC1428+AB1428+Z1428+15)+16,AC1428+AB1428+Z1428-DAY(AC1428+AB1428+Z1428)+16),
IF(COUNTIF(Table9[MM Year],X1428),
IF(AC1428+AB1428+Z1428&lt;VLOOKUP(X1428,Table9[],7,0),AC1428
+AB1428+Z1428+VLOOKUP(X1428,Table9[],4,0),AC1428+AB1428+Z1428),AC1428
+AB1428+Z1428)))</f>
        <v>#VALUE!</v>
      </c>
      <c r="AE1428" s="42"/>
      <c r="AF1428" s="15" t="str">
        <f>IFERROR(IF(COUNTIF(Table9[MM Year],X1428),
IF(AD1428&lt;VLOOKUP(X1428,Table9[],7,0),AD1428
+VLOOKUP(X1428,Table9[],4,0),AD1428),AD1428
),"")</f>
        <v/>
      </c>
      <c r="AG1428" s="5"/>
      <c r="AH1428" s="5"/>
      <c r="AI1428" s="5"/>
      <c r="AJ1428" s="6"/>
      <c r="AK1428" s="6"/>
      <c r="AL1428" s="12" t="str">
        <f t="shared" si="227"/>
        <v/>
      </c>
      <c r="AM1428" s="5"/>
      <c r="AN1428" s="27" t="str">
        <f t="shared" si="228"/>
        <v/>
      </c>
      <c r="AO1428" s="5"/>
      <c r="AP1428" s="5"/>
      <c r="AQ1428" s="6"/>
      <c r="AR1428" s="12" t="str">
        <f t="shared" si="229"/>
        <v/>
      </c>
      <c r="AS1428" s="6"/>
      <c r="AT1428" s="5"/>
      <c r="AU1428" s="53"/>
      <c r="AV1428" s="53"/>
      <c r="AW1428" s="54"/>
      <c r="AX1428" s="15" t="str">
        <f t="shared" si="230"/>
        <v/>
      </c>
      <c r="AY1428" s="5"/>
      <c r="AZ1428" s="27" t="str">
        <f>IFERROR(VLOOKUP(AY1428,vlookup!A$2:I$331,2,FALSE),"")</f>
        <v/>
      </c>
      <c r="BA1428" s="27" t="str">
        <f>IFERROR(VLOOKUP(AY1428,vlookup!A$2:I$331,3,FALSE),"")</f>
        <v/>
      </c>
      <c r="BB1428" s="5"/>
      <c r="BC1428" s="27" t="str">
        <f>IFERROR(VLOOKUP(BB1428,vlookup!D$2:E$331,2,FALSE),"")</f>
        <v/>
      </c>
      <c r="BD1428" s="5"/>
      <c r="BE1428" s="27" t="str">
        <f t="shared" si="231"/>
        <v/>
      </c>
      <c r="BF1428" s="27" t="str">
        <f>IFERROR(VLOOKUP(BE1428,vlookup!G$2:I$331,2,FALSE),"")</f>
        <v/>
      </c>
      <c r="BG1428" s="27" t="str">
        <f>IFERROR(VLOOKUP(BE1428,vlookup!G$2:I$331,3,FALSE),"")</f>
        <v/>
      </c>
      <c r="BH1428" s="5"/>
      <c r="BI1428" s="6"/>
      <c r="BJ1428" s="6"/>
      <c r="BK1428" s="6"/>
      <c r="BL1428" s="6"/>
    </row>
    <row r="1429" spans="1:64">
      <c r="A1429" s="4"/>
      <c r="B1429" s="5"/>
      <c r="C1429" s="27" t="str">
        <f>IFERROR(VLOOKUP(B1429,vlookup!A$2:I$331,2,FALSE),"")</f>
        <v/>
      </c>
      <c r="D1429" s="27" t="str">
        <f>IFERROR(VLOOKUP(B1429,vlookup!A$2:I$331,3,FALSE),"")</f>
        <v/>
      </c>
      <c r="E1429" s="5"/>
      <c r="F1429" s="27" t="str">
        <f>IFERROR(VLOOKUP(E1429,vlookup!D$2:E$331,2,FALSE),"")</f>
        <v/>
      </c>
      <c r="G1429" s="5"/>
      <c r="H1429" s="27" t="str">
        <f t="shared" si="222"/>
        <v/>
      </c>
      <c r="I1429" s="27" t="str">
        <f>IFERROR(VLOOKUP(H1429,vlookup!G$2:I$331,2,FALSE),"")</f>
        <v/>
      </c>
      <c r="J1429" s="27" t="str">
        <f>IFERROR(VLOOKUP(H1429,vlookup!G$2:I$331,3,FALSE),"")</f>
        <v/>
      </c>
      <c r="K1429" s="5"/>
      <c r="L1429" s="6"/>
      <c r="M1429" s="6"/>
      <c r="N1429" s="6"/>
      <c r="O1429" s="6"/>
      <c r="P1429" s="6"/>
      <c r="Q1429" s="14" t="str">
        <f t="shared" si="223"/>
        <v/>
      </c>
      <c r="R1429" s="5"/>
      <c r="S1429" s="6"/>
      <c r="T1429" s="6"/>
      <c r="U1429" s="5"/>
      <c r="V1429" s="45">
        <f t="shared" si="224"/>
        <v>0</v>
      </c>
      <c r="W1429" s="45">
        <f t="shared" si="225"/>
        <v>0</v>
      </c>
      <c r="X1429" s="45" t="e">
        <f t="shared" si="226"/>
        <v>#VALUE!</v>
      </c>
      <c r="Y1429" s="45">
        <f>IFERROR(VALUE(V1429),VLOOKUP(V1429,DayReplace[],2,0))</f>
        <v>0</v>
      </c>
      <c r="Z1429" s="45">
        <f>IF(V1429=0,1,
IF(OR(AND(COUNTIF(Table12[Normal and Leap Years],X1429),AA1429=3,Y1429=30),
AND(COUNTIF(Table9[MM Year],X1429),COUNTIF(Table13[Always 29-Day Months],AA1429),Y1429=30)),Y1429
-1,Y1429))</f>
        <v>1</v>
      </c>
      <c r="AA1429" s="45">
        <f>IFERROR(VALUE(W1429),VLOOKUP(W1429,MonthReplace[],2,0))</f>
        <v>0</v>
      </c>
      <c r="AB1429" s="45" t="e">
        <f>IF(COUNTIF(Table9[MM Year],X1429),VLOOKUP(AA1429,MonthSerial[],VLOOKUP(X1429,Table9[],3,0)+2,0),DATE(X1429,AA1429,0)-AC1429)</f>
        <v>#VALUE!</v>
      </c>
      <c r="AC1429" s="45" t="e">
        <f>IF(COUNTIF(Table9[MM Year],X1429),
VLOOKUP(X1429,Table9[],5,0),
DATE(X1429,1,0))</f>
        <v>#VALUE!</v>
      </c>
      <c r="AD1429" s="46" t="e">
        <f>IF(AA1429=0,DATE(YEAR(AC1429+1),7,16),
IF(V1429=0,IF(COUNTIF(Table9[MM Year],X1429),AC1429+AB1429+Z1429+15-DAY(AC1429+AB1429+Z1429+15)+16,AC1429+AB1429+Z1429-DAY(AC1429+AB1429+Z1429)+16),
IF(COUNTIF(Table9[MM Year],X1429),
IF(AC1429+AB1429+Z1429&lt;VLOOKUP(X1429,Table9[],7,0),AC1429
+AB1429+Z1429+VLOOKUP(X1429,Table9[],4,0),AC1429+AB1429+Z1429),AC1429
+AB1429+Z1429)))</f>
        <v>#VALUE!</v>
      </c>
      <c r="AE1429" s="42"/>
      <c r="AF1429" s="15" t="str">
        <f>IFERROR(IF(COUNTIF(Table9[MM Year],X1429),
IF(AD1429&lt;VLOOKUP(X1429,Table9[],7,0),AD1429
+VLOOKUP(X1429,Table9[],4,0),AD1429),AD1429
),"")</f>
        <v/>
      </c>
      <c r="AG1429" s="5"/>
      <c r="AH1429" s="5"/>
      <c r="AI1429" s="5"/>
      <c r="AJ1429" s="6"/>
      <c r="AK1429" s="6"/>
      <c r="AL1429" s="12" t="str">
        <f t="shared" si="227"/>
        <v/>
      </c>
      <c r="AM1429" s="5"/>
      <c r="AN1429" s="27" t="str">
        <f t="shared" si="228"/>
        <v/>
      </c>
      <c r="AO1429" s="5"/>
      <c r="AP1429" s="5"/>
      <c r="AQ1429" s="6"/>
      <c r="AR1429" s="12" t="str">
        <f t="shared" si="229"/>
        <v/>
      </c>
      <c r="AS1429" s="6"/>
      <c r="AT1429" s="5"/>
      <c r="AU1429" s="53"/>
      <c r="AV1429" s="53"/>
      <c r="AW1429" s="54"/>
      <c r="AX1429" s="15" t="str">
        <f t="shared" si="230"/>
        <v/>
      </c>
      <c r="AY1429" s="5"/>
      <c r="AZ1429" s="27" t="str">
        <f>IFERROR(VLOOKUP(AY1429,vlookup!A$2:I$331,2,FALSE),"")</f>
        <v/>
      </c>
      <c r="BA1429" s="27" t="str">
        <f>IFERROR(VLOOKUP(AY1429,vlookup!A$2:I$331,3,FALSE),"")</f>
        <v/>
      </c>
      <c r="BB1429" s="5"/>
      <c r="BC1429" s="27" t="str">
        <f>IFERROR(VLOOKUP(BB1429,vlookup!D$2:E$331,2,FALSE),"")</f>
        <v/>
      </c>
      <c r="BD1429" s="5"/>
      <c r="BE1429" s="27" t="str">
        <f t="shared" si="231"/>
        <v/>
      </c>
      <c r="BF1429" s="27" t="str">
        <f>IFERROR(VLOOKUP(BE1429,vlookup!G$2:I$331,2,FALSE),"")</f>
        <v/>
      </c>
      <c r="BG1429" s="27" t="str">
        <f>IFERROR(VLOOKUP(BE1429,vlookup!G$2:I$331,3,FALSE),"")</f>
        <v/>
      </c>
      <c r="BH1429" s="5"/>
      <c r="BI1429" s="6"/>
      <c r="BJ1429" s="6"/>
      <c r="BK1429" s="6"/>
      <c r="BL1429" s="6"/>
    </row>
    <row r="1430" spans="1:64">
      <c r="A1430" s="4"/>
      <c r="B1430" s="5"/>
      <c r="C1430" s="27" t="str">
        <f>IFERROR(VLOOKUP(B1430,vlookup!A$2:I$331,2,FALSE),"")</f>
        <v/>
      </c>
      <c r="D1430" s="27" t="str">
        <f>IFERROR(VLOOKUP(B1430,vlookup!A$2:I$331,3,FALSE),"")</f>
        <v/>
      </c>
      <c r="E1430" s="5"/>
      <c r="F1430" s="27" t="str">
        <f>IFERROR(VLOOKUP(E1430,vlookup!D$2:E$331,2,FALSE),"")</f>
        <v/>
      </c>
      <c r="G1430" s="5"/>
      <c r="H1430" s="27" t="str">
        <f t="shared" si="222"/>
        <v/>
      </c>
      <c r="I1430" s="27" t="str">
        <f>IFERROR(VLOOKUP(H1430,vlookup!G$2:I$331,2,FALSE),"")</f>
        <v/>
      </c>
      <c r="J1430" s="27" t="str">
        <f>IFERROR(VLOOKUP(H1430,vlookup!G$2:I$331,3,FALSE),"")</f>
        <v/>
      </c>
      <c r="K1430" s="5"/>
      <c r="L1430" s="6"/>
      <c r="M1430" s="6"/>
      <c r="N1430" s="6"/>
      <c r="O1430" s="6"/>
      <c r="P1430" s="6"/>
      <c r="Q1430" s="14" t="str">
        <f t="shared" si="223"/>
        <v/>
      </c>
      <c r="R1430" s="5"/>
      <c r="S1430" s="6"/>
      <c r="T1430" s="6"/>
      <c r="U1430" s="5"/>
      <c r="V1430" s="45">
        <f t="shared" si="224"/>
        <v>0</v>
      </c>
      <c r="W1430" s="45">
        <f t="shared" si="225"/>
        <v>0</v>
      </c>
      <c r="X1430" s="45" t="e">
        <f t="shared" si="226"/>
        <v>#VALUE!</v>
      </c>
      <c r="Y1430" s="45">
        <f>IFERROR(VALUE(V1430),VLOOKUP(V1430,DayReplace[],2,0))</f>
        <v>0</v>
      </c>
      <c r="Z1430" s="45">
        <f>IF(V1430=0,1,
IF(OR(AND(COUNTIF(Table12[Normal and Leap Years],X1430),AA1430=3,Y1430=30),
AND(COUNTIF(Table9[MM Year],X1430),COUNTIF(Table13[Always 29-Day Months],AA1430),Y1430=30)),Y1430
-1,Y1430))</f>
        <v>1</v>
      </c>
      <c r="AA1430" s="45">
        <f>IFERROR(VALUE(W1430),VLOOKUP(W1430,MonthReplace[],2,0))</f>
        <v>0</v>
      </c>
      <c r="AB1430" s="45" t="e">
        <f>IF(COUNTIF(Table9[MM Year],X1430),VLOOKUP(AA1430,MonthSerial[],VLOOKUP(X1430,Table9[],3,0)+2,0),DATE(X1430,AA1430,0)-AC1430)</f>
        <v>#VALUE!</v>
      </c>
      <c r="AC1430" s="45" t="e">
        <f>IF(COUNTIF(Table9[MM Year],X1430),
VLOOKUP(X1430,Table9[],5,0),
DATE(X1430,1,0))</f>
        <v>#VALUE!</v>
      </c>
      <c r="AD1430" s="46" t="e">
        <f>IF(AA1430=0,DATE(YEAR(AC1430+1),7,16),
IF(V1430=0,IF(COUNTIF(Table9[MM Year],X1430),AC1430+AB1430+Z1430+15-DAY(AC1430+AB1430+Z1430+15)+16,AC1430+AB1430+Z1430-DAY(AC1430+AB1430+Z1430)+16),
IF(COUNTIF(Table9[MM Year],X1430),
IF(AC1430+AB1430+Z1430&lt;VLOOKUP(X1430,Table9[],7,0),AC1430
+AB1430+Z1430+VLOOKUP(X1430,Table9[],4,0),AC1430+AB1430+Z1430),AC1430
+AB1430+Z1430)))</f>
        <v>#VALUE!</v>
      </c>
      <c r="AE1430" s="42"/>
      <c r="AF1430" s="15" t="str">
        <f>IFERROR(IF(COUNTIF(Table9[MM Year],X1430),
IF(AD1430&lt;VLOOKUP(X1430,Table9[],7,0),AD1430
+VLOOKUP(X1430,Table9[],4,0),AD1430),AD1430
),"")</f>
        <v/>
      </c>
      <c r="AG1430" s="5"/>
      <c r="AH1430" s="5"/>
      <c r="AI1430" s="5"/>
      <c r="AJ1430" s="6"/>
      <c r="AK1430" s="6"/>
      <c r="AL1430" s="12" t="str">
        <f t="shared" si="227"/>
        <v/>
      </c>
      <c r="AM1430" s="5"/>
      <c r="AN1430" s="27" t="str">
        <f t="shared" si="228"/>
        <v/>
      </c>
      <c r="AO1430" s="5"/>
      <c r="AP1430" s="5"/>
      <c r="AQ1430" s="6"/>
      <c r="AR1430" s="12" t="str">
        <f t="shared" si="229"/>
        <v/>
      </c>
      <c r="AS1430" s="6"/>
      <c r="AT1430" s="5"/>
      <c r="AU1430" s="53"/>
      <c r="AV1430" s="53"/>
      <c r="AW1430" s="54"/>
      <c r="AX1430" s="15" t="str">
        <f t="shared" si="230"/>
        <v/>
      </c>
      <c r="AY1430" s="5"/>
      <c r="AZ1430" s="27" t="str">
        <f>IFERROR(VLOOKUP(AY1430,vlookup!A$2:I$331,2,FALSE),"")</f>
        <v/>
      </c>
      <c r="BA1430" s="27" t="str">
        <f>IFERROR(VLOOKUP(AY1430,vlookup!A$2:I$331,3,FALSE),"")</f>
        <v/>
      </c>
      <c r="BB1430" s="5"/>
      <c r="BC1430" s="27" t="str">
        <f>IFERROR(VLOOKUP(BB1430,vlookup!D$2:E$331,2,FALSE),"")</f>
        <v/>
      </c>
      <c r="BD1430" s="5"/>
      <c r="BE1430" s="27" t="str">
        <f t="shared" si="231"/>
        <v/>
      </c>
      <c r="BF1430" s="27" t="str">
        <f>IFERROR(VLOOKUP(BE1430,vlookup!G$2:I$331,2,FALSE),"")</f>
        <v/>
      </c>
      <c r="BG1430" s="27" t="str">
        <f>IFERROR(VLOOKUP(BE1430,vlookup!G$2:I$331,3,FALSE),"")</f>
        <v/>
      </c>
      <c r="BH1430" s="5"/>
      <c r="BI1430" s="6"/>
      <c r="BJ1430" s="6"/>
      <c r="BK1430" s="6"/>
      <c r="BL1430" s="6"/>
    </row>
    <row r="1431" spans="1:64">
      <c r="A1431" s="4"/>
      <c r="B1431" s="5"/>
      <c r="C1431" s="27" t="str">
        <f>IFERROR(VLOOKUP(B1431,vlookup!A$2:I$331,2,FALSE),"")</f>
        <v/>
      </c>
      <c r="D1431" s="27" t="str">
        <f>IFERROR(VLOOKUP(B1431,vlookup!A$2:I$331,3,FALSE),"")</f>
        <v/>
      </c>
      <c r="E1431" s="5"/>
      <c r="F1431" s="27" t="str">
        <f>IFERROR(VLOOKUP(E1431,vlookup!D$2:E$331,2,FALSE),"")</f>
        <v/>
      </c>
      <c r="G1431" s="5"/>
      <c r="H1431" s="27" t="str">
        <f t="shared" si="222"/>
        <v/>
      </c>
      <c r="I1431" s="27" t="str">
        <f>IFERROR(VLOOKUP(H1431,vlookup!G$2:I$331,2,FALSE),"")</f>
        <v/>
      </c>
      <c r="J1431" s="27" t="str">
        <f>IFERROR(VLOOKUP(H1431,vlookup!G$2:I$331,3,FALSE),"")</f>
        <v/>
      </c>
      <c r="K1431" s="5"/>
      <c r="L1431" s="6"/>
      <c r="M1431" s="6"/>
      <c r="N1431" s="6"/>
      <c r="O1431" s="6"/>
      <c r="P1431" s="6"/>
      <c r="Q1431" s="14" t="str">
        <f t="shared" si="223"/>
        <v/>
      </c>
      <c r="R1431" s="5"/>
      <c r="S1431" s="6"/>
      <c r="T1431" s="6"/>
      <c r="U1431" s="5"/>
      <c r="V1431" s="45">
        <f t="shared" si="224"/>
        <v>0</v>
      </c>
      <c r="W1431" s="45">
        <f t="shared" si="225"/>
        <v>0</v>
      </c>
      <c r="X1431" s="45" t="e">
        <f t="shared" si="226"/>
        <v>#VALUE!</v>
      </c>
      <c r="Y1431" s="45">
        <f>IFERROR(VALUE(V1431),VLOOKUP(V1431,DayReplace[],2,0))</f>
        <v>0</v>
      </c>
      <c r="Z1431" s="45">
        <f>IF(V1431=0,1,
IF(OR(AND(COUNTIF(Table12[Normal and Leap Years],X1431),AA1431=3,Y1431=30),
AND(COUNTIF(Table9[MM Year],X1431),COUNTIF(Table13[Always 29-Day Months],AA1431),Y1431=30)),Y1431
-1,Y1431))</f>
        <v>1</v>
      </c>
      <c r="AA1431" s="45">
        <f>IFERROR(VALUE(W1431),VLOOKUP(W1431,MonthReplace[],2,0))</f>
        <v>0</v>
      </c>
      <c r="AB1431" s="45" t="e">
        <f>IF(COUNTIF(Table9[MM Year],X1431),VLOOKUP(AA1431,MonthSerial[],VLOOKUP(X1431,Table9[],3,0)+2,0),DATE(X1431,AA1431,0)-AC1431)</f>
        <v>#VALUE!</v>
      </c>
      <c r="AC1431" s="45" t="e">
        <f>IF(COUNTIF(Table9[MM Year],X1431),
VLOOKUP(X1431,Table9[],5,0),
DATE(X1431,1,0))</f>
        <v>#VALUE!</v>
      </c>
      <c r="AD1431" s="46" t="e">
        <f>IF(AA1431=0,DATE(YEAR(AC1431+1),7,16),
IF(V1431=0,IF(COUNTIF(Table9[MM Year],X1431),AC1431+AB1431+Z1431+15-DAY(AC1431+AB1431+Z1431+15)+16,AC1431+AB1431+Z1431-DAY(AC1431+AB1431+Z1431)+16),
IF(COUNTIF(Table9[MM Year],X1431),
IF(AC1431+AB1431+Z1431&lt;VLOOKUP(X1431,Table9[],7,0),AC1431
+AB1431+Z1431+VLOOKUP(X1431,Table9[],4,0),AC1431+AB1431+Z1431),AC1431
+AB1431+Z1431)))</f>
        <v>#VALUE!</v>
      </c>
      <c r="AE1431" s="42"/>
      <c r="AF1431" s="15" t="str">
        <f>IFERROR(IF(COUNTIF(Table9[MM Year],X1431),
IF(AD1431&lt;VLOOKUP(X1431,Table9[],7,0),AD1431
+VLOOKUP(X1431,Table9[],4,0),AD1431),AD1431
),"")</f>
        <v/>
      </c>
      <c r="AG1431" s="5"/>
      <c r="AH1431" s="5"/>
      <c r="AI1431" s="5"/>
      <c r="AJ1431" s="6"/>
      <c r="AK1431" s="6"/>
      <c r="AL1431" s="12" t="str">
        <f t="shared" si="227"/>
        <v/>
      </c>
      <c r="AM1431" s="5"/>
      <c r="AN1431" s="27" t="str">
        <f t="shared" si="228"/>
        <v/>
      </c>
      <c r="AO1431" s="5"/>
      <c r="AP1431" s="5"/>
      <c r="AQ1431" s="6"/>
      <c r="AR1431" s="12" t="str">
        <f t="shared" si="229"/>
        <v/>
      </c>
      <c r="AS1431" s="6"/>
      <c r="AT1431" s="5"/>
      <c r="AU1431" s="53"/>
      <c r="AV1431" s="53"/>
      <c r="AW1431" s="54"/>
      <c r="AX1431" s="15" t="str">
        <f t="shared" si="230"/>
        <v/>
      </c>
      <c r="AY1431" s="5"/>
      <c r="AZ1431" s="27" t="str">
        <f>IFERROR(VLOOKUP(AY1431,vlookup!A$2:I$331,2,FALSE),"")</f>
        <v/>
      </c>
      <c r="BA1431" s="27" t="str">
        <f>IFERROR(VLOOKUP(AY1431,vlookup!A$2:I$331,3,FALSE),"")</f>
        <v/>
      </c>
      <c r="BB1431" s="5"/>
      <c r="BC1431" s="27" t="str">
        <f>IFERROR(VLOOKUP(BB1431,vlookup!D$2:E$331,2,FALSE),"")</f>
        <v/>
      </c>
      <c r="BD1431" s="5"/>
      <c r="BE1431" s="27" t="str">
        <f t="shared" si="231"/>
        <v/>
      </c>
      <c r="BF1431" s="27" t="str">
        <f>IFERROR(VLOOKUP(BE1431,vlookup!G$2:I$331,2,FALSE),"")</f>
        <v/>
      </c>
      <c r="BG1431" s="27" t="str">
        <f>IFERROR(VLOOKUP(BE1431,vlookup!G$2:I$331,3,FALSE),"")</f>
        <v/>
      </c>
      <c r="BH1431" s="5"/>
      <c r="BI1431" s="6"/>
      <c r="BJ1431" s="6"/>
      <c r="BK1431" s="6"/>
      <c r="BL1431" s="6"/>
    </row>
    <row r="1432" spans="1:64">
      <c r="A1432" s="4"/>
      <c r="B1432" s="5"/>
      <c r="C1432" s="27" t="str">
        <f>IFERROR(VLOOKUP(B1432,vlookup!A$2:I$331,2,FALSE),"")</f>
        <v/>
      </c>
      <c r="D1432" s="27" t="str">
        <f>IFERROR(VLOOKUP(B1432,vlookup!A$2:I$331,3,FALSE),"")</f>
        <v/>
      </c>
      <c r="E1432" s="5"/>
      <c r="F1432" s="27" t="str">
        <f>IFERROR(VLOOKUP(E1432,vlookup!D$2:E$331,2,FALSE),"")</f>
        <v/>
      </c>
      <c r="G1432" s="5"/>
      <c r="H1432" s="27" t="str">
        <f t="shared" si="222"/>
        <v/>
      </c>
      <c r="I1432" s="27" t="str">
        <f>IFERROR(VLOOKUP(H1432,vlookup!G$2:I$331,2,FALSE),"")</f>
        <v/>
      </c>
      <c r="J1432" s="27" t="str">
        <f>IFERROR(VLOOKUP(H1432,vlookup!G$2:I$331,3,FALSE),"")</f>
        <v/>
      </c>
      <c r="K1432" s="5"/>
      <c r="L1432" s="6"/>
      <c r="M1432" s="6"/>
      <c r="N1432" s="6"/>
      <c r="O1432" s="6"/>
      <c r="P1432" s="6"/>
      <c r="Q1432" s="14" t="str">
        <f t="shared" si="223"/>
        <v/>
      </c>
      <c r="R1432" s="5"/>
      <c r="S1432" s="6"/>
      <c r="T1432" s="6"/>
      <c r="U1432" s="5"/>
      <c r="V1432" s="45">
        <f t="shared" si="224"/>
        <v>0</v>
      </c>
      <c r="W1432" s="45">
        <f t="shared" si="225"/>
        <v>0</v>
      </c>
      <c r="X1432" s="45" t="e">
        <f t="shared" si="226"/>
        <v>#VALUE!</v>
      </c>
      <c r="Y1432" s="45">
        <f>IFERROR(VALUE(V1432),VLOOKUP(V1432,DayReplace[],2,0))</f>
        <v>0</v>
      </c>
      <c r="Z1432" s="45">
        <f>IF(V1432=0,1,
IF(OR(AND(COUNTIF(Table12[Normal and Leap Years],X1432),AA1432=3,Y1432=30),
AND(COUNTIF(Table9[MM Year],X1432),COUNTIF(Table13[Always 29-Day Months],AA1432),Y1432=30)),Y1432
-1,Y1432))</f>
        <v>1</v>
      </c>
      <c r="AA1432" s="45">
        <f>IFERROR(VALUE(W1432),VLOOKUP(W1432,MonthReplace[],2,0))</f>
        <v>0</v>
      </c>
      <c r="AB1432" s="45" t="e">
        <f>IF(COUNTIF(Table9[MM Year],X1432),VLOOKUP(AA1432,MonthSerial[],VLOOKUP(X1432,Table9[],3,0)+2,0),DATE(X1432,AA1432,0)-AC1432)</f>
        <v>#VALUE!</v>
      </c>
      <c r="AC1432" s="45" t="e">
        <f>IF(COUNTIF(Table9[MM Year],X1432),
VLOOKUP(X1432,Table9[],5,0),
DATE(X1432,1,0))</f>
        <v>#VALUE!</v>
      </c>
      <c r="AD1432" s="46" t="e">
        <f>IF(AA1432=0,DATE(YEAR(AC1432+1),7,16),
IF(V1432=0,IF(COUNTIF(Table9[MM Year],X1432),AC1432+AB1432+Z1432+15-DAY(AC1432+AB1432+Z1432+15)+16,AC1432+AB1432+Z1432-DAY(AC1432+AB1432+Z1432)+16),
IF(COUNTIF(Table9[MM Year],X1432),
IF(AC1432+AB1432+Z1432&lt;VLOOKUP(X1432,Table9[],7,0),AC1432
+AB1432+Z1432+VLOOKUP(X1432,Table9[],4,0),AC1432+AB1432+Z1432),AC1432
+AB1432+Z1432)))</f>
        <v>#VALUE!</v>
      </c>
      <c r="AE1432" s="42"/>
      <c r="AF1432" s="15" t="str">
        <f>IFERROR(IF(COUNTIF(Table9[MM Year],X1432),
IF(AD1432&lt;VLOOKUP(X1432,Table9[],7,0),AD1432
+VLOOKUP(X1432,Table9[],4,0),AD1432),AD1432
),"")</f>
        <v/>
      </c>
      <c r="AG1432" s="5"/>
      <c r="AH1432" s="5"/>
      <c r="AI1432" s="5"/>
      <c r="AJ1432" s="6"/>
      <c r="AK1432" s="6"/>
      <c r="AL1432" s="12" t="str">
        <f t="shared" si="227"/>
        <v/>
      </c>
      <c r="AM1432" s="5"/>
      <c r="AN1432" s="27" t="str">
        <f t="shared" si="228"/>
        <v/>
      </c>
      <c r="AO1432" s="5"/>
      <c r="AP1432" s="5"/>
      <c r="AQ1432" s="6"/>
      <c r="AR1432" s="12" t="str">
        <f t="shared" si="229"/>
        <v/>
      </c>
      <c r="AS1432" s="6"/>
      <c r="AT1432" s="5"/>
      <c r="AU1432" s="53"/>
      <c r="AV1432" s="53"/>
      <c r="AW1432" s="54"/>
      <c r="AX1432" s="15" t="str">
        <f t="shared" si="230"/>
        <v/>
      </c>
      <c r="AY1432" s="5"/>
      <c r="AZ1432" s="27" t="str">
        <f>IFERROR(VLOOKUP(AY1432,vlookup!A$2:I$331,2,FALSE),"")</f>
        <v/>
      </c>
      <c r="BA1432" s="27" t="str">
        <f>IFERROR(VLOOKUP(AY1432,vlookup!A$2:I$331,3,FALSE),"")</f>
        <v/>
      </c>
      <c r="BB1432" s="5"/>
      <c r="BC1432" s="27" t="str">
        <f>IFERROR(VLOOKUP(BB1432,vlookup!D$2:E$331,2,FALSE),"")</f>
        <v/>
      </c>
      <c r="BD1432" s="5"/>
      <c r="BE1432" s="27" t="str">
        <f t="shared" si="231"/>
        <v/>
      </c>
      <c r="BF1432" s="27" t="str">
        <f>IFERROR(VLOOKUP(BE1432,vlookup!G$2:I$331,2,FALSE),"")</f>
        <v/>
      </c>
      <c r="BG1432" s="27" t="str">
        <f>IFERROR(VLOOKUP(BE1432,vlookup!G$2:I$331,3,FALSE),"")</f>
        <v/>
      </c>
      <c r="BH1432" s="5"/>
      <c r="BI1432" s="6"/>
      <c r="BJ1432" s="6"/>
      <c r="BK1432" s="6"/>
      <c r="BL1432" s="6"/>
    </row>
    <row r="1433" spans="1:64">
      <c r="A1433" s="4"/>
      <c r="B1433" s="5"/>
      <c r="C1433" s="27" t="str">
        <f>IFERROR(VLOOKUP(B1433,vlookup!A$2:I$331,2,FALSE),"")</f>
        <v/>
      </c>
      <c r="D1433" s="27" t="str">
        <f>IFERROR(VLOOKUP(B1433,vlookup!A$2:I$331,3,FALSE),"")</f>
        <v/>
      </c>
      <c r="E1433" s="5"/>
      <c r="F1433" s="27" t="str">
        <f>IFERROR(VLOOKUP(E1433,vlookup!D$2:E$331,2,FALSE),"")</f>
        <v/>
      </c>
      <c r="G1433" s="5"/>
      <c r="H1433" s="27" t="str">
        <f t="shared" si="222"/>
        <v/>
      </c>
      <c r="I1433" s="27" t="str">
        <f>IFERROR(VLOOKUP(H1433,vlookup!G$2:I$331,2,FALSE),"")</f>
        <v/>
      </c>
      <c r="J1433" s="27" t="str">
        <f>IFERROR(VLOOKUP(H1433,vlookup!G$2:I$331,3,FALSE),"")</f>
        <v/>
      </c>
      <c r="K1433" s="5"/>
      <c r="L1433" s="6"/>
      <c r="M1433" s="6"/>
      <c r="N1433" s="6"/>
      <c r="O1433" s="6"/>
      <c r="P1433" s="6"/>
      <c r="Q1433" s="14" t="str">
        <f t="shared" si="223"/>
        <v/>
      </c>
      <c r="R1433" s="5"/>
      <c r="S1433" s="6"/>
      <c r="T1433" s="6"/>
      <c r="U1433" s="5"/>
      <c r="V1433" s="45">
        <f t="shared" si="224"/>
        <v>0</v>
      </c>
      <c r="W1433" s="45">
        <f t="shared" si="225"/>
        <v>0</v>
      </c>
      <c r="X1433" s="45" t="e">
        <f t="shared" si="226"/>
        <v>#VALUE!</v>
      </c>
      <c r="Y1433" s="45">
        <f>IFERROR(VALUE(V1433),VLOOKUP(V1433,DayReplace[],2,0))</f>
        <v>0</v>
      </c>
      <c r="Z1433" s="45">
        <f>IF(V1433=0,1,
IF(OR(AND(COUNTIF(Table12[Normal and Leap Years],X1433),AA1433=3,Y1433=30),
AND(COUNTIF(Table9[MM Year],X1433),COUNTIF(Table13[Always 29-Day Months],AA1433),Y1433=30)),Y1433
-1,Y1433))</f>
        <v>1</v>
      </c>
      <c r="AA1433" s="45">
        <f>IFERROR(VALUE(W1433),VLOOKUP(W1433,MonthReplace[],2,0))</f>
        <v>0</v>
      </c>
      <c r="AB1433" s="45" t="e">
        <f>IF(COUNTIF(Table9[MM Year],X1433),VLOOKUP(AA1433,MonthSerial[],VLOOKUP(X1433,Table9[],3,0)+2,0),DATE(X1433,AA1433,0)-AC1433)</f>
        <v>#VALUE!</v>
      </c>
      <c r="AC1433" s="45" t="e">
        <f>IF(COUNTIF(Table9[MM Year],X1433),
VLOOKUP(X1433,Table9[],5,0),
DATE(X1433,1,0))</f>
        <v>#VALUE!</v>
      </c>
      <c r="AD1433" s="46" t="e">
        <f>IF(AA1433=0,DATE(YEAR(AC1433+1),7,16),
IF(V1433=0,IF(COUNTIF(Table9[MM Year],X1433),AC1433+AB1433+Z1433+15-DAY(AC1433+AB1433+Z1433+15)+16,AC1433+AB1433+Z1433-DAY(AC1433+AB1433+Z1433)+16),
IF(COUNTIF(Table9[MM Year],X1433),
IF(AC1433+AB1433+Z1433&lt;VLOOKUP(X1433,Table9[],7,0),AC1433
+AB1433+Z1433+VLOOKUP(X1433,Table9[],4,0),AC1433+AB1433+Z1433),AC1433
+AB1433+Z1433)))</f>
        <v>#VALUE!</v>
      </c>
      <c r="AE1433" s="42"/>
      <c r="AF1433" s="15" t="str">
        <f>IFERROR(IF(COUNTIF(Table9[MM Year],X1433),
IF(AD1433&lt;VLOOKUP(X1433,Table9[],7,0),AD1433
+VLOOKUP(X1433,Table9[],4,0),AD1433),AD1433
),"")</f>
        <v/>
      </c>
      <c r="AG1433" s="5"/>
      <c r="AH1433" s="5"/>
      <c r="AI1433" s="5"/>
      <c r="AJ1433" s="6"/>
      <c r="AK1433" s="6"/>
      <c r="AL1433" s="12" t="str">
        <f t="shared" si="227"/>
        <v/>
      </c>
      <c r="AM1433" s="5"/>
      <c r="AN1433" s="27" t="str">
        <f t="shared" si="228"/>
        <v/>
      </c>
      <c r="AO1433" s="5"/>
      <c r="AP1433" s="5"/>
      <c r="AQ1433" s="6"/>
      <c r="AR1433" s="12" t="str">
        <f t="shared" si="229"/>
        <v/>
      </c>
      <c r="AS1433" s="6"/>
      <c r="AT1433" s="5"/>
      <c r="AU1433" s="53"/>
      <c r="AV1433" s="53"/>
      <c r="AW1433" s="54"/>
      <c r="AX1433" s="15" t="str">
        <f t="shared" si="230"/>
        <v/>
      </c>
      <c r="AY1433" s="5"/>
      <c r="AZ1433" s="27" t="str">
        <f>IFERROR(VLOOKUP(AY1433,vlookup!A$2:I$331,2,FALSE),"")</f>
        <v/>
      </c>
      <c r="BA1433" s="27" t="str">
        <f>IFERROR(VLOOKUP(AY1433,vlookup!A$2:I$331,3,FALSE),"")</f>
        <v/>
      </c>
      <c r="BB1433" s="5"/>
      <c r="BC1433" s="27" t="str">
        <f>IFERROR(VLOOKUP(BB1433,vlookup!D$2:E$331,2,FALSE),"")</f>
        <v/>
      </c>
      <c r="BD1433" s="5"/>
      <c r="BE1433" s="27" t="str">
        <f t="shared" si="231"/>
        <v/>
      </c>
      <c r="BF1433" s="27" t="str">
        <f>IFERROR(VLOOKUP(BE1433,vlookup!G$2:I$331,2,FALSE),"")</f>
        <v/>
      </c>
      <c r="BG1433" s="27" t="str">
        <f>IFERROR(VLOOKUP(BE1433,vlookup!G$2:I$331,3,FALSE),"")</f>
        <v/>
      </c>
      <c r="BH1433" s="5"/>
      <c r="BI1433" s="6"/>
      <c r="BJ1433" s="6"/>
      <c r="BK1433" s="6"/>
      <c r="BL1433" s="6"/>
    </row>
    <row r="1434" spans="1:64">
      <c r="A1434" s="4"/>
      <c r="B1434" s="5"/>
      <c r="C1434" s="27" t="str">
        <f>IFERROR(VLOOKUP(B1434,vlookup!A$2:I$331,2,FALSE),"")</f>
        <v/>
      </c>
      <c r="D1434" s="27" t="str">
        <f>IFERROR(VLOOKUP(B1434,vlookup!A$2:I$331,3,FALSE),"")</f>
        <v/>
      </c>
      <c r="E1434" s="5"/>
      <c r="F1434" s="27" t="str">
        <f>IFERROR(VLOOKUP(E1434,vlookup!D$2:E$331,2,FALSE),"")</f>
        <v/>
      </c>
      <c r="G1434" s="5"/>
      <c r="H1434" s="27" t="str">
        <f t="shared" si="222"/>
        <v/>
      </c>
      <c r="I1434" s="27" t="str">
        <f>IFERROR(VLOOKUP(H1434,vlookup!G$2:I$331,2,FALSE),"")</f>
        <v/>
      </c>
      <c r="J1434" s="27" t="str">
        <f>IFERROR(VLOOKUP(H1434,vlookup!G$2:I$331,3,FALSE),"")</f>
        <v/>
      </c>
      <c r="K1434" s="5"/>
      <c r="L1434" s="6"/>
      <c r="M1434" s="6"/>
      <c r="N1434" s="6"/>
      <c r="O1434" s="6"/>
      <c r="P1434" s="6"/>
      <c r="Q1434" s="14" t="str">
        <f t="shared" si="223"/>
        <v/>
      </c>
      <c r="R1434" s="5"/>
      <c r="S1434" s="6"/>
      <c r="T1434" s="6"/>
      <c r="U1434" s="5"/>
      <c r="V1434" s="45">
        <f t="shared" si="224"/>
        <v>0</v>
      </c>
      <c r="W1434" s="45">
        <f t="shared" si="225"/>
        <v>0</v>
      </c>
      <c r="X1434" s="45" t="e">
        <f t="shared" si="226"/>
        <v>#VALUE!</v>
      </c>
      <c r="Y1434" s="45">
        <f>IFERROR(VALUE(V1434),VLOOKUP(V1434,DayReplace[],2,0))</f>
        <v>0</v>
      </c>
      <c r="Z1434" s="45">
        <f>IF(V1434=0,1,
IF(OR(AND(COUNTIF(Table12[Normal and Leap Years],X1434),AA1434=3,Y1434=30),
AND(COUNTIF(Table9[MM Year],X1434),COUNTIF(Table13[Always 29-Day Months],AA1434),Y1434=30)),Y1434
-1,Y1434))</f>
        <v>1</v>
      </c>
      <c r="AA1434" s="45">
        <f>IFERROR(VALUE(W1434),VLOOKUP(W1434,MonthReplace[],2,0))</f>
        <v>0</v>
      </c>
      <c r="AB1434" s="45" t="e">
        <f>IF(COUNTIF(Table9[MM Year],X1434),VLOOKUP(AA1434,MonthSerial[],VLOOKUP(X1434,Table9[],3,0)+2,0),DATE(X1434,AA1434,0)-AC1434)</f>
        <v>#VALUE!</v>
      </c>
      <c r="AC1434" s="45" t="e">
        <f>IF(COUNTIF(Table9[MM Year],X1434),
VLOOKUP(X1434,Table9[],5,0),
DATE(X1434,1,0))</f>
        <v>#VALUE!</v>
      </c>
      <c r="AD1434" s="46" t="e">
        <f>IF(AA1434=0,DATE(YEAR(AC1434+1),7,16),
IF(V1434=0,IF(COUNTIF(Table9[MM Year],X1434),AC1434+AB1434+Z1434+15-DAY(AC1434+AB1434+Z1434+15)+16,AC1434+AB1434+Z1434-DAY(AC1434+AB1434+Z1434)+16),
IF(COUNTIF(Table9[MM Year],X1434),
IF(AC1434+AB1434+Z1434&lt;VLOOKUP(X1434,Table9[],7,0),AC1434
+AB1434+Z1434+VLOOKUP(X1434,Table9[],4,0),AC1434+AB1434+Z1434),AC1434
+AB1434+Z1434)))</f>
        <v>#VALUE!</v>
      </c>
      <c r="AE1434" s="42"/>
      <c r="AF1434" s="15" t="str">
        <f>IFERROR(IF(COUNTIF(Table9[MM Year],X1434),
IF(AD1434&lt;VLOOKUP(X1434,Table9[],7,0),AD1434
+VLOOKUP(X1434,Table9[],4,0),AD1434),AD1434
),"")</f>
        <v/>
      </c>
      <c r="AG1434" s="5"/>
      <c r="AH1434" s="5"/>
      <c r="AI1434" s="5"/>
      <c r="AJ1434" s="6"/>
      <c r="AK1434" s="6"/>
      <c r="AL1434" s="12" t="str">
        <f t="shared" si="227"/>
        <v/>
      </c>
      <c r="AM1434" s="5"/>
      <c r="AN1434" s="27" t="str">
        <f t="shared" si="228"/>
        <v/>
      </c>
      <c r="AO1434" s="5"/>
      <c r="AP1434" s="5"/>
      <c r="AQ1434" s="6"/>
      <c r="AR1434" s="12" t="str">
        <f t="shared" si="229"/>
        <v/>
      </c>
      <c r="AS1434" s="6"/>
      <c r="AT1434" s="5"/>
      <c r="AU1434" s="53"/>
      <c r="AV1434" s="53"/>
      <c r="AW1434" s="54"/>
      <c r="AX1434" s="15" t="str">
        <f t="shared" si="230"/>
        <v/>
      </c>
      <c r="AY1434" s="5"/>
      <c r="AZ1434" s="27" t="str">
        <f>IFERROR(VLOOKUP(AY1434,vlookup!A$2:I$331,2,FALSE),"")</f>
        <v/>
      </c>
      <c r="BA1434" s="27" t="str">
        <f>IFERROR(VLOOKUP(AY1434,vlookup!A$2:I$331,3,FALSE),"")</f>
        <v/>
      </c>
      <c r="BB1434" s="5"/>
      <c r="BC1434" s="27" t="str">
        <f>IFERROR(VLOOKUP(BB1434,vlookup!D$2:E$331,2,FALSE),"")</f>
        <v/>
      </c>
      <c r="BD1434" s="5"/>
      <c r="BE1434" s="27" t="str">
        <f t="shared" si="231"/>
        <v/>
      </c>
      <c r="BF1434" s="27" t="str">
        <f>IFERROR(VLOOKUP(BE1434,vlookup!G$2:I$331,2,FALSE),"")</f>
        <v/>
      </c>
      <c r="BG1434" s="27" t="str">
        <f>IFERROR(VLOOKUP(BE1434,vlookup!G$2:I$331,3,FALSE),"")</f>
        <v/>
      </c>
      <c r="BH1434" s="5"/>
      <c r="BI1434" s="6"/>
      <c r="BJ1434" s="6"/>
      <c r="BK1434" s="6"/>
      <c r="BL1434" s="6"/>
    </row>
    <row r="1435" spans="1:64">
      <c r="A1435" s="4"/>
      <c r="B1435" s="5"/>
      <c r="C1435" s="27" t="str">
        <f>IFERROR(VLOOKUP(B1435,vlookup!A$2:I$331,2,FALSE),"")</f>
        <v/>
      </c>
      <c r="D1435" s="27" t="str">
        <f>IFERROR(VLOOKUP(B1435,vlookup!A$2:I$331,3,FALSE),"")</f>
        <v/>
      </c>
      <c r="E1435" s="5"/>
      <c r="F1435" s="27" t="str">
        <f>IFERROR(VLOOKUP(E1435,vlookup!D$2:E$331,2,FALSE),"")</f>
        <v/>
      </c>
      <c r="G1435" s="5"/>
      <c r="H1435" s="27" t="str">
        <f t="shared" si="222"/>
        <v/>
      </c>
      <c r="I1435" s="27" t="str">
        <f>IFERROR(VLOOKUP(H1435,vlookup!G$2:I$331,2,FALSE),"")</f>
        <v/>
      </c>
      <c r="J1435" s="27" t="str">
        <f>IFERROR(VLOOKUP(H1435,vlookup!G$2:I$331,3,FALSE),"")</f>
        <v/>
      </c>
      <c r="K1435" s="5"/>
      <c r="L1435" s="6"/>
      <c r="M1435" s="6"/>
      <c r="N1435" s="6"/>
      <c r="O1435" s="6"/>
      <c r="P1435" s="6"/>
      <c r="Q1435" s="14" t="str">
        <f t="shared" si="223"/>
        <v/>
      </c>
      <c r="R1435" s="5"/>
      <c r="S1435" s="6"/>
      <c r="T1435" s="6"/>
      <c r="U1435" s="5"/>
      <c r="V1435" s="45">
        <f t="shared" si="224"/>
        <v>0</v>
      </c>
      <c r="W1435" s="45">
        <f t="shared" si="225"/>
        <v>0</v>
      </c>
      <c r="X1435" s="45" t="e">
        <f t="shared" si="226"/>
        <v>#VALUE!</v>
      </c>
      <c r="Y1435" s="45">
        <f>IFERROR(VALUE(V1435),VLOOKUP(V1435,DayReplace[],2,0))</f>
        <v>0</v>
      </c>
      <c r="Z1435" s="45">
        <f>IF(V1435=0,1,
IF(OR(AND(COUNTIF(Table12[Normal and Leap Years],X1435),AA1435=3,Y1435=30),
AND(COUNTIF(Table9[MM Year],X1435),COUNTIF(Table13[Always 29-Day Months],AA1435),Y1435=30)),Y1435
-1,Y1435))</f>
        <v>1</v>
      </c>
      <c r="AA1435" s="45">
        <f>IFERROR(VALUE(W1435),VLOOKUP(W1435,MonthReplace[],2,0))</f>
        <v>0</v>
      </c>
      <c r="AB1435" s="45" t="e">
        <f>IF(COUNTIF(Table9[MM Year],X1435),VLOOKUP(AA1435,MonthSerial[],VLOOKUP(X1435,Table9[],3,0)+2,0),DATE(X1435,AA1435,0)-AC1435)</f>
        <v>#VALUE!</v>
      </c>
      <c r="AC1435" s="45" t="e">
        <f>IF(COUNTIF(Table9[MM Year],X1435),
VLOOKUP(X1435,Table9[],5,0),
DATE(X1435,1,0))</f>
        <v>#VALUE!</v>
      </c>
      <c r="AD1435" s="46" t="e">
        <f>IF(AA1435=0,DATE(YEAR(AC1435+1),7,16),
IF(V1435=0,IF(COUNTIF(Table9[MM Year],X1435),AC1435+AB1435+Z1435+15-DAY(AC1435+AB1435+Z1435+15)+16,AC1435+AB1435+Z1435-DAY(AC1435+AB1435+Z1435)+16),
IF(COUNTIF(Table9[MM Year],X1435),
IF(AC1435+AB1435+Z1435&lt;VLOOKUP(X1435,Table9[],7,0),AC1435
+AB1435+Z1435+VLOOKUP(X1435,Table9[],4,0),AC1435+AB1435+Z1435),AC1435
+AB1435+Z1435)))</f>
        <v>#VALUE!</v>
      </c>
      <c r="AE1435" s="42"/>
      <c r="AF1435" s="15" t="str">
        <f>IFERROR(IF(COUNTIF(Table9[MM Year],X1435),
IF(AD1435&lt;VLOOKUP(X1435,Table9[],7,0),AD1435
+VLOOKUP(X1435,Table9[],4,0),AD1435),AD1435
),"")</f>
        <v/>
      </c>
      <c r="AG1435" s="5"/>
      <c r="AH1435" s="5"/>
      <c r="AI1435" s="5"/>
      <c r="AJ1435" s="6"/>
      <c r="AK1435" s="6"/>
      <c r="AL1435" s="12" t="str">
        <f t="shared" si="227"/>
        <v/>
      </c>
      <c r="AM1435" s="5"/>
      <c r="AN1435" s="27" t="str">
        <f t="shared" si="228"/>
        <v/>
      </c>
      <c r="AO1435" s="5"/>
      <c r="AP1435" s="5"/>
      <c r="AQ1435" s="6"/>
      <c r="AR1435" s="12" t="str">
        <f t="shared" si="229"/>
        <v/>
      </c>
      <c r="AS1435" s="6"/>
      <c r="AT1435" s="5"/>
      <c r="AU1435" s="53"/>
      <c r="AV1435" s="53"/>
      <c r="AW1435" s="54"/>
      <c r="AX1435" s="15" t="str">
        <f t="shared" si="230"/>
        <v/>
      </c>
      <c r="AY1435" s="5"/>
      <c r="AZ1435" s="27" t="str">
        <f>IFERROR(VLOOKUP(AY1435,vlookup!A$2:I$331,2,FALSE),"")</f>
        <v/>
      </c>
      <c r="BA1435" s="27" t="str">
        <f>IFERROR(VLOOKUP(AY1435,vlookup!A$2:I$331,3,FALSE),"")</f>
        <v/>
      </c>
      <c r="BB1435" s="5"/>
      <c r="BC1435" s="27" t="str">
        <f>IFERROR(VLOOKUP(BB1435,vlookup!D$2:E$331,2,FALSE),"")</f>
        <v/>
      </c>
      <c r="BD1435" s="5"/>
      <c r="BE1435" s="27" t="str">
        <f t="shared" si="231"/>
        <v/>
      </c>
      <c r="BF1435" s="27" t="str">
        <f>IFERROR(VLOOKUP(BE1435,vlookup!G$2:I$331,2,FALSE),"")</f>
        <v/>
      </c>
      <c r="BG1435" s="27" t="str">
        <f>IFERROR(VLOOKUP(BE1435,vlookup!G$2:I$331,3,FALSE),"")</f>
        <v/>
      </c>
      <c r="BH1435" s="5"/>
      <c r="BI1435" s="6"/>
      <c r="BJ1435" s="6"/>
      <c r="BK1435" s="6"/>
      <c r="BL1435" s="6"/>
    </row>
    <row r="1436" spans="1:64">
      <c r="A1436" s="4"/>
      <c r="B1436" s="5"/>
      <c r="C1436" s="27" t="str">
        <f>IFERROR(VLOOKUP(B1436,vlookup!A$2:I$331,2,FALSE),"")</f>
        <v/>
      </c>
      <c r="D1436" s="27" t="str">
        <f>IFERROR(VLOOKUP(B1436,vlookup!A$2:I$331,3,FALSE),"")</f>
        <v/>
      </c>
      <c r="E1436" s="5"/>
      <c r="F1436" s="27" t="str">
        <f>IFERROR(VLOOKUP(E1436,vlookup!D$2:E$331,2,FALSE),"")</f>
        <v/>
      </c>
      <c r="G1436" s="5"/>
      <c r="H1436" s="27" t="str">
        <f t="shared" si="222"/>
        <v/>
      </c>
      <c r="I1436" s="27" t="str">
        <f>IFERROR(VLOOKUP(H1436,vlookup!G$2:I$331,2,FALSE),"")</f>
        <v/>
      </c>
      <c r="J1436" s="27" t="str">
        <f>IFERROR(VLOOKUP(H1436,vlookup!G$2:I$331,3,FALSE),"")</f>
        <v/>
      </c>
      <c r="K1436" s="5"/>
      <c r="L1436" s="6"/>
      <c r="M1436" s="6"/>
      <c r="N1436" s="6"/>
      <c r="O1436" s="6"/>
      <c r="P1436" s="6"/>
      <c r="Q1436" s="14" t="str">
        <f t="shared" si="223"/>
        <v/>
      </c>
      <c r="R1436" s="5"/>
      <c r="S1436" s="6"/>
      <c r="T1436" s="6"/>
      <c r="U1436" s="5"/>
      <c r="V1436" s="45">
        <f t="shared" si="224"/>
        <v>0</v>
      </c>
      <c r="W1436" s="45">
        <f t="shared" si="225"/>
        <v>0</v>
      </c>
      <c r="X1436" s="45" t="e">
        <f t="shared" si="226"/>
        <v>#VALUE!</v>
      </c>
      <c r="Y1436" s="45">
        <f>IFERROR(VALUE(V1436),VLOOKUP(V1436,DayReplace[],2,0))</f>
        <v>0</v>
      </c>
      <c r="Z1436" s="45">
        <f>IF(V1436=0,1,
IF(OR(AND(COUNTIF(Table12[Normal and Leap Years],X1436),AA1436=3,Y1436=30),
AND(COUNTIF(Table9[MM Year],X1436),COUNTIF(Table13[Always 29-Day Months],AA1436),Y1436=30)),Y1436
-1,Y1436))</f>
        <v>1</v>
      </c>
      <c r="AA1436" s="45">
        <f>IFERROR(VALUE(W1436),VLOOKUP(W1436,MonthReplace[],2,0))</f>
        <v>0</v>
      </c>
      <c r="AB1436" s="45" t="e">
        <f>IF(COUNTIF(Table9[MM Year],X1436),VLOOKUP(AA1436,MonthSerial[],VLOOKUP(X1436,Table9[],3,0)+2,0),DATE(X1436,AA1436,0)-AC1436)</f>
        <v>#VALUE!</v>
      </c>
      <c r="AC1436" s="45" t="e">
        <f>IF(COUNTIF(Table9[MM Year],X1436),
VLOOKUP(X1436,Table9[],5,0),
DATE(X1436,1,0))</f>
        <v>#VALUE!</v>
      </c>
      <c r="AD1436" s="46" t="e">
        <f>IF(AA1436=0,DATE(YEAR(AC1436+1),7,16),
IF(V1436=0,IF(COUNTIF(Table9[MM Year],X1436),AC1436+AB1436+Z1436+15-DAY(AC1436+AB1436+Z1436+15)+16,AC1436+AB1436+Z1436-DAY(AC1436+AB1436+Z1436)+16),
IF(COUNTIF(Table9[MM Year],X1436),
IF(AC1436+AB1436+Z1436&lt;VLOOKUP(X1436,Table9[],7,0),AC1436
+AB1436+Z1436+VLOOKUP(X1436,Table9[],4,0),AC1436+AB1436+Z1436),AC1436
+AB1436+Z1436)))</f>
        <v>#VALUE!</v>
      </c>
      <c r="AE1436" s="42"/>
      <c r="AF1436" s="15" t="str">
        <f>IFERROR(IF(COUNTIF(Table9[MM Year],X1436),
IF(AD1436&lt;VLOOKUP(X1436,Table9[],7,0),AD1436
+VLOOKUP(X1436,Table9[],4,0),AD1436),AD1436
),"")</f>
        <v/>
      </c>
      <c r="AG1436" s="5"/>
      <c r="AH1436" s="5"/>
      <c r="AI1436" s="5"/>
      <c r="AJ1436" s="6"/>
      <c r="AK1436" s="6"/>
      <c r="AL1436" s="12" t="str">
        <f t="shared" si="227"/>
        <v/>
      </c>
      <c r="AM1436" s="5"/>
      <c r="AN1436" s="27" t="str">
        <f t="shared" si="228"/>
        <v/>
      </c>
      <c r="AO1436" s="5"/>
      <c r="AP1436" s="5"/>
      <c r="AQ1436" s="6"/>
      <c r="AR1436" s="12" t="str">
        <f t="shared" si="229"/>
        <v/>
      </c>
      <c r="AS1436" s="6"/>
      <c r="AT1436" s="5"/>
      <c r="AU1436" s="53"/>
      <c r="AV1436" s="53"/>
      <c r="AW1436" s="54"/>
      <c r="AX1436" s="15" t="str">
        <f t="shared" si="230"/>
        <v/>
      </c>
      <c r="AY1436" s="5"/>
      <c r="AZ1436" s="27" t="str">
        <f>IFERROR(VLOOKUP(AY1436,vlookup!A$2:I$331,2,FALSE),"")</f>
        <v/>
      </c>
      <c r="BA1436" s="27" t="str">
        <f>IFERROR(VLOOKUP(AY1436,vlookup!A$2:I$331,3,FALSE),"")</f>
        <v/>
      </c>
      <c r="BB1436" s="5"/>
      <c r="BC1436" s="27" t="str">
        <f>IFERROR(VLOOKUP(BB1436,vlookup!D$2:E$331,2,FALSE),"")</f>
        <v/>
      </c>
      <c r="BD1436" s="5"/>
      <c r="BE1436" s="27" t="str">
        <f t="shared" si="231"/>
        <v/>
      </c>
      <c r="BF1436" s="27" t="str">
        <f>IFERROR(VLOOKUP(BE1436,vlookup!G$2:I$331,2,FALSE),"")</f>
        <v/>
      </c>
      <c r="BG1436" s="27" t="str">
        <f>IFERROR(VLOOKUP(BE1436,vlookup!G$2:I$331,3,FALSE),"")</f>
        <v/>
      </c>
      <c r="BH1436" s="5"/>
      <c r="BI1436" s="6"/>
      <c r="BJ1436" s="6"/>
      <c r="BK1436" s="6"/>
      <c r="BL1436" s="6"/>
    </row>
    <row r="1437" spans="1:64">
      <c r="A1437" s="4"/>
      <c r="B1437" s="5"/>
      <c r="C1437" s="27" t="str">
        <f>IFERROR(VLOOKUP(B1437,vlookup!A$2:I$331,2,FALSE),"")</f>
        <v/>
      </c>
      <c r="D1437" s="27" t="str">
        <f>IFERROR(VLOOKUP(B1437,vlookup!A$2:I$331,3,FALSE),"")</f>
        <v/>
      </c>
      <c r="E1437" s="5"/>
      <c r="F1437" s="27" t="str">
        <f>IFERROR(VLOOKUP(E1437,vlookup!D$2:E$331,2,FALSE),"")</f>
        <v/>
      </c>
      <c r="G1437" s="5"/>
      <c r="H1437" s="27" t="str">
        <f t="shared" si="222"/>
        <v/>
      </c>
      <c r="I1437" s="27" t="str">
        <f>IFERROR(VLOOKUP(H1437,vlookup!G$2:I$331,2,FALSE),"")</f>
        <v/>
      </c>
      <c r="J1437" s="27" t="str">
        <f>IFERROR(VLOOKUP(H1437,vlookup!G$2:I$331,3,FALSE),"")</f>
        <v/>
      </c>
      <c r="K1437" s="5"/>
      <c r="L1437" s="6"/>
      <c r="M1437" s="6"/>
      <c r="N1437" s="6"/>
      <c r="O1437" s="6"/>
      <c r="P1437" s="6"/>
      <c r="Q1437" s="14" t="str">
        <f t="shared" si="223"/>
        <v/>
      </c>
      <c r="R1437" s="5"/>
      <c r="S1437" s="6"/>
      <c r="T1437" s="6"/>
      <c r="U1437" s="5"/>
      <c r="V1437" s="45">
        <f t="shared" si="224"/>
        <v>0</v>
      </c>
      <c r="W1437" s="45">
        <f t="shared" si="225"/>
        <v>0</v>
      </c>
      <c r="X1437" s="45" t="e">
        <f t="shared" si="226"/>
        <v>#VALUE!</v>
      </c>
      <c r="Y1437" s="45">
        <f>IFERROR(VALUE(V1437),VLOOKUP(V1437,DayReplace[],2,0))</f>
        <v>0</v>
      </c>
      <c r="Z1437" s="45">
        <f>IF(V1437=0,1,
IF(OR(AND(COUNTIF(Table12[Normal and Leap Years],X1437),AA1437=3,Y1437=30),
AND(COUNTIF(Table9[MM Year],X1437),COUNTIF(Table13[Always 29-Day Months],AA1437),Y1437=30)),Y1437
-1,Y1437))</f>
        <v>1</v>
      </c>
      <c r="AA1437" s="45">
        <f>IFERROR(VALUE(W1437),VLOOKUP(W1437,MonthReplace[],2,0))</f>
        <v>0</v>
      </c>
      <c r="AB1437" s="45" t="e">
        <f>IF(COUNTIF(Table9[MM Year],X1437),VLOOKUP(AA1437,MonthSerial[],VLOOKUP(X1437,Table9[],3,0)+2,0),DATE(X1437,AA1437,0)-AC1437)</f>
        <v>#VALUE!</v>
      </c>
      <c r="AC1437" s="45" t="e">
        <f>IF(COUNTIF(Table9[MM Year],X1437),
VLOOKUP(X1437,Table9[],5,0),
DATE(X1437,1,0))</f>
        <v>#VALUE!</v>
      </c>
      <c r="AD1437" s="46" t="e">
        <f>IF(AA1437=0,DATE(YEAR(AC1437+1),7,16),
IF(V1437=0,IF(COUNTIF(Table9[MM Year],X1437),AC1437+AB1437+Z1437+15-DAY(AC1437+AB1437+Z1437+15)+16,AC1437+AB1437+Z1437-DAY(AC1437+AB1437+Z1437)+16),
IF(COUNTIF(Table9[MM Year],X1437),
IF(AC1437+AB1437+Z1437&lt;VLOOKUP(X1437,Table9[],7,0),AC1437
+AB1437+Z1437+VLOOKUP(X1437,Table9[],4,0),AC1437+AB1437+Z1437),AC1437
+AB1437+Z1437)))</f>
        <v>#VALUE!</v>
      </c>
      <c r="AE1437" s="42"/>
      <c r="AF1437" s="15" t="str">
        <f>IFERROR(IF(COUNTIF(Table9[MM Year],X1437),
IF(AD1437&lt;VLOOKUP(X1437,Table9[],7,0),AD1437
+VLOOKUP(X1437,Table9[],4,0),AD1437),AD1437
),"")</f>
        <v/>
      </c>
      <c r="AG1437" s="5"/>
      <c r="AH1437" s="5"/>
      <c r="AI1437" s="5"/>
      <c r="AJ1437" s="6"/>
      <c r="AK1437" s="6"/>
      <c r="AL1437" s="12" t="str">
        <f t="shared" si="227"/>
        <v/>
      </c>
      <c r="AM1437" s="5"/>
      <c r="AN1437" s="27" t="str">
        <f t="shared" si="228"/>
        <v/>
      </c>
      <c r="AO1437" s="5"/>
      <c r="AP1437" s="5"/>
      <c r="AQ1437" s="6"/>
      <c r="AR1437" s="12" t="str">
        <f t="shared" si="229"/>
        <v/>
      </c>
      <c r="AS1437" s="6"/>
      <c r="AT1437" s="5"/>
      <c r="AU1437" s="53"/>
      <c r="AV1437" s="53"/>
      <c r="AW1437" s="54"/>
      <c r="AX1437" s="15" t="str">
        <f t="shared" si="230"/>
        <v/>
      </c>
      <c r="AY1437" s="5"/>
      <c r="AZ1437" s="27" t="str">
        <f>IFERROR(VLOOKUP(AY1437,vlookup!A$2:I$331,2,FALSE),"")</f>
        <v/>
      </c>
      <c r="BA1437" s="27" t="str">
        <f>IFERROR(VLOOKUP(AY1437,vlookup!A$2:I$331,3,FALSE),"")</f>
        <v/>
      </c>
      <c r="BB1437" s="5"/>
      <c r="BC1437" s="27" t="str">
        <f>IFERROR(VLOOKUP(BB1437,vlookup!D$2:E$331,2,FALSE),"")</f>
        <v/>
      </c>
      <c r="BD1437" s="5"/>
      <c r="BE1437" s="27" t="str">
        <f t="shared" si="231"/>
        <v/>
      </c>
      <c r="BF1437" s="27" t="str">
        <f>IFERROR(VLOOKUP(BE1437,vlookup!G$2:I$331,2,FALSE),"")</f>
        <v/>
      </c>
      <c r="BG1437" s="27" t="str">
        <f>IFERROR(VLOOKUP(BE1437,vlookup!G$2:I$331,3,FALSE),"")</f>
        <v/>
      </c>
      <c r="BH1437" s="5"/>
      <c r="BI1437" s="6"/>
      <c r="BJ1437" s="6"/>
      <c r="BK1437" s="6"/>
      <c r="BL1437" s="6"/>
    </row>
    <row r="1438" spans="1:64">
      <c r="A1438" s="4"/>
      <c r="B1438" s="5"/>
      <c r="C1438" s="27" t="str">
        <f>IFERROR(VLOOKUP(B1438,vlookup!A$2:I$331,2,FALSE),"")</f>
        <v/>
      </c>
      <c r="D1438" s="27" t="str">
        <f>IFERROR(VLOOKUP(B1438,vlookup!A$2:I$331,3,FALSE),"")</f>
        <v/>
      </c>
      <c r="E1438" s="5"/>
      <c r="F1438" s="27" t="str">
        <f>IFERROR(VLOOKUP(E1438,vlookup!D$2:E$331,2,FALSE),"")</f>
        <v/>
      </c>
      <c r="G1438" s="5"/>
      <c r="H1438" s="27" t="str">
        <f t="shared" si="222"/>
        <v/>
      </c>
      <c r="I1438" s="27" t="str">
        <f>IFERROR(VLOOKUP(H1438,vlookup!G$2:I$331,2,FALSE),"")</f>
        <v/>
      </c>
      <c r="J1438" s="27" t="str">
        <f>IFERROR(VLOOKUP(H1438,vlookup!G$2:I$331,3,FALSE),"")</f>
        <v/>
      </c>
      <c r="K1438" s="5"/>
      <c r="L1438" s="6"/>
      <c r="M1438" s="6"/>
      <c r="N1438" s="6"/>
      <c r="O1438" s="6"/>
      <c r="P1438" s="6"/>
      <c r="Q1438" s="14" t="str">
        <f t="shared" si="223"/>
        <v/>
      </c>
      <c r="R1438" s="5"/>
      <c r="S1438" s="6"/>
      <c r="T1438" s="6"/>
      <c r="U1438" s="5"/>
      <c r="V1438" s="45">
        <f t="shared" si="224"/>
        <v>0</v>
      </c>
      <c r="W1438" s="45">
        <f t="shared" si="225"/>
        <v>0</v>
      </c>
      <c r="X1438" s="45" t="e">
        <f t="shared" si="226"/>
        <v>#VALUE!</v>
      </c>
      <c r="Y1438" s="45">
        <f>IFERROR(VALUE(V1438),VLOOKUP(V1438,DayReplace[],2,0))</f>
        <v>0</v>
      </c>
      <c r="Z1438" s="45">
        <f>IF(V1438=0,1,
IF(OR(AND(COUNTIF(Table12[Normal and Leap Years],X1438),AA1438=3,Y1438=30),
AND(COUNTIF(Table9[MM Year],X1438),COUNTIF(Table13[Always 29-Day Months],AA1438),Y1438=30)),Y1438
-1,Y1438))</f>
        <v>1</v>
      </c>
      <c r="AA1438" s="45">
        <f>IFERROR(VALUE(W1438),VLOOKUP(W1438,MonthReplace[],2,0))</f>
        <v>0</v>
      </c>
      <c r="AB1438" s="45" t="e">
        <f>IF(COUNTIF(Table9[MM Year],X1438),VLOOKUP(AA1438,MonthSerial[],VLOOKUP(X1438,Table9[],3,0)+2,0),DATE(X1438,AA1438,0)-AC1438)</f>
        <v>#VALUE!</v>
      </c>
      <c r="AC1438" s="45" t="e">
        <f>IF(COUNTIF(Table9[MM Year],X1438),
VLOOKUP(X1438,Table9[],5,0),
DATE(X1438,1,0))</f>
        <v>#VALUE!</v>
      </c>
      <c r="AD1438" s="46" t="e">
        <f>IF(AA1438=0,DATE(YEAR(AC1438+1),7,16),
IF(V1438=0,IF(COUNTIF(Table9[MM Year],X1438),AC1438+AB1438+Z1438+15-DAY(AC1438+AB1438+Z1438+15)+16,AC1438+AB1438+Z1438-DAY(AC1438+AB1438+Z1438)+16),
IF(COUNTIF(Table9[MM Year],X1438),
IF(AC1438+AB1438+Z1438&lt;VLOOKUP(X1438,Table9[],7,0),AC1438
+AB1438+Z1438+VLOOKUP(X1438,Table9[],4,0),AC1438+AB1438+Z1438),AC1438
+AB1438+Z1438)))</f>
        <v>#VALUE!</v>
      </c>
      <c r="AE1438" s="42"/>
      <c r="AF1438" s="15" t="str">
        <f>IFERROR(IF(COUNTIF(Table9[MM Year],X1438),
IF(AD1438&lt;VLOOKUP(X1438,Table9[],7,0),AD1438
+VLOOKUP(X1438,Table9[],4,0),AD1438),AD1438
),"")</f>
        <v/>
      </c>
      <c r="AG1438" s="5"/>
      <c r="AH1438" s="5"/>
      <c r="AI1438" s="5"/>
      <c r="AJ1438" s="6"/>
      <c r="AK1438" s="6"/>
      <c r="AL1438" s="12" t="str">
        <f t="shared" si="227"/>
        <v/>
      </c>
      <c r="AM1438" s="5"/>
      <c r="AN1438" s="27" t="str">
        <f t="shared" si="228"/>
        <v/>
      </c>
      <c r="AO1438" s="5"/>
      <c r="AP1438" s="5"/>
      <c r="AQ1438" s="6"/>
      <c r="AR1438" s="12" t="str">
        <f t="shared" si="229"/>
        <v/>
      </c>
      <c r="AS1438" s="6"/>
      <c r="AT1438" s="5"/>
      <c r="AU1438" s="53"/>
      <c r="AV1438" s="53"/>
      <c r="AW1438" s="54"/>
      <c r="AX1438" s="15" t="str">
        <f t="shared" si="230"/>
        <v/>
      </c>
      <c r="AY1438" s="5"/>
      <c r="AZ1438" s="27" t="str">
        <f>IFERROR(VLOOKUP(AY1438,vlookup!A$2:I$331,2,FALSE),"")</f>
        <v/>
      </c>
      <c r="BA1438" s="27" t="str">
        <f>IFERROR(VLOOKUP(AY1438,vlookup!A$2:I$331,3,FALSE),"")</f>
        <v/>
      </c>
      <c r="BB1438" s="5"/>
      <c r="BC1438" s="27" t="str">
        <f>IFERROR(VLOOKUP(BB1438,vlookup!D$2:E$331,2,FALSE),"")</f>
        <v/>
      </c>
      <c r="BD1438" s="5"/>
      <c r="BE1438" s="27" t="str">
        <f t="shared" si="231"/>
        <v/>
      </c>
      <c r="BF1438" s="27" t="str">
        <f>IFERROR(VLOOKUP(BE1438,vlookup!G$2:I$331,2,FALSE),"")</f>
        <v/>
      </c>
      <c r="BG1438" s="27" t="str">
        <f>IFERROR(VLOOKUP(BE1438,vlookup!G$2:I$331,3,FALSE),"")</f>
        <v/>
      </c>
      <c r="BH1438" s="5"/>
      <c r="BI1438" s="6"/>
      <c r="BJ1438" s="6"/>
      <c r="BK1438" s="6"/>
      <c r="BL1438" s="6"/>
    </row>
    <row r="1439" spans="1:64">
      <c r="A1439" s="4"/>
      <c r="B1439" s="5"/>
      <c r="C1439" s="27" t="str">
        <f>IFERROR(VLOOKUP(B1439,vlookup!A$2:I$331,2,FALSE),"")</f>
        <v/>
      </c>
      <c r="D1439" s="27" t="str">
        <f>IFERROR(VLOOKUP(B1439,vlookup!A$2:I$331,3,FALSE),"")</f>
        <v/>
      </c>
      <c r="E1439" s="5"/>
      <c r="F1439" s="27" t="str">
        <f>IFERROR(VLOOKUP(E1439,vlookup!D$2:E$331,2,FALSE),"")</f>
        <v/>
      </c>
      <c r="G1439" s="5"/>
      <c r="H1439" s="27" t="str">
        <f t="shared" si="222"/>
        <v/>
      </c>
      <c r="I1439" s="27" t="str">
        <f>IFERROR(VLOOKUP(H1439,vlookup!G$2:I$331,2,FALSE),"")</f>
        <v/>
      </c>
      <c r="J1439" s="27" t="str">
        <f>IFERROR(VLOOKUP(H1439,vlookup!G$2:I$331,3,FALSE),"")</f>
        <v/>
      </c>
      <c r="K1439" s="5"/>
      <c r="L1439" s="6"/>
      <c r="M1439" s="6"/>
      <c r="N1439" s="6"/>
      <c r="O1439" s="6"/>
      <c r="P1439" s="6"/>
      <c r="Q1439" s="14" t="str">
        <f t="shared" si="223"/>
        <v/>
      </c>
      <c r="R1439" s="5"/>
      <c r="S1439" s="6"/>
      <c r="T1439" s="6"/>
      <c r="U1439" s="5"/>
      <c r="V1439" s="45">
        <f t="shared" si="224"/>
        <v>0</v>
      </c>
      <c r="W1439" s="45">
        <f t="shared" si="225"/>
        <v>0</v>
      </c>
      <c r="X1439" s="45" t="e">
        <f t="shared" si="226"/>
        <v>#VALUE!</v>
      </c>
      <c r="Y1439" s="45">
        <f>IFERROR(VALUE(V1439),VLOOKUP(V1439,DayReplace[],2,0))</f>
        <v>0</v>
      </c>
      <c r="Z1439" s="45">
        <f>IF(V1439=0,1,
IF(OR(AND(COUNTIF(Table12[Normal and Leap Years],X1439),AA1439=3,Y1439=30),
AND(COUNTIF(Table9[MM Year],X1439),COUNTIF(Table13[Always 29-Day Months],AA1439),Y1439=30)),Y1439
-1,Y1439))</f>
        <v>1</v>
      </c>
      <c r="AA1439" s="45">
        <f>IFERROR(VALUE(W1439),VLOOKUP(W1439,MonthReplace[],2,0))</f>
        <v>0</v>
      </c>
      <c r="AB1439" s="45" t="e">
        <f>IF(COUNTIF(Table9[MM Year],X1439),VLOOKUP(AA1439,MonthSerial[],VLOOKUP(X1439,Table9[],3,0)+2,0),DATE(X1439,AA1439,0)-AC1439)</f>
        <v>#VALUE!</v>
      </c>
      <c r="AC1439" s="45" t="e">
        <f>IF(COUNTIF(Table9[MM Year],X1439),
VLOOKUP(X1439,Table9[],5,0),
DATE(X1439,1,0))</f>
        <v>#VALUE!</v>
      </c>
      <c r="AD1439" s="46" t="e">
        <f>IF(AA1439=0,DATE(YEAR(AC1439+1),7,16),
IF(V1439=0,IF(COUNTIF(Table9[MM Year],X1439),AC1439+AB1439+Z1439+15-DAY(AC1439+AB1439+Z1439+15)+16,AC1439+AB1439+Z1439-DAY(AC1439+AB1439+Z1439)+16),
IF(COUNTIF(Table9[MM Year],X1439),
IF(AC1439+AB1439+Z1439&lt;VLOOKUP(X1439,Table9[],7,0),AC1439
+AB1439+Z1439+VLOOKUP(X1439,Table9[],4,0),AC1439+AB1439+Z1439),AC1439
+AB1439+Z1439)))</f>
        <v>#VALUE!</v>
      </c>
      <c r="AE1439" s="42"/>
      <c r="AF1439" s="15" t="str">
        <f>IFERROR(IF(COUNTIF(Table9[MM Year],X1439),
IF(AD1439&lt;VLOOKUP(X1439,Table9[],7,0),AD1439
+VLOOKUP(X1439,Table9[],4,0),AD1439),AD1439
),"")</f>
        <v/>
      </c>
      <c r="AG1439" s="5"/>
      <c r="AH1439" s="5"/>
      <c r="AI1439" s="5"/>
      <c r="AJ1439" s="6"/>
      <c r="AK1439" s="6"/>
      <c r="AL1439" s="12" t="str">
        <f t="shared" si="227"/>
        <v/>
      </c>
      <c r="AM1439" s="5"/>
      <c r="AN1439" s="27" t="str">
        <f t="shared" si="228"/>
        <v/>
      </c>
      <c r="AO1439" s="5"/>
      <c r="AP1439" s="5"/>
      <c r="AQ1439" s="6"/>
      <c r="AR1439" s="12" t="str">
        <f t="shared" si="229"/>
        <v/>
      </c>
      <c r="AS1439" s="6"/>
      <c r="AT1439" s="5"/>
      <c r="AU1439" s="53"/>
      <c r="AV1439" s="53"/>
      <c r="AW1439" s="54"/>
      <c r="AX1439" s="15" t="str">
        <f t="shared" si="230"/>
        <v/>
      </c>
      <c r="AY1439" s="5"/>
      <c r="AZ1439" s="27" t="str">
        <f>IFERROR(VLOOKUP(AY1439,vlookup!A$2:I$331,2,FALSE),"")</f>
        <v/>
      </c>
      <c r="BA1439" s="27" t="str">
        <f>IFERROR(VLOOKUP(AY1439,vlookup!A$2:I$331,3,FALSE),"")</f>
        <v/>
      </c>
      <c r="BB1439" s="5"/>
      <c r="BC1439" s="27" t="str">
        <f>IFERROR(VLOOKUP(BB1439,vlookup!D$2:E$331,2,FALSE),"")</f>
        <v/>
      </c>
      <c r="BD1439" s="5"/>
      <c r="BE1439" s="27" t="str">
        <f t="shared" si="231"/>
        <v/>
      </c>
      <c r="BF1439" s="27" t="str">
        <f>IFERROR(VLOOKUP(BE1439,vlookup!G$2:I$331,2,FALSE),"")</f>
        <v/>
      </c>
      <c r="BG1439" s="27" t="str">
        <f>IFERROR(VLOOKUP(BE1439,vlookup!G$2:I$331,3,FALSE),"")</f>
        <v/>
      </c>
      <c r="BH1439" s="5"/>
      <c r="BI1439" s="6"/>
      <c r="BJ1439" s="6"/>
      <c r="BK1439" s="6"/>
      <c r="BL1439" s="6"/>
    </row>
    <row r="1440" spans="1:64">
      <c r="A1440" s="4"/>
      <c r="B1440" s="5"/>
      <c r="C1440" s="27" t="str">
        <f>IFERROR(VLOOKUP(B1440,vlookup!A$2:I$331,2,FALSE),"")</f>
        <v/>
      </c>
      <c r="D1440" s="27" t="str">
        <f>IFERROR(VLOOKUP(B1440,vlookup!A$2:I$331,3,FALSE),"")</f>
        <v/>
      </c>
      <c r="E1440" s="5"/>
      <c r="F1440" s="27" t="str">
        <f>IFERROR(VLOOKUP(E1440,vlookup!D$2:E$331,2,FALSE),"")</f>
        <v/>
      </c>
      <c r="G1440" s="5"/>
      <c r="H1440" s="27" t="str">
        <f t="shared" si="222"/>
        <v/>
      </c>
      <c r="I1440" s="27" t="str">
        <f>IFERROR(VLOOKUP(H1440,vlookup!G$2:I$331,2,FALSE),"")</f>
        <v/>
      </c>
      <c r="J1440" s="27" t="str">
        <f>IFERROR(VLOOKUP(H1440,vlookup!G$2:I$331,3,FALSE),"")</f>
        <v/>
      </c>
      <c r="K1440" s="5"/>
      <c r="L1440" s="6"/>
      <c r="M1440" s="6"/>
      <c r="N1440" s="6"/>
      <c r="O1440" s="6"/>
      <c r="P1440" s="6"/>
      <c r="Q1440" s="14" t="str">
        <f t="shared" si="223"/>
        <v/>
      </c>
      <c r="R1440" s="5"/>
      <c r="S1440" s="6"/>
      <c r="T1440" s="6"/>
      <c r="U1440" s="5"/>
      <c r="V1440" s="45">
        <f t="shared" si="224"/>
        <v>0</v>
      </c>
      <c r="W1440" s="45">
        <f t="shared" si="225"/>
        <v>0</v>
      </c>
      <c r="X1440" s="45" t="e">
        <f t="shared" si="226"/>
        <v>#VALUE!</v>
      </c>
      <c r="Y1440" s="45">
        <f>IFERROR(VALUE(V1440),VLOOKUP(V1440,DayReplace[],2,0))</f>
        <v>0</v>
      </c>
      <c r="Z1440" s="45">
        <f>IF(V1440=0,1,
IF(OR(AND(COUNTIF(Table12[Normal and Leap Years],X1440),AA1440=3,Y1440=30),
AND(COUNTIF(Table9[MM Year],X1440),COUNTIF(Table13[Always 29-Day Months],AA1440),Y1440=30)),Y1440
-1,Y1440))</f>
        <v>1</v>
      </c>
      <c r="AA1440" s="45">
        <f>IFERROR(VALUE(W1440),VLOOKUP(W1440,MonthReplace[],2,0))</f>
        <v>0</v>
      </c>
      <c r="AB1440" s="45" t="e">
        <f>IF(COUNTIF(Table9[MM Year],X1440),VLOOKUP(AA1440,MonthSerial[],VLOOKUP(X1440,Table9[],3,0)+2,0),DATE(X1440,AA1440,0)-AC1440)</f>
        <v>#VALUE!</v>
      </c>
      <c r="AC1440" s="45" t="e">
        <f>IF(COUNTIF(Table9[MM Year],X1440),
VLOOKUP(X1440,Table9[],5,0),
DATE(X1440,1,0))</f>
        <v>#VALUE!</v>
      </c>
      <c r="AD1440" s="46" t="e">
        <f>IF(AA1440=0,DATE(YEAR(AC1440+1),7,16),
IF(V1440=0,IF(COUNTIF(Table9[MM Year],X1440),AC1440+AB1440+Z1440+15-DAY(AC1440+AB1440+Z1440+15)+16,AC1440+AB1440+Z1440-DAY(AC1440+AB1440+Z1440)+16),
IF(COUNTIF(Table9[MM Year],X1440),
IF(AC1440+AB1440+Z1440&lt;VLOOKUP(X1440,Table9[],7,0),AC1440
+AB1440+Z1440+VLOOKUP(X1440,Table9[],4,0),AC1440+AB1440+Z1440),AC1440
+AB1440+Z1440)))</f>
        <v>#VALUE!</v>
      </c>
      <c r="AE1440" s="42"/>
      <c r="AF1440" s="15" t="str">
        <f>IFERROR(IF(COUNTIF(Table9[MM Year],X1440),
IF(AD1440&lt;VLOOKUP(X1440,Table9[],7,0),AD1440
+VLOOKUP(X1440,Table9[],4,0),AD1440),AD1440
),"")</f>
        <v/>
      </c>
      <c r="AG1440" s="5"/>
      <c r="AH1440" s="5"/>
      <c r="AI1440" s="5"/>
      <c r="AJ1440" s="6"/>
      <c r="AK1440" s="6"/>
      <c r="AL1440" s="12" t="str">
        <f t="shared" si="227"/>
        <v/>
      </c>
      <c r="AM1440" s="5"/>
      <c r="AN1440" s="27" t="str">
        <f t="shared" si="228"/>
        <v/>
      </c>
      <c r="AO1440" s="5"/>
      <c r="AP1440" s="5"/>
      <c r="AQ1440" s="6"/>
      <c r="AR1440" s="12" t="str">
        <f t="shared" si="229"/>
        <v/>
      </c>
      <c r="AS1440" s="6"/>
      <c r="AT1440" s="5"/>
      <c r="AU1440" s="53"/>
      <c r="AV1440" s="53"/>
      <c r="AW1440" s="54"/>
      <c r="AX1440" s="15" t="str">
        <f t="shared" si="230"/>
        <v/>
      </c>
      <c r="AY1440" s="5"/>
      <c r="AZ1440" s="27" t="str">
        <f>IFERROR(VLOOKUP(AY1440,vlookup!A$2:I$331,2,FALSE),"")</f>
        <v/>
      </c>
      <c r="BA1440" s="27" t="str">
        <f>IFERROR(VLOOKUP(AY1440,vlookup!A$2:I$331,3,FALSE),"")</f>
        <v/>
      </c>
      <c r="BB1440" s="5"/>
      <c r="BC1440" s="27" t="str">
        <f>IFERROR(VLOOKUP(BB1440,vlookup!D$2:E$331,2,FALSE),"")</f>
        <v/>
      </c>
      <c r="BD1440" s="5"/>
      <c r="BE1440" s="27" t="str">
        <f t="shared" si="231"/>
        <v/>
      </c>
      <c r="BF1440" s="27" t="str">
        <f>IFERROR(VLOOKUP(BE1440,vlookup!G$2:I$331,2,FALSE),"")</f>
        <v/>
      </c>
      <c r="BG1440" s="27" t="str">
        <f>IFERROR(VLOOKUP(BE1440,vlookup!G$2:I$331,3,FALSE),"")</f>
        <v/>
      </c>
      <c r="BH1440" s="5"/>
      <c r="BI1440" s="6"/>
      <c r="BJ1440" s="6"/>
      <c r="BK1440" s="6"/>
      <c r="BL1440" s="6"/>
    </row>
    <row r="1441" spans="1:64">
      <c r="A1441" s="4"/>
      <c r="B1441" s="5"/>
      <c r="C1441" s="27" t="str">
        <f>IFERROR(VLOOKUP(B1441,vlookup!A$2:I$331,2,FALSE),"")</f>
        <v/>
      </c>
      <c r="D1441" s="27" t="str">
        <f>IFERROR(VLOOKUP(B1441,vlookup!A$2:I$331,3,FALSE),"")</f>
        <v/>
      </c>
      <c r="E1441" s="5"/>
      <c r="F1441" s="27" t="str">
        <f>IFERROR(VLOOKUP(E1441,vlookup!D$2:E$331,2,FALSE),"")</f>
        <v/>
      </c>
      <c r="G1441" s="5"/>
      <c r="H1441" s="27" t="str">
        <f t="shared" si="222"/>
        <v/>
      </c>
      <c r="I1441" s="27" t="str">
        <f>IFERROR(VLOOKUP(H1441,vlookup!G$2:I$331,2,FALSE),"")</f>
        <v/>
      </c>
      <c r="J1441" s="27" t="str">
        <f>IFERROR(VLOOKUP(H1441,vlookup!G$2:I$331,3,FALSE),"")</f>
        <v/>
      </c>
      <c r="K1441" s="5"/>
      <c r="L1441" s="6"/>
      <c r="M1441" s="6"/>
      <c r="N1441" s="6"/>
      <c r="O1441" s="6"/>
      <c r="P1441" s="6"/>
      <c r="Q1441" s="14" t="str">
        <f t="shared" si="223"/>
        <v/>
      </c>
      <c r="R1441" s="5"/>
      <c r="S1441" s="6"/>
      <c r="T1441" s="6"/>
      <c r="U1441" s="5"/>
      <c r="V1441" s="45">
        <f t="shared" si="224"/>
        <v>0</v>
      </c>
      <c r="W1441" s="45">
        <f t="shared" si="225"/>
        <v>0</v>
      </c>
      <c r="X1441" s="45" t="e">
        <f t="shared" si="226"/>
        <v>#VALUE!</v>
      </c>
      <c r="Y1441" s="45">
        <f>IFERROR(VALUE(V1441),VLOOKUP(V1441,DayReplace[],2,0))</f>
        <v>0</v>
      </c>
      <c r="Z1441" s="45">
        <f>IF(V1441=0,1,
IF(OR(AND(COUNTIF(Table12[Normal and Leap Years],X1441),AA1441=3,Y1441=30),
AND(COUNTIF(Table9[MM Year],X1441),COUNTIF(Table13[Always 29-Day Months],AA1441),Y1441=30)),Y1441
-1,Y1441))</f>
        <v>1</v>
      </c>
      <c r="AA1441" s="45">
        <f>IFERROR(VALUE(W1441),VLOOKUP(W1441,MonthReplace[],2,0))</f>
        <v>0</v>
      </c>
      <c r="AB1441" s="45" t="e">
        <f>IF(COUNTIF(Table9[MM Year],X1441),VLOOKUP(AA1441,MonthSerial[],VLOOKUP(X1441,Table9[],3,0)+2,0),DATE(X1441,AA1441,0)-AC1441)</f>
        <v>#VALUE!</v>
      </c>
      <c r="AC1441" s="45" t="e">
        <f>IF(COUNTIF(Table9[MM Year],X1441),
VLOOKUP(X1441,Table9[],5,0),
DATE(X1441,1,0))</f>
        <v>#VALUE!</v>
      </c>
      <c r="AD1441" s="46" t="e">
        <f>IF(AA1441=0,DATE(YEAR(AC1441+1),7,16),
IF(V1441=0,IF(COUNTIF(Table9[MM Year],X1441),AC1441+AB1441+Z1441+15-DAY(AC1441+AB1441+Z1441+15)+16,AC1441+AB1441+Z1441-DAY(AC1441+AB1441+Z1441)+16),
IF(COUNTIF(Table9[MM Year],X1441),
IF(AC1441+AB1441+Z1441&lt;VLOOKUP(X1441,Table9[],7,0),AC1441
+AB1441+Z1441+VLOOKUP(X1441,Table9[],4,0),AC1441+AB1441+Z1441),AC1441
+AB1441+Z1441)))</f>
        <v>#VALUE!</v>
      </c>
      <c r="AE1441" s="42"/>
      <c r="AF1441" s="15" t="str">
        <f>IFERROR(IF(COUNTIF(Table9[MM Year],X1441),
IF(AD1441&lt;VLOOKUP(X1441,Table9[],7,0),AD1441
+VLOOKUP(X1441,Table9[],4,0),AD1441),AD1441
),"")</f>
        <v/>
      </c>
      <c r="AG1441" s="5"/>
      <c r="AH1441" s="5"/>
      <c r="AI1441" s="5"/>
      <c r="AJ1441" s="6"/>
      <c r="AK1441" s="6"/>
      <c r="AL1441" s="12" t="str">
        <f t="shared" si="227"/>
        <v/>
      </c>
      <c r="AM1441" s="5"/>
      <c r="AN1441" s="27" t="str">
        <f t="shared" si="228"/>
        <v/>
      </c>
      <c r="AO1441" s="5"/>
      <c r="AP1441" s="5"/>
      <c r="AQ1441" s="6"/>
      <c r="AR1441" s="12" t="str">
        <f t="shared" si="229"/>
        <v/>
      </c>
      <c r="AS1441" s="6"/>
      <c r="AT1441" s="5"/>
      <c r="AU1441" s="53"/>
      <c r="AV1441" s="53"/>
      <c r="AW1441" s="54"/>
      <c r="AX1441" s="15" t="str">
        <f t="shared" si="230"/>
        <v/>
      </c>
      <c r="AY1441" s="5"/>
      <c r="AZ1441" s="27" t="str">
        <f>IFERROR(VLOOKUP(AY1441,vlookup!A$2:I$331,2,FALSE),"")</f>
        <v/>
      </c>
      <c r="BA1441" s="27" t="str">
        <f>IFERROR(VLOOKUP(AY1441,vlookup!A$2:I$331,3,FALSE),"")</f>
        <v/>
      </c>
      <c r="BB1441" s="5"/>
      <c r="BC1441" s="27" t="str">
        <f>IFERROR(VLOOKUP(BB1441,vlookup!D$2:E$331,2,FALSE),"")</f>
        <v/>
      </c>
      <c r="BD1441" s="5"/>
      <c r="BE1441" s="27" t="str">
        <f t="shared" si="231"/>
        <v/>
      </c>
      <c r="BF1441" s="27" t="str">
        <f>IFERROR(VLOOKUP(BE1441,vlookup!G$2:I$331,2,FALSE),"")</f>
        <v/>
      </c>
      <c r="BG1441" s="27" t="str">
        <f>IFERROR(VLOOKUP(BE1441,vlookup!G$2:I$331,3,FALSE),"")</f>
        <v/>
      </c>
      <c r="BH1441" s="5"/>
      <c r="BI1441" s="6"/>
      <c r="BJ1441" s="6"/>
      <c r="BK1441" s="6"/>
      <c r="BL1441" s="6"/>
    </row>
    <row r="1442" spans="1:64">
      <c r="A1442" s="4"/>
      <c r="B1442" s="5"/>
      <c r="C1442" s="27" t="str">
        <f>IFERROR(VLOOKUP(B1442,vlookup!A$2:I$331,2,FALSE),"")</f>
        <v/>
      </c>
      <c r="D1442" s="27" t="str">
        <f>IFERROR(VLOOKUP(B1442,vlookup!A$2:I$331,3,FALSE),"")</f>
        <v/>
      </c>
      <c r="E1442" s="5"/>
      <c r="F1442" s="27" t="str">
        <f>IFERROR(VLOOKUP(E1442,vlookup!D$2:E$331,2,FALSE),"")</f>
        <v/>
      </c>
      <c r="G1442" s="5"/>
      <c r="H1442" s="27" t="str">
        <f t="shared" si="222"/>
        <v/>
      </c>
      <c r="I1442" s="27" t="str">
        <f>IFERROR(VLOOKUP(H1442,vlookup!G$2:I$331,2,FALSE),"")</f>
        <v/>
      </c>
      <c r="J1442" s="27" t="str">
        <f>IFERROR(VLOOKUP(H1442,vlookup!G$2:I$331,3,FALSE),"")</f>
        <v/>
      </c>
      <c r="K1442" s="5"/>
      <c r="L1442" s="6"/>
      <c r="M1442" s="6"/>
      <c r="N1442" s="6"/>
      <c r="O1442" s="6"/>
      <c r="P1442" s="6"/>
      <c r="Q1442" s="14" t="str">
        <f t="shared" si="223"/>
        <v/>
      </c>
      <c r="R1442" s="5"/>
      <c r="S1442" s="6"/>
      <c r="T1442" s="6"/>
      <c r="U1442" s="5"/>
      <c r="V1442" s="45">
        <f t="shared" si="224"/>
        <v>0</v>
      </c>
      <c r="W1442" s="45">
        <f t="shared" si="225"/>
        <v>0</v>
      </c>
      <c r="X1442" s="45" t="e">
        <f t="shared" si="226"/>
        <v>#VALUE!</v>
      </c>
      <c r="Y1442" s="45">
        <f>IFERROR(VALUE(V1442),VLOOKUP(V1442,DayReplace[],2,0))</f>
        <v>0</v>
      </c>
      <c r="Z1442" s="45">
        <f>IF(V1442=0,1,
IF(OR(AND(COUNTIF(Table12[Normal and Leap Years],X1442),AA1442=3,Y1442=30),
AND(COUNTIF(Table9[MM Year],X1442),COUNTIF(Table13[Always 29-Day Months],AA1442),Y1442=30)),Y1442
-1,Y1442))</f>
        <v>1</v>
      </c>
      <c r="AA1442" s="45">
        <f>IFERROR(VALUE(W1442),VLOOKUP(W1442,MonthReplace[],2,0))</f>
        <v>0</v>
      </c>
      <c r="AB1442" s="45" t="e">
        <f>IF(COUNTIF(Table9[MM Year],X1442),VLOOKUP(AA1442,MonthSerial[],VLOOKUP(X1442,Table9[],3,0)+2,0),DATE(X1442,AA1442,0)-AC1442)</f>
        <v>#VALUE!</v>
      </c>
      <c r="AC1442" s="45" t="e">
        <f>IF(COUNTIF(Table9[MM Year],X1442),
VLOOKUP(X1442,Table9[],5,0),
DATE(X1442,1,0))</f>
        <v>#VALUE!</v>
      </c>
      <c r="AD1442" s="46" t="e">
        <f>IF(AA1442=0,DATE(YEAR(AC1442+1),7,16),
IF(V1442=0,IF(COUNTIF(Table9[MM Year],X1442),AC1442+AB1442+Z1442+15-DAY(AC1442+AB1442+Z1442+15)+16,AC1442+AB1442+Z1442-DAY(AC1442+AB1442+Z1442)+16),
IF(COUNTIF(Table9[MM Year],X1442),
IF(AC1442+AB1442+Z1442&lt;VLOOKUP(X1442,Table9[],7,0),AC1442
+AB1442+Z1442+VLOOKUP(X1442,Table9[],4,0),AC1442+AB1442+Z1442),AC1442
+AB1442+Z1442)))</f>
        <v>#VALUE!</v>
      </c>
      <c r="AE1442" s="42"/>
      <c r="AF1442" s="15" t="str">
        <f>IFERROR(IF(COUNTIF(Table9[MM Year],X1442),
IF(AD1442&lt;VLOOKUP(X1442,Table9[],7,0),AD1442
+VLOOKUP(X1442,Table9[],4,0),AD1442),AD1442
),"")</f>
        <v/>
      </c>
      <c r="AG1442" s="5"/>
      <c r="AH1442" s="5"/>
      <c r="AI1442" s="5"/>
      <c r="AJ1442" s="6"/>
      <c r="AK1442" s="6"/>
      <c r="AL1442" s="12" t="str">
        <f t="shared" si="227"/>
        <v/>
      </c>
      <c r="AM1442" s="5"/>
      <c r="AN1442" s="27" t="str">
        <f t="shared" si="228"/>
        <v/>
      </c>
      <c r="AO1442" s="5"/>
      <c r="AP1442" s="5"/>
      <c r="AQ1442" s="6"/>
      <c r="AR1442" s="12" t="str">
        <f t="shared" si="229"/>
        <v/>
      </c>
      <c r="AS1442" s="6"/>
      <c r="AT1442" s="5"/>
      <c r="AU1442" s="53"/>
      <c r="AV1442" s="53"/>
      <c r="AW1442" s="54"/>
      <c r="AX1442" s="15" t="str">
        <f t="shared" si="230"/>
        <v/>
      </c>
      <c r="AY1442" s="5"/>
      <c r="AZ1442" s="27" t="str">
        <f>IFERROR(VLOOKUP(AY1442,vlookup!A$2:I$331,2,FALSE),"")</f>
        <v/>
      </c>
      <c r="BA1442" s="27" t="str">
        <f>IFERROR(VLOOKUP(AY1442,vlookup!A$2:I$331,3,FALSE),"")</f>
        <v/>
      </c>
      <c r="BB1442" s="5"/>
      <c r="BC1442" s="27" t="str">
        <f>IFERROR(VLOOKUP(BB1442,vlookup!D$2:E$331,2,FALSE),"")</f>
        <v/>
      </c>
      <c r="BD1442" s="5"/>
      <c r="BE1442" s="27" t="str">
        <f t="shared" si="231"/>
        <v/>
      </c>
      <c r="BF1442" s="27" t="str">
        <f>IFERROR(VLOOKUP(BE1442,vlookup!G$2:I$331,2,FALSE),"")</f>
        <v/>
      </c>
      <c r="BG1442" s="27" t="str">
        <f>IFERROR(VLOOKUP(BE1442,vlookup!G$2:I$331,3,FALSE),"")</f>
        <v/>
      </c>
      <c r="BH1442" s="5"/>
      <c r="BI1442" s="6"/>
      <c r="BJ1442" s="6"/>
      <c r="BK1442" s="6"/>
      <c r="BL1442" s="6"/>
    </row>
    <row r="1443" spans="1:64">
      <c r="A1443" s="4"/>
      <c r="B1443" s="5"/>
      <c r="C1443" s="27" t="str">
        <f>IFERROR(VLOOKUP(B1443,vlookup!A$2:I$331,2,FALSE),"")</f>
        <v/>
      </c>
      <c r="D1443" s="27" t="str">
        <f>IFERROR(VLOOKUP(B1443,vlookup!A$2:I$331,3,FALSE),"")</f>
        <v/>
      </c>
      <c r="E1443" s="5"/>
      <c r="F1443" s="27" t="str">
        <f>IFERROR(VLOOKUP(E1443,vlookup!D$2:E$331,2,FALSE),"")</f>
        <v/>
      </c>
      <c r="G1443" s="5"/>
      <c r="H1443" s="27" t="str">
        <f t="shared" si="222"/>
        <v/>
      </c>
      <c r="I1443" s="27" t="str">
        <f>IFERROR(VLOOKUP(H1443,vlookup!G$2:I$331,2,FALSE),"")</f>
        <v/>
      </c>
      <c r="J1443" s="27" t="str">
        <f>IFERROR(VLOOKUP(H1443,vlookup!G$2:I$331,3,FALSE),"")</f>
        <v/>
      </c>
      <c r="K1443" s="5"/>
      <c r="L1443" s="6"/>
      <c r="M1443" s="6"/>
      <c r="N1443" s="6"/>
      <c r="O1443" s="6"/>
      <c r="P1443" s="6"/>
      <c r="Q1443" s="14" t="str">
        <f t="shared" si="223"/>
        <v/>
      </c>
      <c r="R1443" s="5"/>
      <c r="S1443" s="6"/>
      <c r="T1443" s="6"/>
      <c r="U1443" s="5"/>
      <c r="V1443" s="45">
        <f t="shared" si="224"/>
        <v>0</v>
      </c>
      <c r="W1443" s="45">
        <f t="shared" si="225"/>
        <v>0</v>
      </c>
      <c r="X1443" s="45" t="e">
        <f t="shared" si="226"/>
        <v>#VALUE!</v>
      </c>
      <c r="Y1443" s="45">
        <f>IFERROR(VALUE(V1443),VLOOKUP(V1443,DayReplace[],2,0))</f>
        <v>0</v>
      </c>
      <c r="Z1443" s="45">
        <f>IF(V1443=0,1,
IF(OR(AND(COUNTIF(Table12[Normal and Leap Years],X1443),AA1443=3,Y1443=30),
AND(COUNTIF(Table9[MM Year],X1443),COUNTIF(Table13[Always 29-Day Months],AA1443),Y1443=30)),Y1443
-1,Y1443))</f>
        <v>1</v>
      </c>
      <c r="AA1443" s="45">
        <f>IFERROR(VALUE(W1443),VLOOKUP(W1443,MonthReplace[],2,0))</f>
        <v>0</v>
      </c>
      <c r="AB1443" s="45" t="e">
        <f>IF(COUNTIF(Table9[MM Year],X1443),VLOOKUP(AA1443,MonthSerial[],VLOOKUP(X1443,Table9[],3,0)+2,0),DATE(X1443,AA1443,0)-AC1443)</f>
        <v>#VALUE!</v>
      </c>
      <c r="AC1443" s="45" t="e">
        <f>IF(COUNTIF(Table9[MM Year],X1443),
VLOOKUP(X1443,Table9[],5,0),
DATE(X1443,1,0))</f>
        <v>#VALUE!</v>
      </c>
      <c r="AD1443" s="46" t="e">
        <f>IF(AA1443=0,DATE(YEAR(AC1443+1),7,16),
IF(V1443=0,IF(COUNTIF(Table9[MM Year],X1443),AC1443+AB1443+Z1443+15-DAY(AC1443+AB1443+Z1443+15)+16,AC1443+AB1443+Z1443-DAY(AC1443+AB1443+Z1443)+16),
IF(COUNTIF(Table9[MM Year],X1443),
IF(AC1443+AB1443+Z1443&lt;VLOOKUP(X1443,Table9[],7,0),AC1443
+AB1443+Z1443+VLOOKUP(X1443,Table9[],4,0),AC1443+AB1443+Z1443),AC1443
+AB1443+Z1443)))</f>
        <v>#VALUE!</v>
      </c>
      <c r="AE1443" s="42"/>
      <c r="AF1443" s="15" t="str">
        <f>IFERROR(IF(COUNTIF(Table9[MM Year],X1443),
IF(AD1443&lt;VLOOKUP(X1443,Table9[],7,0),AD1443
+VLOOKUP(X1443,Table9[],4,0),AD1443),AD1443
),"")</f>
        <v/>
      </c>
      <c r="AG1443" s="5"/>
      <c r="AH1443" s="5"/>
      <c r="AI1443" s="5"/>
      <c r="AJ1443" s="6"/>
      <c r="AK1443" s="6"/>
      <c r="AL1443" s="12" t="str">
        <f t="shared" si="227"/>
        <v/>
      </c>
      <c r="AM1443" s="5"/>
      <c r="AN1443" s="27" t="str">
        <f t="shared" si="228"/>
        <v/>
      </c>
      <c r="AO1443" s="5"/>
      <c r="AP1443" s="5"/>
      <c r="AQ1443" s="6"/>
      <c r="AR1443" s="12" t="str">
        <f t="shared" si="229"/>
        <v/>
      </c>
      <c r="AS1443" s="6"/>
      <c r="AT1443" s="5"/>
      <c r="AU1443" s="53"/>
      <c r="AV1443" s="53"/>
      <c r="AW1443" s="54"/>
      <c r="AX1443" s="15" t="str">
        <f t="shared" si="230"/>
        <v/>
      </c>
      <c r="AY1443" s="5"/>
      <c r="AZ1443" s="27" t="str">
        <f>IFERROR(VLOOKUP(AY1443,vlookup!A$2:I$331,2,FALSE),"")</f>
        <v/>
      </c>
      <c r="BA1443" s="27" t="str">
        <f>IFERROR(VLOOKUP(AY1443,vlookup!A$2:I$331,3,FALSE),"")</f>
        <v/>
      </c>
      <c r="BB1443" s="5"/>
      <c r="BC1443" s="27" t="str">
        <f>IFERROR(VLOOKUP(BB1443,vlookup!D$2:E$331,2,FALSE),"")</f>
        <v/>
      </c>
      <c r="BD1443" s="5"/>
      <c r="BE1443" s="27" t="str">
        <f t="shared" si="231"/>
        <v/>
      </c>
      <c r="BF1443" s="27" t="str">
        <f>IFERROR(VLOOKUP(BE1443,vlookup!G$2:I$331,2,FALSE),"")</f>
        <v/>
      </c>
      <c r="BG1443" s="27" t="str">
        <f>IFERROR(VLOOKUP(BE1443,vlookup!G$2:I$331,3,FALSE),"")</f>
        <v/>
      </c>
      <c r="BH1443" s="5"/>
      <c r="BI1443" s="6"/>
      <c r="BJ1443" s="6"/>
      <c r="BK1443" s="6"/>
      <c r="BL1443" s="6"/>
    </row>
    <row r="1444" spans="1:64">
      <c r="A1444" s="4"/>
      <c r="B1444" s="5"/>
      <c r="C1444" s="27" t="str">
        <f>IFERROR(VLOOKUP(B1444,vlookup!A$2:I$331,2,FALSE),"")</f>
        <v/>
      </c>
      <c r="D1444" s="27" t="str">
        <f>IFERROR(VLOOKUP(B1444,vlookup!A$2:I$331,3,FALSE),"")</f>
        <v/>
      </c>
      <c r="E1444" s="5"/>
      <c r="F1444" s="27" t="str">
        <f>IFERROR(VLOOKUP(E1444,vlookup!D$2:E$331,2,FALSE),"")</f>
        <v/>
      </c>
      <c r="G1444" s="5"/>
      <c r="H1444" s="27" t="str">
        <f t="shared" si="222"/>
        <v/>
      </c>
      <c r="I1444" s="27" t="str">
        <f>IFERROR(VLOOKUP(H1444,vlookup!G$2:I$331,2,FALSE),"")</f>
        <v/>
      </c>
      <c r="J1444" s="27" t="str">
        <f>IFERROR(VLOOKUP(H1444,vlookup!G$2:I$331,3,FALSE),"")</f>
        <v/>
      </c>
      <c r="K1444" s="5"/>
      <c r="L1444" s="6"/>
      <c r="M1444" s="6"/>
      <c r="N1444" s="6"/>
      <c r="O1444" s="6"/>
      <c r="P1444" s="6"/>
      <c r="Q1444" s="14" t="str">
        <f t="shared" si="223"/>
        <v/>
      </c>
      <c r="R1444" s="5"/>
      <c r="S1444" s="6"/>
      <c r="T1444" s="6"/>
      <c r="U1444" s="5"/>
      <c r="V1444" s="45">
        <f t="shared" si="224"/>
        <v>0</v>
      </c>
      <c r="W1444" s="45">
        <f t="shared" si="225"/>
        <v>0</v>
      </c>
      <c r="X1444" s="45" t="e">
        <f t="shared" si="226"/>
        <v>#VALUE!</v>
      </c>
      <c r="Y1444" s="45">
        <f>IFERROR(VALUE(V1444),VLOOKUP(V1444,DayReplace[],2,0))</f>
        <v>0</v>
      </c>
      <c r="Z1444" s="45">
        <f>IF(V1444=0,1,
IF(OR(AND(COUNTIF(Table12[Normal and Leap Years],X1444),AA1444=3,Y1444=30),
AND(COUNTIF(Table9[MM Year],X1444),COUNTIF(Table13[Always 29-Day Months],AA1444),Y1444=30)),Y1444
-1,Y1444))</f>
        <v>1</v>
      </c>
      <c r="AA1444" s="45">
        <f>IFERROR(VALUE(W1444),VLOOKUP(W1444,MonthReplace[],2,0))</f>
        <v>0</v>
      </c>
      <c r="AB1444" s="45" t="e">
        <f>IF(COUNTIF(Table9[MM Year],X1444),VLOOKUP(AA1444,MonthSerial[],VLOOKUP(X1444,Table9[],3,0)+2,0),DATE(X1444,AA1444,0)-AC1444)</f>
        <v>#VALUE!</v>
      </c>
      <c r="AC1444" s="45" t="e">
        <f>IF(COUNTIF(Table9[MM Year],X1444),
VLOOKUP(X1444,Table9[],5,0),
DATE(X1444,1,0))</f>
        <v>#VALUE!</v>
      </c>
      <c r="AD1444" s="46" t="e">
        <f>IF(AA1444=0,DATE(YEAR(AC1444+1),7,16),
IF(V1444=0,IF(COUNTIF(Table9[MM Year],X1444),AC1444+AB1444+Z1444+15-DAY(AC1444+AB1444+Z1444+15)+16,AC1444+AB1444+Z1444-DAY(AC1444+AB1444+Z1444)+16),
IF(COUNTIF(Table9[MM Year],X1444),
IF(AC1444+AB1444+Z1444&lt;VLOOKUP(X1444,Table9[],7,0),AC1444
+AB1444+Z1444+VLOOKUP(X1444,Table9[],4,0),AC1444+AB1444+Z1444),AC1444
+AB1444+Z1444)))</f>
        <v>#VALUE!</v>
      </c>
      <c r="AE1444" s="42"/>
      <c r="AF1444" s="15" t="str">
        <f>IFERROR(IF(COUNTIF(Table9[MM Year],X1444),
IF(AD1444&lt;VLOOKUP(X1444,Table9[],7,0),AD1444
+VLOOKUP(X1444,Table9[],4,0),AD1444),AD1444
),"")</f>
        <v/>
      </c>
      <c r="AG1444" s="5"/>
      <c r="AH1444" s="5"/>
      <c r="AI1444" s="5"/>
      <c r="AJ1444" s="6"/>
      <c r="AK1444" s="6"/>
      <c r="AL1444" s="12" t="str">
        <f t="shared" si="227"/>
        <v/>
      </c>
      <c r="AM1444" s="5"/>
      <c r="AN1444" s="27" t="str">
        <f t="shared" si="228"/>
        <v/>
      </c>
      <c r="AO1444" s="5"/>
      <c r="AP1444" s="5"/>
      <c r="AQ1444" s="6"/>
      <c r="AR1444" s="12" t="str">
        <f t="shared" si="229"/>
        <v/>
      </c>
      <c r="AS1444" s="6"/>
      <c r="AT1444" s="5"/>
      <c r="AU1444" s="53"/>
      <c r="AV1444" s="53"/>
      <c r="AW1444" s="54"/>
      <c r="AX1444" s="15" t="str">
        <f t="shared" si="230"/>
        <v/>
      </c>
      <c r="AY1444" s="5"/>
      <c r="AZ1444" s="27" t="str">
        <f>IFERROR(VLOOKUP(AY1444,vlookup!A$2:I$331,2,FALSE),"")</f>
        <v/>
      </c>
      <c r="BA1444" s="27" t="str">
        <f>IFERROR(VLOOKUP(AY1444,vlookup!A$2:I$331,3,FALSE),"")</f>
        <v/>
      </c>
      <c r="BB1444" s="5"/>
      <c r="BC1444" s="27" t="str">
        <f>IFERROR(VLOOKUP(BB1444,vlookup!D$2:E$331,2,FALSE),"")</f>
        <v/>
      </c>
      <c r="BD1444" s="5"/>
      <c r="BE1444" s="27" t="str">
        <f t="shared" si="231"/>
        <v/>
      </c>
      <c r="BF1444" s="27" t="str">
        <f>IFERROR(VLOOKUP(BE1444,vlookup!G$2:I$331,2,FALSE),"")</f>
        <v/>
      </c>
      <c r="BG1444" s="27" t="str">
        <f>IFERROR(VLOOKUP(BE1444,vlookup!G$2:I$331,3,FALSE),"")</f>
        <v/>
      </c>
      <c r="BH1444" s="5"/>
      <c r="BI1444" s="6"/>
      <c r="BJ1444" s="6"/>
      <c r="BK1444" s="6"/>
      <c r="BL1444" s="6"/>
    </row>
    <row r="1445" spans="1:64">
      <c r="A1445" s="4"/>
      <c r="B1445" s="5"/>
      <c r="C1445" s="27" t="str">
        <f>IFERROR(VLOOKUP(B1445,vlookup!A$2:I$331,2,FALSE),"")</f>
        <v/>
      </c>
      <c r="D1445" s="27" t="str">
        <f>IFERROR(VLOOKUP(B1445,vlookup!A$2:I$331,3,FALSE),"")</f>
        <v/>
      </c>
      <c r="E1445" s="5"/>
      <c r="F1445" s="27" t="str">
        <f>IFERROR(VLOOKUP(E1445,vlookup!D$2:E$331,2,FALSE),"")</f>
        <v/>
      </c>
      <c r="G1445" s="5"/>
      <c r="H1445" s="27" t="str">
        <f t="shared" si="222"/>
        <v/>
      </c>
      <c r="I1445" s="27" t="str">
        <f>IFERROR(VLOOKUP(H1445,vlookup!G$2:I$331,2,FALSE),"")</f>
        <v/>
      </c>
      <c r="J1445" s="27" t="str">
        <f>IFERROR(VLOOKUP(H1445,vlookup!G$2:I$331,3,FALSE),"")</f>
        <v/>
      </c>
      <c r="K1445" s="5"/>
      <c r="L1445" s="6"/>
      <c r="M1445" s="6"/>
      <c r="N1445" s="6"/>
      <c r="O1445" s="6"/>
      <c r="P1445" s="6"/>
      <c r="Q1445" s="14" t="str">
        <f t="shared" si="223"/>
        <v/>
      </c>
      <c r="R1445" s="5"/>
      <c r="S1445" s="6"/>
      <c r="T1445" s="6"/>
      <c r="U1445" s="5"/>
      <c r="V1445" s="45">
        <f t="shared" si="224"/>
        <v>0</v>
      </c>
      <c r="W1445" s="45">
        <f t="shared" si="225"/>
        <v>0</v>
      </c>
      <c r="X1445" s="45" t="e">
        <f t="shared" si="226"/>
        <v>#VALUE!</v>
      </c>
      <c r="Y1445" s="45">
        <f>IFERROR(VALUE(V1445),VLOOKUP(V1445,DayReplace[],2,0))</f>
        <v>0</v>
      </c>
      <c r="Z1445" s="45">
        <f>IF(V1445=0,1,
IF(OR(AND(COUNTIF(Table12[Normal and Leap Years],X1445),AA1445=3,Y1445=30),
AND(COUNTIF(Table9[MM Year],X1445),COUNTIF(Table13[Always 29-Day Months],AA1445),Y1445=30)),Y1445
-1,Y1445))</f>
        <v>1</v>
      </c>
      <c r="AA1445" s="45">
        <f>IFERROR(VALUE(W1445),VLOOKUP(W1445,MonthReplace[],2,0))</f>
        <v>0</v>
      </c>
      <c r="AB1445" s="45" t="e">
        <f>IF(COUNTIF(Table9[MM Year],X1445),VLOOKUP(AA1445,MonthSerial[],VLOOKUP(X1445,Table9[],3,0)+2,0),DATE(X1445,AA1445,0)-AC1445)</f>
        <v>#VALUE!</v>
      </c>
      <c r="AC1445" s="45" t="e">
        <f>IF(COUNTIF(Table9[MM Year],X1445),
VLOOKUP(X1445,Table9[],5,0),
DATE(X1445,1,0))</f>
        <v>#VALUE!</v>
      </c>
      <c r="AD1445" s="46" t="e">
        <f>IF(AA1445=0,DATE(YEAR(AC1445+1),7,16),
IF(V1445=0,IF(COUNTIF(Table9[MM Year],X1445),AC1445+AB1445+Z1445+15-DAY(AC1445+AB1445+Z1445+15)+16,AC1445+AB1445+Z1445-DAY(AC1445+AB1445+Z1445)+16),
IF(COUNTIF(Table9[MM Year],X1445),
IF(AC1445+AB1445+Z1445&lt;VLOOKUP(X1445,Table9[],7,0),AC1445
+AB1445+Z1445+VLOOKUP(X1445,Table9[],4,0),AC1445+AB1445+Z1445),AC1445
+AB1445+Z1445)))</f>
        <v>#VALUE!</v>
      </c>
      <c r="AE1445" s="42"/>
      <c r="AF1445" s="15" t="str">
        <f>IFERROR(IF(COUNTIF(Table9[MM Year],X1445),
IF(AD1445&lt;VLOOKUP(X1445,Table9[],7,0),AD1445
+VLOOKUP(X1445,Table9[],4,0),AD1445),AD1445
),"")</f>
        <v/>
      </c>
      <c r="AG1445" s="5"/>
      <c r="AH1445" s="5"/>
      <c r="AI1445" s="5"/>
      <c r="AJ1445" s="6"/>
      <c r="AK1445" s="6"/>
      <c r="AL1445" s="12" t="str">
        <f t="shared" si="227"/>
        <v/>
      </c>
      <c r="AM1445" s="5"/>
      <c r="AN1445" s="27" t="str">
        <f t="shared" si="228"/>
        <v/>
      </c>
      <c r="AO1445" s="5"/>
      <c r="AP1445" s="5"/>
      <c r="AQ1445" s="6"/>
      <c r="AR1445" s="12" t="str">
        <f t="shared" si="229"/>
        <v/>
      </c>
      <c r="AS1445" s="6"/>
      <c r="AT1445" s="5"/>
      <c r="AU1445" s="53"/>
      <c r="AV1445" s="53"/>
      <c r="AW1445" s="54"/>
      <c r="AX1445" s="15" t="str">
        <f t="shared" si="230"/>
        <v/>
      </c>
      <c r="AY1445" s="5"/>
      <c r="AZ1445" s="27" t="str">
        <f>IFERROR(VLOOKUP(AY1445,vlookup!A$2:I$331,2,FALSE),"")</f>
        <v/>
      </c>
      <c r="BA1445" s="27" t="str">
        <f>IFERROR(VLOOKUP(AY1445,vlookup!A$2:I$331,3,FALSE),"")</f>
        <v/>
      </c>
      <c r="BB1445" s="5"/>
      <c r="BC1445" s="27" t="str">
        <f>IFERROR(VLOOKUP(BB1445,vlookup!D$2:E$331,2,FALSE),"")</f>
        <v/>
      </c>
      <c r="BD1445" s="5"/>
      <c r="BE1445" s="27" t="str">
        <f t="shared" si="231"/>
        <v/>
      </c>
      <c r="BF1445" s="27" t="str">
        <f>IFERROR(VLOOKUP(BE1445,vlookup!G$2:I$331,2,FALSE),"")</f>
        <v/>
      </c>
      <c r="BG1445" s="27" t="str">
        <f>IFERROR(VLOOKUP(BE1445,vlookup!G$2:I$331,3,FALSE),"")</f>
        <v/>
      </c>
      <c r="BH1445" s="5"/>
      <c r="BI1445" s="6"/>
      <c r="BJ1445" s="6"/>
      <c r="BK1445" s="6"/>
      <c r="BL1445" s="6"/>
    </row>
    <row r="1446" spans="1:64">
      <c r="A1446" s="4"/>
      <c r="B1446" s="5"/>
      <c r="C1446" s="27" t="str">
        <f>IFERROR(VLOOKUP(B1446,vlookup!A$2:I$331,2,FALSE),"")</f>
        <v/>
      </c>
      <c r="D1446" s="27" t="str">
        <f>IFERROR(VLOOKUP(B1446,vlookup!A$2:I$331,3,FALSE),"")</f>
        <v/>
      </c>
      <c r="E1446" s="5"/>
      <c r="F1446" s="27" t="str">
        <f>IFERROR(VLOOKUP(E1446,vlookup!D$2:E$331,2,FALSE),"")</f>
        <v/>
      </c>
      <c r="G1446" s="5"/>
      <c r="H1446" s="27" t="str">
        <f t="shared" si="222"/>
        <v/>
      </c>
      <c r="I1446" s="27" t="str">
        <f>IFERROR(VLOOKUP(H1446,vlookup!G$2:I$331,2,FALSE),"")</f>
        <v/>
      </c>
      <c r="J1446" s="27" t="str">
        <f>IFERROR(VLOOKUP(H1446,vlookup!G$2:I$331,3,FALSE),"")</f>
        <v/>
      </c>
      <c r="K1446" s="5"/>
      <c r="L1446" s="6"/>
      <c r="M1446" s="6"/>
      <c r="N1446" s="6"/>
      <c r="O1446" s="6"/>
      <c r="P1446" s="6"/>
      <c r="Q1446" s="14" t="str">
        <f t="shared" si="223"/>
        <v/>
      </c>
      <c r="R1446" s="5"/>
      <c r="S1446" s="6"/>
      <c r="T1446" s="6"/>
      <c r="U1446" s="5"/>
      <c r="V1446" s="45">
        <f t="shared" si="224"/>
        <v>0</v>
      </c>
      <c r="W1446" s="45">
        <f t="shared" si="225"/>
        <v>0</v>
      </c>
      <c r="X1446" s="45" t="e">
        <f t="shared" si="226"/>
        <v>#VALUE!</v>
      </c>
      <c r="Y1446" s="45">
        <f>IFERROR(VALUE(V1446),VLOOKUP(V1446,DayReplace[],2,0))</f>
        <v>0</v>
      </c>
      <c r="Z1446" s="45">
        <f>IF(V1446=0,1,
IF(OR(AND(COUNTIF(Table12[Normal and Leap Years],X1446),AA1446=3,Y1446=30),
AND(COUNTIF(Table9[MM Year],X1446),COUNTIF(Table13[Always 29-Day Months],AA1446),Y1446=30)),Y1446
-1,Y1446))</f>
        <v>1</v>
      </c>
      <c r="AA1446" s="45">
        <f>IFERROR(VALUE(W1446),VLOOKUP(W1446,MonthReplace[],2,0))</f>
        <v>0</v>
      </c>
      <c r="AB1446" s="45" t="e">
        <f>IF(COUNTIF(Table9[MM Year],X1446),VLOOKUP(AA1446,MonthSerial[],VLOOKUP(X1446,Table9[],3,0)+2,0),DATE(X1446,AA1446,0)-AC1446)</f>
        <v>#VALUE!</v>
      </c>
      <c r="AC1446" s="45" t="e">
        <f>IF(COUNTIF(Table9[MM Year],X1446),
VLOOKUP(X1446,Table9[],5,0),
DATE(X1446,1,0))</f>
        <v>#VALUE!</v>
      </c>
      <c r="AD1446" s="46" t="e">
        <f>IF(AA1446=0,DATE(YEAR(AC1446+1),7,16),
IF(V1446=0,IF(COUNTIF(Table9[MM Year],X1446),AC1446+AB1446+Z1446+15-DAY(AC1446+AB1446+Z1446+15)+16,AC1446+AB1446+Z1446-DAY(AC1446+AB1446+Z1446)+16),
IF(COUNTIF(Table9[MM Year],X1446),
IF(AC1446+AB1446+Z1446&lt;VLOOKUP(X1446,Table9[],7,0),AC1446
+AB1446+Z1446+VLOOKUP(X1446,Table9[],4,0),AC1446+AB1446+Z1446),AC1446
+AB1446+Z1446)))</f>
        <v>#VALUE!</v>
      </c>
      <c r="AE1446" s="42"/>
      <c r="AF1446" s="15" t="str">
        <f>IFERROR(IF(COUNTIF(Table9[MM Year],X1446),
IF(AD1446&lt;VLOOKUP(X1446,Table9[],7,0),AD1446
+VLOOKUP(X1446,Table9[],4,0),AD1446),AD1446
),"")</f>
        <v/>
      </c>
      <c r="AG1446" s="5"/>
      <c r="AH1446" s="5"/>
      <c r="AI1446" s="5"/>
      <c r="AJ1446" s="6"/>
      <c r="AK1446" s="6"/>
      <c r="AL1446" s="12" t="str">
        <f t="shared" si="227"/>
        <v/>
      </c>
      <c r="AM1446" s="5"/>
      <c r="AN1446" s="27" t="str">
        <f t="shared" si="228"/>
        <v/>
      </c>
      <c r="AO1446" s="5"/>
      <c r="AP1446" s="5"/>
      <c r="AQ1446" s="6"/>
      <c r="AR1446" s="12" t="str">
        <f t="shared" si="229"/>
        <v/>
      </c>
      <c r="AS1446" s="6"/>
      <c r="AT1446" s="5"/>
      <c r="AU1446" s="53"/>
      <c r="AV1446" s="53"/>
      <c r="AW1446" s="54"/>
      <c r="AX1446" s="15" t="str">
        <f t="shared" si="230"/>
        <v/>
      </c>
      <c r="AY1446" s="5"/>
      <c r="AZ1446" s="27" t="str">
        <f>IFERROR(VLOOKUP(AY1446,vlookup!A$2:I$331,2,FALSE),"")</f>
        <v/>
      </c>
      <c r="BA1446" s="27" t="str">
        <f>IFERROR(VLOOKUP(AY1446,vlookup!A$2:I$331,3,FALSE),"")</f>
        <v/>
      </c>
      <c r="BB1446" s="5"/>
      <c r="BC1446" s="27" t="str">
        <f>IFERROR(VLOOKUP(BB1446,vlookup!D$2:E$331,2,FALSE),"")</f>
        <v/>
      </c>
      <c r="BD1446" s="5"/>
      <c r="BE1446" s="27" t="str">
        <f t="shared" si="231"/>
        <v/>
      </c>
      <c r="BF1446" s="27" t="str">
        <f>IFERROR(VLOOKUP(BE1446,vlookup!G$2:I$331,2,FALSE),"")</f>
        <v/>
      </c>
      <c r="BG1446" s="27" t="str">
        <f>IFERROR(VLOOKUP(BE1446,vlookup!G$2:I$331,3,FALSE),"")</f>
        <v/>
      </c>
      <c r="BH1446" s="5"/>
      <c r="BI1446" s="6"/>
      <c r="BJ1446" s="6"/>
      <c r="BK1446" s="6"/>
      <c r="BL1446" s="6"/>
    </row>
    <row r="1447" spans="1:64">
      <c r="A1447" s="4"/>
      <c r="B1447" s="5"/>
      <c r="C1447" s="27" t="str">
        <f>IFERROR(VLOOKUP(B1447,vlookup!A$2:I$331,2,FALSE),"")</f>
        <v/>
      </c>
      <c r="D1447" s="27" t="str">
        <f>IFERROR(VLOOKUP(B1447,vlookup!A$2:I$331,3,FALSE),"")</f>
        <v/>
      </c>
      <c r="E1447" s="5"/>
      <c r="F1447" s="27" t="str">
        <f>IFERROR(VLOOKUP(E1447,vlookup!D$2:E$331,2,FALSE),"")</f>
        <v/>
      </c>
      <c r="G1447" s="5"/>
      <c r="H1447" s="27" t="str">
        <f t="shared" si="222"/>
        <v/>
      </c>
      <c r="I1447" s="27" t="str">
        <f>IFERROR(VLOOKUP(H1447,vlookup!G$2:I$331,2,FALSE),"")</f>
        <v/>
      </c>
      <c r="J1447" s="27" t="str">
        <f>IFERROR(VLOOKUP(H1447,vlookup!G$2:I$331,3,FALSE),"")</f>
        <v/>
      </c>
      <c r="K1447" s="5"/>
      <c r="L1447" s="6"/>
      <c r="M1447" s="6"/>
      <c r="N1447" s="6"/>
      <c r="O1447" s="6"/>
      <c r="P1447" s="6"/>
      <c r="Q1447" s="14" t="str">
        <f t="shared" si="223"/>
        <v/>
      </c>
      <c r="R1447" s="5"/>
      <c r="S1447" s="6"/>
      <c r="T1447" s="6"/>
      <c r="U1447" s="5"/>
      <c r="V1447" s="45">
        <f t="shared" si="224"/>
        <v>0</v>
      </c>
      <c r="W1447" s="45">
        <f t="shared" si="225"/>
        <v>0</v>
      </c>
      <c r="X1447" s="45" t="e">
        <f t="shared" si="226"/>
        <v>#VALUE!</v>
      </c>
      <c r="Y1447" s="45">
        <f>IFERROR(VALUE(V1447),VLOOKUP(V1447,DayReplace[],2,0))</f>
        <v>0</v>
      </c>
      <c r="Z1447" s="45">
        <f>IF(V1447=0,1,
IF(OR(AND(COUNTIF(Table12[Normal and Leap Years],X1447),AA1447=3,Y1447=30),
AND(COUNTIF(Table9[MM Year],X1447),COUNTIF(Table13[Always 29-Day Months],AA1447),Y1447=30)),Y1447
-1,Y1447))</f>
        <v>1</v>
      </c>
      <c r="AA1447" s="45">
        <f>IFERROR(VALUE(W1447),VLOOKUP(W1447,MonthReplace[],2,0))</f>
        <v>0</v>
      </c>
      <c r="AB1447" s="45" t="e">
        <f>IF(COUNTIF(Table9[MM Year],X1447),VLOOKUP(AA1447,MonthSerial[],VLOOKUP(X1447,Table9[],3,0)+2,0),DATE(X1447,AA1447,0)-AC1447)</f>
        <v>#VALUE!</v>
      </c>
      <c r="AC1447" s="45" t="e">
        <f>IF(COUNTIF(Table9[MM Year],X1447),
VLOOKUP(X1447,Table9[],5,0),
DATE(X1447,1,0))</f>
        <v>#VALUE!</v>
      </c>
      <c r="AD1447" s="46" t="e">
        <f>IF(AA1447=0,DATE(YEAR(AC1447+1),7,16),
IF(V1447=0,IF(COUNTIF(Table9[MM Year],X1447),AC1447+AB1447+Z1447+15-DAY(AC1447+AB1447+Z1447+15)+16,AC1447+AB1447+Z1447-DAY(AC1447+AB1447+Z1447)+16),
IF(COUNTIF(Table9[MM Year],X1447),
IF(AC1447+AB1447+Z1447&lt;VLOOKUP(X1447,Table9[],7,0),AC1447
+AB1447+Z1447+VLOOKUP(X1447,Table9[],4,0),AC1447+AB1447+Z1447),AC1447
+AB1447+Z1447)))</f>
        <v>#VALUE!</v>
      </c>
      <c r="AE1447" s="42"/>
      <c r="AF1447" s="15" t="str">
        <f>IFERROR(IF(COUNTIF(Table9[MM Year],X1447),
IF(AD1447&lt;VLOOKUP(X1447,Table9[],7,0),AD1447
+VLOOKUP(X1447,Table9[],4,0),AD1447),AD1447
),"")</f>
        <v/>
      </c>
      <c r="AG1447" s="5"/>
      <c r="AH1447" s="5"/>
      <c r="AI1447" s="5"/>
      <c r="AJ1447" s="6"/>
      <c r="AK1447" s="6"/>
      <c r="AL1447" s="12" t="str">
        <f t="shared" si="227"/>
        <v/>
      </c>
      <c r="AM1447" s="5"/>
      <c r="AN1447" s="27" t="str">
        <f t="shared" si="228"/>
        <v/>
      </c>
      <c r="AO1447" s="5"/>
      <c r="AP1447" s="5"/>
      <c r="AQ1447" s="6"/>
      <c r="AR1447" s="12" t="str">
        <f t="shared" si="229"/>
        <v/>
      </c>
      <c r="AS1447" s="6"/>
      <c r="AT1447" s="5"/>
      <c r="AU1447" s="53"/>
      <c r="AV1447" s="53"/>
      <c r="AW1447" s="54"/>
      <c r="AX1447" s="15" t="str">
        <f t="shared" si="230"/>
        <v/>
      </c>
      <c r="AY1447" s="5"/>
      <c r="AZ1447" s="27" t="str">
        <f>IFERROR(VLOOKUP(AY1447,vlookup!A$2:I$331,2,FALSE),"")</f>
        <v/>
      </c>
      <c r="BA1447" s="27" t="str">
        <f>IFERROR(VLOOKUP(AY1447,vlookup!A$2:I$331,3,FALSE),"")</f>
        <v/>
      </c>
      <c r="BB1447" s="5"/>
      <c r="BC1447" s="27" t="str">
        <f>IFERROR(VLOOKUP(BB1447,vlookup!D$2:E$331,2,FALSE),"")</f>
        <v/>
      </c>
      <c r="BD1447" s="5"/>
      <c r="BE1447" s="27" t="str">
        <f t="shared" si="231"/>
        <v/>
      </c>
      <c r="BF1447" s="27" t="str">
        <f>IFERROR(VLOOKUP(BE1447,vlookup!G$2:I$331,2,FALSE),"")</f>
        <v/>
      </c>
      <c r="BG1447" s="27" t="str">
        <f>IFERROR(VLOOKUP(BE1447,vlookup!G$2:I$331,3,FALSE),"")</f>
        <v/>
      </c>
      <c r="BH1447" s="5"/>
      <c r="BI1447" s="6"/>
      <c r="BJ1447" s="6"/>
      <c r="BK1447" s="6"/>
      <c r="BL1447" s="6"/>
    </row>
    <row r="1448" spans="1:64">
      <c r="A1448" s="4"/>
      <c r="B1448" s="5"/>
      <c r="C1448" s="27" t="str">
        <f>IFERROR(VLOOKUP(B1448,vlookup!A$2:I$331,2,FALSE),"")</f>
        <v/>
      </c>
      <c r="D1448" s="27" t="str">
        <f>IFERROR(VLOOKUP(B1448,vlookup!A$2:I$331,3,FALSE),"")</f>
        <v/>
      </c>
      <c r="E1448" s="5"/>
      <c r="F1448" s="27" t="str">
        <f>IFERROR(VLOOKUP(E1448,vlookup!D$2:E$331,2,FALSE),"")</f>
        <v/>
      </c>
      <c r="G1448" s="5"/>
      <c r="H1448" s="27" t="str">
        <f t="shared" si="222"/>
        <v/>
      </c>
      <c r="I1448" s="27" t="str">
        <f>IFERROR(VLOOKUP(H1448,vlookup!G$2:I$331,2,FALSE),"")</f>
        <v/>
      </c>
      <c r="J1448" s="27" t="str">
        <f>IFERROR(VLOOKUP(H1448,vlookup!G$2:I$331,3,FALSE),"")</f>
        <v/>
      </c>
      <c r="K1448" s="5"/>
      <c r="L1448" s="6"/>
      <c r="M1448" s="6"/>
      <c r="N1448" s="6"/>
      <c r="O1448" s="6"/>
      <c r="P1448" s="6"/>
      <c r="Q1448" s="14" t="str">
        <f t="shared" si="223"/>
        <v/>
      </c>
      <c r="R1448" s="5"/>
      <c r="S1448" s="6"/>
      <c r="T1448" s="6"/>
      <c r="U1448" s="5"/>
      <c r="V1448" s="45">
        <f t="shared" si="224"/>
        <v>0</v>
      </c>
      <c r="W1448" s="45">
        <f t="shared" si="225"/>
        <v>0</v>
      </c>
      <c r="X1448" s="45" t="e">
        <f t="shared" si="226"/>
        <v>#VALUE!</v>
      </c>
      <c r="Y1448" s="45">
        <f>IFERROR(VALUE(V1448),VLOOKUP(V1448,DayReplace[],2,0))</f>
        <v>0</v>
      </c>
      <c r="Z1448" s="45">
        <f>IF(V1448=0,1,
IF(OR(AND(COUNTIF(Table12[Normal and Leap Years],X1448),AA1448=3,Y1448=30),
AND(COUNTIF(Table9[MM Year],X1448),COUNTIF(Table13[Always 29-Day Months],AA1448),Y1448=30)),Y1448
-1,Y1448))</f>
        <v>1</v>
      </c>
      <c r="AA1448" s="45">
        <f>IFERROR(VALUE(W1448),VLOOKUP(W1448,MonthReplace[],2,0))</f>
        <v>0</v>
      </c>
      <c r="AB1448" s="45" t="e">
        <f>IF(COUNTIF(Table9[MM Year],X1448),VLOOKUP(AA1448,MonthSerial[],VLOOKUP(X1448,Table9[],3,0)+2,0),DATE(X1448,AA1448,0)-AC1448)</f>
        <v>#VALUE!</v>
      </c>
      <c r="AC1448" s="45" t="e">
        <f>IF(COUNTIF(Table9[MM Year],X1448),
VLOOKUP(X1448,Table9[],5,0),
DATE(X1448,1,0))</f>
        <v>#VALUE!</v>
      </c>
      <c r="AD1448" s="46" t="e">
        <f>IF(AA1448=0,DATE(YEAR(AC1448+1),7,16),
IF(V1448=0,IF(COUNTIF(Table9[MM Year],X1448),AC1448+AB1448+Z1448+15-DAY(AC1448+AB1448+Z1448+15)+16,AC1448+AB1448+Z1448-DAY(AC1448+AB1448+Z1448)+16),
IF(COUNTIF(Table9[MM Year],X1448),
IF(AC1448+AB1448+Z1448&lt;VLOOKUP(X1448,Table9[],7,0),AC1448
+AB1448+Z1448+VLOOKUP(X1448,Table9[],4,0),AC1448+AB1448+Z1448),AC1448
+AB1448+Z1448)))</f>
        <v>#VALUE!</v>
      </c>
      <c r="AE1448" s="42"/>
      <c r="AF1448" s="15" t="str">
        <f>IFERROR(IF(COUNTIF(Table9[MM Year],X1448),
IF(AD1448&lt;VLOOKUP(X1448,Table9[],7,0),AD1448
+VLOOKUP(X1448,Table9[],4,0),AD1448),AD1448
),"")</f>
        <v/>
      </c>
      <c r="AG1448" s="5"/>
      <c r="AH1448" s="5"/>
      <c r="AI1448" s="5"/>
      <c r="AJ1448" s="6"/>
      <c r="AK1448" s="6"/>
      <c r="AL1448" s="12" t="str">
        <f t="shared" si="227"/>
        <v/>
      </c>
      <c r="AM1448" s="5"/>
      <c r="AN1448" s="27" t="str">
        <f t="shared" si="228"/>
        <v/>
      </c>
      <c r="AO1448" s="5"/>
      <c r="AP1448" s="5"/>
      <c r="AQ1448" s="6"/>
      <c r="AR1448" s="12" t="str">
        <f t="shared" si="229"/>
        <v/>
      </c>
      <c r="AS1448" s="6"/>
      <c r="AT1448" s="5"/>
      <c r="AU1448" s="53"/>
      <c r="AV1448" s="53"/>
      <c r="AW1448" s="54"/>
      <c r="AX1448" s="15" t="str">
        <f t="shared" si="230"/>
        <v/>
      </c>
      <c r="AY1448" s="5"/>
      <c r="AZ1448" s="27" t="str">
        <f>IFERROR(VLOOKUP(AY1448,vlookup!A$2:I$331,2,FALSE),"")</f>
        <v/>
      </c>
      <c r="BA1448" s="27" t="str">
        <f>IFERROR(VLOOKUP(AY1448,vlookup!A$2:I$331,3,FALSE),"")</f>
        <v/>
      </c>
      <c r="BB1448" s="5"/>
      <c r="BC1448" s="27" t="str">
        <f>IFERROR(VLOOKUP(BB1448,vlookup!D$2:E$331,2,FALSE),"")</f>
        <v/>
      </c>
      <c r="BD1448" s="5"/>
      <c r="BE1448" s="27" t="str">
        <f t="shared" si="231"/>
        <v/>
      </c>
      <c r="BF1448" s="27" t="str">
        <f>IFERROR(VLOOKUP(BE1448,vlookup!G$2:I$331,2,FALSE),"")</f>
        <v/>
      </c>
      <c r="BG1448" s="27" t="str">
        <f>IFERROR(VLOOKUP(BE1448,vlookup!G$2:I$331,3,FALSE),"")</f>
        <v/>
      </c>
      <c r="BH1448" s="5"/>
      <c r="BI1448" s="6"/>
      <c r="BJ1448" s="6"/>
      <c r="BK1448" s="6"/>
      <c r="BL1448" s="6"/>
    </row>
    <row r="1449" spans="1:64">
      <c r="A1449" s="4"/>
      <c r="B1449" s="5"/>
      <c r="C1449" s="27" t="str">
        <f>IFERROR(VLOOKUP(B1449,vlookup!A$2:I$331,2,FALSE),"")</f>
        <v/>
      </c>
      <c r="D1449" s="27" t="str">
        <f>IFERROR(VLOOKUP(B1449,vlookup!A$2:I$331,3,FALSE),"")</f>
        <v/>
      </c>
      <c r="E1449" s="5"/>
      <c r="F1449" s="27" t="str">
        <f>IFERROR(VLOOKUP(E1449,vlookup!D$2:E$331,2,FALSE),"")</f>
        <v/>
      </c>
      <c r="G1449" s="5"/>
      <c r="H1449" s="27" t="str">
        <f t="shared" si="222"/>
        <v/>
      </c>
      <c r="I1449" s="27" t="str">
        <f>IFERROR(VLOOKUP(H1449,vlookup!G$2:I$331,2,FALSE),"")</f>
        <v/>
      </c>
      <c r="J1449" s="27" t="str">
        <f>IFERROR(VLOOKUP(H1449,vlookup!G$2:I$331,3,FALSE),"")</f>
        <v/>
      </c>
      <c r="K1449" s="5"/>
      <c r="L1449" s="6"/>
      <c r="M1449" s="6"/>
      <c r="N1449" s="6"/>
      <c r="O1449" s="6"/>
      <c r="P1449" s="6"/>
      <c r="Q1449" s="14" t="str">
        <f t="shared" si="223"/>
        <v/>
      </c>
      <c r="R1449" s="5"/>
      <c r="S1449" s="6"/>
      <c r="T1449" s="6"/>
      <c r="U1449" s="5"/>
      <c r="V1449" s="45">
        <f t="shared" si="224"/>
        <v>0</v>
      </c>
      <c r="W1449" s="45">
        <f t="shared" si="225"/>
        <v>0</v>
      </c>
      <c r="X1449" s="45" t="e">
        <f t="shared" si="226"/>
        <v>#VALUE!</v>
      </c>
      <c r="Y1449" s="45">
        <f>IFERROR(VALUE(V1449),VLOOKUP(V1449,DayReplace[],2,0))</f>
        <v>0</v>
      </c>
      <c r="Z1449" s="45">
        <f>IF(V1449=0,1,
IF(OR(AND(COUNTIF(Table12[Normal and Leap Years],X1449),AA1449=3,Y1449=30),
AND(COUNTIF(Table9[MM Year],X1449),COUNTIF(Table13[Always 29-Day Months],AA1449),Y1449=30)),Y1449
-1,Y1449))</f>
        <v>1</v>
      </c>
      <c r="AA1449" s="45">
        <f>IFERROR(VALUE(W1449),VLOOKUP(W1449,MonthReplace[],2,0))</f>
        <v>0</v>
      </c>
      <c r="AB1449" s="45" t="e">
        <f>IF(COUNTIF(Table9[MM Year],X1449),VLOOKUP(AA1449,MonthSerial[],VLOOKUP(X1449,Table9[],3,0)+2,0),DATE(X1449,AA1449,0)-AC1449)</f>
        <v>#VALUE!</v>
      </c>
      <c r="AC1449" s="45" t="e">
        <f>IF(COUNTIF(Table9[MM Year],X1449),
VLOOKUP(X1449,Table9[],5,0),
DATE(X1449,1,0))</f>
        <v>#VALUE!</v>
      </c>
      <c r="AD1449" s="46" t="e">
        <f>IF(AA1449=0,DATE(YEAR(AC1449+1),7,16),
IF(V1449=0,IF(COUNTIF(Table9[MM Year],X1449),AC1449+AB1449+Z1449+15-DAY(AC1449+AB1449+Z1449+15)+16,AC1449+AB1449+Z1449-DAY(AC1449+AB1449+Z1449)+16),
IF(COUNTIF(Table9[MM Year],X1449),
IF(AC1449+AB1449+Z1449&lt;VLOOKUP(X1449,Table9[],7,0),AC1449
+AB1449+Z1449+VLOOKUP(X1449,Table9[],4,0),AC1449+AB1449+Z1449),AC1449
+AB1449+Z1449)))</f>
        <v>#VALUE!</v>
      </c>
      <c r="AE1449" s="42"/>
      <c r="AF1449" s="15" t="str">
        <f>IFERROR(IF(COUNTIF(Table9[MM Year],X1449),
IF(AD1449&lt;VLOOKUP(X1449,Table9[],7,0),AD1449
+VLOOKUP(X1449,Table9[],4,0),AD1449),AD1449
),"")</f>
        <v/>
      </c>
      <c r="AG1449" s="5"/>
      <c r="AH1449" s="5"/>
      <c r="AI1449" s="5"/>
      <c r="AJ1449" s="6"/>
      <c r="AK1449" s="6"/>
      <c r="AL1449" s="12" t="str">
        <f t="shared" si="227"/>
        <v/>
      </c>
      <c r="AM1449" s="5"/>
      <c r="AN1449" s="27" t="str">
        <f t="shared" si="228"/>
        <v/>
      </c>
      <c r="AO1449" s="5"/>
      <c r="AP1449" s="5"/>
      <c r="AQ1449" s="6"/>
      <c r="AR1449" s="12" t="str">
        <f t="shared" si="229"/>
        <v/>
      </c>
      <c r="AS1449" s="6"/>
      <c r="AT1449" s="5"/>
      <c r="AU1449" s="53"/>
      <c r="AV1449" s="53"/>
      <c r="AW1449" s="54"/>
      <c r="AX1449" s="15" t="str">
        <f t="shared" si="230"/>
        <v/>
      </c>
      <c r="AY1449" s="5"/>
      <c r="AZ1449" s="27" t="str">
        <f>IFERROR(VLOOKUP(AY1449,vlookup!A$2:I$331,2,FALSE),"")</f>
        <v/>
      </c>
      <c r="BA1449" s="27" t="str">
        <f>IFERROR(VLOOKUP(AY1449,vlookup!A$2:I$331,3,FALSE),"")</f>
        <v/>
      </c>
      <c r="BB1449" s="5"/>
      <c r="BC1449" s="27" t="str">
        <f>IFERROR(VLOOKUP(BB1449,vlookup!D$2:E$331,2,FALSE),"")</f>
        <v/>
      </c>
      <c r="BD1449" s="5"/>
      <c r="BE1449" s="27" t="str">
        <f t="shared" si="231"/>
        <v/>
      </c>
      <c r="BF1449" s="27" t="str">
        <f>IFERROR(VLOOKUP(BE1449,vlookup!G$2:I$331,2,FALSE),"")</f>
        <v/>
      </c>
      <c r="BG1449" s="27" t="str">
        <f>IFERROR(VLOOKUP(BE1449,vlookup!G$2:I$331,3,FALSE),"")</f>
        <v/>
      </c>
      <c r="BH1449" s="5"/>
      <c r="BI1449" s="6"/>
      <c r="BJ1449" s="6"/>
      <c r="BK1449" s="6"/>
      <c r="BL1449" s="6"/>
    </row>
    <row r="1450" spans="1:64">
      <c r="A1450" s="4"/>
      <c r="B1450" s="5"/>
      <c r="C1450" s="27" t="str">
        <f>IFERROR(VLOOKUP(B1450,vlookup!A$2:I$331,2,FALSE),"")</f>
        <v/>
      </c>
      <c r="D1450" s="27" t="str">
        <f>IFERROR(VLOOKUP(B1450,vlookup!A$2:I$331,3,FALSE),"")</f>
        <v/>
      </c>
      <c r="E1450" s="5"/>
      <c r="F1450" s="27" t="str">
        <f>IFERROR(VLOOKUP(E1450,vlookup!D$2:E$331,2,FALSE),"")</f>
        <v/>
      </c>
      <c r="G1450" s="5"/>
      <c r="H1450" s="27" t="str">
        <f t="shared" si="222"/>
        <v/>
      </c>
      <c r="I1450" s="27" t="str">
        <f>IFERROR(VLOOKUP(H1450,vlookup!G$2:I$331,2,FALSE),"")</f>
        <v/>
      </c>
      <c r="J1450" s="27" t="str">
        <f>IFERROR(VLOOKUP(H1450,vlookup!G$2:I$331,3,FALSE),"")</f>
        <v/>
      </c>
      <c r="K1450" s="5"/>
      <c r="L1450" s="6"/>
      <c r="M1450" s="6"/>
      <c r="N1450" s="6"/>
      <c r="O1450" s="6"/>
      <c r="P1450" s="6"/>
      <c r="Q1450" s="14" t="str">
        <f t="shared" si="223"/>
        <v/>
      </c>
      <c r="R1450" s="5"/>
      <c r="S1450" s="6"/>
      <c r="T1450" s="6"/>
      <c r="U1450" s="5"/>
      <c r="V1450" s="45">
        <f t="shared" si="224"/>
        <v>0</v>
      </c>
      <c r="W1450" s="45">
        <f t="shared" si="225"/>
        <v>0</v>
      </c>
      <c r="X1450" s="45" t="e">
        <f t="shared" si="226"/>
        <v>#VALUE!</v>
      </c>
      <c r="Y1450" s="45">
        <f>IFERROR(VALUE(V1450),VLOOKUP(V1450,DayReplace[],2,0))</f>
        <v>0</v>
      </c>
      <c r="Z1450" s="45">
        <f>IF(V1450=0,1,
IF(OR(AND(COUNTIF(Table12[Normal and Leap Years],X1450),AA1450=3,Y1450=30),
AND(COUNTIF(Table9[MM Year],X1450),COUNTIF(Table13[Always 29-Day Months],AA1450),Y1450=30)),Y1450
-1,Y1450))</f>
        <v>1</v>
      </c>
      <c r="AA1450" s="45">
        <f>IFERROR(VALUE(W1450),VLOOKUP(W1450,MonthReplace[],2,0))</f>
        <v>0</v>
      </c>
      <c r="AB1450" s="45" t="e">
        <f>IF(COUNTIF(Table9[MM Year],X1450),VLOOKUP(AA1450,MonthSerial[],VLOOKUP(X1450,Table9[],3,0)+2,0),DATE(X1450,AA1450,0)-AC1450)</f>
        <v>#VALUE!</v>
      </c>
      <c r="AC1450" s="45" t="e">
        <f>IF(COUNTIF(Table9[MM Year],X1450),
VLOOKUP(X1450,Table9[],5,0),
DATE(X1450,1,0))</f>
        <v>#VALUE!</v>
      </c>
      <c r="AD1450" s="46" t="e">
        <f>IF(AA1450=0,DATE(YEAR(AC1450+1),7,16),
IF(V1450=0,IF(COUNTIF(Table9[MM Year],X1450),AC1450+AB1450+Z1450+15-DAY(AC1450+AB1450+Z1450+15)+16,AC1450+AB1450+Z1450-DAY(AC1450+AB1450+Z1450)+16),
IF(COUNTIF(Table9[MM Year],X1450),
IF(AC1450+AB1450+Z1450&lt;VLOOKUP(X1450,Table9[],7,0),AC1450
+AB1450+Z1450+VLOOKUP(X1450,Table9[],4,0),AC1450+AB1450+Z1450),AC1450
+AB1450+Z1450)))</f>
        <v>#VALUE!</v>
      </c>
      <c r="AE1450" s="42"/>
      <c r="AF1450" s="15" t="str">
        <f>IFERROR(IF(COUNTIF(Table9[MM Year],X1450),
IF(AD1450&lt;VLOOKUP(X1450,Table9[],7,0),AD1450
+VLOOKUP(X1450,Table9[],4,0),AD1450),AD1450
),"")</f>
        <v/>
      </c>
      <c r="AG1450" s="5"/>
      <c r="AH1450" s="5"/>
      <c r="AI1450" s="5"/>
      <c r="AJ1450" s="6"/>
      <c r="AK1450" s="6"/>
      <c r="AL1450" s="12" t="str">
        <f t="shared" si="227"/>
        <v/>
      </c>
      <c r="AM1450" s="5"/>
      <c r="AN1450" s="27" t="str">
        <f t="shared" si="228"/>
        <v/>
      </c>
      <c r="AO1450" s="5"/>
      <c r="AP1450" s="5"/>
      <c r="AQ1450" s="6"/>
      <c r="AR1450" s="12" t="str">
        <f t="shared" si="229"/>
        <v/>
      </c>
      <c r="AS1450" s="6"/>
      <c r="AT1450" s="5"/>
      <c r="AU1450" s="53"/>
      <c r="AV1450" s="53"/>
      <c r="AW1450" s="54"/>
      <c r="AX1450" s="15" t="str">
        <f t="shared" si="230"/>
        <v/>
      </c>
      <c r="AY1450" s="5"/>
      <c r="AZ1450" s="27" t="str">
        <f>IFERROR(VLOOKUP(AY1450,vlookup!A$2:I$331,2,FALSE),"")</f>
        <v/>
      </c>
      <c r="BA1450" s="27" t="str">
        <f>IFERROR(VLOOKUP(AY1450,vlookup!A$2:I$331,3,FALSE),"")</f>
        <v/>
      </c>
      <c r="BB1450" s="5"/>
      <c r="BC1450" s="27" t="str">
        <f>IFERROR(VLOOKUP(BB1450,vlookup!D$2:E$331,2,FALSE),"")</f>
        <v/>
      </c>
      <c r="BD1450" s="5"/>
      <c r="BE1450" s="27" t="str">
        <f t="shared" si="231"/>
        <v/>
      </c>
      <c r="BF1450" s="27" t="str">
        <f>IFERROR(VLOOKUP(BE1450,vlookup!G$2:I$331,2,FALSE),"")</f>
        <v/>
      </c>
      <c r="BG1450" s="27" t="str">
        <f>IFERROR(VLOOKUP(BE1450,vlookup!G$2:I$331,3,FALSE),"")</f>
        <v/>
      </c>
      <c r="BH1450" s="5"/>
      <c r="BI1450" s="6"/>
      <c r="BJ1450" s="6"/>
      <c r="BK1450" s="6"/>
      <c r="BL1450" s="6"/>
    </row>
    <row r="1451" spans="1:64">
      <c r="A1451" s="4"/>
      <c r="B1451" s="5"/>
      <c r="C1451" s="27" t="str">
        <f>IFERROR(VLOOKUP(B1451,vlookup!A$2:I$331,2,FALSE),"")</f>
        <v/>
      </c>
      <c r="D1451" s="27" t="str">
        <f>IFERROR(VLOOKUP(B1451,vlookup!A$2:I$331,3,FALSE),"")</f>
        <v/>
      </c>
      <c r="E1451" s="5"/>
      <c r="F1451" s="27" t="str">
        <f>IFERROR(VLOOKUP(E1451,vlookup!D$2:E$331,2,FALSE),"")</f>
        <v/>
      </c>
      <c r="G1451" s="5"/>
      <c r="H1451" s="27" t="str">
        <f t="shared" si="222"/>
        <v/>
      </c>
      <c r="I1451" s="27" t="str">
        <f>IFERROR(VLOOKUP(H1451,vlookup!G$2:I$331,2,FALSE),"")</f>
        <v/>
      </c>
      <c r="J1451" s="27" t="str">
        <f>IFERROR(VLOOKUP(H1451,vlookup!G$2:I$331,3,FALSE),"")</f>
        <v/>
      </c>
      <c r="K1451" s="5"/>
      <c r="L1451" s="6"/>
      <c r="M1451" s="6"/>
      <c r="N1451" s="6"/>
      <c r="O1451" s="6"/>
      <c r="P1451" s="6"/>
      <c r="Q1451" s="14" t="str">
        <f t="shared" si="223"/>
        <v/>
      </c>
      <c r="R1451" s="5"/>
      <c r="S1451" s="6"/>
      <c r="T1451" s="6"/>
      <c r="U1451" s="5"/>
      <c r="V1451" s="45">
        <f t="shared" si="224"/>
        <v>0</v>
      </c>
      <c r="W1451" s="45">
        <f t="shared" si="225"/>
        <v>0</v>
      </c>
      <c r="X1451" s="45" t="e">
        <f t="shared" si="226"/>
        <v>#VALUE!</v>
      </c>
      <c r="Y1451" s="45">
        <f>IFERROR(VALUE(V1451),VLOOKUP(V1451,DayReplace[],2,0))</f>
        <v>0</v>
      </c>
      <c r="Z1451" s="45">
        <f>IF(V1451=0,1,
IF(OR(AND(COUNTIF(Table12[Normal and Leap Years],X1451),AA1451=3,Y1451=30),
AND(COUNTIF(Table9[MM Year],X1451),COUNTIF(Table13[Always 29-Day Months],AA1451),Y1451=30)),Y1451
-1,Y1451))</f>
        <v>1</v>
      </c>
      <c r="AA1451" s="45">
        <f>IFERROR(VALUE(W1451),VLOOKUP(W1451,MonthReplace[],2,0))</f>
        <v>0</v>
      </c>
      <c r="AB1451" s="45" t="e">
        <f>IF(COUNTIF(Table9[MM Year],X1451),VLOOKUP(AA1451,MonthSerial[],VLOOKUP(X1451,Table9[],3,0)+2,0),DATE(X1451,AA1451,0)-AC1451)</f>
        <v>#VALUE!</v>
      </c>
      <c r="AC1451" s="45" t="e">
        <f>IF(COUNTIF(Table9[MM Year],X1451),
VLOOKUP(X1451,Table9[],5,0),
DATE(X1451,1,0))</f>
        <v>#VALUE!</v>
      </c>
      <c r="AD1451" s="46" t="e">
        <f>IF(AA1451=0,DATE(YEAR(AC1451+1),7,16),
IF(V1451=0,IF(COUNTIF(Table9[MM Year],X1451),AC1451+AB1451+Z1451+15-DAY(AC1451+AB1451+Z1451+15)+16,AC1451+AB1451+Z1451-DAY(AC1451+AB1451+Z1451)+16),
IF(COUNTIF(Table9[MM Year],X1451),
IF(AC1451+AB1451+Z1451&lt;VLOOKUP(X1451,Table9[],7,0),AC1451
+AB1451+Z1451+VLOOKUP(X1451,Table9[],4,0),AC1451+AB1451+Z1451),AC1451
+AB1451+Z1451)))</f>
        <v>#VALUE!</v>
      </c>
      <c r="AE1451" s="42"/>
      <c r="AF1451" s="15" t="str">
        <f>IFERROR(IF(COUNTIF(Table9[MM Year],X1451),
IF(AD1451&lt;VLOOKUP(X1451,Table9[],7,0),AD1451
+VLOOKUP(X1451,Table9[],4,0),AD1451),AD1451
),"")</f>
        <v/>
      </c>
      <c r="AG1451" s="5"/>
      <c r="AH1451" s="5"/>
      <c r="AI1451" s="5"/>
      <c r="AJ1451" s="6"/>
      <c r="AK1451" s="6"/>
      <c r="AL1451" s="12" t="str">
        <f t="shared" si="227"/>
        <v/>
      </c>
      <c r="AM1451" s="5"/>
      <c r="AN1451" s="27" t="str">
        <f t="shared" si="228"/>
        <v/>
      </c>
      <c r="AO1451" s="5"/>
      <c r="AP1451" s="5"/>
      <c r="AQ1451" s="6"/>
      <c r="AR1451" s="12" t="str">
        <f t="shared" si="229"/>
        <v/>
      </c>
      <c r="AS1451" s="6"/>
      <c r="AT1451" s="5"/>
      <c r="AU1451" s="53"/>
      <c r="AV1451" s="53"/>
      <c r="AW1451" s="54"/>
      <c r="AX1451" s="15" t="str">
        <f t="shared" si="230"/>
        <v/>
      </c>
      <c r="AY1451" s="5"/>
      <c r="AZ1451" s="27" t="str">
        <f>IFERROR(VLOOKUP(AY1451,vlookup!A$2:I$331,2,FALSE),"")</f>
        <v/>
      </c>
      <c r="BA1451" s="27" t="str">
        <f>IFERROR(VLOOKUP(AY1451,vlookup!A$2:I$331,3,FALSE),"")</f>
        <v/>
      </c>
      <c r="BB1451" s="5"/>
      <c r="BC1451" s="27" t="str">
        <f>IFERROR(VLOOKUP(BB1451,vlookup!D$2:E$331,2,FALSE),"")</f>
        <v/>
      </c>
      <c r="BD1451" s="5"/>
      <c r="BE1451" s="27" t="str">
        <f t="shared" si="231"/>
        <v/>
      </c>
      <c r="BF1451" s="27" t="str">
        <f>IFERROR(VLOOKUP(BE1451,vlookup!G$2:I$331,2,FALSE),"")</f>
        <v/>
      </c>
      <c r="BG1451" s="27" t="str">
        <f>IFERROR(VLOOKUP(BE1451,vlookup!G$2:I$331,3,FALSE),"")</f>
        <v/>
      </c>
      <c r="BH1451" s="5"/>
      <c r="BI1451" s="6"/>
      <c r="BJ1451" s="6"/>
      <c r="BK1451" s="6"/>
      <c r="BL1451" s="6"/>
    </row>
    <row r="1452" spans="1:64">
      <c r="A1452" s="4"/>
      <c r="B1452" s="5"/>
      <c r="C1452" s="27" t="str">
        <f>IFERROR(VLOOKUP(B1452,vlookup!A$2:I$331,2,FALSE),"")</f>
        <v/>
      </c>
      <c r="D1452" s="27" t="str">
        <f>IFERROR(VLOOKUP(B1452,vlookup!A$2:I$331,3,FALSE),"")</f>
        <v/>
      </c>
      <c r="E1452" s="5"/>
      <c r="F1452" s="27" t="str">
        <f>IFERROR(VLOOKUP(E1452,vlookup!D$2:E$331,2,FALSE),"")</f>
        <v/>
      </c>
      <c r="G1452" s="5"/>
      <c r="H1452" s="27" t="str">
        <f t="shared" si="222"/>
        <v/>
      </c>
      <c r="I1452" s="27" t="str">
        <f>IFERROR(VLOOKUP(H1452,vlookup!G$2:I$331,2,FALSE),"")</f>
        <v/>
      </c>
      <c r="J1452" s="27" t="str">
        <f>IFERROR(VLOOKUP(H1452,vlookup!G$2:I$331,3,FALSE),"")</f>
        <v/>
      </c>
      <c r="K1452" s="5"/>
      <c r="L1452" s="6"/>
      <c r="M1452" s="6"/>
      <c r="N1452" s="6"/>
      <c r="O1452" s="6"/>
      <c r="P1452" s="6"/>
      <c r="Q1452" s="14" t="str">
        <f t="shared" si="223"/>
        <v/>
      </c>
      <c r="R1452" s="5"/>
      <c r="S1452" s="6"/>
      <c r="T1452" s="6"/>
      <c r="U1452" s="5"/>
      <c r="V1452" s="45">
        <f t="shared" si="224"/>
        <v>0</v>
      </c>
      <c r="W1452" s="45">
        <f t="shared" si="225"/>
        <v>0</v>
      </c>
      <c r="X1452" s="45" t="e">
        <f t="shared" si="226"/>
        <v>#VALUE!</v>
      </c>
      <c r="Y1452" s="45">
        <f>IFERROR(VALUE(V1452),VLOOKUP(V1452,DayReplace[],2,0))</f>
        <v>0</v>
      </c>
      <c r="Z1452" s="45">
        <f>IF(V1452=0,1,
IF(OR(AND(COUNTIF(Table12[Normal and Leap Years],X1452),AA1452=3,Y1452=30),
AND(COUNTIF(Table9[MM Year],X1452),COUNTIF(Table13[Always 29-Day Months],AA1452),Y1452=30)),Y1452
-1,Y1452))</f>
        <v>1</v>
      </c>
      <c r="AA1452" s="45">
        <f>IFERROR(VALUE(W1452),VLOOKUP(W1452,MonthReplace[],2,0))</f>
        <v>0</v>
      </c>
      <c r="AB1452" s="45" t="e">
        <f>IF(COUNTIF(Table9[MM Year],X1452),VLOOKUP(AA1452,MonthSerial[],VLOOKUP(X1452,Table9[],3,0)+2,0),DATE(X1452,AA1452,0)-AC1452)</f>
        <v>#VALUE!</v>
      </c>
      <c r="AC1452" s="45" t="e">
        <f>IF(COUNTIF(Table9[MM Year],X1452),
VLOOKUP(X1452,Table9[],5,0),
DATE(X1452,1,0))</f>
        <v>#VALUE!</v>
      </c>
      <c r="AD1452" s="46" t="e">
        <f>IF(AA1452=0,DATE(YEAR(AC1452+1),7,16),
IF(V1452=0,IF(COUNTIF(Table9[MM Year],X1452),AC1452+AB1452+Z1452+15-DAY(AC1452+AB1452+Z1452+15)+16,AC1452+AB1452+Z1452-DAY(AC1452+AB1452+Z1452)+16),
IF(COUNTIF(Table9[MM Year],X1452),
IF(AC1452+AB1452+Z1452&lt;VLOOKUP(X1452,Table9[],7,0),AC1452
+AB1452+Z1452+VLOOKUP(X1452,Table9[],4,0),AC1452+AB1452+Z1452),AC1452
+AB1452+Z1452)))</f>
        <v>#VALUE!</v>
      </c>
      <c r="AE1452" s="42"/>
      <c r="AF1452" s="15" t="str">
        <f>IFERROR(IF(COUNTIF(Table9[MM Year],X1452),
IF(AD1452&lt;VLOOKUP(X1452,Table9[],7,0),AD1452
+VLOOKUP(X1452,Table9[],4,0),AD1452),AD1452
),"")</f>
        <v/>
      </c>
      <c r="AG1452" s="5"/>
      <c r="AH1452" s="5"/>
      <c r="AI1452" s="5"/>
      <c r="AJ1452" s="6"/>
      <c r="AK1452" s="6"/>
      <c r="AL1452" s="12" t="str">
        <f t="shared" si="227"/>
        <v/>
      </c>
      <c r="AM1452" s="5"/>
      <c r="AN1452" s="27" t="str">
        <f t="shared" si="228"/>
        <v/>
      </c>
      <c r="AO1452" s="5"/>
      <c r="AP1452" s="5"/>
      <c r="AQ1452" s="6"/>
      <c r="AR1452" s="12" t="str">
        <f t="shared" si="229"/>
        <v/>
      </c>
      <c r="AS1452" s="6"/>
      <c r="AT1452" s="5"/>
      <c r="AU1452" s="53"/>
      <c r="AV1452" s="53"/>
      <c r="AW1452" s="54"/>
      <c r="AX1452" s="15" t="str">
        <f t="shared" si="230"/>
        <v/>
      </c>
      <c r="AY1452" s="5"/>
      <c r="AZ1452" s="27" t="str">
        <f>IFERROR(VLOOKUP(AY1452,vlookup!A$2:I$331,2,FALSE),"")</f>
        <v/>
      </c>
      <c r="BA1452" s="27" t="str">
        <f>IFERROR(VLOOKUP(AY1452,vlookup!A$2:I$331,3,FALSE),"")</f>
        <v/>
      </c>
      <c r="BB1452" s="5"/>
      <c r="BC1452" s="27" t="str">
        <f>IFERROR(VLOOKUP(BB1452,vlookup!D$2:E$331,2,FALSE),"")</f>
        <v/>
      </c>
      <c r="BD1452" s="5"/>
      <c r="BE1452" s="27" t="str">
        <f t="shared" si="231"/>
        <v/>
      </c>
      <c r="BF1452" s="27" t="str">
        <f>IFERROR(VLOOKUP(BE1452,vlookup!G$2:I$331,2,FALSE),"")</f>
        <v/>
      </c>
      <c r="BG1452" s="27" t="str">
        <f>IFERROR(VLOOKUP(BE1452,vlookup!G$2:I$331,3,FALSE),"")</f>
        <v/>
      </c>
      <c r="BH1452" s="5"/>
      <c r="BI1452" s="6"/>
      <c r="BJ1452" s="6"/>
      <c r="BK1452" s="6"/>
      <c r="BL1452" s="6"/>
    </row>
    <row r="1453" spans="1:64">
      <c r="A1453" s="4"/>
      <c r="B1453" s="5"/>
      <c r="C1453" s="27" t="str">
        <f>IFERROR(VLOOKUP(B1453,vlookup!A$2:I$331,2,FALSE),"")</f>
        <v/>
      </c>
      <c r="D1453" s="27" t="str">
        <f>IFERROR(VLOOKUP(B1453,vlookup!A$2:I$331,3,FALSE),"")</f>
        <v/>
      </c>
      <c r="E1453" s="5"/>
      <c r="F1453" s="27" t="str">
        <f>IFERROR(VLOOKUP(E1453,vlookup!D$2:E$331,2,FALSE),"")</f>
        <v/>
      </c>
      <c r="G1453" s="5"/>
      <c r="H1453" s="27" t="str">
        <f t="shared" si="222"/>
        <v/>
      </c>
      <c r="I1453" s="27" t="str">
        <f>IFERROR(VLOOKUP(H1453,vlookup!G$2:I$331,2,FALSE),"")</f>
        <v/>
      </c>
      <c r="J1453" s="27" t="str">
        <f>IFERROR(VLOOKUP(H1453,vlookup!G$2:I$331,3,FALSE),"")</f>
        <v/>
      </c>
      <c r="K1453" s="5"/>
      <c r="L1453" s="6"/>
      <c r="M1453" s="6"/>
      <c r="N1453" s="6"/>
      <c r="O1453" s="6"/>
      <c r="P1453" s="6"/>
      <c r="Q1453" s="14" t="str">
        <f t="shared" si="223"/>
        <v/>
      </c>
      <c r="R1453" s="5"/>
      <c r="S1453" s="6"/>
      <c r="T1453" s="6"/>
      <c r="U1453" s="5"/>
      <c r="V1453" s="45">
        <f t="shared" si="224"/>
        <v>0</v>
      </c>
      <c r="W1453" s="45">
        <f t="shared" si="225"/>
        <v>0</v>
      </c>
      <c r="X1453" s="45" t="e">
        <f t="shared" si="226"/>
        <v>#VALUE!</v>
      </c>
      <c r="Y1453" s="45">
        <f>IFERROR(VALUE(V1453),VLOOKUP(V1453,DayReplace[],2,0))</f>
        <v>0</v>
      </c>
      <c r="Z1453" s="45">
        <f>IF(V1453=0,1,
IF(OR(AND(COUNTIF(Table12[Normal and Leap Years],X1453),AA1453=3,Y1453=30),
AND(COUNTIF(Table9[MM Year],X1453),COUNTIF(Table13[Always 29-Day Months],AA1453),Y1453=30)),Y1453
-1,Y1453))</f>
        <v>1</v>
      </c>
      <c r="AA1453" s="45">
        <f>IFERROR(VALUE(W1453),VLOOKUP(W1453,MonthReplace[],2,0))</f>
        <v>0</v>
      </c>
      <c r="AB1453" s="45" t="e">
        <f>IF(COUNTIF(Table9[MM Year],X1453),VLOOKUP(AA1453,MonthSerial[],VLOOKUP(X1453,Table9[],3,0)+2,0),DATE(X1453,AA1453,0)-AC1453)</f>
        <v>#VALUE!</v>
      </c>
      <c r="AC1453" s="45" t="e">
        <f>IF(COUNTIF(Table9[MM Year],X1453),
VLOOKUP(X1453,Table9[],5,0),
DATE(X1453,1,0))</f>
        <v>#VALUE!</v>
      </c>
      <c r="AD1453" s="46" t="e">
        <f>IF(AA1453=0,DATE(YEAR(AC1453+1),7,16),
IF(V1453=0,IF(COUNTIF(Table9[MM Year],X1453),AC1453+AB1453+Z1453+15-DAY(AC1453+AB1453+Z1453+15)+16,AC1453+AB1453+Z1453-DAY(AC1453+AB1453+Z1453)+16),
IF(COUNTIF(Table9[MM Year],X1453),
IF(AC1453+AB1453+Z1453&lt;VLOOKUP(X1453,Table9[],7,0),AC1453
+AB1453+Z1453+VLOOKUP(X1453,Table9[],4,0),AC1453+AB1453+Z1453),AC1453
+AB1453+Z1453)))</f>
        <v>#VALUE!</v>
      </c>
      <c r="AE1453" s="42"/>
      <c r="AF1453" s="15" t="str">
        <f>IFERROR(IF(COUNTIF(Table9[MM Year],X1453),
IF(AD1453&lt;VLOOKUP(X1453,Table9[],7,0),AD1453
+VLOOKUP(X1453,Table9[],4,0),AD1453),AD1453
),"")</f>
        <v/>
      </c>
      <c r="AG1453" s="5"/>
      <c r="AH1453" s="5"/>
      <c r="AI1453" s="5"/>
      <c r="AJ1453" s="6"/>
      <c r="AK1453" s="6"/>
      <c r="AL1453" s="12" t="str">
        <f t="shared" si="227"/>
        <v/>
      </c>
      <c r="AM1453" s="5"/>
      <c r="AN1453" s="27" t="str">
        <f t="shared" si="228"/>
        <v/>
      </c>
      <c r="AO1453" s="5"/>
      <c r="AP1453" s="5"/>
      <c r="AQ1453" s="6"/>
      <c r="AR1453" s="12" t="str">
        <f t="shared" si="229"/>
        <v/>
      </c>
      <c r="AS1453" s="6"/>
      <c r="AT1453" s="5"/>
      <c r="AU1453" s="53"/>
      <c r="AV1453" s="53"/>
      <c r="AW1453" s="54"/>
      <c r="AX1453" s="15" t="str">
        <f t="shared" si="230"/>
        <v/>
      </c>
      <c r="AY1453" s="5"/>
      <c r="AZ1453" s="27" t="str">
        <f>IFERROR(VLOOKUP(AY1453,vlookup!A$2:I$331,2,FALSE),"")</f>
        <v/>
      </c>
      <c r="BA1453" s="27" t="str">
        <f>IFERROR(VLOOKUP(AY1453,vlookup!A$2:I$331,3,FALSE),"")</f>
        <v/>
      </c>
      <c r="BB1453" s="5"/>
      <c r="BC1453" s="27" t="str">
        <f>IFERROR(VLOOKUP(BB1453,vlookup!D$2:E$331,2,FALSE),"")</f>
        <v/>
      </c>
      <c r="BD1453" s="5"/>
      <c r="BE1453" s="27" t="str">
        <f t="shared" si="231"/>
        <v/>
      </c>
      <c r="BF1453" s="27" t="str">
        <f>IFERROR(VLOOKUP(BE1453,vlookup!G$2:I$331,2,FALSE),"")</f>
        <v/>
      </c>
      <c r="BG1453" s="27" t="str">
        <f>IFERROR(VLOOKUP(BE1453,vlookup!G$2:I$331,3,FALSE),"")</f>
        <v/>
      </c>
      <c r="BH1453" s="5"/>
      <c r="BI1453" s="6"/>
      <c r="BJ1453" s="6"/>
      <c r="BK1453" s="6"/>
      <c r="BL1453" s="6"/>
    </row>
    <row r="1454" spans="1:64">
      <c r="A1454" s="4"/>
      <c r="B1454" s="5"/>
      <c r="C1454" s="27" t="str">
        <f>IFERROR(VLOOKUP(B1454,vlookup!A$2:I$331,2,FALSE),"")</f>
        <v/>
      </c>
      <c r="D1454" s="27" t="str">
        <f>IFERROR(VLOOKUP(B1454,vlookup!A$2:I$331,3,FALSE),"")</f>
        <v/>
      </c>
      <c r="E1454" s="5"/>
      <c r="F1454" s="27" t="str">
        <f>IFERROR(VLOOKUP(E1454,vlookup!D$2:E$331,2,FALSE),"")</f>
        <v/>
      </c>
      <c r="G1454" s="5"/>
      <c r="H1454" s="27" t="str">
        <f t="shared" si="222"/>
        <v/>
      </c>
      <c r="I1454" s="27" t="str">
        <f>IFERROR(VLOOKUP(H1454,vlookup!G$2:I$331,2,FALSE),"")</f>
        <v/>
      </c>
      <c r="J1454" s="27" t="str">
        <f>IFERROR(VLOOKUP(H1454,vlookup!G$2:I$331,3,FALSE),"")</f>
        <v/>
      </c>
      <c r="K1454" s="5"/>
      <c r="L1454" s="6"/>
      <c r="M1454" s="6"/>
      <c r="N1454" s="6"/>
      <c r="O1454" s="6"/>
      <c r="P1454" s="6"/>
      <c r="Q1454" s="14" t="str">
        <f t="shared" si="223"/>
        <v/>
      </c>
      <c r="R1454" s="5"/>
      <c r="S1454" s="6"/>
      <c r="T1454" s="6"/>
      <c r="U1454" s="5"/>
      <c r="V1454" s="45">
        <f t="shared" si="224"/>
        <v>0</v>
      </c>
      <c r="W1454" s="45">
        <f t="shared" si="225"/>
        <v>0</v>
      </c>
      <c r="X1454" s="45" t="e">
        <f t="shared" si="226"/>
        <v>#VALUE!</v>
      </c>
      <c r="Y1454" s="45">
        <f>IFERROR(VALUE(V1454),VLOOKUP(V1454,DayReplace[],2,0))</f>
        <v>0</v>
      </c>
      <c r="Z1454" s="45">
        <f>IF(V1454=0,1,
IF(OR(AND(COUNTIF(Table12[Normal and Leap Years],X1454),AA1454=3,Y1454=30),
AND(COUNTIF(Table9[MM Year],X1454),COUNTIF(Table13[Always 29-Day Months],AA1454),Y1454=30)),Y1454
-1,Y1454))</f>
        <v>1</v>
      </c>
      <c r="AA1454" s="45">
        <f>IFERROR(VALUE(W1454),VLOOKUP(W1454,MonthReplace[],2,0))</f>
        <v>0</v>
      </c>
      <c r="AB1454" s="45" t="e">
        <f>IF(COUNTIF(Table9[MM Year],X1454),VLOOKUP(AA1454,MonthSerial[],VLOOKUP(X1454,Table9[],3,0)+2,0),DATE(X1454,AA1454,0)-AC1454)</f>
        <v>#VALUE!</v>
      </c>
      <c r="AC1454" s="45" t="e">
        <f>IF(COUNTIF(Table9[MM Year],X1454),
VLOOKUP(X1454,Table9[],5,0),
DATE(X1454,1,0))</f>
        <v>#VALUE!</v>
      </c>
      <c r="AD1454" s="46" t="e">
        <f>IF(AA1454=0,DATE(YEAR(AC1454+1),7,16),
IF(V1454=0,IF(COUNTIF(Table9[MM Year],X1454),AC1454+AB1454+Z1454+15-DAY(AC1454+AB1454+Z1454+15)+16,AC1454+AB1454+Z1454-DAY(AC1454+AB1454+Z1454)+16),
IF(COUNTIF(Table9[MM Year],X1454),
IF(AC1454+AB1454+Z1454&lt;VLOOKUP(X1454,Table9[],7,0),AC1454
+AB1454+Z1454+VLOOKUP(X1454,Table9[],4,0),AC1454+AB1454+Z1454),AC1454
+AB1454+Z1454)))</f>
        <v>#VALUE!</v>
      </c>
      <c r="AE1454" s="42"/>
      <c r="AF1454" s="15" t="str">
        <f>IFERROR(IF(COUNTIF(Table9[MM Year],X1454),
IF(AD1454&lt;VLOOKUP(X1454,Table9[],7,0),AD1454
+VLOOKUP(X1454,Table9[],4,0),AD1454),AD1454
),"")</f>
        <v/>
      </c>
      <c r="AG1454" s="5"/>
      <c r="AH1454" s="5"/>
      <c r="AI1454" s="5"/>
      <c r="AJ1454" s="6"/>
      <c r="AK1454" s="6"/>
      <c r="AL1454" s="12" t="str">
        <f t="shared" si="227"/>
        <v/>
      </c>
      <c r="AM1454" s="5"/>
      <c r="AN1454" s="27" t="str">
        <f t="shared" si="228"/>
        <v/>
      </c>
      <c r="AO1454" s="5"/>
      <c r="AP1454" s="5"/>
      <c r="AQ1454" s="6"/>
      <c r="AR1454" s="12" t="str">
        <f t="shared" si="229"/>
        <v/>
      </c>
      <c r="AS1454" s="6"/>
      <c r="AT1454" s="5"/>
      <c r="AU1454" s="53"/>
      <c r="AV1454" s="53"/>
      <c r="AW1454" s="54"/>
      <c r="AX1454" s="15" t="str">
        <f t="shared" si="230"/>
        <v/>
      </c>
      <c r="AY1454" s="5"/>
      <c r="AZ1454" s="27" t="str">
        <f>IFERROR(VLOOKUP(AY1454,vlookup!A$2:I$331,2,FALSE),"")</f>
        <v/>
      </c>
      <c r="BA1454" s="27" t="str">
        <f>IFERROR(VLOOKUP(AY1454,vlookup!A$2:I$331,3,FALSE),"")</f>
        <v/>
      </c>
      <c r="BB1454" s="5"/>
      <c r="BC1454" s="27" t="str">
        <f>IFERROR(VLOOKUP(BB1454,vlookup!D$2:E$331,2,FALSE),"")</f>
        <v/>
      </c>
      <c r="BD1454" s="5"/>
      <c r="BE1454" s="27" t="str">
        <f t="shared" si="231"/>
        <v/>
      </c>
      <c r="BF1454" s="27" t="str">
        <f>IFERROR(VLOOKUP(BE1454,vlookup!G$2:I$331,2,FALSE),"")</f>
        <v/>
      </c>
      <c r="BG1454" s="27" t="str">
        <f>IFERROR(VLOOKUP(BE1454,vlookup!G$2:I$331,3,FALSE),"")</f>
        <v/>
      </c>
      <c r="BH1454" s="5"/>
      <c r="BI1454" s="6"/>
      <c r="BJ1454" s="6"/>
      <c r="BK1454" s="6"/>
      <c r="BL1454" s="6"/>
    </row>
    <row r="1455" spans="1:64">
      <c r="A1455" s="4"/>
      <c r="B1455" s="5"/>
      <c r="C1455" s="27" t="str">
        <f>IFERROR(VLOOKUP(B1455,vlookup!A$2:I$331,2,FALSE),"")</f>
        <v/>
      </c>
      <c r="D1455" s="27" t="str">
        <f>IFERROR(VLOOKUP(B1455,vlookup!A$2:I$331,3,FALSE),"")</f>
        <v/>
      </c>
      <c r="E1455" s="5"/>
      <c r="F1455" s="27" t="str">
        <f>IFERROR(VLOOKUP(E1455,vlookup!D$2:E$331,2,FALSE),"")</f>
        <v/>
      </c>
      <c r="G1455" s="5"/>
      <c r="H1455" s="27" t="str">
        <f t="shared" si="222"/>
        <v/>
      </c>
      <c r="I1455" s="27" t="str">
        <f>IFERROR(VLOOKUP(H1455,vlookup!G$2:I$331,2,FALSE),"")</f>
        <v/>
      </c>
      <c r="J1455" s="27" t="str">
        <f>IFERROR(VLOOKUP(H1455,vlookup!G$2:I$331,3,FALSE),"")</f>
        <v/>
      </c>
      <c r="K1455" s="5"/>
      <c r="L1455" s="6"/>
      <c r="M1455" s="6"/>
      <c r="N1455" s="6"/>
      <c r="O1455" s="6"/>
      <c r="P1455" s="6"/>
      <c r="Q1455" s="14" t="str">
        <f t="shared" si="223"/>
        <v/>
      </c>
      <c r="R1455" s="5"/>
      <c r="S1455" s="6"/>
      <c r="T1455" s="6"/>
      <c r="U1455" s="5"/>
      <c r="V1455" s="45">
        <f t="shared" si="224"/>
        <v>0</v>
      </c>
      <c r="W1455" s="45">
        <f t="shared" si="225"/>
        <v>0</v>
      </c>
      <c r="X1455" s="45" t="e">
        <f t="shared" si="226"/>
        <v>#VALUE!</v>
      </c>
      <c r="Y1455" s="45">
        <f>IFERROR(VALUE(V1455),VLOOKUP(V1455,DayReplace[],2,0))</f>
        <v>0</v>
      </c>
      <c r="Z1455" s="45">
        <f>IF(V1455=0,1,
IF(OR(AND(COUNTIF(Table12[Normal and Leap Years],X1455),AA1455=3,Y1455=30),
AND(COUNTIF(Table9[MM Year],X1455),COUNTIF(Table13[Always 29-Day Months],AA1455),Y1455=30)),Y1455
-1,Y1455))</f>
        <v>1</v>
      </c>
      <c r="AA1455" s="45">
        <f>IFERROR(VALUE(W1455),VLOOKUP(W1455,MonthReplace[],2,0))</f>
        <v>0</v>
      </c>
      <c r="AB1455" s="45" t="e">
        <f>IF(COUNTIF(Table9[MM Year],X1455),VLOOKUP(AA1455,MonthSerial[],VLOOKUP(X1455,Table9[],3,0)+2,0),DATE(X1455,AA1455,0)-AC1455)</f>
        <v>#VALUE!</v>
      </c>
      <c r="AC1455" s="45" t="e">
        <f>IF(COUNTIF(Table9[MM Year],X1455),
VLOOKUP(X1455,Table9[],5,0),
DATE(X1455,1,0))</f>
        <v>#VALUE!</v>
      </c>
      <c r="AD1455" s="46" t="e">
        <f>IF(AA1455=0,DATE(YEAR(AC1455+1),7,16),
IF(V1455=0,IF(COUNTIF(Table9[MM Year],X1455),AC1455+AB1455+Z1455+15-DAY(AC1455+AB1455+Z1455+15)+16,AC1455+AB1455+Z1455-DAY(AC1455+AB1455+Z1455)+16),
IF(COUNTIF(Table9[MM Year],X1455),
IF(AC1455+AB1455+Z1455&lt;VLOOKUP(X1455,Table9[],7,0),AC1455
+AB1455+Z1455+VLOOKUP(X1455,Table9[],4,0),AC1455+AB1455+Z1455),AC1455
+AB1455+Z1455)))</f>
        <v>#VALUE!</v>
      </c>
      <c r="AE1455" s="42"/>
      <c r="AF1455" s="15" t="str">
        <f>IFERROR(IF(COUNTIF(Table9[MM Year],X1455),
IF(AD1455&lt;VLOOKUP(X1455,Table9[],7,0),AD1455
+VLOOKUP(X1455,Table9[],4,0),AD1455),AD1455
),"")</f>
        <v/>
      </c>
      <c r="AG1455" s="5"/>
      <c r="AH1455" s="5"/>
      <c r="AI1455" s="5"/>
      <c r="AJ1455" s="6"/>
      <c r="AK1455" s="6"/>
      <c r="AL1455" s="12" t="str">
        <f t="shared" si="227"/>
        <v/>
      </c>
      <c r="AM1455" s="5"/>
      <c r="AN1455" s="27" t="str">
        <f t="shared" si="228"/>
        <v/>
      </c>
      <c r="AO1455" s="5"/>
      <c r="AP1455" s="5"/>
      <c r="AQ1455" s="6"/>
      <c r="AR1455" s="12" t="str">
        <f t="shared" si="229"/>
        <v/>
      </c>
      <c r="AS1455" s="6"/>
      <c r="AT1455" s="5"/>
      <c r="AU1455" s="53"/>
      <c r="AV1455" s="53"/>
      <c r="AW1455" s="54"/>
      <c r="AX1455" s="15" t="str">
        <f t="shared" si="230"/>
        <v/>
      </c>
      <c r="AY1455" s="5"/>
      <c r="AZ1455" s="27" t="str">
        <f>IFERROR(VLOOKUP(AY1455,vlookup!A$2:I$331,2,FALSE),"")</f>
        <v/>
      </c>
      <c r="BA1455" s="27" t="str">
        <f>IFERROR(VLOOKUP(AY1455,vlookup!A$2:I$331,3,FALSE),"")</f>
        <v/>
      </c>
      <c r="BB1455" s="5"/>
      <c r="BC1455" s="27" t="str">
        <f>IFERROR(VLOOKUP(BB1455,vlookup!D$2:E$331,2,FALSE),"")</f>
        <v/>
      </c>
      <c r="BD1455" s="5"/>
      <c r="BE1455" s="27" t="str">
        <f t="shared" si="231"/>
        <v/>
      </c>
      <c r="BF1455" s="27" t="str">
        <f>IFERROR(VLOOKUP(BE1455,vlookup!G$2:I$331,2,FALSE),"")</f>
        <v/>
      </c>
      <c r="BG1455" s="27" t="str">
        <f>IFERROR(VLOOKUP(BE1455,vlookup!G$2:I$331,3,FALSE),"")</f>
        <v/>
      </c>
      <c r="BH1455" s="5"/>
      <c r="BI1455" s="6"/>
      <c r="BJ1455" s="6"/>
      <c r="BK1455" s="6"/>
      <c r="BL1455" s="6"/>
    </row>
    <row r="1456" spans="1:64">
      <c r="A1456" s="4"/>
      <c r="B1456" s="5"/>
      <c r="C1456" s="27" t="str">
        <f>IFERROR(VLOOKUP(B1456,vlookup!A$2:I$331,2,FALSE),"")</f>
        <v/>
      </c>
      <c r="D1456" s="27" t="str">
        <f>IFERROR(VLOOKUP(B1456,vlookup!A$2:I$331,3,FALSE),"")</f>
        <v/>
      </c>
      <c r="E1456" s="5"/>
      <c r="F1456" s="27" t="str">
        <f>IFERROR(VLOOKUP(E1456,vlookup!D$2:E$331,2,FALSE),"")</f>
        <v/>
      </c>
      <c r="G1456" s="5"/>
      <c r="H1456" s="27" t="str">
        <f t="shared" si="222"/>
        <v/>
      </c>
      <c r="I1456" s="27" t="str">
        <f>IFERROR(VLOOKUP(H1456,vlookup!G$2:I$331,2,FALSE),"")</f>
        <v/>
      </c>
      <c r="J1456" s="27" t="str">
        <f>IFERROR(VLOOKUP(H1456,vlookup!G$2:I$331,3,FALSE),"")</f>
        <v/>
      </c>
      <c r="K1456" s="5"/>
      <c r="L1456" s="6"/>
      <c r="M1456" s="6"/>
      <c r="N1456" s="6"/>
      <c r="O1456" s="6"/>
      <c r="P1456" s="6"/>
      <c r="Q1456" s="14" t="str">
        <f t="shared" si="223"/>
        <v/>
      </c>
      <c r="R1456" s="5"/>
      <c r="S1456" s="6"/>
      <c r="T1456" s="6"/>
      <c r="U1456" s="5"/>
      <c r="V1456" s="45">
        <f t="shared" si="224"/>
        <v>0</v>
      </c>
      <c r="W1456" s="45">
        <f t="shared" si="225"/>
        <v>0</v>
      </c>
      <c r="X1456" s="45" t="e">
        <f t="shared" si="226"/>
        <v>#VALUE!</v>
      </c>
      <c r="Y1456" s="45">
        <f>IFERROR(VALUE(V1456),VLOOKUP(V1456,DayReplace[],2,0))</f>
        <v>0</v>
      </c>
      <c r="Z1456" s="45">
        <f>IF(V1456=0,1,
IF(OR(AND(COUNTIF(Table12[Normal and Leap Years],X1456),AA1456=3,Y1456=30),
AND(COUNTIF(Table9[MM Year],X1456),COUNTIF(Table13[Always 29-Day Months],AA1456),Y1456=30)),Y1456
-1,Y1456))</f>
        <v>1</v>
      </c>
      <c r="AA1456" s="45">
        <f>IFERROR(VALUE(W1456),VLOOKUP(W1456,MonthReplace[],2,0))</f>
        <v>0</v>
      </c>
      <c r="AB1456" s="45" t="e">
        <f>IF(COUNTIF(Table9[MM Year],X1456),VLOOKUP(AA1456,MonthSerial[],VLOOKUP(X1456,Table9[],3,0)+2,0),DATE(X1456,AA1456,0)-AC1456)</f>
        <v>#VALUE!</v>
      </c>
      <c r="AC1456" s="45" t="e">
        <f>IF(COUNTIF(Table9[MM Year],X1456),
VLOOKUP(X1456,Table9[],5,0),
DATE(X1456,1,0))</f>
        <v>#VALUE!</v>
      </c>
      <c r="AD1456" s="46" t="e">
        <f>IF(AA1456=0,DATE(YEAR(AC1456+1),7,16),
IF(V1456=0,IF(COUNTIF(Table9[MM Year],X1456),AC1456+AB1456+Z1456+15-DAY(AC1456+AB1456+Z1456+15)+16,AC1456+AB1456+Z1456-DAY(AC1456+AB1456+Z1456)+16),
IF(COUNTIF(Table9[MM Year],X1456),
IF(AC1456+AB1456+Z1456&lt;VLOOKUP(X1456,Table9[],7,0),AC1456
+AB1456+Z1456+VLOOKUP(X1456,Table9[],4,0),AC1456+AB1456+Z1456),AC1456
+AB1456+Z1456)))</f>
        <v>#VALUE!</v>
      </c>
      <c r="AE1456" s="42"/>
      <c r="AF1456" s="15" t="str">
        <f>IFERROR(IF(COUNTIF(Table9[MM Year],X1456),
IF(AD1456&lt;VLOOKUP(X1456,Table9[],7,0),AD1456
+VLOOKUP(X1456,Table9[],4,0),AD1456),AD1456
),"")</f>
        <v/>
      </c>
      <c r="AG1456" s="5"/>
      <c r="AH1456" s="5"/>
      <c r="AI1456" s="5"/>
      <c r="AJ1456" s="6"/>
      <c r="AK1456" s="6"/>
      <c r="AL1456" s="12" t="str">
        <f t="shared" si="227"/>
        <v/>
      </c>
      <c r="AM1456" s="5"/>
      <c r="AN1456" s="27" t="str">
        <f t="shared" si="228"/>
        <v/>
      </c>
      <c r="AO1456" s="5"/>
      <c r="AP1456" s="5"/>
      <c r="AQ1456" s="6"/>
      <c r="AR1456" s="12" t="str">
        <f t="shared" si="229"/>
        <v/>
      </c>
      <c r="AS1456" s="6"/>
      <c r="AT1456" s="5"/>
      <c r="AU1456" s="53"/>
      <c r="AV1456" s="53"/>
      <c r="AW1456" s="54"/>
      <c r="AX1456" s="15" t="str">
        <f t="shared" si="230"/>
        <v/>
      </c>
      <c r="AY1456" s="5"/>
      <c r="AZ1456" s="27" t="str">
        <f>IFERROR(VLOOKUP(AY1456,vlookup!A$2:I$331,2,FALSE),"")</f>
        <v/>
      </c>
      <c r="BA1456" s="27" t="str">
        <f>IFERROR(VLOOKUP(AY1456,vlookup!A$2:I$331,3,FALSE),"")</f>
        <v/>
      </c>
      <c r="BB1456" s="5"/>
      <c r="BC1456" s="27" t="str">
        <f>IFERROR(VLOOKUP(BB1456,vlookup!D$2:E$331,2,FALSE),"")</f>
        <v/>
      </c>
      <c r="BD1456" s="5"/>
      <c r="BE1456" s="27" t="str">
        <f t="shared" si="231"/>
        <v/>
      </c>
      <c r="BF1456" s="27" t="str">
        <f>IFERROR(VLOOKUP(BE1456,vlookup!G$2:I$331,2,FALSE),"")</f>
        <v/>
      </c>
      <c r="BG1456" s="27" t="str">
        <f>IFERROR(VLOOKUP(BE1456,vlookup!G$2:I$331,3,FALSE),"")</f>
        <v/>
      </c>
      <c r="BH1456" s="5"/>
      <c r="BI1456" s="6"/>
      <c r="BJ1456" s="6"/>
      <c r="BK1456" s="6"/>
      <c r="BL1456" s="6"/>
    </row>
    <row r="1457" spans="1:64">
      <c r="A1457" s="4"/>
      <c r="B1457" s="5"/>
      <c r="C1457" s="27" t="str">
        <f>IFERROR(VLOOKUP(B1457,vlookup!A$2:I$331,2,FALSE),"")</f>
        <v/>
      </c>
      <c r="D1457" s="27" t="str">
        <f>IFERROR(VLOOKUP(B1457,vlookup!A$2:I$331,3,FALSE),"")</f>
        <v/>
      </c>
      <c r="E1457" s="5"/>
      <c r="F1457" s="27" t="str">
        <f>IFERROR(VLOOKUP(E1457,vlookup!D$2:E$331,2,FALSE),"")</f>
        <v/>
      </c>
      <c r="G1457" s="5"/>
      <c r="H1457" s="27" t="str">
        <f t="shared" si="222"/>
        <v/>
      </c>
      <c r="I1457" s="27" t="str">
        <f>IFERROR(VLOOKUP(H1457,vlookup!G$2:I$331,2,FALSE),"")</f>
        <v/>
      </c>
      <c r="J1457" s="27" t="str">
        <f>IFERROR(VLOOKUP(H1457,vlookup!G$2:I$331,3,FALSE),"")</f>
        <v/>
      </c>
      <c r="K1457" s="5"/>
      <c r="L1457" s="6"/>
      <c r="M1457" s="6"/>
      <c r="N1457" s="6"/>
      <c r="O1457" s="6"/>
      <c r="P1457" s="6"/>
      <c r="Q1457" s="14" t="str">
        <f t="shared" si="223"/>
        <v/>
      </c>
      <c r="R1457" s="5"/>
      <c r="S1457" s="6"/>
      <c r="T1457" s="6"/>
      <c r="U1457" s="5"/>
      <c r="V1457" s="45">
        <f t="shared" si="224"/>
        <v>0</v>
      </c>
      <c r="W1457" s="45">
        <f t="shared" si="225"/>
        <v>0</v>
      </c>
      <c r="X1457" s="45" t="e">
        <f t="shared" si="226"/>
        <v>#VALUE!</v>
      </c>
      <c r="Y1457" s="45">
        <f>IFERROR(VALUE(V1457),VLOOKUP(V1457,DayReplace[],2,0))</f>
        <v>0</v>
      </c>
      <c r="Z1457" s="45">
        <f>IF(V1457=0,1,
IF(OR(AND(COUNTIF(Table12[Normal and Leap Years],X1457),AA1457=3,Y1457=30),
AND(COUNTIF(Table9[MM Year],X1457),COUNTIF(Table13[Always 29-Day Months],AA1457),Y1457=30)),Y1457
-1,Y1457))</f>
        <v>1</v>
      </c>
      <c r="AA1457" s="45">
        <f>IFERROR(VALUE(W1457),VLOOKUP(W1457,MonthReplace[],2,0))</f>
        <v>0</v>
      </c>
      <c r="AB1457" s="45" t="e">
        <f>IF(COUNTIF(Table9[MM Year],X1457),VLOOKUP(AA1457,MonthSerial[],VLOOKUP(X1457,Table9[],3,0)+2,0),DATE(X1457,AA1457,0)-AC1457)</f>
        <v>#VALUE!</v>
      </c>
      <c r="AC1457" s="45" t="e">
        <f>IF(COUNTIF(Table9[MM Year],X1457),
VLOOKUP(X1457,Table9[],5,0),
DATE(X1457,1,0))</f>
        <v>#VALUE!</v>
      </c>
      <c r="AD1457" s="46" t="e">
        <f>IF(AA1457=0,DATE(YEAR(AC1457+1),7,16),
IF(V1457=0,IF(COUNTIF(Table9[MM Year],X1457),AC1457+AB1457+Z1457+15-DAY(AC1457+AB1457+Z1457+15)+16,AC1457+AB1457+Z1457-DAY(AC1457+AB1457+Z1457)+16),
IF(COUNTIF(Table9[MM Year],X1457),
IF(AC1457+AB1457+Z1457&lt;VLOOKUP(X1457,Table9[],7,0),AC1457
+AB1457+Z1457+VLOOKUP(X1457,Table9[],4,0),AC1457+AB1457+Z1457),AC1457
+AB1457+Z1457)))</f>
        <v>#VALUE!</v>
      </c>
      <c r="AE1457" s="42"/>
      <c r="AF1457" s="15" t="str">
        <f>IFERROR(IF(COUNTIF(Table9[MM Year],X1457),
IF(AD1457&lt;VLOOKUP(X1457,Table9[],7,0),AD1457
+VLOOKUP(X1457,Table9[],4,0),AD1457),AD1457
),"")</f>
        <v/>
      </c>
      <c r="AG1457" s="5"/>
      <c r="AH1457" s="5"/>
      <c r="AI1457" s="5"/>
      <c r="AJ1457" s="6"/>
      <c r="AK1457" s="6"/>
      <c r="AL1457" s="12" t="str">
        <f t="shared" si="227"/>
        <v/>
      </c>
      <c r="AM1457" s="5"/>
      <c r="AN1457" s="27" t="str">
        <f t="shared" si="228"/>
        <v/>
      </c>
      <c r="AO1457" s="5"/>
      <c r="AP1457" s="5"/>
      <c r="AQ1457" s="6"/>
      <c r="AR1457" s="12" t="str">
        <f t="shared" si="229"/>
        <v/>
      </c>
      <c r="AS1457" s="6"/>
      <c r="AT1457" s="5"/>
      <c r="AU1457" s="53"/>
      <c r="AV1457" s="53"/>
      <c r="AW1457" s="54"/>
      <c r="AX1457" s="15" t="str">
        <f t="shared" si="230"/>
        <v/>
      </c>
      <c r="AY1457" s="5"/>
      <c r="AZ1457" s="27" t="str">
        <f>IFERROR(VLOOKUP(AY1457,vlookup!A$2:I$331,2,FALSE),"")</f>
        <v/>
      </c>
      <c r="BA1457" s="27" t="str">
        <f>IFERROR(VLOOKUP(AY1457,vlookup!A$2:I$331,3,FALSE),"")</f>
        <v/>
      </c>
      <c r="BB1457" s="5"/>
      <c r="BC1457" s="27" t="str">
        <f>IFERROR(VLOOKUP(BB1457,vlookup!D$2:E$331,2,FALSE),"")</f>
        <v/>
      </c>
      <c r="BD1457" s="5"/>
      <c r="BE1457" s="27" t="str">
        <f t="shared" si="231"/>
        <v/>
      </c>
      <c r="BF1457" s="27" t="str">
        <f>IFERROR(VLOOKUP(BE1457,vlookup!G$2:I$331,2,FALSE),"")</f>
        <v/>
      </c>
      <c r="BG1457" s="27" t="str">
        <f>IFERROR(VLOOKUP(BE1457,vlookup!G$2:I$331,3,FALSE),"")</f>
        <v/>
      </c>
      <c r="BH1457" s="5"/>
      <c r="BI1457" s="6"/>
      <c r="BJ1457" s="6"/>
      <c r="BK1457" s="6"/>
      <c r="BL1457" s="6"/>
    </row>
    <row r="1458" spans="1:64">
      <c r="A1458" s="4"/>
      <c r="B1458" s="5"/>
      <c r="C1458" s="27" t="str">
        <f>IFERROR(VLOOKUP(B1458,vlookup!A$2:I$331,2,FALSE),"")</f>
        <v/>
      </c>
      <c r="D1458" s="27" t="str">
        <f>IFERROR(VLOOKUP(B1458,vlookup!A$2:I$331,3,FALSE),"")</f>
        <v/>
      </c>
      <c r="E1458" s="5"/>
      <c r="F1458" s="27" t="str">
        <f>IFERROR(VLOOKUP(E1458,vlookup!D$2:E$331,2,FALSE),"")</f>
        <v/>
      </c>
      <c r="G1458" s="5"/>
      <c r="H1458" s="27" t="str">
        <f t="shared" si="222"/>
        <v/>
      </c>
      <c r="I1458" s="27" t="str">
        <f>IFERROR(VLOOKUP(H1458,vlookup!G$2:I$331,2,FALSE),"")</f>
        <v/>
      </c>
      <c r="J1458" s="27" t="str">
        <f>IFERROR(VLOOKUP(H1458,vlookup!G$2:I$331,3,FALSE),"")</f>
        <v/>
      </c>
      <c r="K1458" s="5"/>
      <c r="L1458" s="6"/>
      <c r="M1458" s="6"/>
      <c r="N1458" s="6"/>
      <c r="O1458" s="6"/>
      <c r="P1458" s="6"/>
      <c r="Q1458" s="14" t="str">
        <f t="shared" si="223"/>
        <v/>
      </c>
      <c r="R1458" s="5"/>
      <c r="S1458" s="6"/>
      <c r="T1458" s="6"/>
      <c r="U1458" s="5"/>
      <c r="V1458" s="45">
        <f t="shared" si="224"/>
        <v>0</v>
      </c>
      <c r="W1458" s="45">
        <f t="shared" si="225"/>
        <v>0</v>
      </c>
      <c r="X1458" s="45" t="e">
        <f t="shared" si="226"/>
        <v>#VALUE!</v>
      </c>
      <c r="Y1458" s="45">
        <f>IFERROR(VALUE(V1458),VLOOKUP(V1458,DayReplace[],2,0))</f>
        <v>0</v>
      </c>
      <c r="Z1458" s="45">
        <f>IF(V1458=0,1,
IF(OR(AND(COUNTIF(Table12[Normal and Leap Years],X1458),AA1458=3,Y1458=30),
AND(COUNTIF(Table9[MM Year],X1458),COUNTIF(Table13[Always 29-Day Months],AA1458),Y1458=30)),Y1458
-1,Y1458))</f>
        <v>1</v>
      </c>
      <c r="AA1458" s="45">
        <f>IFERROR(VALUE(W1458),VLOOKUP(W1458,MonthReplace[],2,0))</f>
        <v>0</v>
      </c>
      <c r="AB1458" s="45" t="e">
        <f>IF(COUNTIF(Table9[MM Year],X1458),VLOOKUP(AA1458,MonthSerial[],VLOOKUP(X1458,Table9[],3,0)+2,0),DATE(X1458,AA1458,0)-AC1458)</f>
        <v>#VALUE!</v>
      </c>
      <c r="AC1458" s="45" t="e">
        <f>IF(COUNTIF(Table9[MM Year],X1458),
VLOOKUP(X1458,Table9[],5,0),
DATE(X1458,1,0))</f>
        <v>#VALUE!</v>
      </c>
      <c r="AD1458" s="46" t="e">
        <f>IF(AA1458=0,DATE(YEAR(AC1458+1),7,16),
IF(V1458=0,IF(COUNTIF(Table9[MM Year],X1458),AC1458+AB1458+Z1458+15-DAY(AC1458+AB1458+Z1458+15)+16,AC1458+AB1458+Z1458-DAY(AC1458+AB1458+Z1458)+16),
IF(COUNTIF(Table9[MM Year],X1458),
IF(AC1458+AB1458+Z1458&lt;VLOOKUP(X1458,Table9[],7,0),AC1458
+AB1458+Z1458+VLOOKUP(X1458,Table9[],4,0),AC1458+AB1458+Z1458),AC1458
+AB1458+Z1458)))</f>
        <v>#VALUE!</v>
      </c>
      <c r="AE1458" s="42"/>
      <c r="AF1458" s="15" t="str">
        <f>IFERROR(IF(COUNTIF(Table9[MM Year],X1458),
IF(AD1458&lt;VLOOKUP(X1458,Table9[],7,0),AD1458
+VLOOKUP(X1458,Table9[],4,0),AD1458),AD1458
),"")</f>
        <v/>
      </c>
      <c r="AG1458" s="5"/>
      <c r="AH1458" s="5"/>
      <c r="AI1458" s="5"/>
      <c r="AJ1458" s="6"/>
      <c r="AK1458" s="6"/>
      <c r="AL1458" s="12" t="str">
        <f t="shared" si="227"/>
        <v/>
      </c>
      <c r="AM1458" s="5"/>
      <c r="AN1458" s="27" t="str">
        <f t="shared" si="228"/>
        <v/>
      </c>
      <c r="AO1458" s="5"/>
      <c r="AP1458" s="5"/>
      <c r="AQ1458" s="6"/>
      <c r="AR1458" s="12" t="str">
        <f t="shared" si="229"/>
        <v/>
      </c>
      <c r="AS1458" s="6"/>
      <c r="AT1458" s="5"/>
      <c r="AU1458" s="53"/>
      <c r="AV1458" s="53"/>
      <c r="AW1458" s="54"/>
      <c r="AX1458" s="15" t="str">
        <f t="shared" si="230"/>
        <v/>
      </c>
      <c r="AY1458" s="5"/>
      <c r="AZ1458" s="27" t="str">
        <f>IFERROR(VLOOKUP(AY1458,vlookup!A$2:I$331,2,FALSE),"")</f>
        <v/>
      </c>
      <c r="BA1458" s="27" t="str">
        <f>IFERROR(VLOOKUP(AY1458,vlookup!A$2:I$331,3,FALSE),"")</f>
        <v/>
      </c>
      <c r="BB1458" s="5"/>
      <c r="BC1458" s="27" t="str">
        <f>IFERROR(VLOOKUP(BB1458,vlookup!D$2:E$331,2,FALSE),"")</f>
        <v/>
      </c>
      <c r="BD1458" s="5"/>
      <c r="BE1458" s="27" t="str">
        <f t="shared" si="231"/>
        <v/>
      </c>
      <c r="BF1458" s="27" t="str">
        <f>IFERROR(VLOOKUP(BE1458,vlookup!G$2:I$331,2,FALSE),"")</f>
        <v/>
      </c>
      <c r="BG1458" s="27" t="str">
        <f>IFERROR(VLOOKUP(BE1458,vlookup!G$2:I$331,3,FALSE),"")</f>
        <v/>
      </c>
      <c r="BH1458" s="5"/>
      <c r="BI1458" s="6"/>
      <c r="BJ1458" s="6"/>
      <c r="BK1458" s="6"/>
      <c r="BL1458" s="6"/>
    </row>
    <row r="1459" spans="1:64">
      <c r="A1459" s="4"/>
      <c r="B1459" s="5"/>
      <c r="C1459" s="27" t="str">
        <f>IFERROR(VLOOKUP(B1459,vlookup!A$2:I$331,2,FALSE),"")</f>
        <v/>
      </c>
      <c r="D1459" s="27" t="str">
        <f>IFERROR(VLOOKUP(B1459,vlookup!A$2:I$331,3,FALSE),"")</f>
        <v/>
      </c>
      <c r="E1459" s="5"/>
      <c r="F1459" s="27" t="str">
        <f>IFERROR(VLOOKUP(E1459,vlookup!D$2:E$331,2,FALSE),"")</f>
        <v/>
      </c>
      <c r="G1459" s="5"/>
      <c r="H1459" s="27" t="str">
        <f t="shared" si="222"/>
        <v/>
      </c>
      <c r="I1459" s="27" t="str">
        <f>IFERROR(VLOOKUP(H1459,vlookup!G$2:I$331,2,FALSE),"")</f>
        <v/>
      </c>
      <c r="J1459" s="27" t="str">
        <f>IFERROR(VLOOKUP(H1459,vlookup!G$2:I$331,3,FALSE),"")</f>
        <v/>
      </c>
      <c r="K1459" s="5"/>
      <c r="L1459" s="6"/>
      <c r="M1459" s="6"/>
      <c r="N1459" s="6"/>
      <c r="O1459" s="6"/>
      <c r="P1459" s="6"/>
      <c r="Q1459" s="14" t="str">
        <f t="shared" si="223"/>
        <v/>
      </c>
      <c r="R1459" s="5"/>
      <c r="S1459" s="6"/>
      <c r="T1459" s="6"/>
      <c r="U1459" s="5"/>
      <c r="V1459" s="45">
        <f t="shared" si="224"/>
        <v>0</v>
      </c>
      <c r="W1459" s="45">
        <f t="shared" si="225"/>
        <v>0</v>
      </c>
      <c r="X1459" s="45" t="e">
        <f t="shared" si="226"/>
        <v>#VALUE!</v>
      </c>
      <c r="Y1459" s="45">
        <f>IFERROR(VALUE(V1459),VLOOKUP(V1459,DayReplace[],2,0))</f>
        <v>0</v>
      </c>
      <c r="Z1459" s="45">
        <f>IF(V1459=0,1,
IF(OR(AND(COUNTIF(Table12[Normal and Leap Years],X1459),AA1459=3,Y1459=30),
AND(COUNTIF(Table9[MM Year],X1459),COUNTIF(Table13[Always 29-Day Months],AA1459),Y1459=30)),Y1459
-1,Y1459))</f>
        <v>1</v>
      </c>
      <c r="AA1459" s="45">
        <f>IFERROR(VALUE(W1459),VLOOKUP(W1459,MonthReplace[],2,0))</f>
        <v>0</v>
      </c>
      <c r="AB1459" s="45" t="e">
        <f>IF(COUNTIF(Table9[MM Year],X1459),VLOOKUP(AA1459,MonthSerial[],VLOOKUP(X1459,Table9[],3,0)+2,0),DATE(X1459,AA1459,0)-AC1459)</f>
        <v>#VALUE!</v>
      </c>
      <c r="AC1459" s="45" t="e">
        <f>IF(COUNTIF(Table9[MM Year],X1459),
VLOOKUP(X1459,Table9[],5,0),
DATE(X1459,1,0))</f>
        <v>#VALUE!</v>
      </c>
      <c r="AD1459" s="46" t="e">
        <f>IF(AA1459=0,DATE(YEAR(AC1459+1),7,16),
IF(V1459=0,IF(COUNTIF(Table9[MM Year],X1459),AC1459+AB1459+Z1459+15-DAY(AC1459+AB1459+Z1459+15)+16,AC1459+AB1459+Z1459-DAY(AC1459+AB1459+Z1459)+16),
IF(COUNTIF(Table9[MM Year],X1459),
IF(AC1459+AB1459+Z1459&lt;VLOOKUP(X1459,Table9[],7,0),AC1459
+AB1459+Z1459+VLOOKUP(X1459,Table9[],4,0),AC1459+AB1459+Z1459),AC1459
+AB1459+Z1459)))</f>
        <v>#VALUE!</v>
      </c>
      <c r="AE1459" s="42"/>
      <c r="AF1459" s="15" t="str">
        <f>IFERROR(IF(COUNTIF(Table9[MM Year],X1459),
IF(AD1459&lt;VLOOKUP(X1459,Table9[],7,0),AD1459
+VLOOKUP(X1459,Table9[],4,0),AD1459),AD1459
),"")</f>
        <v/>
      </c>
      <c r="AG1459" s="5"/>
      <c r="AH1459" s="5"/>
      <c r="AI1459" s="5"/>
      <c r="AJ1459" s="6"/>
      <c r="AK1459" s="6"/>
      <c r="AL1459" s="12" t="str">
        <f t="shared" si="227"/>
        <v/>
      </c>
      <c r="AM1459" s="5"/>
      <c r="AN1459" s="27" t="str">
        <f t="shared" si="228"/>
        <v/>
      </c>
      <c r="AO1459" s="5"/>
      <c r="AP1459" s="5"/>
      <c r="AQ1459" s="6"/>
      <c r="AR1459" s="12" t="str">
        <f t="shared" si="229"/>
        <v/>
      </c>
      <c r="AS1459" s="6"/>
      <c r="AT1459" s="5"/>
      <c r="AU1459" s="53"/>
      <c r="AV1459" s="53"/>
      <c r="AW1459" s="54"/>
      <c r="AX1459" s="15" t="str">
        <f t="shared" si="230"/>
        <v/>
      </c>
      <c r="AY1459" s="5"/>
      <c r="AZ1459" s="27" t="str">
        <f>IFERROR(VLOOKUP(AY1459,vlookup!A$2:I$331,2,FALSE),"")</f>
        <v/>
      </c>
      <c r="BA1459" s="27" t="str">
        <f>IFERROR(VLOOKUP(AY1459,vlookup!A$2:I$331,3,FALSE),"")</f>
        <v/>
      </c>
      <c r="BB1459" s="5"/>
      <c r="BC1459" s="27" t="str">
        <f>IFERROR(VLOOKUP(BB1459,vlookup!D$2:E$331,2,FALSE),"")</f>
        <v/>
      </c>
      <c r="BD1459" s="5"/>
      <c r="BE1459" s="27" t="str">
        <f t="shared" si="231"/>
        <v/>
      </c>
      <c r="BF1459" s="27" t="str">
        <f>IFERROR(VLOOKUP(BE1459,vlookup!G$2:I$331,2,FALSE),"")</f>
        <v/>
      </c>
      <c r="BG1459" s="27" t="str">
        <f>IFERROR(VLOOKUP(BE1459,vlookup!G$2:I$331,3,FALSE),"")</f>
        <v/>
      </c>
      <c r="BH1459" s="5"/>
      <c r="BI1459" s="6"/>
      <c r="BJ1459" s="6"/>
      <c r="BK1459" s="6"/>
      <c r="BL1459" s="6"/>
    </row>
    <row r="1460" spans="1:64">
      <c r="A1460" s="4"/>
      <c r="B1460" s="5"/>
      <c r="C1460" s="27" t="str">
        <f>IFERROR(VLOOKUP(B1460,vlookup!A$2:I$331,2,FALSE),"")</f>
        <v/>
      </c>
      <c r="D1460" s="27" t="str">
        <f>IFERROR(VLOOKUP(B1460,vlookup!A$2:I$331,3,FALSE),"")</f>
        <v/>
      </c>
      <c r="E1460" s="5"/>
      <c r="F1460" s="27" t="str">
        <f>IFERROR(VLOOKUP(E1460,vlookup!D$2:E$331,2,FALSE),"")</f>
        <v/>
      </c>
      <c r="G1460" s="5"/>
      <c r="H1460" s="27" t="str">
        <f t="shared" si="222"/>
        <v/>
      </c>
      <c r="I1460" s="27" t="str">
        <f>IFERROR(VLOOKUP(H1460,vlookup!G$2:I$331,2,FALSE),"")</f>
        <v/>
      </c>
      <c r="J1460" s="27" t="str">
        <f>IFERROR(VLOOKUP(H1460,vlookup!G$2:I$331,3,FALSE),"")</f>
        <v/>
      </c>
      <c r="K1460" s="5"/>
      <c r="L1460" s="6"/>
      <c r="M1460" s="6"/>
      <c r="N1460" s="6"/>
      <c r="O1460" s="6"/>
      <c r="P1460" s="6"/>
      <c r="Q1460" s="14" t="str">
        <f t="shared" si="223"/>
        <v/>
      </c>
      <c r="R1460" s="5"/>
      <c r="S1460" s="6"/>
      <c r="T1460" s="6"/>
      <c r="U1460" s="5"/>
      <c r="V1460" s="45">
        <f t="shared" si="224"/>
        <v>0</v>
      </c>
      <c r="W1460" s="45">
        <f t="shared" si="225"/>
        <v>0</v>
      </c>
      <c r="X1460" s="45" t="e">
        <f t="shared" si="226"/>
        <v>#VALUE!</v>
      </c>
      <c r="Y1460" s="45">
        <f>IFERROR(VALUE(V1460),VLOOKUP(V1460,DayReplace[],2,0))</f>
        <v>0</v>
      </c>
      <c r="Z1460" s="45">
        <f>IF(V1460=0,1,
IF(OR(AND(COUNTIF(Table12[Normal and Leap Years],X1460),AA1460=3,Y1460=30),
AND(COUNTIF(Table9[MM Year],X1460),COUNTIF(Table13[Always 29-Day Months],AA1460),Y1460=30)),Y1460
-1,Y1460))</f>
        <v>1</v>
      </c>
      <c r="AA1460" s="45">
        <f>IFERROR(VALUE(W1460),VLOOKUP(W1460,MonthReplace[],2,0))</f>
        <v>0</v>
      </c>
      <c r="AB1460" s="45" t="e">
        <f>IF(COUNTIF(Table9[MM Year],X1460),VLOOKUP(AA1460,MonthSerial[],VLOOKUP(X1460,Table9[],3,0)+2,0),DATE(X1460,AA1460,0)-AC1460)</f>
        <v>#VALUE!</v>
      </c>
      <c r="AC1460" s="45" t="e">
        <f>IF(COUNTIF(Table9[MM Year],X1460),
VLOOKUP(X1460,Table9[],5,0),
DATE(X1460,1,0))</f>
        <v>#VALUE!</v>
      </c>
      <c r="AD1460" s="46" t="e">
        <f>IF(AA1460=0,DATE(YEAR(AC1460+1),7,16),
IF(V1460=0,IF(COUNTIF(Table9[MM Year],X1460),AC1460+AB1460+Z1460+15-DAY(AC1460+AB1460+Z1460+15)+16,AC1460+AB1460+Z1460-DAY(AC1460+AB1460+Z1460)+16),
IF(COUNTIF(Table9[MM Year],X1460),
IF(AC1460+AB1460+Z1460&lt;VLOOKUP(X1460,Table9[],7,0),AC1460
+AB1460+Z1460+VLOOKUP(X1460,Table9[],4,0),AC1460+AB1460+Z1460),AC1460
+AB1460+Z1460)))</f>
        <v>#VALUE!</v>
      </c>
      <c r="AE1460" s="42"/>
      <c r="AF1460" s="15" t="str">
        <f>IFERROR(IF(COUNTIF(Table9[MM Year],X1460),
IF(AD1460&lt;VLOOKUP(X1460,Table9[],7,0),AD1460
+VLOOKUP(X1460,Table9[],4,0),AD1460),AD1460
),"")</f>
        <v/>
      </c>
      <c r="AG1460" s="5"/>
      <c r="AH1460" s="5"/>
      <c r="AI1460" s="5"/>
      <c r="AJ1460" s="6"/>
      <c r="AK1460" s="6"/>
      <c r="AL1460" s="12" t="str">
        <f t="shared" si="227"/>
        <v/>
      </c>
      <c r="AM1460" s="5"/>
      <c r="AN1460" s="27" t="str">
        <f t="shared" si="228"/>
        <v/>
      </c>
      <c r="AO1460" s="5"/>
      <c r="AP1460" s="5"/>
      <c r="AQ1460" s="6"/>
      <c r="AR1460" s="12" t="str">
        <f t="shared" si="229"/>
        <v/>
      </c>
      <c r="AS1460" s="6"/>
      <c r="AT1460" s="5"/>
      <c r="AU1460" s="53"/>
      <c r="AV1460" s="53"/>
      <c r="AW1460" s="54"/>
      <c r="AX1460" s="15" t="str">
        <f t="shared" si="230"/>
        <v/>
      </c>
      <c r="AY1460" s="5"/>
      <c r="AZ1460" s="27" t="str">
        <f>IFERROR(VLOOKUP(AY1460,vlookup!A$2:I$331,2,FALSE),"")</f>
        <v/>
      </c>
      <c r="BA1460" s="27" t="str">
        <f>IFERROR(VLOOKUP(AY1460,vlookup!A$2:I$331,3,FALSE),"")</f>
        <v/>
      </c>
      <c r="BB1460" s="5"/>
      <c r="BC1460" s="27" t="str">
        <f>IFERROR(VLOOKUP(BB1460,vlookup!D$2:E$331,2,FALSE),"")</f>
        <v/>
      </c>
      <c r="BD1460" s="5"/>
      <c r="BE1460" s="27" t="str">
        <f t="shared" si="231"/>
        <v/>
      </c>
      <c r="BF1460" s="27" t="str">
        <f>IFERROR(VLOOKUP(BE1460,vlookup!G$2:I$331,2,FALSE),"")</f>
        <v/>
      </c>
      <c r="BG1460" s="27" t="str">
        <f>IFERROR(VLOOKUP(BE1460,vlookup!G$2:I$331,3,FALSE),"")</f>
        <v/>
      </c>
      <c r="BH1460" s="5"/>
      <c r="BI1460" s="6"/>
      <c r="BJ1460" s="6"/>
      <c r="BK1460" s="6"/>
      <c r="BL1460" s="6"/>
    </row>
    <row r="1461" spans="1:64">
      <c r="A1461" s="4"/>
      <c r="B1461" s="5"/>
      <c r="C1461" s="27" t="str">
        <f>IFERROR(VLOOKUP(B1461,vlookup!A$2:I$331,2,FALSE),"")</f>
        <v/>
      </c>
      <c r="D1461" s="27" t="str">
        <f>IFERROR(VLOOKUP(B1461,vlookup!A$2:I$331,3,FALSE),"")</f>
        <v/>
      </c>
      <c r="E1461" s="5"/>
      <c r="F1461" s="27" t="str">
        <f>IFERROR(VLOOKUP(E1461,vlookup!D$2:E$331,2,FALSE),"")</f>
        <v/>
      </c>
      <c r="G1461" s="5"/>
      <c r="H1461" s="27" t="str">
        <f t="shared" si="222"/>
        <v/>
      </c>
      <c r="I1461" s="27" t="str">
        <f>IFERROR(VLOOKUP(H1461,vlookup!G$2:I$331,2,FALSE),"")</f>
        <v/>
      </c>
      <c r="J1461" s="27" t="str">
        <f>IFERROR(VLOOKUP(H1461,vlookup!G$2:I$331,3,FALSE),"")</f>
        <v/>
      </c>
      <c r="K1461" s="5"/>
      <c r="L1461" s="6"/>
      <c r="M1461" s="6"/>
      <c r="N1461" s="6"/>
      <c r="O1461" s="6"/>
      <c r="P1461" s="6"/>
      <c r="Q1461" s="14" t="str">
        <f t="shared" si="223"/>
        <v/>
      </c>
      <c r="R1461" s="5"/>
      <c r="S1461" s="6"/>
      <c r="T1461" s="6"/>
      <c r="U1461" s="5"/>
      <c r="V1461" s="45">
        <f t="shared" si="224"/>
        <v>0</v>
      </c>
      <c r="W1461" s="45">
        <f t="shared" si="225"/>
        <v>0</v>
      </c>
      <c r="X1461" s="45" t="e">
        <f t="shared" si="226"/>
        <v>#VALUE!</v>
      </c>
      <c r="Y1461" s="45">
        <f>IFERROR(VALUE(V1461),VLOOKUP(V1461,DayReplace[],2,0))</f>
        <v>0</v>
      </c>
      <c r="Z1461" s="45">
        <f>IF(V1461=0,1,
IF(OR(AND(COUNTIF(Table12[Normal and Leap Years],X1461),AA1461=3,Y1461=30),
AND(COUNTIF(Table9[MM Year],X1461),COUNTIF(Table13[Always 29-Day Months],AA1461),Y1461=30)),Y1461
-1,Y1461))</f>
        <v>1</v>
      </c>
      <c r="AA1461" s="45">
        <f>IFERROR(VALUE(W1461),VLOOKUP(W1461,MonthReplace[],2,0))</f>
        <v>0</v>
      </c>
      <c r="AB1461" s="45" t="e">
        <f>IF(COUNTIF(Table9[MM Year],X1461),VLOOKUP(AA1461,MonthSerial[],VLOOKUP(X1461,Table9[],3,0)+2,0),DATE(X1461,AA1461,0)-AC1461)</f>
        <v>#VALUE!</v>
      </c>
      <c r="AC1461" s="45" t="e">
        <f>IF(COUNTIF(Table9[MM Year],X1461),
VLOOKUP(X1461,Table9[],5,0),
DATE(X1461,1,0))</f>
        <v>#VALUE!</v>
      </c>
      <c r="AD1461" s="46" t="e">
        <f>IF(AA1461=0,DATE(YEAR(AC1461+1),7,16),
IF(V1461=0,IF(COUNTIF(Table9[MM Year],X1461),AC1461+AB1461+Z1461+15-DAY(AC1461+AB1461+Z1461+15)+16,AC1461+AB1461+Z1461-DAY(AC1461+AB1461+Z1461)+16),
IF(COUNTIF(Table9[MM Year],X1461),
IF(AC1461+AB1461+Z1461&lt;VLOOKUP(X1461,Table9[],7,0),AC1461
+AB1461+Z1461+VLOOKUP(X1461,Table9[],4,0),AC1461+AB1461+Z1461),AC1461
+AB1461+Z1461)))</f>
        <v>#VALUE!</v>
      </c>
      <c r="AE1461" s="42"/>
      <c r="AF1461" s="15" t="str">
        <f>IFERROR(IF(COUNTIF(Table9[MM Year],X1461),
IF(AD1461&lt;VLOOKUP(X1461,Table9[],7,0),AD1461
+VLOOKUP(X1461,Table9[],4,0),AD1461),AD1461
),"")</f>
        <v/>
      </c>
      <c r="AG1461" s="5"/>
      <c r="AH1461" s="5"/>
      <c r="AI1461" s="5"/>
      <c r="AJ1461" s="6"/>
      <c r="AK1461" s="6"/>
      <c r="AL1461" s="12" t="str">
        <f t="shared" si="227"/>
        <v/>
      </c>
      <c r="AM1461" s="5"/>
      <c r="AN1461" s="27" t="str">
        <f t="shared" si="228"/>
        <v/>
      </c>
      <c r="AO1461" s="5"/>
      <c r="AP1461" s="5"/>
      <c r="AQ1461" s="6"/>
      <c r="AR1461" s="12" t="str">
        <f t="shared" si="229"/>
        <v/>
      </c>
      <c r="AS1461" s="6"/>
      <c r="AT1461" s="5"/>
      <c r="AU1461" s="53"/>
      <c r="AV1461" s="53"/>
      <c r="AW1461" s="54"/>
      <c r="AX1461" s="15" t="str">
        <f t="shared" si="230"/>
        <v/>
      </c>
      <c r="AY1461" s="5"/>
      <c r="AZ1461" s="27" t="str">
        <f>IFERROR(VLOOKUP(AY1461,vlookup!A$2:I$331,2,FALSE),"")</f>
        <v/>
      </c>
      <c r="BA1461" s="27" t="str">
        <f>IFERROR(VLOOKUP(AY1461,vlookup!A$2:I$331,3,FALSE),"")</f>
        <v/>
      </c>
      <c r="BB1461" s="5"/>
      <c r="BC1461" s="27" t="str">
        <f>IFERROR(VLOOKUP(BB1461,vlookup!D$2:E$331,2,FALSE),"")</f>
        <v/>
      </c>
      <c r="BD1461" s="5"/>
      <c r="BE1461" s="27" t="str">
        <f t="shared" si="231"/>
        <v/>
      </c>
      <c r="BF1461" s="27" t="str">
        <f>IFERROR(VLOOKUP(BE1461,vlookup!G$2:I$331,2,FALSE),"")</f>
        <v/>
      </c>
      <c r="BG1461" s="27" t="str">
        <f>IFERROR(VLOOKUP(BE1461,vlookup!G$2:I$331,3,FALSE),"")</f>
        <v/>
      </c>
      <c r="BH1461" s="5"/>
      <c r="BI1461" s="6"/>
      <c r="BJ1461" s="6"/>
      <c r="BK1461" s="6"/>
      <c r="BL1461" s="6"/>
    </row>
    <row r="1462" spans="1:64">
      <c r="A1462" s="4"/>
      <c r="B1462" s="5"/>
      <c r="C1462" s="27" t="str">
        <f>IFERROR(VLOOKUP(B1462,vlookup!A$2:I$331,2,FALSE),"")</f>
        <v/>
      </c>
      <c r="D1462" s="27" t="str">
        <f>IFERROR(VLOOKUP(B1462,vlookup!A$2:I$331,3,FALSE),"")</f>
        <v/>
      </c>
      <c r="E1462" s="5"/>
      <c r="F1462" s="27" t="str">
        <f>IFERROR(VLOOKUP(E1462,vlookup!D$2:E$331,2,FALSE),"")</f>
        <v/>
      </c>
      <c r="G1462" s="5"/>
      <c r="H1462" s="27" t="str">
        <f t="shared" si="222"/>
        <v/>
      </c>
      <c r="I1462" s="27" t="str">
        <f>IFERROR(VLOOKUP(H1462,vlookup!G$2:I$331,2,FALSE),"")</f>
        <v/>
      </c>
      <c r="J1462" s="27" t="str">
        <f>IFERROR(VLOOKUP(H1462,vlookup!G$2:I$331,3,FALSE),"")</f>
        <v/>
      </c>
      <c r="K1462" s="5"/>
      <c r="L1462" s="6"/>
      <c r="M1462" s="6"/>
      <c r="N1462" s="6"/>
      <c r="O1462" s="6"/>
      <c r="P1462" s="6"/>
      <c r="Q1462" s="14" t="str">
        <f t="shared" si="223"/>
        <v/>
      </c>
      <c r="R1462" s="5"/>
      <c r="S1462" s="6"/>
      <c r="T1462" s="6"/>
      <c r="U1462" s="5"/>
      <c r="V1462" s="45">
        <f t="shared" si="224"/>
        <v>0</v>
      </c>
      <c r="W1462" s="45">
        <f t="shared" si="225"/>
        <v>0</v>
      </c>
      <c r="X1462" s="45" t="e">
        <f t="shared" si="226"/>
        <v>#VALUE!</v>
      </c>
      <c r="Y1462" s="45">
        <f>IFERROR(VALUE(V1462),VLOOKUP(V1462,DayReplace[],2,0))</f>
        <v>0</v>
      </c>
      <c r="Z1462" s="45">
        <f>IF(V1462=0,1,
IF(OR(AND(COUNTIF(Table12[Normal and Leap Years],X1462),AA1462=3,Y1462=30),
AND(COUNTIF(Table9[MM Year],X1462),COUNTIF(Table13[Always 29-Day Months],AA1462),Y1462=30)),Y1462
-1,Y1462))</f>
        <v>1</v>
      </c>
      <c r="AA1462" s="45">
        <f>IFERROR(VALUE(W1462),VLOOKUP(W1462,MonthReplace[],2,0))</f>
        <v>0</v>
      </c>
      <c r="AB1462" s="45" t="e">
        <f>IF(COUNTIF(Table9[MM Year],X1462),VLOOKUP(AA1462,MonthSerial[],VLOOKUP(X1462,Table9[],3,0)+2,0),DATE(X1462,AA1462,0)-AC1462)</f>
        <v>#VALUE!</v>
      </c>
      <c r="AC1462" s="45" t="e">
        <f>IF(COUNTIF(Table9[MM Year],X1462),
VLOOKUP(X1462,Table9[],5,0),
DATE(X1462,1,0))</f>
        <v>#VALUE!</v>
      </c>
      <c r="AD1462" s="46" t="e">
        <f>IF(AA1462=0,DATE(YEAR(AC1462+1),7,16),
IF(V1462=0,IF(COUNTIF(Table9[MM Year],X1462),AC1462+AB1462+Z1462+15-DAY(AC1462+AB1462+Z1462+15)+16,AC1462+AB1462+Z1462-DAY(AC1462+AB1462+Z1462)+16),
IF(COUNTIF(Table9[MM Year],X1462),
IF(AC1462+AB1462+Z1462&lt;VLOOKUP(X1462,Table9[],7,0),AC1462
+AB1462+Z1462+VLOOKUP(X1462,Table9[],4,0),AC1462+AB1462+Z1462),AC1462
+AB1462+Z1462)))</f>
        <v>#VALUE!</v>
      </c>
      <c r="AE1462" s="42"/>
      <c r="AF1462" s="15" t="str">
        <f>IFERROR(IF(COUNTIF(Table9[MM Year],X1462),
IF(AD1462&lt;VLOOKUP(X1462,Table9[],7,0),AD1462
+VLOOKUP(X1462,Table9[],4,0),AD1462),AD1462
),"")</f>
        <v/>
      </c>
      <c r="AG1462" s="5"/>
      <c r="AH1462" s="5"/>
      <c r="AI1462" s="5"/>
      <c r="AJ1462" s="6"/>
      <c r="AK1462" s="6"/>
      <c r="AL1462" s="12" t="str">
        <f t="shared" si="227"/>
        <v/>
      </c>
      <c r="AM1462" s="5"/>
      <c r="AN1462" s="27" t="str">
        <f t="shared" si="228"/>
        <v/>
      </c>
      <c r="AO1462" s="5"/>
      <c r="AP1462" s="5"/>
      <c r="AQ1462" s="6"/>
      <c r="AR1462" s="12" t="str">
        <f t="shared" si="229"/>
        <v/>
      </c>
      <c r="AS1462" s="6"/>
      <c r="AT1462" s="5"/>
      <c r="AU1462" s="53"/>
      <c r="AV1462" s="53"/>
      <c r="AW1462" s="54"/>
      <c r="AX1462" s="15" t="str">
        <f t="shared" si="230"/>
        <v/>
      </c>
      <c r="AY1462" s="5"/>
      <c r="AZ1462" s="27" t="str">
        <f>IFERROR(VLOOKUP(AY1462,vlookup!A$2:I$331,2,FALSE),"")</f>
        <v/>
      </c>
      <c r="BA1462" s="27" t="str">
        <f>IFERROR(VLOOKUP(AY1462,vlookup!A$2:I$331,3,FALSE),"")</f>
        <v/>
      </c>
      <c r="BB1462" s="5"/>
      <c r="BC1462" s="27" t="str">
        <f>IFERROR(VLOOKUP(BB1462,vlookup!D$2:E$331,2,FALSE),"")</f>
        <v/>
      </c>
      <c r="BD1462" s="5"/>
      <c r="BE1462" s="27" t="str">
        <f t="shared" si="231"/>
        <v/>
      </c>
      <c r="BF1462" s="27" t="str">
        <f>IFERROR(VLOOKUP(BE1462,vlookup!G$2:I$331,2,FALSE),"")</f>
        <v/>
      </c>
      <c r="BG1462" s="27" t="str">
        <f>IFERROR(VLOOKUP(BE1462,vlookup!G$2:I$331,3,FALSE),"")</f>
        <v/>
      </c>
      <c r="BH1462" s="5"/>
      <c r="BI1462" s="6"/>
      <c r="BJ1462" s="6"/>
      <c r="BK1462" s="6"/>
      <c r="BL1462" s="6"/>
    </row>
    <row r="1463" spans="1:64">
      <c r="A1463" s="4"/>
      <c r="B1463" s="5"/>
      <c r="C1463" s="27" t="str">
        <f>IFERROR(VLOOKUP(B1463,vlookup!A$2:I$331,2,FALSE),"")</f>
        <v/>
      </c>
      <c r="D1463" s="27" t="str">
        <f>IFERROR(VLOOKUP(B1463,vlookup!A$2:I$331,3,FALSE),"")</f>
        <v/>
      </c>
      <c r="E1463" s="5"/>
      <c r="F1463" s="27" t="str">
        <f>IFERROR(VLOOKUP(E1463,vlookup!D$2:E$331,2,FALSE),"")</f>
        <v/>
      </c>
      <c r="G1463" s="5"/>
      <c r="H1463" s="27" t="str">
        <f t="shared" si="222"/>
        <v/>
      </c>
      <c r="I1463" s="27" t="str">
        <f>IFERROR(VLOOKUP(H1463,vlookup!G$2:I$331,2,FALSE),"")</f>
        <v/>
      </c>
      <c r="J1463" s="27" t="str">
        <f>IFERROR(VLOOKUP(H1463,vlookup!G$2:I$331,3,FALSE),"")</f>
        <v/>
      </c>
      <c r="K1463" s="5"/>
      <c r="L1463" s="6"/>
      <c r="M1463" s="6"/>
      <c r="N1463" s="6"/>
      <c r="O1463" s="6"/>
      <c r="P1463" s="6"/>
      <c r="Q1463" s="14" t="str">
        <f t="shared" si="223"/>
        <v/>
      </c>
      <c r="R1463" s="5"/>
      <c r="S1463" s="6"/>
      <c r="T1463" s="6"/>
      <c r="U1463" s="5"/>
      <c r="V1463" s="45">
        <f t="shared" si="224"/>
        <v>0</v>
      </c>
      <c r="W1463" s="45">
        <f t="shared" si="225"/>
        <v>0</v>
      </c>
      <c r="X1463" s="45" t="e">
        <f t="shared" si="226"/>
        <v>#VALUE!</v>
      </c>
      <c r="Y1463" s="45">
        <f>IFERROR(VALUE(V1463),VLOOKUP(V1463,DayReplace[],2,0))</f>
        <v>0</v>
      </c>
      <c r="Z1463" s="45">
        <f>IF(V1463=0,1,
IF(OR(AND(COUNTIF(Table12[Normal and Leap Years],X1463),AA1463=3,Y1463=30),
AND(COUNTIF(Table9[MM Year],X1463),COUNTIF(Table13[Always 29-Day Months],AA1463),Y1463=30)),Y1463
-1,Y1463))</f>
        <v>1</v>
      </c>
      <c r="AA1463" s="45">
        <f>IFERROR(VALUE(W1463),VLOOKUP(W1463,MonthReplace[],2,0))</f>
        <v>0</v>
      </c>
      <c r="AB1463" s="45" t="e">
        <f>IF(COUNTIF(Table9[MM Year],X1463),VLOOKUP(AA1463,MonthSerial[],VLOOKUP(X1463,Table9[],3,0)+2,0),DATE(X1463,AA1463,0)-AC1463)</f>
        <v>#VALUE!</v>
      </c>
      <c r="AC1463" s="45" t="e">
        <f>IF(COUNTIF(Table9[MM Year],X1463),
VLOOKUP(X1463,Table9[],5,0),
DATE(X1463,1,0))</f>
        <v>#VALUE!</v>
      </c>
      <c r="AD1463" s="46" t="e">
        <f>IF(AA1463=0,DATE(YEAR(AC1463+1),7,16),
IF(V1463=0,IF(COUNTIF(Table9[MM Year],X1463),AC1463+AB1463+Z1463+15-DAY(AC1463+AB1463+Z1463+15)+16,AC1463+AB1463+Z1463-DAY(AC1463+AB1463+Z1463)+16),
IF(COUNTIF(Table9[MM Year],X1463),
IF(AC1463+AB1463+Z1463&lt;VLOOKUP(X1463,Table9[],7,0),AC1463
+AB1463+Z1463+VLOOKUP(X1463,Table9[],4,0),AC1463+AB1463+Z1463),AC1463
+AB1463+Z1463)))</f>
        <v>#VALUE!</v>
      </c>
      <c r="AE1463" s="42"/>
      <c r="AF1463" s="15" t="str">
        <f>IFERROR(IF(COUNTIF(Table9[MM Year],X1463),
IF(AD1463&lt;VLOOKUP(X1463,Table9[],7,0),AD1463
+VLOOKUP(X1463,Table9[],4,0),AD1463),AD1463
),"")</f>
        <v/>
      </c>
      <c r="AG1463" s="5"/>
      <c r="AH1463" s="5"/>
      <c r="AI1463" s="5"/>
      <c r="AJ1463" s="6"/>
      <c r="AK1463" s="6"/>
      <c r="AL1463" s="12" t="str">
        <f t="shared" si="227"/>
        <v/>
      </c>
      <c r="AM1463" s="5"/>
      <c r="AN1463" s="27" t="str">
        <f t="shared" si="228"/>
        <v/>
      </c>
      <c r="AO1463" s="5"/>
      <c r="AP1463" s="5"/>
      <c r="AQ1463" s="6"/>
      <c r="AR1463" s="12" t="str">
        <f t="shared" si="229"/>
        <v/>
      </c>
      <c r="AS1463" s="6"/>
      <c r="AT1463" s="5"/>
      <c r="AU1463" s="53"/>
      <c r="AV1463" s="53"/>
      <c r="AW1463" s="54"/>
      <c r="AX1463" s="15" t="str">
        <f t="shared" si="230"/>
        <v/>
      </c>
      <c r="AY1463" s="5"/>
      <c r="AZ1463" s="27" t="str">
        <f>IFERROR(VLOOKUP(AY1463,vlookup!A$2:I$331,2,FALSE),"")</f>
        <v/>
      </c>
      <c r="BA1463" s="27" t="str">
        <f>IFERROR(VLOOKUP(AY1463,vlookup!A$2:I$331,3,FALSE),"")</f>
        <v/>
      </c>
      <c r="BB1463" s="5"/>
      <c r="BC1463" s="27" t="str">
        <f>IFERROR(VLOOKUP(BB1463,vlookup!D$2:E$331,2,FALSE),"")</f>
        <v/>
      </c>
      <c r="BD1463" s="5"/>
      <c r="BE1463" s="27" t="str">
        <f t="shared" si="231"/>
        <v/>
      </c>
      <c r="BF1463" s="27" t="str">
        <f>IFERROR(VLOOKUP(BE1463,vlookup!G$2:I$331,2,FALSE),"")</f>
        <v/>
      </c>
      <c r="BG1463" s="27" t="str">
        <f>IFERROR(VLOOKUP(BE1463,vlookup!G$2:I$331,3,FALSE),"")</f>
        <v/>
      </c>
      <c r="BH1463" s="5"/>
      <c r="BI1463" s="6"/>
      <c r="BJ1463" s="6"/>
      <c r="BK1463" s="6"/>
      <c r="BL1463" s="6"/>
    </row>
    <row r="1464" spans="1:64">
      <c r="A1464" s="4"/>
      <c r="B1464" s="5"/>
      <c r="C1464" s="27" t="str">
        <f>IFERROR(VLOOKUP(B1464,vlookup!A$2:I$331,2,FALSE),"")</f>
        <v/>
      </c>
      <c r="D1464" s="27" t="str">
        <f>IFERROR(VLOOKUP(B1464,vlookup!A$2:I$331,3,FALSE),"")</f>
        <v/>
      </c>
      <c r="E1464" s="5"/>
      <c r="F1464" s="27" t="str">
        <f>IFERROR(VLOOKUP(E1464,vlookup!D$2:E$331,2,FALSE),"")</f>
        <v/>
      </c>
      <c r="G1464" s="5"/>
      <c r="H1464" s="27" t="str">
        <f t="shared" si="222"/>
        <v/>
      </c>
      <c r="I1464" s="27" t="str">
        <f>IFERROR(VLOOKUP(H1464,vlookup!G$2:I$331,2,FALSE),"")</f>
        <v/>
      </c>
      <c r="J1464" s="27" t="str">
        <f>IFERROR(VLOOKUP(H1464,vlookup!G$2:I$331,3,FALSE),"")</f>
        <v/>
      </c>
      <c r="K1464" s="5"/>
      <c r="L1464" s="6"/>
      <c r="M1464" s="6"/>
      <c r="N1464" s="6"/>
      <c r="O1464" s="6"/>
      <c r="P1464" s="6"/>
      <c r="Q1464" s="14" t="str">
        <f t="shared" si="223"/>
        <v/>
      </c>
      <c r="R1464" s="5"/>
      <c r="S1464" s="6"/>
      <c r="T1464" s="6"/>
      <c r="U1464" s="5"/>
      <c r="V1464" s="45">
        <f t="shared" si="224"/>
        <v>0</v>
      </c>
      <c r="W1464" s="45">
        <f t="shared" si="225"/>
        <v>0</v>
      </c>
      <c r="X1464" s="45" t="e">
        <f t="shared" si="226"/>
        <v>#VALUE!</v>
      </c>
      <c r="Y1464" s="45">
        <f>IFERROR(VALUE(V1464),VLOOKUP(V1464,DayReplace[],2,0))</f>
        <v>0</v>
      </c>
      <c r="Z1464" s="45">
        <f>IF(V1464=0,1,
IF(OR(AND(COUNTIF(Table12[Normal and Leap Years],X1464),AA1464=3,Y1464=30),
AND(COUNTIF(Table9[MM Year],X1464),COUNTIF(Table13[Always 29-Day Months],AA1464),Y1464=30)),Y1464
-1,Y1464))</f>
        <v>1</v>
      </c>
      <c r="AA1464" s="45">
        <f>IFERROR(VALUE(W1464),VLOOKUP(W1464,MonthReplace[],2,0))</f>
        <v>0</v>
      </c>
      <c r="AB1464" s="45" t="e">
        <f>IF(COUNTIF(Table9[MM Year],X1464),VLOOKUP(AA1464,MonthSerial[],VLOOKUP(X1464,Table9[],3,0)+2,0),DATE(X1464,AA1464,0)-AC1464)</f>
        <v>#VALUE!</v>
      </c>
      <c r="AC1464" s="45" t="e">
        <f>IF(COUNTIF(Table9[MM Year],X1464),
VLOOKUP(X1464,Table9[],5,0),
DATE(X1464,1,0))</f>
        <v>#VALUE!</v>
      </c>
      <c r="AD1464" s="46" t="e">
        <f>IF(AA1464=0,DATE(YEAR(AC1464+1),7,16),
IF(V1464=0,IF(COUNTIF(Table9[MM Year],X1464),AC1464+AB1464+Z1464+15-DAY(AC1464+AB1464+Z1464+15)+16,AC1464+AB1464+Z1464-DAY(AC1464+AB1464+Z1464)+16),
IF(COUNTIF(Table9[MM Year],X1464),
IF(AC1464+AB1464+Z1464&lt;VLOOKUP(X1464,Table9[],7,0),AC1464
+AB1464+Z1464+VLOOKUP(X1464,Table9[],4,0),AC1464+AB1464+Z1464),AC1464
+AB1464+Z1464)))</f>
        <v>#VALUE!</v>
      </c>
      <c r="AE1464" s="42"/>
      <c r="AF1464" s="15" t="str">
        <f>IFERROR(IF(COUNTIF(Table9[MM Year],X1464),
IF(AD1464&lt;VLOOKUP(X1464,Table9[],7,0),AD1464
+VLOOKUP(X1464,Table9[],4,0),AD1464),AD1464
),"")</f>
        <v/>
      </c>
      <c r="AG1464" s="5"/>
      <c r="AH1464" s="5"/>
      <c r="AI1464" s="5"/>
      <c r="AJ1464" s="6"/>
      <c r="AK1464" s="6"/>
      <c r="AL1464" s="12" t="str">
        <f t="shared" si="227"/>
        <v/>
      </c>
      <c r="AM1464" s="5"/>
      <c r="AN1464" s="27" t="str">
        <f t="shared" si="228"/>
        <v/>
      </c>
      <c r="AO1464" s="5"/>
      <c r="AP1464" s="5"/>
      <c r="AQ1464" s="6"/>
      <c r="AR1464" s="12" t="str">
        <f t="shared" si="229"/>
        <v/>
      </c>
      <c r="AS1464" s="6"/>
      <c r="AT1464" s="5"/>
      <c r="AU1464" s="53"/>
      <c r="AV1464" s="53"/>
      <c r="AW1464" s="54"/>
      <c r="AX1464" s="15" t="str">
        <f t="shared" si="230"/>
        <v/>
      </c>
      <c r="AY1464" s="5"/>
      <c r="AZ1464" s="27" t="str">
        <f>IFERROR(VLOOKUP(AY1464,vlookup!A$2:I$331,2,FALSE),"")</f>
        <v/>
      </c>
      <c r="BA1464" s="27" t="str">
        <f>IFERROR(VLOOKUP(AY1464,vlookup!A$2:I$331,3,FALSE),"")</f>
        <v/>
      </c>
      <c r="BB1464" s="5"/>
      <c r="BC1464" s="27" t="str">
        <f>IFERROR(VLOOKUP(BB1464,vlookup!D$2:E$331,2,FALSE),"")</f>
        <v/>
      </c>
      <c r="BD1464" s="5"/>
      <c r="BE1464" s="27" t="str">
        <f t="shared" si="231"/>
        <v/>
      </c>
      <c r="BF1464" s="27" t="str">
        <f>IFERROR(VLOOKUP(BE1464,vlookup!G$2:I$331,2,FALSE),"")</f>
        <v/>
      </c>
      <c r="BG1464" s="27" t="str">
        <f>IFERROR(VLOOKUP(BE1464,vlookup!G$2:I$331,3,FALSE),"")</f>
        <v/>
      </c>
      <c r="BH1464" s="5"/>
      <c r="BI1464" s="6"/>
      <c r="BJ1464" s="6"/>
      <c r="BK1464" s="6"/>
      <c r="BL1464" s="6"/>
    </row>
    <row r="1465" spans="1:64">
      <c r="A1465" s="4"/>
      <c r="B1465" s="5"/>
      <c r="C1465" s="27" t="str">
        <f>IFERROR(VLOOKUP(B1465,vlookup!A$2:I$331,2,FALSE),"")</f>
        <v/>
      </c>
      <c r="D1465" s="27" t="str">
        <f>IFERROR(VLOOKUP(B1465,vlookup!A$2:I$331,3,FALSE),"")</f>
        <v/>
      </c>
      <c r="E1465" s="5"/>
      <c r="F1465" s="27" t="str">
        <f>IFERROR(VLOOKUP(E1465,vlookup!D$2:E$331,2,FALSE),"")</f>
        <v/>
      </c>
      <c r="G1465" s="5"/>
      <c r="H1465" s="27" t="str">
        <f t="shared" si="222"/>
        <v/>
      </c>
      <c r="I1465" s="27" t="str">
        <f>IFERROR(VLOOKUP(H1465,vlookup!G$2:I$331,2,FALSE),"")</f>
        <v/>
      </c>
      <c r="J1465" s="27" t="str">
        <f>IFERROR(VLOOKUP(H1465,vlookup!G$2:I$331,3,FALSE),"")</f>
        <v/>
      </c>
      <c r="K1465" s="5"/>
      <c r="L1465" s="6"/>
      <c r="M1465" s="6"/>
      <c r="N1465" s="6"/>
      <c r="O1465" s="6"/>
      <c r="P1465" s="6"/>
      <c r="Q1465" s="14" t="str">
        <f t="shared" si="223"/>
        <v/>
      </c>
      <c r="R1465" s="5"/>
      <c r="S1465" s="6"/>
      <c r="T1465" s="6"/>
      <c r="U1465" s="5"/>
      <c r="V1465" s="45">
        <f t="shared" si="224"/>
        <v>0</v>
      </c>
      <c r="W1465" s="45">
        <f t="shared" si="225"/>
        <v>0</v>
      </c>
      <c r="X1465" s="45" t="e">
        <f t="shared" si="226"/>
        <v>#VALUE!</v>
      </c>
      <c r="Y1465" s="45">
        <f>IFERROR(VALUE(V1465),VLOOKUP(V1465,DayReplace[],2,0))</f>
        <v>0</v>
      </c>
      <c r="Z1465" s="45">
        <f>IF(V1465=0,1,
IF(OR(AND(COUNTIF(Table12[Normal and Leap Years],X1465),AA1465=3,Y1465=30),
AND(COUNTIF(Table9[MM Year],X1465),COUNTIF(Table13[Always 29-Day Months],AA1465),Y1465=30)),Y1465
-1,Y1465))</f>
        <v>1</v>
      </c>
      <c r="AA1465" s="45">
        <f>IFERROR(VALUE(W1465),VLOOKUP(W1465,MonthReplace[],2,0))</f>
        <v>0</v>
      </c>
      <c r="AB1465" s="45" t="e">
        <f>IF(COUNTIF(Table9[MM Year],X1465),VLOOKUP(AA1465,MonthSerial[],VLOOKUP(X1465,Table9[],3,0)+2,0),DATE(X1465,AA1465,0)-AC1465)</f>
        <v>#VALUE!</v>
      </c>
      <c r="AC1465" s="45" t="e">
        <f>IF(COUNTIF(Table9[MM Year],X1465),
VLOOKUP(X1465,Table9[],5,0),
DATE(X1465,1,0))</f>
        <v>#VALUE!</v>
      </c>
      <c r="AD1465" s="46" t="e">
        <f>IF(AA1465=0,DATE(YEAR(AC1465+1),7,16),
IF(V1465=0,IF(COUNTIF(Table9[MM Year],X1465),AC1465+AB1465+Z1465+15-DAY(AC1465+AB1465+Z1465+15)+16,AC1465+AB1465+Z1465-DAY(AC1465+AB1465+Z1465)+16),
IF(COUNTIF(Table9[MM Year],X1465),
IF(AC1465+AB1465+Z1465&lt;VLOOKUP(X1465,Table9[],7,0),AC1465
+AB1465+Z1465+VLOOKUP(X1465,Table9[],4,0),AC1465+AB1465+Z1465),AC1465
+AB1465+Z1465)))</f>
        <v>#VALUE!</v>
      </c>
      <c r="AE1465" s="42"/>
      <c r="AF1465" s="15" t="str">
        <f>IFERROR(IF(COUNTIF(Table9[MM Year],X1465),
IF(AD1465&lt;VLOOKUP(X1465,Table9[],7,0),AD1465
+VLOOKUP(X1465,Table9[],4,0),AD1465),AD1465
),"")</f>
        <v/>
      </c>
      <c r="AG1465" s="5"/>
      <c r="AH1465" s="5"/>
      <c r="AI1465" s="5"/>
      <c r="AJ1465" s="6"/>
      <c r="AK1465" s="6"/>
      <c r="AL1465" s="12" t="str">
        <f t="shared" si="227"/>
        <v/>
      </c>
      <c r="AM1465" s="5"/>
      <c r="AN1465" s="27" t="str">
        <f t="shared" si="228"/>
        <v/>
      </c>
      <c r="AO1465" s="5"/>
      <c r="AP1465" s="5"/>
      <c r="AQ1465" s="6"/>
      <c r="AR1465" s="12" t="str">
        <f t="shared" si="229"/>
        <v/>
      </c>
      <c r="AS1465" s="6"/>
      <c r="AT1465" s="5"/>
      <c r="AU1465" s="53"/>
      <c r="AV1465" s="53"/>
      <c r="AW1465" s="54"/>
      <c r="AX1465" s="15" t="str">
        <f t="shared" si="230"/>
        <v/>
      </c>
      <c r="AY1465" s="5"/>
      <c r="AZ1465" s="27" t="str">
        <f>IFERROR(VLOOKUP(AY1465,vlookup!A$2:I$331,2,FALSE),"")</f>
        <v/>
      </c>
      <c r="BA1465" s="27" t="str">
        <f>IFERROR(VLOOKUP(AY1465,vlookup!A$2:I$331,3,FALSE),"")</f>
        <v/>
      </c>
      <c r="BB1465" s="5"/>
      <c r="BC1465" s="27" t="str">
        <f>IFERROR(VLOOKUP(BB1465,vlookup!D$2:E$331,2,FALSE),"")</f>
        <v/>
      </c>
      <c r="BD1465" s="5"/>
      <c r="BE1465" s="27" t="str">
        <f t="shared" si="231"/>
        <v/>
      </c>
      <c r="BF1465" s="27" t="str">
        <f>IFERROR(VLOOKUP(BE1465,vlookup!G$2:I$331,2,FALSE),"")</f>
        <v/>
      </c>
      <c r="BG1465" s="27" t="str">
        <f>IFERROR(VLOOKUP(BE1465,vlookup!G$2:I$331,3,FALSE),"")</f>
        <v/>
      </c>
      <c r="BH1465" s="5"/>
      <c r="BI1465" s="6"/>
      <c r="BJ1465" s="6"/>
      <c r="BK1465" s="6"/>
      <c r="BL1465" s="6"/>
    </row>
    <row r="1466" spans="1:64">
      <c r="A1466" s="4"/>
      <c r="B1466" s="5"/>
      <c r="C1466" s="27" t="str">
        <f>IFERROR(VLOOKUP(B1466,vlookup!A$2:I$331,2,FALSE),"")</f>
        <v/>
      </c>
      <c r="D1466" s="27" t="str">
        <f>IFERROR(VLOOKUP(B1466,vlookup!A$2:I$331,3,FALSE),"")</f>
        <v/>
      </c>
      <c r="E1466" s="5"/>
      <c r="F1466" s="27" t="str">
        <f>IFERROR(VLOOKUP(E1466,vlookup!D$2:E$331,2,FALSE),"")</f>
        <v/>
      </c>
      <c r="G1466" s="5"/>
      <c r="H1466" s="27" t="str">
        <f t="shared" si="222"/>
        <v/>
      </c>
      <c r="I1466" s="27" t="str">
        <f>IFERROR(VLOOKUP(H1466,vlookup!G$2:I$331,2,FALSE),"")</f>
        <v/>
      </c>
      <c r="J1466" s="27" t="str">
        <f>IFERROR(VLOOKUP(H1466,vlookup!G$2:I$331,3,FALSE),"")</f>
        <v/>
      </c>
      <c r="K1466" s="5"/>
      <c r="L1466" s="6"/>
      <c r="M1466" s="6"/>
      <c r="N1466" s="6"/>
      <c r="O1466" s="6"/>
      <c r="P1466" s="6"/>
      <c r="Q1466" s="14" t="str">
        <f t="shared" si="223"/>
        <v/>
      </c>
      <c r="R1466" s="5"/>
      <c r="S1466" s="6"/>
      <c r="T1466" s="6"/>
      <c r="U1466" s="5"/>
      <c r="V1466" s="45">
        <f t="shared" si="224"/>
        <v>0</v>
      </c>
      <c r="W1466" s="45">
        <f t="shared" si="225"/>
        <v>0</v>
      </c>
      <c r="X1466" s="45" t="e">
        <f t="shared" si="226"/>
        <v>#VALUE!</v>
      </c>
      <c r="Y1466" s="45">
        <f>IFERROR(VALUE(V1466),VLOOKUP(V1466,DayReplace[],2,0))</f>
        <v>0</v>
      </c>
      <c r="Z1466" s="45">
        <f>IF(V1466=0,1,
IF(OR(AND(COUNTIF(Table12[Normal and Leap Years],X1466),AA1466=3,Y1466=30),
AND(COUNTIF(Table9[MM Year],X1466),COUNTIF(Table13[Always 29-Day Months],AA1466),Y1466=30)),Y1466
-1,Y1466))</f>
        <v>1</v>
      </c>
      <c r="AA1466" s="45">
        <f>IFERROR(VALUE(W1466),VLOOKUP(W1466,MonthReplace[],2,0))</f>
        <v>0</v>
      </c>
      <c r="AB1466" s="45" t="e">
        <f>IF(COUNTIF(Table9[MM Year],X1466),VLOOKUP(AA1466,MonthSerial[],VLOOKUP(X1466,Table9[],3,0)+2,0),DATE(X1466,AA1466,0)-AC1466)</f>
        <v>#VALUE!</v>
      </c>
      <c r="AC1466" s="45" t="e">
        <f>IF(COUNTIF(Table9[MM Year],X1466),
VLOOKUP(X1466,Table9[],5,0),
DATE(X1466,1,0))</f>
        <v>#VALUE!</v>
      </c>
      <c r="AD1466" s="46" t="e">
        <f>IF(AA1466=0,DATE(YEAR(AC1466+1),7,16),
IF(V1466=0,IF(COUNTIF(Table9[MM Year],X1466),AC1466+AB1466+Z1466+15-DAY(AC1466+AB1466+Z1466+15)+16,AC1466+AB1466+Z1466-DAY(AC1466+AB1466+Z1466)+16),
IF(COUNTIF(Table9[MM Year],X1466),
IF(AC1466+AB1466+Z1466&lt;VLOOKUP(X1466,Table9[],7,0),AC1466
+AB1466+Z1466+VLOOKUP(X1466,Table9[],4,0),AC1466+AB1466+Z1466),AC1466
+AB1466+Z1466)))</f>
        <v>#VALUE!</v>
      </c>
      <c r="AE1466" s="42"/>
      <c r="AF1466" s="15" t="str">
        <f>IFERROR(IF(COUNTIF(Table9[MM Year],X1466),
IF(AD1466&lt;VLOOKUP(X1466,Table9[],7,0),AD1466
+VLOOKUP(X1466,Table9[],4,0),AD1466),AD1466
),"")</f>
        <v/>
      </c>
      <c r="AG1466" s="5"/>
      <c r="AH1466" s="5"/>
      <c r="AI1466" s="5"/>
      <c r="AJ1466" s="6"/>
      <c r="AK1466" s="6"/>
      <c r="AL1466" s="12" t="str">
        <f t="shared" si="227"/>
        <v/>
      </c>
      <c r="AM1466" s="5"/>
      <c r="AN1466" s="27" t="str">
        <f t="shared" si="228"/>
        <v/>
      </c>
      <c r="AO1466" s="5"/>
      <c r="AP1466" s="5"/>
      <c r="AQ1466" s="6"/>
      <c r="AR1466" s="12" t="str">
        <f t="shared" si="229"/>
        <v/>
      </c>
      <c r="AS1466" s="6"/>
      <c r="AT1466" s="5"/>
      <c r="AU1466" s="53"/>
      <c r="AV1466" s="53"/>
      <c r="AW1466" s="54"/>
      <c r="AX1466" s="15" t="str">
        <f t="shared" si="230"/>
        <v/>
      </c>
      <c r="AY1466" s="5"/>
      <c r="AZ1466" s="27" t="str">
        <f>IFERROR(VLOOKUP(AY1466,vlookup!A$2:I$331,2,FALSE),"")</f>
        <v/>
      </c>
      <c r="BA1466" s="27" t="str">
        <f>IFERROR(VLOOKUP(AY1466,vlookup!A$2:I$331,3,FALSE),"")</f>
        <v/>
      </c>
      <c r="BB1466" s="5"/>
      <c r="BC1466" s="27" t="str">
        <f>IFERROR(VLOOKUP(BB1466,vlookup!D$2:E$331,2,FALSE),"")</f>
        <v/>
      </c>
      <c r="BD1466" s="5"/>
      <c r="BE1466" s="27" t="str">
        <f t="shared" si="231"/>
        <v/>
      </c>
      <c r="BF1466" s="27" t="str">
        <f>IFERROR(VLOOKUP(BE1466,vlookup!G$2:I$331,2,FALSE),"")</f>
        <v/>
      </c>
      <c r="BG1466" s="27" t="str">
        <f>IFERROR(VLOOKUP(BE1466,vlookup!G$2:I$331,3,FALSE),"")</f>
        <v/>
      </c>
      <c r="BH1466" s="5"/>
      <c r="BI1466" s="6"/>
      <c r="BJ1466" s="6"/>
      <c r="BK1466" s="6"/>
      <c r="BL1466" s="6"/>
    </row>
    <row r="1467" spans="1:64">
      <c r="A1467" s="4"/>
      <c r="B1467" s="5"/>
      <c r="C1467" s="27" t="str">
        <f>IFERROR(VLOOKUP(B1467,vlookup!A$2:I$331,2,FALSE),"")</f>
        <v/>
      </c>
      <c r="D1467" s="27" t="str">
        <f>IFERROR(VLOOKUP(B1467,vlookup!A$2:I$331,3,FALSE),"")</f>
        <v/>
      </c>
      <c r="E1467" s="5"/>
      <c r="F1467" s="27" t="str">
        <f>IFERROR(VLOOKUP(E1467,vlookup!D$2:E$331,2,FALSE),"")</f>
        <v/>
      </c>
      <c r="G1467" s="5"/>
      <c r="H1467" s="27" t="str">
        <f t="shared" si="222"/>
        <v/>
      </c>
      <c r="I1467" s="27" t="str">
        <f>IFERROR(VLOOKUP(H1467,vlookup!G$2:I$331,2,FALSE),"")</f>
        <v/>
      </c>
      <c r="J1467" s="27" t="str">
        <f>IFERROR(VLOOKUP(H1467,vlookup!G$2:I$331,3,FALSE),"")</f>
        <v/>
      </c>
      <c r="K1467" s="5"/>
      <c r="L1467" s="6"/>
      <c r="M1467" s="6"/>
      <c r="N1467" s="6"/>
      <c r="O1467" s="6"/>
      <c r="P1467" s="6"/>
      <c r="Q1467" s="14" t="str">
        <f t="shared" si="223"/>
        <v/>
      </c>
      <c r="R1467" s="5"/>
      <c r="S1467" s="6"/>
      <c r="T1467" s="6"/>
      <c r="U1467" s="5"/>
      <c r="V1467" s="45">
        <f t="shared" si="224"/>
        <v>0</v>
      </c>
      <c r="W1467" s="45">
        <f t="shared" si="225"/>
        <v>0</v>
      </c>
      <c r="X1467" s="45" t="e">
        <f t="shared" si="226"/>
        <v>#VALUE!</v>
      </c>
      <c r="Y1467" s="45">
        <f>IFERROR(VALUE(V1467),VLOOKUP(V1467,DayReplace[],2,0))</f>
        <v>0</v>
      </c>
      <c r="Z1467" s="45">
        <f>IF(V1467=0,1,
IF(OR(AND(COUNTIF(Table12[Normal and Leap Years],X1467),AA1467=3,Y1467=30),
AND(COUNTIF(Table9[MM Year],X1467),COUNTIF(Table13[Always 29-Day Months],AA1467),Y1467=30)),Y1467
-1,Y1467))</f>
        <v>1</v>
      </c>
      <c r="AA1467" s="45">
        <f>IFERROR(VALUE(W1467),VLOOKUP(W1467,MonthReplace[],2,0))</f>
        <v>0</v>
      </c>
      <c r="AB1467" s="45" t="e">
        <f>IF(COUNTIF(Table9[MM Year],X1467),VLOOKUP(AA1467,MonthSerial[],VLOOKUP(X1467,Table9[],3,0)+2,0),DATE(X1467,AA1467,0)-AC1467)</f>
        <v>#VALUE!</v>
      </c>
      <c r="AC1467" s="45" t="e">
        <f>IF(COUNTIF(Table9[MM Year],X1467),
VLOOKUP(X1467,Table9[],5,0),
DATE(X1467,1,0))</f>
        <v>#VALUE!</v>
      </c>
      <c r="AD1467" s="46" t="e">
        <f>IF(AA1467=0,DATE(YEAR(AC1467+1),7,16),
IF(V1467=0,IF(COUNTIF(Table9[MM Year],X1467),AC1467+AB1467+Z1467+15-DAY(AC1467+AB1467+Z1467+15)+16,AC1467+AB1467+Z1467-DAY(AC1467+AB1467+Z1467)+16),
IF(COUNTIF(Table9[MM Year],X1467),
IF(AC1467+AB1467+Z1467&lt;VLOOKUP(X1467,Table9[],7,0),AC1467
+AB1467+Z1467+VLOOKUP(X1467,Table9[],4,0),AC1467+AB1467+Z1467),AC1467
+AB1467+Z1467)))</f>
        <v>#VALUE!</v>
      </c>
      <c r="AE1467" s="42"/>
      <c r="AF1467" s="15" t="str">
        <f>IFERROR(IF(COUNTIF(Table9[MM Year],X1467),
IF(AD1467&lt;VLOOKUP(X1467,Table9[],7,0),AD1467
+VLOOKUP(X1467,Table9[],4,0),AD1467),AD1467
),"")</f>
        <v/>
      </c>
      <c r="AG1467" s="5"/>
      <c r="AH1467" s="5"/>
      <c r="AI1467" s="5"/>
      <c r="AJ1467" s="6"/>
      <c r="AK1467" s="6"/>
      <c r="AL1467" s="12" t="str">
        <f t="shared" si="227"/>
        <v/>
      </c>
      <c r="AM1467" s="5"/>
      <c r="AN1467" s="27" t="str">
        <f t="shared" si="228"/>
        <v/>
      </c>
      <c r="AO1467" s="5"/>
      <c r="AP1467" s="5"/>
      <c r="AQ1467" s="6"/>
      <c r="AR1467" s="12" t="str">
        <f t="shared" si="229"/>
        <v/>
      </c>
      <c r="AS1467" s="6"/>
      <c r="AT1467" s="5"/>
      <c r="AU1467" s="53"/>
      <c r="AV1467" s="53"/>
      <c r="AW1467" s="54"/>
      <c r="AX1467" s="15" t="str">
        <f t="shared" si="230"/>
        <v/>
      </c>
      <c r="AY1467" s="5"/>
      <c r="AZ1467" s="27" t="str">
        <f>IFERROR(VLOOKUP(AY1467,vlookup!A$2:I$331,2,FALSE),"")</f>
        <v/>
      </c>
      <c r="BA1467" s="27" t="str">
        <f>IFERROR(VLOOKUP(AY1467,vlookup!A$2:I$331,3,FALSE),"")</f>
        <v/>
      </c>
      <c r="BB1467" s="5"/>
      <c r="BC1467" s="27" t="str">
        <f>IFERROR(VLOOKUP(BB1467,vlookup!D$2:E$331,2,FALSE),"")</f>
        <v/>
      </c>
      <c r="BD1467" s="5"/>
      <c r="BE1467" s="27" t="str">
        <f t="shared" si="231"/>
        <v/>
      </c>
      <c r="BF1467" s="27" t="str">
        <f>IFERROR(VLOOKUP(BE1467,vlookup!G$2:I$331,2,FALSE),"")</f>
        <v/>
      </c>
      <c r="BG1467" s="27" t="str">
        <f>IFERROR(VLOOKUP(BE1467,vlookup!G$2:I$331,3,FALSE),"")</f>
        <v/>
      </c>
      <c r="BH1467" s="5"/>
      <c r="BI1467" s="6"/>
      <c r="BJ1467" s="6"/>
      <c r="BK1467" s="6"/>
      <c r="BL1467" s="6"/>
    </row>
    <row r="1468" spans="1:64">
      <c r="A1468" s="4"/>
      <c r="B1468" s="5"/>
      <c r="C1468" s="27" t="str">
        <f>IFERROR(VLOOKUP(B1468,vlookup!A$2:I$331,2,FALSE),"")</f>
        <v/>
      </c>
      <c r="D1468" s="27" t="str">
        <f>IFERROR(VLOOKUP(B1468,vlookup!A$2:I$331,3,FALSE),"")</f>
        <v/>
      </c>
      <c r="E1468" s="5"/>
      <c r="F1468" s="27" t="str">
        <f>IFERROR(VLOOKUP(E1468,vlookup!D$2:E$331,2,FALSE),"")</f>
        <v/>
      </c>
      <c r="G1468" s="5"/>
      <c r="H1468" s="27" t="str">
        <f t="shared" si="222"/>
        <v/>
      </c>
      <c r="I1468" s="27" t="str">
        <f>IFERROR(VLOOKUP(H1468,vlookup!G$2:I$331,2,FALSE),"")</f>
        <v/>
      </c>
      <c r="J1468" s="27" t="str">
        <f>IFERROR(VLOOKUP(H1468,vlookup!G$2:I$331,3,FALSE),"")</f>
        <v/>
      </c>
      <c r="K1468" s="5"/>
      <c r="L1468" s="6"/>
      <c r="M1468" s="6"/>
      <c r="N1468" s="6"/>
      <c r="O1468" s="6"/>
      <c r="P1468" s="6"/>
      <c r="Q1468" s="14" t="str">
        <f t="shared" si="223"/>
        <v/>
      </c>
      <c r="R1468" s="5"/>
      <c r="S1468" s="6"/>
      <c r="T1468" s="6"/>
      <c r="U1468" s="5"/>
      <c r="V1468" s="45">
        <f t="shared" si="224"/>
        <v>0</v>
      </c>
      <c r="W1468" s="45">
        <f t="shared" si="225"/>
        <v>0</v>
      </c>
      <c r="X1468" s="45" t="e">
        <f t="shared" si="226"/>
        <v>#VALUE!</v>
      </c>
      <c r="Y1468" s="45">
        <f>IFERROR(VALUE(V1468),VLOOKUP(V1468,DayReplace[],2,0))</f>
        <v>0</v>
      </c>
      <c r="Z1468" s="45">
        <f>IF(V1468=0,1,
IF(OR(AND(COUNTIF(Table12[Normal and Leap Years],X1468),AA1468=3,Y1468=30),
AND(COUNTIF(Table9[MM Year],X1468),COUNTIF(Table13[Always 29-Day Months],AA1468),Y1468=30)),Y1468
-1,Y1468))</f>
        <v>1</v>
      </c>
      <c r="AA1468" s="45">
        <f>IFERROR(VALUE(W1468),VLOOKUP(W1468,MonthReplace[],2,0))</f>
        <v>0</v>
      </c>
      <c r="AB1468" s="45" t="e">
        <f>IF(COUNTIF(Table9[MM Year],X1468),VLOOKUP(AA1468,MonthSerial[],VLOOKUP(X1468,Table9[],3,0)+2,0),DATE(X1468,AA1468,0)-AC1468)</f>
        <v>#VALUE!</v>
      </c>
      <c r="AC1468" s="45" t="e">
        <f>IF(COUNTIF(Table9[MM Year],X1468),
VLOOKUP(X1468,Table9[],5,0),
DATE(X1468,1,0))</f>
        <v>#VALUE!</v>
      </c>
      <c r="AD1468" s="46" t="e">
        <f>IF(AA1468=0,DATE(YEAR(AC1468+1),7,16),
IF(V1468=0,IF(COUNTIF(Table9[MM Year],X1468),AC1468+AB1468+Z1468+15-DAY(AC1468+AB1468+Z1468+15)+16,AC1468+AB1468+Z1468-DAY(AC1468+AB1468+Z1468)+16),
IF(COUNTIF(Table9[MM Year],X1468),
IF(AC1468+AB1468+Z1468&lt;VLOOKUP(X1468,Table9[],7,0),AC1468
+AB1468+Z1468+VLOOKUP(X1468,Table9[],4,0),AC1468+AB1468+Z1468),AC1468
+AB1468+Z1468)))</f>
        <v>#VALUE!</v>
      </c>
      <c r="AE1468" s="42"/>
      <c r="AF1468" s="15" t="str">
        <f>IFERROR(IF(COUNTIF(Table9[MM Year],X1468),
IF(AD1468&lt;VLOOKUP(X1468,Table9[],7,0),AD1468
+VLOOKUP(X1468,Table9[],4,0),AD1468),AD1468
),"")</f>
        <v/>
      </c>
      <c r="AG1468" s="5"/>
      <c r="AH1468" s="5"/>
      <c r="AI1468" s="5"/>
      <c r="AJ1468" s="6"/>
      <c r="AK1468" s="6"/>
      <c r="AL1468" s="12" t="str">
        <f t="shared" si="227"/>
        <v/>
      </c>
      <c r="AM1468" s="5"/>
      <c r="AN1468" s="27" t="str">
        <f t="shared" si="228"/>
        <v/>
      </c>
      <c r="AO1468" s="5"/>
      <c r="AP1468" s="5"/>
      <c r="AQ1468" s="6"/>
      <c r="AR1468" s="12" t="str">
        <f t="shared" si="229"/>
        <v/>
      </c>
      <c r="AS1468" s="6"/>
      <c r="AT1468" s="5"/>
      <c r="AU1468" s="53"/>
      <c r="AV1468" s="53"/>
      <c r="AW1468" s="54"/>
      <c r="AX1468" s="15" t="str">
        <f t="shared" si="230"/>
        <v/>
      </c>
      <c r="AY1468" s="5"/>
      <c r="AZ1468" s="27" t="str">
        <f>IFERROR(VLOOKUP(AY1468,vlookup!A$2:I$331,2,FALSE),"")</f>
        <v/>
      </c>
      <c r="BA1468" s="27" t="str">
        <f>IFERROR(VLOOKUP(AY1468,vlookup!A$2:I$331,3,FALSE),"")</f>
        <v/>
      </c>
      <c r="BB1468" s="5"/>
      <c r="BC1468" s="27" t="str">
        <f>IFERROR(VLOOKUP(BB1468,vlookup!D$2:E$331,2,FALSE),"")</f>
        <v/>
      </c>
      <c r="BD1468" s="5"/>
      <c r="BE1468" s="27" t="str">
        <f t="shared" si="231"/>
        <v/>
      </c>
      <c r="BF1468" s="27" t="str">
        <f>IFERROR(VLOOKUP(BE1468,vlookup!G$2:I$331,2,FALSE),"")</f>
        <v/>
      </c>
      <c r="BG1468" s="27" t="str">
        <f>IFERROR(VLOOKUP(BE1468,vlookup!G$2:I$331,3,FALSE),"")</f>
        <v/>
      </c>
      <c r="BH1468" s="5"/>
      <c r="BI1468" s="6"/>
      <c r="BJ1468" s="6"/>
      <c r="BK1468" s="6"/>
      <c r="BL1468" s="6"/>
    </row>
    <row r="1469" spans="1:64">
      <c r="A1469" s="4"/>
      <c r="B1469" s="5"/>
      <c r="C1469" s="27" t="str">
        <f>IFERROR(VLOOKUP(B1469,vlookup!A$2:I$331,2,FALSE),"")</f>
        <v/>
      </c>
      <c r="D1469" s="27" t="str">
        <f>IFERROR(VLOOKUP(B1469,vlookup!A$2:I$331,3,FALSE),"")</f>
        <v/>
      </c>
      <c r="E1469" s="5"/>
      <c r="F1469" s="27" t="str">
        <f>IFERROR(VLOOKUP(E1469,vlookup!D$2:E$331,2,FALSE),"")</f>
        <v/>
      </c>
      <c r="G1469" s="5"/>
      <c r="H1469" s="27" t="str">
        <f t="shared" si="222"/>
        <v/>
      </c>
      <c r="I1469" s="27" t="str">
        <f>IFERROR(VLOOKUP(H1469,vlookup!G$2:I$331,2,FALSE),"")</f>
        <v/>
      </c>
      <c r="J1469" s="27" t="str">
        <f>IFERROR(VLOOKUP(H1469,vlookup!G$2:I$331,3,FALSE),"")</f>
        <v/>
      </c>
      <c r="K1469" s="5"/>
      <c r="L1469" s="6"/>
      <c r="M1469" s="6"/>
      <c r="N1469" s="6"/>
      <c r="O1469" s="6"/>
      <c r="P1469" s="6"/>
      <c r="Q1469" s="14" t="str">
        <f t="shared" si="223"/>
        <v/>
      </c>
      <c r="R1469" s="5"/>
      <c r="S1469" s="6"/>
      <c r="T1469" s="6"/>
      <c r="U1469" s="5"/>
      <c r="V1469" s="45">
        <f t="shared" si="224"/>
        <v>0</v>
      </c>
      <c r="W1469" s="45">
        <f t="shared" si="225"/>
        <v>0</v>
      </c>
      <c r="X1469" s="45" t="e">
        <f t="shared" si="226"/>
        <v>#VALUE!</v>
      </c>
      <c r="Y1469" s="45">
        <f>IFERROR(VALUE(V1469),VLOOKUP(V1469,DayReplace[],2,0))</f>
        <v>0</v>
      </c>
      <c r="Z1469" s="45">
        <f>IF(V1469=0,1,
IF(OR(AND(COUNTIF(Table12[Normal and Leap Years],X1469),AA1469=3,Y1469=30),
AND(COUNTIF(Table9[MM Year],X1469),COUNTIF(Table13[Always 29-Day Months],AA1469),Y1469=30)),Y1469
-1,Y1469))</f>
        <v>1</v>
      </c>
      <c r="AA1469" s="45">
        <f>IFERROR(VALUE(W1469),VLOOKUP(W1469,MonthReplace[],2,0))</f>
        <v>0</v>
      </c>
      <c r="AB1469" s="45" t="e">
        <f>IF(COUNTIF(Table9[MM Year],X1469),VLOOKUP(AA1469,MonthSerial[],VLOOKUP(X1469,Table9[],3,0)+2,0),DATE(X1469,AA1469,0)-AC1469)</f>
        <v>#VALUE!</v>
      </c>
      <c r="AC1469" s="45" t="e">
        <f>IF(COUNTIF(Table9[MM Year],X1469),
VLOOKUP(X1469,Table9[],5,0),
DATE(X1469,1,0))</f>
        <v>#VALUE!</v>
      </c>
      <c r="AD1469" s="46" t="e">
        <f>IF(AA1469=0,DATE(YEAR(AC1469+1),7,16),
IF(V1469=0,IF(COUNTIF(Table9[MM Year],X1469),AC1469+AB1469+Z1469+15-DAY(AC1469+AB1469+Z1469+15)+16,AC1469+AB1469+Z1469-DAY(AC1469+AB1469+Z1469)+16),
IF(COUNTIF(Table9[MM Year],X1469),
IF(AC1469+AB1469+Z1469&lt;VLOOKUP(X1469,Table9[],7,0),AC1469
+AB1469+Z1469+VLOOKUP(X1469,Table9[],4,0),AC1469+AB1469+Z1469),AC1469
+AB1469+Z1469)))</f>
        <v>#VALUE!</v>
      </c>
      <c r="AE1469" s="42"/>
      <c r="AF1469" s="15" t="str">
        <f>IFERROR(IF(COUNTIF(Table9[MM Year],X1469),
IF(AD1469&lt;VLOOKUP(X1469,Table9[],7,0),AD1469
+VLOOKUP(X1469,Table9[],4,0),AD1469),AD1469
),"")</f>
        <v/>
      </c>
      <c r="AG1469" s="5"/>
      <c r="AH1469" s="5"/>
      <c r="AI1469" s="5"/>
      <c r="AJ1469" s="6"/>
      <c r="AK1469" s="6"/>
      <c r="AL1469" s="12" t="str">
        <f t="shared" si="227"/>
        <v/>
      </c>
      <c r="AM1469" s="5"/>
      <c r="AN1469" s="27" t="str">
        <f t="shared" si="228"/>
        <v/>
      </c>
      <c r="AO1469" s="5"/>
      <c r="AP1469" s="5"/>
      <c r="AQ1469" s="6"/>
      <c r="AR1469" s="12" t="str">
        <f t="shared" si="229"/>
        <v/>
      </c>
      <c r="AS1469" s="6"/>
      <c r="AT1469" s="5"/>
      <c r="AU1469" s="53"/>
      <c r="AV1469" s="53"/>
      <c r="AW1469" s="54"/>
      <c r="AX1469" s="15" t="str">
        <f t="shared" si="230"/>
        <v/>
      </c>
      <c r="AY1469" s="5"/>
      <c r="AZ1469" s="27" t="str">
        <f>IFERROR(VLOOKUP(AY1469,vlookup!A$2:I$331,2,FALSE),"")</f>
        <v/>
      </c>
      <c r="BA1469" s="27" t="str">
        <f>IFERROR(VLOOKUP(AY1469,vlookup!A$2:I$331,3,FALSE),"")</f>
        <v/>
      </c>
      <c r="BB1469" s="5"/>
      <c r="BC1469" s="27" t="str">
        <f>IFERROR(VLOOKUP(BB1469,vlookup!D$2:E$331,2,FALSE),"")</f>
        <v/>
      </c>
      <c r="BD1469" s="5"/>
      <c r="BE1469" s="27" t="str">
        <f t="shared" si="231"/>
        <v/>
      </c>
      <c r="BF1469" s="27" t="str">
        <f>IFERROR(VLOOKUP(BE1469,vlookup!G$2:I$331,2,FALSE),"")</f>
        <v/>
      </c>
      <c r="BG1469" s="27" t="str">
        <f>IFERROR(VLOOKUP(BE1469,vlookup!G$2:I$331,3,FALSE),"")</f>
        <v/>
      </c>
      <c r="BH1469" s="5"/>
      <c r="BI1469" s="6"/>
      <c r="BJ1469" s="6"/>
      <c r="BK1469" s="6"/>
      <c r="BL1469" s="6"/>
    </row>
    <row r="1470" spans="1:64">
      <c r="A1470" s="4"/>
      <c r="B1470" s="5"/>
      <c r="C1470" s="27" t="str">
        <f>IFERROR(VLOOKUP(B1470,vlookup!A$2:I$331,2,FALSE),"")</f>
        <v/>
      </c>
      <c r="D1470" s="27" t="str">
        <f>IFERROR(VLOOKUP(B1470,vlookup!A$2:I$331,3,FALSE),"")</f>
        <v/>
      </c>
      <c r="E1470" s="5"/>
      <c r="F1470" s="27" t="str">
        <f>IFERROR(VLOOKUP(E1470,vlookup!D$2:E$331,2,FALSE),"")</f>
        <v/>
      </c>
      <c r="G1470" s="5"/>
      <c r="H1470" s="27" t="str">
        <f t="shared" si="222"/>
        <v/>
      </c>
      <c r="I1470" s="27" t="str">
        <f>IFERROR(VLOOKUP(H1470,vlookup!G$2:I$331,2,FALSE),"")</f>
        <v/>
      </c>
      <c r="J1470" s="27" t="str">
        <f>IFERROR(VLOOKUP(H1470,vlookup!G$2:I$331,3,FALSE),"")</f>
        <v/>
      </c>
      <c r="K1470" s="5"/>
      <c r="L1470" s="6"/>
      <c r="M1470" s="6"/>
      <c r="N1470" s="6"/>
      <c r="O1470" s="6"/>
      <c r="P1470" s="6"/>
      <c r="Q1470" s="14" t="str">
        <f t="shared" si="223"/>
        <v/>
      </c>
      <c r="R1470" s="5"/>
      <c r="S1470" s="6"/>
      <c r="T1470" s="6"/>
      <c r="U1470" s="5"/>
      <c r="V1470" s="45">
        <f t="shared" si="224"/>
        <v>0</v>
      </c>
      <c r="W1470" s="45">
        <f t="shared" si="225"/>
        <v>0</v>
      </c>
      <c r="X1470" s="45" t="e">
        <f t="shared" si="226"/>
        <v>#VALUE!</v>
      </c>
      <c r="Y1470" s="45">
        <f>IFERROR(VALUE(V1470),VLOOKUP(V1470,DayReplace[],2,0))</f>
        <v>0</v>
      </c>
      <c r="Z1470" s="45">
        <f>IF(V1470=0,1,
IF(OR(AND(COUNTIF(Table12[Normal and Leap Years],X1470),AA1470=3,Y1470=30),
AND(COUNTIF(Table9[MM Year],X1470),COUNTIF(Table13[Always 29-Day Months],AA1470),Y1470=30)),Y1470
-1,Y1470))</f>
        <v>1</v>
      </c>
      <c r="AA1470" s="45">
        <f>IFERROR(VALUE(W1470),VLOOKUP(W1470,MonthReplace[],2,0))</f>
        <v>0</v>
      </c>
      <c r="AB1470" s="45" t="e">
        <f>IF(COUNTIF(Table9[MM Year],X1470),VLOOKUP(AA1470,MonthSerial[],VLOOKUP(X1470,Table9[],3,0)+2,0),DATE(X1470,AA1470,0)-AC1470)</f>
        <v>#VALUE!</v>
      </c>
      <c r="AC1470" s="45" t="e">
        <f>IF(COUNTIF(Table9[MM Year],X1470),
VLOOKUP(X1470,Table9[],5,0),
DATE(X1470,1,0))</f>
        <v>#VALUE!</v>
      </c>
      <c r="AD1470" s="46" t="e">
        <f>IF(AA1470=0,DATE(YEAR(AC1470+1),7,16),
IF(V1470=0,IF(COUNTIF(Table9[MM Year],X1470),AC1470+AB1470+Z1470+15-DAY(AC1470+AB1470+Z1470+15)+16,AC1470+AB1470+Z1470-DAY(AC1470+AB1470+Z1470)+16),
IF(COUNTIF(Table9[MM Year],X1470),
IF(AC1470+AB1470+Z1470&lt;VLOOKUP(X1470,Table9[],7,0),AC1470
+AB1470+Z1470+VLOOKUP(X1470,Table9[],4,0),AC1470+AB1470+Z1470),AC1470
+AB1470+Z1470)))</f>
        <v>#VALUE!</v>
      </c>
      <c r="AE1470" s="42"/>
      <c r="AF1470" s="15" t="str">
        <f>IFERROR(IF(COUNTIF(Table9[MM Year],X1470),
IF(AD1470&lt;VLOOKUP(X1470,Table9[],7,0),AD1470
+VLOOKUP(X1470,Table9[],4,0),AD1470),AD1470
),"")</f>
        <v/>
      </c>
      <c r="AG1470" s="5"/>
      <c r="AH1470" s="5"/>
      <c r="AI1470" s="5"/>
      <c r="AJ1470" s="6"/>
      <c r="AK1470" s="6"/>
      <c r="AL1470" s="12" t="str">
        <f t="shared" si="227"/>
        <v/>
      </c>
      <c r="AM1470" s="5"/>
      <c r="AN1470" s="27" t="str">
        <f t="shared" si="228"/>
        <v/>
      </c>
      <c r="AO1470" s="5"/>
      <c r="AP1470" s="5"/>
      <c r="AQ1470" s="6"/>
      <c r="AR1470" s="12" t="str">
        <f t="shared" si="229"/>
        <v/>
      </c>
      <c r="AS1470" s="6"/>
      <c r="AT1470" s="5"/>
      <c r="AU1470" s="53"/>
      <c r="AV1470" s="53"/>
      <c r="AW1470" s="54"/>
      <c r="AX1470" s="15" t="str">
        <f t="shared" si="230"/>
        <v/>
      </c>
      <c r="AY1470" s="5"/>
      <c r="AZ1470" s="27" t="str">
        <f>IFERROR(VLOOKUP(AY1470,vlookup!A$2:I$331,2,FALSE),"")</f>
        <v/>
      </c>
      <c r="BA1470" s="27" t="str">
        <f>IFERROR(VLOOKUP(AY1470,vlookup!A$2:I$331,3,FALSE),"")</f>
        <v/>
      </c>
      <c r="BB1470" s="5"/>
      <c r="BC1470" s="27" t="str">
        <f>IFERROR(VLOOKUP(BB1470,vlookup!D$2:E$331,2,FALSE),"")</f>
        <v/>
      </c>
      <c r="BD1470" s="5"/>
      <c r="BE1470" s="27" t="str">
        <f t="shared" si="231"/>
        <v/>
      </c>
      <c r="BF1470" s="27" t="str">
        <f>IFERROR(VLOOKUP(BE1470,vlookup!G$2:I$331,2,FALSE),"")</f>
        <v/>
      </c>
      <c r="BG1470" s="27" t="str">
        <f>IFERROR(VLOOKUP(BE1470,vlookup!G$2:I$331,3,FALSE),"")</f>
        <v/>
      </c>
      <c r="BH1470" s="5"/>
      <c r="BI1470" s="6"/>
      <c r="BJ1470" s="6"/>
      <c r="BK1470" s="6"/>
      <c r="BL1470" s="6"/>
    </row>
    <row r="1471" spans="1:64">
      <c r="A1471" s="4"/>
      <c r="B1471" s="5"/>
      <c r="C1471" s="27" t="str">
        <f>IFERROR(VLOOKUP(B1471,vlookup!A$2:I$331,2,FALSE),"")</f>
        <v/>
      </c>
      <c r="D1471" s="27" t="str">
        <f>IFERROR(VLOOKUP(B1471,vlookup!A$2:I$331,3,FALSE),"")</f>
        <v/>
      </c>
      <c r="E1471" s="5"/>
      <c r="F1471" s="27" t="str">
        <f>IFERROR(VLOOKUP(E1471,vlookup!D$2:E$331,2,FALSE),"")</f>
        <v/>
      </c>
      <c r="G1471" s="5"/>
      <c r="H1471" s="27" t="str">
        <f t="shared" si="222"/>
        <v/>
      </c>
      <c r="I1471" s="27" t="str">
        <f>IFERROR(VLOOKUP(H1471,vlookup!G$2:I$331,2,FALSE),"")</f>
        <v/>
      </c>
      <c r="J1471" s="27" t="str">
        <f>IFERROR(VLOOKUP(H1471,vlookup!G$2:I$331,3,FALSE),"")</f>
        <v/>
      </c>
      <c r="K1471" s="5"/>
      <c r="L1471" s="6"/>
      <c r="M1471" s="6"/>
      <c r="N1471" s="6"/>
      <c r="O1471" s="6"/>
      <c r="P1471" s="6"/>
      <c r="Q1471" s="14" t="str">
        <f t="shared" si="223"/>
        <v/>
      </c>
      <c r="R1471" s="5"/>
      <c r="S1471" s="6"/>
      <c r="T1471" s="6"/>
      <c r="U1471" s="5"/>
      <c r="V1471" s="45">
        <f t="shared" si="224"/>
        <v>0</v>
      </c>
      <c r="W1471" s="45">
        <f t="shared" si="225"/>
        <v>0</v>
      </c>
      <c r="X1471" s="45" t="e">
        <f t="shared" si="226"/>
        <v>#VALUE!</v>
      </c>
      <c r="Y1471" s="45">
        <f>IFERROR(VALUE(V1471),VLOOKUP(V1471,DayReplace[],2,0))</f>
        <v>0</v>
      </c>
      <c r="Z1471" s="45">
        <f>IF(V1471=0,1,
IF(OR(AND(COUNTIF(Table12[Normal and Leap Years],X1471),AA1471=3,Y1471=30),
AND(COUNTIF(Table9[MM Year],X1471),COUNTIF(Table13[Always 29-Day Months],AA1471),Y1471=30)),Y1471
-1,Y1471))</f>
        <v>1</v>
      </c>
      <c r="AA1471" s="45">
        <f>IFERROR(VALUE(W1471),VLOOKUP(W1471,MonthReplace[],2,0))</f>
        <v>0</v>
      </c>
      <c r="AB1471" s="45" t="e">
        <f>IF(COUNTIF(Table9[MM Year],X1471),VLOOKUP(AA1471,MonthSerial[],VLOOKUP(X1471,Table9[],3,0)+2,0),DATE(X1471,AA1471,0)-AC1471)</f>
        <v>#VALUE!</v>
      </c>
      <c r="AC1471" s="45" t="e">
        <f>IF(COUNTIF(Table9[MM Year],X1471),
VLOOKUP(X1471,Table9[],5,0),
DATE(X1471,1,0))</f>
        <v>#VALUE!</v>
      </c>
      <c r="AD1471" s="46" t="e">
        <f>IF(AA1471=0,DATE(YEAR(AC1471+1),7,16),
IF(V1471=0,IF(COUNTIF(Table9[MM Year],X1471),AC1471+AB1471+Z1471+15-DAY(AC1471+AB1471+Z1471+15)+16,AC1471+AB1471+Z1471-DAY(AC1471+AB1471+Z1471)+16),
IF(COUNTIF(Table9[MM Year],X1471),
IF(AC1471+AB1471+Z1471&lt;VLOOKUP(X1471,Table9[],7,0),AC1471
+AB1471+Z1471+VLOOKUP(X1471,Table9[],4,0),AC1471+AB1471+Z1471),AC1471
+AB1471+Z1471)))</f>
        <v>#VALUE!</v>
      </c>
      <c r="AE1471" s="42"/>
      <c r="AF1471" s="15" t="str">
        <f>IFERROR(IF(COUNTIF(Table9[MM Year],X1471),
IF(AD1471&lt;VLOOKUP(X1471,Table9[],7,0),AD1471
+VLOOKUP(X1471,Table9[],4,0),AD1471),AD1471
),"")</f>
        <v/>
      </c>
      <c r="AG1471" s="5"/>
      <c r="AH1471" s="5"/>
      <c r="AI1471" s="5"/>
      <c r="AJ1471" s="6"/>
      <c r="AK1471" s="6"/>
      <c r="AL1471" s="12" t="str">
        <f t="shared" si="227"/>
        <v/>
      </c>
      <c r="AM1471" s="5"/>
      <c r="AN1471" s="27" t="str">
        <f t="shared" si="228"/>
        <v/>
      </c>
      <c r="AO1471" s="5"/>
      <c r="AP1471" s="5"/>
      <c r="AQ1471" s="6"/>
      <c r="AR1471" s="12" t="str">
        <f t="shared" si="229"/>
        <v/>
      </c>
      <c r="AS1471" s="6"/>
      <c r="AT1471" s="5"/>
      <c r="AU1471" s="53"/>
      <c r="AV1471" s="53"/>
      <c r="AW1471" s="54"/>
      <c r="AX1471" s="15" t="str">
        <f t="shared" si="230"/>
        <v/>
      </c>
      <c r="AY1471" s="5"/>
      <c r="AZ1471" s="27" t="str">
        <f>IFERROR(VLOOKUP(AY1471,vlookup!A$2:I$331,2,FALSE),"")</f>
        <v/>
      </c>
      <c r="BA1471" s="27" t="str">
        <f>IFERROR(VLOOKUP(AY1471,vlookup!A$2:I$331,3,FALSE),"")</f>
        <v/>
      </c>
      <c r="BB1471" s="5"/>
      <c r="BC1471" s="27" t="str">
        <f>IFERROR(VLOOKUP(BB1471,vlookup!D$2:E$331,2,FALSE),"")</f>
        <v/>
      </c>
      <c r="BD1471" s="5"/>
      <c r="BE1471" s="27" t="str">
        <f t="shared" si="231"/>
        <v/>
      </c>
      <c r="BF1471" s="27" t="str">
        <f>IFERROR(VLOOKUP(BE1471,vlookup!G$2:I$331,2,FALSE),"")</f>
        <v/>
      </c>
      <c r="BG1471" s="27" t="str">
        <f>IFERROR(VLOOKUP(BE1471,vlookup!G$2:I$331,3,FALSE),"")</f>
        <v/>
      </c>
      <c r="BH1471" s="5"/>
      <c r="BI1471" s="6"/>
      <c r="BJ1471" s="6"/>
      <c r="BK1471" s="6"/>
      <c r="BL1471" s="6"/>
    </row>
    <row r="1472" spans="1:64">
      <c r="A1472" s="4"/>
      <c r="B1472" s="5"/>
      <c r="C1472" s="27" t="str">
        <f>IFERROR(VLOOKUP(B1472,vlookup!A$2:I$331,2,FALSE),"")</f>
        <v/>
      </c>
      <c r="D1472" s="27" t="str">
        <f>IFERROR(VLOOKUP(B1472,vlookup!A$2:I$331,3,FALSE),"")</f>
        <v/>
      </c>
      <c r="E1472" s="5"/>
      <c r="F1472" s="27" t="str">
        <f>IFERROR(VLOOKUP(E1472,vlookup!D$2:E$331,2,FALSE),"")</f>
        <v/>
      </c>
      <c r="G1472" s="5"/>
      <c r="H1472" s="27" t="str">
        <f t="shared" si="222"/>
        <v/>
      </c>
      <c r="I1472" s="27" t="str">
        <f>IFERROR(VLOOKUP(H1472,vlookup!G$2:I$331,2,FALSE),"")</f>
        <v/>
      </c>
      <c r="J1472" s="27" t="str">
        <f>IFERROR(VLOOKUP(H1472,vlookup!G$2:I$331,3,FALSE),"")</f>
        <v/>
      </c>
      <c r="K1472" s="5"/>
      <c r="L1472" s="6"/>
      <c r="M1472" s="6"/>
      <c r="N1472" s="6"/>
      <c r="O1472" s="6"/>
      <c r="P1472" s="6"/>
      <c r="Q1472" s="14" t="str">
        <f t="shared" si="223"/>
        <v/>
      </c>
      <c r="R1472" s="5"/>
      <c r="S1472" s="6"/>
      <c r="T1472" s="6"/>
      <c r="U1472" s="5"/>
      <c r="V1472" s="45">
        <f t="shared" si="224"/>
        <v>0</v>
      </c>
      <c r="W1472" s="45">
        <f t="shared" si="225"/>
        <v>0</v>
      </c>
      <c r="X1472" s="45" t="e">
        <f t="shared" si="226"/>
        <v>#VALUE!</v>
      </c>
      <c r="Y1472" s="45">
        <f>IFERROR(VALUE(V1472),VLOOKUP(V1472,DayReplace[],2,0))</f>
        <v>0</v>
      </c>
      <c r="Z1472" s="45">
        <f>IF(V1472=0,1,
IF(OR(AND(COUNTIF(Table12[Normal and Leap Years],X1472),AA1472=3,Y1472=30),
AND(COUNTIF(Table9[MM Year],X1472),COUNTIF(Table13[Always 29-Day Months],AA1472),Y1472=30)),Y1472
-1,Y1472))</f>
        <v>1</v>
      </c>
      <c r="AA1472" s="45">
        <f>IFERROR(VALUE(W1472),VLOOKUP(W1472,MonthReplace[],2,0))</f>
        <v>0</v>
      </c>
      <c r="AB1472" s="45" t="e">
        <f>IF(COUNTIF(Table9[MM Year],X1472),VLOOKUP(AA1472,MonthSerial[],VLOOKUP(X1472,Table9[],3,0)+2,0),DATE(X1472,AA1472,0)-AC1472)</f>
        <v>#VALUE!</v>
      </c>
      <c r="AC1472" s="45" t="e">
        <f>IF(COUNTIF(Table9[MM Year],X1472),
VLOOKUP(X1472,Table9[],5,0),
DATE(X1472,1,0))</f>
        <v>#VALUE!</v>
      </c>
      <c r="AD1472" s="46" t="e">
        <f>IF(AA1472=0,DATE(YEAR(AC1472+1),7,16),
IF(V1472=0,IF(COUNTIF(Table9[MM Year],X1472),AC1472+AB1472+Z1472+15-DAY(AC1472+AB1472+Z1472+15)+16,AC1472+AB1472+Z1472-DAY(AC1472+AB1472+Z1472)+16),
IF(COUNTIF(Table9[MM Year],X1472),
IF(AC1472+AB1472+Z1472&lt;VLOOKUP(X1472,Table9[],7,0),AC1472
+AB1472+Z1472+VLOOKUP(X1472,Table9[],4,0),AC1472+AB1472+Z1472),AC1472
+AB1472+Z1472)))</f>
        <v>#VALUE!</v>
      </c>
      <c r="AE1472" s="42"/>
      <c r="AF1472" s="15" t="str">
        <f>IFERROR(IF(COUNTIF(Table9[MM Year],X1472),
IF(AD1472&lt;VLOOKUP(X1472,Table9[],7,0),AD1472
+VLOOKUP(X1472,Table9[],4,0),AD1472),AD1472
),"")</f>
        <v/>
      </c>
      <c r="AG1472" s="5"/>
      <c r="AH1472" s="5"/>
      <c r="AI1472" s="5"/>
      <c r="AJ1472" s="6"/>
      <c r="AK1472" s="6"/>
      <c r="AL1472" s="12" t="str">
        <f t="shared" si="227"/>
        <v/>
      </c>
      <c r="AM1472" s="5"/>
      <c r="AN1472" s="27" t="str">
        <f t="shared" si="228"/>
        <v/>
      </c>
      <c r="AO1472" s="5"/>
      <c r="AP1472" s="5"/>
      <c r="AQ1472" s="6"/>
      <c r="AR1472" s="12" t="str">
        <f t="shared" si="229"/>
        <v/>
      </c>
      <c r="AS1472" s="6"/>
      <c r="AT1472" s="5"/>
      <c r="AU1472" s="53"/>
      <c r="AV1472" s="53"/>
      <c r="AW1472" s="54"/>
      <c r="AX1472" s="15" t="str">
        <f t="shared" si="230"/>
        <v/>
      </c>
      <c r="AY1472" s="5"/>
      <c r="AZ1472" s="27" t="str">
        <f>IFERROR(VLOOKUP(AY1472,vlookup!A$2:I$331,2,FALSE),"")</f>
        <v/>
      </c>
      <c r="BA1472" s="27" t="str">
        <f>IFERROR(VLOOKUP(AY1472,vlookup!A$2:I$331,3,FALSE),"")</f>
        <v/>
      </c>
      <c r="BB1472" s="5"/>
      <c r="BC1472" s="27" t="str">
        <f>IFERROR(VLOOKUP(BB1472,vlookup!D$2:E$331,2,FALSE),"")</f>
        <v/>
      </c>
      <c r="BD1472" s="5"/>
      <c r="BE1472" s="27" t="str">
        <f t="shared" si="231"/>
        <v/>
      </c>
      <c r="BF1472" s="27" t="str">
        <f>IFERROR(VLOOKUP(BE1472,vlookup!G$2:I$331,2,FALSE),"")</f>
        <v/>
      </c>
      <c r="BG1472" s="27" t="str">
        <f>IFERROR(VLOOKUP(BE1472,vlookup!G$2:I$331,3,FALSE),"")</f>
        <v/>
      </c>
      <c r="BH1472" s="5"/>
      <c r="BI1472" s="6"/>
      <c r="BJ1472" s="6"/>
      <c r="BK1472" s="6"/>
      <c r="BL1472" s="6"/>
    </row>
    <row r="1473" spans="1:64">
      <c r="A1473" s="4"/>
      <c r="B1473" s="5"/>
      <c r="C1473" s="27" t="str">
        <f>IFERROR(VLOOKUP(B1473,vlookup!A$2:I$331,2,FALSE),"")</f>
        <v/>
      </c>
      <c r="D1473" s="27" t="str">
        <f>IFERROR(VLOOKUP(B1473,vlookup!A$2:I$331,3,FALSE),"")</f>
        <v/>
      </c>
      <c r="E1473" s="5"/>
      <c r="F1473" s="27" t="str">
        <f>IFERROR(VLOOKUP(E1473,vlookup!D$2:E$331,2,FALSE),"")</f>
        <v/>
      </c>
      <c r="G1473" s="5"/>
      <c r="H1473" s="27" t="str">
        <f t="shared" si="222"/>
        <v/>
      </c>
      <c r="I1473" s="27" t="str">
        <f>IFERROR(VLOOKUP(H1473,vlookup!G$2:I$331,2,FALSE),"")</f>
        <v/>
      </c>
      <c r="J1473" s="27" t="str">
        <f>IFERROR(VLOOKUP(H1473,vlookup!G$2:I$331,3,FALSE),"")</f>
        <v/>
      </c>
      <c r="K1473" s="5"/>
      <c r="L1473" s="6"/>
      <c r="M1473" s="6"/>
      <c r="N1473" s="6"/>
      <c r="O1473" s="6"/>
      <c r="P1473" s="6"/>
      <c r="Q1473" s="14" t="str">
        <f t="shared" si="223"/>
        <v/>
      </c>
      <c r="R1473" s="5"/>
      <c r="S1473" s="6"/>
      <c r="T1473" s="6"/>
      <c r="U1473" s="5"/>
      <c r="V1473" s="45">
        <f t="shared" si="224"/>
        <v>0</v>
      </c>
      <c r="W1473" s="45">
        <f t="shared" si="225"/>
        <v>0</v>
      </c>
      <c r="X1473" s="45" t="e">
        <f t="shared" si="226"/>
        <v>#VALUE!</v>
      </c>
      <c r="Y1473" s="45">
        <f>IFERROR(VALUE(V1473),VLOOKUP(V1473,DayReplace[],2,0))</f>
        <v>0</v>
      </c>
      <c r="Z1473" s="45">
        <f>IF(V1473=0,1,
IF(OR(AND(COUNTIF(Table12[Normal and Leap Years],X1473),AA1473=3,Y1473=30),
AND(COUNTIF(Table9[MM Year],X1473),COUNTIF(Table13[Always 29-Day Months],AA1473),Y1473=30)),Y1473
-1,Y1473))</f>
        <v>1</v>
      </c>
      <c r="AA1473" s="45">
        <f>IFERROR(VALUE(W1473),VLOOKUP(W1473,MonthReplace[],2,0))</f>
        <v>0</v>
      </c>
      <c r="AB1473" s="45" t="e">
        <f>IF(COUNTIF(Table9[MM Year],X1473),VLOOKUP(AA1473,MonthSerial[],VLOOKUP(X1473,Table9[],3,0)+2,0),DATE(X1473,AA1473,0)-AC1473)</f>
        <v>#VALUE!</v>
      </c>
      <c r="AC1473" s="45" t="e">
        <f>IF(COUNTIF(Table9[MM Year],X1473),
VLOOKUP(X1473,Table9[],5,0),
DATE(X1473,1,0))</f>
        <v>#VALUE!</v>
      </c>
      <c r="AD1473" s="46" t="e">
        <f>IF(AA1473=0,DATE(YEAR(AC1473+1),7,16),
IF(V1473=0,IF(COUNTIF(Table9[MM Year],X1473),AC1473+AB1473+Z1473+15-DAY(AC1473+AB1473+Z1473+15)+16,AC1473+AB1473+Z1473-DAY(AC1473+AB1473+Z1473)+16),
IF(COUNTIF(Table9[MM Year],X1473),
IF(AC1473+AB1473+Z1473&lt;VLOOKUP(X1473,Table9[],7,0),AC1473
+AB1473+Z1473+VLOOKUP(X1473,Table9[],4,0),AC1473+AB1473+Z1473),AC1473
+AB1473+Z1473)))</f>
        <v>#VALUE!</v>
      </c>
      <c r="AE1473" s="42"/>
      <c r="AF1473" s="15" t="str">
        <f>IFERROR(IF(COUNTIF(Table9[MM Year],X1473),
IF(AD1473&lt;VLOOKUP(X1473,Table9[],7,0),AD1473
+VLOOKUP(X1473,Table9[],4,0),AD1473),AD1473
),"")</f>
        <v/>
      </c>
      <c r="AG1473" s="5"/>
      <c r="AH1473" s="5"/>
      <c r="AI1473" s="5"/>
      <c r="AJ1473" s="6"/>
      <c r="AK1473" s="6"/>
      <c r="AL1473" s="12" t="str">
        <f t="shared" si="227"/>
        <v/>
      </c>
      <c r="AM1473" s="5"/>
      <c r="AN1473" s="27" t="str">
        <f t="shared" si="228"/>
        <v/>
      </c>
      <c r="AO1473" s="5"/>
      <c r="AP1473" s="5"/>
      <c r="AQ1473" s="6"/>
      <c r="AR1473" s="12" t="str">
        <f t="shared" si="229"/>
        <v/>
      </c>
      <c r="AS1473" s="6"/>
      <c r="AT1473" s="5"/>
      <c r="AU1473" s="53"/>
      <c r="AV1473" s="53"/>
      <c r="AW1473" s="54"/>
      <c r="AX1473" s="15" t="str">
        <f t="shared" si="230"/>
        <v/>
      </c>
      <c r="AY1473" s="5"/>
      <c r="AZ1473" s="27" t="str">
        <f>IFERROR(VLOOKUP(AY1473,vlookup!A$2:I$331,2,FALSE),"")</f>
        <v/>
      </c>
      <c r="BA1473" s="27" t="str">
        <f>IFERROR(VLOOKUP(AY1473,vlookup!A$2:I$331,3,FALSE),"")</f>
        <v/>
      </c>
      <c r="BB1473" s="5"/>
      <c r="BC1473" s="27" t="str">
        <f>IFERROR(VLOOKUP(BB1473,vlookup!D$2:E$331,2,FALSE),"")</f>
        <v/>
      </c>
      <c r="BD1473" s="5"/>
      <c r="BE1473" s="27" t="str">
        <f t="shared" si="231"/>
        <v/>
      </c>
      <c r="BF1473" s="27" t="str">
        <f>IFERROR(VLOOKUP(BE1473,vlookup!G$2:I$331,2,FALSE),"")</f>
        <v/>
      </c>
      <c r="BG1473" s="27" t="str">
        <f>IFERROR(VLOOKUP(BE1473,vlookup!G$2:I$331,3,FALSE),"")</f>
        <v/>
      </c>
      <c r="BH1473" s="5"/>
      <c r="BI1473" s="6"/>
      <c r="BJ1473" s="6"/>
      <c r="BK1473" s="6"/>
      <c r="BL1473" s="6"/>
    </row>
    <row r="1474" spans="1:64">
      <c r="A1474" s="4"/>
      <c r="B1474" s="5"/>
      <c r="C1474" s="27" t="str">
        <f>IFERROR(VLOOKUP(B1474,vlookup!A$2:I$331,2,FALSE),"")</f>
        <v/>
      </c>
      <c r="D1474" s="27" t="str">
        <f>IFERROR(VLOOKUP(B1474,vlookup!A$2:I$331,3,FALSE),"")</f>
        <v/>
      </c>
      <c r="E1474" s="5"/>
      <c r="F1474" s="27" t="str">
        <f>IFERROR(VLOOKUP(E1474,vlookup!D$2:E$331,2,FALSE),"")</f>
        <v/>
      </c>
      <c r="G1474" s="5"/>
      <c r="H1474" s="27" t="str">
        <f t="shared" si="222"/>
        <v/>
      </c>
      <c r="I1474" s="27" t="str">
        <f>IFERROR(VLOOKUP(H1474,vlookup!G$2:I$331,2,FALSE),"")</f>
        <v/>
      </c>
      <c r="J1474" s="27" t="str">
        <f>IFERROR(VLOOKUP(H1474,vlookup!G$2:I$331,3,FALSE),"")</f>
        <v/>
      </c>
      <c r="K1474" s="5"/>
      <c r="L1474" s="6"/>
      <c r="M1474" s="6"/>
      <c r="N1474" s="6"/>
      <c r="O1474" s="6"/>
      <c r="P1474" s="6"/>
      <c r="Q1474" s="14" t="str">
        <f t="shared" si="223"/>
        <v/>
      </c>
      <c r="R1474" s="5"/>
      <c r="S1474" s="6"/>
      <c r="T1474" s="6"/>
      <c r="U1474" s="5"/>
      <c r="V1474" s="45">
        <f t="shared" si="224"/>
        <v>0</v>
      </c>
      <c r="W1474" s="45">
        <f t="shared" si="225"/>
        <v>0</v>
      </c>
      <c r="X1474" s="45" t="e">
        <f t="shared" si="226"/>
        <v>#VALUE!</v>
      </c>
      <c r="Y1474" s="45">
        <f>IFERROR(VALUE(V1474),VLOOKUP(V1474,DayReplace[],2,0))</f>
        <v>0</v>
      </c>
      <c r="Z1474" s="45">
        <f>IF(V1474=0,1,
IF(OR(AND(COUNTIF(Table12[Normal and Leap Years],X1474),AA1474=3,Y1474=30),
AND(COUNTIF(Table9[MM Year],X1474),COUNTIF(Table13[Always 29-Day Months],AA1474),Y1474=30)),Y1474
-1,Y1474))</f>
        <v>1</v>
      </c>
      <c r="AA1474" s="45">
        <f>IFERROR(VALUE(W1474),VLOOKUP(W1474,MonthReplace[],2,0))</f>
        <v>0</v>
      </c>
      <c r="AB1474" s="45" t="e">
        <f>IF(COUNTIF(Table9[MM Year],X1474),VLOOKUP(AA1474,MonthSerial[],VLOOKUP(X1474,Table9[],3,0)+2,0),DATE(X1474,AA1474,0)-AC1474)</f>
        <v>#VALUE!</v>
      </c>
      <c r="AC1474" s="45" t="e">
        <f>IF(COUNTIF(Table9[MM Year],X1474),
VLOOKUP(X1474,Table9[],5,0),
DATE(X1474,1,0))</f>
        <v>#VALUE!</v>
      </c>
      <c r="AD1474" s="46" t="e">
        <f>IF(AA1474=0,DATE(YEAR(AC1474+1),7,16),
IF(V1474=0,IF(COUNTIF(Table9[MM Year],X1474),AC1474+AB1474+Z1474+15-DAY(AC1474+AB1474+Z1474+15)+16,AC1474+AB1474+Z1474-DAY(AC1474+AB1474+Z1474)+16),
IF(COUNTIF(Table9[MM Year],X1474),
IF(AC1474+AB1474+Z1474&lt;VLOOKUP(X1474,Table9[],7,0),AC1474
+AB1474+Z1474+VLOOKUP(X1474,Table9[],4,0),AC1474+AB1474+Z1474),AC1474
+AB1474+Z1474)))</f>
        <v>#VALUE!</v>
      </c>
      <c r="AE1474" s="42"/>
      <c r="AF1474" s="15" t="str">
        <f>IFERROR(IF(COUNTIF(Table9[MM Year],X1474),
IF(AD1474&lt;VLOOKUP(X1474,Table9[],7,0),AD1474
+VLOOKUP(X1474,Table9[],4,0),AD1474),AD1474
),"")</f>
        <v/>
      </c>
      <c r="AG1474" s="5"/>
      <c r="AH1474" s="5"/>
      <c r="AI1474" s="5"/>
      <c r="AJ1474" s="6"/>
      <c r="AK1474" s="6"/>
      <c r="AL1474" s="12" t="str">
        <f t="shared" si="227"/>
        <v/>
      </c>
      <c r="AM1474" s="5"/>
      <c r="AN1474" s="27" t="str">
        <f t="shared" si="228"/>
        <v/>
      </c>
      <c r="AO1474" s="5"/>
      <c r="AP1474" s="5"/>
      <c r="AQ1474" s="6"/>
      <c r="AR1474" s="12" t="str">
        <f t="shared" si="229"/>
        <v/>
      </c>
      <c r="AS1474" s="6"/>
      <c r="AT1474" s="5"/>
      <c r="AU1474" s="53"/>
      <c r="AV1474" s="53"/>
      <c r="AW1474" s="54"/>
      <c r="AX1474" s="15" t="str">
        <f t="shared" si="230"/>
        <v/>
      </c>
      <c r="AY1474" s="5"/>
      <c r="AZ1474" s="27" t="str">
        <f>IFERROR(VLOOKUP(AY1474,vlookup!A$2:I$331,2,FALSE),"")</f>
        <v/>
      </c>
      <c r="BA1474" s="27" t="str">
        <f>IFERROR(VLOOKUP(AY1474,vlookup!A$2:I$331,3,FALSE),"")</f>
        <v/>
      </c>
      <c r="BB1474" s="5"/>
      <c r="BC1474" s="27" t="str">
        <f>IFERROR(VLOOKUP(BB1474,vlookup!D$2:E$331,2,FALSE),"")</f>
        <v/>
      </c>
      <c r="BD1474" s="5"/>
      <c r="BE1474" s="27" t="str">
        <f t="shared" si="231"/>
        <v/>
      </c>
      <c r="BF1474" s="27" t="str">
        <f>IFERROR(VLOOKUP(BE1474,vlookup!G$2:I$331,2,FALSE),"")</f>
        <v/>
      </c>
      <c r="BG1474" s="27" t="str">
        <f>IFERROR(VLOOKUP(BE1474,vlookup!G$2:I$331,3,FALSE),"")</f>
        <v/>
      </c>
      <c r="BH1474" s="5"/>
      <c r="BI1474" s="6"/>
      <c r="BJ1474" s="6"/>
      <c r="BK1474" s="6"/>
      <c r="BL1474" s="6"/>
    </row>
    <row r="1475" spans="1:64">
      <c r="A1475" s="4"/>
      <c r="B1475" s="5"/>
      <c r="C1475" s="27" t="str">
        <f>IFERROR(VLOOKUP(B1475,vlookup!A$2:I$331,2,FALSE),"")</f>
        <v/>
      </c>
      <c r="D1475" s="27" t="str">
        <f>IFERROR(VLOOKUP(B1475,vlookup!A$2:I$331,3,FALSE),"")</f>
        <v/>
      </c>
      <c r="E1475" s="5"/>
      <c r="F1475" s="27" t="str">
        <f>IFERROR(VLOOKUP(E1475,vlookup!D$2:E$331,2,FALSE),"")</f>
        <v/>
      </c>
      <c r="G1475" s="5"/>
      <c r="H1475" s="27" t="str">
        <f t="shared" si="222"/>
        <v/>
      </c>
      <c r="I1475" s="27" t="str">
        <f>IFERROR(VLOOKUP(H1475,vlookup!G$2:I$331,2,FALSE),"")</f>
        <v/>
      </c>
      <c r="J1475" s="27" t="str">
        <f>IFERROR(VLOOKUP(H1475,vlookup!G$2:I$331,3,FALSE),"")</f>
        <v/>
      </c>
      <c r="K1475" s="5"/>
      <c r="L1475" s="6"/>
      <c r="M1475" s="6"/>
      <c r="N1475" s="6"/>
      <c r="O1475" s="6"/>
      <c r="P1475" s="6"/>
      <c r="Q1475" s="14" t="str">
        <f t="shared" si="223"/>
        <v/>
      </c>
      <c r="R1475" s="5"/>
      <c r="S1475" s="6"/>
      <c r="T1475" s="6"/>
      <c r="U1475" s="5"/>
      <c r="V1475" s="45">
        <f t="shared" si="224"/>
        <v>0</v>
      </c>
      <c r="W1475" s="45">
        <f t="shared" si="225"/>
        <v>0</v>
      </c>
      <c r="X1475" s="45" t="e">
        <f t="shared" si="226"/>
        <v>#VALUE!</v>
      </c>
      <c r="Y1475" s="45">
        <f>IFERROR(VALUE(V1475),VLOOKUP(V1475,DayReplace[],2,0))</f>
        <v>0</v>
      </c>
      <c r="Z1475" s="45">
        <f>IF(V1475=0,1,
IF(OR(AND(COUNTIF(Table12[Normal and Leap Years],X1475),AA1475=3,Y1475=30),
AND(COUNTIF(Table9[MM Year],X1475),COUNTIF(Table13[Always 29-Day Months],AA1475),Y1475=30)),Y1475
-1,Y1475))</f>
        <v>1</v>
      </c>
      <c r="AA1475" s="45">
        <f>IFERROR(VALUE(W1475),VLOOKUP(W1475,MonthReplace[],2,0))</f>
        <v>0</v>
      </c>
      <c r="AB1475" s="45" t="e">
        <f>IF(COUNTIF(Table9[MM Year],X1475),VLOOKUP(AA1475,MonthSerial[],VLOOKUP(X1475,Table9[],3,0)+2,0),DATE(X1475,AA1475,0)-AC1475)</f>
        <v>#VALUE!</v>
      </c>
      <c r="AC1475" s="45" t="e">
        <f>IF(COUNTIF(Table9[MM Year],X1475),
VLOOKUP(X1475,Table9[],5,0),
DATE(X1475,1,0))</f>
        <v>#VALUE!</v>
      </c>
      <c r="AD1475" s="46" t="e">
        <f>IF(AA1475=0,DATE(YEAR(AC1475+1),7,16),
IF(V1475=0,IF(COUNTIF(Table9[MM Year],X1475),AC1475+AB1475+Z1475+15-DAY(AC1475+AB1475+Z1475+15)+16,AC1475+AB1475+Z1475-DAY(AC1475+AB1475+Z1475)+16),
IF(COUNTIF(Table9[MM Year],X1475),
IF(AC1475+AB1475+Z1475&lt;VLOOKUP(X1475,Table9[],7,0),AC1475
+AB1475+Z1475+VLOOKUP(X1475,Table9[],4,0),AC1475+AB1475+Z1475),AC1475
+AB1475+Z1475)))</f>
        <v>#VALUE!</v>
      </c>
      <c r="AE1475" s="42"/>
      <c r="AF1475" s="15" t="str">
        <f>IFERROR(IF(COUNTIF(Table9[MM Year],X1475),
IF(AD1475&lt;VLOOKUP(X1475,Table9[],7,0),AD1475
+VLOOKUP(X1475,Table9[],4,0),AD1475),AD1475
),"")</f>
        <v/>
      </c>
      <c r="AG1475" s="5"/>
      <c r="AH1475" s="5"/>
      <c r="AI1475" s="5"/>
      <c r="AJ1475" s="6"/>
      <c r="AK1475" s="6"/>
      <c r="AL1475" s="12" t="str">
        <f t="shared" si="227"/>
        <v/>
      </c>
      <c r="AM1475" s="5"/>
      <c r="AN1475" s="27" t="str">
        <f t="shared" si="228"/>
        <v/>
      </c>
      <c r="AO1475" s="5"/>
      <c r="AP1475" s="5"/>
      <c r="AQ1475" s="6"/>
      <c r="AR1475" s="12" t="str">
        <f t="shared" si="229"/>
        <v/>
      </c>
      <c r="AS1475" s="6"/>
      <c r="AT1475" s="5"/>
      <c r="AU1475" s="53"/>
      <c r="AV1475" s="53"/>
      <c r="AW1475" s="54"/>
      <c r="AX1475" s="15" t="str">
        <f t="shared" si="230"/>
        <v/>
      </c>
      <c r="AY1475" s="5"/>
      <c r="AZ1475" s="27" t="str">
        <f>IFERROR(VLOOKUP(AY1475,vlookup!A$2:I$331,2,FALSE),"")</f>
        <v/>
      </c>
      <c r="BA1475" s="27" t="str">
        <f>IFERROR(VLOOKUP(AY1475,vlookup!A$2:I$331,3,FALSE),"")</f>
        <v/>
      </c>
      <c r="BB1475" s="5"/>
      <c r="BC1475" s="27" t="str">
        <f>IFERROR(VLOOKUP(BB1475,vlookup!D$2:E$331,2,FALSE),"")</f>
        <v/>
      </c>
      <c r="BD1475" s="5"/>
      <c r="BE1475" s="27" t="str">
        <f t="shared" si="231"/>
        <v/>
      </c>
      <c r="BF1475" s="27" t="str">
        <f>IFERROR(VLOOKUP(BE1475,vlookup!G$2:I$331,2,FALSE),"")</f>
        <v/>
      </c>
      <c r="BG1475" s="27" t="str">
        <f>IFERROR(VLOOKUP(BE1475,vlookup!G$2:I$331,3,FALSE),"")</f>
        <v/>
      </c>
      <c r="BH1475" s="5"/>
      <c r="BI1475" s="6"/>
      <c r="BJ1475" s="6"/>
      <c r="BK1475" s="6"/>
      <c r="BL1475" s="6"/>
    </row>
    <row r="1476" spans="1:64">
      <c r="A1476" s="4"/>
      <c r="B1476" s="5"/>
      <c r="C1476" s="27" t="str">
        <f>IFERROR(VLOOKUP(B1476,vlookup!A$2:I$331,2,FALSE),"")</f>
        <v/>
      </c>
      <c r="D1476" s="27" t="str">
        <f>IFERROR(VLOOKUP(B1476,vlookup!A$2:I$331,3,FALSE),"")</f>
        <v/>
      </c>
      <c r="E1476" s="5"/>
      <c r="F1476" s="27" t="str">
        <f>IFERROR(VLOOKUP(E1476,vlookup!D$2:E$331,2,FALSE),"")</f>
        <v/>
      </c>
      <c r="G1476" s="5"/>
      <c r="H1476" s="27" t="str">
        <f t="shared" si="222"/>
        <v/>
      </c>
      <c r="I1476" s="27" t="str">
        <f>IFERROR(VLOOKUP(H1476,vlookup!G$2:I$331,2,FALSE),"")</f>
        <v/>
      </c>
      <c r="J1476" s="27" t="str">
        <f>IFERROR(VLOOKUP(H1476,vlookup!G$2:I$331,3,FALSE),"")</f>
        <v/>
      </c>
      <c r="K1476" s="5"/>
      <c r="L1476" s="6"/>
      <c r="M1476" s="6"/>
      <c r="N1476" s="6"/>
      <c r="O1476" s="6"/>
      <c r="P1476" s="6"/>
      <c r="Q1476" s="14" t="str">
        <f t="shared" si="223"/>
        <v/>
      </c>
      <c r="R1476" s="5"/>
      <c r="S1476" s="6"/>
      <c r="T1476" s="6"/>
      <c r="U1476" s="5"/>
      <c r="V1476" s="45">
        <f t="shared" si="224"/>
        <v>0</v>
      </c>
      <c r="W1476" s="45">
        <f t="shared" si="225"/>
        <v>0</v>
      </c>
      <c r="X1476" s="45" t="e">
        <f t="shared" si="226"/>
        <v>#VALUE!</v>
      </c>
      <c r="Y1476" s="45">
        <f>IFERROR(VALUE(V1476),VLOOKUP(V1476,DayReplace[],2,0))</f>
        <v>0</v>
      </c>
      <c r="Z1476" s="45">
        <f>IF(V1476=0,1,
IF(OR(AND(COUNTIF(Table12[Normal and Leap Years],X1476),AA1476=3,Y1476=30),
AND(COUNTIF(Table9[MM Year],X1476),COUNTIF(Table13[Always 29-Day Months],AA1476),Y1476=30)),Y1476
-1,Y1476))</f>
        <v>1</v>
      </c>
      <c r="AA1476" s="45">
        <f>IFERROR(VALUE(W1476),VLOOKUP(W1476,MonthReplace[],2,0))</f>
        <v>0</v>
      </c>
      <c r="AB1476" s="45" t="e">
        <f>IF(COUNTIF(Table9[MM Year],X1476),VLOOKUP(AA1476,MonthSerial[],VLOOKUP(X1476,Table9[],3,0)+2,0),DATE(X1476,AA1476,0)-AC1476)</f>
        <v>#VALUE!</v>
      </c>
      <c r="AC1476" s="45" t="e">
        <f>IF(COUNTIF(Table9[MM Year],X1476),
VLOOKUP(X1476,Table9[],5,0),
DATE(X1476,1,0))</f>
        <v>#VALUE!</v>
      </c>
      <c r="AD1476" s="46" t="e">
        <f>IF(AA1476=0,DATE(YEAR(AC1476+1),7,16),
IF(V1476=0,IF(COUNTIF(Table9[MM Year],X1476),AC1476+AB1476+Z1476+15-DAY(AC1476+AB1476+Z1476+15)+16,AC1476+AB1476+Z1476-DAY(AC1476+AB1476+Z1476)+16),
IF(COUNTIF(Table9[MM Year],X1476),
IF(AC1476+AB1476+Z1476&lt;VLOOKUP(X1476,Table9[],7,0),AC1476
+AB1476+Z1476+VLOOKUP(X1476,Table9[],4,0),AC1476+AB1476+Z1476),AC1476
+AB1476+Z1476)))</f>
        <v>#VALUE!</v>
      </c>
      <c r="AE1476" s="42"/>
      <c r="AF1476" s="15" t="str">
        <f>IFERROR(IF(COUNTIF(Table9[MM Year],X1476),
IF(AD1476&lt;VLOOKUP(X1476,Table9[],7,0),AD1476
+VLOOKUP(X1476,Table9[],4,0),AD1476),AD1476
),"")</f>
        <v/>
      </c>
      <c r="AG1476" s="5"/>
      <c r="AH1476" s="5"/>
      <c r="AI1476" s="5"/>
      <c r="AJ1476" s="6"/>
      <c r="AK1476" s="6"/>
      <c r="AL1476" s="12" t="str">
        <f t="shared" si="227"/>
        <v/>
      </c>
      <c r="AM1476" s="5"/>
      <c r="AN1476" s="27" t="str">
        <f t="shared" si="228"/>
        <v/>
      </c>
      <c r="AO1476" s="5"/>
      <c r="AP1476" s="5"/>
      <c r="AQ1476" s="6"/>
      <c r="AR1476" s="12" t="str">
        <f t="shared" si="229"/>
        <v/>
      </c>
      <c r="AS1476" s="6"/>
      <c r="AT1476" s="5"/>
      <c r="AU1476" s="53"/>
      <c r="AV1476" s="53"/>
      <c r="AW1476" s="54"/>
      <c r="AX1476" s="15" t="str">
        <f t="shared" si="230"/>
        <v/>
      </c>
      <c r="AY1476" s="5"/>
      <c r="AZ1476" s="27" t="str">
        <f>IFERROR(VLOOKUP(AY1476,vlookup!A$2:I$331,2,FALSE),"")</f>
        <v/>
      </c>
      <c r="BA1476" s="27" t="str">
        <f>IFERROR(VLOOKUP(AY1476,vlookup!A$2:I$331,3,FALSE),"")</f>
        <v/>
      </c>
      <c r="BB1476" s="5"/>
      <c r="BC1476" s="27" t="str">
        <f>IFERROR(VLOOKUP(BB1476,vlookup!D$2:E$331,2,FALSE),"")</f>
        <v/>
      </c>
      <c r="BD1476" s="5"/>
      <c r="BE1476" s="27" t="str">
        <f t="shared" si="231"/>
        <v/>
      </c>
      <c r="BF1476" s="27" t="str">
        <f>IFERROR(VLOOKUP(BE1476,vlookup!G$2:I$331,2,FALSE),"")</f>
        <v/>
      </c>
      <c r="BG1476" s="27" t="str">
        <f>IFERROR(VLOOKUP(BE1476,vlookup!G$2:I$331,3,FALSE),"")</f>
        <v/>
      </c>
      <c r="BH1476" s="5"/>
      <c r="BI1476" s="6"/>
      <c r="BJ1476" s="6"/>
      <c r="BK1476" s="6"/>
      <c r="BL1476" s="6"/>
    </row>
    <row r="1477" spans="1:64">
      <c r="A1477" s="4"/>
      <c r="B1477" s="5"/>
      <c r="C1477" s="27" t="str">
        <f>IFERROR(VLOOKUP(B1477,vlookup!A$2:I$331,2,FALSE),"")</f>
        <v/>
      </c>
      <c r="D1477" s="27" t="str">
        <f>IFERROR(VLOOKUP(B1477,vlookup!A$2:I$331,3,FALSE),"")</f>
        <v/>
      </c>
      <c r="E1477" s="5"/>
      <c r="F1477" s="27" t="str">
        <f>IFERROR(VLOOKUP(E1477,vlookup!D$2:E$331,2,FALSE),"")</f>
        <v/>
      </c>
      <c r="G1477" s="5"/>
      <c r="H1477" s="27" t="str">
        <f t="shared" ref="H1477:H1540" si="232">IF(G1477="","",CONCATENATE(E1477,"_",G1477))</f>
        <v/>
      </c>
      <c r="I1477" s="27" t="str">
        <f>IFERROR(VLOOKUP(H1477,vlookup!G$2:I$331,2,FALSE),"")</f>
        <v/>
      </c>
      <c r="J1477" s="27" t="str">
        <f>IFERROR(VLOOKUP(H1477,vlookup!G$2:I$331,3,FALSE),"")</f>
        <v/>
      </c>
      <c r="K1477" s="5"/>
      <c r="L1477" s="6"/>
      <c r="M1477" s="6"/>
      <c r="N1477" s="6"/>
      <c r="O1477" s="6"/>
      <c r="P1477" s="6"/>
      <c r="Q1477" s="14" t="str">
        <f t="shared" ref="Q1477:Q1540" si="233">IF(P1477="","",CONCATENATE("၀၂","/",D1477,"/",J1477,"/",P1477))</f>
        <v/>
      </c>
      <c r="R1477" s="5"/>
      <c r="S1477" s="6"/>
      <c r="T1477" s="6"/>
      <c r="U1477" s="5"/>
      <c r="V1477" s="45">
        <f t="shared" ref="V1477:V1540" si="234">IF(LEN(AE1477)-LEN(SUBSTITUTE(AE1477,".",""))=2,LEFT(AE1477,FIND(".",AE1477)-1),0)</f>
        <v>0</v>
      </c>
      <c r="W1477" s="45">
        <f t="shared" ref="W1477:W1540" si="235">CHOOSE(LEN(AE1477)-LEN(SUBSTITUTE(AE1477,".",""))+1,0,
LEFT(AE1477,FIND(".",AE1477)-1),
MID(AE1477,FIND(".",AE1477)+1,FIND(".",AE1477,FIND(".",AE1477)+1)-FIND(".",AE1477)-1))</f>
        <v>0</v>
      </c>
      <c r="X1477" s="45" t="e">
        <f t="shared" ref="X1477:X1540" si="236">VALUE(RIGHT(AE1477,4))</f>
        <v>#VALUE!</v>
      </c>
      <c r="Y1477" s="45">
        <f>IFERROR(VALUE(V1477),VLOOKUP(V1477,DayReplace[],2,0))</f>
        <v>0</v>
      </c>
      <c r="Z1477" s="45">
        <f>IF(V1477=0,1,
IF(OR(AND(COUNTIF(Table12[Normal and Leap Years],X1477),AA1477=3,Y1477=30),
AND(COUNTIF(Table9[MM Year],X1477),COUNTIF(Table13[Always 29-Day Months],AA1477),Y1477=30)),Y1477
-1,Y1477))</f>
        <v>1</v>
      </c>
      <c r="AA1477" s="45">
        <f>IFERROR(VALUE(W1477),VLOOKUP(W1477,MonthReplace[],2,0))</f>
        <v>0</v>
      </c>
      <c r="AB1477" s="45" t="e">
        <f>IF(COUNTIF(Table9[MM Year],X1477),VLOOKUP(AA1477,MonthSerial[],VLOOKUP(X1477,Table9[],3,0)+2,0),DATE(X1477,AA1477,0)-AC1477)</f>
        <v>#VALUE!</v>
      </c>
      <c r="AC1477" s="45" t="e">
        <f>IF(COUNTIF(Table9[MM Year],X1477),
VLOOKUP(X1477,Table9[],5,0),
DATE(X1477,1,0))</f>
        <v>#VALUE!</v>
      </c>
      <c r="AD1477" s="46" t="e">
        <f>IF(AA1477=0,DATE(YEAR(AC1477+1),7,16),
IF(V1477=0,IF(COUNTIF(Table9[MM Year],X1477),AC1477+AB1477+Z1477+15-DAY(AC1477+AB1477+Z1477+15)+16,AC1477+AB1477+Z1477-DAY(AC1477+AB1477+Z1477)+16),
IF(COUNTIF(Table9[MM Year],X1477),
IF(AC1477+AB1477+Z1477&lt;VLOOKUP(X1477,Table9[],7,0),AC1477
+AB1477+Z1477+VLOOKUP(X1477,Table9[],4,0),AC1477+AB1477+Z1477),AC1477
+AB1477+Z1477)))</f>
        <v>#VALUE!</v>
      </c>
      <c r="AE1477" s="42"/>
      <c r="AF1477" s="15" t="str">
        <f>IFERROR(IF(COUNTIF(Table9[MM Year],X1477),
IF(AD1477&lt;VLOOKUP(X1477,Table9[],7,0),AD1477
+VLOOKUP(X1477,Table9[],4,0),AD1477),AD1477
),"")</f>
        <v/>
      </c>
      <c r="AG1477" s="5"/>
      <c r="AH1477" s="5"/>
      <c r="AI1477" s="5"/>
      <c r="AJ1477" s="6"/>
      <c r="AK1477" s="6"/>
      <c r="AL1477" s="12" t="str">
        <f t="shared" ref="AL1477:AL1540" si="237">IF(AK1477="","",CONCATENATE(AJ1477,"-",AK1477))</f>
        <v/>
      </c>
      <c r="AM1477" s="5"/>
      <c r="AN1477" s="27" t="str">
        <f t="shared" ref="AN1477:AN1540" si="238">IF(AM1477="","",CONCATENATE("_",AM1477))</f>
        <v/>
      </c>
      <c r="AO1477" s="5"/>
      <c r="AP1477" s="5"/>
      <c r="AQ1477" s="6"/>
      <c r="AR1477" s="12" t="str">
        <f t="shared" ref="AR1477:AR1540" si="239">IF(AQ1477="","",CONCATENATE(AM1477,"/",AO1477,AP1477,AQ1477))</f>
        <v/>
      </c>
      <c r="AS1477" s="6"/>
      <c r="AT1477" s="5"/>
      <c r="AU1477" s="53"/>
      <c r="AV1477" s="53"/>
      <c r="AW1477" s="54"/>
      <c r="AX1477" s="15" t="str">
        <f t="shared" ref="AX1477:AX1540" si="240">IFERROR(DATE(AW1477,AV1477,AU1477),"")</f>
        <v/>
      </c>
      <c r="AY1477" s="5"/>
      <c r="AZ1477" s="27" t="str">
        <f>IFERROR(VLOOKUP(AY1477,vlookup!A$2:I$331,2,FALSE),"")</f>
        <v/>
      </c>
      <c r="BA1477" s="27" t="str">
        <f>IFERROR(VLOOKUP(AY1477,vlookup!A$2:I$331,3,FALSE),"")</f>
        <v/>
      </c>
      <c r="BB1477" s="5"/>
      <c r="BC1477" s="27" t="str">
        <f>IFERROR(VLOOKUP(BB1477,vlookup!D$2:E$331,2,FALSE),"")</f>
        <v/>
      </c>
      <c r="BD1477" s="5"/>
      <c r="BE1477" s="27" t="str">
        <f t="shared" ref="BE1477:BE1540" si="241">IF(BD1477="","",CONCATENATE(BB1477,"_",BD1477))</f>
        <v/>
      </c>
      <c r="BF1477" s="27" t="str">
        <f>IFERROR(VLOOKUP(BE1477,vlookup!G$2:I$331,2,FALSE),"")</f>
        <v/>
      </c>
      <c r="BG1477" s="27" t="str">
        <f>IFERROR(VLOOKUP(BE1477,vlookup!G$2:I$331,3,FALSE),"")</f>
        <v/>
      </c>
      <c r="BH1477" s="5"/>
      <c r="BI1477" s="6"/>
      <c r="BJ1477" s="6"/>
      <c r="BK1477" s="6"/>
      <c r="BL1477" s="6"/>
    </row>
    <row r="1478" spans="1:64">
      <c r="A1478" s="4"/>
      <c r="B1478" s="5"/>
      <c r="C1478" s="27" t="str">
        <f>IFERROR(VLOOKUP(B1478,vlookup!A$2:I$331,2,FALSE),"")</f>
        <v/>
      </c>
      <c r="D1478" s="27" t="str">
        <f>IFERROR(VLOOKUP(B1478,vlookup!A$2:I$331,3,FALSE),"")</f>
        <v/>
      </c>
      <c r="E1478" s="5"/>
      <c r="F1478" s="27" t="str">
        <f>IFERROR(VLOOKUP(E1478,vlookup!D$2:E$331,2,FALSE),"")</f>
        <v/>
      </c>
      <c r="G1478" s="5"/>
      <c r="H1478" s="27" t="str">
        <f t="shared" si="232"/>
        <v/>
      </c>
      <c r="I1478" s="27" t="str">
        <f>IFERROR(VLOOKUP(H1478,vlookup!G$2:I$331,2,FALSE),"")</f>
        <v/>
      </c>
      <c r="J1478" s="27" t="str">
        <f>IFERROR(VLOOKUP(H1478,vlookup!G$2:I$331,3,FALSE),"")</f>
        <v/>
      </c>
      <c r="K1478" s="5"/>
      <c r="L1478" s="6"/>
      <c r="M1478" s="6"/>
      <c r="N1478" s="6"/>
      <c r="O1478" s="6"/>
      <c r="P1478" s="6"/>
      <c r="Q1478" s="14" t="str">
        <f t="shared" si="233"/>
        <v/>
      </c>
      <c r="R1478" s="5"/>
      <c r="S1478" s="6"/>
      <c r="T1478" s="6"/>
      <c r="U1478" s="5"/>
      <c r="V1478" s="45">
        <f t="shared" si="234"/>
        <v>0</v>
      </c>
      <c r="W1478" s="45">
        <f t="shared" si="235"/>
        <v>0</v>
      </c>
      <c r="X1478" s="45" t="e">
        <f t="shared" si="236"/>
        <v>#VALUE!</v>
      </c>
      <c r="Y1478" s="45">
        <f>IFERROR(VALUE(V1478),VLOOKUP(V1478,DayReplace[],2,0))</f>
        <v>0</v>
      </c>
      <c r="Z1478" s="45">
        <f>IF(V1478=0,1,
IF(OR(AND(COUNTIF(Table12[Normal and Leap Years],X1478),AA1478=3,Y1478=30),
AND(COUNTIF(Table9[MM Year],X1478),COUNTIF(Table13[Always 29-Day Months],AA1478),Y1478=30)),Y1478
-1,Y1478))</f>
        <v>1</v>
      </c>
      <c r="AA1478" s="45">
        <f>IFERROR(VALUE(W1478),VLOOKUP(W1478,MonthReplace[],2,0))</f>
        <v>0</v>
      </c>
      <c r="AB1478" s="45" t="e">
        <f>IF(COUNTIF(Table9[MM Year],X1478),VLOOKUP(AA1478,MonthSerial[],VLOOKUP(X1478,Table9[],3,0)+2,0),DATE(X1478,AA1478,0)-AC1478)</f>
        <v>#VALUE!</v>
      </c>
      <c r="AC1478" s="45" t="e">
        <f>IF(COUNTIF(Table9[MM Year],X1478),
VLOOKUP(X1478,Table9[],5,0),
DATE(X1478,1,0))</f>
        <v>#VALUE!</v>
      </c>
      <c r="AD1478" s="46" t="e">
        <f>IF(AA1478=0,DATE(YEAR(AC1478+1),7,16),
IF(V1478=0,IF(COUNTIF(Table9[MM Year],X1478),AC1478+AB1478+Z1478+15-DAY(AC1478+AB1478+Z1478+15)+16,AC1478+AB1478+Z1478-DAY(AC1478+AB1478+Z1478)+16),
IF(COUNTIF(Table9[MM Year],X1478),
IF(AC1478+AB1478+Z1478&lt;VLOOKUP(X1478,Table9[],7,0),AC1478
+AB1478+Z1478+VLOOKUP(X1478,Table9[],4,0),AC1478+AB1478+Z1478),AC1478
+AB1478+Z1478)))</f>
        <v>#VALUE!</v>
      </c>
      <c r="AE1478" s="42"/>
      <c r="AF1478" s="15" t="str">
        <f>IFERROR(IF(COUNTIF(Table9[MM Year],X1478),
IF(AD1478&lt;VLOOKUP(X1478,Table9[],7,0),AD1478
+VLOOKUP(X1478,Table9[],4,0),AD1478),AD1478
),"")</f>
        <v/>
      </c>
      <c r="AG1478" s="5"/>
      <c r="AH1478" s="5"/>
      <c r="AI1478" s="5"/>
      <c r="AJ1478" s="6"/>
      <c r="AK1478" s="6"/>
      <c r="AL1478" s="12" t="str">
        <f t="shared" si="237"/>
        <v/>
      </c>
      <c r="AM1478" s="5"/>
      <c r="AN1478" s="27" t="str">
        <f t="shared" si="238"/>
        <v/>
      </c>
      <c r="AO1478" s="5"/>
      <c r="AP1478" s="5"/>
      <c r="AQ1478" s="6"/>
      <c r="AR1478" s="12" t="str">
        <f t="shared" si="239"/>
        <v/>
      </c>
      <c r="AS1478" s="6"/>
      <c r="AT1478" s="5"/>
      <c r="AU1478" s="53"/>
      <c r="AV1478" s="53"/>
      <c r="AW1478" s="54"/>
      <c r="AX1478" s="15" t="str">
        <f t="shared" si="240"/>
        <v/>
      </c>
      <c r="AY1478" s="5"/>
      <c r="AZ1478" s="27" t="str">
        <f>IFERROR(VLOOKUP(AY1478,vlookup!A$2:I$331,2,FALSE),"")</f>
        <v/>
      </c>
      <c r="BA1478" s="27" t="str">
        <f>IFERROR(VLOOKUP(AY1478,vlookup!A$2:I$331,3,FALSE),"")</f>
        <v/>
      </c>
      <c r="BB1478" s="5"/>
      <c r="BC1478" s="27" t="str">
        <f>IFERROR(VLOOKUP(BB1478,vlookup!D$2:E$331,2,FALSE),"")</f>
        <v/>
      </c>
      <c r="BD1478" s="5"/>
      <c r="BE1478" s="27" t="str">
        <f t="shared" si="241"/>
        <v/>
      </c>
      <c r="BF1478" s="27" t="str">
        <f>IFERROR(VLOOKUP(BE1478,vlookup!G$2:I$331,2,FALSE),"")</f>
        <v/>
      </c>
      <c r="BG1478" s="27" t="str">
        <f>IFERROR(VLOOKUP(BE1478,vlookup!G$2:I$331,3,FALSE),"")</f>
        <v/>
      </c>
      <c r="BH1478" s="5"/>
      <c r="BI1478" s="6"/>
      <c r="BJ1478" s="6"/>
      <c r="BK1478" s="6"/>
      <c r="BL1478" s="6"/>
    </row>
    <row r="1479" spans="1:64">
      <c r="A1479" s="4"/>
      <c r="B1479" s="5"/>
      <c r="C1479" s="27" t="str">
        <f>IFERROR(VLOOKUP(B1479,vlookup!A$2:I$331,2,FALSE),"")</f>
        <v/>
      </c>
      <c r="D1479" s="27" t="str">
        <f>IFERROR(VLOOKUP(B1479,vlookup!A$2:I$331,3,FALSE),"")</f>
        <v/>
      </c>
      <c r="E1479" s="5"/>
      <c r="F1479" s="27" t="str">
        <f>IFERROR(VLOOKUP(E1479,vlookup!D$2:E$331,2,FALSE),"")</f>
        <v/>
      </c>
      <c r="G1479" s="5"/>
      <c r="H1479" s="27" t="str">
        <f t="shared" si="232"/>
        <v/>
      </c>
      <c r="I1479" s="27" t="str">
        <f>IFERROR(VLOOKUP(H1479,vlookup!G$2:I$331,2,FALSE),"")</f>
        <v/>
      </c>
      <c r="J1479" s="27" t="str">
        <f>IFERROR(VLOOKUP(H1479,vlookup!G$2:I$331,3,FALSE),"")</f>
        <v/>
      </c>
      <c r="K1479" s="5"/>
      <c r="L1479" s="6"/>
      <c r="M1479" s="6"/>
      <c r="N1479" s="6"/>
      <c r="O1479" s="6"/>
      <c r="P1479" s="6"/>
      <c r="Q1479" s="14" t="str">
        <f t="shared" si="233"/>
        <v/>
      </c>
      <c r="R1479" s="5"/>
      <c r="S1479" s="6"/>
      <c r="T1479" s="6"/>
      <c r="U1479" s="5"/>
      <c r="V1479" s="45">
        <f t="shared" si="234"/>
        <v>0</v>
      </c>
      <c r="W1479" s="45">
        <f t="shared" si="235"/>
        <v>0</v>
      </c>
      <c r="X1479" s="45" t="e">
        <f t="shared" si="236"/>
        <v>#VALUE!</v>
      </c>
      <c r="Y1479" s="45">
        <f>IFERROR(VALUE(V1479),VLOOKUP(V1479,DayReplace[],2,0))</f>
        <v>0</v>
      </c>
      <c r="Z1479" s="45">
        <f>IF(V1479=0,1,
IF(OR(AND(COUNTIF(Table12[Normal and Leap Years],X1479),AA1479=3,Y1479=30),
AND(COUNTIF(Table9[MM Year],X1479),COUNTIF(Table13[Always 29-Day Months],AA1479),Y1479=30)),Y1479
-1,Y1479))</f>
        <v>1</v>
      </c>
      <c r="AA1479" s="45">
        <f>IFERROR(VALUE(W1479),VLOOKUP(W1479,MonthReplace[],2,0))</f>
        <v>0</v>
      </c>
      <c r="AB1479" s="45" t="e">
        <f>IF(COUNTIF(Table9[MM Year],X1479),VLOOKUP(AA1479,MonthSerial[],VLOOKUP(X1479,Table9[],3,0)+2,0),DATE(X1479,AA1479,0)-AC1479)</f>
        <v>#VALUE!</v>
      </c>
      <c r="AC1479" s="45" t="e">
        <f>IF(COUNTIF(Table9[MM Year],X1479),
VLOOKUP(X1479,Table9[],5,0),
DATE(X1479,1,0))</f>
        <v>#VALUE!</v>
      </c>
      <c r="AD1479" s="46" t="e">
        <f>IF(AA1479=0,DATE(YEAR(AC1479+1),7,16),
IF(V1479=0,IF(COUNTIF(Table9[MM Year],X1479),AC1479+AB1479+Z1479+15-DAY(AC1479+AB1479+Z1479+15)+16,AC1479+AB1479+Z1479-DAY(AC1479+AB1479+Z1479)+16),
IF(COUNTIF(Table9[MM Year],X1479),
IF(AC1479+AB1479+Z1479&lt;VLOOKUP(X1479,Table9[],7,0),AC1479
+AB1479+Z1479+VLOOKUP(X1479,Table9[],4,0),AC1479+AB1479+Z1479),AC1479
+AB1479+Z1479)))</f>
        <v>#VALUE!</v>
      </c>
      <c r="AE1479" s="42"/>
      <c r="AF1479" s="15" t="str">
        <f>IFERROR(IF(COUNTIF(Table9[MM Year],X1479),
IF(AD1479&lt;VLOOKUP(X1479,Table9[],7,0),AD1479
+VLOOKUP(X1479,Table9[],4,0),AD1479),AD1479
),"")</f>
        <v/>
      </c>
      <c r="AG1479" s="5"/>
      <c r="AH1479" s="5"/>
      <c r="AI1479" s="5"/>
      <c r="AJ1479" s="6"/>
      <c r="AK1479" s="6"/>
      <c r="AL1479" s="12" t="str">
        <f t="shared" si="237"/>
        <v/>
      </c>
      <c r="AM1479" s="5"/>
      <c r="AN1479" s="27" t="str">
        <f t="shared" si="238"/>
        <v/>
      </c>
      <c r="AO1479" s="5"/>
      <c r="AP1479" s="5"/>
      <c r="AQ1479" s="6"/>
      <c r="AR1479" s="12" t="str">
        <f t="shared" si="239"/>
        <v/>
      </c>
      <c r="AS1479" s="6"/>
      <c r="AT1479" s="5"/>
      <c r="AU1479" s="53"/>
      <c r="AV1479" s="53"/>
      <c r="AW1479" s="54"/>
      <c r="AX1479" s="15" t="str">
        <f t="shared" si="240"/>
        <v/>
      </c>
      <c r="AY1479" s="5"/>
      <c r="AZ1479" s="27" t="str">
        <f>IFERROR(VLOOKUP(AY1479,vlookup!A$2:I$331,2,FALSE),"")</f>
        <v/>
      </c>
      <c r="BA1479" s="27" t="str">
        <f>IFERROR(VLOOKUP(AY1479,vlookup!A$2:I$331,3,FALSE),"")</f>
        <v/>
      </c>
      <c r="BB1479" s="5"/>
      <c r="BC1479" s="27" t="str">
        <f>IFERROR(VLOOKUP(BB1479,vlookup!D$2:E$331,2,FALSE),"")</f>
        <v/>
      </c>
      <c r="BD1479" s="5"/>
      <c r="BE1479" s="27" t="str">
        <f t="shared" si="241"/>
        <v/>
      </c>
      <c r="BF1479" s="27" t="str">
        <f>IFERROR(VLOOKUP(BE1479,vlookup!G$2:I$331,2,FALSE),"")</f>
        <v/>
      </c>
      <c r="BG1479" s="27" t="str">
        <f>IFERROR(VLOOKUP(BE1479,vlookup!G$2:I$331,3,FALSE),"")</f>
        <v/>
      </c>
      <c r="BH1479" s="5"/>
      <c r="BI1479" s="6"/>
      <c r="BJ1479" s="6"/>
      <c r="BK1479" s="6"/>
      <c r="BL1479" s="6"/>
    </row>
    <row r="1480" spans="1:64">
      <c r="A1480" s="4"/>
      <c r="B1480" s="5"/>
      <c r="C1480" s="27" t="str">
        <f>IFERROR(VLOOKUP(B1480,vlookup!A$2:I$331,2,FALSE),"")</f>
        <v/>
      </c>
      <c r="D1480" s="27" t="str">
        <f>IFERROR(VLOOKUP(B1480,vlookup!A$2:I$331,3,FALSE),"")</f>
        <v/>
      </c>
      <c r="E1480" s="5"/>
      <c r="F1480" s="27" t="str">
        <f>IFERROR(VLOOKUP(E1480,vlookup!D$2:E$331,2,FALSE),"")</f>
        <v/>
      </c>
      <c r="G1480" s="5"/>
      <c r="H1480" s="27" t="str">
        <f t="shared" si="232"/>
        <v/>
      </c>
      <c r="I1480" s="27" t="str">
        <f>IFERROR(VLOOKUP(H1480,vlookup!G$2:I$331,2,FALSE),"")</f>
        <v/>
      </c>
      <c r="J1480" s="27" t="str">
        <f>IFERROR(VLOOKUP(H1480,vlookup!G$2:I$331,3,FALSE),"")</f>
        <v/>
      </c>
      <c r="K1480" s="5"/>
      <c r="L1480" s="6"/>
      <c r="M1480" s="6"/>
      <c r="N1480" s="6"/>
      <c r="O1480" s="6"/>
      <c r="P1480" s="6"/>
      <c r="Q1480" s="14" t="str">
        <f t="shared" si="233"/>
        <v/>
      </c>
      <c r="R1480" s="5"/>
      <c r="S1480" s="6"/>
      <c r="T1480" s="6"/>
      <c r="U1480" s="5"/>
      <c r="V1480" s="45">
        <f t="shared" si="234"/>
        <v>0</v>
      </c>
      <c r="W1480" s="45">
        <f t="shared" si="235"/>
        <v>0</v>
      </c>
      <c r="X1480" s="45" t="e">
        <f t="shared" si="236"/>
        <v>#VALUE!</v>
      </c>
      <c r="Y1480" s="45">
        <f>IFERROR(VALUE(V1480),VLOOKUP(V1480,DayReplace[],2,0))</f>
        <v>0</v>
      </c>
      <c r="Z1480" s="45">
        <f>IF(V1480=0,1,
IF(OR(AND(COUNTIF(Table12[Normal and Leap Years],X1480),AA1480=3,Y1480=30),
AND(COUNTIF(Table9[MM Year],X1480),COUNTIF(Table13[Always 29-Day Months],AA1480),Y1480=30)),Y1480
-1,Y1480))</f>
        <v>1</v>
      </c>
      <c r="AA1480" s="45">
        <f>IFERROR(VALUE(W1480),VLOOKUP(W1480,MonthReplace[],2,0))</f>
        <v>0</v>
      </c>
      <c r="AB1480" s="45" t="e">
        <f>IF(COUNTIF(Table9[MM Year],X1480),VLOOKUP(AA1480,MonthSerial[],VLOOKUP(X1480,Table9[],3,0)+2,0),DATE(X1480,AA1480,0)-AC1480)</f>
        <v>#VALUE!</v>
      </c>
      <c r="AC1480" s="45" t="e">
        <f>IF(COUNTIF(Table9[MM Year],X1480),
VLOOKUP(X1480,Table9[],5,0),
DATE(X1480,1,0))</f>
        <v>#VALUE!</v>
      </c>
      <c r="AD1480" s="46" t="e">
        <f>IF(AA1480=0,DATE(YEAR(AC1480+1),7,16),
IF(V1480=0,IF(COUNTIF(Table9[MM Year],X1480),AC1480+AB1480+Z1480+15-DAY(AC1480+AB1480+Z1480+15)+16,AC1480+AB1480+Z1480-DAY(AC1480+AB1480+Z1480)+16),
IF(COUNTIF(Table9[MM Year],X1480),
IF(AC1480+AB1480+Z1480&lt;VLOOKUP(X1480,Table9[],7,0),AC1480
+AB1480+Z1480+VLOOKUP(X1480,Table9[],4,0),AC1480+AB1480+Z1480),AC1480
+AB1480+Z1480)))</f>
        <v>#VALUE!</v>
      </c>
      <c r="AE1480" s="42"/>
      <c r="AF1480" s="15" t="str">
        <f>IFERROR(IF(COUNTIF(Table9[MM Year],X1480),
IF(AD1480&lt;VLOOKUP(X1480,Table9[],7,0),AD1480
+VLOOKUP(X1480,Table9[],4,0),AD1480),AD1480
),"")</f>
        <v/>
      </c>
      <c r="AG1480" s="5"/>
      <c r="AH1480" s="5"/>
      <c r="AI1480" s="5"/>
      <c r="AJ1480" s="6"/>
      <c r="AK1480" s="6"/>
      <c r="AL1480" s="12" t="str">
        <f t="shared" si="237"/>
        <v/>
      </c>
      <c r="AM1480" s="5"/>
      <c r="AN1480" s="27" t="str">
        <f t="shared" si="238"/>
        <v/>
      </c>
      <c r="AO1480" s="5"/>
      <c r="AP1480" s="5"/>
      <c r="AQ1480" s="6"/>
      <c r="AR1480" s="12" t="str">
        <f t="shared" si="239"/>
        <v/>
      </c>
      <c r="AS1480" s="6"/>
      <c r="AT1480" s="5"/>
      <c r="AU1480" s="53"/>
      <c r="AV1480" s="53"/>
      <c r="AW1480" s="54"/>
      <c r="AX1480" s="15" t="str">
        <f t="shared" si="240"/>
        <v/>
      </c>
      <c r="AY1480" s="5"/>
      <c r="AZ1480" s="27" t="str">
        <f>IFERROR(VLOOKUP(AY1480,vlookup!A$2:I$331,2,FALSE),"")</f>
        <v/>
      </c>
      <c r="BA1480" s="27" t="str">
        <f>IFERROR(VLOOKUP(AY1480,vlookup!A$2:I$331,3,FALSE),"")</f>
        <v/>
      </c>
      <c r="BB1480" s="5"/>
      <c r="BC1480" s="27" t="str">
        <f>IFERROR(VLOOKUP(BB1480,vlookup!D$2:E$331,2,FALSE),"")</f>
        <v/>
      </c>
      <c r="BD1480" s="5"/>
      <c r="BE1480" s="27" t="str">
        <f t="shared" si="241"/>
        <v/>
      </c>
      <c r="BF1480" s="27" t="str">
        <f>IFERROR(VLOOKUP(BE1480,vlookup!G$2:I$331,2,FALSE),"")</f>
        <v/>
      </c>
      <c r="BG1480" s="27" t="str">
        <f>IFERROR(VLOOKUP(BE1480,vlookup!G$2:I$331,3,FALSE),"")</f>
        <v/>
      </c>
      <c r="BH1480" s="5"/>
      <c r="BI1480" s="6"/>
      <c r="BJ1480" s="6"/>
      <c r="BK1480" s="6"/>
      <c r="BL1480" s="6"/>
    </row>
    <row r="1481" spans="1:64">
      <c r="A1481" s="4"/>
      <c r="B1481" s="5"/>
      <c r="C1481" s="27" t="str">
        <f>IFERROR(VLOOKUP(B1481,vlookup!A$2:I$331,2,FALSE),"")</f>
        <v/>
      </c>
      <c r="D1481" s="27" t="str">
        <f>IFERROR(VLOOKUP(B1481,vlookup!A$2:I$331,3,FALSE),"")</f>
        <v/>
      </c>
      <c r="E1481" s="5"/>
      <c r="F1481" s="27" t="str">
        <f>IFERROR(VLOOKUP(E1481,vlookup!D$2:E$331,2,FALSE),"")</f>
        <v/>
      </c>
      <c r="G1481" s="5"/>
      <c r="H1481" s="27" t="str">
        <f t="shared" si="232"/>
        <v/>
      </c>
      <c r="I1481" s="27" t="str">
        <f>IFERROR(VLOOKUP(H1481,vlookup!G$2:I$331,2,FALSE),"")</f>
        <v/>
      </c>
      <c r="J1481" s="27" t="str">
        <f>IFERROR(VLOOKUP(H1481,vlookup!G$2:I$331,3,FALSE),"")</f>
        <v/>
      </c>
      <c r="K1481" s="5"/>
      <c r="L1481" s="6"/>
      <c r="M1481" s="6"/>
      <c r="N1481" s="6"/>
      <c r="O1481" s="6"/>
      <c r="P1481" s="6"/>
      <c r="Q1481" s="14" t="str">
        <f t="shared" si="233"/>
        <v/>
      </c>
      <c r="R1481" s="5"/>
      <c r="S1481" s="6"/>
      <c r="T1481" s="6"/>
      <c r="U1481" s="5"/>
      <c r="V1481" s="45">
        <f t="shared" si="234"/>
        <v>0</v>
      </c>
      <c r="W1481" s="45">
        <f t="shared" si="235"/>
        <v>0</v>
      </c>
      <c r="X1481" s="45" t="e">
        <f t="shared" si="236"/>
        <v>#VALUE!</v>
      </c>
      <c r="Y1481" s="45">
        <f>IFERROR(VALUE(V1481),VLOOKUP(V1481,DayReplace[],2,0))</f>
        <v>0</v>
      </c>
      <c r="Z1481" s="45">
        <f>IF(V1481=0,1,
IF(OR(AND(COUNTIF(Table12[Normal and Leap Years],X1481),AA1481=3,Y1481=30),
AND(COUNTIF(Table9[MM Year],X1481),COUNTIF(Table13[Always 29-Day Months],AA1481),Y1481=30)),Y1481
-1,Y1481))</f>
        <v>1</v>
      </c>
      <c r="AA1481" s="45">
        <f>IFERROR(VALUE(W1481),VLOOKUP(W1481,MonthReplace[],2,0))</f>
        <v>0</v>
      </c>
      <c r="AB1481" s="45" t="e">
        <f>IF(COUNTIF(Table9[MM Year],X1481),VLOOKUP(AA1481,MonthSerial[],VLOOKUP(X1481,Table9[],3,0)+2,0),DATE(X1481,AA1481,0)-AC1481)</f>
        <v>#VALUE!</v>
      </c>
      <c r="AC1481" s="45" t="e">
        <f>IF(COUNTIF(Table9[MM Year],X1481),
VLOOKUP(X1481,Table9[],5,0),
DATE(X1481,1,0))</f>
        <v>#VALUE!</v>
      </c>
      <c r="AD1481" s="46" t="e">
        <f>IF(AA1481=0,DATE(YEAR(AC1481+1),7,16),
IF(V1481=0,IF(COUNTIF(Table9[MM Year],X1481),AC1481+AB1481+Z1481+15-DAY(AC1481+AB1481+Z1481+15)+16,AC1481+AB1481+Z1481-DAY(AC1481+AB1481+Z1481)+16),
IF(COUNTIF(Table9[MM Year],X1481),
IF(AC1481+AB1481+Z1481&lt;VLOOKUP(X1481,Table9[],7,0),AC1481
+AB1481+Z1481+VLOOKUP(X1481,Table9[],4,0),AC1481+AB1481+Z1481),AC1481
+AB1481+Z1481)))</f>
        <v>#VALUE!</v>
      </c>
      <c r="AE1481" s="42"/>
      <c r="AF1481" s="15" t="str">
        <f>IFERROR(IF(COUNTIF(Table9[MM Year],X1481),
IF(AD1481&lt;VLOOKUP(X1481,Table9[],7,0),AD1481
+VLOOKUP(X1481,Table9[],4,0),AD1481),AD1481
),"")</f>
        <v/>
      </c>
      <c r="AG1481" s="5"/>
      <c r="AH1481" s="5"/>
      <c r="AI1481" s="5"/>
      <c r="AJ1481" s="6"/>
      <c r="AK1481" s="6"/>
      <c r="AL1481" s="12" t="str">
        <f t="shared" si="237"/>
        <v/>
      </c>
      <c r="AM1481" s="5"/>
      <c r="AN1481" s="27" t="str">
        <f t="shared" si="238"/>
        <v/>
      </c>
      <c r="AO1481" s="5"/>
      <c r="AP1481" s="5"/>
      <c r="AQ1481" s="6"/>
      <c r="AR1481" s="12" t="str">
        <f t="shared" si="239"/>
        <v/>
      </c>
      <c r="AS1481" s="6"/>
      <c r="AT1481" s="5"/>
      <c r="AU1481" s="53"/>
      <c r="AV1481" s="53"/>
      <c r="AW1481" s="54"/>
      <c r="AX1481" s="15" t="str">
        <f t="shared" si="240"/>
        <v/>
      </c>
      <c r="AY1481" s="5"/>
      <c r="AZ1481" s="27" t="str">
        <f>IFERROR(VLOOKUP(AY1481,vlookup!A$2:I$331,2,FALSE),"")</f>
        <v/>
      </c>
      <c r="BA1481" s="27" t="str">
        <f>IFERROR(VLOOKUP(AY1481,vlookup!A$2:I$331,3,FALSE),"")</f>
        <v/>
      </c>
      <c r="BB1481" s="5"/>
      <c r="BC1481" s="27" t="str">
        <f>IFERROR(VLOOKUP(BB1481,vlookup!D$2:E$331,2,FALSE),"")</f>
        <v/>
      </c>
      <c r="BD1481" s="5"/>
      <c r="BE1481" s="27" t="str">
        <f t="shared" si="241"/>
        <v/>
      </c>
      <c r="BF1481" s="27" t="str">
        <f>IFERROR(VLOOKUP(BE1481,vlookup!G$2:I$331,2,FALSE),"")</f>
        <v/>
      </c>
      <c r="BG1481" s="27" t="str">
        <f>IFERROR(VLOOKUP(BE1481,vlookup!G$2:I$331,3,FALSE),"")</f>
        <v/>
      </c>
      <c r="BH1481" s="5"/>
      <c r="BI1481" s="6"/>
      <c r="BJ1481" s="6"/>
      <c r="BK1481" s="6"/>
      <c r="BL1481" s="6"/>
    </row>
    <row r="1482" spans="1:64">
      <c r="A1482" s="4"/>
      <c r="B1482" s="5"/>
      <c r="C1482" s="27" t="str">
        <f>IFERROR(VLOOKUP(B1482,vlookup!A$2:I$331,2,FALSE),"")</f>
        <v/>
      </c>
      <c r="D1482" s="27" t="str">
        <f>IFERROR(VLOOKUP(B1482,vlookup!A$2:I$331,3,FALSE),"")</f>
        <v/>
      </c>
      <c r="E1482" s="5"/>
      <c r="F1482" s="27" t="str">
        <f>IFERROR(VLOOKUP(E1482,vlookup!D$2:E$331,2,FALSE),"")</f>
        <v/>
      </c>
      <c r="G1482" s="5"/>
      <c r="H1482" s="27" t="str">
        <f t="shared" si="232"/>
        <v/>
      </c>
      <c r="I1482" s="27" t="str">
        <f>IFERROR(VLOOKUP(H1482,vlookup!G$2:I$331,2,FALSE),"")</f>
        <v/>
      </c>
      <c r="J1482" s="27" t="str">
        <f>IFERROR(VLOOKUP(H1482,vlookup!G$2:I$331,3,FALSE),"")</f>
        <v/>
      </c>
      <c r="K1482" s="5"/>
      <c r="L1482" s="6"/>
      <c r="M1482" s="6"/>
      <c r="N1482" s="6"/>
      <c r="O1482" s="6"/>
      <c r="P1482" s="6"/>
      <c r="Q1482" s="14" t="str">
        <f t="shared" si="233"/>
        <v/>
      </c>
      <c r="R1482" s="5"/>
      <c r="S1482" s="6"/>
      <c r="T1482" s="6"/>
      <c r="U1482" s="5"/>
      <c r="V1482" s="45">
        <f t="shared" si="234"/>
        <v>0</v>
      </c>
      <c r="W1482" s="45">
        <f t="shared" si="235"/>
        <v>0</v>
      </c>
      <c r="X1482" s="45" t="e">
        <f t="shared" si="236"/>
        <v>#VALUE!</v>
      </c>
      <c r="Y1482" s="45">
        <f>IFERROR(VALUE(V1482),VLOOKUP(V1482,DayReplace[],2,0))</f>
        <v>0</v>
      </c>
      <c r="Z1482" s="45">
        <f>IF(V1482=0,1,
IF(OR(AND(COUNTIF(Table12[Normal and Leap Years],X1482),AA1482=3,Y1482=30),
AND(COUNTIF(Table9[MM Year],X1482),COUNTIF(Table13[Always 29-Day Months],AA1482),Y1482=30)),Y1482
-1,Y1482))</f>
        <v>1</v>
      </c>
      <c r="AA1482" s="45">
        <f>IFERROR(VALUE(W1482),VLOOKUP(W1482,MonthReplace[],2,0))</f>
        <v>0</v>
      </c>
      <c r="AB1482" s="45" t="e">
        <f>IF(COUNTIF(Table9[MM Year],X1482),VLOOKUP(AA1482,MonthSerial[],VLOOKUP(X1482,Table9[],3,0)+2,0),DATE(X1482,AA1482,0)-AC1482)</f>
        <v>#VALUE!</v>
      </c>
      <c r="AC1482" s="45" t="e">
        <f>IF(COUNTIF(Table9[MM Year],X1482),
VLOOKUP(X1482,Table9[],5,0),
DATE(X1482,1,0))</f>
        <v>#VALUE!</v>
      </c>
      <c r="AD1482" s="46" t="e">
        <f>IF(AA1482=0,DATE(YEAR(AC1482+1),7,16),
IF(V1482=0,IF(COUNTIF(Table9[MM Year],X1482),AC1482+AB1482+Z1482+15-DAY(AC1482+AB1482+Z1482+15)+16,AC1482+AB1482+Z1482-DAY(AC1482+AB1482+Z1482)+16),
IF(COUNTIF(Table9[MM Year],X1482),
IF(AC1482+AB1482+Z1482&lt;VLOOKUP(X1482,Table9[],7,0),AC1482
+AB1482+Z1482+VLOOKUP(X1482,Table9[],4,0),AC1482+AB1482+Z1482),AC1482
+AB1482+Z1482)))</f>
        <v>#VALUE!</v>
      </c>
      <c r="AE1482" s="42"/>
      <c r="AF1482" s="15" t="str">
        <f>IFERROR(IF(COUNTIF(Table9[MM Year],X1482),
IF(AD1482&lt;VLOOKUP(X1482,Table9[],7,0),AD1482
+VLOOKUP(X1482,Table9[],4,0),AD1482),AD1482
),"")</f>
        <v/>
      </c>
      <c r="AG1482" s="5"/>
      <c r="AH1482" s="5"/>
      <c r="AI1482" s="5"/>
      <c r="AJ1482" s="6"/>
      <c r="AK1482" s="6"/>
      <c r="AL1482" s="12" t="str">
        <f t="shared" si="237"/>
        <v/>
      </c>
      <c r="AM1482" s="5"/>
      <c r="AN1482" s="27" t="str">
        <f t="shared" si="238"/>
        <v/>
      </c>
      <c r="AO1482" s="5"/>
      <c r="AP1482" s="5"/>
      <c r="AQ1482" s="6"/>
      <c r="AR1482" s="12" t="str">
        <f t="shared" si="239"/>
        <v/>
      </c>
      <c r="AS1482" s="6"/>
      <c r="AT1482" s="5"/>
      <c r="AU1482" s="53"/>
      <c r="AV1482" s="53"/>
      <c r="AW1482" s="54"/>
      <c r="AX1482" s="15" t="str">
        <f t="shared" si="240"/>
        <v/>
      </c>
      <c r="AY1482" s="5"/>
      <c r="AZ1482" s="27" t="str">
        <f>IFERROR(VLOOKUP(AY1482,vlookup!A$2:I$331,2,FALSE),"")</f>
        <v/>
      </c>
      <c r="BA1482" s="27" t="str">
        <f>IFERROR(VLOOKUP(AY1482,vlookup!A$2:I$331,3,FALSE),"")</f>
        <v/>
      </c>
      <c r="BB1482" s="5"/>
      <c r="BC1482" s="27" t="str">
        <f>IFERROR(VLOOKUP(BB1482,vlookup!D$2:E$331,2,FALSE),"")</f>
        <v/>
      </c>
      <c r="BD1482" s="5"/>
      <c r="BE1482" s="27" t="str">
        <f t="shared" si="241"/>
        <v/>
      </c>
      <c r="BF1482" s="27" t="str">
        <f>IFERROR(VLOOKUP(BE1482,vlookup!G$2:I$331,2,FALSE),"")</f>
        <v/>
      </c>
      <c r="BG1482" s="27" t="str">
        <f>IFERROR(VLOOKUP(BE1482,vlookup!G$2:I$331,3,FALSE),"")</f>
        <v/>
      </c>
      <c r="BH1482" s="5"/>
      <c r="BI1482" s="6"/>
      <c r="BJ1482" s="6"/>
      <c r="BK1482" s="6"/>
      <c r="BL1482" s="6"/>
    </row>
    <row r="1483" spans="1:64">
      <c r="A1483" s="4"/>
      <c r="B1483" s="5"/>
      <c r="C1483" s="27" t="str">
        <f>IFERROR(VLOOKUP(B1483,vlookup!A$2:I$331,2,FALSE),"")</f>
        <v/>
      </c>
      <c r="D1483" s="27" t="str">
        <f>IFERROR(VLOOKUP(B1483,vlookup!A$2:I$331,3,FALSE),"")</f>
        <v/>
      </c>
      <c r="E1483" s="5"/>
      <c r="F1483" s="27" t="str">
        <f>IFERROR(VLOOKUP(E1483,vlookup!D$2:E$331,2,FALSE),"")</f>
        <v/>
      </c>
      <c r="G1483" s="5"/>
      <c r="H1483" s="27" t="str">
        <f t="shared" si="232"/>
        <v/>
      </c>
      <c r="I1483" s="27" t="str">
        <f>IFERROR(VLOOKUP(H1483,vlookup!G$2:I$331,2,FALSE),"")</f>
        <v/>
      </c>
      <c r="J1483" s="27" t="str">
        <f>IFERROR(VLOOKUP(H1483,vlookup!G$2:I$331,3,FALSE),"")</f>
        <v/>
      </c>
      <c r="K1483" s="5"/>
      <c r="L1483" s="6"/>
      <c r="M1483" s="6"/>
      <c r="N1483" s="6"/>
      <c r="O1483" s="6"/>
      <c r="P1483" s="6"/>
      <c r="Q1483" s="14" t="str">
        <f t="shared" si="233"/>
        <v/>
      </c>
      <c r="R1483" s="5"/>
      <c r="S1483" s="6"/>
      <c r="T1483" s="6"/>
      <c r="U1483" s="5"/>
      <c r="V1483" s="45">
        <f t="shared" si="234"/>
        <v>0</v>
      </c>
      <c r="W1483" s="45">
        <f t="shared" si="235"/>
        <v>0</v>
      </c>
      <c r="X1483" s="45" t="e">
        <f t="shared" si="236"/>
        <v>#VALUE!</v>
      </c>
      <c r="Y1483" s="45">
        <f>IFERROR(VALUE(V1483),VLOOKUP(V1483,DayReplace[],2,0))</f>
        <v>0</v>
      </c>
      <c r="Z1483" s="45">
        <f>IF(V1483=0,1,
IF(OR(AND(COUNTIF(Table12[Normal and Leap Years],X1483),AA1483=3,Y1483=30),
AND(COUNTIF(Table9[MM Year],X1483),COUNTIF(Table13[Always 29-Day Months],AA1483),Y1483=30)),Y1483
-1,Y1483))</f>
        <v>1</v>
      </c>
      <c r="AA1483" s="45">
        <f>IFERROR(VALUE(W1483),VLOOKUP(W1483,MonthReplace[],2,0))</f>
        <v>0</v>
      </c>
      <c r="AB1483" s="45" t="e">
        <f>IF(COUNTIF(Table9[MM Year],X1483),VLOOKUP(AA1483,MonthSerial[],VLOOKUP(X1483,Table9[],3,0)+2,0),DATE(X1483,AA1483,0)-AC1483)</f>
        <v>#VALUE!</v>
      </c>
      <c r="AC1483" s="45" t="e">
        <f>IF(COUNTIF(Table9[MM Year],X1483),
VLOOKUP(X1483,Table9[],5,0),
DATE(X1483,1,0))</f>
        <v>#VALUE!</v>
      </c>
      <c r="AD1483" s="46" t="e">
        <f>IF(AA1483=0,DATE(YEAR(AC1483+1),7,16),
IF(V1483=0,IF(COUNTIF(Table9[MM Year],X1483),AC1483+AB1483+Z1483+15-DAY(AC1483+AB1483+Z1483+15)+16,AC1483+AB1483+Z1483-DAY(AC1483+AB1483+Z1483)+16),
IF(COUNTIF(Table9[MM Year],X1483),
IF(AC1483+AB1483+Z1483&lt;VLOOKUP(X1483,Table9[],7,0),AC1483
+AB1483+Z1483+VLOOKUP(X1483,Table9[],4,0),AC1483+AB1483+Z1483),AC1483
+AB1483+Z1483)))</f>
        <v>#VALUE!</v>
      </c>
      <c r="AE1483" s="42"/>
      <c r="AF1483" s="15" t="str">
        <f>IFERROR(IF(COUNTIF(Table9[MM Year],X1483),
IF(AD1483&lt;VLOOKUP(X1483,Table9[],7,0),AD1483
+VLOOKUP(X1483,Table9[],4,0),AD1483),AD1483
),"")</f>
        <v/>
      </c>
      <c r="AG1483" s="5"/>
      <c r="AH1483" s="5"/>
      <c r="AI1483" s="5"/>
      <c r="AJ1483" s="6"/>
      <c r="AK1483" s="6"/>
      <c r="AL1483" s="12" t="str">
        <f t="shared" si="237"/>
        <v/>
      </c>
      <c r="AM1483" s="5"/>
      <c r="AN1483" s="27" t="str">
        <f t="shared" si="238"/>
        <v/>
      </c>
      <c r="AO1483" s="5"/>
      <c r="AP1483" s="5"/>
      <c r="AQ1483" s="6"/>
      <c r="AR1483" s="12" t="str">
        <f t="shared" si="239"/>
        <v/>
      </c>
      <c r="AS1483" s="6"/>
      <c r="AT1483" s="5"/>
      <c r="AU1483" s="53"/>
      <c r="AV1483" s="53"/>
      <c r="AW1483" s="54"/>
      <c r="AX1483" s="15" t="str">
        <f t="shared" si="240"/>
        <v/>
      </c>
      <c r="AY1483" s="5"/>
      <c r="AZ1483" s="27" t="str">
        <f>IFERROR(VLOOKUP(AY1483,vlookup!A$2:I$331,2,FALSE),"")</f>
        <v/>
      </c>
      <c r="BA1483" s="27" t="str">
        <f>IFERROR(VLOOKUP(AY1483,vlookup!A$2:I$331,3,FALSE),"")</f>
        <v/>
      </c>
      <c r="BB1483" s="5"/>
      <c r="BC1483" s="27" t="str">
        <f>IFERROR(VLOOKUP(BB1483,vlookup!D$2:E$331,2,FALSE),"")</f>
        <v/>
      </c>
      <c r="BD1483" s="5"/>
      <c r="BE1483" s="27" t="str">
        <f t="shared" si="241"/>
        <v/>
      </c>
      <c r="BF1483" s="27" t="str">
        <f>IFERROR(VLOOKUP(BE1483,vlookup!G$2:I$331,2,FALSE),"")</f>
        <v/>
      </c>
      <c r="BG1483" s="27" t="str">
        <f>IFERROR(VLOOKUP(BE1483,vlookup!G$2:I$331,3,FALSE),"")</f>
        <v/>
      </c>
      <c r="BH1483" s="5"/>
      <c r="BI1483" s="6"/>
      <c r="BJ1483" s="6"/>
      <c r="BK1483" s="6"/>
      <c r="BL1483" s="6"/>
    </row>
    <row r="1484" spans="1:64">
      <c r="A1484" s="4"/>
      <c r="B1484" s="5"/>
      <c r="C1484" s="27" t="str">
        <f>IFERROR(VLOOKUP(B1484,vlookup!A$2:I$331,2,FALSE),"")</f>
        <v/>
      </c>
      <c r="D1484" s="27" t="str">
        <f>IFERROR(VLOOKUP(B1484,vlookup!A$2:I$331,3,FALSE),"")</f>
        <v/>
      </c>
      <c r="E1484" s="5"/>
      <c r="F1484" s="27" t="str">
        <f>IFERROR(VLOOKUP(E1484,vlookup!D$2:E$331,2,FALSE),"")</f>
        <v/>
      </c>
      <c r="G1484" s="5"/>
      <c r="H1484" s="27" t="str">
        <f t="shared" si="232"/>
        <v/>
      </c>
      <c r="I1484" s="27" t="str">
        <f>IFERROR(VLOOKUP(H1484,vlookup!G$2:I$331,2,FALSE),"")</f>
        <v/>
      </c>
      <c r="J1484" s="27" t="str">
        <f>IFERROR(VLOOKUP(H1484,vlookup!G$2:I$331,3,FALSE),"")</f>
        <v/>
      </c>
      <c r="K1484" s="5"/>
      <c r="L1484" s="6"/>
      <c r="M1484" s="6"/>
      <c r="N1484" s="6"/>
      <c r="O1484" s="6"/>
      <c r="P1484" s="6"/>
      <c r="Q1484" s="14" t="str">
        <f t="shared" si="233"/>
        <v/>
      </c>
      <c r="R1484" s="5"/>
      <c r="S1484" s="6"/>
      <c r="T1484" s="6"/>
      <c r="U1484" s="5"/>
      <c r="V1484" s="45">
        <f t="shared" si="234"/>
        <v>0</v>
      </c>
      <c r="W1484" s="45">
        <f t="shared" si="235"/>
        <v>0</v>
      </c>
      <c r="X1484" s="45" t="e">
        <f t="shared" si="236"/>
        <v>#VALUE!</v>
      </c>
      <c r="Y1484" s="45">
        <f>IFERROR(VALUE(V1484),VLOOKUP(V1484,DayReplace[],2,0))</f>
        <v>0</v>
      </c>
      <c r="Z1484" s="45">
        <f>IF(V1484=0,1,
IF(OR(AND(COUNTIF(Table12[Normal and Leap Years],X1484),AA1484=3,Y1484=30),
AND(COUNTIF(Table9[MM Year],X1484),COUNTIF(Table13[Always 29-Day Months],AA1484),Y1484=30)),Y1484
-1,Y1484))</f>
        <v>1</v>
      </c>
      <c r="AA1484" s="45">
        <f>IFERROR(VALUE(W1484),VLOOKUP(W1484,MonthReplace[],2,0))</f>
        <v>0</v>
      </c>
      <c r="AB1484" s="45" t="e">
        <f>IF(COUNTIF(Table9[MM Year],X1484),VLOOKUP(AA1484,MonthSerial[],VLOOKUP(X1484,Table9[],3,0)+2,0),DATE(X1484,AA1484,0)-AC1484)</f>
        <v>#VALUE!</v>
      </c>
      <c r="AC1484" s="45" t="e">
        <f>IF(COUNTIF(Table9[MM Year],X1484),
VLOOKUP(X1484,Table9[],5,0),
DATE(X1484,1,0))</f>
        <v>#VALUE!</v>
      </c>
      <c r="AD1484" s="46" t="e">
        <f>IF(AA1484=0,DATE(YEAR(AC1484+1),7,16),
IF(V1484=0,IF(COUNTIF(Table9[MM Year],X1484),AC1484+AB1484+Z1484+15-DAY(AC1484+AB1484+Z1484+15)+16,AC1484+AB1484+Z1484-DAY(AC1484+AB1484+Z1484)+16),
IF(COUNTIF(Table9[MM Year],X1484),
IF(AC1484+AB1484+Z1484&lt;VLOOKUP(X1484,Table9[],7,0),AC1484
+AB1484+Z1484+VLOOKUP(X1484,Table9[],4,0),AC1484+AB1484+Z1484),AC1484
+AB1484+Z1484)))</f>
        <v>#VALUE!</v>
      </c>
      <c r="AE1484" s="42"/>
      <c r="AF1484" s="15" t="str">
        <f>IFERROR(IF(COUNTIF(Table9[MM Year],X1484),
IF(AD1484&lt;VLOOKUP(X1484,Table9[],7,0),AD1484
+VLOOKUP(X1484,Table9[],4,0),AD1484),AD1484
),"")</f>
        <v/>
      </c>
      <c r="AG1484" s="5"/>
      <c r="AH1484" s="5"/>
      <c r="AI1484" s="5"/>
      <c r="AJ1484" s="6"/>
      <c r="AK1484" s="6"/>
      <c r="AL1484" s="12" t="str">
        <f t="shared" si="237"/>
        <v/>
      </c>
      <c r="AM1484" s="5"/>
      <c r="AN1484" s="27" t="str">
        <f t="shared" si="238"/>
        <v/>
      </c>
      <c r="AO1484" s="5"/>
      <c r="AP1484" s="5"/>
      <c r="AQ1484" s="6"/>
      <c r="AR1484" s="12" t="str">
        <f t="shared" si="239"/>
        <v/>
      </c>
      <c r="AS1484" s="6"/>
      <c r="AT1484" s="5"/>
      <c r="AU1484" s="53"/>
      <c r="AV1484" s="53"/>
      <c r="AW1484" s="54"/>
      <c r="AX1484" s="15" t="str">
        <f t="shared" si="240"/>
        <v/>
      </c>
      <c r="AY1484" s="5"/>
      <c r="AZ1484" s="27" t="str">
        <f>IFERROR(VLOOKUP(AY1484,vlookup!A$2:I$331,2,FALSE),"")</f>
        <v/>
      </c>
      <c r="BA1484" s="27" t="str">
        <f>IFERROR(VLOOKUP(AY1484,vlookup!A$2:I$331,3,FALSE),"")</f>
        <v/>
      </c>
      <c r="BB1484" s="5"/>
      <c r="BC1484" s="27" t="str">
        <f>IFERROR(VLOOKUP(BB1484,vlookup!D$2:E$331,2,FALSE),"")</f>
        <v/>
      </c>
      <c r="BD1484" s="5"/>
      <c r="BE1484" s="27" t="str">
        <f t="shared" si="241"/>
        <v/>
      </c>
      <c r="BF1484" s="27" t="str">
        <f>IFERROR(VLOOKUP(BE1484,vlookup!G$2:I$331,2,FALSE),"")</f>
        <v/>
      </c>
      <c r="BG1484" s="27" t="str">
        <f>IFERROR(VLOOKUP(BE1484,vlookup!G$2:I$331,3,FALSE),"")</f>
        <v/>
      </c>
      <c r="BH1484" s="5"/>
      <c r="BI1484" s="6"/>
      <c r="BJ1484" s="6"/>
      <c r="BK1484" s="6"/>
      <c r="BL1484" s="6"/>
    </row>
    <row r="1485" spans="1:64">
      <c r="A1485" s="4"/>
      <c r="B1485" s="5"/>
      <c r="C1485" s="27" t="str">
        <f>IFERROR(VLOOKUP(B1485,vlookup!A$2:I$331,2,FALSE),"")</f>
        <v/>
      </c>
      <c r="D1485" s="27" t="str">
        <f>IFERROR(VLOOKUP(B1485,vlookup!A$2:I$331,3,FALSE),"")</f>
        <v/>
      </c>
      <c r="E1485" s="5"/>
      <c r="F1485" s="27" t="str">
        <f>IFERROR(VLOOKUP(E1485,vlookup!D$2:E$331,2,FALSE),"")</f>
        <v/>
      </c>
      <c r="G1485" s="5"/>
      <c r="H1485" s="27" t="str">
        <f t="shared" si="232"/>
        <v/>
      </c>
      <c r="I1485" s="27" t="str">
        <f>IFERROR(VLOOKUP(H1485,vlookup!G$2:I$331,2,FALSE),"")</f>
        <v/>
      </c>
      <c r="J1485" s="27" t="str">
        <f>IFERROR(VLOOKUP(H1485,vlookup!G$2:I$331,3,FALSE),"")</f>
        <v/>
      </c>
      <c r="K1485" s="5"/>
      <c r="L1485" s="6"/>
      <c r="M1485" s="6"/>
      <c r="N1485" s="6"/>
      <c r="O1485" s="6"/>
      <c r="P1485" s="6"/>
      <c r="Q1485" s="14" t="str">
        <f t="shared" si="233"/>
        <v/>
      </c>
      <c r="R1485" s="5"/>
      <c r="S1485" s="6"/>
      <c r="T1485" s="6"/>
      <c r="U1485" s="5"/>
      <c r="V1485" s="45">
        <f t="shared" si="234"/>
        <v>0</v>
      </c>
      <c r="W1485" s="45">
        <f t="shared" si="235"/>
        <v>0</v>
      </c>
      <c r="X1485" s="45" t="e">
        <f t="shared" si="236"/>
        <v>#VALUE!</v>
      </c>
      <c r="Y1485" s="45">
        <f>IFERROR(VALUE(V1485),VLOOKUP(V1485,DayReplace[],2,0))</f>
        <v>0</v>
      </c>
      <c r="Z1485" s="45">
        <f>IF(V1485=0,1,
IF(OR(AND(COUNTIF(Table12[Normal and Leap Years],X1485),AA1485=3,Y1485=30),
AND(COUNTIF(Table9[MM Year],X1485),COUNTIF(Table13[Always 29-Day Months],AA1485),Y1485=30)),Y1485
-1,Y1485))</f>
        <v>1</v>
      </c>
      <c r="AA1485" s="45">
        <f>IFERROR(VALUE(W1485),VLOOKUP(W1485,MonthReplace[],2,0))</f>
        <v>0</v>
      </c>
      <c r="AB1485" s="45" t="e">
        <f>IF(COUNTIF(Table9[MM Year],X1485),VLOOKUP(AA1485,MonthSerial[],VLOOKUP(X1485,Table9[],3,0)+2,0),DATE(X1485,AA1485,0)-AC1485)</f>
        <v>#VALUE!</v>
      </c>
      <c r="AC1485" s="45" t="e">
        <f>IF(COUNTIF(Table9[MM Year],X1485),
VLOOKUP(X1485,Table9[],5,0),
DATE(X1485,1,0))</f>
        <v>#VALUE!</v>
      </c>
      <c r="AD1485" s="46" t="e">
        <f>IF(AA1485=0,DATE(YEAR(AC1485+1),7,16),
IF(V1485=0,IF(COUNTIF(Table9[MM Year],X1485),AC1485+AB1485+Z1485+15-DAY(AC1485+AB1485+Z1485+15)+16,AC1485+AB1485+Z1485-DAY(AC1485+AB1485+Z1485)+16),
IF(COUNTIF(Table9[MM Year],X1485),
IF(AC1485+AB1485+Z1485&lt;VLOOKUP(X1485,Table9[],7,0),AC1485
+AB1485+Z1485+VLOOKUP(X1485,Table9[],4,0),AC1485+AB1485+Z1485),AC1485
+AB1485+Z1485)))</f>
        <v>#VALUE!</v>
      </c>
      <c r="AE1485" s="42"/>
      <c r="AF1485" s="15" t="str">
        <f>IFERROR(IF(COUNTIF(Table9[MM Year],X1485),
IF(AD1485&lt;VLOOKUP(X1485,Table9[],7,0),AD1485
+VLOOKUP(X1485,Table9[],4,0),AD1485),AD1485
),"")</f>
        <v/>
      </c>
      <c r="AG1485" s="5"/>
      <c r="AH1485" s="5"/>
      <c r="AI1485" s="5"/>
      <c r="AJ1485" s="6"/>
      <c r="AK1485" s="6"/>
      <c r="AL1485" s="12" t="str">
        <f t="shared" si="237"/>
        <v/>
      </c>
      <c r="AM1485" s="5"/>
      <c r="AN1485" s="27" t="str">
        <f t="shared" si="238"/>
        <v/>
      </c>
      <c r="AO1485" s="5"/>
      <c r="AP1485" s="5"/>
      <c r="AQ1485" s="6"/>
      <c r="AR1485" s="12" t="str">
        <f t="shared" si="239"/>
        <v/>
      </c>
      <c r="AS1485" s="6"/>
      <c r="AT1485" s="5"/>
      <c r="AU1485" s="53"/>
      <c r="AV1485" s="53"/>
      <c r="AW1485" s="54"/>
      <c r="AX1485" s="15" t="str">
        <f t="shared" si="240"/>
        <v/>
      </c>
      <c r="AY1485" s="5"/>
      <c r="AZ1485" s="27" t="str">
        <f>IFERROR(VLOOKUP(AY1485,vlookup!A$2:I$331,2,FALSE),"")</f>
        <v/>
      </c>
      <c r="BA1485" s="27" t="str">
        <f>IFERROR(VLOOKUP(AY1485,vlookup!A$2:I$331,3,FALSE),"")</f>
        <v/>
      </c>
      <c r="BB1485" s="5"/>
      <c r="BC1485" s="27" t="str">
        <f>IFERROR(VLOOKUP(BB1485,vlookup!D$2:E$331,2,FALSE),"")</f>
        <v/>
      </c>
      <c r="BD1485" s="5"/>
      <c r="BE1485" s="27" t="str">
        <f t="shared" si="241"/>
        <v/>
      </c>
      <c r="BF1485" s="27" t="str">
        <f>IFERROR(VLOOKUP(BE1485,vlookup!G$2:I$331,2,FALSE),"")</f>
        <v/>
      </c>
      <c r="BG1485" s="27" t="str">
        <f>IFERROR(VLOOKUP(BE1485,vlookup!G$2:I$331,3,FALSE),"")</f>
        <v/>
      </c>
      <c r="BH1485" s="5"/>
      <c r="BI1485" s="6"/>
      <c r="BJ1485" s="6"/>
      <c r="BK1485" s="6"/>
      <c r="BL1485" s="6"/>
    </row>
    <row r="1486" spans="1:64">
      <c r="A1486" s="4"/>
      <c r="B1486" s="5"/>
      <c r="C1486" s="27" t="str">
        <f>IFERROR(VLOOKUP(B1486,vlookup!A$2:I$331,2,FALSE),"")</f>
        <v/>
      </c>
      <c r="D1486" s="27" t="str">
        <f>IFERROR(VLOOKUP(B1486,vlookup!A$2:I$331,3,FALSE),"")</f>
        <v/>
      </c>
      <c r="E1486" s="5"/>
      <c r="F1486" s="27" t="str">
        <f>IFERROR(VLOOKUP(E1486,vlookup!D$2:E$331,2,FALSE),"")</f>
        <v/>
      </c>
      <c r="G1486" s="5"/>
      <c r="H1486" s="27" t="str">
        <f t="shared" si="232"/>
        <v/>
      </c>
      <c r="I1486" s="27" t="str">
        <f>IFERROR(VLOOKUP(H1486,vlookup!G$2:I$331,2,FALSE),"")</f>
        <v/>
      </c>
      <c r="J1486" s="27" t="str">
        <f>IFERROR(VLOOKUP(H1486,vlookup!G$2:I$331,3,FALSE),"")</f>
        <v/>
      </c>
      <c r="K1486" s="5"/>
      <c r="L1486" s="6"/>
      <c r="M1486" s="6"/>
      <c r="N1486" s="6"/>
      <c r="O1486" s="6"/>
      <c r="P1486" s="6"/>
      <c r="Q1486" s="14" t="str">
        <f t="shared" si="233"/>
        <v/>
      </c>
      <c r="R1486" s="5"/>
      <c r="S1486" s="6"/>
      <c r="T1486" s="6"/>
      <c r="U1486" s="5"/>
      <c r="V1486" s="45">
        <f t="shared" si="234"/>
        <v>0</v>
      </c>
      <c r="W1486" s="45">
        <f t="shared" si="235"/>
        <v>0</v>
      </c>
      <c r="X1486" s="45" t="e">
        <f t="shared" si="236"/>
        <v>#VALUE!</v>
      </c>
      <c r="Y1486" s="45">
        <f>IFERROR(VALUE(V1486),VLOOKUP(V1486,DayReplace[],2,0))</f>
        <v>0</v>
      </c>
      <c r="Z1486" s="45">
        <f>IF(V1486=0,1,
IF(OR(AND(COUNTIF(Table12[Normal and Leap Years],X1486),AA1486=3,Y1486=30),
AND(COUNTIF(Table9[MM Year],X1486),COUNTIF(Table13[Always 29-Day Months],AA1486),Y1486=30)),Y1486
-1,Y1486))</f>
        <v>1</v>
      </c>
      <c r="AA1486" s="45">
        <f>IFERROR(VALUE(W1486),VLOOKUP(W1486,MonthReplace[],2,0))</f>
        <v>0</v>
      </c>
      <c r="AB1486" s="45" t="e">
        <f>IF(COUNTIF(Table9[MM Year],X1486),VLOOKUP(AA1486,MonthSerial[],VLOOKUP(X1486,Table9[],3,0)+2,0),DATE(X1486,AA1486,0)-AC1486)</f>
        <v>#VALUE!</v>
      </c>
      <c r="AC1486" s="45" t="e">
        <f>IF(COUNTIF(Table9[MM Year],X1486),
VLOOKUP(X1486,Table9[],5,0),
DATE(X1486,1,0))</f>
        <v>#VALUE!</v>
      </c>
      <c r="AD1486" s="46" t="e">
        <f>IF(AA1486=0,DATE(YEAR(AC1486+1),7,16),
IF(V1486=0,IF(COUNTIF(Table9[MM Year],X1486),AC1486+AB1486+Z1486+15-DAY(AC1486+AB1486+Z1486+15)+16,AC1486+AB1486+Z1486-DAY(AC1486+AB1486+Z1486)+16),
IF(COUNTIF(Table9[MM Year],X1486),
IF(AC1486+AB1486+Z1486&lt;VLOOKUP(X1486,Table9[],7,0),AC1486
+AB1486+Z1486+VLOOKUP(X1486,Table9[],4,0),AC1486+AB1486+Z1486),AC1486
+AB1486+Z1486)))</f>
        <v>#VALUE!</v>
      </c>
      <c r="AE1486" s="42"/>
      <c r="AF1486" s="15" t="str">
        <f>IFERROR(IF(COUNTIF(Table9[MM Year],X1486),
IF(AD1486&lt;VLOOKUP(X1486,Table9[],7,0),AD1486
+VLOOKUP(X1486,Table9[],4,0),AD1486),AD1486
),"")</f>
        <v/>
      </c>
      <c r="AG1486" s="5"/>
      <c r="AH1486" s="5"/>
      <c r="AI1486" s="5"/>
      <c r="AJ1486" s="6"/>
      <c r="AK1486" s="6"/>
      <c r="AL1486" s="12" t="str">
        <f t="shared" si="237"/>
        <v/>
      </c>
      <c r="AM1486" s="5"/>
      <c r="AN1486" s="27" t="str">
        <f t="shared" si="238"/>
        <v/>
      </c>
      <c r="AO1486" s="5"/>
      <c r="AP1486" s="5"/>
      <c r="AQ1486" s="6"/>
      <c r="AR1486" s="12" t="str">
        <f t="shared" si="239"/>
        <v/>
      </c>
      <c r="AS1486" s="6"/>
      <c r="AT1486" s="5"/>
      <c r="AU1486" s="53"/>
      <c r="AV1486" s="53"/>
      <c r="AW1486" s="54"/>
      <c r="AX1486" s="15" t="str">
        <f t="shared" si="240"/>
        <v/>
      </c>
      <c r="AY1486" s="5"/>
      <c r="AZ1486" s="27" t="str">
        <f>IFERROR(VLOOKUP(AY1486,vlookup!A$2:I$331,2,FALSE),"")</f>
        <v/>
      </c>
      <c r="BA1486" s="27" t="str">
        <f>IFERROR(VLOOKUP(AY1486,vlookup!A$2:I$331,3,FALSE),"")</f>
        <v/>
      </c>
      <c r="BB1486" s="5"/>
      <c r="BC1486" s="27" t="str">
        <f>IFERROR(VLOOKUP(BB1486,vlookup!D$2:E$331,2,FALSE),"")</f>
        <v/>
      </c>
      <c r="BD1486" s="5"/>
      <c r="BE1486" s="27" t="str">
        <f t="shared" si="241"/>
        <v/>
      </c>
      <c r="BF1486" s="27" t="str">
        <f>IFERROR(VLOOKUP(BE1486,vlookup!G$2:I$331,2,FALSE),"")</f>
        <v/>
      </c>
      <c r="BG1486" s="27" t="str">
        <f>IFERROR(VLOOKUP(BE1486,vlookup!G$2:I$331,3,FALSE),"")</f>
        <v/>
      </c>
      <c r="BH1486" s="5"/>
      <c r="BI1486" s="6"/>
      <c r="BJ1486" s="6"/>
      <c r="BK1486" s="6"/>
      <c r="BL1486" s="6"/>
    </row>
    <row r="1487" spans="1:64">
      <c r="A1487" s="4"/>
      <c r="B1487" s="5"/>
      <c r="C1487" s="27" t="str">
        <f>IFERROR(VLOOKUP(B1487,vlookup!A$2:I$331,2,FALSE),"")</f>
        <v/>
      </c>
      <c r="D1487" s="27" t="str">
        <f>IFERROR(VLOOKUP(B1487,vlookup!A$2:I$331,3,FALSE),"")</f>
        <v/>
      </c>
      <c r="E1487" s="5"/>
      <c r="F1487" s="27" t="str">
        <f>IFERROR(VLOOKUP(E1487,vlookup!D$2:E$331,2,FALSE),"")</f>
        <v/>
      </c>
      <c r="G1487" s="5"/>
      <c r="H1487" s="27" t="str">
        <f t="shared" si="232"/>
        <v/>
      </c>
      <c r="I1487" s="27" t="str">
        <f>IFERROR(VLOOKUP(H1487,vlookup!G$2:I$331,2,FALSE),"")</f>
        <v/>
      </c>
      <c r="J1487" s="27" t="str">
        <f>IFERROR(VLOOKUP(H1487,vlookup!G$2:I$331,3,FALSE),"")</f>
        <v/>
      </c>
      <c r="K1487" s="5"/>
      <c r="L1487" s="6"/>
      <c r="M1487" s="6"/>
      <c r="N1487" s="6"/>
      <c r="O1487" s="6"/>
      <c r="P1487" s="6"/>
      <c r="Q1487" s="14" t="str">
        <f t="shared" si="233"/>
        <v/>
      </c>
      <c r="R1487" s="5"/>
      <c r="S1487" s="6"/>
      <c r="T1487" s="6"/>
      <c r="U1487" s="5"/>
      <c r="V1487" s="45">
        <f t="shared" si="234"/>
        <v>0</v>
      </c>
      <c r="W1487" s="45">
        <f t="shared" si="235"/>
        <v>0</v>
      </c>
      <c r="X1487" s="45" t="e">
        <f t="shared" si="236"/>
        <v>#VALUE!</v>
      </c>
      <c r="Y1487" s="45">
        <f>IFERROR(VALUE(V1487),VLOOKUP(V1487,DayReplace[],2,0))</f>
        <v>0</v>
      </c>
      <c r="Z1487" s="45">
        <f>IF(V1487=0,1,
IF(OR(AND(COUNTIF(Table12[Normal and Leap Years],X1487),AA1487=3,Y1487=30),
AND(COUNTIF(Table9[MM Year],X1487),COUNTIF(Table13[Always 29-Day Months],AA1487),Y1487=30)),Y1487
-1,Y1487))</f>
        <v>1</v>
      </c>
      <c r="AA1487" s="45">
        <f>IFERROR(VALUE(W1487),VLOOKUP(W1487,MonthReplace[],2,0))</f>
        <v>0</v>
      </c>
      <c r="AB1487" s="45" t="e">
        <f>IF(COUNTIF(Table9[MM Year],X1487),VLOOKUP(AA1487,MonthSerial[],VLOOKUP(X1487,Table9[],3,0)+2,0),DATE(X1487,AA1487,0)-AC1487)</f>
        <v>#VALUE!</v>
      </c>
      <c r="AC1487" s="45" t="e">
        <f>IF(COUNTIF(Table9[MM Year],X1487),
VLOOKUP(X1487,Table9[],5,0),
DATE(X1487,1,0))</f>
        <v>#VALUE!</v>
      </c>
      <c r="AD1487" s="46" t="e">
        <f>IF(AA1487=0,DATE(YEAR(AC1487+1),7,16),
IF(V1487=0,IF(COUNTIF(Table9[MM Year],X1487),AC1487+AB1487+Z1487+15-DAY(AC1487+AB1487+Z1487+15)+16,AC1487+AB1487+Z1487-DAY(AC1487+AB1487+Z1487)+16),
IF(COUNTIF(Table9[MM Year],X1487),
IF(AC1487+AB1487+Z1487&lt;VLOOKUP(X1487,Table9[],7,0),AC1487
+AB1487+Z1487+VLOOKUP(X1487,Table9[],4,0),AC1487+AB1487+Z1487),AC1487
+AB1487+Z1487)))</f>
        <v>#VALUE!</v>
      </c>
      <c r="AE1487" s="42"/>
      <c r="AF1487" s="15" t="str">
        <f>IFERROR(IF(COUNTIF(Table9[MM Year],X1487),
IF(AD1487&lt;VLOOKUP(X1487,Table9[],7,0),AD1487
+VLOOKUP(X1487,Table9[],4,0),AD1487),AD1487
),"")</f>
        <v/>
      </c>
      <c r="AG1487" s="5"/>
      <c r="AH1487" s="5"/>
      <c r="AI1487" s="5"/>
      <c r="AJ1487" s="6"/>
      <c r="AK1487" s="6"/>
      <c r="AL1487" s="12" t="str">
        <f t="shared" si="237"/>
        <v/>
      </c>
      <c r="AM1487" s="5"/>
      <c r="AN1487" s="27" t="str">
        <f t="shared" si="238"/>
        <v/>
      </c>
      <c r="AO1487" s="5"/>
      <c r="AP1487" s="5"/>
      <c r="AQ1487" s="6"/>
      <c r="AR1487" s="12" t="str">
        <f t="shared" si="239"/>
        <v/>
      </c>
      <c r="AS1487" s="6"/>
      <c r="AT1487" s="5"/>
      <c r="AU1487" s="53"/>
      <c r="AV1487" s="53"/>
      <c r="AW1487" s="54"/>
      <c r="AX1487" s="15" t="str">
        <f t="shared" si="240"/>
        <v/>
      </c>
      <c r="AY1487" s="5"/>
      <c r="AZ1487" s="27" t="str">
        <f>IFERROR(VLOOKUP(AY1487,vlookup!A$2:I$331,2,FALSE),"")</f>
        <v/>
      </c>
      <c r="BA1487" s="27" t="str">
        <f>IFERROR(VLOOKUP(AY1487,vlookup!A$2:I$331,3,FALSE),"")</f>
        <v/>
      </c>
      <c r="BB1487" s="5"/>
      <c r="BC1487" s="27" t="str">
        <f>IFERROR(VLOOKUP(BB1487,vlookup!D$2:E$331,2,FALSE),"")</f>
        <v/>
      </c>
      <c r="BD1487" s="5"/>
      <c r="BE1487" s="27" t="str">
        <f t="shared" si="241"/>
        <v/>
      </c>
      <c r="BF1487" s="27" t="str">
        <f>IFERROR(VLOOKUP(BE1487,vlookup!G$2:I$331,2,FALSE),"")</f>
        <v/>
      </c>
      <c r="BG1487" s="27" t="str">
        <f>IFERROR(VLOOKUP(BE1487,vlookup!G$2:I$331,3,FALSE),"")</f>
        <v/>
      </c>
      <c r="BH1487" s="5"/>
      <c r="BI1487" s="6"/>
      <c r="BJ1487" s="6"/>
      <c r="BK1487" s="6"/>
      <c r="BL1487" s="6"/>
    </row>
    <row r="1488" spans="1:64">
      <c r="A1488" s="4"/>
      <c r="B1488" s="5"/>
      <c r="C1488" s="27" t="str">
        <f>IFERROR(VLOOKUP(B1488,vlookup!A$2:I$331,2,FALSE),"")</f>
        <v/>
      </c>
      <c r="D1488" s="27" t="str">
        <f>IFERROR(VLOOKUP(B1488,vlookup!A$2:I$331,3,FALSE),"")</f>
        <v/>
      </c>
      <c r="E1488" s="5"/>
      <c r="F1488" s="27" t="str">
        <f>IFERROR(VLOOKUP(E1488,vlookup!D$2:E$331,2,FALSE),"")</f>
        <v/>
      </c>
      <c r="G1488" s="5"/>
      <c r="H1488" s="27" t="str">
        <f t="shared" si="232"/>
        <v/>
      </c>
      <c r="I1488" s="27" t="str">
        <f>IFERROR(VLOOKUP(H1488,vlookup!G$2:I$331,2,FALSE),"")</f>
        <v/>
      </c>
      <c r="J1488" s="27" t="str">
        <f>IFERROR(VLOOKUP(H1488,vlookup!G$2:I$331,3,FALSE),"")</f>
        <v/>
      </c>
      <c r="K1488" s="5"/>
      <c r="L1488" s="6"/>
      <c r="M1488" s="6"/>
      <c r="N1488" s="6"/>
      <c r="O1488" s="6"/>
      <c r="P1488" s="6"/>
      <c r="Q1488" s="14" t="str">
        <f t="shared" si="233"/>
        <v/>
      </c>
      <c r="R1488" s="5"/>
      <c r="S1488" s="6"/>
      <c r="T1488" s="6"/>
      <c r="U1488" s="5"/>
      <c r="V1488" s="45">
        <f t="shared" si="234"/>
        <v>0</v>
      </c>
      <c r="W1488" s="45">
        <f t="shared" si="235"/>
        <v>0</v>
      </c>
      <c r="X1488" s="45" t="e">
        <f t="shared" si="236"/>
        <v>#VALUE!</v>
      </c>
      <c r="Y1488" s="45">
        <f>IFERROR(VALUE(V1488),VLOOKUP(V1488,DayReplace[],2,0))</f>
        <v>0</v>
      </c>
      <c r="Z1488" s="45">
        <f>IF(V1488=0,1,
IF(OR(AND(COUNTIF(Table12[Normal and Leap Years],X1488),AA1488=3,Y1488=30),
AND(COUNTIF(Table9[MM Year],X1488),COUNTIF(Table13[Always 29-Day Months],AA1488),Y1488=30)),Y1488
-1,Y1488))</f>
        <v>1</v>
      </c>
      <c r="AA1488" s="45">
        <f>IFERROR(VALUE(W1488),VLOOKUP(W1488,MonthReplace[],2,0))</f>
        <v>0</v>
      </c>
      <c r="AB1488" s="45" t="e">
        <f>IF(COUNTIF(Table9[MM Year],X1488),VLOOKUP(AA1488,MonthSerial[],VLOOKUP(X1488,Table9[],3,0)+2,0),DATE(X1488,AA1488,0)-AC1488)</f>
        <v>#VALUE!</v>
      </c>
      <c r="AC1488" s="45" t="e">
        <f>IF(COUNTIF(Table9[MM Year],X1488),
VLOOKUP(X1488,Table9[],5,0),
DATE(X1488,1,0))</f>
        <v>#VALUE!</v>
      </c>
      <c r="AD1488" s="46" t="e">
        <f>IF(AA1488=0,DATE(YEAR(AC1488+1),7,16),
IF(V1488=0,IF(COUNTIF(Table9[MM Year],X1488),AC1488+AB1488+Z1488+15-DAY(AC1488+AB1488+Z1488+15)+16,AC1488+AB1488+Z1488-DAY(AC1488+AB1488+Z1488)+16),
IF(COUNTIF(Table9[MM Year],X1488),
IF(AC1488+AB1488+Z1488&lt;VLOOKUP(X1488,Table9[],7,0),AC1488
+AB1488+Z1488+VLOOKUP(X1488,Table9[],4,0),AC1488+AB1488+Z1488),AC1488
+AB1488+Z1488)))</f>
        <v>#VALUE!</v>
      </c>
      <c r="AE1488" s="42"/>
      <c r="AF1488" s="15" t="str">
        <f>IFERROR(IF(COUNTIF(Table9[MM Year],X1488),
IF(AD1488&lt;VLOOKUP(X1488,Table9[],7,0),AD1488
+VLOOKUP(X1488,Table9[],4,0),AD1488),AD1488
),"")</f>
        <v/>
      </c>
      <c r="AG1488" s="5"/>
      <c r="AH1488" s="5"/>
      <c r="AI1488" s="5"/>
      <c r="AJ1488" s="6"/>
      <c r="AK1488" s="6"/>
      <c r="AL1488" s="12" t="str">
        <f t="shared" si="237"/>
        <v/>
      </c>
      <c r="AM1488" s="5"/>
      <c r="AN1488" s="27" t="str">
        <f t="shared" si="238"/>
        <v/>
      </c>
      <c r="AO1488" s="5"/>
      <c r="AP1488" s="5"/>
      <c r="AQ1488" s="6"/>
      <c r="AR1488" s="12" t="str">
        <f t="shared" si="239"/>
        <v/>
      </c>
      <c r="AS1488" s="6"/>
      <c r="AT1488" s="5"/>
      <c r="AU1488" s="53"/>
      <c r="AV1488" s="53"/>
      <c r="AW1488" s="54"/>
      <c r="AX1488" s="15" t="str">
        <f t="shared" si="240"/>
        <v/>
      </c>
      <c r="AY1488" s="5"/>
      <c r="AZ1488" s="27" t="str">
        <f>IFERROR(VLOOKUP(AY1488,vlookup!A$2:I$331,2,FALSE),"")</f>
        <v/>
      </c>
      <c r="BA1488" s="27" t="str">
        <f>IFERROR(VLOOKUP(AY1488,vlookup!A$2:I$331,3,FALSE),"")</f>
        <v/>
      </c>
      <c r="BB1488" s="5"/>
      <c r="BC1488" s="27" t="str">
        <f>IFERROR(VLOOKUP(BB1488,vlookup!D$2:E$331,2,FALSE),"")</f>
        <v/>
      </c>
      <c r="BD1488" s="5"/>
      <c r="BE1488" s="27" t="str">
        <f t="shared" si="241"/>
        <v/>
      </c>
      <c r="BF1488" s="27" t="str">
        <f>IFERROR(VLOOKUP(BE1488,vlookup!G$2:I$331,2,FALSE),"")</f>
        <v/>
      </c>
      <c r="BG1488" s="27" t="str">
        <f>IFERROR(VLOOKUP(BE1488,vlookup!G$2:I$331,3,FALSE),"")</f>
        <v/>
      </c>
      <c r="BH1488" s="5"/>
      <c r="BI1488" s="6"/>
      <c r="BJ1488" s="6"/>
      <c r="BK1488" s="6"/>
      <c r="BL1488" s="6"/>
    </row>
    <row r="1489" spans="1:64">
      <c r="A1489" s="4"/>
      <c r="B1489" s="5"/>
      <c r="C1489" s="27" t="str">
        <f>IFERROR(VLOOKUP(B1489,vlookup!A$2:I$331,2,FALSE),"")</f>
        <v/>
      </c>
      <c r="D1489" s="27" t="str">
        <f>IFERROR(VLOOKUP(B1489,vlookup!A$2:I$331,3,FALSE),"")</f>
        <v/>
      </c>
      <c r="E1489" s="5"/>
      <c r="F1489" s="27" t="str">
        <f>IFERROR(VLOOKUP(E1489,vlookup!D$2:E$331,2,FALSE),"")</f>
        <v/>
      </c>
      <c r="G1489" s="5"/>
      <c r="H1489" s="27" t="str">
        <f t="shared" si="232"/>
        <v/>
      </c>
      <c r="I1489" s="27" t="str">
        <f>IFERROR(VLOOKUP(H1489,vlookup!G$2:I$331,2,FALSE),"")</f>
        <v/>
      </c>
      <c r="J1489" s="27" t="str">
        <f>IFERROR(VLOOKUP(H1489,vlookup!G$2:I$331,3,FALSE),"")</f>
        <v/>
      </c>
      <c r="K1489" s="5"/>
      <c r="L1489" s="6"/>
      <c r="M1489" s="6"/>
      <c r="N1489" s="6"/>
      <c r="O1489" s="6"/>
      <c r="P1489" s="6"/>
      <c r="Q1489" s="14" t="str">
        <f t="shared" si="233"/>
        <v/>
      </c>
      <c r="R1489" s="5"/>
      <c r="S1489" s="6"/>
      <c r="T1489" s="6"/>
      <c r="U1489" s="5"/>
      <c r="V1489" s="45">
        <f t="shared" si="234"/>
        <v>0</v>
      </c>
      <c r="W1489" s="45">
        <f t="shared" si="235"/>
        <v>0</v>
      </c>
      <c r="X1489" s="45" t="e">
        <f t="shared" si="236"/>
        <v>#VALUE!</v>
      </c>
      <c r="Y1489" s="45">
        <f>IFERROR(VALUE(V1489),VLOOKUP(V1489,DayReplace[],2,0))</f>
        <v>0</v>
      </c>
      <c r="Z1489" s="45">
        <f>IF(V1489=0,1,
IF(OR(AND(COUNTIF(Table12[Normal and Leap Years],X1489),AA1489=3,Y1489=30),
AND(COUNTIF(Table9[MM Year],X1489),COUNTIF(Table13[Always 29-Day Months],AA1489),Y1489=30)),Y1489
-1,Y1489))</f>
        <v>1</v>
      </c>
      <c r="AA1489" s="45">
        <f>IFERROR(VALUE(W1489),VLOOKUP(W1489,MonthReplace[],2,0))</f>
        <v>0</v>
      </c>
      <c r="AB1489" s="45" t="e">
        <f>IF(COUNTIF(Table9[MM Year],X1489),VLOOKUP(AA1489,MonthSerial[],VLOOKUP(X1489,Table9[],3,0)+2,0),DATE(X1489,AA1489,0)-AC1489)</f>
        <v>#VALUE!</v>
      </c>
      <c r="AC1489" s="45" t="e">
        <f>IF(COUNTIF(Table9[MM Year],X1489),
VLOOKUP(X1489,Table9[],5,0),
DATE(X1489,1,0))</f>
        <v>#VALUE!</v>
      </c>
      <c r="AD1489" s="46" t="e">
        <f>IF(AA1489=0,DATE(YEAR(AC1489+1),7,16),
IF(V1489=0,IF(COUNTIF(Table9[MM Year],X1489),AC1489+AB1489+Z1489+15-DAY(AC1489+AB1489+Z1489+15)+16,AC1489+AB1489+Z1489-DAY(AC1489+AB1489+Z1489)+16),
IF(COUNTIF(Table9[MM Year],X1489),
IF(AC1489+AB1489+Z1489&lt;VLOOKUP(X1489,Table9[],7,0),AC1489
+AB1489+Z1489+VLOOKUP(X1489,Table9[],4,0),AC1489+AB1489+Z1489),AC1489
+AB1489+Z1489)))</f>
        <v>#VALUE!</v>
      </c>
      <c r="AE1489" s="42"/>
      <c r="AF1489" s="15" t="str">
        <f>IFERROR(IF(COUNTIF(Table9[MM Year],X1489),
IF(AD1489&lt;VLOOKUP(X1489,Table9[],7,0),AD1489
+VLOOKUP(X1489,Table9[],4,0),AD1489),AD1489
),"")</f>
        <v/>
      </c>
      <c r="AG1489" s="5"/>
      <c r="AH1489" s="5"/>
      <c r="AI1489" s="5"/>
      <c r="AJ1489" s="6"/>
      <c r="AK1489" s="6"/>
      <c r="AL1489" s="12" t="str">
        <f t="shared" si="237"/>
        <v/>
      </c>
      <c r="AM1489" s="5"/>
      <c r="AN1489" s="27" t="str">
        <f t="shared" si="238"/>
        <v/>
      </c>
      <c r="AO1489" s="5"/>
      <c r="AP1489" s="5"/>
      <c r="AQ1489" s="6"/>
      <c r="AR1489" s="12" t="str">
        <f t="shared" si="239"/>
        <v/>
      </c>
      <c r="AS1489" s="6"/>
      <c r="AT1489" s="5"/>
      <c r="AU1489" s="53"/>
      <c r="AV1489" s="53"/>
      <c r="AW1489" s="54"/>
      <c r="AX1489" s="15" t="str">
        <f t="shared" si="240"/>
        <v/>
      </c>
      <c r="AY1489" s="5"/>
      <c r="AZ1489" s="27" t="str">
        <f>IFERROR(VLOOKUP(AY1489,vlookup!A$2:I$331,2,FALSE),"")</f>
        <v/>
      </c>
      <c r="BA1489" s="27" t="str">
        <f>IFERROR(VLOOKUP(AY1489,vlookup!A$2:I$331,3,FALSE),"")</f>
        <v/>
      </c>
      <c r="BB1489" s="5"/>
      <c r="BC1489" s="27" t="str">
        <f>IFERROR(VLOOKUP(BB1489,vlookup!D$2:E$331,2,FALSE),"")</f>
        <v/>
      </c>
      <c r="BD1489" s="5"/>
      <c r="BE1489" s="27" t="str">
        <f t="shared" si="241"/>
        <v/>
      </c>
      <c r="BF1489" s="27" t="str">
        <f>IFERROR(VLOOKUP(BE1489,vlookup!G$2:I$331,2,FALSE),"")</f>
        <v/>
      </c>
      <c r="BG1489" s="27" t="str">
        <f>IFERROR(VLOOKUP(BE1489,vlookup!G$2:I$331,3,FALSE),"")</f>
        <v/>
      </c>
      <c r="BH1489" s="5"/>
      <c r="BI1489" s="6"/>
      <c r="BJ1489" s="6"/>
      <c r="BK1489" s="6"/>
      <c r="BL1489" s="6"/>
    </row>
    <row r="1490" spans="1:64">
      <c r="A1490" s="4"/>
      <c r="B1490" s="5"/>
      <c r="C1490" s="27" t="str">
        <f>IFERROR(VLOOKUP(B1490,vlookup!A$2:I$331,2,FALSE),"")</f>
        <v/>
      </c>
      <c r="D1490" s="27" t="str">
        <f>IFERROR(VLOOKUP(B1490,vlookup!A$2:I$331,3,FALSE),"")</f>
        <v/>
      </c>
      <c r="E1490" s="5"/>
      <c r="F1490" s="27" t="str">
        <f>IFERROR(VLOOKUP(E1490,vlookup!D$2:E$331,2,FALSE),"")</f>
        <v/>
      </c>
      <c r="G1490" s="5"/>
      <c r="H1490" s="27" t="str">
        <f t="shared" si="232"/>
        <v/>
      </c>
      <c r="I1490" s="27" t="str">
        <f>IFERROR(VLOOKUP(H1490,vlookup!G$2:I$331,2,FALSE),"")</f>
        <v/>
      </c>
      <c r="J1490" s="27" t="str">
        <f>IFERROR(VLOOKUP(H1490,vlookup!G$2:I$331,3,FALSE),"")</f>
        <v/>
      </c>
      <c r="K1490" s="5"/>
      <c r="L1490" s="6"/>
      <c r="M1490" s="6"/>
      <c r="N1490" s="6"/>
      <c r="O1490" s="6"/>
      <c r="P1490" s="6"/>
      <c r="Q1490" s="14" t="str">
        <f t="shared" si="233"/>
        <v/>
      </c>
      <c r="R1490" s="5"/>
      <c r="S1490" s="6"/>
      <c r="T1490" s="6"/>
      <c r="U1490" s="5"/>
      <c r="V1490" s="45">
        <f t="shared" si="234"/>
        <v>0</v>
      </c>
      <c r="W1490" s="45">
        <f t="shared" si="235"/>
        <v>0</v>
      </c>
      <c r="X1490" s="45" t="e">
        <f t="shared" si="236"/>
        <v>#VALUE!</v>
      </c>
      <c r="Y1490" s="45">
        <f>IFERROR(VALUE(V1490),VLOOKUP(V1490,DayReplace[],2,0))</f>
        <v>0</v>
      </c>
      <c r="Z1490" s="45">
        <f>IF(V1490=0,1,
IF(OR(AND(COUNTIF(Table12[Normal and Leap Years],X1490),AA1490=3,Y1490=30),
AND(COUNTIF(Table9[MM Year],X1490),COUNTIF(Table13[Always 29-Day Months],AA1490),Y1490=30)),Y1490
-1,Y1490))</f>
        <v>1</v>
      </c>
      <c r="AA1490" s="45">
        <f>IFERROR(VALUE(W1490),VLOOKUP(W1490,MonthReplace[],2,0))</f>
        <v>0</v>
      </c>
      <c r="AB1490" s="45" t="e">
        <f>IF(COUNTIF(Table9[MM Year],X1490),VLOOKUP(AA1490,MonthSerial[],VLOOKUP(X1490,Table9[],3,0)+2,0),DATE(X1490,AA1490,0)-AC1490)</f>
        <v>#VALUE!</v>
      </c>
      <c r="AC1490" s="45" t="e">
        <f>IF(COUNTIF(Table9[MM Year],X1490),
VLOOKUP(X1490,Table9[],5,0),
DATE(X1490,1,0))</f>
        <v>#VALUE!</v>
      </c>
      <c r="AD1490" s="46" t="e">
        <f>IF(AA1490=0,DATE(YEAR(AC1490+1),7,16),
IF(V1490=0,IF(COUNTIF(Table9[MM Year],X1490),AC1490+AB1490+Z1490+15-DAY(AC1490+AB1490+Z1490+15)+16,AC1490+AB1490+Z1490-DAY(AC1490+AB1490+Z1490)+16),
IF(COUNTIF(Table9[MM Year],X1490),
IF(AC1490+AB1490+Z1490&lt;VLOOKUP(X1490,Table9[],7,0),AC1490
+AB1490+Z1490+VLOOKUP(X1490,Table9[],4,0),AC1490+AB1490+Z1490),AC1490
+AB1490+Z1490)))</f>
        <v>#VALUE!</v>
      </c>
      <c r="AE1490" s="42"/>
      <c r="AF1490" s="15" t="str">
        <f>IFERROR(IF(COUNTIF(Table9[MM Year],X1490),
IF(AD1490&lt;VLOOKUP(X1490,Table9[],7,0),AD1490
+VLOOKUP(X1490,Table9[],4,0),AD1490),AD1490
),"")</f>
        <v/>
      </c>
      <c r="AG1490" s="5"/>
      <c r="AH1490" s="5"/>
      <c r="AI1490" s="5"/>
      <c r="AJ1490" s="6"/>
      <c r="AK1490" s="6"/>
      <c r="AL1490" s="12" t="str">
        <f t="shared" si="237"/>
        <v/>
      </c>
      <c r="AM1490" s="5"/>
      <c r="AN1490" s="27" t="str">
        <f t="shared" si="238"/>
        <v/>
      </c>
      <c r="AO1490" s="5"/>
      <c r="AP1490" s="5"/>
      <c r="AQ1490" s="6"/>
      <c r="AR1490" s="12" t="str">
        <f t="shared" si="239"/>
        <v/>
      </c>
      <c r="AS1490" s="6"/>
      <c r="AT1490" s="5"/>
      <c r="AU1490" s="53"/>
      <c r="AV1490" s="53"/>
      <c r="AW1490" s="54"/>
      <c r="AX1490" s="15" t="str">
        <f t="shared" si="240"/>
        <v/>
      </c>
      <c r="AY1490" s="5"/>
      <c r="AZ1490" s="27" t="str">
        <f>IFERROR(VLOOKUP(AY1490,vlookup!A$2:I$331,2,FALSE),"")</f>
        <v/>
      </c>
      <c r="BA1490" s="27" t="str">
        <f>IFERROR(VLOOKUP(AY1490,vlookup!A$2:I$331,3,FALSE),"")</f>
        <v/>
      </c>
      <c r="BB1490" s="5"/>
      <c r="BC1490" s="27" t="str">
        <f>IFERROR(VLOOKUP(BB1490,vlookup!D$2:E$331,2,FALSE),"")</f>
        <v/>
      </c>
      <c r="BD1490" s="5"/>
      <c r="BE1490" s="27" t="str">
        <f t="shared" si="241"/>
        <v/>
      </c>
      <c r="BF1490" s="27" t="str">
        <f>IFERROR(VLOOKUP(BE1490,vlookup!G$2:I$331,2,FALSE),"")</f>
        <v/>
      </c>
      <c r="BG1490" s="27" t="str">
        <f>IFERROR(VLOOKUP(BE1490,vlookup!G$2:I$331,3,FALSE),"")</f>
        <v/>
      </c>
      <c r="BH1490" s="5"/>
      <c r="BI1490" s="6"/>
      <c r="BJ1490" s="6"/>
      <c r="BK1490" s="6"/>
      <c r="BL1490" s="6"/>
    </row>
    <row r="1491" spans="1:64">
      <c r="A1491" s="4"/>
      <c r="B1491" s="5"/>
      <c r="C1491" s="27" t="str">
        <f>IFERROR(VLOOKUP(B1491,vlookup!A$2:I$331,2,FALSE),"")</f>
        <v/>
      </c>
      <c r="D1491" s="27" t="str">
        <f>IFERROR(VLOOKUP(B1491,vlookup!A$2:I$331,3,FALSE),"")</f>
        <v/>
      </c>
      <c r="E1491" s="5"/>
      <c r="F1491" s="27" t="str">
        <f>IFERROR(VLOOKUP(E1491,vlookup!D$2:E$331,2,FALSE),"")</f>
        <v/>
      </c>
      <c r="G1491" s="5"/>
      <c r="H1491" s="27" t="str">
        <f t="shared" si="232"/>
        <v/>
      </c>
      <c r="I1491" s="27" t="str">
        <f>IFERROR(VLOOKUP(H1491,vlookup!G$2:I$331,2,FALSE),"")</f>
        <v/>
      </c>
      <c r="J1491" s="27" t="str">
        <f>IFERROR(VLOOKUP(H1491,vlookup!G$2:I$331,3,FALSE),"")</f>
        <v/>
      </c>
      <c r="K1491" s="5"/>
      <c r="L1491" s="6"/>
      <c r="M1491" s="6"/>
      <c r="N1491" s="6"/>
      <c r="O1491" s="6"/>
      <c r="P1491" s="6"/>
      <c r="Q1491" s="14" t="str">
        <f t="shared" si="233"/>
        <v/>
      </c>
      <c r="R1491" s="5"/>
      <c r="S1491" s="6"/>
      <c r="T1491" s="6"/>
      <c r="U1491" s="5"/>
      <c r="V1491" s="45">
        <f t="shared" si="234"/>
        <v>0</v>
      </c>
      <c r="W1491" s="45">
        <f t="shared" si="235"/>
        <v>0</v>
      </c>
      <c r="X1491" s="45" t="e">
        <f t="shared" si="236"/>
        <v>#VALUE!</v>
      </c>
      <c r="Y1491" s="45">
        <f>IFERROR(VALUE(V1491),VLOOKUP(V1491,DayReplace[],2,0))</f>
        <v>0</v>
      </c>
      <c r="Z1491" s="45">
        <f>IF(V1491=0,1,
IF(OR(AND(COUNTIF(Table12[Normal and Leap Years],X1491),AA1491=3,Y1491=30),
AND(COUNTIF(Table9[MM Year],X1491),COUNTIF(Table13[Always 29-Day Months],AA1491),Y1491=30)),Y1491
-1,Y1491))</f>
        <v>1</v>
      </c>
      <c r="AA1491" s="45">
        <f>IFERROR(VALUE(W1491),VLOOKUP(W1491,MonthReplace[],2,0))</f>
        <v>0</v>
      </c>
      <c r="AB1491" s="45" t="e">
        <f>IF(COUNTIF(Table9[MM Year],X1491),VLOOKUP(AA1491,MonthSerial[],VLOOKUP(X1491,Table9[],3,0)+2,0),DATE(X1491,AA1491,0)-AC1491)</f>
        <v>#VALUE!</v>
      </c>
      <c r="AC1491" s="45" t="e">
        <f>IF(COUNTIF(Table9[MM Year],X1491),
VLOOKUP(X1491,Table9[],5,0),
DATE(X1491,1,0))</f>
        <v>#VALUE!</v>
      </c>
      <c r="AD1491" s="46" t="e">
        <f>IF(AA1491=0,DATE(YEAR(AC1491+1),7,16),
IF(V1491=0,IF(COUNTIF(Table9[MM Year],X1491),AC1491+AB1491+Z1491+15-DAY(AC1491+AB1491+Z1491+15)+16,AC1491+AB1491+Z1491-DAY(AC1491+AB1491+Z1491)+16),
IF(COUNTIF(Table9[MM Year],X1491),
IF(AC1491+AB1491+Z1491&lt;VLOOKUP(X1491,Table9[],7,0),AC1491
+AB1491+Z1491+VLOOKUP(X1491,Table9[],4,0),AC1491+AB1491+Z1491),AC1491
+AB1491+Z1491)))</f>
        <v>#VALUE!</v>
      </c>
      <c r="AE1491" s="42"/>
      <c r="AF1491" s="15" t="str">
        <f>IFERROR(IF(COUNTIF(Table9[MM Year],X1491),
IF(AD1491&lt;VLOOKUP(X1491,Table9[],7,0),AD1491
+VLOOKUP(X1491,Table9[],4,0),AD1491),AD1491
),"")</f>
        <v/>
      </c>
      <c r="AG1491" s="5"/>
      <c r="AH1491" s="5"/>
      <c r="AI1491" s="5"/>
      <c r="AJ1491" s="6"/>
      <c r="AK1491" s="6"/>
      <c r="AL1491" s="12" t="str">
        <f t="shared" si="237"/>
        <v/>
      </c>
      <c r="AM1491" s="5"/>
      <c r="AN1491" s="27" t="str">
        <f t="shared" si="238"/>
        <v/>
      </c>
      <c r="AO1491" s="5"/>
      <c r="AP1491" s="5"/>
      <c r="AQ1491" s="6"/>
      <c r="AR1491" s="12" t="str">
        <f t="shared" si="239"/>
        <v/>
      </c>
      <c r="AS1491" s="6"/>
      <c r="AT1491" s="5"/>
      <c r="AU1491" s="53"/>
      <c r="AV1491" s="53"/>
      <c r="AW1491" s="54"/>
      <c r="AX1491" s="15" t="str">
        <f t="shared" si="240"/>
        <v/>
      </c>
      <c r="AY1491" s="5"/>
      <c r="AZ1491" s="27" t="str">
        <f>IFERROR(VLOOKUP(AY1491,vlookup!A$2:I$331,2,FALSE),"")</f>
        <v/>
      </c>
      <c r="BA1491" s="27" t="str">
        <f>IFERROR(VLOOKUP(AY1491,vlookup!A$2:I$331,3,FALSE),"")</f>
        <v/>
      </c>
      <c r="BB1491" s="5"/>
      <c r="BC1491" s="27" t="str">
        <f>IFERROR(VLOOKUP(BB1491,vlookup!D$2:E$331,2,FALSE),"")</f>
        <v/>
      </c>
      <c r="BD1491" s="5"/>
      <c r="BE1491" s="27" t="str">
        <f t="shared" si="241"/>
        <v/>
      </c>
      <c r="BF1491" s="27" t="str">
        <f>IFERROR(VLOOKUP(BE1491,vlookup!G$2:I$331,2,FALSE),"")</f>
        <v/>
      </c>
      <c r="BG1491" s="27" t="str">
        <f>IFERROR(VLOOKUP(BE1491,vlookup!G$2:I$331,3,FALSE),"")</f>
        <v/>
      </c>
      <c r="BH1491" s="5"/>
      <c r="BI1491" s="6"/>
      <c r="BJ1491" s="6"/>
      <c r="BK1491" s="6"/>
      <c r="BL1491" s="6"/>
    </row>
    <row r="1492" spans="1:64">
      <c r="A1492" s="4"/>
      <c r="B1492" s="5"/>
      <c r="C1492" s="27" t="str">
        <f>IFERROR(VLOOKUP(B1492,vlookup!A$2:I$331,2,FALSE),"")</f>
        <v/>
      </c>
      <c r="D1492" s="27" t="str">
        <f>IFERROR(VLOOKUP(B1492,vlookup!A$2:I$331,3,FALSE),"")</f>
        <v/>
      </c>
      <c r="E1492" s="5"/>
      <c r="F1492" s="27" t="str">
        <f>IFERROR(VLOOKUP(E1492,vlookup!D$2:E$331,2,FALSE),"")</f>
        <v/>
      </c>
      <c r="G1492" s="5"/>
      <c r="H1492" s="27" t="str">
        <f t="shared" si="232"/>
        <v/>
      </c>
      <c r="I1492" s="27" t="str">
        <f>IFERROR(VLOOKUP(H1492,vlookup!G$2:I$331,2,FALSE),"")</f>
        <v/>
      </c>
      <c r="J1492" s="27" t="str">
        <f>IFERROR(VLOOKUP(H1492,vlookup!G$2:I$331,3,FALSE),"")</f>
        <v/>
      </c>
      <c r="K1492" s="5"/>
      <c r="L1492" s="6"/>
      <c r="M1492" s="6"/>
      <c r="N1492" s="6"/>
      <c r="O1492" s="6"/>
      <c r="P1492" s="6"/>
      <c r="Q1492" s="14" t="str">
        <f t="shared" si="233"/>
        <v/>
      </c>
      <c r="R1492" s="5"/>
      <c r="S1492" s="6"/>
      <c r="T1492" s="6"/>
      <c r="U1492" s="5"/>
      <c r="V1492" s="45">
        <f t="shared" si="234"/>
        <v>0</v>
      </c>
      <c r="W1492" s="45">
        <f t="shared" si="235"/>
        <v>0</v>
      </c>
      <c r="X1492" s="45" t="e">
        <f t="shared" si="236"/>
        <v>#VALUE!</v>
      </c>
      <c r="Y1492" s="45">
        <f>IFERROR(VALUE(V1492),VLOOKUP(V1492,DayReplace[],2,0))</f>
        <v>0</v>
      </c>
      <c r="Z1492" s="45">
        <f>IF(V1492=0,1,
IF(OR(AND(COUNTIF(Table12[Normal and Leap Years],X1492),AA1492=3,Y1492=30),
AND(COUNTIF(Table9[MM Year],X1492),COUNTIF(Table13[Always 29-Day Months],AA1492),Y1492=30)),Y1492
-1,Y1492))</f>
        <v>1</v>
      </c>
      <c r="AA1492" s="45">
        <f>IFERROR(VALUE(W1492),VLOOKUP(W1492,MonthReplace[],2,0))</f>
        <v>0</v>
      </c>
      <c r="AB1492" s="45" t="e">
        <f>IF(COUNTIF(Table9[MM Year],X1492),VLOOKUP(AA1492,MonthSerial[],VLOOKUP(X1492,Table9[],3,0)+2,0),DATE(X1492,AA1492,0)-AC1492)</f>
        <v>#VALUE!</v>
      </c>
      <c r="AC1492" s="45" t="e">
        <f>IF(COUNTIF(Table9[MM Year],X1492),
VLOOKUP(X1492,Table9[],5,0),
DATE(X1492,1,0))</f>
        <v>#VALUE!</v>
      </c>
      <c r="AD1492" s="46" t="e">
        <f>IF(AA1492=0,DATE(YEAR(AC1492+1),7,16),
IF(V1492=0,IF(COUNTIF(Table9[MM Year],X1492),AC1492+AB1492+Z1492+15-DAY(AC1492+AB1492+Z1492+15)+16,AC1492+AB1492+Z1492-DAY(AC1492+AB1492+Z1492)+16),
IF(COUNTIF(Table9[MM Year],X1492),
IF(AC1492+AB1492+Z1492&lt;VLOOKUP(X1492,Table9[],7,0),AC1492
+AB1492+Z1492+VLOOKUP(X1492,Table9[],4,0),AC1492+AB1492+Z1492),AC1492
+AB1492+Z1492)))</f>
        <v>#VALUE!</v>
      </c>
      <c r="AE1492" s="42"/>
      <c r="AF1492" s="15" t="str">
        <f>IFERROR(IF(COUNTIF(Table9[MM Year],X1492),
IF(AD1492&lt;VLOOKUP(X1492,Table9[],7,0),AD1492
+VLOOKUP(X1492,Table9[],4,0),AD1492),AD1492
),"")</f>
        <v/>
      </c>
      <c r="AG1492" s="5"/>
      <c r="AH1492" s="5"/>
      <c r="AI1492" s="5"/>
      <c r="AJ1492" s="6"/>
      <c r="AK1492" s="6"/>
      <c r="AL1492" s="12" t="str">
        <f t="shared" si="237"/>
        <v/>
      </c>
      <c r="AM1492" s="5"/>
      <c r="AN1492" s="27" t="str">
        <f t="shared" si="238"/>
        <v/>
      </c>
      <c r="AO1492" s="5"/>
      <c r="AP1492" s="5"/>
      <c r="AQ1492" s="6"/>
      <c r="AR1492" s="12" t="str">
        <f t="shared" si="239"/>
        <v/>
      </c>
      <c r="AS1492" s="6"/>
      <c r="AT1492" s="5"/>
      <c r="AU1492" s="53"/>
      <c r="AV1492" s="53"/>
      <c r="AW1492" s="54"/>
      <c r="AX1492" s="15" t="str">
        <f t="shared" si="240"/>
        <v/>
      </c>
      <c r="AY1492" s="5"/>
      <c r="AZ1492" s="27" t="str">
        <f>IFERROR(VLOOKUP(AY1492,vlookup!A$2:I$331,2,FALSE),"")</f>
        <v/>
      </c>
      <c r="BA1492" s="27" t="str">
        <f>IFERROR(VLOOKUP(AY1492,vlookup!A$2:I$331,3,FALSE),"")</f>
        <v/>
      </c>
      <c r="BB1492" s="5"/>
      <c r="BC1492" s="27" t="str">
        <f>IFERROR(VLOOKUP(BB1492,vlookup!D$2:E$331,2,FALSE),"")</f>
        <v/>
      </c>
      <c r="BD1492" s="5"/>
      <c r="BE1492" s="27" t="str">
        <f t="shared" si="241"/>
        <v/>
      </c>
      <c r="BF1492" s="27" t="str">
        <f>IFERROR(VLOOKUP(BE1492,vlookup!G$2:I$331,2,FALSE),"")</f>
        <v/>
      </c>
      <c r="BG1492" s="27" t="str">
        <f>IFERROR(VLOOKUP(BE1492,vlookup!G$2:I$331,3,FALSE),"")</f>
        <v/>
      </c>
      <c r="BH1492" s="5"/>
      <c r="BI1492" s="6"/>
      <c r="BJ1492" s="6"/>
      <c r="BK1492" s="6"/>
      <c r="BL1492" s="6"/>
    </row>
    <row r="1493" spans="1:64">
      <c r="A1493" s="4"/>
      <c r="B1493" s="5"/>
      <c r="C1493" s="27" t="str">
        <f>IFERROR(VLOOKUP(B1493,vlookup!A$2:I$331,2,FALSE),"")</f>
        <v/>
      </c>
      <c r="D1493" s="27" t="str">
        <f>IFERROR(VLOOKUP(B1493,vlookup!A$2:I$331,3,FALSE),"")</f>
        <v/>
      </c>
      <c r="E1493" s="5"/>
      <c r="F1493" s="27" t="str">
        <f>IFERROR(VLOOKUP(E1493,vlookup!D$2:E$331,2,FALSE),"")</f>
        <v/>
      </c>
      <c r="G1493" s="5"/>
      <c r="H1493" s="27" t="str">
        <f t="shared" si="232"/>
        <v/>
      </c>
      <c r="I1493" s="27" t="str">
        <f>IFERROR(VLOOKUP(H1493,vlookup!G$2:I$331,2,FALSE),"")</f>
        <v/>
      </c>
      <c r="J1493" s="27" t="str">
        <f>IFERROR(VLOOKUP(H1493,vlookup!G$2:I$331,3,FALSE),"")</f>
        <v/>
      </c>
      <c r="K1493" s="5"/>
      <c r="L1493" s="6"/>
      <c r="M1493" s="6"/>
      <c r="N1493" s="6"/>
      <c r="O1493" s="6"/>
      <c r="P1493" s="6"/>
      <c r="Q1493" s="14" t="str">
        <f t="shared" si="233"/>
        <v/>
      </c>
      <c r="R1493" s="5"/>
      <c r="S1493" s="6"/>
      <c r="T1493" s="6"/>
      <c r="U1493" s="5"/>
      <c r="V1493" s="45">
        <f t="shared" si="234"/>
        <v>0</v>
      </c>
      <c r="W1493" s="45">
        <f t="shared" si="235"/>
        <v>0</v>
      </c>
      <c r="X1493" s="45" t="e">
        <f t="shared" si="236"/>
        <v>#VALUE!</v>
      </c>
      <c r="Y1493" s="45">
        <f>IFERROR(VALUE(V1493),VLOOKUP(V1493,DayReplace[],2,0))</f>
        <v>0</v>
      </c>
      <c r="Z1493" s="45">
        <f>IF(V1493=0,1,
IF(OR(AND(COUNTIF(Table12[Normal and Leap Years],X1493),AA1493=3,Y1493=30),
AND(COUNTIF(Table9[MM Year],X1493),COUNTIF(Table13[Always 29-Day Months],AA1493),Y1493=30)),Y1493
-1,Y1493))</f>
        <v>1</v>
      </c>
      <c r="AA1493" s="45">
        <f>IFERROR(VALUE(W1493),VLOOKUP(W1493,MonthReplace[],2,0))</f>
        <v>0</v>
      </c>
      <c r="AB1493" s="45" t="e">
        <f>IF(COUNTIF(Table9[MM Year],X1493),VLOOKUP(AA1493,MonthSerial[],VLOOKUP(X1493,Table9[],3,0)+2,0),DATE(X1493,AA1493,0)-AC1493)</f>
        <v>#VALUE!</v>
      </c>
      <c r="AC1493" s="45" t="e">
        <f>IF(COUNTIF(Table9[MM Year],X1493),
VLOOKUP(X1493,Table9[],5,0),
DATE(X1493,1,0))</f>
        <v>#VALUE!</v>
      </c>
      <c r="AD1493" s="46" t="e">
        <f>IF(AA1493=0,DATE(YEAR(AC1493+1),7,16),
IF(V1493=0,IF(COUNTIF(Table9[MM Year],X1493),AC1493+AB1493+Z1493+15-DAY(AC1493+AB1493+Z1493+15)+16,AC1493+AB1493+Z1493-DAY(AC1493+AB1493+Z1493)+16),
IF(COUNTIF(Table9[MM Year],X1493),
IF(AC1493+AB1493+Z1493&lt;VLOOKUP(X1493,Table9[],7,0),AC1493
+AB1493+Z1493+VLOOKUP(X1493,Table9[],4,0),AC1493+AB1493+Z1493),AC1493
+AB1493+Z1493)))</f>
        <v>#VALUE!</v>
      </c>
      <c r="AE1493" s="42"/>
      <c r="AF1493" s="15" t="str">
        <f>IFERROR(IF(COUNTIF(Table9[MM Year],X1493),
IF(AD1493&lt;VLOOKUP(X1493,Table9[],7,0),AD1493
+VLOOKUP(X1493,Table9[],4,0),AD1493),AD1493
),"")</f>
        <v/>
      </c>
      <c r="AG1493" s="5"/>
      <c r="AH1493" s="5"/>
      <c r="AI1493" s="5"/>
      <c r="AJ1493" s="6"/>
      <c r="AK1493" s="6"/>
      <c r="AL1493" s="12" t="str">
        <f t="shared" si="237"/>
        <v/>
      </c>
      <c r="AM1493" s="5"/>
      <c r="AN1493" s="27" t="str">
        <f t="shared" si="238"/>
        <v/>
      </c>
      <c r="AO1493" s="5"/>
      <c r="AP1493" s="5"/>
      <c r="AQ1493" s="6"/>
      <c r="AR1493" s="12" t="str">
        <f t="shared" si="239"/>
        <v/>
      </c>
      <c r="AS1493" s="6"/>
      <c r="AT1493" s="5"/>
      <c r="AU1493" s="53"/>
      <c r="AV1493" s="53"/>
      <c r="AW1493" s="54"/>
      <c r="AX1493" s="15" t="str">
        <f t="shared" si="240"/>
        <v/>
      </c>
      <c r="AY1493" s="5"/>
      <c r="AZ1493" s="27" t="str">
        <f>IFERROR(VLOOKUP(AY1493,vlookup!A$2:I$331,2,FALSE),"")</f>
        <v/>
      </c>
      <c r="BA1493" s="27" t="str">
        <f>IFERROR(VLOOKUP(AY1493,vlookup!A$2:I$331,3,FALSE),"")</f>
        <v/>
      </c>
      <c r="BB1493" s="5"/>
      <c r="BC1493" s="27" t="str">
        <f>IFERROR(VLOOKUP(BB1493,vlookup!D$2:E$331,2,FALSE),"")</f>
        <v/>
      </c>
      <c r="BD1493" s="5"/>
      <c r="BE1493" s="27" t="str">
        <f t="shared" si="241"/>
        <v/>
      </c>
      <c r="BF1493" s="27" t="str">
        <f>IFERROR(VLOOKUP(BE1493,vlookup!G$2:I$331,2,FALSE),"")</f>
        <v/>
      </c>
      <c r="BG1493" s="27" t="str">
        <f>IFERROR(VLOOKUP(BE1493,vlookup!G$2:I$331,3,FALSE),"")</f>
        <v/>
      </c>
      <c r="BH1493" s="5"/>
      <c r="BI1493" s="6"/>
      <c r="BJ1493" s="6"/>
      <c r="BK1493" s="6"/>
      <c r="BL1493" s="6"/>
    </row>
    <row r="1494" spans="1:64">
      <c r="A1494" s="4"/>
      <c r="B1494" s="5"/>
      <c r="C1494" s="27" t="str">
        <f>IFERROR(VLOOKUP(B1494,vlookup!A$2:I$331,2,FALSE),"")</f>
        <v/>
      </c>
      <c r="D1494" s="27" t="str">
        <f>IFERROR(VLOOKUP(B1494,vlookup!A$2:I$331,3,FALSE),"")</f>
        <v/>
      </c>
      <c r="E1494" s="5"/>
      <c r="F1494" s="27" t="str">
        <f>IFERROR(VLOOKUP(E1494,vlookup!D$2:E$331,2,FALSE),"")</f>
        <v/>
      </c>
      <c r="G1494" s="5"/>
      <c r="H1494" s="27" t="str">
        <f t="shared" si="232"/>
        <v/>
      </c>
      <c r="I1494" s="27" t="str">
        <f>IFERROR(VLOOKUP(H1494,vlookup!G$2:I$331,2,FALSE),"")</f>
        <v/>
      </c>
      <c r="J1494" s="27" t="str">
        <f>IFERROR(VLOOKUP(H1494,vlookup!G$2:I$331,3,FALSE),"")</f>
        <v/>
      </c>
      <c r="K1494" s="5"/>
      <c r="L1494" s="6"/>
      <c r="M1494" s="6"/>
      <c r="N1494" s="6"/>
      <c r="O1494" s="6"/>
      <c r="P1494" s="6"/>
      <c r="Q1494" s="14" t="str">
        <f t="shared" si="233"/>
        <v/>
      </c>
      <c r="R1494" s="5"/>
      <c r="S1494" s="6"/>
      <c r="T1494" s="6"/>
      <c r="U1494" s="5"/>
      <c r="V1494" s="45">
        <f t="shared" si="234"/>
        <v>0</v>
      </c>
      <c r="W1494" s="45">
        <f t="shared" si="235"/>
        <v>0</v>
      </c>
      <c r="X1494" s="45" t="e">
        <f t="shared" si="236"/>
        <v>#VALUE!</v>
      </c>
      <c r="Y1494" s="45">
        <f>IFERROR(VALUE(V1494),VLOOKUP(V1494,DayReplace[],2,0))</f>
        <v>0</v>
      </c>
      <c r="Z1494" s="45">
        <f>IF(V1494=0,1,
IF(OR(AND(COUNTIF(Table12[Normal and Leap Years],X1494),AA1494=3,Y1494=30),
AND(COUNTIF(Table9[MM Year],X1494),COUNTIF(Table13[Always 29-Day Months],AA1494),Y1494=30)),Y1494
-1,Y1494))</f>
        <v>1</v>
      </c>
      <c r="AA1494" s="45">
        <f>IFERROR(VALUE(W1494),VLOOKUP(W1494,MonthReplace[],2,0))</f>
        <v>0</v>
      </c>
      <c r="AB1494" s="45" t="e">
        <f>IF(COUNTIF(Table9[MM Year],X1494),VLOOKUP(AA1494,MonthSerial[],VLOOKUP(X1494,Table9[],3,0)+2,0),DATE(X1494,AA1494,0)-AC1494)</f>
        <v>#VALUE!</v>
      </c>
      <c r="AC1494" s="45" t="e">
        <f>IF(COUNTIF(Table9[MM Year],X1494),
VLOOKUP(X1494,Table9[],5,0),
DATE(X1494,1,0))</f>
        <v>#VALUE!</v>
      </c>
      <c r="AD1494" s="46" t="e">
        <f>IF(AA1494=0,DATE(YEAR(AC1494+1),7,16),
IF(V1494=0,IF(COUNTIF(Table9[MM Year],X1494),AC1494+AB1494+Z1494+15-DAY(AC1494+AB1494+Z1494+15)+16,AC1494+AB1494+Z1494-DAY(AC1494+AB1494+Z1494)+16),
IF(COUNTIF(Table9[MM Year],X1494),
IF(AC1494+AB1494+Z1494&lt;VLOOKUP(X1494,Table9[],7,0),AC1494
+AB1494+Z1494+VLOOKUP(X1494,Table9[],4,0),AC1494+AB1494+Z1494),AC1494
+AB1494+Z1494)))</f>
        <v>#VALUE!</v>
      </c>
      <c r="AE1494" s="42"/>
      <c r="AF1494" s="15" t="str">
        <f>IFERROR(IF(COUNTIF(Table9[MM Year],X1494),
IF(AD1494&lt;VLOOKUP(X1494,Table9[],7,0),AD1494
+VLOOKUP(X1494,Table9[],4,0),AD1494),AD1494
),"")</f>
        <v/>
      </c>
      <c r="AG1494" s="5"/>
      <c r="AH1494" s="5"/>
      <c r="AI1494" s="5"/>
      <c r="AJ1494" s="6"/>
      <c r="AK1494" s="6"/>
      <c r="AL1494" s="12" t="str">
        <f t="shared" si="237"/>
        <v/>
      </c>
      <c r="AM1494" s="5"/>
      <c r="AN1494" s="27" t="str">
        <f t="shared" si="238"/>
        <v/>
      </c>
      <c r="AO1494" s="5"/>
      <c r="AP1494" s="5"/>
      <c r="AQ1494" s="6"/>
      <c r="AR1494" s="12" t="str">
        <f t="shared" si="239"/>
        <v/>
      </c>
      <c r="AS1494" s="6"/>
      <c r="AT1494" s="5"/>
      <c r="AU1494" s="53"/>
      <c r="AV1494" s="53"/>
      <c r="AW1494" s="54"/>
      <c r="AX1494" s="15" t="str">
        <f t="shared" si="240"/>
        <v/>
      </c>
      <c r="AY1494" s="5"/>
      <c r="AZ1494" s="27" t="str">
        <f>IFERROR(VLOOKUP(AY1494,vlookup!A$2:I$331,2,FALSE),"")</f>
        <v/>
      </c>
      <c r="BA1494" s="27" t="str">
        <f>IFERROR(VLOOKUP(AY1494,vlookup!A$2:I$331,3,FALSE),"")</f>
        <v/>
      </c>
      <c r="BB1494" s="5"/>
      <c r="BC1494" s="27" t="str">
        <f>IFERROR(VLOOKUP(BB1494,vlookup!D$2:E$331,2,FALSE),"")</f>
        <v/>
      </c>
      <c r="BD1494" s="5"/>
      <c r="BE1494" s="27" t="str">
        <f t="shared" si="241"/>
        <v/>
      </c>
      <c r="BF1494" s="27" t="str">
        <f>IFERROR(VLOOKUP(BE1494,vlookup!G$2:I$331,2,FALSE),"")</f>
        <v/>
      </c>
      <c r="BG1494" s="27" t="str">
        <f>IFERROR(VLOOKUP(BE1494,vlookup!G$2:I$331,3,FALSE),"")</f>
        <v/>
      </c>
      <c r="BH1494" s="5"/>
      <c r="BI1494" s="6"/>
      <c r="BJ1494" s="6"/>
      <c r="BK1494" s="6"/>
      <c r="BL1494" s="6"/>
    </row>
    <row r="1495" spans="1:64">
      <c r="A1495" s="4"/>
      <c r="B1495" s="5"/>
      <c r="C1495" s="27" t="str">
        <f>IFERROR(VLOOKUP(B1495,vlookup!A$2:I$331,2,FALSE),"")</f>
        <v/>
      </c>
      <c r="D1495" s="27" t="str">
        <f>IFERROR(VLOOKUP(B1495,vlookup!A$2:I$331,3,FALSE),"")</f>
        <v/>
      </c>
      <c r="E1495" s="5"/>
      <c r="F1495" s="27" t="str">
        <f>IFERROR(VLOOKUP(E1495,vlookup!D$2:E$331,2,FALSE),"")</f>
        <v/>
      </c>
      <c r="G1495" s="5"/>
      <c r="H1495" s="27" t="str">
        <f t="shared" si="232"/>
        <v/>
      </c>
      <c r="I1495" s="27" t="str">
        <f>IFERROR(VLOOKUP(H1495,vlookup!G$2:I$331,2,FALSE),"")</f>
        <v/>
      </c>
      <c r="J1495" s="27" t="str">
        <f>IFERROR(VLOOKUP(H1495,vlookup!G$2:I$331,3,FALSE),"")</f>
        <v/>
      </c>
      <c r="K1495" s="5"/>
      <c r="L1495" s="6"/>
      <c r="M1495" s="6"/>
      <c r="N1495" s="6"/>
      <c r="O1495" s="6"/>
      <c r="P1495" s="6"/>
      <c r="Q1495" s="14" t="str">
        <f t="shared" si="233"/>
        <v/>
      </c>
      <c r="R1495" s="5"/>
      <c r="S1495" s="6"/>
      <c r="T1495" s="6"/>
      <c r="U1495" s="5"/>
      <c r="V1495" s="45">
        <f t="shared" si="234"/>
        <v>0</v>
      </c>
      <c r="W1495" s="45">
        <f t="shared" si="235"/>
        <v>0</v>
      </c>
      <c r="X1495" s="45" t="e">
        <f t="shared" si="236"/>
        <v>#VALUE!</v>
      </c>
      <c r="Y1495" s="45">
        <f>IFERROR(VALUE(V1495),VLOOKUP(V1495,DayReplace[],2,0))</f>
        <v>0</v>
      </c>
      <c r="Z1495" s="45">
        <f>IF(V1495=0,1,
IF(OR(AND(COUNTIF(Table12[Normal and Leap Years],X1495),AA1495=3,Y1495=30),
AND(COUNTIF(Table9[MM Year],X1495),COUNTIF(Table13[Always 29-Day Months],AA1495),Y1495=30)),Y1495
-1,Y1495))</f>
        <v>1</v>
      </c>
      <c r="AA1495" s="45">
        <f>IFERROR(VALUE(W1495),VLOOKUP(W1495,MonthReplace[],2,0))</f>
        <v>0</v>
      </c>
      <c r="AB1495" s="45" t="e">
        <f>IF(COUNTIF(Table9[MM Year],X1495),VLOOKUP(AA1495,MonthSerial[],VLOOKUP(X1495,Table9[],3,0)+2,0),DATE(X1495,AA1495,0)-AC1495)</f>
        <v>#VALUE!</v>
      </c>
      <c r="AC1495" s="45" t="e">
        <f>IF(COUNTIF(Table9[MM Year],X1495),
VLOOKUP(X1495,Table9[],5,0),
DATE(X1495,1,0))</f>
        <v>#VALUE!</v>
      </c>
      <c r="AD1495" s="46" t="e">
        <f>IF(AA1495=0,DATE(YEAR(AC1495+1),7,16),
IF(V1495=0,IF(COUNTIF(Table9[MM Year],X1495),AC1495+AB1495+Z1495+15-DAY(AC1495+AB1495+Z1495+15)+16,AC1495+AB1495+Z1495-DAY(AC1495+AB1495+Z1495)+16),
IF(COUNTIF(Table9[MM Year],X1495),
IF(AC1495+AB1495+Z1495&lt;VLOOKUP(X1495,Table9[],7,0),AC1495
+AB1495+Z1495+VLOOKUP(X1495,Table9[],4,0),AC1495+AB1495+Z1495),AC1495
+AB1495+Z1495)))</f>
        <v>#VALUE!</v>
      </c>
      <c r="AE1495" s="42"/>
      <c r="AF1495" s="15" t="str">
        <f>IFERROR(IF(COUNTIF(Table9[MM Year],X1495),
IF(AD1495&lt;VLOOKUP(X1495,Table9[],7,0),AD1495
+VLOOKUP(X1495,Table9[],4,0),AD1495),AD1495
),"")</f>
        <v/>
      </c>
      <c r="AG1495" s="5"/>
      <c r="AH1495" s="5"/>
      <c r="AI1495" s="5"/>
      <c r="AJ1495" s="6"/>
      <c r="AK1495" s="6"/>
      <c r="AL1495" s="12" t="str">
        <f t="shared" si="237"/>
        <v/>
      </c>
      <c r="AM1495" s="5"/>
      <c r="AN1495" s="27" t="str">
        <f t="shared" si="238"/>
        <v/>
      </c>
      <c r="AO1495" s="5"/>
      <c r="AP1495" s="5"/>
      <c r="AQ1495" s="6"/>
      <c r="AR1495" s="12" t="str">
        <f t="shared" si="239"/>
        <v/>
      </c>
      <c r="AS1495" s="6"/>
      <c r="AT1495" s="5"/>
      <c r="AU1495" s="53"/>
      <c r="AV1495" s="53"/>
      <c r="AW1495" s="54"/>
      <c r="AX1495" s="15" t="str">
        <f t="shared" si="240"/>
        <v/>
      </c>
      <c r="AY1495" s="5"/>
      <c r="AZ1495" s="27" t="str">
        <f>IFERROR(VLOOKUP(AY1495,vlookup!A$2:I$331,2,FALSE),"")</f>
        <v/>
      </c>
      <c r="BA1495" s="27" t="str">
        <f>IFERROR(VLOOKUP(AY1495,vlookup!A$2:I$331,3,FALSE),"")</f>
        <v/>
      </c>
      <c r="BB1495" s="5"/>
      <c r="BC1495" s="27" t="str">
        <f>IFERROR(VLOOKUP(BB1495,vlookup!D$2:E$331,2,FALSE),"")</f>
        <v/>
      </c>
      <c r="BD1495" s="5"/>
      <c r="BE1495" s="27" t="str">
        <f t="shared" si="241"/>
        <v/>
      </c>
      <c r="BF1495" s="27" t="str">
        <f>IFERROR(VLOOKUP(BE1495,vlookup!G$2:I$331,2,FALSE),"")</f>
        <v/>
      </c>
      <c r="BG1495" s="27" t="str">
        <f>IFERROR(VLOOKUP(BE1495,vlookup!G$2:I$331,3,FALSE),"")</f>
        <v/>
      </c>
      <c r="BH1495" s="5"/>
      <c r="BI1495" s="6"/>
      <c r="BJ1495" s="6"/>
      <c r="BK1495" s="6"/>
      <c r="BL1495" s="6"/>
    </row>
    <row r="1496" spans="1:64">
      <c r="A1496" s="4"/>
      <c r="B1496" s="5"/>
      <c r="C1496" s="27" t="str">
        <f>IFERROR(VLOOKUP(B1496,vlookup!A$2:I$331,2,FALSE),"")</f>
        <v/>
      </c>
      <c r="D1496" s="27" t="str">
        <f>IFERROR(VLOOKUP(B1496,vlookup!A$2:I$331,3,FALSE),"")</f>
        <v/>
      </c>
      <c r="E1496" s="5"/>
      <c r="F1496" s="27" t="str">
        <f>IFERROR(VLOOKUP(E1496,vlookup!D$2:E$331,2,FALSE),"")</f>
        <v/>
      </c>
      <c r="G1496" s="5"/>
      <c r="H1496" s="27" t="str">
        <f t="shared" si="232"/>
        <v/>
      </c>
      <c r="I1496" s="27" t="str">
        <f>IFERROR(VLOOKUP(H1496,vlookup!G$2:I$331,2,FALSE),"")</f>
        <v/>
      </c>
      <c r="J1496" s="27" t="str">
        <f>IFERROR(VLOOKUP(H1496,vlookup!G$2:I$331,3,FALSE),"")</f>
        <v/>
      </c>
      <c r="K1496" s="5"/>
      <c r="L1496" s="6"/>
      <c r="M1496" s="6"/>
      <c r="N1496" s="6"/>
      <c r="O1496" s="6"/>
      <c r="P1496" s="6"/>
      <c r="Q1496" s="14" t="str">
        <f t="shared" si="233"/>
        <v/>
      </c>
      <c r="R1496" s="5"/>
      <c r="S1496" s="6"/>
      <c r="T1496" s="6"/>
      <c r="U1496" s="5"/>
      <c r="V1496" s="45">
        <f t="shared" si="234"/>
        <v>0</v>
      </c>
      <c r="W1496" s="45">
        <f t="shared" si="235"/>
        <v>0</v>
      </c>
      <c r="X1496" s="45" t="e">
        <f t="shared" si="236"/>
        <v>#VALUE!</v>
      </c>
      <c r="Y1496" s="45">
        <f>IFERROR(VALUE(V1496),VLOOKUP(V1496,DayReplace[],2,0))</f>
        <v>0</v>
      </c>
      <c r="Z1496" s="45">
        <f>IF(V1496=0,1,
IF(OR(AND(COUNTIF(Table12[Normal and Leap Years],X1496),AA1496=3,Y1496=30),
AND(COUNTIF(Table9[MM Year],X1496),COUNTIF(Table13[Always 29-Day Months],AA1496),Y1496=30)),Y1496
-1,Y1496))</f>
        <v>1</v>
      </c>
      <c r="AA1496" s="45">
        <f>IFERROR(VALUE(W1496),VLOOKUP(W1496,MonthReplace[],2,0))</f>
        <v>0</v>
      </c>
      <c r="AB1496" s="45" t="e">
        <f>IF(COUNTIF(Table9[MM Year],X1496),VLOOKUP(AA1496,MonthSerial[],VLOOKUP(X1496,Table9[],3,0)+2,0),DATE(X1496,AA1496,0)-AC1496)</f>
        <v>#VALUE!</v>
      </c>
      <c r="AC1496" s="45" t="e">
        <f>IF(COUNTIF(Table9[MM Year],X1496),
VLOOKUP(X1496,Table9[],5,0),
DATE(X1496,1,0))</f>
        <v>#VALUE!</v>
      </c>
      <c r="AD1496" s="46" t="e">
        <f>IF(AA1496=0,DATE(YEAR(AC1496+1),7,16),
IF(V1496=0,IF(COUNTIF(Table9[MM Year],X1496),AC1496+AB1496+Z1496+15-DAY(AC1496+AB1496+Z1496+15)+16,AC1496+AB1496+Z1496-DAY(AC1496+AB1496+Z1496)+16),
IF(COUNTIF(Table9[MM Year],X1496),
IF(AC1496+AB1496+Z1496&lt;VLOOKUP(X1496,Table9[],7,0),AC1496
+AB1496+Z1496+VLOOKUP(X1496,Table9[],4,0),AC1496+AB1496+Z1496),AC1496
+AB1496+Z1496)))</f>
        <v>#VALUE!</v>
      </c>
      <c r="AE1496" s="42"/>
      <c r="AF1496" s="15" t="str">
        <f>IFERROR(IF(COUNTIF(Table9[MM Year],X1496),
IF(AD1496&lt;VLOOKUP(X1496,Table9[],7,0),AD1496
+VLOOKUP(X1496,Table9[],4,0),AD1496),AD1496
),"")</f>
        <v/>
      </c>
      <c r="AG1496" s="5"/>
      <c r="AH1496" s="5"/>
      <c r="AI1496" s="5"/>
      <c r="AJ1496" s="6"/>
      <c r="AK1496" s="6"/>
      <c r="AL1496" s="12" t="str">
        <f t="shared" si="237"/>
        <v/>
      </c>
      <c r="AM1496" s="5"/>
      <c r="AN1496" s="27" t="str">
        <f t="shared" si="238"/>
        <v/>
      </c>
      <c r="AO1496" s="5"/>
      <c r="AP1496" s="5"/>
      <c r="AQ1496" s="6"/>
      <c r="AR1496" s="12" t="str">
        <f t="shared" si="239"/>
        <v/>
      </c>
      <c r="AS1496" s="6"/>
      <c r="AT1496" s="5"/>
      <c r="AU1496" s="53"/>
      <c r="AV1496" s="53"/>
      <c r="AW1496" s="54"/>
      <c r="AX1496" s="15" t="str">
        <f t="shared" si="240"/>
        <v/>
      </c>
      <c r="AY1496" s="5"/>
      <c r="AZ1496" s="27" t="str">
        <f>IFERROR(VLOOKUP(AY1496,vlookup!A$2:I$331,2,FALSE),"")</f>
        <v/>
      </c>
      <c r="BA1496" s="27" t="str">
        <f>IFERROR(VLOOKUP(AY1496,vlookup!A$2:I$331,3,FALSE),"")</f>
        <v/>
      </c>
      <c r="BB1496" s="5"/>
      <c r="BC1496" s="27" t="str">
        <f>IFERROR(VLOOKUP(BB1496,vlookup!D$2:E$331,2,FALSE),"")</f>
        <v/>
      </c>
      <c r="BD1496" s="5"/>
      <c r="BE1496" s="27" t="str">
        <f t="shared" si="241"/>
        <v/>
      </c>
      <c r="BF1496" s="27" t="str">
        <f>IFERROR(VLOOKUP(BE1496,vlookup!G$2:I$331,2,FALSE),"")</f>
        <v/>
      </c>
      <c r="BG1496" s="27" t="str">
        <f>IFERROR(VLOOKUP(BE1496,vlookup!G$2:I$331,3,FALSE),"")</f>
        <v/>
      </c>
      <c r="BH1496" s="5"/>
      <c r="BI1496" s="6"/>
      <c r="BJ1496" s="6"/>
      <c r="BK1496" s="6"/>
      <c r="BL1496" s="6"/>
    </row>
    <row r="1497" spans="1:64">
      <c r="A1497" s="4"/>
      <c r="B1497" s="5"/>
      <c r="C1497" s="27" t="str">
        <f>IFERROR(VLOOKUP(B1497,vlookup!A$2:I$331,2,FALSE),"")</f>
        <v/>
      </c>
      <c r="D1497" s="27" t="str">
        <f>IFERROR(VLOOKUP(B1497,vlookup!A$2:I$331,3,FALSE),"")</f>
        <v/>
      </c>
      <c r="E1497" s="5"/>
      <c r="F1497" s="27" t="str">
        <f>IFERROR(VLOOKUP(E1497,vlookup!D$2:E$331,2,FALSE),"")</f>
        <v/>
      </c>
      <c r="G1497" s="5"/>
      <c r="H1497" s="27" t="str">
        <f t="shared" si="232"/>
        <v/>
      </c>
      <c r="I1497" s="27" t="str">
        <f>IFERROR(VLOOKUP(H1497,vlookup!G$2:I$331,2,FALSE),"")</f>
        <v/>
      </c>
      <c r="J1497" s="27" t="str">
        <f>IFERROR(VLOOKUP(H1497,vlookup!G$2:I$331,3,FALSE),"")</f>
        <v/>
      </c>
      <c r="K1497" s="5"/>
      <c r="L1497" s="6"/>
      <c r="M1497" s="6"/>
      <c r="N1497" s="6"/>
      <c r="O1497" s="6"/>
      <c r="P1497" s="6"/>
      <c r="Q1497" s="14" t="str">
        <f t="shared" si="233"/>
        <v/>
      </c>
      <c r="R1497" s="5"/>
      <c r="S1497" s="6"/>
      <c r="T1497" s="6"/>
      <c r="U1497" s="5"/>
      <c r="V1497" s="45">
        <f t="shared" si="234"/>
        <v>0</v>
      </c>
      <c r="W1497" s="45">
        <f t="shared" si="235"/>
        <v>0</v>
      </c>
      <c r="X1497" s="45" t="e">
        <f t="shared" si="236"/>
        <v>#VALUE!</v>
      </c>
      <c r="Y1497" s="45">
        <f>IFERROR(VALUE(V1497),VLOOKUP(V1497,DayReplace[],2,0))</f>
        <v>0</v>
      </c>
      <c r="Z1497" s="45">
        <f>IF(V1497=0,1,
IF(OR(AND(COUNTIF(Table12[Normal and Leap Years],X1497),AA1497=3,Y1497=30),
AND(COUNTIF(Table9[MM Year],X1497),COUNTIF(Table13[Always 29-Day Months],AA1497),Y1497=30)),Y1497
-1,Y1497))</f>
        <v>1</v>
      </c>
      <c r="AA1497" s="45">
        <f>IFERROR(VALUE(W1497),VLOOKUP(W1497,MonthReplace[],2,0))</f>
        <v>0</v>
      </c>
      <c r="AB1497" s="45" t="e">
        <f>IF(COUNTIF(Table9[MM Year],X1497),VLOOKUP(AA1497,MonthSerial[],VLOOKUP(X1497,Table9[],3,0)+2,0),DATE(X1497,AA1497,0)-AC1497)</f>
        <v>#VALUE!</v>
      </c>
      <c r="AC1497" s="45" t="e">
        <f>IF(COUNTIF(Table9[MM Year],X1497),
VLOOKUP(X1497,Table9[],5,0),
DATE(X1497,1,0))</f>
        <v>#VALUE!</v>
      </c>
      <c r="AD1497" s="46" t="e">
        <f>IF(AA1497=0,DATE(YEAR(AC1497+1),7,16),
IF(V1497=0,IF(COUNTIF(Table9[MM Year],X1497),AC1497+AB1497+Z1497+15-DAY(AC1497+AB1497+Z1497+15)+16,AC1497+AB1497+Z1497-DAY(AC1497+AB1497+Z1497)+16),
IF(COUNTIF(Table9[MM Year],X1497),
IF(AC1497+AB1497+Z1497&lt;VLOOKUP(X1497,Table9[],7,0),AC1497
+AB1497+Z1497+VLOOKUP(X1497,Table9[],4,0),AC1497+AB1497+Z1497),AC1497
+AB1497+Z1497)))</f>
        <v>#VALUE!</v>
      </c>
      <c r="AE1497" s="42"/>
      <c r="AF1497" s="15" t="str">
        <f>IFERROR(IF(COUNTIF(Table9[MM Year],X1497),
IF(AD1497&lt;VLOOKUP(X1497,Table9[],7,0),AD1497
+VLOOKUP(X1497,Table9[],4,0),AD1497),AD1497
),"")</f>
        <v/>
      </c>
      <c r="AG1497" s="5"/>
      <c r="AH1497" s="5"/>
      <c r="AI1497" s="5"/>
      <c r="AJ1497" s="6"/>
      <c r="AK1497" s="6"/>
      <c r="AL1497" s="12" t="str">
        <f t="shared" si="237"/>
        <v/>
      </c>
      <c r="AM1497" s="5"/>
      <c r="AN1497" s="27" t="str">
        <f t="shared" si="238"/>
        <v/>
      </c>
      <c r="AO1497" s="5"/>
      <c r="AP1497" s="5"/>
      <c r="AQ1497" s="6"/>
      <c r="AR1497" s="12" t="str">
        <f t="shared" si="239"/>
        <v/>
      </c>
      <c r="AS1497" s="6"/>
      <c r="AT1497" s="5"/>
      <c r="AU1497" s="53"/>
      <c r="AV1497" s="53"/>
      <c r="AW1497" s="54"/>
      <c r="AX1497" s="15" t="str">
        <f t="shared" si="240"/>
        <v/>
      </c>
      <c r="AY1497" s="5"/>
      <c r="AZ1497" s="27" t="str">
        <f>IFERROR(VLOOKUP(AY1497,vlookup!A$2:I$331,2,FALSE),"")</f>
        <v/>
      </c>
      <c r="BA1497" s="27" t="str">
        <f>IFERROR(VLOOKUP(AY1497,vlookup!A$2:I$331,3,FALSE),"")</f>
        <v/>
      </c>
      <c r="BB1497" s="5"/>
      <c r="BC1497" s="27" t="str">
        <f>IFERROR(VLOOKUP(BB1497,vlookup!D$2:E$331,2,FALSE),"")</f>
        <v/>
      </c>
      <c r="BD1497" s="5"/>
      <c r="BE1497" s="27" t="str">
        <f t="shared" si="241"/>
        <v/>
      </c>
      <c r="BF1497" s="27" t="str">
        <f>IFERROR(VLOOKUP(BE1497,vlookup!G$2:I$331,2,FALSE),"")</f>
        <v/>
      </c>
      <c r="BG1497" s="27" t="str">
        <f>IFERROR(VLOOKUP(BE1497,vlookup!G$2:I$331,3,FALSE),"")</f>
        <v/>
      </c>
      <c r="BH1497" s="5"/>
      <c r="BI1497" s="6"/>
      <c r="BJ1497" s="6"/>
      <c r="BK1497" s="6"/>
      <c r="BL1497" s="6"/>
    </row>
    <row r="1498" spans="1:64">
      <c r="A1498" s="4"/>
      <c r="B1498" s="5"/>
      <c r="C1498" s="27" t="str">
        <f>IFERROR(VLOOKUP(B1498,vlookup!A$2:I$331,2,FALSE),"")</f>
        <v/>
      </c>
      <c r="D1498" s="27" t="str">
        <f>IFERROR(VLOOKUP(B1498,vlookup!A$2:I$331,3,FALSE),"")</f>
        <v/>
      </c>
      <c r="E1498" s="5"/>
      <c r="F1498" s="27" t="str">
        <f>IFERROR(VLOOKUP(E1498,vlookup!D$2:E$331,2,FALSE),"")</f>
        <v/>
      </c>
      <c r="G1498" s="5"/>
      <c r="H1498" s="27" t="str">
        <f t="shared" si="232"/>
        <v/>
      </c>
      <c r="I1498" s="27" t="str">
        <f>IFERROR(VLOOKUP(H1498,vlookup!G$2:I$331,2,FALSE),"")</f>
        <v/>
      </c>
      <c r="J1498" s="27" t="str">
        <f>IFERROR(VLOOKUP(H1498,vlookup!G$2:I$331,3,FALSE),"")</f>
        <v/>
      </c>
      <c r="K1498" s="5"/>
      <c r="L1498" s="6"/>
      <c r="M1498" s="6"/>
      <c r="N1498" s="6"/>
      <c r="O1498" s="6"/>
      <c r="P1498" s="6"/>
      <c r="Q1498" s="14" t="str">
        <f t="shared" si="233"/>
        <v/>
      </c>
      <c r="R1498" s="5"/>
      <c r="S1498" s="6"/>
      <c r="T1498" s="6"/>
      <c r="U1498" s="5"/>
      <c r="V1498" s="45">
        <f t="shared" si="234"/>
        <v>0</v>
      </c>
      <c r="W1498" s="45">
        <f t="shared" si="235"/>
        <v>0</v>
      </c>
      <c r="X1498" s="45" t="e">
        <f t="shared" si="236"/>
        <v>#VALUE!</v>
      </c>
      <c r="Y1498" s="45">
        <f>IFERROR(VALUE(V1498),VLOOKUP(V1498,DayReplace[],2,0))</f>
        <v>0</v>
      </c>
      <c r="Z1498" s="45">
        <f>IF(V1498=0,1,
IF(OR(AND(COUNTIF(Table12[Normal and Leap Years],X1498),AA1498=3,Y1498=30),
AND(COUNTIF(Table9[MM Year],X1498),COUNTIF(Table13[Always 29-Day Months],AA1498),Y1498=30)),Y1498
-1,Y1498))</f>
        <v>1</v>
      </c>
      <c r="AA1498" s="45">
        <f>IFERROR(VALUE(W1498),VLOOKUP(W1498,MonthReplace[],2,0))</f>
        <v>0</v>
      </c>
      <c r="AB1498" s="45" t="e">
        <f>IF(COUNTIF(Table9[MM Year],X1498),VLOOKUP(AA1498,MonthSerial[],VLOOKUP(X1498,Table9[],3,0)+2,0),DATE(X1498,AA1498,0)-AC1498)</f>
        <v>#VALUE!</v>
      </c>
      <c r="AC1498" s="45" t="e">
        <f>IF(COUNTIF(Table9[MM Year],X1498),
VLOOKUP(X1498,Table9[],5,0),
DATE(X1498,1,0))</f>
        <v>#VALUE!</v>
      </c>
      <c r="AD1498" s="46" t="e">
        <f>IF(AA1498=0,DATE(YEAR(AC1498+1),7,16),
IF(V1498=0,IF(COUNTIF(Table9[MM Year],X1498),AC1498+AB1498+Z1498+15-DAY(AC1498+AB1498+Z1498+15)+16,AC1498+AB1498+Z1498-DAY(AC1498+AB1498+Z1498)+16),
IF(COUNTIF(Table9[MM Year],X1498),
IF(AC1498+AB1498+Z1498&lt;VLOOKUP(X1498,Table9[],7,0),AC1498
+AB1498+Z1498+VLOOKUP(X1498,Table9[],4,0),AC1498+AB1498+Z1498),AC1498
+AB1498+Z1498)))</f>
        <v>#VALUE!</v>
      </c>
      <c r="AE1498" s="42"/>
      <c r="AF1498" s="15" t="str">
        <f>IFERROR(IF(COUNTIF(Table9[MM Year],X1498),
IF(AD1498&lt;VLOOKUP(X1498,Table9[],7,0),AD1498
+VLOOKUP(X1498,Table9[],4,0),AD1498),AD1498
),"")</f>
        <v/>
      </c>
      <c r="AG1498" s="5"/>
      <c r="AH1498" s="5"/>
      <c r="AI1498" s="5"/>
      <c r="AJ1498" s="6"/>
      <c r="AK1498" s="6"/>
      <c r="AL1498" s="12" t="str">
        <f t="shared" si="237"/>
        <v/>
      </c>
      <c r="AM1498" s="5"/>
      <c r="AN1498" s="27" t="str">
        <f t="shared" si="238"/>
        <v/>
      </c>
      <c r="AO1498" s="5"/>
      <c r="AP1498" s="5"/>
      <c r="AQ1498" s="6"/>
      <c r="AR1498" s="12" t="str">
        <f t="shared" si="239"/>
        <v/>
      </c>
      <c r="AS1498" s="6"/>
      <c r="AT1498" s="5"/>
      <c r="AU1498" s="53"/>
      <c r="AV1498" s="53"/>
      <c r="AW1498" s="54"/>
      <c r="AX1498" s="15" t="str">
        <f t="shared" si="240"/>
        <v/>
      </c>
      <c r="AY1498" s="5"/>
      <c r="AZ1498" s="27" t="str">
        <f>IFERROR(VLOOKUP(AY1498,vlookup!A$2:I$331,2,FALSE),"")</f>
        <v/>
      </c>
      <c r="BA1498" s="27" t="str">
        <f>IFERROR(VLOOKUP(AY1498,vlookup!A$2:I$331,3,FALSE),"")</f>
        <v/>
      </c>
      <c r="BB1498" s="5"/>
      <c r="BC1498" s="27" t="str">
        <f>IFERROR(VLOOKUP(BB1498,vlookup!D$2:E$331,2,FALSE),"")</f>
        <v/>
      </c>
      <c r="BD1498" s="5"/>
      <c r="BE1498" s="27" t="str">
        <f t="shared" si="241"/>
        <v/>
      </c>
      <c r="BF1498" s="27" t="str">
        <f>IFERROR(VLOOKUP(BE1498,vlookup!G$2:I$331,2,FALSE),"")</f>
        <v/>
      </c>
      <c r="BG1498" s="27" t="str">
        <f>IFERROR(VLOOKUP(BE1498,vlookup!G$2:I$331,3,FALSE),"")</f>
        <v/>
      </c>
      <c r="BH1498" s="5"/>
      <c r="BI1498" s="6"/>
      <c r="BJ1498" s="6"/>
      <c r="BK1498" s="6"/>
      <c r="BL1498" s="6"/>
    </row>
    <row r="1499" spans="1:64">
      <c r="A1499" s="4"/>
      <c r="B1499" s="5"/>
      <c r="C1499" s="27" t="str">
        <f>IFERROR(VLOOKUP(B1499,vlookup!A$2:I$331,2,FALSE),"")</f>
        <v/>
      </c>
      <c r="D1499" s="27" t="str">
        <f>IFERROR(VLOOKUP(B1499,vlookup!A$2:I$331,3,FALSE),"")</f>
        <v/>
      </c>
      <c r="E1499" s="5"/>
      <c r="F1499" s="27" t="str">
        <f>IFERROR(VLOOKUP(E1499,vlookup!D$2:E$331,2,FALSE),"")</f>
        <v/>
      </c>
      <c r="G1499" s="5"/>
      <c r="H1499" s="27" t="str">
        <f t="shared" si="232"/>
        <v/>
      </c>
      <c r="I1499" s="27" t="str">
        <f>IFERROR(VLOOKUP(H1499,vlookup!G$2:I$331,2,FALSE),"")</f>
        <v/>
      </c>
      <c r="J1499" s="27" t="str">
        <f>IFERROR(VLOOKUP(H1499,vlookup!G$2:I$331,3,FALSE),"")</f>
        <v/>
      </c>
      <c r="K1499" s="5"/>
      <c r="L1499" s="6"/>
      <c r="M1499" s="6"/>
      <c r="N1499" s="6"/>
      <c r="O1499" s="6"/>
      <c r="P1499" s="6"/>
      <c r="Q1499" s="14" t="str">
        <f t="shared" si="233"/>
        <v/>
      </c>
      <c r="R1499" s="5"/>
      <c r="S1499" s="6"/>
      <c r="T1499" s="6"/>
      <c r="U1499" s="5"/>
      <c r="V1499" s="45">
        <f t="shared" si="234"/>
        <v>0</v>
      </c>
      <c r="W1499" s="45">
        <f t="shared" si="235"/>
        <v>0</v>
      </c>
      <c r="X1499" s="45" t="e">
        <f t="shared" si="236"/>
        <v>#VALUE!</v>
      </c>
      <c r="Y1499" s="45">
        <f>IFERROR(VALUE(V1499),VLOOKUP(V1499,DayReplace[],2,0))</f>
        <v>0</v>
      </c>
      <c r="Z1499" s="45">
        <f>IF(V1499=0,1,
IF(OR(AND(COUNTIF(Table12[Normal and Leap Years],X1499),AA1499=3,Y1499=30),
AND(COUNTIF(Table9[MM Year],X1499),COUNTIF(Table13[Always 29-Day Months],AA1499),Y1499=30)),Y1499
-1,Y1499))</f>
        <v>1</v>
      </c>
      <c r="AA1499" s="45">
        <f>IFERROR(VALUE(W1499),VLOOKUP(W1499,MonthReplace[],2,0))</f>
        <v>0</v>
      </c>
      <c r="AB1499" s="45" t="e">
        <f>IF(COUNTIF(Table9[MM Year],X1499),VLOOKUP(AA1499,MonthSerial[],VLOOKUP(X1499,Table9[],3,0)+2,0),DATE(X1499,AA1499,0)-AC1499)</f>
        <v>#VALUE!</v>
      </c>
      <c r="AC1499" s="45" t="e">
        <f>IF(COUNTIF(Table9[MM Year],X1499),
VLOOKUP(X1499,Table9[],5,0),
DATE(X1499,1,0))</f>
        <v>#VALUE!</v>
      </c>
      <c r="AD1499" s="46" t="e">
        <f>IF(AA1499=0,DATE(YEAR(AC1499+1),7,16),
IF(V1499=0,IF(COUNTIF(Table9[MM Year],X1499),AC1499+AB1499+Z1499+15-DAY(AC1499+AB1499+Z1499+15)+16,AC1499+AB1499+Z1499-DAY(AC1499+AB1499+Z1499)+16),
IF(COUNTIF(Table9[MM Year],X1499),
IF(AC1499+AB1499+Z1499&lt;VLOOKUP(X1499,Table9[],7,0),AC1499
+AB1499+Z1499+VLOOKUP(X1499,Table9[],4,0),AC1499+AB1499+Z1499),AC1499
+AB1499+Z1499)))</f>
        <v>#VALUE!</v>
      </c>
      <c r="AE1499" s="42"/>
      <c r="AF1499" s="15" t="str">
        <f>IFERROR(IF(COUNTIF(Table9[MM Year],X1499),
IF(AD1499&lt;VLOOKUP(X1499,Table9[],7,0),AD1499
+VLOOKUP(X1499,Table9[],4,0),AD1499),AD1499
),"")</f>
        <v/>
      </c>
      <c r="AG1499" s="5"/>
      <c r="AH1499" s="5"/>
      <c r="AI1499" s="5"/>
      <c r="AJ1499" s="6"/>
      <c r="AK1499" s="6"/>
      <c r="AL1499" s="12" t="str">
        <f t="shared" si="237"/>
        <v/>
      </c>
      <c r="AM1499" s="5"/>
      <c r="AN1499" s="27" t="str">
        <f t="shared" si="238"/>
        <v/>
      </c>
      <c r="AO1499" s="5"/>
      <c r="AP1499" s="5"/>
      <c r="AQ1499" s="6"/>
      <c r="AR1499" s="12" t="str">
        <f t="shared" si="239"/>
        <v/>
      </c>
      <c r="AS1499" s="6"/>
      <c r="AT1499" s="5"/>
      <c r="AU1499" s="53"/>
      <c r="AV1499" s="53"/>
      <c r="AW1499" s="54"/>
      <c r="AX1499" s="15" t="str">
        <f t="shared" si="240"/>
        <v/>
      </c>
      <c r="AY1499" s="5"/>
      <c r="AZ1499" s="27" t="str">
        <f>IFERROR(VLOOKUP(AY1499,vlookup!A$2:I$331,2,FALSE),"")</f>
        <v/>
      </c>
      <c r="BA1499" s="27" t="str">
        <f>IFERROR(VLOOKUP(AY1499,vlookup!A$2:I$331,3,FALSE),"")</f>
        <v/>
      </c>
      <c r="BB1499" s="5"/>
      <c r="BC1499" s="27" t="str">
        <f>IFERROR(VLOOKUP(BB1499,vlookup!D$2:E$331,2,FALSE),"")</f>
        <v/>
      </c>
      <c r="BD1499" s="5"/>
      <c r="BE1499" s="27" t="str">
        <f t="shared" si="241"/>
        <v/>
      </c>
      <c r="BF1499" s="27" t="str">
        <f>IFERROR(VLOOKUP(BE1499,vlookup!G$2:I$331,2,FALSE),"")</f>
        <v/>
      </c>
      <c r="BG1499" s="27" t="str">
        <f>IFERROR(VLOOKUP(BE1499,vlookup!G$2:I$331,3,FALSE),"")</f>
        <v/>
      </c>
      <c r="BH1499" s="5"/>
      <c r="BI1499" s="6"/>
      <c r="BJ1499" s="6"/>
      <c r="BK1499" s="6"/>
      <c r="BL1499" s="6"/>
    </row>
    <row r="1500" spans="1:64">
      <c r="A1500" s="4"/>
      <c r="B1500" s="5"/>
      <c r="C1500" s="27" t="str">
        <f>IFERROR(VLOOKUP(B1500,vlookup!A$2:I$331,2,FALSE),"")</f>
        <v/>
      </c>
      <c r="D1500" s="27" t="str">
        <f>IFERROR(VLOOKUP(B1500,vlookup!A$2:I$331,3,FALSE),"")</f>
        <v/>
      </c>
      <c r="E1500" s="5"/>
      <c r="F1500" s="27" t="str">
        <f>IFERROR(VLOOKUP(E1500,vlookup!D$2:E$331,2,FALSE),"")</f>
        <v/>
      </c>
      <c r="G1500" s="5"/>
      <c r="H1500" s="27" t="str">
        <f t="shared" si="232"/>
        <v/>
      </c>
      <c r="I1500" s="27" t="str">
        <f>IFERROR(VLOOKUP(H1500,vlookup!G$2:I$331,2,FALSE),"")</f>
        <v/>
      </c>
      <c r="J1500" s="27" t="str">
        <f>IFERROR(VLOOKUP(H1500,vlookup!G$2:I$331,3,FALSE),"")</f>
        <v/>
      </c>
      <c r="K1500" s="5"/>
      <c r="L1500" s="6"/>
      <c r="M1500" s="6"/>
      <c r="N1500" s="6"/>
      <c r="O1500" s="6"/>
      <c r="P1500" s="6"/>
      <c r="Q1500" s="14" t="str">
        <f t="shared" si="233"/>
        <v/>
      </c>
      <c r="R1500" s="5"/>
      <c r="S1500" s="6"/>
      <c r="T1500" s="6"/>
      <c r="U1500" s="5"/>
      <c r="V1500" s="45">
        <f t="shared" si="234"/>
        <v>0</v>
      </c>
      <c r="W1500" s="45">
        <f t="shared" si="235"/>
        <v>0</v>
      </c>
      <c r="X1500" s="45" t="e">
        <f t="shared" si="236"/>
        <v>#VALUE!</v>
      </c>
      <c r="Y1500" s="45">
        <f>IFERROR(VALUE(V1500),VLOOKUP(V1500,DayReplace[],2,0))</f>
        <v>0</v>
      </c>
      <c r="Z1500" s="45">
        <f>IF(V1500=0,1,
IF(OR(AND(COUNTIF(Table12[Normal and Leap Years],X1500),AA1500=3,Y1500=30),
AND(COUNTIF(Table9[MM Year],X1500),COUNTIF(Table13[Always 29-Day Months],AA1500),Y1500=30)),Y1500
-1,Y1500))</f>
        <v>1</v>
      </c>
      <c r="AA1500" s="45">
        <f>IFERROR(VALUE(W1500),VLOOKUP(W1500,MonthReplace[],2,0))</f>
        <v>0</v>
      </c>
      <c r="AB1500" s="45" t="e">
        <f>IF(COUNTIF(Table9[MM Year],X1500),VLOOKUP(AA1500,MonthSerial[],VLOOKUP(X1500,Table9[],3,0)+2,0),DATE(X1500,AA1500,0)-AC1500)</f>
        <v>#VALUE!</v>
      </c>
      <c r="AC1500" s="45" t="e">
        <f>IF(COUNTIF(Table9[MM Year],X1500),
VLOOKUP(X1500,Table9[],5,0),
DATE(X1500,1,0))</f>
        <v>#VALUE!</v>
      </c>
      <c r="AD1500" s="46" t="e">
        <f>IF(AA1500=0,DATE(YEAR(AC1500+1),7,16),
IF(V1500=0,IF(COUNTIF(Table9[MM Year],X1500),AC1500+AB1500+Z1500+15-DAY(AC1500+AB1500+Z1500+15)+16,AC1500+AB1500+Z1500-DAY(AC1500+AB1500+Z1500)+16),
IF(COUNTIF(Table9[MM Year],X1500),
IF(AC1500+AB1500+Z1500&lt;VLOOKUP(X1500,Table9[],7,0),AC1500
+AB1500+Z1500+VLOOKUP(X1500,Table9[],4,0),AC1500+AB1500+Z1500),AC1500
+AB1500+Z1500)))</f>
        <v>#VALUE!</v>
      </c>
      <c r="AE1500" s="42"/>
      <c r="AF1500" s="15" t="str">
        <f>IFERROR(IF(COUNTIF(Table9[MM Year],X1500),
IF(AD1500&lt;VLOOKUP(X1500,Table9[],7,0),AD1500
+VLOOKUP(X1500,Table9[],4,0),AD1500),AD1500
),"")</f>
        <v/>
      </c>
      <c r="AG1500" s="5"/>
      <c r="AH1500" s="5"/>
      <c r="AI1500" s="5"/>
      <c r="AJ1500" s="6"/>
      <c r="AK1500" s="6"/>
      <c r="AL1500" s="12" t="str">
        <f t="shared" si="237"/>
        <v/>
      </c>
      <c r="AM1500" s="5"/>
      <c r="AN1500" s="27" t="str">
        <f t="shared" si="238"/>
        <v/>
      </c>
      <c r="AO1500" s="5"/>
      <c r="AP1500" s="5"/>
      <c r="AQ1500" s="6"/>
      <c r="AR1500" s="12" t="str">
        <f t="shared" si="239"/>
        <v/>
      </c>
      <c r="AS1500" s="6"/>
      <c r="AT1500" s="5"/>
      <c r="AU1500" s="53"/>
      <c r="AV1500" s="53"/>
      <c r="AW1500" s="54"/>
      <c r="AX1500" s="15" t="str">
        <f t="shared" si="240"/>
        <v/>
      </c>
      <c r="AY1500" s="5"/>
      <c r="AZ1500" s="27" t="str">
        <f>IFERROR(VLOOKUP(AY1500,vlookup!A$2:I$331,2,FALSE),"")</f>
        <v/>
      </c>
      <c r="BA1500" s="27" t="str">
        <f>IFERROR(VLOOKUP(AY1500,vlookup!A$2:I$331,3,FALSE),"")</f>
        <v/>
      </c>
      <c r="BB1500" s="5"/>
      <c r="BC1500" s="27" t="str">
        <f>IFERROR(VLOOKUP(BB1500,vlookup!D$2:E$331,2,FALSE),"")</f>
        <v/>
      </c>
      <c r="BD1500" s="5"/>
      <c r="BE1500" s="27" t="str">
        <f t="shared" si="241"/>
        <v/>
      </c>
      <c r="BF1500" s="27" t="str">
        <f>IFERROR(VLOOKUP(BE1500,vlookup!G$2:I$331,2,FALSE),"")</f>
        <v/>
      </c>
      <c r="BG1500" s="27" t="str">
        <f>IFERROR(VLOOKUP(BE1500,vlookup!G$2:I$331,3,FALSE),"")</f>
        <v/>
      </c>
      <c r="BH1500" s="5"/>
      <c r="BI1500" s="6"/>
      <c r="BJ1500" s="6"/>
      <c r="BK1500" s="6"/>
      <c r="BL1500" s="6"/>
    </row>
    <row r="1501" spans="1:64">
      <c r="A1501" s="4"/>
      <c r="B1501" s="5"/>
      <c r="C1501" s="27" t="str">
        <f>IFERROR(VLOOKUP(B1501,vlookup!A$2:I$331,2,FALSE),"")</f>
        <v/>
      </c>
      <c r="D1501" s="27" t="str">
        <f>IFERROR(VLOOKUP(B1501,vlookup!A$2:I$331,3,FALSE),"")</f>
        <v/>
      </c>
      <c r="E1501" s="5"/>
      <c r="F1501" s="27" t="str">
        <f>IFERROR(VLOOKUP(E1501,vlookup!D$2:E$331,2,FALSE),"")</f>
        <v/>
      </c>
      <c r="G1501" s="5"/>
      <c r="H1501" s="27" t="str">
        <f t="shared" si="232"/>
        <v/>
      </c>
      <c r="I1501" s="27" t="str">
        <f>IFERROR(VLOOKUP(H1501,vlookup!G$2:I$331,2,FALSE),"")</f>
        <v/>
      </c>
      <c r="J1501" s="27" t="str">
        <f>IFERROR(VLOOKUP(H1501,vlookup!G$2:I$331,3,FALSE),"")</f>
        <v/>
      </c>
      <c r="K1501" s="5"/>
      <c r="L1501" s="6"/>
      <c r="M1501" s="6"/>
      <c r="N1501" s="6"/>
      <c r="O1501" s="6"/>
      <c r="P1501" s="6"/>
      <c r="Q1501" s="14" t="str">
        <f t="shared" si="233"/>
        <v/>
      </c>
      <c r="R1501" s="5"/>
      <c r="S1501" s="6"/>
      <c r="T1501" s="6"/>
      <c r="U1501" s="5"/>
      <c r="V1501" s="45">
        <f t="shared" si="234"/>
        <v>0</v>
      </c>
      <c r="W1501" s="45">
        <f t="shared" si="235"/>
        <v>0</v>
      </c>
      <c r="X1501" s="45" t="e">
        <f t="shared" si="236"/>
        <v>#VALUE!</v>
      </c>
      <c r="Y1501" s="45">
        <f>IFERROR(VALUE(V1501),VLOOKUP(V1501,DayReplace[],2,0))</f>
        <v>0</v>
      </c>
      <c r="Z1501" s="45">
        <f>IF(V1501=0,1,
IF(OR(AND(COUNTIF(Table12[Normal and Leap Years],X1501),AA1501=3,Y1501=30),
AND(COUNTIF(Table9[MM Year],X1501),COUNTIF(Table13[Always 29-Day Months],AA1501),Y1501=30)),Y1501
-1,Y1501))</f>
        <v>1</v>
      </c>
      <c r="AA1501" s="45">
        <f>IFERROR(VALUE(W1501),VLOOKUP(W1501,MonthReplace[],2,0))</f>
        <v>0</v>
      </c>
      <c r="AB1501" s="45" t="e">
        <f>IF(COUNTIF(Table9[MM Year],X1501),VLOOKUP(AA1501,MonthSerial[],VLOOKUP(X1501,Table9[],3,0)+2,0),DATE(X1501,AA1501,0)-AC1501)</f>
        <v>#VALUE!</v>
      </c>
      <c r="AC1501" s="45" t="e">
        <f>IF(COUNTIF(Table9[MM Year],X1501),
VLOOKUP(X1501,Table9[],5,0),
DATE(X1501,1,0))</f>
        <v>#VALUE!</v>
      </c>
      <c r="AD1501" s="46" t="e">
        <f>IF(AA1501=0,DATE(YEAR(AC1501+1),7,16),
IF(V1501=0,IF(COUNTIF(Table9[MM Year],X1501),AC1501+AB1501+Z1501+15-DAY(AC1501+AB1501+Z1501+15)+16,AC1501+AB1501+Z1501-DAY(AC1501+AB1501+Z1501)+16),
IF(COUNTIF(Table9[MM Year],X1501),
IF(AC1501+AB1501+Z1501&lt;VLOOKUP(X1501,Table9[],7,0),AC1501
+AB1501+Z1501+VLOOKUP(X1501,Table9[],4,0),AC1501+AB1501+Z1501),AC1501
+AB1501+Z1501)))</f>
        <v>#VALUE!</v>
      </c>
      <c r="AE1501" s="42"/>
      <c r="AF1501" s="15" t="str">
        <f>IFERROR(IF(COUNTIF(Table9[MM Year],X1501),
IF(AD1501&lt;VLOOKUP(X1501,Table9[],7,0),AD1501
+VLOOKUP(X1501,Table9[],4,0),AD1501),AD1501
),"")</f>
        <v/>
      </c>
      <c r="AG1501" s="5"/>
      <c r="AH1501" s="5"/>
      <c r="AI1501" s="5"/>
      <c r="AJ1501" s="6"/>
      <c r="AK1501" s="6"/>
      <c r="AL1501" s="12" t="str">
        <f t="shared" si="237"/>
        <v/>
      </c>
      <c r="AM1501" s="5"/>
      <c r="AN1501" s="27" t="str">
        <f t="shared" si="238"/>
        <v/>
      </c>
      <c r="AO1501" s="5"/>
      <c r="AP1501" s="5"/>
      <c r="AQ1501" s="6"/>
      <c r="AR1501" s="12" t="str">
        <f t="shared" si="239"/>
        <v/>
      </c>
      <c r="AS1501" s="6"/>
      <c r="AT1501" s="5"/>
      <c r="AU1501" s="53"/>
      <c r="AV1501" s="53"/>
      <c r="AW1501" s="54"/>
      <c r="AX1501" s="15" t="str">
        <f t="shared" si="240"/>
        <v/>
      </c>
      <c r="AY1501" s="5"/>
      <c r="AZ1501" s="27" t="str">
        <f>IFERROR(VLOOKUP(AY1501,vlookup!A$2:I$331,2,FALSE),"")</f>
        <v/>
      </c>
      <c r="BA1501" s="27" t="str">
        <f>IFERROR(VLOOKUP(AY1501,vlookup!A$2:I$331,3,FALSE),"")</f>
        <v/>
      </c>
      <c r="BB1501" s="5"/>
      <c r="BC1501" s="27" t="str">
        <f>IFERROR(VLOOKUP(BB1501,vlookup!D$2:E$331,2,FALSE),"")</f>
        <v/>
      </c>
      <c r="BD1501" s="5"/>
      <c r="BE1501" s="27" t="str">
        <f t="shared" si="241"/>
        <v/>
      </c>
      <c r="BF1501" s="27" t="str">
        <f>IFERROR(VLOOKUP(BE1501,vlookup!G$2:I$331,2,FALSE),"")</f>
        <v/>
      </c>
      <c r="BG1501" s="27" t="str">
        <f>IFERROR(VLOOKUP(BE1501,vlookup!G$2:I$331,3,FALSE),"")</f>
        <v/>
      </c>
      <c r="BH1501" s="5"/>
      <c r="BI1501" s="6"/>
      <c r="BJ1501" s="6"/>
      <c r="BK1501" s="6"/>
      <c r="BL1501" s="6"/>
    </row>
    <row r="1502" spans="1:64">
      <c r="A1502" s="4"/>
      <c r="B1502" s="5"/>
      <c r="C1502" s="27" t="str">
        <f>IFERROR(VLOOKUP(B1502,vlookup!A$2:I$331,2,FALSE),"")</f>
        <v/>
      </c>
      <c r="D1502" s="27" t="str">
        <f>IFERROR(VLOOKUP(B1502,vlookup!A$2:I$331,3,FALSE),"")</f>
        <v/>
      </c>
      <c r="E1502" s="5"/>
      <c r="F1502" s="27" t="str">
        <f>IFERROR(VLOOKUP(E1502,vlookup!D$2:E$331,2,FALSE),"")</f>
        <v/>
      </c>
      <c r="G1502" s="5"/>
      <c r="H1502" s="27" t="str">
        <f t="shared" si="232"/>
        <v/>
      </c>
      <c r="I1502" s="27" t="str">
        <f>IFERROR(VLOOKUP(H1502,vlookup!G$2:I$331,2,FALSE),"")</f>
        <v/>
      </c>
      <c r="J1502" s="27" t="str">
        <f>IFERROR(VLOOKUP(H1502,vlookup!G$2:I$331,3,FALSE),"")</f>
        <v/>
      </c>
      <c r="K1502" s="5"/>
      <c r="L1502" s="6"/>
      <c r="M1502" s="6"/>
      <c r="N1502" s="6"/>
      <c r="O1502" s="6"/>
      <c r="P1502" s="6"/>
      <c r="Q1502" s="14" t="str">
        <f t="shared" si="233"/>
        <v/>
      </c>
      <c r="R1502" s="5"/>
      <c r="S1502" s="6"/>
      <c r="T1502" s="6"/>
      <c r="U1502" s="5"/>
      <c r="V1502" s="45">
        <f t="shared" si="234"/>
        <v>0</v>
      </c>
      <c r="W1502" s="45">
        <f t="shared" si="235"/>
        <v>0</v>
      </c>
      <c r="X1502" s="45" t="e">
        <f t="shared" si="236"/>
        <v>#VALUE!</v>
      </c>
      <c r="Y1502" s="45">
        <f>IFERROR(VALUE(V1502),VLOOKUP(V1502,DayReplace[],2,0))</f>
        <v>0</v>
      </c>
      <c r="Z1502" s="45">
        <f>IF(V1502=0,1,
IF(OR(AND(COUNTIF(Table12[Normal and Leap Years],X1502),AA1502=3,Y1502=30),
AND(COUNTIF(Table9[MM Year],X1502),COUNTIF(Table13[Always 29-Day Months],AA1502),Y1502=30)),Y1502
-1,Y1502))</f>
        <v>1</v>
      </c>
      <c r="AA1502" s="45">
        <f>IFERROR(VALUE(W1502),VLOOKUP(W1502,MonthReplace[],2,0))</f>
        <v>0</v>
      </c>
      <c r="AB1502" s="45" t="e">
        <f>IF(COUNTIF(Table9[MM Year],X1502),VLOOKUP(AA1502,MonthSerial[],VLOOKUP(X1502,Table9[],3,0)+2,0),DATE(X1502,AA1502,0)-AC1502)</f>
        <v>#VALUE!</v>
      </c>
      <c r="AC1502" s="45" t="e">
        <f>IF(COUNTIF(Table9[MM Year],X1502),
VLOOKUP(X1502,Table9[],5,0),
DATE(X1502,1,0))</f>
        <v>#VALUE!</v>
      </c>
      <c r="AD1502" s="46" t="e">
        <f>IF(AA1502=0,DATE(YEAR(AC1502+1),7,16),
IF(V1502=0,IF(COUNTIF(Table9[MM Year],X1502),AC1502+AB1502+Z1502+15-DAY(AC1502+AB1502+Z1502+15)+16,AC1502+AB1502+Z1502-DAY(AC1502+AB1502+Z1502)+16),
IF(COUNTIF(Table9[MM Year],X1502),
IF(AC1502+AB1502+Z1502&lt;VLOOKUP(X1502,Table9[],7,0),AC1502
+AB1502+Z1502+VLOOKUP(X1502,Table9[],4,0),AC1502+AB1502+Z1502),AC1502
+AB1502+Z1502)))</f>
        <v>#VALUE!</v>
      </c>
      <c r="AE1502" s="42"/>
      <c r="AF1502" s="15" t="str">
        <f>IFERROR(IF(COUNTIF(Table9[MM Year],X1502),
IF(AD1502&lt;VLOOKUP(X1502,Table9[],7,0),AD1502
+VLOOKUP(X1502,Table9[],4,0),AD1502),AD1502
),"")</f>
        <v/>
      </c>
      <c r="AG1502" s="5"/>
      <c r="AH1502" s="5"/>
      <c r="AI1502" s="5"/>
      <c r="AJ1502" s="6"/>
      <c r="AK1502" s="6"/>
      <c r="AL1502" s="12" t="str">
        <f t="shared" si="237"/>
        <v/>
      </c>
      <c r="AM1502" s="5"/>
      <c r="AN1502" s="27" t="str">
        <f t="shared" si="238"/>
        <v/>
      </c>
      <c r="AO1502" s="5"/>
      <c r="AP1502" s="5"/>
      <c r="AQ1502" s="6"/>
      <c r="AR1502" s="12" t="str">
        <f t="shared" si="239"/>
        <v/>
      </c>
      <c r="AS1502" s="6"/>
      <c r="AT1502" s="5"/>
      <c r="AU1502" s="53"/>
      <c r="AV1502" s="53"/>
      <c r="AW1502" s="54"/>
      <c r="AX1502" s="15" t="str">
        <f t="shared" si="240"/>
        <v/>
      </c>
      <c r="AY1502" s="5"/>
      <c r="AZ1502" s="27" t="str">
        <f>IFERROR(VLOOKUP(AY1502,vlookup!A$2:I$331,2,FALSE),"")</f>
        <v/>
      </c>
      <c r="BA1502" s="27" t="str">
        <f>IFERROR(VLOOKUP(AY1502,vlookup!A$2:I$331,3,FALSE),"")</f>
        <v/>
      </c>
      <c r="BB1502" s="5"/>
      <c r="BC1502" s="27" t="str">
        <f>IFERROR(VLOOKUP(BB1502,vlookup!D$2:E$331,2,FALSE),"")</f>
        <v/>
      </c>
      <c r="BD1502" s="5"/>
      <c r="BE1502" s="27" t="str">
        <f t="shared" si="241"/>
        <v/>
      </c>
      <c r="BF1502" s="27" t="str">
        <f>IFERROR(VLOOKUP(BE1502,vlookup!G$2:I$331,2,FALSE),"")</f>
        <v/>
      </c>
      <c r="BG1502" s="27" t="str">
        <f>IFERROR(VLOOKUP(BE1502,vlookup!G$2:I$331,3,FALSE),"")</f>
        <v/>
      </c>
      <c r="BH1502" s="5"/>
      <c r="BI1502" s="6"/>
      <c r="BJ1502" s="6"/>
      <c r="BK1502" s="6"/>
      <c r="BL1502" s="6"/>
    </row>
    <row r="1503" spans="1:64">
      <c r="A1503" s="4"/>
      <c r="B1503" s="5"/>
      <c r="C1503" s="27" t="str">
        <f>IFERROR(VLOOKUP(B1503,vlookup!A$2:I$331,2,FALSE),"")</f>
        <v/>
      </c>
      <c r="D1503" s="27" t="str">
        <f>IFERROR(VLOOKUP(B1503,vlookup!A$2:I$331,3,FALSE),"")</f>
        <v/>
      </c>
      <c r="E1503" s="5"/>
      <c r="F1503" s="27" t="str">
        <f>IFERROR(VLOOKUP(E1503,vlookup!D$2:E$331,2,FALSE),"")</f>
        <v/>
      </c>
      <c r="G1503" s="5"/>
      <c r="H1503" s="27" t="str">
        <f t="shared" si="232"/>
        <v/>
      </c>
      <c r="I1503" s="27" t="str">
        <f>IFERROR(VLOOKUP(H1503,vlookup!G$2:I$331,2,FALSE),"")</f>
        <v/>
      </c>
      <c r="J1503" s="27" t="str">
        <f>IFERROR(VLOOKUP(H1503,vlookup!G$2:I$331,3,FALSE),"")</f>
        <v/>
      </c>
      <c r="K1503" s="5"/>
      <c r="L1503" s="6"/>
      <c r="M1503" s="6"/>
      <c r="N1503" s="6"/>
      <c r="O1503" s="6"/>
      <c r="P1503" s="6"/>
      <c r="Q1503" s="14" t="str">
        <f t="shared" si="233"/>
        <v/>
      </c>
      <c r="R1503" s="5"/>
      <c r="S1503" s="6"/>
      <c r="T1503" s="6"/>
      <c r="U1503" s="5"/>
      <c r="V1503" s="45">
        <f t="shared" si="234"/>
        <v>0</v>
      </c>
      <c r="W1503" s="45">
        <f t="shared" si="235"/>
        <v>0</v>
      </c>
      <c r="X1503" s="45" t="e">
        <f t="shared" si="236"/>
        <v>#VALUE!</v>
      </c>
      <c r="Y1503" s="45">
        <f>IFERROR(VALUE(V1503),VLOOKUP(V1503,DayReplace[],2,0))</f>
        <v>0</v>
      </c>
      <c r="Z1503" s="45">
        <f>IF(V1503=0,1,
IF(OR(AND(COUNTIF(Table12[Normal and Leap Years],X1503),AA1503=3,Y1503=30),
AND(COUNTIF(Table9[MM Year],X1503),COUNTIF(Table13[Always 29-Day Months],AA1503),Y1503=30)),Y1503
-1,Y1503))</f>
        <v>1</v>
      </c>
      <c r="AA1503" s="45">
        <f>IFERROR(VALUE(W1503),VLOOKUP(W1503,MonthReplace[],2,0))</f>
        <v>0</v>
      </c>
      <c r="AB1503" s="45" t="e">
        <f>IF(COUNTIF(Table9[MM Year],X1503),VLOOKUP(AA1503,MonthSerial[],VLOOKUP(X1503,Table9[],3,0)+2,0),DATE(X1503,AA1503,0)-AC1503)</f>
        <v>#VALUE!</v>
      </c>
      <c r="AC1503" s="45" t="e">
        <f>IF(COUNTIF(Table9[MM Year],X1503),
VLOOKUP(X1503,Table9[],5,0),
DATE(X1503,1,0))</f>
        <v>#VALUE!</v>
      </c>
      <c r="AD1503" s="46" t="e">
        <f>IF(AA1503=0,DATE(YEAR(AC1503+1),7,16),
IF(V1503=0,IF(COUNTIF(Table9[MM Year],X1503),AC1503+AB1503+Z1503+15-DAY(AC1503+AB1503+Z1503+15)+16,AC1503+AB1503+Z1503-DAY(AC1503+AB1503+Z1503)+16),
IF(COUNTIF(Table9[MM Year],X1503),
IF(AC1503+AB1503+Z1503&lt;VLOOKUP(X1503,Table9[],7,0),AC1503
+AB1503+Z1503+VLOOKUP(X1503,Table9[],4,0),AC1503+AB1503+Z1503),AC1503
+AB1503+Z1503)))</f>
        <v>#VALUE!</v>
      </c>
      <c r="AE1503" s="42"/>
      <c r="AF1503" s="15" t="str">
        <f>IFERROR(IF(COUNTIF(Table9[MM Year],X1503),
IF(AD1503&lt;VLOOKUP(X1503,Table9[],7,0),AD1503
+VLOOKUP(X1503,Table9[],4,0),AD1503),AD1503
),"")</f>
        <v/>
      </c>
      <c r="AG1503" s="5"/>
      <c r="AH1503" s="5"/>
      <c r="AI1503" s="5"/>
      <c r="AJ1503" s="6"/>
      <c r="AK1503" s="6"/>
      <c r="AL1503" s="12" t="str">
        <f t="shared" si="237"/>
        <v/>
      </c>
      <c r="AM1503" s="5"/>
      <c r="AN1503" s="27" t="str">
        <f t="shared" si="238"/>
        <v/>
      </c>
      <c r="AO1503" s="5"/>
      <c r="AP1503" s="5"/>
      <c r="AQ1503" s="6"/>
      <c r="AR1503" s="12" t="str">
        <f t="shared" si="239"/>
        <v/>
      </c>
      <c r="AS1503" s="6"/>
      <c r="AT1503" s="5"/>
      <c r="AU1503" s="53"/>
      <c r="AV1503" s="53"/>
      <c r="AW1503" s="54"/>
      <c r="AX1503" s="15" t="str">
        <f t="shared" si="240"/>
        <v/>
      </c>
      <c r="AY1503" s="5"/>
      <c r="AZ1503" s="27" t="str">
        <f>IFERROR(VLOOKUP(AY1503,vlookup!A$2:I$331,2,FALSE),"")</f>
        <v/>
      </c>
      <c r="BA1503" s="27" t="str">
        <f>IFERROR(VLOOKUP(AY1503,vlookup!A$2:I$331,3,FALSE),"")</f>
        <v/>
      </c>
      <c r="BB1503" s="5"/>
      <c r="BC1503" s="27" t="str">
        <f>IFERROR(VLOOKUP(BB1503,vlookup!D$2:E$331,2,FALSE),"")</f>
        <v/>
      </c>
      <c r="BD1503" s="5"/>
      <c r="BE1503" s="27" t="str">
        <f t="shared" si="241"/>
        <v/>
      </c>
      <c r="BF1503" s="27" t="str">
        <f>IFERROR(VLOOKUP(BE1503,vlookup!G$2:I$331,2,FALSE),"")</f>
        <v/>
      </c>
      <c r="BG1503" s="27" t="str">
        <f>IFERROR(VLOOKUP(BE1503,vlookup!G$2:I$331,3,FALSE),"")</f>
        <v/>
      </c>
      <c r="BH1503" s="5"/>
      <c r="BI1503" s="6"/>
      <c r="BJ1503" s="6"/>
      <c r="BK1503" s="6"/>
      <c r="BL1503" s="6"/>
    </row>
    <row r="1504" spans="1:64">
      <c r="A1504" s="4"/>
      <c r="B1504" s="5"/>
      <c r="C1504" s="27" t="str">
        <f>IFERROR(VLOOKUP(B1504,vlookup!A$2:I$331,2,FALSE),"")</f>
        <v/>
      </c>
      <c r="D1504" s="27" t="str">
        <f>IFERROR(VLOOKUP(B1504,vlookup!A$2:I$331,3,FALSE),"")</f>
        <v/>
      </c>
      <c r="E1504" s="5"/>
      <c r="F1504" s="27" t="str">
        <f>IFERROR(VLOOKUP(E1504,vlookup!D$2:E$331,2,FALSE),"")</f>
        <v/>
      </c>
      <c r="G1504" s="5"/>
      <c r="H1504" s="27" t="str">
        <f t="shared" si="232"/>
        <v/>
      </c>
      <c r="I1504" s="27" t="str">
        <f>IFERROR(VLOOKUP(H1504,vlookup!G$2:I$331,2,FALSE),"")</f>
        <v/>
      </c>
      <c r="J1504" s="27" t="str">
        <f>IFERROR(VLOOKUP(H1504,vlookup!G$2:I$331,3,FALSE),"")</f>
        <v/>
      </c>
      <c r="K1504" s="5"/>
      <c r="L1504" s="6"/>
      <c r="M1504" s="6"/>
      <c r="N1504" s="6"/>
      <c r="O1504" s="6"/>
      <c r="P1504" s="6"/>
      <c r="Q1504" s="14" t="str">
        <f t="shared" si="233"/>
        <v/>
      </c>
      <c r="R1504" s="5"/>
      <c r="S1504" s="6"/>
      <c r="T1504" s="6"/>
      <c r="U1504" s="5"/>
      <c r="V1504" s="45">
        <f t="shared" si="234"/>
        <v>0</v>
      </c>
      <c r="W1504" s="45">
        <f t="shared" si="235"/>
        <v>0</v>
      </c>
      <c r="X1504" s="45" t="e">
        <f t="shared" si="236"/>
        <v>#VALUE!</v>
      </c>
      <c r="Y1504" s="45">
        <f>IFERROR(VALUE(V1504),VLOOKUP(V1504,DayReplace[],2,0))</f>
        <v>0</v>
      </c>
      <c r="Z1504" s="45">
        <f>IF(V1504=0,1,
IF(OR(AND(COUNTIF(Table12[Normal and Leap Years],X1504),AA1504=3,Y1504=30),
AND(COUNTIF(Table9[MM Year],X1504),COUNTIF(Table13[Always 29-Day Months],AA1504),Y1504=30)),Y1504
-1,Y1504))</f>
        <v>1</v>
      </c>
      <c r="AA1504" s="45">
        <f>IFERROR(VALUE(W1504),VLOOKUP(W1504,MonthReplace[],2,0))</f>
        <v>0</v>
      </c>
      <c r="AB1504" s="45" t="e">
        <f>IF(COUNTIF(Table9[MM Year],X1504),VLOOKUP(AA1504,MonthSerial[],VLOOKUP(X1504,Table9[],3,0)+2,0),DATE(X1504,AA1504,0)-AC1504)</f>
        <v>#VALUE!</v>
      </c>
      <c r="AC1504" s="45" t="e">
        <f>IF(COUNTIF(Table9[MM Year],X1504),
VLOOKUP(X1504,Table9[],5,0),
DATE(X1504,1,0))</f>
        <v>#VALUE!</v>
      </c>
      <c r="AD1504" s="46" t="e">
        <f>IF(AA1504=0,DATE(YEAR(AC1504+1),7,16),
IF(V1504=0,IF(COUNTIF(Table9[MM Year],X1504),AC1504+AB1504+Z1504+15-DAY(AC1504+AB1504+Z1504+15)+16,AC1504+AB1504+Z1504-DAY(AC1504+AB1504+Z1504)+16),
IF(COUNTIF(Table9[MM Year],X1504),
IF(AC1504+AB1504+Z1504&lt;VLOOKUP(X1504,Table9[],7,0),AC1504
+AB1504+Z1504+VLOOKUP(X1504,Table9[],4,0),AC1504+AB1504+Z1504),AC1504
+AB1504+Z1504)))</f>
        <v>#VALUE!</v>
      </c>
      <c r="AE1504" s="42"/>
      <c r="AF1504" s="15" t="str">
        <f>IFERROR(IF(COUNTIF(Table9[MM Year],X1504),
IF(AD1504&lt;VLOOKUP(X1504,Table9[],7,0),AD1504
+VLOOKUP(X1504,Table9[],4,0),AD1504),AD1504
),"")</f>
        <v/>
      </c>
      <c r="AG1504" s="5"/>
      <c r="AH1504" s="5"/>
      <c r="AI1504" s="5"/>
      <c r="AJ1504" s="6"/>
      <c r="AK1504" s="6"/>
      <c r="AL1504" s="12" t="str">
        <f t="shared" si="237"/>
        <v/>
      </c>
      <c r="AM1504" s="5"/>
      <c r="AN1504" s="27" t="str">
        <f t="shared" si="238"/>
        <v/>
      </c>
      <c r="AO1504" s="5"/>
      <c r="AP1504" s="5"/>
      <c r="AQ1504" s="6"/>
      <c r="AR1504" s="12" t="str">
        <f t="shared" si="239"/>
        <v/>
      </c>
      <c r="AS1504" s="6"/>
      <c r="AT1504" s="5"/>
      <c r="AU1504" s="53"/>
      <c r="AV1504" s="53"/>
      <c r="AW1504" s="54"/>
      <c r="AX1504" s="15" t="str">
        <f t="shared" si="240"/>
        <v/>
      </c>
      <c r="AY1504" s="5"/>
      <c r="AZ1504" s="27" t="str">
        <f>IFERROR(VLOOKUP(AY1504,vlookup!A$2:I$331,2,FALSE),"")</f>
        <v/>
      </c>
      <c r="BA1504" s="27" t="str">
        <f>IFERROR(VLOOKUP(AY1504,vlookup!A$2:I$331,3,FALSE),"")</f>
        <v/>
      </c>
      <c r="BB1504" s="5"/>
      <c r="BC1504" s="27" t="str">
        <f>IFERROR(VLOOKUP(BB1504,vlookup!D$2:E$331,2,FALSE),"")</f>
        <v/>
      </c>
      <c r="BD1504" s="5"/>
      <c r="BE1504" s="27" t="str">
        <f t="shared" si="241"/>
        <v/>
      </c>
      <c r="BF1504" s="27" t="str">
        <f>IFERROR(VLOOKUP(BE1504,vlookup!G$2:I$331,2,FALSE),"")</f>
        <v/>
      </c>
      <c r="BG1504" s="27" t="str">
        <f>IFERROR(VLOOKUP(BE1504,vlookup!G$2:I$331,3,FALSE),"")</f>
        <v/>
      </c>
      <c r="BH1504" s="5"/>
      <c r="BI1504" s="6"/>
      <c r="BJ1504" s="6"/>
      <c r="BK1504" s="6"/>
      <c r="BL1504" s="6"/>
    </row>
    <row r="1505" spans="1:64">
      <c r="A1505" s="4"/>
      <c r="B1505" s="5"/>
      <c r="C1505" s="27" t="str">
        <f>IFERROR(VLOOKUP(B1505,vlookup!A$2:I$331,2,FALSE),"")</f>
        <v/>
      </c>
      <c r="D1505" s="27" t="str">
        <f>IFERROR(VLOOKUP(B1505,vlookup!A$2:I$331,3,FALSE),"")</f>
        <v/>
      </c>
      <c r="E1505" s="5"/>
      <c r="F1505" s="27" t="str">
        <f>IFERROR(VLOOKUP(E1505,vlookup!D$2:E$331,2,FALSE),"")</f>
        <v/>
      </c>
      <c r="G1505" s="5"/>
      <c r="H1505" s="27" t="str">
        <f t="shared" si="232"/>
        <v/>
      </c>
      <c r="I1505" s="27" t="str">
        <f>IFERROR(VLOOKUP(H1505,vlookup!G$2:I$331,2,FALSE),"")</f>
        <v/>
      </c>
      <c r="J1505" s="27" t="str">
        <f>IFERROR(VLOOKUP(H1505,vlookup!G$2:I$331,3,FALSE),"")</f>
        <v/>
      </c>
      <c r="K1505" s="5"/>
      <c r="L1505" s="6"/>
      <c r="M1505" s="6"/>
      <c r="N1505" s="6"/>
      <c r="O1505" s="6"/>
      <c r="P1505" s="6"/>
      <c r="Q1505" s="14" t="str">
        <f t="shared" si="233"/>
        <v/>
      </c>
      <c r="R1505" s="5"/>
      <c r="S1505" s="6"/>
      <c r="T1505" s="6"/>
      <c r="U1505" s="5"/>
      <c r="V1505" s="45">
        <f t="shared" si="234"/>
        <v>0</v>
      </c>
      <c r="W1505" s="45">
        <f t="shared" si="235"/>
        <v>0</v>
      </c>
      <c r="X1505" s="45" t="e">
        <f t="shared" si="236"/>
        <v>#VALUE!</v>
      </c>
      <c r="Y1505" s="45">
        <f>IFERROR(VALUE(V1505),VLOOKUP(V1505,DayReplace[],2,0))</f>
        <v>0</v>
      </c>
      <c r="Z1505" s="45">
        <f>IF(V1505=0,1,
IF(OR(AND(COUNTIF(Table12[Normal and Leap Years],X1505),AA1505=3,Y1505=30),
AND(COUNTIF(Table9[MM Year],X1505),COUNTIF(Table13[Always 29-Day Months],AA1505),Y1505=30)),Y1505
-1,Y1505))</f>
        <v>1</v>
      </c>
      <c r="AA1505" s="45">
        <f>IFERROR(VALUE(W1505),VLOOKUP(W1505,MonthReplace[],2,0))</f>
        <v>0</v>
      </c>
      <c r="AB1505" s="45" t="e">
        <f>IF(COUNTIF(Table9[MM Year],X1505),VLOOKUP(AA1505,MonthSerial[],VLOOKUP(X1505,Table9[],3,0)+2,0),DATE(X1505,AA1505,0)-AC1505)</f>
        <v>#VALUE!</v>
      </c>
      <c r="AC1505" s="45" t="e">
        <f>IF(COUNTIF(Table9[MM Year],X1505),
VLOOKUP(X1505,Table9[],5,0),
DATE(X1505,1,0))</f>
        <v>#VALUE!</v>
      </c>
      <c r="AD1505" s="46" t="e">
        <f>IF(AA1505=0,DATE(YEAR(AC1505+1),7,16),
IF(V1505=0,IF(COUNTIF(Table9[MM Year],X1505),AC1505+AB1505+Z1505+15-DAY(AC1505+AB1505+Z1505+15)+16,AC1505+AB1505+Z1505-DAY(AC1505+AB1505+Z1505)+16),
IF(COUNTIF(Table9[MM Year],X1505),
IF(AC1505+AB1505+Z1505&lt;VLOOKUP(X1505,Table9[],7,0),AC1505
+AB1505+Z1505+VLOOKUP(X1505,Table9[],4,0),AC1505+AB1505+Z1505),AC1505
+AB1505+Z1505)))</f>
        <v>#VALUE!</v>
      </c>
      <c r="AE1505" s="42"/>
      <c r="AF1505" s="15" t="str">
        <f>IFERROR(IF(COUNTIF(Table9[MM Year],X1505),
IF(AD1505&lt;VLOOKUP(X1505,Table9[],7,0),AD1505
+VLOOKUP(X1505,Table9[],4,0),AD1505),AD1505
),"")</f>
        <v/>
      </c>
      <c r="AG1505" s="5"/>
      <c r="AH1505" s="5"/>
      <c r="AI1505" s="5"/>
      <c r="AJ1505" s="6"/>
      <c r="AK1505" s="6"/>
      <c r="AL1505" s="12" t="str">
        <f t="shared" si="237"/>
        <v/>
      </c>
      <c r="AM1505" s="5"/>
      <c r="AN1505" s="27" t="str">
        <f t="shared" si="238"/>
        <v/>
      </c>
      <c r="AO1505" s="5"/>
      <c r="AP1505" s="5"/>
      <c r="AQ1505" s="6"/>
      <c r="AR1505" s="12" t="str">
        <f t="shared" si="239"/>
        <v/>
      </c>
      <c r="AS1505" s="6"/>
      <c r="AT1505" s="5"/>
      <c r="AU1505" s="53"/>
      <c r="AV1505" s="53"/>
      <c r="AW1505" s="54"/>
      <c r="AX1505" s="15" t="str">
        <f t="shared" si="240"/>
        <v/>
      </c>
      <c r="AY1505" s="5"/>
      <c r="AZ1505" s="27" t="str">
        <f>IFERROR(VLOOKUP(AY1505,vlookup!A$2:I$331,2,FALSE),"")</f>
        <v/>
      </c>
      <c r="BA1505" s="27" t="str">
        <f>IFERROR(VLOOKUP(AY1505,vlookup!A$2:I$331,3,FALSE),"")</f>
        <v/>
      </c>
      <c r="BB1505" s="5"/>
      <c r="BC1505" s="27" t="str">
        <f>IFERROR(VLOOKUP(BB1505,vlookup!D$2:E$331,2,FALSE),"")</f>
        <v/>
      </c>
      <c r="BD1505" s="5"/>
      <c r="BE1505" s="27" t="str">
        <f t="shared" si="241"/>
        <v/>
      </c>
      <c r="BF1505" s="27" t="str">
        <f>IFERROR(VLOOKUP(BE1505,vlookup!G$2:I$331,2,FALSE),"")</f>
        <v/>
      </c>
      <c r="BG1505" s="27" t="str">
        <f>IFERROR(VLOOKUP(BE1505,vlookup!G$2:I$331,3,FALSE),"")</f>
        <v/>
      </c>
      <c r="BH1505" s="5"/>
      <c r="BI1505" s="6"/>
      <c r="BJ1505" s="6"/>
      <c r="BK1505" s="6"/>
      <c r="BL1505" s="6"/>
    </row>
    <row r="1506" spans="1:64">
      <c r="A1506" s="4"/>
      <c r="B1506" s="5"/>
      <c r="C1506" s="27" t="str">
        <f>IFERROR(VLOOKUP(B1506,vlookup!A$2:I$331,2,FALSE),"")</f>
        <v/>
      </c>
      <c r="D1506" s="27" t="str">
        <f>IFERROR(VLOOKUP(B1506,vlookup!A$2:I$331,3,FALSE),"")</f>
        <v/>
      </c>
      <c r="E1506" s="5"/>
      <c r="F1506" s="27" t="str">
        <f>IFERROR(VLOOKUP(E1506,vlookup!D$2:E$331,2,FALSE),"")</f>
        <v/>
      </c>
      <c r="G1506" s="5"/>
      <c r="H1506" s="27" t="str">
        <f t="shared" si="232"/>
        <v/>
      </c>
      <c r="I1506" s="27" t="str">
        <f>IFERROR(VLOOKUP(H1506,vlookup!G$2:I$331,2,FALSE),"")</f>
        <v/>
      </c>
      <c r="J1506" s="27" t="str">
        <f>IFERROR(VLOOKUP(H1506,vlookup!G$2:I$331,3,FALSE),"")</f>
        <v/>
      </c>
      <c r="K1506" s="5"/>
      <c r="L1506" s="6"/>
      <c r="M1506" s="6"/>
      <c r="N1506" s="6"/>
      <c r="O1506" s="6"/>
      <c r="P1506" s="6"/>
      <c r="Q1506" s="14" t="str">
        <f t="shared" si="233"/>
        <v/>
      </c>
      <c r="R1506" s="5"/>
      <c r="S1506" s="6"/>
      <c r="T1506" s="6"/>
      <c r="U1506" s="5"/>
      <c r="V1506" s="45">
        <f t="shared" si="234"/>
        <v>0</v>
      </c>
      <c r="W1506" s="45">
        <f t="shared" si="235"/>
        <v>0</v>
      </c>
      <c r="X1506" s="45" t="e">
        <f t="shared" si="236"/>
        <v>#VALUE!</v>
      </c>
      <c r="Y1506" s="45">
        <f>IFERROR(VALUE(V1506),VLOOKUP(V1506,DayReplace[],2,0))</f>
        <v>0</v>
      </c>
      <c r="Z1506" s="45">
        <f>IF(V1506=0,1,
IF(OR(AND(COUNTIF(Table12[Normal and Leap Years],X1506),AA1506=3,Y1506=30),
AND(COUNTIF(Table9[MM Year],X1506),COUNTIF(Table13[Always 29-Day Months],AA1506),Y1506=30)),Y1506
-1,Y1506))</f>
        <v>1</v>
      </c>
      <c r="AA1506" s="45">
        <f>IFERROR(VALUE(W1506),VLOOKUP(W1506,MonthReplace[],2,0))</f>
        <v>0</v>
      </c>
      <c r="AB1506" s="45" t="e">
        <f>IF(COUNTIF(Table9[MM Year],X1506),VLOOKUP(AA1506,MonthSerial[],VLOOKUP(X1506,Table9[],3,0)+2,0),DATE(X1506,AA1506,0)-AC1506)</f>
        <v>#VALUE!</v>
      </c>
      <c r="AC1506" s="45" t="e">
        <f>IF(COUNTIF(Table9[MM Year],X1506),
VLOOKUP(X1506,Table9[],5,0),
DATE(X1506,1,0))</f>
        <v>#VALUE!</v>
      </c>
      <c r="AD1506" s="46" t="e">
        <f>IF(AA1506=0,DATE(YEAR(AC1506+1),7,16),
IF(V1506=0,IF(COUNTIF(Table9[MM Year],X1506),AC1506+AB1506+Z1506+15-DAY(AC1506+AB1506+Z1506+15)+16,AC1506+AB1506+Z1506-DAY(AC1506+AB1506+Z1506)+16),
IF(COUNTIF(Table9[MM Year],X1506),
IF(AC1506+AB1506+Z1506&lt;VLOOKUP(X1506,Table9[],7,0),AC1506
+AB1506+Z1506+VLOOKUP(X1506,Table9[],4,0),AC1506+AB1506+Z1506),AC1506
+AB1506+Z1506)))</f>
        <v>#VALUE!</v>
      </c>
      <c r="AE1506" s="42"/>
      <c r="AF1506" s="15" t="str">
        <f>IFERROR(IF(COUNTIF(Table9[MM Year],X1506),
IF(AD1506&lt;VLOOKUP(X1506,Table9[],7,0),AD1506
+VLOOKUP(X1506,Table9[],4,0),AD1506),AD1506
),"")</f>
        <v/>
      </c>
      <c r="AG1506" s="5"/>
      <c r="AH1506" s="5"/>
      <c r="AI1506" s="5"/>
      <c r="AJ1506" s="6"/>
      <c r="AK1506" s="6"/>
      <c r="AL1506" s="12" t="str">
        <f t="shared" si="237"/>
        <v/>
      </c>
      <c r="AM1506" s="5"/>
      <c r="AN1506" s="27" t="str">
        <f t="shared" si="238"/>
        <v/>
      </c>
      <c r="AO1506" s="5"/>
      <c r="AP1506" s="5"/>
      <c r="AQ1506" s="6"/>
      <c r="AR1506" s="12" t="str">
        <f t="shared" si="239"/>
        <v/>
      </c>
      <c r="AS1506" s="6"/>
      <c r="AT1506" s="5"/>
      <c r="AU1506" s="53"/>
      <c r="AV1506" s="53"/>
      <c r="AW1506" s="54"/>
      <c r="AX1506" s="15" t="str">
        <f t="shared" si="240"/>
        <v/>
      </c>
      <c r="AY1506" s="5"/>
      <c r="AZ1506" s="27" t="str">
        <f>IFERROR(VLOOKUP(AY1506,vlookup!A$2:I$331,2,FALSE),"")</f>
        <v/>
      </c>
      <c r="BA1506" s="27" t="str">
        <f>IFERROR(VLOOKUP(AY1506,vlookup!A$2:I$331,3,FALSE),"")</f>
        <v/>
      </c>
      <c r="BB1506" s="5"/>
      <c r="BC1506" s="27" t="str">
        <f>IFERROR(VLOOKUP(BB1506,vlookup!D$2:E$331,2,FALSE),"")</f>
        <v/>
      </c>
      <c r="BD1506" s="5"/>
      <c r="BE1506" s="27" t="str">
        <f t="shared" si="241"/>
        <v/>
      </c>
      <c r="BF1506" s="27" t="str">
        <f>IFERROR(VLOOKUP(BE1506,vlookup!G$2:I$331,2,FALSE),"")</f>
        <v/>
      </c>
      <c r="BG1506" s="27" t="str">
        <f>IFERROR(VLOOKUP(BE1506,vlookup!G$2:I$331,3,FALSE),"")</f>
        <v/>
      </c>
      <c r="BH1506" s="5"/>
      <c r="BI1506" s="6"/>
      <c r="BJ1506" s="6"/>
      <c r="BK1506" s="6"/>
      <c r="BL1506" s="6"/>
    </row>
    <row r="1507" spans="1:64">
      <c r="A1507" s="4"/>
      <c r="B1507" s="5"/>
      <c r="C1507" s="27" t="str">
        <f>IFERROR(VLOOKUP(B1507,vlookup!A$2:I$331,2,FALSE),"")</f>
        <v/>
      </c>
      <c r="D1507" s="27" t="str">
        <f>IFERROR(VLOOKUP(B1507,vlookup!A$2:I$331,3,FALSE),"")</f>
        <v/>
      </c>
      <c r="E1507" s="5"/>
      <c r="F1507" s="27" t="str">
        <f>IFERROR(VLOOKUP(E1507,vlookup!D$2:E$331,2,FALSE),"")</f>
        <v/>
      </c>
      <c r="G1507" s="5"/>
      <c r="H1507" s="27" t="str">
        <f t="shared" si="232"/>
        <v/>
      </c>
      <c r="I1507" s="27" t="str">
        <f>IFERROR(VLOOKUP(H1507,vlookup!G$2:I$331,2,FALSE),"")</f>
        <v/>
      </c>
      <c r="J1507" s="27" t="str">
        <f>IFERROR(VLOOKUP(H1507,vlookup!G$2:I$331,3,FALSE),"")</f>
        <v/>
      </c>
      <c r="K1507" s="5"/>
      <c r="L1507" s="6"/>
      <c r="M1507" s="6"/>
      <c r="N1507" s="6"/>
      <c r="O1507" s="6"/>
      <c r="P1507" s="6"/>
      <c r="Q1507" s="14" t="str">
        <f t="shared" si="233"/>
        <v/>
      </c>
      <c r="R1507" s="5"/>
      <c r="S1507" s="6"/>
      <c r="T1507" s="6"/>
      <c r="U1507" s="5"/>
      <c r="V1507" s="45">
        <f t="shared" si="234"/>
        <v>0</v>
      </c>
      <c r="W1507" s="45">
        <f t="shared" si="235"/>
        <v>0</v>
      </c>
      <c r="X1507" s="45" t="e">
        <f t="shared" si="236"/>
        <v>#VALUE!</v>
      </c>
      <c r="Y1507" s="45">
        <f>IFERROR(VALUE(V1507),VLOOKUP(V1507,DayReplace[],2,0))</f>
        <v>0</v>
      </c>
      <c r="Z1507" s="45">
        <f>IF(V1507=0,1,
IF(OR(AND(COUNTIF(Table12[Normal and Leap Years],X1507),AA1507=3,Y1507=30),
AND(COUNTIF(Table9[MM Year],X1507),COUNTIF(Table13[Always 29-Day Months],AA1507),Y1507=30)),Y1507
-1,Y1507))</f>
        <v>1</v>
      </c>
      <c r="AA1507" s="45">
        <f>IFERROR(VALUE(W1507),VLOOKUP(W1507,MonthReplace[],2,0))</f>
        <v>0</v>
      </c>
      <c r="AB1507" s="45" t="e">
        <f>IF(COUNTIF(Table9[MM Year],X1507),VLOOKUP(AA1507,MonthSerial[],VLOOKUP(X1507,Table9[],3,0)+2,0),DATE(X1507,AA1507,0)-AC1507)</f>
        <v>#VALUE!</v>
      </c>
      <c r="AC1507" s="45" t="e">
        <f>IF(COUNTIF(Table9[MM Year],X1507),
VLOOKUP(X1507,Table9[],5,0),
DATE(X1507,1,0))</f>
        <v>#VALUE!</v>
      </c>
      <c r="AD1507" s="46" t="e">
        <f>IF(AA1507=0,DATE(YEAR(AC1507+1),7,16),
IF(V1507=0,IF(COUNTIF(Table9[MM Year],X1507),AC1507+AB1507+Z1507+15-DAY(AC1507+AB1507+Z1507+15)+16,AC1507+AB1507+Z1507-DAY(AC1507+AB1507+Z1507)+16),
IF(COUNTIF(Table9[MM Year],X1507),
IF(AC1507+AB1507+Z1507&lt;VLOOKUP(X1507,Table9[],7,0),AC1507
+AB1507+Z1507+VLOOKUP(X1507,Table9[],4,0),AC1507+AB1507+Z1507),AC1507
+AB1507+Z1507)))</f>
        <v>#VALUE!</v>
      </c>
      <c r="AE1507" s="42"/>
      <c r="AF1507" s="15" t="str">
        <f>IFERROR(IF(COUNTIF(Table9[MM Year],X1507),
IF(AD1507&lt;VLOOKUP(X1507,Table9[],7,0),AD1507
+VLOOKUP(X1507,Table9[],4,0),AD1507),AD1507
),"")</f>
        <v/>
      </c>
      <c r="AG1507" s="5"/>
      <c r="AH1507" s="5"/>
      <c r="AI1507" s="5"/>
      <c r="AJ1507" s="6"/>
      <c r="AK1507" s="6"/>
      <c r="AL1507" s="12" t="str">
        <f t="shared" si="237"/>
        <v/>
      </c>
      <c r="AM1507" s="5"/>
      <c r="AN1507" s="27" t="str">
        <f t="shared" si="238"/>
        <v/>
      </c>
      <c r="AO1507" s="5"/>
      <c r="AP1507" s="5"/>
      <c r="AQ1507" s="6"/>
      <c r="AR1507" s="12" t="str">
        <f t="shared" si="239"/>
        <v/>
      </c>
      <c r="AS1507" s="6"/>
      <c r="AT1507" s="5"/>
      <c r="AU1507" s="53"/>
      <c r="AV1507" s="53"/>
      <c r="AW1507" s="54"/>
      <c r="AX1507" s="15" t="str">
        <f t="shared" si="240"/>
        <v/>
      </c>
      <c r="AY1507" s="5"/>
      <c r="AZ1507" s="27" t="str">
        <f>IFERROR(VLOOKUP(AY1507,vlookup!A$2:I$331,2,FALSE),"")</f>
        <v/>
      </c>
      <c r="BA1507" s="27" t="str">
        <f>IFERROR(VLOOKUP(AY1507,vlookup!A$2:I$331,3,FALSE),"")</f>
        <v/>
      </c>
      <c r="BB1507" s="5"/>
      <c r="BC1507" s="27" t="str">
        <f>IFERROR(VLOOKUP(BB1507,vlookup!D$2:E$331,2,FALSE),"")</f>
        <v/>
      </c>
      <c r="BD1507" s="5"/>
      <c r="BE1507" s="27" t="str">
        <f t="shared" si="241"/>
        <v/>
      </c>
      <c r="BF1507" s="27" t="str">
        <f>IFERROR(VLOOKUP(BE1507,vlookup!G$2:I$331,2,FALSE),"")</f>
        <v/>
      </c>
      <c r="BG1507" s="27" t="str">
        <f>IFERROR(VLOOKUP(BE1507,vlookup!G$2:I$331,3,FALSE),"")</f>
        <v/>
      </c>
      <c r="BH1507" s="5"/>
      <c r="BI1507" s="6"/>
      <c r="BJ1507" s="6"/>
      <c r="BK1507" s="6"/>
      <c r="BL1507" s="6"/>
    </row>
    <row r="1508" spans="1:64">
      <c r="A1508" s="4"/>
      <c r="B1508" s="5"/>
      <c r="C1508" s="27" t="str">
        <f>IFERROR(VLOOKUP(B1508,vlookup!A$2:I$331,2,FALSE),"")</f>
        <v/>
      </c>
      <c r="D1508" s="27" t="str">
        <f>IFERROR(VLOOKUP(B1508,vlookup!A$2:I$331,3,FALSE),"")</f>
        <v/>
      </c>
      <c r="E1508" s="5"/>
      <c r="F1508" s="27" t="str">
        <f>IFERROR(VLOOKUP(E1508,vlookup!D$2:E$331,2,FALSE),"")</f>
        <v/>
      </c>
      <c r="G1508" s="5"/>
      <c r="H1508" s="27" t="str">
        <f t="shared" si="232"/>
        <v/>
      </c>
      <c r="I1508" s="27" t="str">
        <f>IFERROR(VLOOKUP(H1508,vlookup!G$2:I$331,2,FALSE),"")</f>
        <v/>
      </c>
      <c r="J1508" s="27" t="str">
        <f>IFERROR(VLOOKUP(H1508,vlookup!G$2:I$331,3,FALSE),"")</f>
        <v/>
      </c>
      <c r="K1508" s="5"/>
      <c r="L1508" s="6"/>
      <c r="M1508" s="6"/>
      <c r="N1508" s="6"/>
      <c r="O1508" s="6"/>
      <c r="P1508" s="6"/>
      <c r="Q1508" s="14" t="str">
        <f t="shared" si="233"/>
        <v/>
      </c>
      <c r="R1508" s="5"/>
      <c r="S1508" s="6"/>
      <c r="T1508" s="6"/>
      <c r="U1508" s="5"/>
      <c r="V1508" s="45">
        <f t="shared" si="234"/>
        <v>0</v>
      </c>
      <c r="W1508" s="45">
        <f t="shared" si="235"/>
        <v>0</v>
      </c>
      <c r="X1508" s="45" t="e">
        <f t="shared" si="236"/>
        <v>#VALUE!</v>
      </c>
      <c r="Y1508" s="45">
        <f>IFERROR(VALUE(V1508),VLOOKUP(V1508,DayReplace[],2,0))</f>
        <v>0</v>
      </c>
      <c r="Z1508" s="45">
        <f>IF(V1508=0,1,
IF(OR(AND(COUNTIF(Table12[Normal and Leap Years],X1508),AA1508=3,Y1508=30),
AND(COUNTIF(Table9[MM Year],X1508),COUNTIF(Table13[Always 29-Day Months],AA1508),Y1508=30)),Y1508
-1,Y1508))</f>
        <v>1</v>
      </c>
      <c r="AA1508" s="45">
        <f>IFERROR(VALUE(W1508),VLOOKUP(W1508,MonthReplace[],2,0))</f>
        <v>0</v>
      </c>
      <c r="AB1508" s="45" t="e">
        <f>IF(COUNTIF(Table9[MM Year],X1508),VLOOKUP(AA1508,MonthSerial[],VLOOKUP(X1508,Table9[],3,0)+2,0),DATE(X1508,AA1508,0)-AC1508)</f>
        <v>#VALUE!</v>
      </c>
      <c r="AC1508" s="45" t="e">
        <f>IF(COUNTIF(Table9[MM Year],X1508),
VLOOKUP(X1508,Table9[],5,0),
DATE(X1508,1,0))</f>
        <v>#VALUE!</v>
      </c>
      <c r="AD1508" s="46" t="e">
        <f>IF(AA1508=0,DATE(YEAR(AC1508+1),7,16),
IF(V1508=0,IF(COUNTIF(Table9[MM Year],X1508),AC1508+AB1508+Z1508+15-DAY(AC1508+AB1508+Z1508+15)+16,AC1508+AB1508+Z1508-DAY(AC1508+AB1508+Z1508)+16),
IF(COUNTIF(Table9[MM Year],X1508),
IF(AC1508+AB1508+Z1508&lt;VLOOKUP(X1508,Table9[],7,0),AC1508
+AB1508+Z1508+VLOOKUP(X1508,Table9[],4,0),AC1508+AB1508+Z1508),AC1508
+AB1508+Z1508)))</f>
        <v>#VALUE!</v>
      </c>
      <c r="AE1508" s="42"/>
      <c r="AF1508" s="15" t="str">
        <f>IFERROR(IF(COUNTIF(Table9[MM Year],X1508),
IF(AD1508&lt;VLOOKUP(X1508,Table9[],7,0),AD1508
+VLOOKUP(X1508,Table9[],4,0),AD1508),AD1508
),"")</f>
        <v/>
      </c>
      <c r="AG1508" s="5"/>
      <c r="AH1508" s="5"/>
      <c r="AI1508" s="5"/>
      <c r="AJ1508" s="6"/>
      <c r="AK1508" s="6"/>
      <c r="AL1508" s="12" t="str">
        <f t="shared" si="237"/>
        <v/>
      </c>
      <c r="AM1508" s="5"/>
      <c r="AN1508" s="27" t="str">
        <f t="shared" si="238"/>
        <v/>
      </c>
      <c r="AO1508" s="5"/>
      <c r="AP1508" s="5"/>
      <c r="AQ1508" s="6"/>
      <c r="AR1508" s="12" t="str">
        <f t="shared" si="239"/>
        <v/>
      </c>
      <c r="AS1508" s="6"/>
      <c r="AT1508" s="5"/>
      <c r="AU1508" s="53"/>
      <c r="AV1508" s="53"/>
      <c r="AW1508" s="54"/>
      <c r="AX1508" s="15" t="str">
        <f t="shared" si="240"/>
        <v/>
      </c>
      <c r="AY1508" s="5"/>
      <c r="AZ1508" s="27" t="str">
        <f>IFERROR(VLOOKUP(AY1508,vlookup!A$2:I$331,2,FALSE),"")</f>
        <v/>
      </c>
      <c r="BA1508" s="27" t="str">
        <f>IFERROR(VLOOKUP(AY1508,vlookup!A$2:I$331,3,FALSE),"")</f>
        <v/>
      </c>
      <c r="BB1508" s="5"/>
      <c r="BC1508" s="27" t="str">
        <f>IFERROR(VLOOKUP(BB1508,vlookup!D$2:E$331,2,FALSE),"")</f>
        <v/>
      </c>
      <c r="BD1508" s="5"/>
      <c r="BE1508" s="27" t="str">
        <f t="shared" si="241"/>
        <v/>
      </c>
      <c r="BF1508" s="27" t="str">
        <f>IFERROR(VLOOKUP(BE1508,vlookup!G$2:I$331,2,FALSE),"")</f>
        <v/>
      </c>
      <c r="BG1508" s="27" t="str">
        <f>IFERROR(VLOOKUP(BE1508,vlookup!G$2:I$331,3,FALSE),"")</f>
        <v/>
      </c>
      <c r="BH1508" s="5"/>
      <c r="BI1508" s="6"/>
      <c r="BJ1508" s="6"/>
      <c r="BK1508" s="6"/>
      <c r="BL1508" s="6"/>
    </row>
    <row r="1509" spans="1:64">
      <c r="A1509" s="4"/>
      <c r="B1509" s="5"/>
      <c r="C1509" s="27" t="str">
        <f>IFERROR(VLOOKUP(B1509,vlookup!A$2:I$331,2,FALSE),"")</f>
        <v/>
      </c>
      <c r="D1509" s="27" t="str">
        <f>IFERROR(VLOOKUP(B1509,vlookup!A$2:I$331,3,FALSE),"")</f>
        <v/>
      </c>
      <c r="E1509" s="5"/>
      <c r="F1509" s="27" t="str">
        <f>IFERROR(VLOOKUP(E1509,vlookup!D$2:E$331,2,FALSE),"")</f>
        <v/>
      </c>
      <c r="G1509" s="5"/>
      <c r="H1509" s="27" t="str">
        <f t="shared" si="232"/>
        <v/>
      </c>
      <c r="I1509" s="27" t="str">
        <f>IFERROR(VLOOKUP(H1509,vlookup!G$2:I$331,2,FALSE),"")</f>
        <v/>
      </c>
      <c r="J1509" s="27" t="str">
        <f>IFERROR(VLOOKUP(H1509,vlookup!G$2:I$331,3,FALSE),"")</f>
        <v/>
      </c>
      <c r="K1509" s="5"/>
      <c r="L1509" s="6"/>
      <c r="M1509" s="6"/>
      <c r="N1509" s="6"/>
      <c r="O1509" s="6"/>
      <c r="P1509" s="6"/>
      <c r="Q1509" s="14" t="str">
        <f t="shared" si="233"/>
        <v/>
      </c>
      <c r="R1509" s="5"/>
      <c r="S1509" s="6"/>
      <c r="T1509" s="6"/>
      <c r="U1509" s="5"/>
      <c r="V1509" s="45">
        <f t="shared" si="234"/>
        <v>0</v>
      </c>
      <c r="W1509" s="45">
        <f t="shared" si="235"/>
        <v>0</v>
      </c>
      <c r="X1509" s="45" t="e">
        <f t="shared" si="236"/>
        <v>#VALUE!</v>
      </c>
      <c r="Y1509" s="45">
        <f>IFERROR(VALUE(V1509),VLOOKUP(V1509,DayReplace[],2,0))</f>
        <v>0</v>
      </c>
      <c r="Z1509" s="45">
        <f>IF(V1509=0,1,
IF(OR(AND(COUNTIF(Table12[Normal and Leap Years],X1509),AA1509=3,Y1509=30),
AND(COUNTIF(Table9[MM Year],X1509),COUNTIF(Table13[Always 29-Day Months],AA1509),Y1509=30)),Y1509
-1,Y1509))</f>
        <v>1</v>
      </c>
      <c r="AA1509" s="45">
        <f>IFERROR(VALUE(W1509),VLOOKUP(W1509,MonthReplace[],2,0))</f>
        <v>0</v>
      </c>
      <c r="AB1509" s="45" t="e">
        <f>IF(COUNTIF(Table9[MM Year],X1509),VLOOKUP(AA1509,MonthSerial[],VLOOKUP(X1509,Table9[],3,0)+2,0),DATE(X1509,AA1509,0)-AC1509)</f>
        <v>#VALUE!</v>
      </c>
      <c r="AC1509" s="45" t="e">
        <f>IF(COUNTIF(Table9[MM Year],X1509),
VLOOKUP(X1509,Table9[],5,0),
DATE(X1509,1,0))</f>
        <v>#VALUE!</v>
      </c>
      <c r="AD1509" s="46" t="e">
        <f>IF(AA1509=0,DATE(YEAR(AC1509+1),7,16),
IF(V1509=0,IF(COUNTIF(Table9[MM Year],X1509),AC1509+AB1509+Z1509+15-DAY(AC1509+AB1509+Z1509+15)+16,AC1509+AB1509+Z1509-DAY(AC1509+AB1509+Z1509)+16),
IF(COUNTIF(Table9[MM Year],X1509),
IF(AC1509+AB1509+Z1509&lt;VLOOKUP(X1509,Table9[],7,0),AC1509
+AB1509+Z1509+VLOOKUP(X1509,Table9[],4,0),AC1509+AB1509+Z1509),AC1509
+AB1509+Z1509)))</f>
        <v>#VALUE!</v>
      </c>
      <c r="AE1509" s="42"/>
      <c r="AF1509" s="15" t="str">
        <f>IFERROR(IF(COUNTIF(Table9[MM Year],X1509),
IF(AD1509&lt;VLOOKUP(X1509,Table9[],7,0),AD1509
+VLOOKUP(X1509,Table9[],4,0),AD1509),AD1509
),"")</f>
        <v/>
      </c>
      <c r="AG1509" s="5"/>
      <c r="AH1509" s="5"/>
      <c r="AI1509" s="5"/>
      <c r="AJ1509" s="6"/>
      <c r="AK1509" s="6"/>
      <c r="AL1509" s="12" t="str">
        <f t="shared" si="237"/>
        <v/>
      </c>
      <c r="AM1509" s="5"/>
      <c r="AN1509" s="27" t="str">
        <f t="shared" si="238"/>
        <v/>
      </c>
      <c r="AO1509" s="5"/>
      <c r="AP1509" s="5"/>
      <c r="AQ1509" s="6"/>
      <c r="AR1509" s="12" t="str">
        <f t="shared" si="239"/>
        <v/>
      </c>
      <c r="AS1509" s="6"/>
      <c r="AT1509" s="5"/>
      <c r="AU1509" s="53"/>
      <c r="AV1509" s="53"/>
      <c r="AW1509" s="54"/>
      <c r="AX1509" s="15" t="str">
        <f t="shared" si="240"/>
        <v/>
      </c>
      <c r="AY1509" s="5"/>
      <c r="AZ1509" s="27" t="str">
        <f>IFERROR(VLOOKUP(AY1509,vlookup!A$2:I$331,2,FALSE),"")</f>
        <v/>
      </c>
      <c r="BA1509" s="27" t="str">
        <f>IFERROR(VLOOKUP(AY1509,vlookup!A$2:I$331,3,FALSE),"")</f>
        <v/>
      </c>
      <c r="BB1509" s="5"/>
      <c r="BC1509" s="27" t="str">
        <f>IFERROR(VLOOKUP(BB1509,vlookup!D$2:E$331,2,FALSE),"")</f>
        <v/>
      </c>
      <c r="BD1509" s="5"/>
      <c r="BE1509" s="27" t="str">
        <f t="shared" si="241"/>
        <v/>
      </c>
      <c r="BF1509" s="27" t="str">
        <f>IFERROR(VLOOKUP(BE1509,vlookup!G$2:I$331,2,FALSE),"")</f>
        <v/>
      </c>
      <c r="BG1509" s="27" t="str">
        <f>IFERROR(VLOOKUP(BE1509,vlookup!G$2:I$331,3,FALSE),"")</f>
        <v/>
      </c>
      <c r="BH1509" s="5"/>
      <c r="BI1509" s="6"/>
      <c r="BJ1509" s="6"/>
      <c r="BK1509" s="6"/>
      <c r="BL1509" s="6"/>
    </row>
    <row r="1510" spans="1:64">
      <c r="A1510" s="4"/>
      <c r="B1510" s="5"/>
      <c r="C1510" s="27" t="str">
        <f>IFERROR(VLOOKUP(B1510,vlookup!A$2:I$331,2,FALSE),"")</f>
        <v/>
      </c>
      <c r="D1510" s="27" t="str">
        <f>IFERROR(VLOOKUP(B1510,vlookup!A$2:I$331,3,FALSE),"")</f>
        <v/>
      </c>
      <c r="E1510" s="5"/>
      <c r="F1510" s="27" t="str">
        <f>IFERROR(VLOOKUP(E1510,vlookup!D$2:E$331,2,FALSE),"")</f>
        <v/>
      </c>
      <c r="G1510" s="5"/>
      <c r="H1510" s="27" t="str">
        <f t="shared" si="232"/>
        <v/>
      </c>
      <c r="I1510" s="27" t="str">
        <f>IFERROR(VLOOKUP(H1510,vlookup!G$2:I$331,2,FALSE),"")</f>
        <v/>
      </c>
      <c r="J1510" s="27" t="str">
        <f>IFERROR(VLOOKUP(H1510,vlookup!G$2:I$331,3,FALSE),"")</f>
        <v/>
      </c>
      <c r="K1510" s="5"/>
      <c r="L1510" s="6"/>
      <c r="M1510" s="6"/>
      <c r="N1510" s="6"/>
      <c r="O1510" s="6"/>
      <c r="P1510" s="6"/>
      <c r="Q1510" s="14" t="str">
        <f t="shared" si="233"/>
        <v/>
      </c>
      <c r="R1510" s="5"/>
      <c r="S1510" s="6"/>
      <c r="T1510" s="6"/>
      <c r="U1510" s="5"/>
      <c r="V1510" s="45">
        <f t="shared" si="234"/>
        <v>0</v>
      </c>
      <c r="W1510" s="45">
        <f t="shared" si="235"/>
        <v>0</v>
      </c>
      <c r="X1510" s="45" t="e">
        <f t="shared" si="236"/>
        <v>#VALUE!</v>
      </c>
      <c r="Y1510" s="45">
        <f>IFERROR(VALUE(V1510),VLOOKUP(V1510,DayReplace[],2,0))</f>
        <v>0</v>
      </c>
      <c r="Z1510" s="45">
        <f>IF(V1510=0,1,
IF(OR(AND(COUNTIF(Table12[Normal and Leap Years],X1510),AA1510=3,Y1510=30),
AND(COUNTIF(Table9[MM Year],X1510),COUNTIF(Table13[Always 29-Day Months],AA1510),Y1510=30)),Y1510
-1,Y1510))</f>
        <v>1</v>
      </c>
      <c r="AA1510" s="45">
        <f>IFERROR(VALUE(W1510),VLOOKUP(W1510,MonthReplace[],2,0))</f>
        <v>0</v>
      </c>
      <c r="AB1510" s="45" t="e">
        <f>IF(COUNTIF(Table9[MM Year],X1510),VLOOKUP(AA1510,MonthSerial[],VLOOKUP(X1510,Table9[],3,0)+2,0),DATE(X1510,AA1510,0)-AC1510)</f>
        <v>#VALUE!</v>
      </c>
      <c r="AC1510" s="45" t="e">
        <f>IF(COUNTIF(Table9[MM Year],X1510),
VLOOKUP(X1510,Table9[],5,0),
DATE(X1510,1,0))</f>
        <v>#VALUE!</v>
      </c>
      <c r="AD1510" s="46" t="e">
        <f>IF(AA1510=0,DATE(YEAR(AC1510+1),7,16),
IF(V1510=0,IF(COUNTIF(Table9[MM Year],X1510),AC1510+AB1510+Z1510+15-DAY(AC1510+AB1510+Z1510+15)+16,AC1510+AB1510+Z1510-DAY(AC1510+AB1510+Z1510)+16),
IF(COUNTIF(Table9[MM Year],X1510),
IF(AC1510+AB1510+Z1510&lt;VLOOKUP(X1510,Table9[],7,0),AC1510
+AB1510+Z1510+VLOOKUP(X1510,Table9[],4,0),AC1510+AB1510+Z1510),AC1510
+AB1510+Z1510)))</f>
        <v>#VALUE!</v>
      </c>
      <c r="AE1510" s="42"/>
      <c r="AF1510" s="15" t="str">
        <f>IFERROR(IF(COUNTIF(Table9[MM Year],X1510),
IF(AD1510&lt;VLOOKUP(X1510,Table9[],7,0),AD1510
+VLOOKUP(X1510,Table9[],4,0),AD1510),AD1510
),"")</f>
        <v/>
      </c>
      <c r="AG1510" s="5"/>
      <c r="AH1510" s="5"/>
      <c r="AI1510" s="5"/>
      <c r="AJ1510" s="6"/>
      <c r="AK1510" s="6"/>
      <c r="AL1510" s="12" t="str">
        <f t="shared" si="237"/>
        <v/>
      </c>
      <c r="AM1510" s="5"/>
      <c r="AN1510" s="27" t="str">
        <f t="shared" si="238"/>
        <v/>
      </c>
      <c r="AO1510" s="5"/>
      <c r="AP1510" s="5"/>
      <c r="AQ1510" s="6"/>
      <c r="AR1510" s="12" t="str">
        <f t="shared" si="239"/>
        <v/>
      </c>
      <c r="AS1510" s="6"/>
      <c r="AT1510" s="5"/>
      <c r="AU1510" s="53"/>
      <c r="AV1510" s="53"/>
      <c r="AW1510" s="54"/>
      <c r="AX1510" s="15" t="str">
        <f t="shared" si="240"/>
        <v/>
      </c>
      <c r="AY1510" s="5"/>
      <c r="AZ1510" s="27" t="str">
        <f>IFERROR(VLOOKUP(AY1510,vlookup!A$2:I$331,2,FALSE),"")</f>
        <v/>
      </c>
      <c r="BA1510" s="27" t="str">
        <f>IFERROR(VLOOKUP(AY1510,vlookup!A$2:I$331,3,FALSE),"")</f>
        <v/>
      </c>
      <c r="BB1510" s="5"/>
      <c r="BC1510" s="27" t="str">
        <f>IFERROR(VLOOKUP(BB1510,vlookup!D$2:E$331,2,FALSE),"")</f>
        <v/>
      </c>
      <c r="BD1510" s="5"/>
      <c r="BE1510" s="27" t="str">
        <f t="shared" si="241"/>
        <v/>
      </c>
      <c r="BF1510" s="27" t="str">
        <f>IFERROR(VLOOKUP(BE1510,vlookup!G$2:I$331,2,FALSE),"")</f>
        <v/>
      </c>
      <c r="BG1510" s="27" t="str">
        <f>IFERROR(VLOOKUP(BE1510,vlookup!G$2:I$331,3,FALSE),"")</f>
        <v/>
      </c>
      <c r="BH1510" s="5"/>
      <c r="BI1510" s="6"/>
      <c r="BJ1510" s="6"/>
      <c r="BK1510" s="6"/>
      <c r="BL1510" s="6"/>
    </row>
    <row r="1511" spans="1:64">
      <c r="A1511" s="4"/>
      <c r="B1511" s="5"/>
      <c r="C1511" s="27" t="str">
        <f>IFERROR(VLOOKUP(B1511,vlookup!A$2:I$331,2,FALSE),"")</f>
        <v/>
      </c>
      <c r="D1511" s="27" t="str">
        <f>IFERROR(VLOOKUP(B1511,vlookup!A$2:I$331,3,FALSE),"")</f>
        <v/>
      </c>
      <c r="E1511" s="5"/>
      <c r="F1511" s="27" t="str">
        <f>IFERROR(VLOOKUP(E1511,vlookup!D$2:E$331,2,FALSE),"")</f>
        <v/>
      </c>
      <c r="G1511" s="5"/>
      <c r="H1511" s="27" t="str">
        <f t="shared" si="232"/>
        <v/>
      </c>
      <c r="I1511" s="27" t="str">
        <f>IFERROR(VLOOKUP(H1511,vlookup!G$2:I$331,2,FALSE),"")</f>
        <v/>
      </c>
      <c r="J1511" s="27" t="str">
        <f>IFERROR(VLOOKUP(H1511,vlookup!G$2:I$331,3,FALSE),"")</f>
        <v/>
      </c>
      <c r="K1511" s="5"/>
      <c r="L1511" s="6"/>
      <c r="M1511" s="6"/>
      <c r="N1511" s="6"/>
      <c r="O1511" s="6"/>
      <c r="P1511" s="6"/>
      <c r="Q1511" s="14" t="str">
        <f t="shared" si="233"/>
        <v/>
      </c>
      <c r="R1511" s="5"/>
      <c r="S1511" s="6"/>
      <c r="T1511" s="6"/>
      <c r="U1511" s="5"/>
      <c r="V1511" s="45">
        <f t="shared" si="234"/>
        <v>0</v>
      </c>
      <c r="W1511" s="45">
        <f t="shared" si="235"/>
        <v>0</v>
      </c>
      <c r="X1511" s="45" t="e">
        <f t="shared" si="236"/>
        <v>#VALUE!</v>
      </c>
      <c r="Y1511" s="45">
        <f>IFERROR(VALUE(V1511),VLOOKUP(V1511,DayReplace[],2,0))</f>
        <v>0</v>
      </c>
      <c r="Z1511" s="45">
        <f>IF(V1511=0,1,
IF(OR(AND(COUNTIF(Table12[Normal and Leap Years],X1511),AA1511=3,Y1511=30),
AND(COUNTIF(Table9[MM Year],X1511),COUNTIF(Table13[Always 29-Day Months],AA1511),Y1511=30)),Y1511
-1,Y1511))</f>
        <v>1</v>
      </c>
      <c r="AA1511" s="45">
        <f>IFERROR(VALUE(W1511),VLOOKUP(W1511,MonthReplace[],2,0))</f>
        <v>0</v>
      </c>
      <c r="AB1511" s="45" t="e">
        <f>IF(COUNTIF(Table9[MM Year],X1511),VLOOKUP(AA1511,MonthSerial[],VLOOKUP(X1511,Table9[],3,0)+2,0),DATE(X1511,AA1511,0)-AC1511)</f>
        <v>#VALUE!</v>
      </c>
      <c r="AC1511" s="45" t="e">
        <f>IF(COUNTIF(Table9[MM Year],X1511),
VLOOKUP(X1511,Table9[],5,0),
DATE(X1511,1,0))</f>
        <v>#VALUE!</v>
      </c>
      <c r="AD1511" s="46" t="e">
        <f>IF(AA1511=0,DATE(YEAR(AC1511+1),7,16),
IF(V1511=0,IF(COUNTIF(Table9[MM Year],X1511),AC1511+AB1511+Z1511+15-DAY(AC1511+AB1511+Z1511+15)+16,AC1511+AB1511+Z1511-DAY(AC1511+AB1511+Z1511)+16),
IF(COUNTIF(Table9[MM Year],X1511),
IF(AC1511+AB1511+Z1511&lt;VLOOKUP(X1511,Table9[],7,0),AC1511
+AB1511+Z1511+VLOOKUP(X1511,Table9[],4,0),AC1511+AB1511+Z1511),AC1511
+AB1511+Z1511)))</f>
        <v>#VALUE!</v>
      </c>
      <c r="AE1511" s="42"/>
      <c r="AF1511" s="15" t="str">
        <f>IFERROR(IF(COUNTIF(Table9[MM Year],X1511),
IF(AD1511&lt;VLOOKUP(X1511,Table9[],7,0),AD1511
+VLOOKUP(X1511,Table9[],4,0),AD1511),AD1511
),"")</f>
        <v/>
      </c>
      <c r="AG1511" s="5"/>
      <c r="AH1511" s="5"/>
      <c r="AI1511" s="5"/>
      <c r="AJ1511" s="6"/>
      <c r="AK1511" s="6"/>
      <c r="AL1511" s="12" t="str">
        <f t="shared" si="237"/>
        <v/>
      </c>
      <c r="AM1511" s="5"/>
      <c r="AN1511" s="27" t="str">
        <f t="shared" si="238"/>
        <v/>
      </c>
      <c r="AO1511" s="5"/>
      <c r="AP1511" s="5"/>
      <c r="AQ1511" s="6"/>
      <c r="AR1511" s="12" t="str">
        <f t="shared" si="239"/>
        <v/>
      </c>
      <c r="AS1511" s="6"/>
      <c r="AT1511" s="5"/>
      <c r="AU1511" s="53"/>
      <c r="AV1511" s="53"/>
      <c r="AW1511" s="54"/>
      <c r="AX1511" s="15" t="str">
        <f t="shared" si="240"/>
        <v/>
      </c>
      <c r="AY1511" s="5"/>
      <c r="AZ1511" s="27" t="str">
        <f>IFERROR(VLOOKUP(AY1511,vlookup!A$2:I$331,2,FALSE),"")</f>
        <v/>
      </c>
      <c r="BA1511" s="27" t="str">
        <f>IFERROR(VLOOKUP(AY1511,vlookup!A$2:I$331,3,FALSE),"")</f>
        <v/>
      </c>
      <c r="BB1511" s="5"/>
      <c r="BC1511" s="27" t="str">
        <f>IFERROR(VLOOKUP(BB1511,vlookup!D$2:E$331,2,FALSE),"")</f>
        <v/>
      </c>
      <c r="BD1511" s="5"/>
      <c r="BE1511" s="27" t="str">
        <f t="shared" si="241"/>
        <v/>
      </c>
      <c r="BF1511" s="27" t="str">
        <f>IFERROR(VLOOKUP(BE1511,vlookup!G$2:I$331,2,FALSE),"")</f>
        <v/>
      </c>
      <c r="BG1511" s="27" t="str">
        <f>IFERROR(VLOOKUP(BE1511,vlookup!G$2:I$331,3,FALSE),"")</f>
        <v/>
      </c>
      <c r="BH1511" s="5"/>
      <c r="BI1511" s="6"/>
      <c r="BJ1511" s="6"/>
      <c r="BK1511" s="6"/>
      <c r="BL1511" s="6"/>
    </row>
    <row r="1512" spans="1:64">
      <c r="A1512" s="4"/>
      <c r="B1512" s="5"/>
      <c r="C1512" s="27" t="str">
        <f>IFERROR(VLOOKUP(B1512,vlookup!A$2:I$331,2,FALSE),"")</f>
        <v/>
      </c>
      <c r="D1512" s="27" t="str">
        <f>IFERROR(VLOOKUP(B1512,vlookup!A$2:I$331,3,FALSE),"")</f>
        <v/>
      </c>
      <c r="E1512" s="5"/>
      <c r="F1512" s="27" t="str">
        <f>IFERROR(VLOOKUP(E1512,vlookup!D$2:E$331,2,FALSE),"")</f>
        <v/>
      </c>
      <c r="G1512" s="5"/>
      <c r="H1512" s="27" t="str">
        <f t="shared" si="232"/>
        <v/>
      </c>
      <c r="I1512" s="27" t="str">
        <f>IFERROR(VLOOKUP(H1512,vlookup!G$2:I$331,2,FALSE),"")</f>
        <v/>
      </c>
      <c r="J1512" s="27" t="str">
        <f>IFERROR(VLOOKUP(H1512,vlookup!G$2:I$331,3,FALSE),"")</f>
        <v/>
      </c>
      <c r="K1512" s="5"/>
      <c r="L1512" s="6"/>
      <c r="M1512" s="6"/>
      <c r="N1512" s="6"/>
      <c r="O1512" s="6"/>
      <c r="P1512" s="6"/>
      <c r="Q1512" s="14" t="str">
        <f t="shared" si="233"/>
        <v/>
      </c>
      <c r="R1512" s="5"/>
      <c r="S1512" s="6"/>
      <c r="T1512" s="6"/>
      <c r="U1512" s="5"/>
      <c r="V1512" s="45">
        <f t="shared" si="234"/>
        <v>0</v>
      </c>
      <c r="W1512" s="45">
        <f t="shared" si="235"/>
        <v>0</v>
      </c>
      <c r="X1512" s="45" t="e">
        <f t="shared" si="236"/>
        <v>#VALUE!</v>
      </c>
      <c r="Y1512" s="45">
        <f>IFERROR(VALUE(V1512),VLOOKUP(V1512,DayReplace[],2,0))</f>
        <v>0</v>
      </c>
      <c r="Z1512" s="45">
        <f>IF(V1512=0,1,
IF(OR(AND(COUNTIF(Table12[Normal and Leap Years],X1512),AA1512=3,Y1512=30),
AND(COUNTIF(Table9[MM Year],X1512),COUNTIF(Table13[Always 29-Day Months],AA1512),Y1512=30)),Y1512
-1,Y1512))</f>
        <v>1</v>
      </c>
      <c r="AA1512" s="45">
        <f>IFERROR(VALUE(W1512),VLOOKUP(W1512,MonthReplace[],2,0))</f>
        <v>0</v>
      </c>
      <c r="AB1512" s="45" t="e">
        <f>IF(COUNTIF(Table9[MM Year],X1512),VLOOKUP(AA1512,MonthSerial[],VLOOKUP(X1512,Table9[],3,0)+2,0),DATE(X1512,AA1512,0)-AC1512)</f>
        <v>#VALUE!</v>
      </c>
      <c r="AC1512" s="45" t="e">
        <f>IF(COUNTIF(Table9[MM Year],X1512),
VLOOKUP(X1512,Table9[],5,0),
DATE(X1512,1,0))</f>
        <v>#VALUE!</v>
      </c>
      <c r="AD1512" s="46" t="e">
        <f>IF(AA1512=0,DATE(YEAR(AC1512+1),7,16),
IF(V1512=0,IF(COUNTIF(Table9[MM Year],X1512),AC1512+AB1512+Z1512+15-DAY(AC1512+AB1512+Z1512+15)+16,AC1512+AB1512+Z1512-DAY(AC1512+AB1512+Z1512)+16),
IF(COUNTIF(Table9[MM Year],X1512),
IF(AC1512+AB1512+Z1512&lt;VLOOKUP(X1512,Table9[],7,0),AC1512
+AB1512+Z1512+VLOOKUP(X1512,Table9[],4,0),AC1512+AB1512+Z1512),AC1512
+AB1512+Z1512)))</f>
        <v>#VALUE!</v>
      </c>
      <c r="AE1512" s="42"/>
      <c r="AF1512" s="15" t="str">
        <f>IFERROR(IF(COUNTIF(Table9[MM Year],X1512),
IF(AD1512&lt;VLOOKUP(X1512,Table9[],7,0),AD1512
+VLOOKUP(X1512,Table9[],4,0),AD1512),AD1512
),"")</f>
        <v/>
      </c>
      <c r="AG1512" s="5"/>
      <c r="AH1512" s="5"/>
      <c r="AI1512" s="5"/>
      <c r="AJ1512" s="6"/>
      <c r="AK1512" s="6"/>
      <c r="AL1512" s="12" t="str">
        <f t="shared" si="237"/>
        <v/>
      </c>
      <c r="AM1512" s="5"/>
      <c r="AN1512" s="27" t="str">
        <f t="shared" si="238"/>
        <v/>
      </c>
      <c r="AO1512" s="5"/>
      <c r="AP1512" s="5"/>
      <c r="AQ1512" s="6"/>
      <c r="AR1512" s="12" t="str">
        <f t="shared" si="239"/>
        <v/>
      </c>
      <c r="AS1512" s="6"/>
      <c r="AT1512" s="5"/>
      <c r="AU1512" s="53"/>
      <c r="AV1512" s="53"/>
      <c r="AW1512" s="54"/>
      <c r="AX1512" s="15" t="str">
        <f t="shared" si="240"/>
        <v/>
      </c>
      <c r="AY1512" s="5"/>
      <c r="AZ1512" s="27" t="str">
        <f>IFERROR(VLOOKUP(AY1512,vlookup!A$2:I$331,2,FALSE),"")</f>
        <v/>
      </c>
      <c r="BA1512" s="27" t="str">
        <f>IFERROR(VLOOKUP(AY1512,vlookup!A$2:I$331,3,FALSE),"")</f>
        <v/>
      </c>
      <c r="BB1512" s="5"/>
      <c r="BC1512" s="27" t="str">
        <f>IFERROR(VLOOKUP(BB1512,vlookup!D$2:E$331,2,FALSE),"")</f>
        <v/>
      </c>
      <c r="BD1512" s="5"/>
      <c r="BE1512" s="27" t="str">
        <f t="shared" si="241"/>
        <v/>
      </c>
      <c r="BF1512" s="27" t="str">
        <f>IFERROR(VLOOKUP(BE1512,vlookup!G$2:I$331,2,FALSE),"")</f>
        <v/>
      </c>
      <c r="BG1512" s="27" t="str">
        <f>IFERROR(VLOOKUP(BE1512,vlookup!G$2:I$331,3,FALSE),"")</f>
        <v/>
      </c>
      <c r="BH1512" s="5"/>
      <c r="BI1512" s="6"/>
      <c r="BJ1512" s="6"/>
      <c r="BK1512" s="6"/>
      <c r="BL1512" s="6"/>
    </row>
    <row r="1513" spans="1:64">
      <c r="A1513" s="4"/>
      <c r="B1513" s="5"/>
      <c r="C1513" s="27" t="str">
        <f>IFERROR(VLOOKUP(B1513,vlookup!A$2:I$331,2,FALSE),"")</f>
        <v/>
      </c>
      <c r="D1513" s="27" t="str">
        <f>IFERROR(VLOOKUP(B1513,vlookup!A$2:I$331,3,FALSE),"")</f>
        <v/>
      </c>
      <c r="E1513" s="5"/>
      <c r="F1513" s="27" t="str">
        <f>IFERROR(VLOOKUP(E1513,vlookup!D$2:E$331,2,FALSE),"")</f>
        <v/>
      </c>
      <c r="G1513" s="5"/>
      <c r="H1513" s="27" t="str">
        <f t="shared" si="232"/>
        <v/>
      </c>
      <c r="I1513" s="27" t="str">
        <f>IFERROR(VLOOKUP(H1513,vlookup!G$2:I$331,2,FALSE),"")</f>
        <v/>
      </c>
      <c r="J1513" s="27" t="str">
        <f>IFERROR(VLOOKUP(H1513,vlookup!G$2:I$331,3,FALSE),"")</f>
        <v/>
      </c>
      <c r="K1513" s="5"/>
      <c r="L1513" s="6"/>
      <c r="M1513" s="6"/>
      <c r="N1513" s="6"/>
      <c r="O1513" s="6"/>
      <c r="P1513" s="6"/>
      <c r="Q1513" s="14" t="str">
        <f t="shared" si="233"/>
        <v/>
      </c>
      <c r="R1513" s="5"/>
      <c r="S1513" s="6"/>
      <c r="T1513" s="6"/>
      <c r="U1513" s="5"/>
      <c r="V1513" s="45">
        <f t="shared" si="234"/>
        <v>0</v>
      </c>
      <c r="W1513" s="45">
        <f t="shared" si="235"/>
        <v>0</v>
      </c>
      <c r="X1513" s="45" t="e">
        <f t="shared" si="236"/>
        <v>#VALUE!</v>
      </c>
      <c r="Y1513" s="45">
        <f>IFERROR(VALUE(V1513),VLOOKUP(V1513,DayReplace[],2,0))</f>
        <v>0</v>
      </c>
      <c r="Z1513" s="45">
        <f>IF(V1513=0,1,
IF(OR(AND(COUNTIF(Table12[Normal and Leap Years],X1513),AA1513=3,Y1513=30),
AND(COUNTIF(Table9[MM Year],X1513),COUNTIF(Table13[Always 29-Day Months],AA1513),Y1513=30)),Y1513
-1,Y1513))</f>
        <v>1</v>
      </c>
      <c r="AA1513" s="45">
        <f>IFERROR(VALUE(W1513),VLOOKUP(W1513,MonthReplace[],2,0))</f>
        <v>0</v>
      </c>
      <c r="AB1513" s="45" t="e">
        <f>IF(COUNTIF(Table9[MM Year],X1513),VLOOKUP(AA1513,MonthSerial[],VLOOKUP(X1513,Table9[],3,0)+2,0),DATE(X1513,AA1513,0)-AC1513)</f>
        <v>#VALUE!</v>
      </c>
      <c r="AC1513" s="45" t="e">
        <f>IF(COUNTIF(Table9[MM Year],X1513),
VLOOKUP(X1513,Table9[],5,0),
DATE(X1513,1,0))</f>
        <v>#VALUE!</v>
      </c>
      <c r="AD1513" s="46" t="e">
        <f>IF(AA1513=0,DATE(YEAR(AC1513+1),7,16),
IF(V1513=0,IF(COUNTIF(Table9[MM Year],X1513),AC1513+AB1513+Z1513+15-DAY(AC1513+AB1513+Z1513+15)+16,AC1513+AB1513+Z1513-DAY(AC1513+AB1513+Z1513)+16),
IF(COUNTIF(Table9[MM Year],X1513),
IF(AC1513+AB1513+Z1513&lt;VLOOKUP(X1513,Table9[],7,0),AC1513
+AB1513+Z1513+VLOOKUP(X1513,Table9[],4,0),AC1513+AB1513+Z1513),AC1513
+AB1513+Z1513)))</f>
        <v>#VALUE!</v>
      </c>
      <c r="AE1513" s="42"/>
      <c r="AF1513" s="15" t="str">
        <f>IFERROR(IF(COUNTIF(Table9[MM Year],X1513),
IF(AD1513&lt;VLOOKUP(X1513,Table9[],7,0),AD1513
+VLOOKUP(X1513,Table9[],4,0),AD1513),AD1513
),"")</f>
        <v/>
      </c>
      <c r="AG1513" s="5"/>
      <c r="AH1513" s="5"/>
      <c r="AI1513" s="5"/>
      <c r="AJ1513" s="6"/>
      <c r="AK1513" s="6"/>
      <c r="AL1513" s="12" t="str">
        <f t="shared" si="237"/>
        <v/>
      </c>
      <c r="AM1513" s="5"/>
      <c r="AN1513" s="27" t="str">
        <f t="shared" si="238"/>
        <v/>
      </c>
      <c r="AO1513" s="5"/>
      <c r="AP1513" s="5"/>
      <c r="AQ1513" s="6"/>
      <c r="AR1513" s="12" t="str">
        <f t="shared" si="239"/>
        <v/>
      </c>
      <c r="AS1513" s="6"/>
      <c r="AT1513" s="5"/>
      <c r="AU1513" s="53"/>
      <c r="AV1513" s="53"/>
      <c r="AW1513" s="54"/>
      <c r="AX1513" s="15" t="str">
        <f t="shared" si="240"/>
        <v/>
      </c>
      <c r="AY1513" s="5"/>
      <c r="AZ1513" s="27" t="str">
        <f>IFERROR(VLOOKUP(AY1513,vlookup!A$2:I$331,2,FALSE),"")</f>
        <v/>
      </c>
      <c r="BA1513" s="27" t="str">
        <f>IFERROR(VLOOKUP(AY1513,vlookup!A$2:I$331,3,FALSE),"")</f>
        <v/>
      </c>
      <c r="BB1513" s="5"/>
      <c r="BC1513" s="27" t="str">
        <f>IFERROR(VLOOKUP(BB1513,vlookup!D$2:E$331,2,FALSE),"")</f>
        <v/>
      </c>
      <c r="BD1513" s="5"/>
      <c r="BE1513" s="27" t="str">
        <f t="shared" si="241"/>
        <v/>
      </c>
      <c r="BF1513" s="27" t="str">
        <f>IFERROR(VLOOKUP(BE1513,vlookup!G$2:I$331,2,FALSE),"")</f>
        <v/>
      </c>
      <c r="BG1513" s="27" t="str">
        <f>IFERROR(VLOOKUP(BE1513,vlookup!G$2:I$331,3,FALSE),"")</f>
        <v/>
      </c>
      <c r="BH1513" s="5"/>
      <c r="BI1513" s="6"/>
      <c r="BJ1513" s="6"/>
      <c r="BK1513" s="6"/>
      <c r="BL1513" s="6"/>
    </row>
    <row r="1514" spans="1:64">
      <c r="A1514" s="4"/>
      <c r="B1514" s="5"/>
      <c r="C1514" s="27" t="str">
        <f>IFERROR(VLOOKUP(B1514,vlookup!A$2:I$331,2,FALSE),"")</f>
        <v/>
      </c>
      <c r="D1514" s="27" t="str">
        <f>IFERROR(VLOOKUP(B1514,vlookup!A$2:I$331,3,FALSE),"")</f>
        <v/>
      </c>
      <c r="E1514" s="5"/>
      <c r="F1514" s="27" t="str">
        <f>IFERROR(VLOOKUP(E1514,vlookup!D$2:E$331,2,FALSE),"")</f>
        <v/>
      </c>
      <c r="G1514" s="5"/>
      <c r="H1514" s="27" t="str">
        <f t="shared" si="232"/>
        <v/>
      </c>
      <c r="I1514" s="27" t="str">
        <f>IFERROR(VLOOKUP(H1514,vlookup!G$2:I$331,2,FALSE),"")</f>
        <v/>
      </c>
      <c r="J1514" s="27" t="str">
        <f>IFERROR(VLOOKUP(H1514,vlookup!G$2:I$331,3,FALSE),"")</f>
        <v/>
      </c>
      <c r="K1514" s="5"/>
      <c r="L1514" s="6"/>
      <c r="M1514" s="6"/>
      <c r="N1514" s="6"/>
      <c r="O1514" s="6"/>
      <c r="P1514" s="6"/>
      <c r="Q1514" s="14" t="str">
        <f t="shared" si="233"/>
        <v/>
      </c>
      <c r="R1514" s="5"/>
      <c r="S1514" s="6"/>
      <c r="T1514" s="6"/>
      <c r="U1514" s="5"/>
      <c r="V1514" s="45">
        <f t="shared" si="234"/>
        <v>0</v>
      </c>
      <c r="W1514" s="45">
        <f t="shared" si="235"/>
        <v>0</v>
      </c>
      <c r="X1514" s="45" t="e">
        <f t="shared" si="236"/>
        <v>#VALUE!</v>
      </c>
      <c r="Y1514" s="45">
        <f>IFERROR(VALUE(V1514),VLOOKUP(V1514,DayReplace[],2,0))</f>
        <v>0</v>
      </c>
      <c r="Z1514" s="45">
        <f>IF(V1514=0,1,
IF(OR(AND(COUNTIF(Table12[Normal and Leap Years],X1514),AA1514=3,Y1514=30),
AND(COUNTIF(Table9[MM Year],X1514),COUNTIF(Table13[Always 29-Day Months],AA1514),Y1514=30)),Y1514
-1,Y1514))</f>
        <v>1</v>
      </c>
      <c r="AA1514" s="45">
        <f>IFERROR(VALUE(W1514),VLOOKUP(W1514,MonthReplace[],2,0))</f>
        <v>0</v>
      </c>
      <c r="AB1514" s="45" t="e">
        <f>IF(COUNTIF(Table9[MM Year],X1514),VLOOKUP(AA1514,MonthSerial[],VLOOKUP(X1514,Table9[],3,0)+2,0),DATE(X1514,AA1514,0)-AC1514)</f>
        <v>#VALUE!</v>
      </c>
      <c r="AC1514" s="45" t="e">
        <f>IF(COUNTIF(Table9[MM Year],X1514),
VLOOKUP(X1514,Table9[],5,0),
DATE(X1514,1,0))</f>
        <v>#VALUE!</v>
      </c>
      <c r="AD1514" s="46" t="e">
        <f>IF(AA1514=0,DATE(YEAR(AC1514+1),7,16),
IF(V1514=0,IF(COUNTIF(Table9[MM Year],X1514),AC1514+AB1514+Z1514+15-DAY(AC1514+AB1514+Z1514+15)+16,AC1514+AB1514+Z1514-DAY(AC1514+AB1514+Z1514)+16),
IF(COUNTIF(Table9[MM Year],X1514),
IF(AC1514+AB1514+Z1514&lt;VLOOKUP(X1514,Table9[],7,0),AC1514
+AB1514+Z1514+VLOOKUP(X1514,Table9[],4,0),AC1514+AB1514+Z1514),AC1514
+AB1514+Z1514)))</f>
        <v>#VALUE!</v>
      </c>
      <c r="AE1514" s="42"/>
      <c r="AF1514" s="15" t="str">
        <f>IFERROR(IF(COUNTIF(Table9[MM Year],X1514),
IF(AD1514&lt;VLOOKUP(X1514,Table9[],7,0),AD1514
+VLOOKUP(X1514,Table9[],4,0),AD1514),AD1514
),"")</f>
        <v/>
      </c>
      <c r="AG1514" s="5"/>
      <c r="AH1514" s="5"/>
      <c r="AI1514" s="5"/>
      <c r="AJ1514" s="6"/>
      <c r="AK1514" s="6"/>
      <c r="AL1514" s="12" t="str">
        <f t="shared" si="237"/>
        <v/>
      </c>
      <c r="AM1514" s="5"/>
      <c r="AN1514" s="27" t="str">
        <f t="shared" si="238"/>
        <v/>
      </c>
      <c r="AO1514" s="5"/>
      <c r="AP1514" s="5"/>
      <c r="AQ1514" s="6"/>
      <c r="AR1514" s="12" t="str">
        <f t="shared" si="239"/>
        <v/>
      </c>
      <c r="AS1514" s="6"/>
      <c r="AT1514" s="5"/>
      <c r="AU1514" s="53"/>
      <c r="AV1514" s="53"/>
      <c r="AW1514" s="54"/>
      <c r="AX1514" s="15" t="str">
        <f t="shared" si="240"/>
        <v/>
      </c>
      <c r="AY1514" s="5"/>
      <c r="AZ1514" s="27" t="str">
        <f>IFERROR(VLOOKUP(AY1514,vlookup!A$2:I$331,2,FALSE),"")</f>
        <v/>
      </c>
      <c r="BA1514" s="27" t="str">
        <f>IFERROR(VLOOKUP(AY1514,vlookup!A$2:I$331,3,FALSE),"")</f>
        <v/>
      </c>
      <c r="BB1514" s="5"/>
      <c r="BC1514" s="27" t="str">
        <f>IFERROR(VLOOKUP(BB1514,vlookup!D$2:E$331,2,FALSE),"")</f>
        <v/>
      </c>
      <c r="BD1514" s="5"/>
      <c r="BE1514" s="27" t="str">
        <f t="shared" si="241"/>
        <v/>
      </c>
      <c r="BF1514" s="27" t="str">
        <f>IFERROR(VLOOKUP(BE1514,vlookup!G$2:I$331,2,FALSE),"")</f>
        <v/>
      </c>
      <c r="BG1514" s="27" t="str">
        <f>IFERROR(VLOOKUP(BE1514,vlookup!G$2:I$331,3,FALSE),"")</f>
        <v/>
      </c>
      <c r="BH1514" s="5"/>
      <c r="BI1514" s="6"/>
      <c r="BJ1514" s="6"/>
      <c r="BK1514" s="6"/>
      <c r="BL1514" s="6"/>
    </row>
    <row r="1515" spans="1:64">
      <c r="A1515" s="4"/>
      <c r="B1515" s="5"/>
      <c r="C1515" s="27" t="str">
        <f>IFERROR(VLOOKUP(B1515,vlookup!A$2:I$331,2,FALSE),"")</f>
        <v/>
      </c>
      <c r="D1515" s="27" t="str">
        <f>IFERROR(VLOOKUP(B1515,vlookup!A$2:I$331,3,FALSE),"")</f>
        <v/>
      </c>
      <c r="E1515" s="5"/>
      <c r="F1515" s="27" t="str">
        <f>IFERROR(VLOOKUP(E1515,vlookup!D$2:E$331,2,FALSE),"")</f>
        <v/>
      </c>
      <c r="G1515" s="5"/>
      <c r="H1515" s="27" t="str">
        <f t="shared" si="232"/>
        <v/>
      </c>
      <c r="I1515" s="27" t="str">
        <f>IFERROR(VLOOKUP(H1515,vlookup!G$2:I$331,2,FALSE),"")</f>
        <v/>
      </c>
      <c r="J1515" s="27" t="str">
        <f>IFERROR(VLOOKUP(H1515,vlookup!G$2:I$331,3,FALSE),"")</f>
        <v/>
      </c>
      <c r="K1515" s="5"/>
      <c r="L1515" s="6"/>
      <c r="M1515" s="6"/>
      <c r="N1515" s="6"/>
      <c r="O1515" s="6"/>
      <c r="P1515" s="6"/>
      <c r="Q1515" s="14" t="str">
        <f t="shared" si="233"/>
        <v/>
      </c>
      <c r="R1515" s="5"/>
      <c r="S1515" s="6"/>
      <c r="T1515" s="6"/>
      <c r="U1515" s="5"/>
      <c r="V1515" s="45">
        <f t="shared" si="234"/>
        <v>0</v>
      </c>
      <c r="W1515" s="45">
        <f t="shared" si="235"/>
        <v>0</v>
      </c>
      <c r="X1515" s="45" t="e">
        <f t="shared" si="236"/>
        <v>#VALUE!</v>
      </c>
      <c r="Y1515" s="45">
        <f>IFERROR(VALUE(V1515),VLOOKUP(V1515,DayReplace[],2,0))</f>
        <v>0</v>
      </c>
      <c r="Z1515" s="45">
        <f>IF(V1515=0,1,
IF(OR(AND(COUNTIF(Table12[Normal and Leap Years],X1515),AA1515=3,Y1515=30),
AND(COUNTIF(Table9[MM Year],X1515),COUNTIF(Table13[Always 29-Day Months],AA1515),Y1515=30)),Y1515
-1,Y1515))</f>
        <v>1</v>
      </c>
      <c r="AA1515" s="45">
        <f>IFERROR(VALUE(W1515),VLOOKUP(W1515,MonthReplace[],2,0))</f>
        <v>0</v>
      </c>
      <c r="AB1515" s="45" t="e">
        <f>IF(COUNTIF(Table9[MM Year],X1515),VLOOKUP(AA1515,MonthSerial[],VLOOKUP(X1515,Table9[],3,0)+2,0),DATE(X1515,AA1515,0)-AC1515)</f>
        <v>#VALUE!</v>
      </c>
      <c r="AC1515" s="45" t="e">
        <f>IF(COUNTIF(Table9[MM Year],X1515),
VLOOKUP(X1515,Table9[],5,0),
DATE(X1515,1,0))</f>
        <v>#VALUE!</v>
      </c>
      <c r="AD1515" s="46" t="e">
        <f>IF(AA1515=0,DATE(YEAR(AC1515+1),7,16),
IF(V1515=0,IF(COUNTIF(Table9[MM Year],X1515),AC1515+AB1515+Z1515+15-DAY(AC1515+AB1515+Z1515+15)+16,AC1515+AB1515+Z1515-DAY(AC1515+AB1515+Z1515)+16),
IF(COUNTIF(Table9[MM Year],X1515),
IF(AC1515+AB1515+Z1515&lt;VLOOKUP(X1515,Table9[],7,0),AC1515
+AB1515+Z1515+VLOOKUP(X1515,Table9[],4,0),AC1515+AB1515+Z1515),AC1515
+AB1515+Z1515)))</f>
        <v>#VALUE!</v>
      </c>
      <c r="AE1515" s="42"/>
      <c r="AF1515" s="15" t="str">
        <f>IFERROR(IF(COUNTIF(Table9[MM Year],X1515),
IF(AD1515&lt;VLOOKUP(X1515,Table9[],7,0),AD1515
+VLOOKUP(X1515,Table9[],4,0),AD1515),AD1515
),"")</f>
        <v/>
      </c>
      <c r="AG1515" s="5"/>
      <c r="AH1515" s="5"/>
      <c r="AI1515" s="5"/>
      <c r="AJ1515" s="6"/>
      <c r="AK1515" s="6"/>
      <c r="AL1515" s="12" t="str">
        <f t="shared" si="237"/>
        <v/>
      </c>
      <c r="AM1515" s="5"/>
      <c r="AN1515" s="27" t="str">
        <f t="shared" si="238"/>
        <v/>
      </c>
      <c r="AO1515" s="5"/>
      <c r="AP1515" s="5"/>
      <c r="AQ1515" s="6"/>
      <c r="AR1515" s="12" t="str">
        <f t="shared" si="239"/>
        <v/>
      </c>
      <c r="AS1515" s="6"/>
      <c r="AT1515" s="5"/>
      <c r="AU1515" s="53"/>
      <c r="AV1515" s="53"/>
      <c r="AW1515" s="54"/>
      <c r="AX1515" s="15" t="str">
        <f t="shared" si="240"/>
        <v/>
      </c>
      <c r="AY1515" s="5"/>
      <c r="AZ1515" s="27" t="str">
        <f>IFERROR(VLOOKUP(AY1515,vlookup!A$2:I$331,2,FALSE),"")</f>
        <v/>
      </c>
      <c r="BA1515" s="27" t="str">
        <f>IFERROR(VLOOKUP(AY1515,vlookup!A$2:I$331,3,FALSE),"")</f>
        <v/>
      </c>
      <c r="BB1515" s="5"/>
      <c r="BC1515" s="27" t="str">
        <f>IFERROR(VLOOKUP(BB1515,vlookup!D$2:E$331,2,FALSE),"")</f>
        <v/>
      </c>
      <c r="BD1515" s="5"/>
      <c r="BE1515" s="27" t="str">
        <f t="shared" si="241"/>
        <v/>
      </c>
      <c r="BF1515" s="27" t="str">
        <f>IFERROR(VLOOKUP(BE1515,vlookup!G$2:I$331,2,FALSE),"")</f>
        <v/>
      </c>
      <c r="BG1515" s="27" t="str">
        <f>IFERROR(VLOOKUP(BE1515,vlookup!G$2:I$331,3,FALSE),"")</f>
        <v/>
      </c>
      <c r="BH1515" s="5"/>
      <c r="BI1515" s="6"/>
      <c r="BJ1515" s="6"/>
      <c r="BK1515" s="6"/>
      <c r="BL1515" s="6"/>
    </row>
    <row r="1516" spans="1:64">
      <c r="A1516" s="4"/>
      <c r="B1516" s="5"/>
      <c r="C1516" s="27" t="str">
        <f>IFERROR(VLOOKUP(B1516,vlookup!A$2:I$331,2,FALSE),"")</f>
        <v/>
      </c>
      <c r="D1516" s="27" t="str">
        <f>IFERROR(VLOOKUP(B1516,vlookup!A$2:I$331,3,FALSE),"")</f>
        <v/>
      </c>
      <c r="E1516" s="5"/>
      <c r="F1516" s="27" t="str">
        <f>IFERROR(VLOOKUP(E1516,vlookup!D$2:E$331,2,FALSE),"")</f>
        <v/>
      </c>
      <c r="G1516" s="5"/>
      <c r="H1516" s="27" t="str">
        <f t="shared" si="232"/>
        <v/>
      </c>
      <c r="I1516" s="27" t="str">
        <f>IFERROR(VLOOKUP(H1516,vlookup!G$2:I$331,2,FALSE),"")</f>
        <v/>
      </c>
      <c r="J1516" s="27" t="str">
        <f>IFERROR(VLOOKUP(H1516,vlookup!G$2:I$331,3,FALSE),"")</f>
        <v/>
      </c>
      <c r="K1516" s="5"/>
      <c r="L1516" s="6"/>
      <c r="M1516" s="6"/>
      <c r="N1516" s="6"/>
      <c r="O1516" s="6"/>
      <c r="P1516" s="6"/>
      <c r="Q1516" s="14" t="str">
        <f t="shared" si="233"/>
        <v/>
      </c>
      <c r="R1516" s="5"/>
      <c r="S1516" s="6"/>
      <c r="T1516" s="6"/>
      <c r="U1516" s="5"/>
      <c r="V1516" s="45">
        <f t="shared" si="234"/>
        <v>0</v>
      </c>
      <c r="W1516" s="45">
        <f t="shared" si="235"/>
        <v>0</v>
      </c>
      <c r="X1516" s="45" t="e">
        <f t="shared" si="236"/>
        <v>#VALUE!</v>
      </c>
      <c r="Y1516" s="45">
        <f>IFERROR(VALUE(V1516),VLOOKUP(V1516,DayReplace[],2,0))</f>
        <v>0</v>
      </c>
      <c r="Z1516" s="45">
        <f>IF(V1516=0,1,
IF(OR(AND(COUNTIF(Table12[Normal and Leap Years],X1516),AA1516=3,Y1516=30),
AND(COUNTIF(Table9[MM Year],X1516),COUNTIF(Table13[Always 29-Day Months],AA1516),Y1516=30)),Y1516
-1,Y1516))</f>
        <v>1</v>
      </c>
      <c r="AA1516" s="45">
        <f>IFERROR(VALUE(W1516),VLOOKUP(W1516,MonthReplace[],2,0))</f>
        <v>0</v>
      </c>
      <c r="AB1516" s="45" t="e">
        <f>IF(COUNTIF(Table9[MM Year],X1516),VLOOKUP(AA1516,MonthSerial[],VLOOKUP(X1516,Table9[],3,0)+2,0),DATE(X1516,AA1516,0)-AC1516)</f>
        <v>#VALUE!</v>
      </c>
      <c r="AC1516" s="45" t="e">
        <f>IF(COUNTIF(Table9[MM Year],X1516),
VLOOKUP(X1516,Table9[],5,0),
DATE(X1516,1,0))</f>
        <v>#VALUE!</v>
      </c>
      <c r="AD1516" s="46" t="e">
        <f>IF(AA1516=0,DATE(YEAR(AC1516+1),7,16),
IF(V1516=0,IF(COUNTIF(Table9[MM Year],X1516),AC1516+AB1516+Z1516+15-DAY(AC1516+AB1516+Z1516+15)+16,AC1516+AB1516+Z1516-DAY(AC1516+AB1516+Z1516)+16),
IF(COUNTIF(Table9[MM Year],X1516),
IF(AC1516+AB1516+Z1516&lt;VLOOKUP(X1516,Table9[],7,0),AC1516
+AB1516+Z1516+VLOOKUP(X1516,Table9[],4,0),AC1516+AB1516+Z1516),AC1516
+AB1516+Z1516)))</f>
        <v>#VALUE!</v>
      </c>
      <c r="AE1516" s="42"/>
      <c r="AF1516" s="15" t="str">
        <f>IFERROR(IF(COUNTIF(Table9[MM Year],X1516),
IF(AD1516&lt;VLOOKUP(X1516,Table9[],7,0),AD1516
+VLOOKUP(X1516,Table9[],4,0),AD1516),AD1516
),"")</f>
        <v/>
      </c>
      <c r="AG1516" s="5"/>
      <c r="AH1516" s="5"/>
      <c r="AI1516" s="5"/>
      <c r="AJ1516" s="6"/>
      <c r="AK1516" s="6"/>
      <c r="AL1516" s="12" t="str">
        <f t="shared" si="237"/>
        <v/>
      </c>
      <c r="AM1516" s="5"/>
      <c r="AN1516" s="27" t="str">
        <f t="shared" si="238"/>
        <v/>
      </c>
      <c r="AO1516" s="5"/>
      <c r="AP1516" s="5"/>
      <c r="AQ1516" s="6"/>
      <c r="AR1516" s="12" t="str">
        <f t="shared" si="239"/>
        <v/>
      </c>
      <c r="AS1516" s="6"/>
      <c r="AT1516" s="5"/>
      <c r="AU1516" s="53"/>
      <c r="AV1516" s="53"/>
      <c r="AW1516" s="54"/>
      <c r="AX1516" s="15" t="str">
        <f t="shared" si="240"/>
        <v/>
      </c>
      <c r="AY1516" s="5"/>
      <c r="AZ1516" s="27" t="str">
        <f>IFERROR(VLOOKUP(AY1516,vlookup!A$2:I$331,2,FALSE),"")</f>
        <v/>
      </c>
      <c r="BA1516" s="27" t="str">
        <f>IFERROR(VLOOKUP(AY1516,vlookup!A$2:I$331,3,FALSE),"")</f>
        <v/>
      </c>
      <c r="BB1516" s="5"/>
      <c r="BC1516" s="27" t="str">
        <f>IFERROR(VLOOKUP(BB1516,vlookup!D$2:E$331,2,FALSE),"")</f>
        <v/>
      </c>
      <c r="BD1516" s="5"/>
      <c r="BE1516" s="27" t="str">
        <f t="shared" si="241"/>
        <v/>
      </c>
      <c r="BF1516" s="27" t="str">
        <f>IFERROR(VLOOKUP(BE1516,vlookup!G$2:I$331,2,FALSE),"")</f>
        <v/>
      </c>
      <c r="BG1516" s="27" t="str">
        <f>IFERROR(VLOOKUP(BE1516,vlookup!G$2:I$331,3,FALSE),"")</f>
        <v/>
      </c>
      <c r="BH1516" s="5"/>
      <c r="BI1516" s="6"/>
      <c r="BJ1516" s="6"/>
      <c r="BK1516" s="6"/>
      <c r="BL1516" s="6"/>
    </row>
    <row r="1517" spans="1:64">
      <c r="A1517" s="4"/>
      <c r="B1517" s="5"/>
      <c r="C1517" s="27" t="str">
        <f>IFERROR(VLOOKUP(B1517,vlookup!A$2:I$331,2,FALSE),"")</f>
        <v/>
      </c>
      <c r="D1517" s="27" t="str">
        <f>IFERROR(VLOOKUP(B1517,vlookup!A$2:I$331,3,FALSE),"")</f>
        <v/>
      </c>
      <c r="E1517" s="5"/>
      <c r="F1517" s="27" t="str">
        <f>IFERROR(VLOOKUP(E1517,vlookup!D$2:E$331,2,FALSE),"")</f>
        <v/>
      </c>
      <c r="G1517" s="5"/>
      <c r="H1517" s="27" t="str">
        <f t="shared" si="232"/>
        <v/>
      </c>
      <c r="I1517" s="27" t="str">
        <f>IFERROR(VLOOKUP(H1517,vlookup!G$2:I$331,2,FALSE),"")</f>
        <v/>
      </c>
      <c r="J1517" s="27" t="str">
        <f>IFERROR(VLOOKUP(H1517,vlookup!G$2:I$331,3,FALSE),"")</f>
        <v/>
      </c>
      <c r="K1517" s="5"/>
      <c r="L1517" s="6"/>
      <c r="M1517" s="6"/>
      <c r="N1517" s="6"/>
      <c r="O1517" s="6"/>
      <c r="P1517" s="6"/>
      <c r="Q1517" s="14" t="str">
        <f t="shared" si="233"/>
        <v/>
      </c>
      <c r="R1517" s="5"/>
      <c r="S1517" s="6"/>
      <c r="T1517" s="6"/>
      <c r="U1517" s="5"/>
      <c r="V1517" s="45">
        <f t="shared" si="234"/>
        <v>0</v>
      </c>
      <c r="W1517" s="45">
        <f t="shared" si="235"/>
        <v>0</v>
      </c>
      <c r="X1517" s="45" t="e">
        <f t="shared" si="236"/>
        <v>#VALUE!</v>
      </c>
      <c r="Y1517" s="45">
        <f>IFERROR(VALUE(V1517),VLOOKUP(V1517,DayReplace[],2,0))</f>
        <v>0</v>
      </c>
      <c r="Z1517" s="45">
        <f>IF(V1517=0,1,
IF(OR(AND(COUNTIF(Table12[Normal and Leap Years],X1517),AA1517=3,Y1517=30),
AND(COUNTIF(Table9[MM Year],X1517),COUNTIF(Table13[Always 29-Day Months],AA1517),Y1517=30)),Y1517
-1,Y1517))</f>
        <v>1</v>
      </c>
      <c r="AA1517" s="45">
        <f>IFERROR(VALUE(W1517),VLOOKUP(W1517,MonthReplace[],2,0))</f>
        <v>0</v>
      </c>
      <c r="AB1517" s="45" t="e">
        <f>IF(COUNTIF(Table9[MM Year],X1517),VLOOKUP(AA1517,MonthSerial[],VLOOKUP(X1517,Table9[],3,0)+2,0),DATE(X1517,AA1517,0)-AC1517)</f>
        <v>#VALUE!</v>
      </c>
      <c r="AC1517" s="45" t="e">
        <f>IF(COUNTIF(Table9[MM Year],X1517),
VLOOKUP(X1517,Table9[],5,0),
DATE(X1517,1,0))</f>
        <v>#VALUE!</v>
      </c>
      <c r="AD1517" s="46" t="e">
        <f>IF(AA1517=0,DATE(YEAR(AC1517+1),7,16),
IF(V1517=0,IF(COUNTIF(Table9[MM Year],X1517),AC1517+AB1517+Z1517+15-DAY(AC1517+AB1517+Z1517+15)+16,AC1517+AB1517+Z1517-DAY(AC1517+AB1517+Z1517)+16),
IF(COUNTIF(Table9[MM Year],X1517),
IF(AC1517+AB1517+Z1517&lt;VLOOKUP(X1517,Table9[],7,0),AC1517
+AB1517+Z1517+VLOOKUP(X1517,Table9[],4,0),AC1517+AB1517+Z1517),AC1517
+AB1517+Z1517)))</f>
        <v>#VALUE!</v>
      </c>
      <c r="AE1517" s="42"/>
      <c r="AF1517" s="15" t="str">
        <f>IFERROR(IF(COUNTIF(Table9[MM Year],X1517),
IF(AD1517&lt;VLOOKUP(X1517,Table9[],7,0),AD1517
+VLOOKUP(X1517,Table9[],4,0),AD1517),AD1517
),"")</f>
        <v/>
      </c>
      <c r="AG1517" s="5"/>
      <c r="AH1517" s="5"/>
      <c r="AI1517" s="5"/>
      <c r="AJ1517" s="6"/>
      <c r="AK1517" s="6"/>
      <c r="AL1517" s="12" t="str">
        <f t="shared" si="237"/>
        <v/>
      </c>
      <c r="AM1517" s="5"/>
      <c r="AN1517" s="27" t="str">
        <f t="shared" si="238"/>
        <v/>
      </c>
      <c r="AO1517" s="5"/>
      <c r="AP1517" s="5"/>
      <c r="AQ1517" s="6"/>
      <c r="AR1517" s="12" t="str">
        <f t="shared" si="239"/>
        <v/>
      </c>
      <c r="AS1517" s="6"/>
      <c r="AT1517" s="5"/>
      <c r="AU1517" s="53"/>
      <c r="AV1517" s="53"/>
      <c r="AW1517" s="54"/>
      <c r="AX1517" s="15" t="str">
        <f t="shared" si="240"/>
        <v/>
      </c>
      <c r="AY1517" s="5"/>
      <c r="AZ1517" s="27" t="str">
        <f>IFERROR(VLOOKUP(AY1517,vlookup!A$2:I$331,2,FALSE),"")</f>
        <v/>
      </c>
      <c r="BA1517" s="27" t="str">
        <f>IFERROR(VLOOKUP(AY1517,vlookup!A$2:I$331,3,FALSE),"")</f>
        <v/>
      </c>
      <c r="BB1517" s="5"/>
      <c r="BC1517" s="27" t="str">
        <f>IFERROR(VLOOKUP(BB1517,vlookup!D$2:E$331,2,FALSE),"")</f>
        <v/>
      </c>
      <c r="BD1517" s="5"/>
      <c r="BE1517" s="27" t="str">
        <f t="shared" si="241"/>
        <v/>
      </c>
      <c r="BF1517" s="27" t="str">
        <f>IFERROR(VLOOKUP(BE1517,vlookup!G$2:I$331,2,FALSE),"")</f>
        <v/>
      </c>
      <c r="BG1517" s="27" t="str">
        <f>IFERROR(VLOOKUP(BE1517,vlookup!G$2:I$331,3,FALSE),"")</f>
        <v/>
      </c>
      <c r="BH1517" s="5"/>
      <c r="BI1517" s="6"/>
      <c r="BJ1517" s="6"/>
      <c r="BK1517" s="6"/>
      <c r="BL1517" s="6"/>
    </row>
    <row r="1518" spans="1:64">
      <c r="A1518" s="4"/>
      <c r="B1518" s="5"/>
      <c r="C1518" s="27" t="str">
        <f>IFERROR(VLOOKUP(B1518,vlookup!A$2:I$331,2,FALSE),"")</f>
        <v/>
      </c>
      <c r="D1518" s="27" t="str">
        <f>IFERROR(VLOOKUP(B1518,vlookup!A$2:I$331,3,FALSE),"")</f>
        <v/>
      </c>
      <c r="E1518" s="5"/>
      <c r="F1518" s="27" t="str">
        <f>IFERROR(VLOOKUP(E1518,vlookup!D$2:E$331,2,FALSE),"")</f>
        <v/>
      </c>
      <c r="G1518" s="5"/>
      <c r="H1518" s="27" t="str">
        <f t="shared" si="232"/>
        <v/>
      </c>
      <c r="I1518" s="27" t="str">
        <f>IFERROR(VLOOKUP(H1518,vlookup!G$2:I$331,2,FALSE),"")</f>
        <v/>
      </c>
      <c r="J1518" s="27" t="str">
        <f>IFERROR(VLOOKUP(H1518,vlookup!G$2:I$331,3,FALSE),"")</f>
        <v/>
      </c>
      <c r="K1518" s="5"/>
      <c r="L1518" s="6"/>
      <c r="M1518" s="6"/>
      <c r="N1518" s="6"/>
      <c r="O1518" s="6"/>
      <c r="P1518" s="6"/>
      <c r="Q1518" s="14" t="str">
        <f t="shared" si="233"/>
        <v/>
      </c>
      <c r="R1518" s="5"/>
      <c r="S1518" s="6"/>
      <c r="T1518" s="6"/>
      <c r="U1518" s="5"/>
      <c r="V1518" s="45">
        <f t="shared" si="234"/>
        <v>0</v>
      </c>
      <c r="W1518" s="45">
        <f t="shared" si="235"/>
        <v>0</v>
      </c>
      <c r="X1518" s="45" t="e">
        <f t="shared" si="236"/>
        <v>#VALUE!</v>
      </c>
      <c r="Y1518" s="45">
        <f>IFERROR(VALUE(V1518),VLOOKUP(V1518,DayReplace[],2,0))</f>
        <v>0</v>
      </c>
      <c r="Z1518" s="45">
        <f>IF(V1518=0,1,
IF(OR(AND(COUNTIF(Table12[Normal and Leap Years],X1518),AA1518=3,Y1518=30),
AND(COUNTIF(Table9[MM Year],X1518),COUNTIF(Table13[Always 29-Day Months],AA1518),Y1518=30)),Y1518
-1,Y1518))</f>
        <v>1</v>
      </c>
      <c r="AA1518" s="45">
        <f>IFERROR(VALUE(W1518),VLOOKUP(W1518,MonthReplace[],2,0))</f>
        <v>0</v>
      </c>
      <c r="AB1518" s="45" t="e">
        <f>IF(COUNTIF(Table9[MM Year],X1518),VLOOKUP(AA1518,MonthSerial[],VLOOKUP(X1518,Table9[],3,0)+2,0),DATE(X1518,AA1518,0)-AC1518)</f>
        <v>#VALUE!</v>
      </c>
      <c r="AC1518" s="45" t="e">
        <f>IF(COUNTIF(Table9[MM Year],X1518),
VLOOKUP(X1518,Table9[],5,0),
DATE(X1518,1,0))</f>
        <v>#VALUE!</v>
      </c>
      <c r="AD1518" s="46" t="e">
        <f>IF(AA1518=0,DATE(YEAR(AC1518+1),7,16),
IF(V1518=0,IF(COUNTIF(Table9[MM Year],X1518),AC1518+AB1518+Z1518+15-DAY(AC1518+AB1518+Z1518+15)+16,AC1518+AB1518+Z1518-DAY(AC1518+AB1518+Z1518)+16),
IF(COUNTIF(Table9[MM Year],X1518),
IF(AC1518+AB1518+Z1518&lt;VLOOKUP(X1518,Table9[],7,0),AC1518
+AB1518+Z1518+VLOOKUP(X1518,Table9[],4,0),AC1518+AB1518+Z1518),AC1518
+AB1518+Z1518)))</f>
        <v>#VALUE!</v>
      </c>
      <c r="AE1518" s="42"/>
      <c r="AF1518" s="15" t="str">
        <f>IFERROR(IF(COUNTIF(Table9[MM Year],X1518),
IF(AD1518&lt;VLOOKUP(X1518,Table9[],7,0),AD1518
+VLOOKUP(X1518,Table9[],4,0),AD1518),AD1518
),"")</f>
        <v/>
      </c>
      <c r="AG1518" s="5"/>
      <c r="AH1518" s="5"/>
      <c r="AI1518" s="5"/>
      <c r="AJ1518" s="6"/>
      <c r="AK1518" s="6"/>
      <c r="AL1518" s="12" t="str">
        <f t="shared" si="237"/>
        <v/>
      </c>
      <c r="AM1518" s="5"/>
      <c r="AN1518" s="27" t="str">
        <f t="shared" si="238"/>
        <v/>
      </c>
      <c r="AO1518" s="5"/>
      <c r="AP1518" s="5"/>
      <c r="AQ1518" s="6"/>
      <c r="AR1518" s="12" t="str">
        <f t="shared" si="239"/>
        <v/>
      </c>
      <c r="AS1518" s="6"/>
      <c r="AT1518" s="5"/>
      <c r="AU1518" s="53"/>
      <c r="AV1518" s="53"/>
      <c r="AW1518" s="54"/>
      <c r="AX1518" s="15" t="str">
        <f t="shared" si="240"/>
        <v/>
      </c>
      <c r="AY1518" s="5"/>
      <c r="AZ1518" s="27" t="str">
        <f>IFERROR(VLOOKUP(AY1518,vlookup!A$2:I$331,2,FALSE),"")</f>
        <v/>
      </c>
      <c r="BA1518" s="27" t="str">
        <f>IFERROR(VLOOKUP(AY1518,vlookup!A$2:I$331,3,FALSE),"")</f>
        <v/>
      </c>
      <c r="BB1518" s="5"/>
      <c r="BC1518" s="27" t="str">
        <f>IFERROR(VLOOKUP(BB1518,vlookup!D$2:E$331,2,FALSE),"")</f>
        <v/>
      </c>
      <c r="BD1518" s="5"/>
      <c r="BE1518" s="27" t="str">
        <f t="shared" si="241"/>
        <v/>
      </c>
      <c r="BF1518" s="27" t="str">
        <f>IFERROR(VLOOKUP(BE1518,vlookup!G$2:I$331,2,FALSE),"")</f>
        <v/>
      </c>
      <c r="BG1518" s="27" t="str">
        <f>IFERROR(VLOOKUP(BE1518,vlookup!G$2:I$331,3,FALSE),"")</f>
        <v/>
      </c>
      <c r="BH1518" s="5"/>
      <c r="BI1518" s="6"/>
      <c r="BJ1518" s="6"/>
      <c r="BK1518" s="6"/>
      <c r="BL1518" s="6"/>
    </row>
    <row r="1519" spans="1:64">
      <c r="A1519" s="4"/>
      <c r="B1519" s="5"/>
      <c r="C1519" s="27" t="str">
        <f>IFERROR(VLOOKUP(B1519,vlookup!A$2:I$331,2,FALSE),"")</f>
        <v/>
      </c>
      <c r="D1519" s="27" t="str">
        <f>IFERROR(VLOOKUP(B1519,vlookup!A$2:I$331,3,FALSE),"")</f>
        <v/>
      </c>
      <c r="E1519" s="5"/>
      <c r="F1519" s="27" t="str">
        <f>IFERROR(VLOOKUP(E1519,vlookup!D$2:E$331,2,FALSE),"")</f>
        <v/>
      </c>
      <c r="G1519" s="5"/>
      <c r="H1519" s="27" t="str">
        <f t="shared" si="232"/>
        <v/>
      </c>
      <c r="I1519" s="27" t="str">
        <f>IFERROR(VLOOKUP(H1519,vlookup!G$2:I$331,2,FALSE),"")</f>
        <v/>
      </c>
      <c r="J1519" s="27" t="str">
        <f>IFERROR(VLOOKUP(H1519,vlookup!G$2:I$331,3,FALSE),"")</f>
        <v/>
      </c>
      <c r="K1519" s="5"/>
      <c r="L1519" s="6"/>
      <c r="M1519" s="6"/>
      <c r="N1519" s="6"/>
      <c r="O1519" s="6"/>
      <c r="P1519" s="6"/>
      <c r="Q1519" s="14" t="str">
        <f t="shared" si="233"/>
        <v/>
      </c>
      <c r="R1519" s="5"/>
      <c r="S1519" s="6"/>
      <c r="T1519" s="6"/>
      <c r="U1519" s="5"/>
      <c r="V1519" s="45">
        <f t="shared" si="234"/>
        <v>0</v>
      </c>
      <c r="W1519" s="45">
        <f t="shared" si="235"/>
        <v>0</v>
      </c>
      <c r="X1519" s="45" t="e">
        <f t="shared" si="236"/>
        <v>#VALUE!</v>
      </c>
      <c r="Y1519" s="45">
        <f>IFERROR(VALUE(V1519),VLOOKUP(V1519,DayReplace[],2,0))</f>
        <v>0</v>
      </c>
      <c r="Z1519" s="45">
        <f>IF(V1519=0,1,
IF(OR(AND(COUNTIF(Table12[Normal and Leap Years],X1519),AA1519=3,Y1519=30),
AND(COUNTIF(Table9[MM Year],X1519),COUNTIF(Table13[Always 29-Day Months],AA1519),Y1519=30)),Y1519
-1,Y1519))</f>
        <v>1</v>
      </c>
      <c r="AA1519" s="45">
        <f>IFERROR(VALUE(W1519),VLOOKUP(W1519,MonthReplace[],2,0))</f>
        <v>0</v>
      </c>
      <c r="AB1519" s="45" t="e">
        <f>IF(COUNTIF(Table9[MM Year],X1519),VLOOKUP(AA1519,MonthSerial[],VLOOKUP(X1519,Table9[],3,0)+2,0),DATE(X1519,AA1519,0)-AC1519)</f>
        <v>#VALUE!</v>
      </c>
      <c r="AC1519" s="45" t="e">
        <f>IF(COUNTIF(Table9[MM Year],X1519),
VLOOKUP(X1519,Table9[],5,0),
DATE(X1519,1,0))</f>
        <v>#VALUE!</v>
      </c>
      <c r="AD1519" s="46" t="e">
        <f>IF(AA1519=0,DATE(YEAR(AC1519+1),7,16),
IF(V1519=0,IF(COUNTIF(Table9[MM Year],X1519),AC1519+AB1519+Z1519+15-DAY(AC1519+AB1519+Z1519+15)+16,AC1519+AB1519+Z1519-DAY(AC1519+AB1519+Z1519)+16),
IF(COUNTIF(Table9[MM Year],X1519),
IF(AC1519+AB1519+Z1519&lt;VLOOKUP(X1519,Table9[],7,0),AC1519
+AB1519+Z1519+VLOOKUP(X1519,Table9[],4,0),AC1519+AB1519+Z1519),AC1519
+AB1519+Z1519)))</f>
        <v>#VALUE!</v>
      </c>
      <c r="AE1519" s="42"/>
      <c r="AF1519" s="15" t="str">
        <f>IFERROR(IF(COUNTIF(Table9[MM Year],X1519),
IF(AD1519&lt;VLOOKUP(X1519,Table9[],7,0),AD1519
+VLOOKUP(X1519,Table9[],4,0),AD1519),AD1519
),"")</f>
        <v/>
      </c>
      <c r="AG1519" s="5"/>
      <c r="AH1519" s="5"/>
      <c r="AI1519" s="5"/>
      <c r="AJ1519" s="6"/>
      <c r="AK1519" s="6"/>
      <c r="AL1519" s="12" t="str">
        <f t="shared" si="237"/>
        <v/>
      </c>
      <c r="AM1519" s="5"/>
      <c r="AN1519" s="27" t="str">
        <f t="shared" si="238"/>
        <v/>
      </c>
      <c r="AO1519" s="5"/>
      <c r="AP1519" s="5"/>
      <c r="AQ1519" s="6"/>
      <c r="AR1519" s="12" t="str">
        <f t="shared" si="239"/>
        <v/>
      </c>
      <c r="AS1519" s="6"/>
      <c r="AT1519" s="5"/>
      <c r="AU1519" s="53"/>
      <c r="AV1519" s="53"/>
      <c r="AW1519" s="54"/>
      <c r="AX1519" s="15" t="str">
        <f t="shared" si="240"/>
        <v/>
      </c>
      <c r="AY1519" s="5"/>
      <c r="AZ1519" s="27" t="str">
        <f>IFERROR(VLOOKUP(AY1519,vlookup!A$2:I$331,2,FALSE),"")</f>
        <v/>
      </c>
      <c r="BA1519" s="27" t="str">
        <f>IFERROR(VLOOKUP(AY1519,vlookup!A$2:I$331,3,FALSE),"")</f>
        <v/>
      </c>
      <c r="BB1519" s="5"/>
      <c r="BC1519" s="27" t="str">
        <f>IFERROR(VLOOKUP(BB1519,vlookup!D$2:E$331,2,FALSE),"")</f>
        <v/>
      </c>
      <c r="BD1519" s="5"/>
      <c r="BE1519" s="27" t="str">
        <f t="shared" si="241"/>
        <v/>
      </c>
      <c r="BF1519" s="27" t="str">
        <f>IFERROR(VLOOKUP(BE1519,vlookup!G$2:I$331,2,FALSE),"")</f>
        <v/>
      </c>
      <c r="BG1519" s="27" t="str">
        <f>IFERROR(VLOOKUP(BE1519,vlookup!G$2:I$331,3,FALSE),"")</f>
        <v/>
      </c>
      <c r="BH1519" s="5"/>
      <c r="BI1519" s="6"/>
      <c r="BJ1519" s="6"/>
      <c r="BK1519" s="6"/>
      <c r="BL1519" s="6"/>
    </row>
    <row r="1520" spans="1:64">
      <c r="A1520" s="4"/>
      <c r="B1520" s="5"/>
      <c r="C1520" s="27" t="str">
        <f>IFERROR(VLOOKUP(B1520,vlookup!A$2:I$331,2,FALSE),"")</f>
        <v/>
      </c>
      <c r="D1520" s="27" t="str">
        <f>IFERROR(VLOOKUP(B1520,vlookup!A$2:I$331,3,FALSE),"")</f>
        <v/>
      </c>
      <c r="E1520" s="5"/>
      <c r="F1520" s="27" t="str">
        <f>IFERROR(VLOOKUP(E1520,vlookup!D$2:E$331,2,FALSE),"")</f>
        <v/>
      </c>
      <c r="G1520" s="5"/>
      <c r="H1520" s="27" t="str">
        <f t="shared" si="232"/>
        <v/>
      </c>
      <c r="I1520" s="27" t="str">
        <f>IFERROR(VLOOKUP(H1520,vlookup!G$2:I$331,2,FALSE),"")</f>
        <v/>
      </c>
      <c r="J1520" s="27" t="str">
        <f>IFERROR(VLOOKUP(H1520,vlookup!G$2:I$331,3,FALSE),"")</f>
        <v/>
      </c>
      <c r="K1520" s="5"/>
      <c r="L1520" s="6"/>
      <c r="M1520" s="6"/>
      <c r="N1520" s="6"/>
      <c r="O1520" s="6"/>
      <c r="P1520" s="6"/>
      <c r="Q1520" s="14" t="str">
        <f t="shared" si="233"/>
        <v/>
      </c>
      <c r="R1520" s="5"/>
      <c r="S1520" s="6"/>
      <c r="T1520" s="6"/>
      <c r="U1520" s="5"/>
      <c r="V1520" s="45">
        <f t="shared" si="234"/>
        <v>0</v>
      </c>
      <c r="W1520" s="45">
        <f t="shared" si="235"/>
        <v>0</v>
      </c>
      <c r="X1520" s="45" t="e">
        <f t="shared" si="236"/>
        <v>#VALUE!</v>
      </c>
      <c r="Y1520" s="45">
        <f>IFERROR(VALUE(V1520),VLOOKUP(V1520,DayReplace[],2,0))</f>
        <v>0</v>
      </c>
      <c r="Z1520" s="45">
        <f>IF(V1520=0,1,
IF(OR(AND(COUNTIF(Table12[Normal and Leap Years],X1520),AA1520=3,Y1520=30),
AND(COUNTIF(Table9[MM Year],X1520),COUNTIF(Table13[Always 29-Day Months],AA1520),Y1520=30)),Y1520
-1,Y1520))</f>
        <v>1</v>
      </c>
      <c r="AA1520" s="45">
        <f>IFERROR(VALUE(W1520),VLOOKUP(W1520,MonthReplace[],2,0))</f>
        <v>0</v>
      </c>
      <c r="AB1520" s="45" t="e">
        <f>IF(COUNTIF(Table9[MM Year],X1520),VLOOKUP(AA1520,MonthSerial[],VLOOKUP(X1520,Table9[],3,0)+2,0),DATE(X1520,AA1520,0)-AC1520)</f>
        <v>#VALUE!</v>
      </c>
      <c r="AC1520" s="45" t="e">
        <f>IF(COUNTIF(Table9[MM Year],X1520),
VLOOKUP(X1520,Table9[],5,0),
DATE(X1520,1,0))</f>
        <v>#VALUE!</v>
      </c>
      <c r="AD1520" s="46" t="e">
        <f>IF(AA1520=0,DATE(YEAR(AC1520+1),7,16),
IF(V1520=0,IF(COUNTIF(Table9[MM Year],X1520),AC1520+AB1520+Z1520+15-DAY(AC1520+AB1520+Z1520+15)+16,AC1520+AB1520+Z1520-DAY(AC1520+AB1520+Z1520)+16),
IF(COUNTIF(Table9[MM Year],X1520),
IF(AC1520+AB1520+Z1520&lt;VLOOKUP(X1520,Table9[],7,0),AC1520
+AB1520+Z1520+VLOOKUP(X1520,Table9[],4,0),AC1520+AB1520+Z1520),AC1520
+AB1520+Z1520)))</f>
        <v>#VALUE!</v>
      </c>
      <c r="AE1520" s="42"/>
      <c r="AF1520" s="15" t="str">
        <f>IFERROR(IF(COUNTIF(Table9[MM Year],X1520),
IF(AD1520&lt;VLOOKUP(X1520,Table9[],7,0),AD1520
+VLOOKUP(X1520,Table9[],4,0),AD1520),AD1520
),"")</f>
        <v/>
      </c>
      <c r="AG1520" s="5"/>
      <c r="AH1520" s="5"/>
      <c r="AI1520" s="5"/>
      <c r="AJ1520" s="6"/>
      <c r="AK1520" s="6"/>
      <c r="AL1520" s="12" t="str">
        <f t="shared" si="237"/>
        <v/>
      </c>
      <c r="AM1520" s="5"/>
      <c r="AN1520" s="27" t="str">
        <f t="shared" si="238"/>
        <v/>
      </c>
      <c r="AO1520" s="5"/>
      <c r="AP1520" s="5"/>
      <c r="AQ1520" s="6"/>
      <c r="AR1520" s="12" t="str">
        <f t="shared" si="239"/>
        <v/>
      </c>
      <c r="AS1520" s="6"/>
      <c r="AT1520" s="5"/>
      <c r="AU1520" s="53"/>
      <c r="AV1520" s="53"/>
      <c r="AW1520" s="54"/>
      <c r="AX1520" s="15" t="str">
        <f t="shared" si="240"/>
        <v/>
      </c>
      <c r="AY1520" s="5"/>
      <c r="AZ1520" s="27" t="str">
        <f>IFERROR(VLOOKUP(AY1520,vlookup!A$2:I$331,2,FALSE),"")</f>
        <v/>
      </c>
      <c r="BA1520" s="27" t="str">
        <f>IFERROR(VLOOKUP(AY1520,vlookup!A$2:I$331,3,FALSE),"")</f>
        <v/>
      </c>
      <c r="BB1520" s="5"/>
      <c r="BC1520" s="27" t="str">
        <f>IFERROR(VLOOKUP(BB1520,vlookup!D$2:E$331,2,FALSE),"")</f>
        <v/>
      </c>
      <c r="BD1520" s="5"/>
      <c r="BE1520" s="27" t="str">
        <f t="shared" si="241"/>
        <v/>
      </c>
      <c r="BF1520" s="27" t="str">
        <f>IFERROR(VLOOKUP(BE1520,vlookup!G$2:I$331,2,FALSE),"")</f>
        <v/>
      </c>
      <c r="BG1520" s="27" t="str">
        <f>IFERROR(VLOOKUP(BE1520,vlookup!G$2:I$331,3,FALSE),"")</f>
        <v/>
      </c>
      <c r="BH1520" s="5"/>
      <c r="BI1520" s="6"/>
      <c r="BJ1520" s="6"/>
      <c r="BK1520" s="6"/>
      <c r="BL1520" s="6"/>
    </row>
    <row r="1521" spans="1:64">
      <c r="A1521" s="4"/>
      <c r="B1521" s="5"/>
      <c r="C1521" s="27" t="str">
        <f>IFERROR(VLOOKUP(B1521,vlookup!A$2:I$331,2,FALSE),"")</f>
        <v/>
      </c>
      <c r="D1521" s="27" t="str">
        <f>IFERROR(VLOOKUP(B1521,vlookup!A$2:I$331,3,FALSE),"")</f>
        <v/>
      </c>
      <c r="E1521" s="5"/>
      <c r="F1521" s="27" t="str">
        <f>IFERROR(VLOOKUP(E1521,vlookup!D$2:E$331,2,FALSE),"")</f>
        <v/>
      </c>
      <c r="G1521" s="5"/>
      <c r="H1521" s="27" t="str">
        <f t="shared" si="232"/>
        <v/>
      </c>
      <c r="I1521" s="27" t="str">
        <f>IFERROR(VLOOKUP(H1521,vlookup!G$2:I$331,2,FALSE),"")</f>
        <v/>
      </c>
      <c r="J1521" s="27" t="str">
        <f>IFERROR(VLOOKUP(H1521,vlookup!G$2:I$331,3,FALSE),"")</f>
        <v/>
      </c>
      <c r="K1521" s="5"/>
      <c r="L1521" s="6"/>
      <c r="M1521" s="6"/>
      <c r="N1521" s="6"/>
      <c r="O1521" s="6"/>
      <c r="P1521" s="6"/>
      <c r="Q1521" s="14" t="str">
        <f t="shared" si="233"/>
        <v/>
      </c>
      <c r="R1521" s="5"/>
      <c r="S1521" s="6"/>
      <c r="T1521" s="6"/>
      <c r="U1521" s="5"/>
      <c r="V1521" s="45">
        <f t="shared" si="234"/>
        <v>0</v>
      </c>
      <c r="W1521" s="45">
        <f t="shared" si="235"/>
        <v>0</v>
      </c>
      <c r="X1521" s="45" t="e">
        <f t="shared" si="236"/>
        <v>#VALUE!</v>
      </c>
      <c r="Y1521" s="45">
        <f>IFERROR(VALUE(V1521),VLOOKUP(V1521,DayReplace[],2,0))</f>
        <v>0</v>
      </c>
      <c r="Z1521" s="45">
        <f>IF(V1521=0,1,
IF(OR(AND(COUNTIF(Table12[Normal and Leap Years],X1521),AA1521=3,Y1521=30),
AND(COUNTIF(Table9[MM Year],X1521),COUNTIF(Table13[Always 29-Day Months],AA1521),Y1521=30)),Y1521
-1,Y1521))</f>
        <v>1</v>
      </c>
      <c r="AA1521" s="45">
        <f>IFERROR(VALUE(W1521),VLOOKUP(W1521,MonthReplace[],2,0))</f>
        <v>0</v>
      </c>
      <c r="AB1521" s="45" t="e">
        <f>IF(COUNTIF(Table9[MM Year],X1521),VLOOKUP(AA1521,MonthSerial[],VLOOKUP(X1521,Table9[],3,0)+2,0),DATE(X1521,AA1521,0)-AC1521)</f>
        <v>#VALUE!</v>
      </c>
      <c r="AC1521" s="45" t="e">
        <f>IF(COUNTIF(Table9[MM Year],X1521),
VLOOKUP(X1521,Table9[],5,0),
DATE(X1521,1,0))</f>
        <v>#VALUE!</v>
      </c>
      <c r="AD1521" s="46" t="e">
        <f>IF(AA1521=0,DATE(YEAR(AC1521+1),7,16),
IF(V1521=0,IF(COUNTIF(Table9[MM Year],X1521),AC1521+AB1521+Z1521+15-DAY(AC1521+AB1521+Z1521+15)+16,AC1521+AB1521+Z1521-DAY(AC1521+AB1521+Z1521)+16),
IF(COUNTIF(Table9[MM Year],X1521),
IF(AC1521+AB1521+Z1521&lt;VLOOKUP(X1521,Table9[],7,0),AC1521
+AB1521+Z1521+VLOOKUP(X1521,Table9[],4,0),AC1521+AB1521+Z1521),AC1521
+AB1521+Z1521)))</f>
        <v>#VALUE!</v>
      </c>
      <c r="AE1521" s="42"/>
      <c r="AF1521" s="15" t="str">
        <f>IFERROR(IF(COUNTIF(Table9[MM Year],X1521),
IF(AD1521&lt;VLOOKUP(X1521,Table9[],7,0),AD1521
+VLOOKUP(X1521,Table9[],4,0),AD1521),AD1521
),"")</f>
        <v/>
      </c>
      <c r="AG1521" s="5"/>
      <c r="AH1521" s="5"/>
      <c r="AI1521" s="5"/>
      <c r="AJ1521" s="6"/>
      <c r="AK1521" s="6"/>
      <c r="AL1521" s="12" t="str">
        <f t="shared" si="237"/>
        <v/>
      </c>
      <c r="AM1521" s="5"/>
      <c r="AN1521" s="27" t="str">
        <f t="shared" si="238"/>
        <v/>
      </c>
      <c r="AO1521" s="5"/>
      <c r="AP1521" s="5"/>
      <c r="AQ1521" s="6"/>
      <c r="AR1521" s="12" t="str">
        <f t="shared" si="239"/>
        <v/>
      </c>
      <c r="AS1521" s="6"/>
      <c r="AT1521" s="5"/>
      <c r="AU1521" s="53"/>
      <c r="AV1521" s="53"/>
      <c r="AW1521" s="54"/>
      <c r="AX1521" s="15" t="str">
        <f t="shared" si="240"/>
        <v/>
      </c>
      <c r="AY1521" s="5"/>
      <c r="AZ1521" s="27" t="str">
        <f>IFERROR(VLOOKUP(AY1521,vlookup!A$2:I$331,2,FALSE),"")</f>
        <v/>
      </c>
      <c r="BA1521" s="27" t="str">
        <f>IFERROR(VLOOKUP(AY1521,vlookup!A$2:I$331,3,FALSE),"")</f>
        <v/>
      </c>
      <c r="BB1521" s="5"/>
      <c r="BC1521" s="27" t="str">
        <f>IFERROR(VLOOKUP(BB1521,vlookup!D$2:E$331,2,FALSE),"")</f>
        <v/>
      </c>
      <c r="BD1521" s="5"/>
      <c r="BE1521" s="27" t="str">
        <f t="shared" si="241"/>
        <v/>
      </c>
      <c r="BF1521" s="27" t="str">
        <f>IFERROR(VLOOKUP(BE1521,vlookup!G$2:I$331,2,FALSE),"")</f>
        <v/>
      </c>
      <c r="BG1521" s="27" t="str">
        <f>IFERROR(VLOOKUP(BE1521,vlookup!G$2:I$331,3,FALSE),"")</f>
        <v/>
      </c>
      <c r="BH1521" s="5"/>
      <c r="BI1521" s="6"/>
      <c r="BJ1521" s="6"/>
      <c r="BK1521" s="6"/>
      <c r="BL1521" s="6"/>
    </row>
    <row r="1522" spans="1:64">
      <c r="A1522" s="4"/>
      <c r="B1522" s="5"/>
      <c r="C1522" s="27" t="str">
        <f>IFERROR(VLOOKUP(B1522,vlookup!A$2:I$331,2,FALSE),"")</f>
        <v/>
      </c>
      <c r="D1522" s="27" t="str">
        <f>IFERROR(VLOOKUP(B1522,vlookup!A$2:I$331,3,FALSE),"")</f>
        <v/>
      </c>
      <c r="E1522" s="5"/>
      <c r="F1522" s="27" t="str">
        <f>IFERROR(VLOOKUP(E1522,vlookup!D$2:E$331,2,FALSE),"")</f>
        <v/>
      </c>
      <c r="G1522" s="5"/>
      <c r="H1522" s="27" t="str">
        <f t="shared" si="232"/>
        <v/>
      </c>
      <c r="I1522" s="27" t="str">
        <f>IFERROR(VLOOKUP(H1522,vlookup!G$2:I$331,2,FALSE),"")</f>
        <v/>
      </c>
      <c r="J1522" s="27" t="str">
        <f>IFERROR(VLOOKUP(H1522,vlookup!G$2:I$331,3,FALSE),"")</f>
        <v/>
      </c>
      <c r="K1522" s="5"/>
      <c r="L1522" s="6"/>
      <c r="M1522" s="6"/>
      <c r="N1522" s="6"/>
      <c r="O1522" s="6"/>
      <c r="P1522" s="6"/>
      <c r="Q1522" s="14" t="str">
        <f t="shared" si="233"/>
        <v/>
      </c>
      <c r="R1522" s="5"/>
      <c r="S1522" s="6"/>
      <c r="T1522" s="6"/>
      <c r="U1522" s="5"/>
      <c r="V1522" s="45">
        <f t="shared" si="234"/>
        <v>0</v>
      </c>
      <c r="W1522" s="45">
        <f t="shared" si="235"/>
        <v>0</v>
      </c>
      <c r="X1522" s="45" t="e">
        <f t="shared" si="236"/>
        <v>#VALUE!</v>
      </c>
      <c r="Y1522" s="45">
        <f>IFERROR(VALUE(V1522),VLOOKUP(V1522,DayReplace[],2,0))</f>
        <v>0</v>
      </c>
      <c r="Z1522" s="45">
        <f>IF(V1522=0,1,
IF(OR(AND(COUNTIF(Table12[Normal and Leap Years],X1522),AA1522=3,Y1522=30),
AND(COUNTIF(Table9[MM Year],X1522),COUNTIF(Table13[Always 29-Day Months],AA1522),Y1522=30)),Y1522
-1,Y1522))</f>
        <v>1</v>
      </c>
      <c r="AA1522" s="45">
        <f>IFERROR(VALUE(W1522),VLOOKUP(W1522,MonthReplace[],2,0))</f>
        <v>0</v>
      </c>
      <c r="AB1522" s="45" t="e">
        <f>IF(COUNTIF(Table9[MM Year],X1522),VLOOKUP(AA1522,MonthSerial[],VLOOKUP(X1522,Table9[],3,0)+2,0),DATE(X1522,AA1522,0)-AC1522)</f>
        <v>#VALUE!</v>
      </c>
      <c r="AC1522" s="45" t="e">
        <f>IF(COUNTIF(Table9[MM Year],X1522),
VLOOKUP(X1522,Table9[],5,0),
DATE(X1522,1,0))</f>
        <v>#VALUE!</v>
      </c>
      <c r="AD1522" s="46" t="e">
        <f>IF(AA1522=0,DATE(YEAR(AC1522+1),7,16),
IF(V1522=0,IF(COUNTIF(Table9[MM Year],X1522),AC1522+AB1522+Z1522+15-DAY(AC1522+AB1522+Z1522+15)+16,AC1522+AB1522+Z1522-DAY(AC1522+AB1522+Z1522)+16),
IF(COUNTIF(Table9[MM Year],X1522),
IF(AC1522+AB1522+Z1522&lt;VLOOKUP(X1522,Table9[],7,0),AC1522
+AB1522+Z1522+VLOOKUP(X1522,Table9[],4,0),AC1522+AB1522+Z1522),AC1522
+AB1522+Z1522)))</f>
        <v>#VALUE!</v>
      </c>
      <c r="AE1522" s="42"/>
      <c r="AF1522" s="15" t="str">
        <f>IFERROR(IF(COUNTIF(Table9[MM Year],X1522),
IF(AD1522&lt;VLOOKUP(X1522,Table9[],7,0),AD1522
+VLOOKUP(X1522,Table9[],4,0),AD1522),AD1522
),"")</f>
        <v/>
      </c>
      <c r="AG1522" s="5"/>
      <c r="AH1522" s="5"/>
      <c r="AI1522" s="5"/>
      <c r="AJ1522" s="6"/>
      <c r="AK1522" s="6"/>
      <c r="AL1522" s="12" t="str">
        <f t="shared" si="237"/>
        <v/>
      </c>
      <c r="AM1522" s="5"/>
      <c r="AN1522" s="27" t="str">
        <f t="shared" si="238"/>
        <v/>
      </c>
      <c r="AO1522" s="5"/>
      <c r="AP1522" s="5"/>
      <c r="AQ1522" s="6"/>
      <c r="AR1522" s="12" t="str">
        <f t="shared" si="239"/>
        <v/>
      </c>
      <c r="AS1522" s="6"/>
      <c r="AT1522" s="5"/>
      <c r="AU1522" s="53"/>
      <c r="AV1522" s="53"/>
      <c r="AW1522" s="54"/>
      <c r="AX1522" s="15" t="str">
        <f t="shared" si="240"/>
        <v/>
      </c>
      <c r="AY1522" s="5"/>
      <c r="AZ1522" s="27" t="str">
        <f>IFERROR(VLOOKUP(AY1522,vlookup!A$2:I$331,2,FALSE),"")</f>
        <v/>
      </c>
      <c r="BA1522" s="27" t="str">
        <f>IFERROR(VLOOKUP(AY1522,vlookup!A$2:I$331,3,FALSE),"")</f>
        <v/>
      </c>
      <c r="BB1522" s="5"/>
      <c r="BC1522" s="27" t="str">
        <f>IFERROR(VLOOKUP(BB1522,vlookup!D$2:E$331,2,FALSE),"")</f>
        <v/>
      </c>
      <c r="BD1522" s="5"/>
      <c r="BE1522" s="27" t="str">
        <f t="shared" si="241"/>
        <v/>
      </c>
      <c r="BF1522" s="27" t="str">
        <f>IFERROR(VLOOKUP(BE1522,vlookup!G$2:I$331,2,FALSE),"")</f>
        <v/>
      </c>
      <c r="BG1522" s="27" t="str">
        <f>IFERROR(VLOOKUP(BE1522,vlookup!G$2:I$331,3,FALSE),"")</f>
        <v/>
      </c>
      <c r="BH1522" s="5"/>
      <c r="BI1522" s="6"/>
      <c r="BJ1522" s="6"/>
      <c r="BK1522" s="6"/>
      <c r="BL1522" s="6"/>
    </row>
    <row r="1523" spans="1:64">
      <c r="A1523" s="4"/>
      <c r="B1523" s="5"/>
      <c r="C1523" s="27" t="str">
        <f>IFERROR(VLOOKUP(B1523,vlookup!A$2:I$331,2,FALSE),"")</f>
        <v/>
      </c>
      <c r="D1523" s="27" t="str">
        <f>IFERROR(VLOOKUP(B1523,vlookup!A$2:I$331,3,FALSE),"")</f>
        <v/>
      </c>
      <c r="E1523" s="5"/>
      <c r="F1523" s="27" t="str">
        <f>IFERROR(VLOOKUP(E1523,vlookup!D$2:E$331,2,FALSE),"")</f>
        <v/>
      </c>
      <c r="G1523" s="5"/>
      <c r="H1523" s="27" t="str">
        <f t="shared" si="232"/>
        <v/>
      </c>
      <c r="I1523" s="27" t="str">
        <f>IFERROR(VLOOKUP(H1523,vlookup!G$2:I$331,2,FALSE),"")</f>
        <v/>
      </c>
      <c r="J1523" s="27" t="str">
        <f>IFERROR(VLOOKUP(H1523,vlookup!G$2:I$331,3,FALSE),"")</f>
        <v/>
      </c>
      <c r="K1523" s="5"/>
      <c r="L1523" s="6"/>
      <c r="M1523" s="6"/>
      <c r="N1523" s="6"/>
      <c r="O1523" s="6"/>
      <c r="P1523" s="6"/>
      <c r="Q1523" s="14" t="str">
        <f t="shared" si="233"/>
        <v/>
      </c>
      <c r="R1523" s="5"/>
      <c r="S1523" s="6"/>
      <c r="T1523" s="6"/>
      <c r="U1523" s="5"/>
      <c r="V1523" s="45">
        <f t="shared" si="234"/>
        <v>0</v>
      </c>
      <c r="W1523" s="45">
        <f t="shared" si="235"/>
        <v>0</v>
      </c>
      <c r="X1523" s="45" t="e">
        <f t="shared" si="236"/>
        <v>#VALUE!</v>
      </c>
      <c r="Y1523" s="45">
        <f>IFERROR(VALUE(V1523),VLOOKUP(V1523,DayReplace[],2,0))</f>
        <v>0</v>
      </c>
      <c r="Z1523" s="45">
        <f>IF(V1523=0,1,
IF(OR(AND(COUNTIF(Table12[Normal and Leap Years],X1523),AA1523=3,Y1523=30),
AND(COUNTIF(Table9[MM Year],X1523),COUNTIF(Table13[Always 29-Day Months],AA1523),Y1523=30)),Y1523
-1,Y1523))</f>
        <v>1</v>
      </c>
      <c r="AA1523" s="45">
        <f>IFERROR(VALUE(W1523),VLOOKUP(W1523,MonthReplace[],2,0))</f>
        <v>0</v>
      </c>
      <c r="AB1523" s="45" t="e">
        <f>IF(COUNTIF(Table9[MM Year],X1523),VLOOKUP(AA1523,MonthSerial[],VLOOKUP(X1523,Table9[],3,0)+2,0),DATE(X1523,AA1523,0)-AC1523)</f>
        <v>#VALUE!</v>
      </c>
      <c r="AC1523" s="45" t="e">
        <f>IF(COUNTIF(Table9[MM Year],X1523),
VLOOKUP(X1523,Table9[],5,0),
DATE(X1523,1,0))</f>
        <v>#VALUE!</v>
      </c>
      <c r="AD1523" s="46" t="e">
        <f>IF(AA1523=0,DATE(YEAR(AC1523+1),7,16),
IF(V1523=0,IF(COUNTIF(Table9[MM Year],X1523),AC1523+AB1523+Z1523+15-DAY(AC1523+AB1523+Z1523+15)+16,AC1523+AB1523+Z1523-DAY(AC1523+AB1523+Z1523)+16),
IF(COUNTIF(Table9[MM Year],X1523),
IF(AC1523+AB1523+Z1523&lt;VLOOKUP(X1523,Table9[],7,0),AC1523
+AB1523+Z1523+VLOOKUP(X1523,Table9[],4,0),AC1523+AB1523+Z1523),AC1523
+AB1523+Z1523)))</f>
        <v>#VALUE!</v>
      </c>
      <c r="AE1523" s="42"/>
      <c r="AF1523" s="15" t="str">
        <f>IFERROR(IF(COUNTIF(Table9[MM Year],X1523),
IF(AD1523&lt;VLOOKUP(X1523,Table9[],7,0),AD1523
+VLOOKUP(X1523,Table9[],4,0),AD1523),AD1523
),"")</f>
        <v/>
      </c>
      <c r="AG1523" s="5"/>
      <c r="AH1523" s="5"/>
      <c r="AI1523" s="5"/>
      <c r="AJ1523" s="6"/>
      <c r="AK1523" s="6"/>
      <c r="AL1523" s="12" t="str">
        <f t="shared" si="237"/>
        <v/>
      </c>
      <c r="AM1523" s="5"/>
      <c r="AN1523" s="27" t="str">
        <f t="shared" si="238"/>
        <v/>
      </c>
      <c r="AO1523" s="5"/>
      <c r="AP1523" s="5"/>
      <c r="AQ1523" s="6"/>
      <c r="AR1523" s="12" t="str">
        <f t="shared" si="239"/>
        <v/>
      </c>
      <c r="AS1523" s="6"/>
      <c r="AT1523" s="5"/>
      <c r="AU1523" s="53"/>
      <c r="AV1523" s="53"/>
      <c r="AW1523" s="54"/>
      <c r="AX1523" s="15" t="str">
        <f t="shared" si="240"/>
        <v/>
      </c>
      <c r="AY1523" s="5"/>
      <c r="AZ1523" s="27" t="str">
        <f>IFERROR(VLOOKUP(AY1523,vlookup!A$2:I$331,2,FALSE),"")</f>
        <v/>
      </c>
      <c r="BA1523" s="27" t="str">
        <f>IFERROR(VLOOKUP(AY1523,vlookup!A$2:I$331,3,FALSE),"")</f>
        <v/>
      </c>
      <c r="BB1523" s="5"/>
      <c r="BC1523" s="27" t="str">
        <f>IFERROR(VLOOKUP(BB1523,vlookup!D$2:E$331,2,FALSE),"")</f>
        <v/>
      </c>
      <c r="BD1523" s="5"/>
      <c r="BE1523" s="27" t="str">
        <f t="shared" si="241"/>
        <v/>
      </c>
      <c r="BF1523" s="27" t="str">
        <f>IFERROR(VLOOKUP(BE1523,vlookup!G$2:I$331,2,FALSE),"")</f>
        <v/>
      </c>
      <c r="BG1523" s="27" t="str">
        <f>IFERROR(VLOOKUP(BE1523,vlookup!G$2:I$331,3,FALSE),"")</f>
        <v/>
      </c>
      <c r="BH1523" s="5"/>
      <c r="BI1523" s="6"/>
      <c r="BJ1523" s="6"/>
      <c r="BK1523" s="6"/>
      <c r="BL1523" s="6"/>
    </row>
    <row r="1524" spans="1:64">
      <c r="A1524" s="4"/>
      <c r="B1524" s="5"/>
      <c r="C1524" s="27" t="str">
        <f>IFERROR(VLOOKUP(B1524,vlookup!A$2:I$331,2,FALSE),"")</f>
        <v/>
      </c>
      <c r="D1524" s="27" t="str">
        <f>IFERROR(VLOOKUP(B1524,vlookup!A$2:I$331,3,FALSE),"")</f>
        <v/>
      </c>
      <c r="E1524" s="5"/>
      <c r="F1524" s="27" t="str">
        <f>IFERROR(VLOOKUP(E1524,vlookup!D$2:E$331,2,FALSE),"")</f>
        <v/>
      </c>
      <c r="G1524" s="5"/>
      <c r="H1524" s="27" t="str">
        <f t="shared" si="232"/>
        <v/>
      </c>
      <c r="I1524" s="27" t="str">
        <f>IFERROR(VLOOKUP(H1524,vlookup!G$2:I$331,2,FALSE),"")</f>
        <v/>
      </c>
      <c r="J1524" s="27" t="str">
        <f>IFERROR(VLOOKUP(H1524,vlookup!G$2:I$331,3,FALSE),"")</f>
        <v/>
      </c>
      <c r="K1524" s="5"/>
      <c r="L1524" s="6"/>
      <c r="M1524" s="6"/>
      <c r="N1524" s="6"/>
      <c r="O1524" s="6"/>
      <c r="P1524" s="6"/>
      <c r="Q1524" s="14" t="str">
        <f t="shared" si="233"/>
        <v/>
      </c>
      <c r="R1524" s="5"/>
      <c r="S1524" s="6"/>
      <c r="T1524" s="6"/>
      <c r="U1524" s="5"/>
      <c r="V1524" s="45">
        <f t="shared" si="234"/>
        <v>0</v>
      </c>
      <c r="W1524" s="45">
        <f t="shared" si="235"/>
        <v>0</v>
      </c>
      <c r="X1524" s="45" t="e">
        <f t="shared" si="236"/>
        <v>#VALUE!</v>
      </c>
      <c r="Y1524" s="45">
        <f>IFERROR(VALUE(V1524),VLOOKUP(V1524,DayReplace[],2,0))</f>
        <v>0</v>
      </c>
      <c r="Z1524" s="45">
        <f>IF(V1524=0,1,
IF(OR(AND(COUNTIF(Table12[Normal and Leap Years],X1524),AA1524=3,Y1524=30),
AND(COUNTIF(Table9[MM Year],X1524),COUNTIF(Table13[Always 29-Day Months],AA1524),Y1524=30)),Y1524
-1,Y1524))</f>
        <v>1</v>
      </c>
      <c r="AA1524" s="45">
        <f>IFERROR(VALUE(W1524),VLOOKUP(W1524,MonthReplace[],2,0))</f>
        <v>0</v>
      </c>
      <c r="AB1524" s="45" t="e">
        <f>IF(COUNTIF(Table9[MM Year],X1524),VLOOKUP(AA1524,MonthSerial[],VLOOKUP(X1524,Table9[],3,0)+2,0),DATE(X1524,AA1524,0)-AC1524)</f>
        <v>#VALUE!</v>
      </c>
      <c r="AC1524" s="45" t="e">
        <f>IF(COUNTIF(Table9[MM Year],X1524),
VLOOKUP(X1524,Table9[],5,0),
DATE(X1524,1,0))</f>
        <v>#VALUE!</v>
      </c>
      <c r="AD1524" s="46" t="e">
        <f>IF(AA1524=0,DATE(YEAR(AC1524+1),7,16),
IF(V1524=0,IF(COUNTIF(Table9[MM Year],X1524),AC1524+AB1524+Z1524+15-DAY(AC1524+AB1524+Z1524+15)+16,AC1524+AB1524+Z1524-DAY(AC1524+AB1524+Z1524)+16),
IF(COUNTIF(Table9[MM Year],X1524),
IF(AC1524+AB1524+Z1524&lt;VLOOKUP(X1524,Table9[],7,0),AC1524
+AB1524+Z1524+VLOOKUP(X1524,Table9[],4,0),AC1524+AB1524+Z1524),AC1524
+AB1524+Z1524)))</f>
        <v>#VALUE!</v>
      </c>
      <c r="AE1524" s="42"/>
      <c r="AF1524" s="15" t="str">
        <f>IFERROR(IF(COUNTIF(Table9[MM Year],X1524),
IF(AD1524&lt;VLOOKUP(X1524,Table9[],7,0),AD1524
+VLOOKUP(X1524,Table9[],4,0),AD1524),AD1524
),"")</f>
        <v/>
      </c>
      <c r="AG1524" s="5"/>
      <c r="AH1524" s="5"/>
      <c r="AI1524" s="5"/>
      <c r="AJ1524" s="6"/>
      <c r="AK1524" s="6"/>
      <c r="AL1524" s="12" t="str">
        <f t="shared" si="237"/>
        <v/>
      </c>
      <c r="AM1524" s="5"/>
      <c r="AN1524" s="27" t="str">
        <f t="shared" si="238"/>
        <v/>
      </c>
      <c r="AO1524" s="5"/>
      <c r="AP1524" s="5"/>
      <c r="AQ1524" s="6"/>
      <c r="AR1524" s="12" t="str">
        <f t="shared" si="239"/>
        <v/>
      </c>
      <c r="AS1524" s="6"/>
      <c r="AT1524" s="5"/>
      <c r="AU1524" s="53"/>
      <c r="AV1524" s="53"/>
      <c r="AW1524" s="54"/>
      <c r="AX1524" s="15" t="str">
        <f t="shared" si="240"/>
        <v/>
      </c>
      <c r="AY1524" s="5"/>
      <c r="AZ1524" s="27" t="str">
        <f>IFERROR(VLOOKUP(AY1524,vlookup!A$2:I$331,2,FALSE),"")</f>
        <v/>
      </c>
      <c r="BA1524" s="27" t="str">
        <f>IFERROR(VLOOKUP(AY1524,vlookup!A$2:I$331,3,FALSE),"")</f>
        <v/>
      </c>
      <c r="BB1524" s="5"/>
      <c r="BC1524" s="27" t="str">
        <f>IFERROR(VLOOKUP(BB1524,vlookup!D$2:E$331,2,FALSE),"")</f>
        <v/>
      </c>
      <c r="BD1524" s="5"/>
      <c r="BE1524" s="27" t="str">
        <f t="shared" si="241"/>
        <v/>
      </c>
      <c r="BF1524" s="27" t="str">
        <f>IFERROR(VLOOKUP(BE1524,vlookup!G$2:I$331,2,FALSE),"")</f>
        <v/>
      </c>
      <c r="BG1524" s="27" t="str">
        <f>IFERROR(VLOOKUP(BE1524,vlookup!G$2:I$331,3,FALSE),"")</f>
        <v/>
      </c>
      <c r="BH1524" s="5"/>
      <c r="BI1524" s="6"/>
      <c r="BJ1524" s="6"/>
      <c r="BK1524" s="6"/>
      <c r="BL1524" s="6"/>
    </row>
    <row r="1525" spans="1:64">
      <c r="A1525" s="4"/>
      <c r="B1525" s="5"/>
      <c r="C1525" s="27" t="str">
        <f>IFERROR(VLOOKUP(B1525,vlookup!A$2:I$331,2,FALSE),"")</f>
        <v/>
      </c>
      <c r="D1525" s="27" t="str">
        <f>IFERROR(VLOOKUP(B1525,vlookup!A$2:I$331,3,FALSE),"")</f>
        <v/>
      </c>
      <c r="E1525" s="5"/>
      <c r="F1525" s="27" t="str">
        <f>IFERROR(VLOOKUP(E1525,vlookup!D$2:E$331,2,FALSE),"")</f>
        <v/>
      </c>
      <c r="G1525" s="5"/>
      <c r="H1525" s="27" t="str">
        <f t="shared" si="232"/>
        <v/>
      </c>
      <c r="I1525" s="27" t="str">
        <f>IFERROR(VLOOKUP(H1525,vlookup!G$2:I$331,2,FALSE),"")</f>
        <v/>
      </c>
      <c r="J1525" s="27" t="str">
        <f>IFERROR(VLOOKUP(H1525,vlookup!G$2:I$331,3,FALSE),"")</f>
        <v/>
      </c>
      <c r="K1525" s="5"/>
      <c r="L1525" s="6"/>
      <c r="M1525" s="6"/>
      <c r="N1525" s="6"/>
      <c r="O1525" s="6"/>
      <c r="P1525" s="6"/>
      <c r="Q1525" s="14" t="str">
        <f t="shared" si="233"/>
        <v/>
      </c>
      <c r="R1525" s="5"/>
      <c r="S1525" s="6"/>
      <c r="T1525" s="6"/>
      <c r="U1525" s="5"/>
      <c r="V1525" s="45">
        <f t="shared" si="234"/>
        <v>0</v>
      </c>
      <c r="W1525" s="45">
        <f t="shared" si="235"/>
        <v>0</v>
      </c>
      <c r="X1525" s="45" t="e">
        <f t="shared" si="236"/>
        <v>#VALUE!</v>
      </c>
      <c r="Y1525" s="45">
        <f>IFERROR(VALUE(V1525),VLOOKUP(V1525,DayReplace[],2,0))</f>
        <v>0</v>
      </c>
      <c r="Z1525" s="45">
        <f>IF(V1525=0,1,
IF(OR(AND(COUNTIF(Table12[Normal and Leap Years],X1525),AA1525=3,Y1525=30),
AND(COUNTIF(Table9[MM Year],X1525),COUNTIF(Table13[Always 29-Day Months],AA1525),Y1525=30)),Y1525
-1,Y1525))</f>
        <v>1</v>
      </c>
      <c r="AA1525" s="45">
        <f>IFERROR(VALUE(W1525),VLOOKUP(W1525,MonthReplace[],2,0))</f>
        <v>0</v>
      </c>
      <c r="AB1525" s="45" t="e">
        <f>IF(COUNTIF(Table9[MM Year],X1525),VLOOKUP(AA1525,MonthSerial[],VLOOKUP(X1525,Table9[],3,0)+2,0),DATE(X1525,AA1525,0)-AC1525)</f>
        <v>#VALUE!</v>
      </c>
      <c r="AC1525" s="45" t="e">
        <f>IF(COUNTIF(Table9[MM Year],X1525),
VLOOKUP(X1525,Table9[],5,0),
DATE(X1525,1,0))</f>
        <v>#VALUE!</v>
      </c>
      <c r="AD1525" s="46" t="e">
        <f>IF(AA1525=0,DATE(YEAR(AC1525+1),7,16),
IF(V1525=0,IF(COUNTIF(Table9[MM Year],X1525),AC1525+AB1525+Z1525+15-DAY(AC1525+AB1525+Z1525+15)+16,AC1525+AB1525+Z1525-DAY(AC1525+AB1525+Z1525)+16),
IF(COUNTIF(Table9[MM Year],X1525),
IF(AC1525+AB1525+Z1525&lt;VLOOKUP(X1525,Table9[],7,0),AC1525
+AB1525+Z1525+VLOOKUP(X1525,Table9[],4,0),AC1525+AB1525+Z1525),AC1525
+AB1525+Z1525)))</f>
        <v>#VALUE!</v>
      </c>
      <c r="AE1525" s="42"/>
      <c r="AF1525" s="15" t="str">
        <f>IFERROR(IF(COUNTIF(Table9[MM Year],X1525),
IF(AD1525&lt;VLOOKUP(X1525,Table9[],7,0),AD1525
+VLOOKUP(X1525,Table9[],4,0),AD1525),AD1525
),"")</f>
        <v/>
      </c>
      <c r="AG1525" s="5"/>
      <c r="AH1525" s="5"/>
      <c r="AI1525" s="5"/>
      <c r="AJ1525" s="6"/>
      <c r="AK1525" s="6"/>
      <c r="AL1525" s="12" t="str">
        <f t="shared" si="237"/>
        <v/>
      </c>
      <c r="AM1525" s="5"/>
      <c r="AN1525" s="27" t="str">
        <f t="shared" si="238"/>
        <v/>
      </c>
      <c r="AO1525" s="5"/>
      <c r="AP1525" s="5"/>
      <c r="AQ1525" s="6"/>
      <c r="AR1525" s="12" t="str">
        <f t="shared" si="239"/>
        <v/>
      </c>
      <c r="AS1525" s="6"/>
      <c r="AT1525" s="5"/>
      <c r="AU1525" s="53"/>
      <c r="AV1525" s="53"/>
      <c r="AW1525" s="54"/>
      <c r="AX1525" s="15" t="str">
        <f t="shared" si="240"/>
        <v/>
      </c>
      <c r="AY1525" s="5"/>
      <c r="AZ1525" s="27" t="str">
        <f>IFERROR(VLOOKUP(AY1525,vlookup!A$2:I$331,2,FALSE),"")</f>
        <v/>
      </c>
      <c r="BA1525" s="27" t="str">
        <f>IFERROR(VLOOKUP(AY1525,vlookup!A$2:I$331,3,FALSE),"")</f>
        <v/>
      </c>
      <c r="BB1525" s="5"/>
      <c r="BC1525" s="27" t="str">
        <f>IFERROR(VLOOKUP(BB1525,vlookup!D$2:E$331,2,FALSE),"")</f>
        <v/>
      </c>
      <c r="BD1525" s="5"/>
      <c r="BE1525" s="27" t="str">
        <f t="shared" si="241"/>
        <v/>
      </c>
      <c r="BF1525" s="27" t="str">
        <f>IFERROR(VLOOKUP(BE1525,vlookup!G$2:I$331,2,FALSE),"")</f>
        <v/>
      </c>
      <c r="BG1525" s="27" t="str">
        <f>IFERROR(VLOOKUP(BE1525,vlookup!G$2:I$331,3,FALSE),"")</f>
        <v/>
      </c>
      <c r="BH1525" s="5"/>
      <c r="BI1525" s="6"/>
      <c r="BJ1525" s="6"/>
      <c r="BK1525" s="6"/>
      <c r="BL1525" s="6"/>
    </row>
    <row r="1526" spans="1:64">
      <c r="A1526" s="4"/>
      <c r="B1526" s="5"/>
      <c r="C1526" s="27" t="str">
        <f>IFERROR(VLOOKUP(B1526,vlookup!A$2:I$331,2,FALSE),"")</f>
        <v/>
      </c>
      <c r="D1526" s="27" t="str">
        <f>IFERROR(VLOOKUP(B1526,vlookup!A$2:I$331,3,FALSE),"")</f>
        <v/>
      </c>
      <c r="E1526" s="5"/>
      <c r="F1526" s="27" t="str">
        <f>IFERROR(VLOOKUP(E1526,vlookup!D$2:E$331,2,FALSE),"")</f>
        <v/>
      </c>
      <c r="G1526" s="5"/>
      <c r="H1526" s="27" t="str">
        <f t="shared" si="232"/>
        <v/>
      </c>
      <c r="I1526" s="27" t="str">
        <f>IFERROR(VLOOKUP(H1526,vlookup!G$2:I$331,2,FALSE),"")</f>
        <v/>
      </c>
      <c r="J1526" s="27" t="str">
        <f>IFERROR(VLOOKUP(H1526,vlookup!G$2:I$331,3,FALSE),"")</f>
        <v/>
      </c>
      <c r="K1526" s="5"/>
      <c r="L1526" s="6"/>
      <c r="M1526" s="6"/>
      <c r="N1526" s="6"/>
      <c r="O1526" s="6"/>
      <c r="P1526" s="6"/>
      <c r="Q1526" s="14" t="str">
        <f t="shared" si="233"/>
        <v/>
      </c>
      <c r="R1526" s="5"/>
      <c r="S1526" s="6"/>
      <c r="T1526" s="6"/>
      <c r="U1526" s="5"/>
      <c r="V1526" s="45">
        <f t="shared" si="234"/>
        <v>0</v>
      </c>
      <c r="W1526" s="45">
        <f t="shared" si="235"/>
        <v>0</v>
      </c>
      <c r="X1526" s="45" t="e">
        <f t="shared" si="236"/>
        <v>#VALUE!</v>
      </c>
      <c r="Y1526" s="45">
        <f>IFERROR(VALUE(V1526),VLOOKUP(V1526,DayReplace[],2,0))</f>
        <v>0</v>
      </c>
      <c r="Z1526" s="45">
        <f>IF(V1526=0,1,
IF(OR(AND(COUNTIF(Table12[Normal and Leap Years],X1526),AA1526=3,Y1526=30),
AND(COUNTIF(Table9[MM Year],X1526),COUNTIF(Table13[Always 29-Day Months],AA1526),Y1526=30)),Y1526
-1,Y1526))</f>
        <v>1</v>
      </c>
      <c r="AA1526" s="45">
        <f>IFERROR(VALUE(W1526),VLOOKUP(W1526,MonthReplace[],2,0))</f>
        <v>0</v>
      </c>
      <c r="AB1526" s="45" t="e">
        <f>IF(COUNTIF(Table9[MM Year],X1526),VLOOKUP(AA1526,MonthSerial[],VLOOKUP(X1526,Table9[],3,0)+2,0),DATE(X1526,AA1526,0)-AC1526)</f>
        <v>#VALUE!</v>
      </c>
      <c r="AC1526" s="45" t="e">
        <f>IF(COUNTIF(Table9[MM Year],X1526),
VLOOKUP(X1526,Table9[],5,0),
DATE(X1526,1,0))</f>
        <v>#VALUE!</v>
      </c>
      <c r="AD1526" s="46" t="e">
        <f>IF(AA1526=0,DATE(YEAR(AC1526+1),7,16),
IF(V1526=0,IF(COUNTIF(Table9[MM Year],X1526),AC1526+AB1526+Z1526+15-DAY(AC1526+AB1526+Z1526+15)+16,AC1526+AB1526+Z1526-DAY(AC1526+AB1526+Z1526)+16),
IF(COUNTIF(Table9[MM Year],X1526),
IF(AC1526+AB1526+Z1526&lt;VLOOKUP(X1526,Table9[],7,0),AC1526
+AB1526+Z1526+VLOOKUP(X1526,Table9[],4,0),AC1526+AB1526+Z1526),AC1526
+AB1526+Z1526)))</f>
        <v>#VALUE!</v>
      </c>
      <c r="AE1526" s="42"/>
      <c r="AF1526" s="15" t="str">
        <f>IFERROR(IF(COUNTIF(Table9[MM Year],X1526),
IF(AD1526&lt;VLOOKUP(X1526,Table9[],7,0),AD1526
+VLOOKUP(X1526,Table9[],4,0),AD1526),AD1526
),"")</f>
        <v/>
      </c>
      <c r="AG1526" s="5"/>
      <c r="AH1526" s="5"/>
      <c r="AI1526" s="5"/>
      <c r="AJ1526" s="6"/>
      <c r="AK1526" s="6"/>
      <c r="AL1526" s="12" t="str">
        <f t="shared" si="237"/>
        <v/>
      </c>
      <c r="AM1526" s="5"/>
      <c r="AN1526" s="27" t="str">
        <f t="shared" si="238"/>
        <v/>
      </c>
      <c r="AO1526" s="5"/>
      <c r="AP1526" s="5"/>
      <c r="AQ1526" s="6"/>
      <c r="AR1526" s="12" t="str">
        <f t="shared" si="239"/>
        <v/>
      </c>
      <c r="AS1526" s="6"/>
      <c r="AT1526" s="5"/>
      <c r="AU1526" s="53"/>
      <c r="AV1526" s="53"/>
      <c r="AW1526" s="54"/>
      <c r="AX1526" s="15" t="str">
        <f t="shared" si="240"/>
        <v/>
      </c>
      <c r="AY1526" s="5"/>
      <c r="AZ1526" s="27" t="str">
        <f>IFERROR(VLOOKUP(AY1526,vlookup!A$2:I$331,2,FALSE),"")</f>
        <v/>
      </c>
      <c r="BA1526" s="27" t="str">
        <f>IFERROR(VLOOKUP(AY1526,vlookup!A$2:I$331,3,FALSE),"")</f>
        <v/>
      </c>
      <c r="BB1526" s="5"/>
      <c r="BC1526" s="27" t="str">
        <f>IFERROR(VLOOKUP(BB1526,vlookup!D$2:E$331,2,FALSE),"")</f>
        <v/>
      </c>
      <c r="BD1526" s="5"/>
      <c r="BE1526" s="27" t="str">
        <f t="shared" si="241"/>
        <v/>
      </c>
      <c r="BF1526" s="27" t="str">
        <f>IFERROR(VLOOKUP(BE1526,vlookup!G$2:I$331,2,FALSE),"")</f>
        <v/>
      </c>
      <c r="BG1526" s="27" t="str">
        <f>IFERROR(VLOOKUP(BE1526,vlookup!G$2:I$331,3,FALSE),"")</f>
        <v/>
      </c>
      <c r="BH1526" s="5"/>
      <c r="BI1526" s="6"/>
      <c r="BJ1526" s="6"/>
      <c r="BK1526" s="6"/>
      <c r="BL1526" s="6"/>
    </row>
    <row r="1527" spans="1:64">
      <c r="A1527" s="4"/>
      <c r="B1527" s="5"/>
      <c r="C1527" s="27" t="str">
        <f>IFERROR(VLOOKUP(B1527,vlookup!A$2:I$331,2,FALSE),"")</f>
        <v/>
      </c>
      <c r="D1527" s="27" t="str">
        <f>IFERROR(VLOOKUP(B1527,vlookup!A$2:I$331,3,FALSE),"")</f>
        <v/>
      </c>
      <c r="E1527" s="5"/>
      <c r="F1527" s="27" t="str">
        <f>IFERROR(VLOOKUP(E1527,vlookup!D$2:E$331,2,FALSE),"")</f>
        <v/>
      </c>
      <c r="G1527" s="5"/>
      <c r="H1527" s="27" t="str">
        <f t="shared" si="232"/>
        <v/>
      </c>
      <c r="I1527" s="27" t="str">
        <f>IFERROR(VLOOKUP(H1527,vlookup!G$2:I$331,2,FALSE),"")</f>
        <v/>
      </c>
      <c r="J1527" s="27" t="str">
        <f>IFERROR(VLOOKUP(H1527,vlookup!G$2:I$331,3,FALSE),"")</f>
        <v/>
      </c>
      <c r="K1527" s="5"/>
      <c r="L1527" s="6"/>
      <c r="M1527" s="6"/>
      <c r="N1527" s="6"/>
      <c r="O1527" s="6"/>
      <c r="P1527" s="6"/>
      <c r="Q1527" s="14" t="str">
        <f t="shared" si="233"/>
        <v/>
      </c>
      <c r="R1527" s="5"/>
      <c r="S1527" s="6"/>
      <c r="T1527" s="6"/>
      <c r="U1527" s="5"/>
      <c r="V1527" s="45">
        <f t="shared" si="234"/>
        <v>0</v>
      </c>
      <c r="W1527" s="45">
        <f t="shared" si="235"/>
        <v>0</v>
      </c>
      <c r="X1527" s="45" t="e">
        <f t="shared" si="236"/>
        <v>#VALUE!</v>
      </c>
      <c r="Y1527" s="45">
        <f>IFERROR(VALUE(V1527),VLOOKUP(V1527,DayReplace[],2,0))</f>
        <v>0</v>
      </c>
      <c r="Z1527" s="45">
        <f>IF(V1527=0,1,
IF(OR(AND(COUNTIF(Table12[Normal and Leap Years],X1527),AA1527=3,Y1527=30),
AND(COUNTIF(Table9[MM Year],X1527),COUNTIF(Table13[Always 29-Day Months],AA1527),Y1527=30)),Y1527
-1,Y1527))</f>
        <v>1</v>
      </c>
      <c r="AA1527" s="45">
        <f>IFERROR(VALUE(W1527),VLOOKUP(W1527,MonthReplace[],2,0))</f>
        <v>0</v>
      </c>
      <c r="AB1527" s="45" t="e">
        <f>IF(COUNTIF(Table9[MM Year],X1527),VLOOKUP(AA1527,MonthSerial[],VLOOKUP(X1527,Table9[],3,0)+2,0),DATE(X1527,AA1527,0)-AC1527)</f>
        <v>#VALUE!</v>
      </c>
      <c r="AC1527" s="45" t="e">
        <f>IF(COUNTIF(Table9[MM Year],X1527),
VLOOKUP(X1527,Table9[],5,0),
DATE(X1527,1,0))</f>
        <v>#VALUE!</v>
      </c>
      <c r="AD1527" s="46" t="e">
        <f>IF(AA1527=0,DATE(YEAR(AC1527+1),7,16),
IF(V1527=0,IF(COUNTIF(Table9[MM Year],X1527),AC1527+AB1527+Z1527+15-DAY(AC1527+AB1527+Z1527+15)+16,AC1527+AB1527+Z1527-DAY(AC1527+AB1527+Z1527)+16),
IF(COUNTIF(Table9[MM Year],X1527),
IF(AC1527+AB1527+Z1527&lt;VLOOKUP(X1527,Table9[],7,0),AC1527
+AB1527+Z1527+VLOOKUP(X1527,Table9[],4,0),AC1527+AB1527+Z1527),AC1527
+AB1527+Z1527)))</f>
        <v>#VALUE!</v>
      </c>
      <c r="AE1527" s="42"/>
      <c r="AF1527" s="15" t="str">
        <f>IFERROR(IF(COUNTIF(Table9[MM Year],X1527),
IF(AD1527&lt;VLOOKUP(X1527,Table9[],7,0),AD1527
+VLOOKUP(X1527,Table9[],4,0),AD1527),AD1527
),"")</f>
        <v/>
      </c>
      <c r="AG1527" s="5"/>
      <c r="AH1527" s="5"/>
      <c r="AI1527" s="5"/>
      <c r="AJ1527" s="6"/>
      <c r="AK1527" s="6"/>
      <c r="AL1527" s="12" t="str">
        <f t="shared" si="237"/>
        <v/>
      </c>
      <c r="AM1527" s="5"/>
      <c r="AN1527" s="27" t="str">
        <f t="shared" si="238"/>
        <v/>
      </c>
      <c r="AO1527" s="5"/>
      <c r="AP1527" s="5"/>
      <c r="AQ1527" s="6"/>
      <c r="AR1527" s="12" t="str">
        <f t="shared" si="239"/>
        <v/>
      </c>
      <c r="AS1527" s="6"/>
      <c r="AT1527" s="5"/>
      <c r="AU1527" s="53"/>
      <c r="AV1527" s="53"/>
      <c r="AW1527" s="54"/>
      <c r="AX1527" s="15" t="str">
        <f t="shared" si="240"/>
        <v/>
      </c>
      <c r="AY1527" s="5"/>
      <c r="AZ1527" s="27" t="str">
        <f>IFERROR(VLOOKUP(AY1527,vlookup!A$2:I$331,2,FALSE),"")</f>
        <v/>
      </c>
      <c r="BA1527" s="27" t="str">
        <f>IFERROR(VLOOKUP(AY1527,vlookup!A$2:I$331,3,FALSE),"")</f>
        <v/>
      </c>
      <c r="BB1527" s="5"/>
      <c r="BC1527" s="27" t="str">
        <f>IFERROR(VLOOKUP(BB1527,vlookup!D$2:E$331,2,FALSE),"")</f>
        <v/>
      </c>
      <c r="BD1527" s="5"/>
      <c r="BE1527" s="27" t="str">
        <f t="shared" si="241"/>
        <v/>
      </c>
      <c r="BF1527" s="27" t="str">
        <f>IFERROR(VLOOKUP(BE1527,vlookup!G$2:I$331,2,FALSE),"")</f>
        <v/>
      </c>
      <c r="BG1527" s="27" t="str">
        <f>IFERROR(VLOOKUP(BE1527,vlookup!G$2:I$331,3,FALSE),"")</f>
        <v/>
      </c>
      <c r="BH1527" s="5"/>
      <c r="BI1527" s="6"/>
      <c r="BJ1527" s="6"/>
      <c r="BK1527" s="6"/>
      <c r="BL1527" s="6"/>
    </row>
    <row r="1528" spans="1:64">
      <c r="A1528" s="4"/>
      <c r="B1528" s="5"/>
      <c r="C1528" s="27" t="str">
        <f>IFERROR(VLOOKUP(B1528,vlookup!A$2:I$331,2,FALSE),"")</f>
        <v/>
      </c>
      <c r="D1528" s="27" t="str">
        <f>IFERROR(VLOOKUP(B1528,vlookup!A$2:I$331,3,FALSE),"")</f>
        <v/>
      </c>
      <c r="E1528" s="5"/>
      <c r="F1528" s="27" t="str">
        <f>IFERROR(VLOOKUP(E1528,vlookup!D$2:E$331,2,FALSE),"")</f>
        <v/>
      </c>
      <c r="G1528" s="5"/>
      <c r="H1528" s="27" t="str">
        <f t="shared" si="232"/>
        <v/>
      </c>
      <c r="I1528" s="27" t="str">
        <f>IFERROR(VLOOKUP(H1528,vlookup!G$2:I$331,2,FALSE),"")</f>
        <v/>
      </c>
      <c r="J1528" s="27" t="str">
        <f>IFERROR(VLOOKUP(H1528,vlookup!G$2:I$331,3,FALSE),"")</f>
        <v/>
      </c>
      <c r="K1528" s="5"/>
      <c r="L1528" s="6"/>
      <c r="M1528" s="6"/>
      <c r="N1528" s="6"/>
      <c r="O1528" s="6"/>
      <c r="P1528" s="6"/>
      <c r="Q1528" s="14" t="str">
        <f t="shared" si="233"/>
        <v/>
      </c>
      <c r="R1528" s="5"/>
      <c r="S1528" s="6"/>
      <c r="T1528" s="6"/>
      <c r="U1528" s="5"/>
      <c r="V1528" s="45">
        <f t="shared" si="234"/>
        <v>0</v>
      </c>
      <c r="W1528" s="45">
        <f t="shared" si="235"/>
        <v>0</v>
      </c>
      <c r="X1528" s="45" t="e">
        <f t="shared" si="236"/>
        <v>#VALUE!</v>
      </c>
      <c r="Y1528" s="45">
        <f>IFERROR(VALUE(V1528),VLOOKUP(V1528,DayReplace[],2,0))</f>
        <v>0</v>
      </c>
      <c r="Z1528" s="45">
        <f>IF(V1528=0,1,
IF(OR(AND(COUNTIF(Table12[Normal and Leap Years],X1528),AA1528=3,Y1528=30),
AND(COUNTIF(Table9[MM Year],X1528),COUNTIF(Table13[Always 29-Day Months],AA1528),Y1528=30)),Y1528
-1,Y1528))</f>
        <v>1</v>
      </c>
      <c r="AA1528" s="45">
        <f>IFERROR(VALUE(W1528),VLOOKUP(W1528,MonthReplace[],2,0))</f>
        <v>0</v>
      </c>
      <c r="AB1528" s="45" t="e">
        <f>IF(COUNTIF(Table9[MM Year],X1528),VLOOKUP(AA1528,MonthSerial[],VLOOKUP(X1528,Table9[],3,0)+2,0),DATE(X1528,AA1528,0)-AC1528)</f>
        <v>#VALUE!</v>
      </c>
      <c r="AC1528" s="45" t="e">
        <f>IF(COUNTIF(Table9[MM Year],X1528),
VLOOKUP(X1528,Table9[],5,0),
DATE(X1528,1,0))</f>
        <v>#VALUE!</v>
      </c>
      <c r="AD1528" s="46" t="e">
        <f>IF(AA1528=0,DATE(YEAR(AC1528+1),7,16),
IF(V1528=0,IF(COUNTIF(Table9[MM Year],X1528),AC1528+AB1528+Z1528+15-DAY(AC1528+AB1528+Z1528+15)+16,AC1528+AB1528+Z1528-DAY(AC1528+AB1528+Z1528)+16),
IF(COUNTIF(Table9[MM Year],X1528),
IF(AC1528+AB1528+Z1528&lt;VLOOKUP(X1528,Table9[],7,0),AC1528
+AB1528+Z1528+VLOOKUP(X1528,Table9[],4,0),AC1528+AB1528+Z1528),AC1528
+AB1528+Z1528)))</f>
        <v>#VALUE!</v>
      </c>
      <c r="AE1528" s="42"/>
      <c r="AF1528" s="15" t="str">
        <f>IFERROR(IF(COUNTIF(Table9[MM Year],X1528),
IF(AD1528&lt;VLOOKUP(X1528,Table9[],7,0),AD1528
+VLOOKUP(X1528,Table9[],4,0),AD1528),AD1528
),"")</f>
        <v/>
      </c>
      <c r="AG1528" s="5"/>
      <c r="AH1528" s="5"/>
      <c r="AI1528" s="5"/>
      <c r="AJ1528" s="6"/>
      <c r="AK1528" s="6"/>
      <c r="AL1528" s="12" t="str">
        <f t="shared" si="237"/>
        <v/>
      </c>
      <c r="AM1528" s="5"/>
      <c r="AN1528" s="27" t="str">
        <f t="shared" si="238"/>
        <v/>
      </c>
      <c r="AO1528" s="5"/>
      <c r="AP1528" s="5"/>
      <c r="AQ1528" s="6"/>
      <c r="AR1528" s="12" t="str">
        <f t="shared" si="239"/>
        <v/>
      </c>
      <c r="AS1528" s="6"/>
      <c r="AT1528" s="5"/>
      <c r="AU1528" s="53"/>
      <c r="AV1528" s="53"/>
      <c r="AW1528" s="54"/>
      <c r="AX1528" s="15" t="str">
        <f t="shared" si="240"/>
        <v/>
      </c>
      <c r="AY1528" s="5"/>
      <c r="AZ1528" s="27" t="str">
        <f>IFERROR(VLOOKUP(AY1528,vlookup!A$2:I$331,2,FALSE),"")</f>
        <v/>
      </c>
      <c r="BA1528" s="27" t="str">
        <f>IFERROR(VLOOKUP(AY1528,vlookup!A$2:I$331,3,FALSE),"")</f>
        <v/>
      </c>
      <c r="BB1528" s="5"/>
      <c r="BC1528" s="27" t="str">
        <f>IFERROR(VLOOKUP(BB1528,vlookup!D$2:E$331,2,FALSE),"")</f>
        <v/>
      </c>
      <c r="BD1528" s="5"/>
      <c r="BE1528" s="27" t="str">
        <f t="shared" si="241"/>
        <v/>
      </c>
      <c r="BF1528" s="27" t="str">
        <f>IFERROR(VLOOKUP(BE1528,vlookup!G$2:I$331,2,FALSE),"")</f>
        <v/>
      </c>
      <c r="BG1528" s="27" t="str">
        <f>IFERROR(VLOOKUP(BE1528,vlookup!G$2:I$331,3,FALSE),"")</f>
        <v/>
      </c>
      <c r="BH1528" s="5"/>
      <c r="BI1528" s="6"/>
      <c r="BJ1528" s="6"/>
      <c r="BK1528" s="6"/>
      <c r="BL1528" s="6"/>
    </row>
    <row r="1529" spans="1:64">
      <c r="A1529" s="4"/>
      <c r="B1529" s="5"/>
      <c r="C1529" s="27" t="str">
        <f>IFERROR(VLOOKUP(B1529,vlookup!A$2:I$331,2,FALSE),"")</f>
        <v/>
      </c>
      <c r="D1529" s="27" t="str">
        <f>IFERROR(VLOOKUP(B1529,vlookup!A$2:I$331,3,FALSE),"")</f>
        <v/>
      </c>
      <c r="E1529" s="5"/>
      <c r="F1529" s="27" t="str">
        <f>IFERROR(VLOOKUP(E1529,vlookup!D$2:E$331,2,FALSE),"")</f>
        <v/>
      </c>
      <c r="G1529" s="5"/>
      <c r="H1529" s="27" t="str">
        <f t="shared" si="232"/>
        <v/>
      </c>
      <c r="I1529" s="27" t="str">
        <f>IFERROR(VLOOKUP(H1529,vlookup!G$2:I$331,2,FALSE),"")</f>
        <v/>
      </c>
      <c r="J1529" s="27" t="str">
        <f>IFERROR(VLOOKUP(H1529,vlookup!G$2:I$331,3,FALSE),"")</f>
        <v/>
      </c>
      <c r="K1529" s="5"/>
      <c r="L1529" s="6"/>
      <c r="M1529" s="6"/>
      <c r="N1529" s="6"/>
      <c r="O1529" s="6"/>
      <c r="P1529" s="6"/>
      <c r="Q1529" s="14" t="str">
        <f t="shared" si="233"/>
        <v/>
      </c>
      <c r="R1529" s="5"/>
      <c r="S1529" s="6"/>
      <c r="T1529" s="6"/>
      <c r="U1529" s="5"/>
      <c r="V1529" s="45">
        <f t="shared" si="234"/>
        <v>0</v>
      </c>
      <c r="W1529" s="45">
        <f t="shared" si="235"/>
        <v>0</v>
      </c>
      <c r="X1529" s="45" t="e">
        <f t="shared" si="236"/>
        <v>#VALUE!</v>
      </c>
      <c r="Y1529" s="45">
        <f>IFERROR(VALUE(V1529),VLOOKUP(V1529,DayReplace[],2,0))</f>
        <v>0</v>
      </c>
      <c r="Z1529" s="45">
        <f>IF(V1529=0,1,
IF(OR(AND(COUNTIF(Table12[Normal and Leap Years],X1529),AA1529=3,Y1529=30),
AND(COUNTIF(Table9[MM Year],X1529),COUNTIF(Table13[Always 29-Day Months],AA1529),Y1529=30)),Y1529
-1,Y1529))</f>
        <v>1</v>
      </c>
      <c r="AA1529" s="45">
        <f>IFERROR(VALUE(W1529),VLOOKUP(W1529,MonthReplace[],2,0))</f>
        <v>0</v>
      </c>
      <c r="AB1529" s="45" t="e">
        <f>IF(COUNTIF(Table9[MM Year],X1529),VLOOKUP(AA1529,MonthSerial[],VLOOKUP(X1529,Table9[],3,0)+2,0),DATE(X1529,AA1529,0)-AC1529)</f>
        <v>#VALUE!</v>
      </c>
      <c r="AC1529" s="45" t="e">
        <f>IF(COUNTIF(Table9[MM Year],X1529),
VLOOKUP(X1529,Table9[],5,0),
DATE(X1529,1,0))</f>
        <v>#VALUE!</v>
      </c>
      <c r="AD1529" s="46" t="e">
        <f>IF(AA1529=0,DATE(YEAR(AC1529+1),7,16),
IF(V1529=0,IF(COUNTIF(Table9[MM Year],X1529),AC1529+AB1529+Z1529+15-DAY(AC1529+AB1529+Z1529+15)+16,AC1529+AB1529+Z1529-DAY(AC1529+AB1529+Z1529)+16),
IF(COUNTIF(Table9[MM Year],X1529),
IF(AC1529+AB1529+Z1529&lt;VLOOKUP(X1529,Table9[],7,0),AC1529
+AB1529+Z1529+VLOOKUP(X1529,Table9[],4,0),AC1529+AB1529+Z1529),AC1529
+AB1529+Z1529)))</f>
        <v>#VALUE!</v>
      </c>
      <c r="AE1529" s="42"/>
      <c r="AF1529" s="15" t="str">
        <f>IFERROR(IF(COUNTIF(Table9[MM Year],X1529),
IF(AD1529&lt;VLOOKUP(X1529,Table9[],7,0),AD1529
+VLOOKUP(X1529,Table9[],4,0),AD1529),AD1529
),"")</f>
        <v/>
      </c>
      <c r="AG1529" s="5"/>
      <c r="AH1529" s="5"/>
      <c r="AI1529" s="5"/>
      <c r="AJ1529" s="6"/>
      <c r="AK1529" s="6"/>
      <c r="AL1529" s="12" t="str">
        <f t="shared" si="237"/>
        <v/>
      </c>
      <c r="AM1529" s="5"/>
      <c r="AN1529" s="27" t="str">
        <f t="shared" si="238"/>
        <v/>
      </c>
      <c r="AO1529" s="5"/>
      <c r="AP1529" s="5"/>
      <c r="AQ1529" s="6"/>
      <c r="AR1529" s="12" t="str">
        <f t="shared" si="239"/>
        <v/>
      </c>
      <c r="AS1529" s="6"/>
      <c r="AT1529" s="5"/>
      <c r="AU1529" s="53"/>
      <c r="AV1529" s="53"/>
      <c r="AW1529" s="54"/>
      <c r="AX1529" s="15" t="str">
        <f t="shared" si="240"/>
        <v/>
      </c>
      <c r="AY1529" s="5"/>
      <c r="AZ1529" s="27" t="str">
        <f>IFERROR(VLOOKUP(AY1529,vlookup!A$2:I$331,2,FALSE),"")</f>
        <v/>
      </c>
      <c r="BA1529" s="27" t="str">
        <f>IFERROR(VLOOKUP(AY1529,vlookup!A$2:I$331,3,FALSE),"")</f>
        <v/>
      </c>
      <c r="BB1529" s="5"/>
      <c r="BC1529" s="27" t="str">
        <f>IFERROR(VLOOKUP(BB1529,vlookup!D$2:E$331,2,FALSE),"")</f>
        <v/>
      </c>
      <c r="BD1529" s="5"/>
      <c r="BE1529" s="27" t="str">
        <f t="shared" si="241"/>
        <v/>
      </c>
      <c r="BF1529" s="27" t="str">
        <f>IFERROR(VLOOKUP(BE1529,vlookup!G$2:I$331,2,FALSE),"")</f>
        <v/>
      </c>
      <c r="BG1529" s="27" t="str">
        <f>IFERROR(VLOOKUP(BE1529,vlookup!G$2:I$331,3,FALSE),"")</f>
        <v/>
      </c>
      <c r="BH1529" s="5"/>
      <c r="BI1529" s="6"/>
      <c r="BJ1529" s="6"/>
      <c r="BK1529" s="6"/>
      <c r="BL1529" s="6"/>
    </row>
    <row r="1530" spans="1:64">
      <c r="A1530" s="4"/>
      <c r="B1530" s="5"/>
      <c r="C1530" s="27" t="str">
        <f>IFERROR(VLOOKUP(B1530,vlookup!A$2:I$331,2,FALSE),"")</f>
        <v/>
      </c>
      <c r="D1530" s="27" t="str">
        <f>IFERROR(VLOOKUP(B1530,vlookup!A$2:I$331,3,FALSE),"")</f>
        <v/>
      </c>
      <c r="E1530" s="5"/>
      <c r="F1530" s="27" t="str">
        <f>IFERROR(VLOOKUP(E1530,vlookup!D$2:E$331,2,FALSE),"")</f>
        <v/>
      </c>
      <c r="G1530" s="5"/>
      <c r="H1530" s="27" t="str">
        <f t="shared" si="232"/>
        <v/>
      </c>
      <c r="I1530" s="27" t="str">
        <f>IFERROR(VLOOKUP(H1530,vlookup!G$2:I$331,2,FALSE),"")</f>
        <v/>
      </c>
      <c r="J1530" s="27" t="str">
        <f>IFERROR(VLOOKUP(H1530,vlookup!G$2:I$331,3,FALSE),"")</f>
        <v/>
      </c>
      <c r="K1530" s="5"/>
      <c r="L1530" s="6"/>
      <c r="M1530" s="6"/>
      <c r="N1530" s="6"/>
      <c r="O1530" s="6"/>
      <c r="P1530" s="6"/>
      <c r="Q1530" s="14" t="str">
        <f t="shared" si="233"/>
        <v/>
      </c>
      <c r="R1530" s="5"/>
      <c r="S1530" s="6"/>
      <c r="T1530" s="6"/>
      <c r="U1530" s="5"/>
      <c r="V1530" s="45">
        <f t="shared" si="234"/>
        <v>0</v>
      </c>
      <c r="W1530" s="45">
        <f t="shared" si="235"/>
        <v>0</v>
      </c>
      <c r="X1530" s="45" t="e">
        <f t="shared" si="236"/>
        <v>#VALUE!</v>
      </c>
      <c r="Y1530" s="45">
        <f>IFERROR(VALUE(V1530),VLOOKUP(V1530,DayReplace[],2,0))</f>
        <v>0</v>
      </c>
      <c r="Z1530" s="45">
        <f>IF(V1530=0,1,
IF(OR(AND(COUNTIF(Table12[Normal and Leap Years],X1530),AA1530=3,Y1530=30),
AND(COUNTIF(Table9[MM Year],X1530),COUNTIF(Table13[Always 29-Day Months],AA1530),Y1530=30)),Y1530
-1,Y1530))</f>
        <v>1</v>
      </c>
      <c r="AA1530" s="45">
        <f>IFERROR(VALUE(W1530),VLOOKUP(W1530,MonthReplace[],2,0))</f>
        <v>0</v>
      </c>
      <c r="AB1530" s="45" t="e">
        <f>IF(COUNTIF(Table9[MM Year],X1530),VLOOKUP(AA1530,MonthSerial[],VLOOKUP(X1530,Table9[],3,0)+2,0),DATE(X1530,AA1530,0)-AC1530)</f>
        <v>#VALUE!</v>
      </c>
      <c r="AC1530" s="45" t="e">
        <f>IF(COUNTIF(Table9[MM Year],X1530),
VLOOKUP(X1530,Table9[],5,0),
DATE(X1530,1,0))</f>
        <v>#VALUE!</v>
      </c>
      <c r="AD1530" s="46" t="e">
        <f>IF(AA1530=0,DATE(YEAR(AC1530+1),7,16),
IF(V1530=0,IF(COUNTIF(Table9[MM Year],X1530),AC1530+AB1530+Z1530+15-DAY(AC1530+AB1530+Z1530+15)+16,AC1530+AB1530+Z1530-DAY(AC1530+AB1530+Z1530)+16),
IF(COUNTIF(Table9[MM Year],X1530),
IF(AC1530+AB1530+Z1530&lt;VLOOKUP(X1530,Table9[],7,0),AC1530
+AB1530+Z1530+VLOOKUP(X1530,Table9[],4,0),AC1530+AB1530+Z1530),AC1530
+AB1530+Z1530)))</f>
        <v>#VALUE!</v>
      </c>
      <c r="AE1530" s="42"/>
      <c r="AF1530" s="15" t="str">
        <f>IFERROR(IF(COUNTIF(Table9[MM Year],X1530),
IF(AD1530&lt;VLOOKUP(X1530,Table9[],7,0),AD1530
+VLOOKUP(X1530,Table9[],4,0),AD1530),AD1530
),"")</f>
        <v/>
      </c>
      <c r="AG1530" s="5"/>
      <c r="AH1530" s="5"/>
      <c r="AI1530" s="5"/>
      <c r="AJ1530" s="6"/>
      <c r="AK1530" s="6"/>
      <c r="AL1530" s="12" t="str">
        <f t="shared" si="237"/>
        <v/>
      </c>
      <c r="AM1530" s="5"/>
      <c r="AN1530" s="27" t="str">
        <f t="shared" si="238"/>
        <v/>
      </c>
      <c r="AO1530" s="5"/>
      <c r="AP1530" s="5"/>
      <c r="AQ1530" s="6"/>
      <c r="AR1530" s="12" t="str">
        <f t="shared" si="239"/>
        <v/>
      </c>
      <c r="AS1530" s="6"/>
      <c r="AT1530" s="5"/>
      <c r="AU1530" s="53"/>
      <c r="AV1530" s="53"/>
      <c r="AW1530" s="54"/>
      <c r="AX1530" s="15" t="str">
        <f t="shared" si="240"/>
        <v/>
      </c>
      <c r="AY1530" s="5"/>
      <c r="AZ1530" s="27" t="str">
        <f>IFERROR(VLOOKUP(AY1530,vlookup!A$2:I$331,2,FALSE),"")</f>
        <v/>
      </c>
      <c r="BA1530" s="27" t="str">
        <f>IFERROR(VLOOKUP(AY1530,vlookup!A$2:I$331,3,FALSE),"")</f>
        <v/>
      </c>
      <c r="BB1530" s="5"/>
      <c r="BC1530" s="27" t="str">
        <f>IFERROR(VLOOKUP(BB1530,vlookup!D$2:E$331,2,FALSE),"")</f>
        <v/>
      </c>
      <c r="BD1530" s="5"/>
      <c r="BE1530" s="27" t="str">
        <f t="shared" si="241"/>
        <v/>
      </c>
      <c r="BF1530" s="27" t="str">
        <f>IFERROR(VLOOKUP(BE1530,vlookup!G$2:I$331,2,FALSE),"")</f>
        <v/>
      </c>
      <c r="BG1530" s="27" t="str">
        <f>IFERROR(VLOOKUP(BE1530,vlookup!G$2:I$331,3,FALSE),"")</f>
        <v/>
      </c>
      <c r="BH1530" s="5"/>
      <c r="BI1530" s="6"/>
      <c r="BJ1530" s="6"/>
      <c r="BK1530" s="6"/>
      <c r="BL1530" s="6"/>
    </row>
    <row r="1531" spans="1:64">
      <c r="A1531" s="4"/>
      <c r="B1531" s="5"/>
      <c r="C1531" s="27" t="str">
        <f>IFERROR(VLOOKUP(B1531,vlookup!A$2:I$331,2,FALSE),"")</f>
        <v/>
      </c>
      <c r="D1531" s="27" t="str">
        <f>IFERROR(VLOOKUP(B1531,vlookup!A$2:I$331,3,FALSE),"")</f>
        <v/>
      </c>
      <c r="E1531" s="5"/>
      <c r="F1531" s="27" t="str">
        <f>IFERROR(VLOOKUP(E1531,vlookup!D$2:E$331,2,FALSE),"")</f>
        <v/>
      </c>
      <c r="G1531" s="5"/>
      <c r="H1531" s="27" t="str">
        <f t="shared" si="232"/>
        <v/>
      </c>
      <c r="I1531" s="27" t="str">
        <f>IFERROR(VLOOKUP(H1531,vlookup!G$2:I$331,2,FALSE),"")</f>
        <v/>
      </c>
      <c r="J1531" s="27" t="str">
        <f>IFERROR(VLOOKUP(H1531,vlookup!G$2:I$331,3,FALSE),"")</f>
        <v/>
      </c>
      <c r="K1531" s="5"/>
      <c r="L1531" s="6"/>
      <c r="M1531" s="6"/>
      <c r="N1531" s="6"/>
      <c r="O1531" s="6"/>
      <c r="P1531" s="6"/>
      <c r="Q1531" s="14" t="str">
        <f t="shared" si="233"/>
        <v/>
      </c>
      <c r="R1531" s="5"/>
      <c r="S1531" s="6"/>
      <c r="T1531" s="6"/>
      <c r="U1531" s="5"/>
      <c r="V1531" s="45">
        <f t="shared" si="234"/>
        <v>0</v>
      </c>
      <c r="W1531" s="45">
        <f t="shared" si="235"/>
        <v>0</v>
      </c>
      <c r="X1531" s="45" t="e">
        <f t="shared" si="236"/>
        <v>#VALUE!</v>
      </c>
      <c r="Y1531" s="45">
        <f>IFERROR(VALUE(V1531),VLOOKUP(V1531,DayReplace[],2,0))</f>
        <v>0</v>
      </c>
      <c r="Z1531" s="45">
        <f>IF(V1531=0,1,
IF(OR(AND(COUNTIF(Table12[Normal and Leap Years],X1531),AA1531=3,Y1531=30),
AND(COUNTIF(Table9[MM Year],X1531),COUNTIF(Table13[Always 29-Day Months],AA1531),Y1531=30)),Y1531
-1,Y1531))</f>
        <v>1</v>
      </c>
      <c r="AA1531" s="45">
        <f>IFERROR(VALUE(W1531),VLOOKUP(W1531,MonthReplace[],2,0))</f>
        <v>0</v>
      </c>
      <c r="AB1531" s="45" t="e">
        <f>IF(COUNTIF(Table9[MM Year],X1531),VLOOKUP(AA1531,MonthSerial[],VLOOKUP(X1531,Table9[],3,0)+2,0),DATE(X1531,AA1531,0)-AC1531)</f>
        <v>#VALUE!</v>
      </c>
      <c r="AC1531" s="45" t="e">
        <f>IF(COUNTIF(Table9[MM Year],X1531),
VLOOKUP(X1531,Table9[],5,0),
DATE(X1531,1,0))</f>
        <v>#VALUE!</v>
      </c>
      <c r="AD1531" s="46" t="e">
        <f>IF(AA1531=0,DATE(YEAR(AC1531+1),7,16),
IF(V1531=0,IF(COUNTIF(Table9[MM Year],X1531),AC1531+AB1531+Z1531+15-DAY(AC1531+AB1531+Z1531+15)+16,AC1531+AB1531+Z1531-DAY(AC1531+AB1531+Z1531)+16),
IF(COUNTIF(Table9[MM Year],X1531),
IF(AC1531+AB1531+Z1531&lt;VLOOKUP(X1531,Table9[],7,0),AC1531
+AB1531+Z1531+VLOOKUP(X1531,Table9[],4,0),AC1531+AB1531+Z1531),AC1531
+AB1531+Z1531)))</f>
        <v>#VALUE!</v>
      </c>
      <c r="AE1531" s="42"/>
      <c r="AF1531" s="15" t="str">
        <f>IFERROR(IF(COUNTIF(Table9[MM Year],X1531),
IF(AD1531&lt;VLOOKUP(X1531,Table9[],7,0),AD1531
+VLOOKUP(X1531,Table9[],4,0),AD1531),AD1531
),"")</f>
        <v/>
      </c>
      <c r="AG1531" s="5"/>
      <c r="AH1531" s="5"/>
      <c r="AI1531" s="5"/>
      <c r="AJ1531" s="6"/>
      <c r="AK1531" s="6"/>
      <c r="AL1531" s="12" t="str">
        <f t="shared" si="237"/>
        <v/>
      </c>
      <c r="AM1531" s="5"/>
      <c r="AN1531" s="27" t="str">
        <f t="shared" si="238"/>
        <v/>
      </c>
      <c r="AO1531" s="5"/>
      <c r="AP1531" s="5"/>
      <c r="AQ1531" s="6"/>
      <c r="AR1531" s="12" t="str">
        <f t="shared" si="239"/>
        <v/>
      </c>
      <c r="AS1531" s="6"/>
      <c r="AT1531" s="5"/>
      <c r="AU1531" s="53"/>
      <c r="AV1531" s="53"/>
      <c r="AW1531" s="54"/>
      <c r="AX1531" s="15" t="str">
        <f t="shared" si="240"/>
        <v/>
      </c>
      <c r="AY1531" s="5"/>
      <c r="AZ1531" s="27" t="str">
        <f>IFERROR(VLOOKUP(AY1531,vlookup!A$2:I$331,2,FALSE),"")</f>
        <v/>
      </c>
      <c r="BA1531" s="27" t="str">
        <f>IFERROR(VLOOKUP(AY1531,vlookup!A$2:I$331,3,FALSE),"")</f>
        <v/>
      </c>
      <c r="BB1531" s="5"/>
      <c r="BC1531" s="27" t="str">
        <f>IFERROR(VLOOKUP(BB1531,vlookup!D$2:E$331,2,FALSE),"")</f>
        <v/>
      </c>
      <c r="BD1531" s="5"/>
      <c r="BE1531" s="27" t="str">
        <f t="shared" si="241"/>
        <v/>
      </c>
      <c r="BF1531" s="27" t="str">
        <f>IFERROR(VLOOKUP(BE1531,vlookup!G$2:I$331,2,FALSE),"")</f>
        <v/>
      </c>
      <c r="BG1531" s="27" t="str">
        <f>IFERROR(VLOOKUP(BE1531,vlookup!G$2:I$331,3,FALSE),"")</f>
        <v/>
      </c>
      <c r="BH1531" s="5"/>
      <c r="BI1531" s="6"/>
      <c r="BJ1531" s="6"/>
      <c r="BK1531" s="6"/>
      <c r="BL1531" s="6"/>
    </row>
    <row r="1532" spans="1:64">
      <c r="A1532" s="4"/>
      <c r="B1532" s="5"/>
      <c r="C1532" s="27" t="str">
        <f>IFERROR(VLOOKUP(B1532,vlookup!A$2:I$331,2,FALSE),"")</f>
        <v/>
      </c>
      <c r="D1532" s="27" t="str">
        <f>IFERROR(VLOOKUP(B1532,vlookup!A$2:I$331,3,FALSE),"")</f>
        <v/>
      </c>
      <c r="E1532" s="5"/>
      <c r="F1532" s="27" t="str">
        <f>IFERROR(VLOOKUP(E1532,vlookup!D$2:E$331,2,FALSE),"")</f>
        <v/>
      </c>
      <c r="G1532" s="5"/>
      <c r="H1532" s="27" t="str">
        <f t="shared" si="232"/>
        <v/>
      </c>
      <c r="I1532" s="27" t="str">
        <f>IFERROR(VLOOKUP(H1532,vlookup!G$2:I$331,2,FALSE),"")</f>
        <v/>
      </c>
      <c r="J1532" s="27" t="str">
        <f>IFERROR(VLOOKUP(H1532,vlookup!G$2:I$331,3,FALSE),"")</f>
        <v/>
      </c>
      <c r="K1532" s="5"/>
      <c r="L1532" s="6"/>
      <c r="M1532" s="6"/>
      <c r="N1532" s="6"/>
      <c r="O1532" s="6"/>
      <c r="P1532" s="6"/>
      <c r="Q1532" s="14" t="str">
        <f t="shared" si="233"/>
        <v/>
      </c>
      <c r="R1532" s="5"/>
      <c r="S1532" s="6"/>
      <c r="T1532" s="6"/>
      <c r="U1532" s="5"/>
      <c r="V1532" s="45">
        <f t="shared" si="234"/>
        <v>0</v>
      </c>
      <c r="W1532" s="45">
        <f t="shared" si="235"/>
        <v>0</v>
      </c>
      <c r="X1532" s="45" t="e">
        <f t="shared" si="236"/>
        <v>#VALUE!</v>
      </c>
      <c r="Y1532" s="45">
        <f>IFERROR(VALUE(V1532),VLOOKUP(V1532,DayReplace[],2,0))</f>
        <v>0</v>
      </c>
      <c r="Z1532" s="45">
        <f>IF(V1532=0,1,
IF(OR(AND(COUNTIF(Table12[Normal and Leap Years],X1532),AA1532=3,Y1532=30),
AND(COUNTIF(Table9[MM Year],X1532),COUNTIF(Table13[Always 29-Day Months],AA1532),Y1532=30)),Y1532
-1,Y1532))</f>
        <v>1</v>
      </c>
      <c r="AA1532" s="45">
        <f>IFERROR(VALUE(W1532),VLOOKUP(W1532,MonthReplace[],2,0))</f>
        <v>0</v>
      </c>
      <c r="AB1532" s="45" t="e">
        <f>IF(COUNTIF(Table9[MM Year],X1532),VLOOKUP(AA1532,MonthSerial[],VLOOKUP(X1532,Table9[],3,0)+2,0),DATE(X1532,AA1532,0)-AC1532)</f>
        <v>#VALUE!</v>
      </c>
      <c r="AC1532" s="45" t="e">
        <f>IF(COUNTIF(Table9[MM Year],X1532),
VLOOKUP(X1532,Table9[],5,0),
DATE(X1532,1,0))</f>
        <v>#VALUE!</v>
      </c>
      <c r="AD1532" s="46" t="e">
        <f>IF(AA1532=0,DATE(YEAR(AC1532+1),7,16),
IF(V1532=0,IF(COUNTIF(Table9[MM Year],X1532),AC1532+AB1532+Z1532+15-DAY(AC1532+AB1532+Z1532+15)+16,AC1532+AB1532+Z1532-DAY(AC1532+AB1532+Z1532)+16),
IF(COUNTIF(Table9[MM Year],X1532),
IF(AC1532+AB1532+Z1532&lt;VLOOKUP(X1532,Table9[],7,0),AC1532
+AB1532+Z1532+VLOOKUP(X1532,Table9[],4,0),AC1532+AB1532+Z1532),AC1532
+AB1532+Z1532)))</f>
        <v>#VALUE!</v>
      </c>
      <c r="AE1532" s="42"/>
      <c r="AF1532" s="15" t="str">
        <f>IFERROR(IF(COUNTIF(Table9[MM Year],X1532),
IF(AD1532&lt;VLOOKUP(X1532,Table9[],7,0),AD1532
+VLOOKUP(X1532,Table9[],4,0),AD1532),AD1532
),"")</f>
        <v/>
      </c>
      <c r="AG1532" s="5"/>
      <c r="AH1532" s="5"/>
      <c r="AI1532" s="5"/>
      <c r="AJ1532" s="6"/>
      <c r="AK1532" s="6"/>
      <c r="AL1532" s="12" t="str">
        <f t="shared" si="237"/>
        <v/>
      </c>
      <c r="AM1532" s="5"/>
      <c r="AN1532" s="27" t="str">
        <f t="shared" si="238"/>
        <v/>
      </c>
      <c r="AO1532" s="5"/>
      <c r="AP1532" s="5"/>
      <c r="AQ1532" s="6"/>
      <c r="AR1532" s="12" t="str">
        <f t="shared" si="239"/>
        <v/>
      </c>
      <c r="AS1532" s="6"/>
      <c r="AT1532" s="5"/>
      <c r="AU1532" s="53"/>
      <c r="AV1532" s="53"/>
      <c r="AW1532" s="54"/>
      <c r="AX1532" s="15" t="str">
        <f t="shared" si="240"/>
        <v/>
      </c>
      <c r="AY1532" s="5"/>
      <c r="AZ1532" s="27" t="str">
        <f>IFERROR(VLOOKUP(AY1532,vlookup!A$2:I$331,2,FALSE),"")</f>
        <v/>
      </c>
      <c r="BA1532" s="27" t="str">
        <f>IFERROR(VLOOKUP(AY1532,vlookup!A$2:I$331,3,FALSE),"")</f>
        <v/>
      </c>
      <c r="BB1532" s="5"/>
      <c r="BC1532" s="27" t="str">
        <f>IFERROR(VLOOKUP(BB1532,vlookup!D$2:E$331,2,FALSE),"")</f>
        <v/>
      </c>
      <c r="BD1532" s="5"/>
      <c r="BE1532" s="27" t="str">
        <f t="shared" si="241"/>
        <v/>
      </c>
      <c r="BF1532" s="27" t="str">
        <f>IFERROR(VLOOKUP(BE1532,vlookup!G$2:I$331,2,FALSE),"")</f>
        <v/>
      </c>
      <c r="BG1532" s="27" t="str">
        <f>IFERROR(VLOOKUP(BE1532,vlookup!G$2:I$331,3,FALSE),"")</f>
        <v/>
      </c>
      <c r="BH1532" s="5"/>
      <c r="BI1532" s="6"/>
      <c r="BJ1532" s="6"/>
      <c r="BK1532" s="6"/>
      <c r="BL1532" s="6"/>
    </row>
    <row r="1533" spans="1:64">
      <c r="A1533" s="4"/>
      <c r="B1533" s="5"/>
      <c r="C1533" s="27" t="str">
        <f>IFERROR(VLOOKUP(B1533,vlookup!A$2:I$331,2,FALSE),"")</f>
        <v/>
      </c>
      <c r="D1533" s="27" t="str">
        <f>IFERROR(VLOOKUP(B1533,vlookup!A$2:I$331,3,FALSE),"")</f>
        <v/>
      </c>
      <c r="E1533" s="5"/>
      <c r="F1533" s="27" t="str">
        <f>IFERROR(VLOOKUP(E1533,vlookup!D$2:E$331,2,FALSE),"")</f>
        <v/>
      </c>
      <c r="G1533" s="5"/>
      <c r="H1533" s="27" t="str">
        <f t="shared" si="232"/>
        <v/>
      </c>
      <c r="I1533" s="27" t="str">
        <f>IFERROR(VLOOKUP(H1533,vlookup!G$2:I$331,2,FALSE),"")</f>
        <v/>
      </c>
      <c r="J1533" s="27" t="str">
        <f>IFERROR(VLOOKUP(H1533,vlookup!G$2:I$331,3,FALSE),"")</f>
        <v/>
      </c>
      <c r="K1533" s="5"/>
      <c r="L1533" s="6"/>
      <c r="M1533" s="6"/>
      <c r="N1533" s="6"/>
      <c r="O1533" s="6"/>
      <c r="P1533" s="6"/>
      <c r="Q1533" s="14" t="str">
        <f t="shared" si="233"/>
        <v/>
      </c>
      <c r="R1533" s="5"/>
      <c r="S1533" s="6"/>
      <c r="T1533" s="6"/>
      <c r="U1533" s="5"/>
      <c r="V1533" s="45">
        <f t="shared" si="234"/>
        <v>0</v>
      </c>
      <c r="W1533" s="45">
        <f t="shared" si="235"/>
        <v>0</v>
      </c>
      <c r="X1533" s="45" t="e">
        <f t="shared" si="236"/>
        <v>#VALUE!</v>
      </c>
      <c r="Y1533" s="45">
        <f>IFERROR(VALUE(V1533),VLOOKUP(V1533,DayReplace[],2,0))</f>
        <v>0</v>
      </c>
      <c r="Z1533" s="45">
        <f>IF(V1533=0,1,
IF(OR(AND(COUNTIF(Table12[Normal and Leap Years],X1533),AA1533=3,Y1533=30),
AND(COUNTIF(Table9[MM Year],X1533),COUNTIF(Table13[Always 29-Day Months],AA1533),Y1533=30)),Y1533
-1,Y1533))</f>
        <v>1</v>
      </c>
      <c r="AA1533" s="45">
        <f>IFERROR(VALUE(W1533),VLOOKUP(W1533,MonthReplace[],2,0))</f>
        <v>0</v>
      </c>
      <c r="AB1533" s="45" t="e">
        <f>IF(COUNTIF(Table9[MM Year],X1533),VLOOKUP(AA1533,MonthSerial[],VLOOKUP(X1533,Table9[],3,0)+2,0),DATE(X1533,AA1533,0)-AC1533)</f>
        <v>#VALUE!</v>
      </c>
      <c r="AC1533" s="45" t="e">
        <f>IF(COUNTIF(Table9[MM Year],X1533),
VLOOKUP(X1533,Table9[],5,0),
DATE(X1533,1,0))</f>
        <v>#VALUE!</v>
      </c>
      <c r="AD1533" s="46" t="e">
        <f>IF(AA1533=0,DATE(YEAR(AC1533+1),7,16),
IF(V1533=0,IF(COUNTIF(Table9[MM Year],X1533),AC1533+AB1533+Z1533+15-DAY(AC1533+AB1533+Z1533+15)+16,AC1533+AB1533+Z1533-DAY(AC1533+AB1533+Z1533)+16),
IF(COUNTIF(Table9[MM Year],X1533),
IF(AC1533+AB1533+Z1533&lt;VLOOKUP(X1533,Table9[],7,0),AC1533
+AB1533+Z1533+VLOOKUP(X1533,Table9[],4,0),AC1533+AB1533+Z1533),AC1533
+AB1533+Z1533)))</f>
        <v>#VALUE!</v>
      </c>
      <c r="AE1533" s="42"/>
      <c r="AF1533" s="15" t="str">
        <f>IFERROR(IF(COUNTIF(Table9[MM Year],X1533),
IF(AD1533&lt;VLOOKUP(X1533,Table9[],7,0),AD1533
+VLOOKUP(X1533,Table9[],4,0),AD1533),AD1533
),"")</f>
        <v/>
      </c>
      <c r="AG1533" s="5"/>
      <c r="AH1533" s="5"/>
      <c r="AI1533" s="5"/>
      <c r="AJ1533" s="6"/>
      <c r="AK1533" s="6"/>
      <c r="AL1533" s="12" t="str">
        <f t="shared" si="237"/>
        <v/>
      </c>
      <c r="AM1533" s="5"/>
      <c r="AN1533" s="27" t="str">
        <f t="shared" si="238"/>
        <v/>
      </c>
      <c r="AO1533" s="5"/>
      <c r="AP1533" s="5"/>
      <c r="AQ1533" s="6"/>
      <c r="AR1533" s="12" t="str">
        <f t="shared" si="239"/>
        <v/>
      </c>
      <c r="AS1533" s="6"/>
      <c r="AT1533" s="5"/>
      <c r="AU1533" s="53"/>
      <c r="AV1533" s="53"/>
      <c r="AW1533" s="54"/>
      <c r="AX1533" s="15" t="str">
        <f t="shared" si="240"/>
        <v/>
      </c>
      <c r="AY1533" s="5"/>
      <c r="AZ1533" s="27" t="str">
        <f>IFERROR(VLOOKUP(AY1533,vlookup!A$2:I$331,2,FALSE),"")</f>
        <v/>
      </c>
      <c r="BA1533" s="27" t="str">
        <f>IFERROR(VLOOKUP(AY1533,vlookup!A$2:I$331,3,FALSE),"")</f>
        <v/>
      </c>
      <c r="BB1533" s="5"/>
      <c r="BC1533" s="27" t="str">
        <f>IFERROR(VLOOKUP(BB1533,vlookup!D$2:E$331,2,FALSE),"")</f>
        <v/>
      </c>
      <c r="BD1533" s="5"/>
      <c r="BE1533" s="27" t="str">
        <f t="shared" si="241"/>
        <v/>
      </c>
      <c r="BF1533" s="27" t="str">
        <f>IFERROR(VLOOKUP(BE1533,vlookup!G$2:I$331,2,FALSE),"")</f>
        <v/>
      </c>
      <c r="BG1533" s="27" t="str">
        <f>IFERROR(VLOOKUP(BE1533,vlookup!G$2:I$331,3,FALSE),"")</f>
        <v/>
      </c>
      <c r="BH1533" s="5"/>
      <c r="BI1533" s="6"/>
      <c r="BJ1533" s="6"/>
      <c r="BK1533" s="6"/>
      <c r="BL1533" s="6"/>
    </row>
    <row r="1534" spans="1:64">
      <c r="A1534" s="4"/>
      <c r="B1534" s="5"/>
      <c r="C1534" s="27" t="str">
        <f>IFERROR(VLOOKUP(B1534,vlookup!A$2:I$331,2,FALSE),"")</f>
        <v/>
      </c>
      <c r="D1534" s="27" t="str">
        <f>IFERROR(VLOOKUP(B1534,vlookup!A$2:I$331,3,FALSE),"")</f>
        <v/>
      </c>
      <c r="E1534" s="5"/>
      <c r="F1534" s="27" t="str">
        <f>IFERROR(VLOOKUP(E1534,vlookup!D$2:E$331,2,FALSE),"")</f>
        <v/>
      </c>
      <c r="G1534" s="5"/>
      <c r="H1534" s="27" t="str">
        <f t="shared" si="232"/>
        <v/>
      </c>
      <c r="I1534" s="27" t="str">
        <f>IFERROR(VLOOKUP(H1534,vlookup!G$2:I$331,2,FALSE),"")</f>
        <v/>
      </c>
      <c r="J1534" s="27" t="str">
        <f>IFERROR(VLOOKUP(H1534,vlookup!G$2:I$331,3,FALSE),"")</f>
        <v/>
      </c>
      <c r="K1534" s="5"/>
      <c r="L1534" s="6"/>
      <c r="M1534" s="6"/>
      <c r="N1534" s="6"/>
      <c r="O1534" s="6"/>
      <c r="P1534" s="6"/>
      <c r="Q1534" s="14" t="str">
        <f t="shared" si="233"/>
        <v/>
      </c>
      <c r="R1534" s="5"/>
      <c r="S1534" s="6"/>
      <c r="T1534" s="6"/>
      <c r="U1534" s="5"/>
      <c r="V1534" s="45">
        <f t="shared" si="234"/>
        <v>0</v>
      </c>
      <c r="W1534" s="45">
        <f t="shared" si="235"/>
        <v>0</v>
      </c>
      <c r="X1534" s="45" t="e">
        <f t="shared" si="236"/>
        <v>#VALUE!</v>
      </c>
      <c r="Y1534" s="45">
        <f>IFERROR(VALUE(V1534),VLOOKUP(V1534,DayReplace[],2,0))</f>
        <v>0</v>
      </c>
      <c r="Z1534" s="45">
        <f>IF(V1534=0,1,
IF(OR(AND(COUNTIF(Table12[Normal and Leap Years],X1534),AA1534=3,Y1534=30),
AND(COUNTIF(Table9[MM Year],X1534),COUNTIF(Table13[Always 29-Day Months],AA1534),Y1534=30)),Y1534
-1,Y1534))</f>
        <v>1</v>
      </c>
      <c r="AA1534" s="45">
        <f>IFERROR(VALUE(W1534),VLOOKUP(W1534,MonthReplace[],2,0))</f>
        <v>0</v>
      </c>
      <c r="AB1534" s="45" t="e">
        <f>IF(COUNTIF(Table9[MM Year],X1534),VLOOKUP(AA1534,MonthSerial[],VLOOKUP(X1534,Table9[],3,0)+2,0),DATE(X1534,AA1534,0)-AC1534)</f>
        <v>#VALUE!</v>
      </c>
      <c r="AC1534" s="45" t="e">
        <f>IF(COUNTIF(Table9[MM Year],X1534),
VLOOKUP(X1534,Table9[],5,0),
DATE(X1534,1,0))</f>
        <v>#VALUE!</v>
      </c>
      <c r="AD1534" s="46" t="e">
        <f>IF(AA1534=0,DATE(YEAR(AC1534+1),7,16),
IF(V1534=0,IF(COUNTIF(Table9[MM Year],X1534),AC1534+AB1534+Z1534+15-DAY(AC1534+AB1534+Z1534+15)+16,AC1534+AB1534+Z1534-DAY(AC1534+AB1534+Z1534)+16),
IF(COUNTIF(Table9[MM Year],X1534),
IF(AC1534+AB1534+Z1534&lt;VLOOKUP(X1534,Table9[],7,0),AC1534
+AB1534+Z1534+VLOOKUP(X1534,Table9[],4,0),AC1534+AB1534+Z1534),AC1534
+AB1534+Z1534)))</f>
        <v>#VALUE!</v>
      </c>
      <c r="AE1534" s="42"/>
      <c r="AF1534" s="15" t="str">
        <f>IFERROR(IF(COUNTIF(Table9[MM Year],X1534),
IF(AD1534&lt;VLOOKUP(X1534,Table9[],7,0),AD1534
+VLOOKUP(X1534,Table9[],4,0),AD1534),AD1534
),"")</f>
        <v/>
      </c>
      <c r="AG1534" s="5"/>
      <c r="AH1534" s="5"/>
      <c r="AI1534" s="5"/>
      <c r="AJ1534" s="6"/>
      <c r="AK1534" s="6"/>
      <c r="AL1534" s="12" t="str">
        <f t="shared" si="237"/>
        <v/>
      </c>
      <c r="AM1534" s="5"/>
      <c r="AN1534" s="27" t="str">
        <f t="shared" si="238"/>
        <v/>
      </c>
      <c r="AO1534" s="5"/>
      <c r="AP1534" s="5"/>
      <c r="AQ1534" s="6"/>
      <c r="AR1534" s="12" t="str">
        <f t="shared" si="239"/>
        <v/>
      </c>
      <c r="AS1534" s="6"/>
      <c r="AT1534" s="5"/>
      <c r="AU1534" s="53"/>
      <c r="AV1534" s="53"/>
      <c r="AW1534" s="54"/>
      <c r="AX1534" s="15" t="str">
        <f t="shared" si="240"/>
        <v/>
      </c>
      <c r="AY1534" s="5"/>
      <c r="AZ1534" s="27" t="str">
        <f>IFERROR(VLOOKUP(AY1534,vlookup!A$2:I$331,2,FALSE),"")</f>
        <v/>
      </c>
      <c r="BA1534" s="27" t="str">
        <f>IFERROR(VLOOKUP(AY1534,vlookup!A$2:I$331,3,FALSE),"")</f>
        <v/>
      </c>
      <c r="BB1534" s="5"/>
      <c r="BC1534" s="27" t="str">
        <f>IFERROR(VLOOKUP(BB1534,vlookup!D$2:E$331,2,FALSE),"")</f>
        <v/>
      </c>
      <c r="BD1534" s="5"/>
      <c r="BE1534" s="27" t="str">
        <f t="shared" si="241"/>
        <v/>
      </c>
      <c r="BF1534" s="27" t="str">
        <f>IFERROR(VLOOKUP(BE1534,vlookup!G$2:I$331,2,FALSE),"")</f>
        <v/>
      </c>
      <c r="BG1534" s="27" t="str">
        <f>IFERROR(VLOOKUP(BE1534,vlookup!G$2:I$331,3,FALSE),"")</f>
        <v/>
      </c>
      <c r="BH1534" s="5"/>
      <c r="BI1534" s="6"/>
      <c r="BJ1534" s="6"/>
      <c r="BK1534" s="6"/>
      <c r="BL1534" s="6"/>
    </row>
    <row r="1535" spans="1:64">
      <c r="A1535" s="4"/>
      <c r="B1535" s="5"/>
      <c r="C1535" s="27" t="str">
        <f>IFERROR(VLOOKUP(B1535,vlookup!A$2:I$331,2,FALSE),"")</f>
        <v/>
      </c>
      <c r="D1535" s="27" t="str">
        <f>IFERROR(VLOOKUP(B1535,vlookup!A$2:I$331,3,FALSE),"")</f>
        <v/>
      </c>
      <c r="E1535" s="5"/>
      <c r="F1535" s="27" t="str">
        <f>IFERROR(VLOOKUP(E1535,vlookup!D$2:E$331,2,FALSE),"")</f>
        <v/>
      </c>
      <c r="G1535" s="5"/>
      <c r="H1535" s="27" t="str">
        <f t="shared" si="232"/>
        <v/>
      </c>
      <c r="I1535" s="27" t="str">
        <f>IFERROR(VLOOKUP(H1535,vlookup!G$2:I$331,2,FALSE),"")</f>
        <v/>
      </c>
      <c r="J1535" s="27" t="str">
        <f>IFERROR(VLOOKUP(H1535,vlookup!G$2:I$331,3,FALSE),"")</f>
        <v/>
      </c>
      <c r="K1535" s="5"/>
      <c r="L1535" s="6"/>
      <c r="M1535" s="6"/>
      <c r="N1535" s="6"/>
      <c r="O1535" s="6"/>
      <c r="P1535" s="6"/>
      <c r="Q1535" s="14" t="str">
        <f t="shared" si="233"/>
        <v/>
      </c>
      <c r="R1535" s="5"/>
      <c r="S1535" s="6"/>
      <c r="T1535" s="6"/>
      <c r="U1535" s="5"/>
      <c r="V1535" s="45">
        <f t="shared" si="234"/>
        <v>0</v>
      </c>
      <c r="W1535" s="45">
        <f t="shared" si="235"/>
        <v>0</v>
      </c>
      <c r="X1535" s="45" t="e">
        <f t="shared" si="236"/>
        <v>#VALUE!</v>
      </c>
      <c r="Y1535" s="45">
        <f>IFERROR(VALUE(V1535),VLOOKUP(V1535,DayReplace[],2,0))</f>
        <v>0</v>
      </c>
      <c r="Z1535" s="45">
        <f>IF(V1535=0,1,
IF(OR(AND(COUNTIF(Table12[Normal and Leap Years],X1535),AA1535=3,Y1535=30),
AND(COUNTIF(Table9[MM Year],X1535),COUNTIF(Table13[Always 29-Day Months],AA1535),Y1535=30)),Y1535
-1,Y1535))</f>
        <v>1</v>
      </c>
      <c r="AA1535" s="45">
        <f>IFERROR(VALUE(W1535),VLOOKUP(W1535,MonthReplace[],2,0))</f>
        <v>0</v>
      </c>
      <c r="AB1535" s="45" t="e">
        <f>IF(COUNTIF(Table9[MM Year],X1535),VLOOKUP(AA1535,MonthSerial[],VLOOKUP(X1535,Table9[],3,0)+2,0),DATE(X1535,AA1535,0)-AC1535)</f>
        <v>#VALUE!</v>
      </c>
      <c r="AC1535" s="45" t="e">
        <f>IF(COUNTIF(Table9[MM Year],X1535),
VLOOKUP(X1535,Table9[],5,0),
DATE(X1535,1,0))</f>
        <v>#VALUE!</v>
      </c>
      <c r="AD1535" s="46" t="e">
        <f>IF(AA1535=0,DATE(YEAR(AC1535+1),7,16),
IF(V1535=0,IF(COUNTIF(Table9[MM Year],X1535),AC1535+AB1535+Z1535+15-DAY(AC1535+AB1535+Z1535+15)+16,AC1535+AB1535+Z1535-DAY(AC1535+AB1535+Z1535)+16),
IF(COUNTIF(Table9[MM Year],X1535),
IF(AC1535+AB1535+Z1535&lt;VLOOKUP(X1535,Table9[],7,0),AC1535
+AB1535+Z1535+VLOOKUP(X1535,Table9[],4,0),AC1535+AB1535+Z1535),AC1535
+AB1535+Z1535)))</f>
        <v>#VALUE!</v>
      </c>
      <c r="AE1535" s="42"/>
      <c r="AF1535" s="15" t="str">
        <f>IFERROR(IF(COUNTIF(Table9[MM Year],X1535),
IF(AD1535&lt;VLOOKUP(X1535,Table9[],7,0),AD1535
+VLOOKUP(X1535,Table9[],4,0),AD1535),AD1535
),"")</f>
        <v/>
      </c>
      <c r="AG1535" s="5"/>
      <c r="AH1535" s="5"/>
      <c r="AI1535" s="5"/>
      <c r="AJ1535" s="6"/>
      <c r="AK1535" s="6"/>
      <c r="AL1535" s="12" t="str">
        <f t="shared" si="237"/>
        <v/>
      </c>
      <c r="AM1535" s="5"/>
      <c r="AN1535" s="27" t="str">
        <f t="shared" si="238"/>
        <v/>
      </c>
      <c r="AO1535" s="5"/>
      <c r="AP1535" s="5"/>
      <c r="AQ1535" s="6"/>
      <c r="AR1535" s="12" t="str">
        <f t="shared" si="239"/>
        <v/>
      </c>
      <c r="AS1535" s="6"/>
      <c r="AT1535" s="5"/>
      <c r="AU1535" s="53"/>
      <c r="AV1535" s="53"/>
      <c r="AW1535" s="54"/>
      <c r="AX1535" s="15" t="str">
        <f t="shared" si="240"/>
        <v/>
      </c>
      <c r="AY1535" s="5"/>
      <c r="AZ1535" s="27" t="str">
        <f>IFERROR(VLOOKUP(AY1535,vlookup!A$2:I$331,2,FALSE),"")</f>
        <v/>
      </c>
      <c r="BA1535" s="27" t="str">
        <f>IFERROR(VLOOKUP(AY1535,vlookup!A$2:I$331,3,FALSE),"")</f>
        <v/>
      </c>
      <c r="BB1535" s="5"/>
      <c r="BC1535" s="27" t="str">
        <f>IFERROR(VLOOKUP(BB1535,vlookup!D$2:E$331,2,FALSE),"")</f>
        <v/>
      </c>
      <c r="BD1535" s="5"/>
      <c r="BE1535" s="27" t="str">
        <f t="shared" si="241"/>
        <v/>
      </c>
      <c r="BF1535" s="27" t="str">
        <f>IFERROR(VLOOKUP(BE1535,vlookup!G$2:I$331,2,FALSE),"")</f>
        <v/>
      </c>
      <c r="BG1535" s="27" t="str">
        <f>IFERROR(VLOOKUP(BE1535,vlookup!G$2:I$331,3,FALSE),"")</f>
        <v/>
      </c>
      <c r="BH1535" s="5"/>
      <c r="BI1535" s="6"/>
      <c r="BJ1535" s="6"/>
      <c r="BK1535" s="6"/>
      <c r="BL1535" s="6"/>
    </row>
    <row r="1536" spans="1:64">
      <c r="A1536" s="4"/>
      <c r="B1536" s="5"/>
      <c r="C1536" s="27" t="str">
        <f>IFERROR(VLOOKUP(B1536,vlookup!A$2:I$331,2,FALSE),"")</f>
        <v/>
      </c>
      <c r="D1536" s="27" t="str">
        <f>IFERROR(VLOOKUP(B1536,vlookup!A$2:I$331,3,FALSE),"")</f>
        <v/>
      </c>
      <c r="E1536" s="5"/>
      <c r="F1536" s="27" t="str">
        <f>IFERROR(VLOOKUP(E1536,vlookup!D$2:E$331,2,FALSE),"")</f>
        <v/>
      </c>
      <c r="G1536" s="5"/>
      <c r="H1536" s="27" t="str">
        <f t="shared" si="232"/>
        <v/>
      </c>
      <c r="I1536" s="27" t="str">
        <f>IFERROR(VLOOKUP(H1536,vlookup!G$2:I$331,2,FALSE),"")</f>
        <v/>
      </c>
      <c r="J1536" s="27" t="str">
        <f>IFERROR(VLOOKUP(H1536,vlookup!G$2:I$331,3,FALSE),"")</f>
        <v/>
      </c>
      <c r="K1536" s="5"/>
      <c r="L1536" s="6"/>
      <c r="M1536" s="6"/>
      <c r="N1536" s="6"/>
      <c r="O1536" s="6"/>
      <c r="P1536" s="6"/>
      <c r="Q1536" s="14" t="str">
        <f t="shared" si="233"/>
        <v/>
      </c>
      <c r="R1536" s="5"/>
      <c r="S1536" s="6"/>
      <c r="T1536" s="6"/>
      <c r="U1536" s="5"/>
      <c r="V1536" s="45">
        <f t="shared" si="234"/>
        <v>0</v>
      </c>
      <c r="W1536" s="45">
        <f t="shared" si="235"/>
        <v>0</v>
      </c>
      <c r="X1536" s="45" t="e">
        <f t="shared" si="236"/>
        <v>#VALUE!</v>
      </c>
      <c r="Y1536" s="45">
        <f>IFERROR(VALUE(V1536),VLOOKUP(V1536,DayReplace[],2,0))</f>
        <v>0</v>
      </c>
      <c r="Z1536" s="45">
        <f>IF(V1536=0,1,
IF(OR(AND(COUNTIF(Table12[Normal and Leap Years],X1536),AA1536=3,Y1536=30),
AND(COUNTIF(Table9[MM Year],X1536),COUNTIF(Table13[Always 29-Day Months],AA1536),Y1536=30)),Y1536
-1,Y1536))</f>
        <v>1</v>
      </c>
      <c r="AA1536" s="45">
        <f>IFERROR(VALUE(W1536),VLOOKUP(W1536,MonthReplace[],2,0))</f>
        <v>0</v>
      </c>
      <c r="AB1536" s="45" t="e">
        <f>IF(COUNTIF(Table9[MM Year],X1536),VLOOKUP(AA1536,MonthSerial[],VLOOKUP(X1536,Table9[],3,0)+2,0),DATE(X1536,AA1536,0)-AC1536)</f>
        <v>#VALUE!</v>
      </c>
      <c r="AC1536" s="45" t="e">
        <f>IF(COUNTIF(Table9[MM Year],X1536),
VLOOKUP(X1536,Table9[],5,0),
DATE(X1536,1,0))</f>
        <v>#VALUE!</v>
      </c>
      <c r="AD1536" s="46" t="e">
        <f>IF(AA1536=0,DATE(YEAR(AC1536+1),7,16),
IF(V1536=0,IF(COUNTIF(Table9[MM Year],X1536),AC1536+AB1536+Z1536+15-DAY(AC1536+AB1536+Z1536+15)+16,AC1536+AB1536+Z1536-DAY(AC1536+AB1536+Z1536)+16),
IF(COUNTIF(Table9[MM Year],X1536),
IF(AC1536+AB1536+Z1536&lt;VLOOKUP(X1536,Table9[],7,0),AC1536
+AB1536+Z1536+VLOOKUP(X1536,Table9[],4,0),AC1536+AB1536+Z1536),AC1536
+AB1536+Z1536)))</f>
        <v>#VALUE!</v>
      </c>
      <c r="AE1536" s="42"/>
      <c r="AF1536" s="15" t="str">
        <f>IFERROR(IF(COUNTIF(Table9[MM Year],X1536),
IF(AD1536&lt;VLOOKUP(X1536,Table9[],7,0),AD1536
+VLOOKUP(X1536,Table9[],4,0),AD1536),AD1536
),"")</f>
        <v/>
      </c>
      <c r="AG1536" s="5"/>
      <c r="AH1536" s="5"/>
      <c r="AI1536" s="5"/>
      <c r="AJ1536" s="6"/>
      <c r="AK1536" s="6"/>
      <c r="AL1536" s="12" t="str">
        <f t="shared" si="237"/>
        <v/>
      </c>
      <c r="AM1536" s="5"/>
      <c r="AN1536" s="27" t="str">
        <f t="shared" si="238"/>
        <v/>
      </c>
      <c r="AO1536" s="5"/>
      <c r="AP1536" s="5"/>
      <c r="AQ1536" s="6"/>
      <c r="AR1536" s="12" t="str">
        <f t="shared" si="239"/>
        <v/>
      </c>
      <c r="AS1536" s="6"/>
      <c r="AT1536" s="5"/>
      <c r="AU1536" s="53"/>
      <c r="AV1536" s="53"/>
      <c r="AW1536" s="54"/>
      <c r="AX1536" s="15" t="str">
        <f t="shared" si="240"/>
        <v/>
      </c>
      <c r="AY1536" s="5"/>
      <c r="AZ1536" s="27" t="str">
        <f>IFERROR(VLOOKUP(AY1536,vlookup!A$2:I$331,2,FALSE),"")</f>
        <v/>
      </c>
      <c r="BA1536" s="27" t="str">
        <f>IFERROR(VLOOKUP(AY1536,vlookup!A$2:I$331,3,FALSE),"")</f>
        <v/>
      </c>
      <c r="BB1536" s="5"/>
      <c r="BC1536" s="27" t="str">
        <f>IFERROR(VLOOKUP(BB1536,vlookup!D$2:E$331,2,FALSE),"")</f>
        <v/>
      </c>
      <c r="BD1536" s="5"/>
      <c r="BE1536" s="27" t="str">
        <f t="shared" si="241"/>
        <v/>
      </c>
      <c r="BF1536" s="27" t="str">
        <f>IFERROR(VLOOKUP(BE1536,vlookup!G$2:I$331,2,FALSE),"")</f>
        <v/>
      </c>
      <c r="BG1536" s="27" t="str">
        <f>IFERROR(VLOOKUP(BE1536,vlookup!G$2:I$331,3,FALSE),"")</f>
        <v/>
      </c>
      <c r="BH1536" s="5"/>
      <c r="BI1536" s="6"/>
      <c r="BJ1536" s="6"/>
      <c r="BK1536" s="6"/>
      <c r="BL1536" s="6"/>
    </row>
    <row r="1537" spans="1:64">
      <c r="A1537" s="4"/>
      <c r="B1537" s="5"/>
      <c r="C1537" s="27" t="str">
        <f>IFERROR(VLOOKUP(B1537,vlookup!A$2:I$331,2,FALSE),"")</f>
        <v/>
      </c>
      <c r="D1537" s="27" t="str">
        <f>IFERROR(VLOOKUP(B1537,vlookup!A$2:I$331,3,FALSE),"")</f>
        <v/>
      </c>
      <c r="E1537" s="5"/>
      <c r="F1537" s="27" t="str">
        <f>IFERROR(VLOOKUP(E1537,vlookup!D$2:E$331,2,FALSE),"")</f>
        <v/>
      </c>
      <c r="G1537" s="5"/>
      <c r="H1537" s="27" t="str">
        <f t="shared" si="232"/>
        <v/>
      </c>
      <c r="I1537" s="27" t="str">
        <f>IFERROR(VLOOKUP(H1537,vlookup!G$2:I$331,2,FALSE),"")</f>
        <v/>
      </c>
      <c r="J1537" s="27" t="str">
        <f>IFERROR(VLOOKUP(H1537,vlookup!G$2:I$331,3,FALSE),"")</f>
        <v/>
      </c>
      <c r="K1537" s="5"/>
      <c r="L1537" s="6"/>
      <c r="M1537" s="6"/>
      <c r="N1537" s="6"/>
      <c r="O1537" s="6"/>
      <c r="P1537" s="6"/>
      <c r="Q1537" s="14" t="str">
        <f t="shared" si="233"/>
        <v/>
      </c>
      <c r="R1537" s="5"/>
      <c r="S1537" s="6"/>
      <c r="T1537" s="6"/>
      <c r="U1537" s="5"/>
      <c r="V1537" s="45">
        <f t="shared" si="234"/>
        <v>0</v>
      </c>
      <c r="W1537" s="45">
        <f t="shared" si="235"/>
        <v>0</v>
      </c>
      <c r="X1537" s="45" t="e">
        <f t="shared" si="236"/>
        <v>#VALUE!</v>
      </c>
      <c r="Y1537" s="45">
        <f>IFERROR(VALUE(V1537),VLOOKUP(V1537,DayReplace[],2,0))</f>
        <v>0</v>
      </c>
      <c r="Z1537" s="45">
        <f>IF(V1537=0,1,
IF(OR(AND(COUNTIF(Table12[Normal and Leap Years],X1537),AA1537=3,Y1537=30),
AND(COUNTIF(Table9[MM Year],X1537),COUNTIF(Table13[Always 29-Day Months],AA1537),Y1537=30)),Y1537
-1,Y1537))</f>
        <v>1</v>
      </c>
      <c r="AA1537" s="45">
        <f>IFERROR(VALUE(W1537),VLOOKUP(W1537,MonthReplace[],2,0))</f>
        <v>0</v>
      </c>
      <c r="AB1537" s="45" t="e">
        <f>IF(COUNTIF(Table9[MM Year],X1537),VLOOKUP(AA1537,MonthSerial[],VLOOKUP(X1537,Table9[],3,0)+2,0),DATE(X1537,AA1537,0)-AC1537)</f>
        <v>#VALUE!</v>
      </c>
      <c r="AC1537" s="45" t="e">
        <f>IF(COUNTIF(Table9[MM Year],X1537),
VLOOKUP(X1537,Table9[],5,0),
DATE(X1537,1,0))</f>
        <v>#VALUE!</v>
      </c>
      <c r="AD1537" s="46" t="e">
        <f>IF(AA1537=0,DATE(YEAR(AC1537+1),7,16),
IF(V1537=0,IF(COUNTIF(Table9[MM Year],X1537),AC1537+AB1537+Z1537+15-DAY(AC1537+AB1537+Z1537+15)+16,AC1537+AB1537+Z1537-DAY(AC1537+AB1537+Z1537)+16),
IF(COUNTIF(Table9[MM Year],X1537),
IF(AC1537+AB1537+Z1537&lt;VLOOKUP(X1537,Table9[],7,0),AC1537
+AB1537+Z1537+VLOOKUP(X1537,Table9[],4,0),AC1537+AB1537+Z1537),AC1537
+AB1537+Z1537)))</f>
        <v>#VALUE!</v>
      </c>
      <c r="AE1537" s="42"/>
      <c r="AF1537" s="15" t="str">
        <f>IFERROR(IF(COUNTIF(Table9[MM Year],X1537),
IF(AD1537&lt;VLOOKUP(X1537,Table9[],7,0),AD1537
+VLOOKUP(X1537,Table9[],4,0),AD1537),AD1537
),"")</f>
        <v/>
      </c>
      <c r="AG1537" s="5"/>
      <c r="AH1537" s="5"/>
      <c r="AI1537" s="5"/>
      <c r="AJ1537" s="6"/>
      <c r="AK1537" s="6"/>
      <c r="AL1537" s="12" t="str">
        <f t="shared" si="237"/>
        <v/>
      </c>
      <c r="AM1537" s="5"/>
      <c r="AN1537" s="27" t="str">
        <f t="shared" si="238"/>
        <v/>
      </c>
      <c r="AO1537" s="5"/>
      <c r="AP1537" s="5"/>
      <c r="AQ1537" s="6"/>
      <c r="AR1537" s="12" t="str">
        <f t="shared" si="239"/>
        <v/>
      </c>
      <c r="AS1537" s="6"/>
      <c r="AT1537" s="5"/>
      <c r="AU1537" s="53"/>
      <c r="AV1537" s="53"/>
      <c r="AW1537" s="54"/>
      <c r="AX1537" s="15" t="str">
        <f t="shared" si="240"/>
        <v/>
      </c>
      <c r="AY1537" s="5"/>
      <c r="AZ1537" s="27" t="str">
        <f>IFERROR(VLOOKUP(AY1537,vlookup!A$2:I$331,2,FALSE),"")</f>
        <v/>
      </c>
      <c r="BA1537" s="27" t="str">
        <f>IFERROR(VLOOKUP(AY1537,vlookup!A$2:I$331,3,FALSE),"")</f>
        <v/>
      </c>
      <c r="BB1537" s="5"/>
      <c r="BC1537" s="27" t="str">
        <f>IFERROR(VLOOKUP(BB1537,vlookup!D$2:E$331,2,FALSE),"")</f>
        <v/>
      </c>
      <c r="BD1537" s="5"/>
      <c r="BE1537" s="27" t="str">
        <f t="shared" si="241"/>
        <v/>
      </c>
      <c r="BF1537" s="27" t="str">
        <f>IFERROR(VLOOKUP(BE1537,vlookup!G$2:I$331,2,FALSE),"")</f>
        <v/>
      </c>
      <c r="BG1537" s="27" t="str">
        <f>IFERROR(VLOOKUP(BE1537,vlookup!G$2:I$331,3,FALSE),"")</f>
        <v/>
      </c>
      <c r="BH1537" s="5"/>
      <c r="BI1537" s="6"/>
      <c r="BJ1537" s="6"/>
      <c r="BK1537" s="6"/>
      <c r="BL1537" s="6"/>
    </row>
    <row r="1538" spans="1:64">
      <c r="A1538" s="4"/>
      <c r="B1538" s="5"/>
      <c r="C1538" s="27" t="str">
        <f>IFERROR(VLOOKUP(B1538,vlookup!A$2:I$331,2,FALSE),"")</f>
        <v/>
      </c>
      <c r="D1538" s="27" t="str">
        <f>IFERROR(VLOOKUP(B1538,vlookup!A$2:I$331,3,FALSE),"")</f>
        <v/>
      </c>
      <c r="E1538" s="5"/>
      <c r="F1538" s="27" t="str">
        <f>IFERROR(VLOOKUP(E1538,vlookup!D$2:E$331,2,FALSE),"")</f>
        <v/>
      </c>
      <c r="G1538" s="5"/>
      <c r="H1538" s="27" t="str">
        <f t="shared" si="232"/>
        <v/>
      </c>
      <c r="I1538" s="27" t="str">
        <f>IFERROR(VLOOKUP(H1538,vlookup!G$2:I$331,2,FALSE),"")</f>
        <v/>
      </c>
      <c r="J1538" s="27" t="str">
        <f>IFERROR(VLOOKUP(H1538,vlookup!G$2:I$331,3,FALSE),"")</f>
        <v/>
      </c>
      <c r="K1538" s="5"/>
      <c r="L1538" s="6"/>
      <c r="M1538" s="6"/>
      <c r="N1538" s="6"/>
      <c r="O1538" s="6"/>
      <c r="P1538" s="6"/>
      <c r="Q1538" s="14" t="str">
        <f t="shared" si="233"/>
        <v/>
      </c>
      <c r="R1538" s="5"/>
      <c r="S1538" s="6"/>
      <c r="T1538" s="6"/>
      <c r="U1538" s="5"/>
      <c r="V1538" s="45">
        <f t="shared" si="234"/>
        <v>0</v>
      </c>
      <c r="W1538" s="45">
        <f t="shared" si="235"/>
        <v>0</v>
      </c>
      <c r="X1538" s="45" t="e">
        <f t="shared" si="236"/>
        <v>#VALUE!</v>
      </c>
      <c r="Y1538" s="45">
        <f>IFERROR(VALUE(V1538),VLOOKUP(V1538,DayReplace[],2,0))</f>
        <v>0</v>
      </c>
      <c r="Z1538" s="45">
        <f>IF(V1538=0,1,
IF(OR(AND(COUNTIF(Table12[Normal and Leap Years],X1538),AA1538=3,Y1538=30),
AND(COUNTIF(Table9[MM Year],X1538),COUNTIF(Table13[Always 29-Day Months],AA1538),Y1538=30)),Y1538
-1,Y1538))</f>
        <v>1</v>
      </c>
      <c r="AA1538" s="45">
        <f>IFERROR(VALUE(W1538),VLOOKUP(W1538,MonthReplace[],2,0))</f>
        <v>0</v>
      </c>
      <c r="AB1538" s="45" t="e">
        <f>IF(COUNTIF(Table9[MM Year],X1538),VLOOKUP(AA1538,MonthSerial[],VLOOKUP(X1538,Table9[],3,0)+2,0),DATE(X1538,AA1538,0)-AC1538)</f>
        <v>#VALUE!</v>
      </c>
      <c r="AC1538" s="45" t="e">
        <f>IF(COUNTIF(Table9[MM Year],X1538),
VLOOKUP(X1538,Table9[],5,0),
DATE(X1538,1,0))</f>
        <v>#VALUE!</v>
      </c>
      <c r="AD1538" s="46" t="e">
        <f>IF(AA1538=0,DATE(YEAR(AC1538+1),7,16),
IF(V1538=0,IF(COUNTIF(Table9[MM Year],X1538),AC1538+AB1538+Z1538+15-DAY(AC1538+AB1538+Z1538+15)+16,AC1538+AB1538+Z1538-DAY(AC1538+AB1538+Z1538)+16),
IF(COUNTIF(Table9[MM Year],X1538),
IF(AC1538+AB1538+Z1538&lt;VLOOKUP(X1538,Table9[],7,0),AC1538
+AB1538+Z1538+VLOOKUP(X1538,Table9[],4,0),AC1538+AB1538+Z1538),AC1538
+AB1538+Z1538)))</f>
        <v>#VALUE!</v>
      </c>
      <c r="AE1538" s="42"/>
      <c r="AF1538" s="15" t="str">
        <f>IFERROR(IF(COUNTIF(Table9[MM Year],X1538),
IF(AD1538&lt;VLOOKUP(X1538,Table9[],7,0),AD1538
+VLOOKUP(X1538,Table9[],4,0),AD1538),AD1538
),"")</f>
        <v/>
      </c>
      <c r="AG1538" s="5"/>
      <c r="AH1538" s="5"/>
      <c r="AI1538" s="5"/>
      <c r="AJ1538" s="6"/>
      <c r="AK1538" s="6"/>
      <c r="AL1538" s="12" t="str">
        <f t="shared" si="237"/>
        <v/>
      </c>
      <c r="AM1538" s="5"/>
      <c r="AN1538" s="27" t="str">
        <f t="shared" si="238"/>
        <v/>
      </c>
      <c r="AO1538" s="5"/>
      <c r="AP1538" s="5"/>
      <c r="AQ1538" s="6"/>
      <c r="AR1538" s="12" t="str">
        <f t="shared" si="239"/>
        <v/>
      </c>
      <c r="AS1538" s="6"/>
      <c r="AT1538" s="5"/>
      <c r="AU1538" s="53"/>
      <c r="AV1538" s="53"/>
      <c r="AW1538" s="54"/>
      <c r="AX1538" s="15" t="str">
        <f t="shared" si="240"/>
        <v/>
      </c>
      <c r="AY1538" s="5"/>
      <c r="AZ1538" s="27" t="str">
        <f>IFERROR(VLOOKUP(AY1538,vlookup!A$2:I$331,2,FALSE),"")</f>
        <v/>
      </c>
      <c r="BA1538" s="27" t="str">
        <f>IFERROR(VLOOKUP(AY1538,vlookup!A$2:I$331,3,FALSE),"")</f>
        <v/>
      </c>
      <c r="BB1538" s="5"/>
      <c r="BC1538" s="27" t="str">
        <f>IFERROR(VLOOKUP(BB1538,vlookup!D$2:E$331,2,FALSE),"")</f>
        <v/>
      </c>
      <c r="BD1538" s="5"/>
      <c r="BE1538" s="27" t="str">
        <f t="shared" si="241"/>
        <v/>
      </c>
      <c r="BF1538" s="27" t="str">
        <f>IFERROR(VLOOKUP(BE1538,vlookup!G$2:I$331,2,FALSE),"")</f>
        <v/>
      </c>
      <c r="BG1538" s="27" t="str">
        <f>IFERROR(VLOOKUP(BE1538,vlookup!G$2:I$331,3,FALSE),"")</f>
        <v/>
      </c>
      <c r="BH1538" s="5"/>
      <c r="BI1538" s="6"/>
      <c r="BJ1538" s="6"/>
      <c r="BK1538" s="6"/>
      <c r="BL1538" s="6"/>
    </row>
    <row r="1539" spans="1:64">
      <c r="A1539" s="4"/>
      <c r="B1539" s="5"/>
      <c r="C1539" s="27" t="str">
        <f>IFERROR(VLOOKUP(B1539,vlookup!A$2:I$331,2,FALSE),"")</f>
        <v/>
      </c>
      <c r="D1539" s="27" t="str">
        <f>IFERROR(VLOOKUP(B1539,vlookup!A$2:I$331,3,FALSE),"")</f>
        <v/>
      </c>
      <c r="E1539" s="5"/>
      <c r="F1539" s="27" t="str">
        <f>IFERROR(VLOOKUP(E1539,vlookup!D$2:E$331,2,FALSE),"")</f>
        <v/>
      </c>
      <c r="G1539" s="5"/>
      <c r="H1539" s="27" t="str">
        <f t="shared" si="232"/>
        <v/>
      </c>
      <c r="I1539" s="27" t="str">
        <f>IFERROR(VLOOKUP(H1539,vlookup!G$2:I$331,2,FALSE),"")</f>
        <v/>
      </c>
      <c r="J1539" s="27" t="str">
        <f>IFERROR(VLOOKUP(H1539,vlookup!G$2:I$331,3,FALSE),"")</f>
        <v/>
      </c>
      <c r="K1539" s="5"/>
      <c r="L1539" s="6"/>
      <c r="M1539" s="6"/>
      <c r="N1539" s="6"/>
      <c r="O1539" s="6"/>
      <c r="P1539" s="6"/>
      <c r="Q1539" s="14" t="str">
        <f t="shared" si="233"/>
        <v/>
      </c>
      <c r="R1539" s="5"/>
      <c r="S1539" s="6"/>
      <c r="T1539" s="6"/>
      <c r="U1539" s="5"/>
      <c r="V1539" s="45">
        <f t="shared" si="234"/>
        <v>0</v>
      </c>
      <c r="W1539" s="45">
        <f t="shared" si="235"/>
        <v>0</v>
      </c>
      <c r="X1539" s="45" t="e">
        <f t="shared" si="236"/>
        <v>#VALUE!</v>
      </c>
      <c r="Y1539" s="45">
        <f>IFERROR(VALUE(V1539),VLOOKUP(V1539,DayReplace[],2,0))</f>
        <v>0</v>
      </c>
      <c r="Z1539" s="45">
        <f>IF(V1539=0,1,
IF(OR(AND(COUNTIF(Table12[Normal and Leap Years],X1539),AA1539=3,Y1539=30),
AND(COUNTIF(Table9[MM Year],X1539),COUNTIF(Table13[Always 29-Day Months],AA1539),Y1539=30)),Y1539
-1,Y1539))</f>
        <v>1</v>
      </c>
      <c r="AA1539" s="45">
        <f>IFERROR(VALUE(W1539),VLOOKUP(W1539,MonthReplace[],2,0))</f>
        <v>0</v>
      </c>
      <c r="AB1539" s="45" t="e">
        <f>IF(COUNTIF(Table9[MM Year],X1539),VLOOKUP(AA1539,MonthSerial[],VLOOKUP(X1539,Table9[],3,0)+2,0),DATE(X1539,AA1539,0)-AC1539)</f>
        <v>#VALUE!</v>
      </c>
      <c r="AC1539" s="45" t="e">
        <f>IF(COUNTIF(Table9[MM Year],X1539),
VLOOKUP(X1539,Table9[],5,0),
DATE(X1539,1,0))</f>
        <v>#VALUE!</v>
      </c>
      <c r="AD1539" s="46" t="e">
        <f>IF(AA1539=0,DATE(YEAR(AC1539+1),7,16),
IF(V1539=0,IF(COUNTIF(Table9[MM Year],X1539),AC1539+AB1539+Z1539+15-DAY(AC1539+AB1539+Z1539+15)+16,AC1539+AB1539+Z1539-DAY(AC1539+AB1539+Z1539)+16),
IF(COUNTIF(Table9[MM Year],X1539),
IF(AC1539+AB1539+Z1539&lt;VLOOKUP(X1539,Table9[],7,0),AC1539
+AB1539+Z1539+VLOOKUP(X1539,Table9[],4,0),AC1539+AB1539+Z1539),AC1539
+AB1539+Z1539)))</f>
        <v>#VALUE!</v>
      </c>
      <c r="AE1539" s="42"/>
      <c r="AF1539" s="15" t="str">
        <f>IFERROR(IF(COUNTIF(Table9[MM Year],X1539),
IF(AD1539&lt;VLOOKUP(X1539,Table9[],7,0),AD1539
+VLOOKUP(X1539,Table9[],4,0),AD1539),AD1539
),"")</f>
        <v/>
      </c>
      <c r="AG1539" s="5"/>
      <c r="AH1539" s="5"/>
      <c r="AI1539" s="5"/>
      <c r="AJ1539" s="6"/>
      <c r="AK1539" s="6"/>
      <c r="AL1539" s="12" t="str">
        <f t="shared" si="237"/>
        <v/>
      </c>
      <c r="AM1539" s="5"/>
      <c r="AN1539" s="27" t="str">
        <f t="shared" si="238"/>
        <v/>
      </c>
      <c r="AO1539" s="5"/>
      <c r="AP1539" s="5"/>
      <c r="AQ1539" s="6"/>
      <c r="AR1539" s="12" t="str">
        <f t="shared" si="239"/>
        <v/>
      </c>
      <c r="AS1539" s="6"/>
      <c r="AT1539" s="5"/>
      <c r="AU1539" s="53"/>
      <c r="AV1539" s="53"/>
      <c r="AW1539" s="54"/>
      <c r="AX1539" s="15" t="str">
        <f t="shared" si="240"/>
        <v/>
      </c>
      <c r="AY1539" s="5"/>
      <c r="AZ1539" s="27" t="str">
        <f>IFERROR(VLOOKUP(AY1539,vlookup!A$2:I$331,2,FALSE),"")</f>
        <v/>
      </c>
      <c r="BA1539" s="27" t="str">
        <f>IFERROR(VLOOKUP(AY1539,vlookup!A$2:I$331,3,FALSE),"")</f>
        <v/>
      </c>
      <c r="BB1539" s="5"/>
      <c r="BC1539" s="27" t="str">
        <f>IFERROR(VLOOKUP(BB1539,vlookup!D$2:E$331,2,FALSE),"")</f>
        <v/>
      </c>
      <c r="BD1539" s="5"/>
      <c r="BE1539" s="27" t="str">
        <f t="shared" si="241"/>
        <v/>
      </c>
      <c r="BF1539" s="27" t="str">
        <f>IFERROR(VLOOKUP(BE1539,vlookup!G$2:I$331,2,FALSE),"")</f>
        <v/>
      </c>
      <c r="BG1539" s="27" t="str">
        <f>IFERROR(VLOOKUP(BE1539,vlookup!G$2:I$331,3,FALSE),"")</f>
        <v/>
      </c>
      <c r="BH1539" s="5"/>
      <c r="BI1539" s="6"/>
      <c r="BJ1539" s="6"/>
      <c r="BK1539" s="6"/>
      <c r="BL1539" s="6"/>
    </row>
    <row r="1540" spans="1:64">
      <c r="A1540" s="4"/>
      <c r="B1540" s="5"/>
      <c r="C1540" s="27" t="str">
        <f>IFERROR(VLOOKUP(B1540,vlookup!A$2:I$331,2,FALSE),"")</f>
        <v/>
      </c>
      <c r="D1540" s="27" t="str">
        <f>IFERROR(VLOOKUP(B1540,vlookup!A$2:I$331,3,FALSE),"")</f>
        <v/>
      </c>
      <c r="E1540" s="5"/>
      <c r="F1540" s="27" t="str">
        <f>IFERROR(VLOOKUP(E1540,vlookup!D$2:E$331,2,FALSE),"")</f>
        <v/>
      </c>
      <c r="G1540" s="5"/>
      <c r="H1540" s="27" t="str">
        <f t="shared" si="232"/>
        <v/>
      </c>
      <c r="I1540" s="27" t="str">
        <f>IFERROR(VLOOKUP(H1540,vlookup!G$2:I$331,2,FALSE),"")</f>
        <v/>
      </c>
      <c r="J1540" s="27" t="str">
        <f>IFERROR(VLOOKUP(H1540,vlookup!G$2:I$331,3,FALSE),"")</f>
        <v/>
      </c>
      <c r="K1540" s="5"/>
      <c r="L1540" s="6"/>
      <c r="M1540" s="6"/>
      <c r="N1540" s="6"/>
      <c r="O1540" s="6"/>
      <c r="P1540" s="6"/>
      <c r="Q1540" s="14" t="str">
        <f t="shared" si="233"/>
        <v/>
      </c>
      <c r="R1540" s="5"/>
      <c r="S1540" s="6"/>
      <c r="T1540" s="6"/>
      <c r="U1540" s="5"/>
      <c r="V1540" s="45">
        <f t="shared" si="234"/>
        <v>0</v>
      </c>
      <c r="W1540" s="45">
        <f t="shared" si="235"/>
        <v>0</v>
      </c>
      <c r="X1540" s="45" t="e">
        <f t="shared" si="236"/>
        <v>#VALUE!</v>
      </c>
      <c r="Y1540" s="45">
        <f>IFERROR(VALUE(V1540),VLOOKUP(V1540,DayReplace[],2,0))</f>
        <v>0</v>
      </c>
      <c r="Z1540" s="45">
        <f>IF(V1540=0,1,
IF(OR(AND(COUNTIF(Table12[Normal and Leap Years],X1540),AA1540=3,Y1540=30),
AND(COUNTIF(Table9[MM Year],X1540),COUNTIF(Table13[Always 29-Day Months],AA1540),Y1540=30)),Y1540
-1,Y1540))</f>
        <v>1</v>
      </c>
      <c r="AA1540" s="45">
        <f>IFERROR(VALUE(W1540),VLOOKUP(W1540,MonthReplace[],2,0))</f>
        <v>0</v>
      </c>
      <c r="AB1540" s="45" t="e">
        <f>IF(COUNTIF(Table9[MM Year],X1540),VLOOKUP(AA1540,MonthSerial[],VLOOKUP(X1540,Table9[],3,0)+2,0),DATE(X1540,AA1540,0)-AC1540)</f>
        <v>#VALUE!</v>
      </c>
      <c r="AC1540" s="45" t="e">
        <f>IF(COUNTIF(Table9[MM Year],X1540),
VLOOKUP(X1540,Table9[],5,0),
DATE(X1540,1,0))</f>
        <v>#VALUE!</v>
      </c>
      <c r="AD1540" s="46" t="e">
        <f>IF(AA1540=0,DATE(YEAR(AC1540+1),7,16),
IF(V1540=0,IF(COUNTIF(Table9[MM Year],X1540),AC1540+AB1540+Z1540+15-DAY(AC1540+AB1540+Z1540+15)+16,AC1540+AB1540+Z1540-DAY(AC1540+AB1540+Z1540)+16),
IF(COUNTIF(Table9[MM Year],X1540),
IF(AC1540+AB1540+Z1540&lt;VLOOKUP(X1540,Table9[],7,0),AC1540
+AB1540+Z1540+VLOOKUP(X1540,Table9[],4,0),AC1540+AB1540+Z1540),AC1540
+AB1540+Z1540)))</f>
        <v>#VALUE!</v>
      </c>
      <c r="AE1540" s="42"/>
      <c r="AF1540" s="15" t="str">
        <f>IFERROR(IF(COUNTIF(Table9[MM Year],X1540),
IF(AD1540&lt;VLOOKUP(X1540,Table9[],7,0),AD1540
+VLOOKUP(X1540,Table9[],4,0),AD1540),AD1540
),"")</f>
        <v/>
      </c>
      <c r="AG1540" s="5"/>
      <c r="AH1540" s="5"/>
      <c r="AI1540" s="5"/>
      <c r="AJ1540" s="6"/>
      <c r="AK1540" s="6"/>
      <c r="AL1540" s="12" t="str">
        <f t="shared" si="237"/>
        <v/>
      </c>
      <c r="AM1540" s="5"/>
      <c r="AN1540" s="27" t="str">
        <f t="shared" si="238"/>
        <v/>
      </c>
      <c r="AO1540" s="5"/>
      <c r="AP1540" s="5"/>
      <c r="AQ1540" s="6"/>
      <c r="AR1540" s="12" t="str">
        <f t="shared" si="239"/>
        <v/>
      </c>
      <c r="AS1540" s="6"/>
      <c r="AT1540" s="5"/>
      <c r="AU1540" s="53"/>
      <c r="AV1540" s="53"/>
      <c r="AW1540" s="54"/>
      <c r="AX1540" s="15" t="str">
        <f t="shared" si="240"/>
        <v/>
      </c>
      <c r="AY1540" s="5"/>
      <c r="AZ1540" s="27" t="str">
        <f>IFERROR(VLOOKUP(AY1540,vlookup!A$2:I$331,2,FALSE),"")</f>
        <v/>
      </c>
      <c r="BA1540" s="27" t="str">
        <f>IFERROR(VLOOKUP(AY1540,vlookup!A$2:I$331,3,FALSE),"")</f>
        <v/>
      </c>
      <c r="BB1540" s="5"/>
      <c r="BC1540" s="27" t="str">
        <f>IFERROR(VLOOKUP(BB1540,vlookup!D$2:E$331,2,FALSE),"")</f>
        <v/>
      </c>
      <c r="BD1540" s="5"/>
      <c r="BE1540" s="27" t="str">
        <f t="shared" si="241"/>
        <v/>
      </c>
      <c r="BF1540" s="27" t="str">
        <f>IFERROR(VLOOKUP(BE1540,vlookup!G$2:I$331,2,FALSE),"")</f>
        <v/>
      </c>
      <c r="BG1540" s="27" t="str">
        <f>IFERROR(VLOOKUP(BE1540,vlookup!G$2:I$331,3,FALSE),"")</f>
        <v/>
      </c>
      <c r="BH1540" s="5"/>
      <c r="BI1540" s="6"/>
      <c r="BJ1540" s="6"/>
      <c r="BK1540" s="6"/>
      <c r="BL1540" s="6"/>
    </row>
    <row r="1541" spans="1:64">
      <c r="A1541" s="4"/>
      <c r="B1541" s="5"/>
      <c r="C1541" s="27" t="str">
        <f>IFERROR(VLOOKUP(B1541,vlookup!A$2:I$331,2,FALSE),"")</f>
        <v/>
      </c>
      <c r="D1541" s="27" t="str">
        <f>IFERROR(VLOOKUP(B1541,vlookup!A$2:I$331,3,FALSE),"")</f>
        <v/>
      </c>
      <c r="E1541" s="5"/>
      <c r="F1541" s="27" t="str">
        <f>IFERROR(VLOOKUP(E1541,vlookup!D$2:E$331,2,FALSE),"")</f>
        <v/>
      </c>
      <c r="G1541" s="5"/>
      <c r="H1541" s="27" t="str">
        <f t="shared" ref="H1541:H1604" si="242">IF(G1541="","",CONCATENATE(E1541,"_",G1541))</f>
        <v/>
      </c>
      <c r="I1541" s="27" t="str">
        <f>IFERROR(VLOOKUP(H1541,vlookup!G$2:I$331,2,FALSE),"")</f>
        <v/>
      </c>
      <c r="J1541" s="27" t="str">
        <f>IFERROR(VLOOKUP(H1541,vlookup!G$2:I$331,3,FALSE),"")</f>
        <v/>
      </c>
      <c r="K1541" s="5"/>
      <c r="L1541" s="6"/>
      <c r="M1541" s="6"/>
      <c r="N1541" s="6"/>
      <c r="O1541" s="6"/>
      <c r="P1541" s="6"/>
      <c r="Q1541" s="14" t="str">
        <f t="shared" ref="Q1541:Q1604" si="243">IF(P1541="","",CONCATENATE("၀၂","/",D1541,"/",J1541,"/",P1541))</f>
        <v/>
      </c>
      <c r="R1541" s="5"/>
      <c r="S1541" s="6"/>
      <c r="T1541" s="6"/>
      <c r="U1541" s="5"/>
      <c r="V1541" s="45">
        <f t="shared" ref="V1541:V1604" si="244">IF(LEN(AE1541)-LEN(SUBSTITUTE(AE1541,".",""))=2,LEFT(AE1541,FIND(".",AE1541)-1),0)</f>
        <v>0</v>
      </c>
      <c r="W1541" s="45">
        <f t="shared" ref="W1541:W1604" si="245">CHOOSE(LEN(AE1541)-LEN(SUBSTITUTE(AE1541,".",""))+1,0,
LEFT(AE1541,FIND(".",AE1541)-1),
MID(AE1541,FIND(".",AE1541)+1,FIND(".",AE1541,FIND(".",AE1541)+1)-FIND(".",AE1541)-1))</f>
        <v>0</v>
      </c>
      <c r="X1541" s="45" t="e">
        <f t="shared" ref="X1541:X1604" si="246">VALUE(RIGHT(AE1541,4))</f>
        <v>#VALUE!</v>
      </c>
      <c r="Y1541" s="45">
        <f>IFERROR(VALUE(V1541),VLOOKUP(V1541,DayReplace[],2,0))</f>
        <v>0</v>
      </c>
      <c r="Z1541" s="45">
        <f>IF(V1541=0,1,
IF(OR(AND(COUNTIF(Table12[Normal and Leap Years],X1541),AA1541=3,Y1541=30),
AND(COUNTIF(Table9[MM Year],X1541),COUNTIF(Table13[Always 29-Day Months],AA1541),Y1541=30)),Y1541
-1,Y1541))</f>
        <v>1</v>
      </c>
      <c r="AA1541" s="45">
        <f>IFERROR(VALUE(W1541),VLOOKUP(W1541,MonthReplace[],2,0))</f>
        <v>0</v>
      </c>
      <c r="AB1541" s="45" t="e">
        <f>IF(COUNTIF(Table9[MM Year],X1541),VLOOKUP(AA1541,MonthSerial[],VLOOKUP(X1541,Table9[],3,0)+2,0),DATE(X1541,AA1541,0)-AC1541)</f>
        <v>#VALUE!</v>
      </c>
      <c r="AC1541" s="45" t="e">
        <f>IF(COUNTIF(Table9[MM Year],X1541),
VLOOKUP(X1541,Table9[],5,0),
DATE(X1541,1,0))</f>
        <v>#VALUE!</v>
      </c>
      <c r="AD1541" s="46" t="e">
        <f>IF(AA1541=0,DATE(YEAR(AC1541+1),7,16),
IF(V1541=0,IF(COUNTIF(Table9[MM Year],X1541),AC1541+AB1541+Z1541+15-DAY(AC1541+AB1541+Z1541+15)+16,AC1541+AB1541+Z1541-DAY(AC1541+AB1541+Z1541)+16),
IF(COUNTIF(Table9[MM Year],X1541),
IF(AC1541+AB1541+Z1541&lt;VLOOKUP(X1541,Table9[],7,0),AC1541
+AB1541+Z1541+VLOOKUP(X1541,Table9[],4,0),AC1541+AB1541+Z1541),AC1541
+AB1541+Z1541)))</f>
        <v>#VALUE!</v>
      </c>
      <c r="AE1541" s="42"/>
      <c r="AF1541" s="15" t="str">
        <f>IFERROR(IF(COUNTIF(Table9[MM Year],X1541),
IF(AD1541&lt;VLOOKUP(X1541,Table9[],7,0),AD1541
+VLOOKUP(X1541,Table9[],4,0),AD1541),AD1541
),"")</f>
        <v/>
      </c>
      <c r="AG1541" s="5"/>
      <c r="AH1541" s="5"/>
      <c r="AI1541" s="5"/>
      <c r="AJ1541" s="6"/>
      <c r="AK1541" s="6"/>
      <c r="AL1541" s="12" t="str">
        <f t="shared" ref="AL1541:AL1604" si="247">IF(AK1541="","",CONCATENATE(AJ1541,"-",AK1541))</f>
        <v/>
      </c>
      <c r="AM1541" s="5"/>
      <c r="AN1541" s="27" t="str">
        <f t="shared" ref="AN1541:AN1604" si="248">IF(AM1541="","",CONCATENATE("_",AM1541))</f>
        <v/>
      </c>
      <c r="AO1541" s="5"/>
      <c r="AP1541" s="5"/>
      <c r="AQ1541" s="6"/>
      <c r="AR1541" s="12" t="str">
        <f t="shared" ref="AR1541:AR1604" si="249">IF(AQ1541="","",CONCATENATE(AM1541,"/",AO1541,AP1541,AQ1541))</f>
        <v/>
      </c>
      <c r="AS1541" s="6"/>
      <c r="AT1541" s="5"/>
      <c r="AU1541" s="53"/>
      <c r="AV1541" s="53"/>
      <c r="AW1541" s="54"/>
      <c r="AX1541" s="15" t="str">
        <f t="shared" ref="AX1541:AX1604" si="250">IFERROR(DATE(AW1541,AV1541,AU1541),"")</f>
        <v/>
      </c>
      <c r="AY1541" s="5"/>
      <c r="AZ1541" s="27" t="str">
        <f>IFERROR(VLOOKUP(AY1541,vlookup!A$2:I$331,2,FALSE),"")</f>
        <v/>
      </c>
      <c r="BA1541" s="27" t="str">
        <f>IFERROR(VLOOKUP(AY1541,vlookup!A$2:I$331,3,FALSE),"")</f>
        <v/>
      </c>
      <c r="BB1541" s="5"/>
      <c r="BC1541" s="27" t="str">
        <f>IFERROR(VLOOKUP(BB1541,vlookup!D$2:E$331,2,FALSE),"")</f>
        <v/>
      </c>
      <c r="BD1541" s="5"/>
      <c r="BE1541" s="27" t="str">
        <f t="shared" ref="BE1541:BE1604" si="251">IF(BD1541="","",CONCATENATE(BB1541,"_",BD1541))</f>
        <v/>
      </c>
      <c r="BF1541" s="27" t="str">
        <f>IFERROR(VLOOKUP(BE1541,vlookup!G$2:I$331,2,FALSE),"")</f>
        <v/>
      </c>
      <c r="BG1541" s="27" t="str">
        <f>IFERROR(VLOOKUP(BE1541,vlookup!G$2:I$331,3,FALSE),"")</f>
        <v/>
      </c>
      <c r="BH1541" s="5"/>
      <c r="BI1541" s="6"/>
      <c r="BJ1541" s="6"/>
      <c r="BK1541" s="6"/>
      <c r="BL1541" s="6"/>
    </row>
    <row r="1542" spans="1:64">
      <c r="A1542" s="4"/>
      <c r="B1542" s="5"/>
      <c r="C1542" s="27" t="str">
        <f>IFERROR(VLOOKUP(B1542,vlookup!A$2:I$331,2,FALSE),"")</f>
        <v/>
      </c>
      <c r="D1542" s="27" t="str">
        <f>IFERROR(VLOOKUP(B1542,vlookup!A$2:I$331,3,FALSE),"")</f>
        <v/>
      </c>
      <c r="E1542" s="5"/>
      <c r="F1542" s="27" t="str">
        <f>IFERROR(VLOOKUP(E1542,vlookup!D$2:E$331,2,FALSE),"")</f>
        <v/>
      </c>
      <c r="G1542" s="5"/>
      <c r="H1542" s="27" t="str">
        <f t="shared" si="242"/>
        <v/>
      </c>
      <c r="I1542" s="27" t="str">
        <f>IFERROR(VLOOKUP(H1542,vlookup!G$2:I$331,2,FALSE),"")</f>
        <v/>
      </c>
      <c r="J1542" s="27" t="str">
        <f>IFERROR(VLOOKUP(H1542,vlookup!G$2:I$331,3,FALSE),"")</f>
        <v/>
      </c>
      <c r="K1542" s="5"/>
      <c r="L1542" s="6"/>
      <c r="M1542" s="6"/>
      <c r="N1542" s="6"/>
      <c r="O1542" s="6"/>
      <c r="P1542" s="6"/>
      <c r="Q1542" s="14" t="str">
        <f t="shared" si="243"/>
        <v/>
      </c>
      <c r="R1542" s="5"/>
      <c r="S1542" s="6"/>
      <c r="T1542" s="6"/>
      <c r="U1542" s="5"/>
      <c r="V1542" s="45">
        <f t="shared" si="244"/>
        <v>0</v>
      </c>
      <c r="W1542" s="45">
        <f t="shared" si="245"/>
        <v>0</v>
      </c>
      <c r="X1542" s="45" t="e">
        <f t="shared" si="246"/>
        <v>#VALUE!</v>
      </c>
      <c r="Y1542" s="45">
        <f>IFERROR(VALUE(V1542),VLOOKUP(V1542,DayReplace[],2,0))</f>
        <v>0</v>
      </c>
      <c r="Z1542" s="45">
        <f>IF(V1542=0,1,
IF(OR(AND(COUNTIF(Table12[Normal and Leap Years],X1542),AA1542=3,Y1542=30),
AND(COUNTIF(Table9[MM Year],X1542),COUNTIF(Table13[Always 29-Day Months],AA1542),Y1542=30)),Y1542
-1,Y1542))</f>
        <v>1</v>
      </c>
      <c r="AA1542" s="45">
        <f>IFERROR(VALUE(W1542),VLOOKUP(W1542,MonthReplace[],2,0))</f>
        <v>0</v>
      </c>
      <c r="AB1542" s="45" t="e">
        <f>IF(COUNTIF(Table9[MM Year],X1542),VLOOKUP(AA1542,MonthSerial[],VLOOKUP(X1542,Table9[],3,0)+2,0),DATE(X1542,AA1542,0)-AC1542)</f>
        <v>#VALUE!</v>
      </c>
      <c r="AC1542" s="45" t="e">
        <f>IF(COUNTIF(Table9[MM Year],X1542),
VLOOKUP(X1542,Table9[],5,0),
DATE(X1542,1,0))</f>
        <v>#VALUE!</v>
      </c>
      <c r="AD1542" s="46" t="e">
        <f>IF(AA1542=0,DATE(YEAR(AC1542+1),7,16),
IF(V1542=0,IF(COUNTIF(Table9[MM Year],X1542),AC1542+AB1542+Z1542+15-DAY(AC1542+AB1542+Z1542+15)+16,AC1542+AB1542+Z1542-DAY(AC1542+AB1542+Z1542)+16),
IF(COUNTIF(Table9[MM Year],X1542),
IF(AC1542+AB1542+Z1542&lt;VLOOKUP(X1542,Table9[],7,0),AC1542
+AB1542+Z1542+VLOOKUP(X1542,Table9[],4,0),AC1542+AB1542+Z1542),AC1542
+AB1542+Z1542)))</f>
        <v>#VALUE!</v>
      </c>
      <c r="AE1542" s="42"/>
      <c r="AF1542" s="15" t="str">
        <f>IFERROR(IF(COUNTIF(Table9[MM Year],X1542),
IF(AD1542&lt;VLOOKUP(X1542,Table9[],7,0),AD1542
+VLOOKUP(X1542,Table9[],4,0),AD1542),AD1542
),"")</f>
        <v/>
      </c>
      <c r="AG1542" s="5"/>
      <c r="AH1542" s="5"/>
      <c r="AI1542" s="5"/>
      <c r="AJ1542" s="6"/>
      <c r="AK1542" s="6"/>
      <c r="AL1542" s="12" t="str">
        <f t="shared" si="247"/>
        <v/>
      </c>
      <c r="AM1542" s="5"/>
      <c r="AN1542" s="27" t="str">
        <f t="shared" si="248"/>
        <v/>
      </c>
      <c r="AO1542" s="5"/>
      <c r="AP1542" s="5"/>
      <c r="AQ1542" s="6"/>
      <c r="AR1542" s="12" t="str">
        <f t="shared" si="249"/>
        <v/>
      </c>
      <c r="AS1542" s="6"/>
      <c r="AT1542" s="5"/>
      <c r="AU1542" s="53"/>
      <c r="AV1542" s="53"/>
      <c r="AW1542" s="54"/>
      <c r="AX1542" s="15" t="str">
        <f t="shared" si="250"/>
        <v/>
      </c>
      <c r="AY1542" s="5"/>
      <c r="AZ1542" s="27" t="str">
        <f>IFERROR(VLOOKUP(AY1542,vlookup!A$2:I$331,2,FALSE),"")</f>
        <v/>
      </c>
      <c r="BA1542" s="27" t="str">
        <f>IFERROR(VLOOKUP(AY1542,vlookup!A$2:I$331,3,FALSE),"")</f>
        <v/>
      </c>
      <c r="BB1542" s="5"/>
      <c r="BC1542" s="27" t="str">
        <f>IFERROR(VLOOKUP(BB1542,vlookup!D$2:E$331,2,FALSE),"")</f>
        <v/>
      </c>
      <c r="BD1542" s="5"/>
      <c r="BE1542" s="27" t="str">
        <f t="shared" si="251"/>
        <v/>
      </c>
      <c r="BF1542" s="27" t="str">
        <f>IFERROR(VLOOKUP(BE1542,vlookup!G$2:I$331,2,FALSE),"")</f>
        <v/>
      </c>
      <c r="BG1542" s="27" t="str">
        <f>IFERROR(VLOOKUP(BE1542,vlookup!G$2:I$331,3,FALSE),"")</f>
        <v/>
      </c>
      <c r="BH1542" s="5"/>
      <c r="BI1542" s="6"/>
      <c r="BJ1542" s="6"/>
      <c r="BK1542" s="6"/>
      <c r="BL1542" s="6"/>
    </row>
    <row r="1543" spans="1:64">
      <c r="A1543" s="4"/>
      <c r="B1543" s="5"/>
      <c r="C1543" s="27" t="str">
        <f>IFERROR(VLOOKUP(B1543,vlookup!A$2:I$331,2,FALSE),"")</f>
        <v/>
      </c>
      <c r="D1543" s="27" t="str">
        <f>IFERROR(VLOOKUP(B1543,vlookup!A$2:I$331,3,FALSE),"")</f>
        <v/>
      </c>
      <c r="E1543" s="5"/>
      <c r="F1543" s="27" t="str">
        <f>IFERROR(VLOOKUP(E1543,vlookup!D$2:E$331,2,FALSE),"")</f>
        <v/>
      </c>
      <c r="G1543" s="5"/>
      <c r="H1543" s="27" t="str">
        <f t="shared" si="242"/>
        <v/>
      </c>
      <c r="I1543" s="27" t="str">
        <f>IFERROR(VLOOKUP(H1543,vlookup!G$2:I$331,2,FALSE),"")</f>
        <v/>
      </c>
      <c r="J1543" s="27" t="str">
        <f>IFERROR(VLOOKUP(H1543,vlookup!G$2:I$331,3,FALSE),"")</f>
        <v/>
      </c>
      <c r="K1543" s="5"/>
      <c r="L1543" s="6"/>
      <c r="M1543" s="6"/>
      <c r="N1543" s="6"/>
      <c r="O1543" s="6"/>
      <c r="P1543" s="6"/>
      <c r="Q1543" s="14" t="str">
        <f t="shared" si="243"/>
        <v/>
      </c>
      <c r="R1543" s="5"/>
      <c r="S1543" s="6"/>
      <c r="T1543" s="6"/>
      <c r="U1543" s="5"/>
      <c r="V1543" s="45">
        <f t="shared" si="244"/>
        <v>0</v>
      </c>
      <c r="W1543" s="45">
        <f t="shared" si="245"/>
        <v>0</v>
      </c>
      <c r="X1543" s="45" t="e">
        <f t="shared" si="246"/>
        <v>#VALUE!</v>
      </c>
      <c r="Y1543" s="45">
        <f>IFERROR(VALUE(V1543),VLOOKUP(V1543,DayReplace[],2,0))</f>
        <v>0</v>
      </c>
      <c r="Z1543" s="45">
        <f>IF(V1543=0,1,
IF(OR(AND(COUNTIF(Table12[Normal and Leap Years],X1543),AA1543=3,Y1543=30),
AND(COUNTIF(Table9[MM Year],X1543),COUNTIF(Table13[Always 29-Day Months],AA1543),Y1543=30)),Y1543
-1,Y1543))</f>
        <v>1</v>
      </c>
      <c r="AA1543" s="45">
        <f>IFERROR(VALUE(W1543),VLOOKUP(W1543,MonthReplace[],2,0))</f>
        <v>0</v>
      </c>
      <c r="AB1543" s="45" t="e">
        <f>IF(COUNTIF(Table9[MM Year],X1543),VLOOKUP(AA1543,MonthSerial[],VLOOKUP(X1543,Table9[],3,0)+2,0),DATE(X1543,AA1543,0)-AC1543)</f>
        <v>#VALUE!</v>
      </c>
      <c r="AC1543" s="45" t="e">
        <f>IF(COUNTIF(Table9[MM Year],X1543),
VLOOKUP(X1543,Table9[],5,0),
DATE(X1543,1,0))</f>
        <v>#VALUE!</v>
      </c>
      <c r="AD1543" s="46" t="e">
        <f>IF(AA1543=0,DATE(YEAR(AC1543+1),7,16),
IF(V1543=0,IF(COUNTIF(Table9[MM Year],X1543),AC1543+AB1543+Z1543+15-DAY(AC1543+AB1543+Z1543+15)+16,AC1543+AB1543+Z1543-DAY(AC1543+AB1543+Z1543)+16),
IF(COUNTIF(Table9[MM Year],X1543),
IF(AC1543+AB1543+Z1543&lt;VLOOKUP(X1543,Table9[],7,0),AC1543
+AB1543+Z1543+VLOOKUP(X1543,Table9[],4,0),AC1543+AB1543+Z1543),AC1543
+AB1543+Z1543)))</f>
        <v>#VALUE!</v>
      </c>
      <c r="AE1543" s="42"/>
      <c r="AF1543" s="15" t="str">
        <f>IFERROR(IF(COUNTIF(Table9[MM Year],X1543),
IF(AD1543&lt;VLOOKUP(X1543,Table9[],7,0),AD1543
+VLOOKUP(X1543,Table9[],4,0),AD1543),AD1543
),"")</f>
        <v/>
      </c>
      <c r="AG1543" s="5"/>
      <c r="AH1543" s="5"/>
      <c r="AI1543" s="5"/>
      <c r="AJ1543" s="6"/>
      <c r="AK1543" s="6"/>
      <c r="AL1543" s="12" t="str">
        <f t="shared" si="247"/>
        <v/>
      </c>
      <c r="AM1543" s="5"/>
      <c r="AN1543" s="27" t="str">
        <f t="shared" si="248"/>
        <v/>
      </c>
      <c r="AO1543" s="5"/>
      <c r="AP1543" s="5"/>
      <c r="AQ1543" s="6"/>
      <c r="AR1543" s="12" t="str">
        <f t="shared" si="249"/>
        <v/>
      </c>
      <c r="AS1543" s="6"/>
      <c r="AT1543" s="5"/>
      <c r="AU1543" s="53"/>
      <c r="AV1543" s="53"/>
      <c r="AW1543" s="54"/>
      <c r="AX1543" s="15" t="str">
        <f t="shared" si="250"/>
        <v/>
      </c>
      <c r="AY1543" s="5"/>
      <c r="AZ1543" s="27" t="str">
        <f>IFERROR(VLOOKUP(AY1543,vlookup!A$2:I$331,2,FALSE),"")</f>
        <v/>
      </c>
      <c r="BA1543" s="27" t="str">
        <f>IFERROR(VLOOKUP(AY1543,vlookup!A$2:I$331,3,FALSE),"")</f>
        <v/>
      </c>
      <c r="BB1543" s="5"/>
      <c r="BC1543" s="27" t="str">
        <f>IFERROR(VLOOKUP(BB1543,vlookup!D$2:E$331,2,FALSE),"")</f>
        <v/>
      </c>
      <c r="BD1543" s="5"/>
      <c r="BE1543" s="27" t="str">
        <f t="shared" si="251"/>
        <v/>
      </c>
      <c r="BF1543" s="27" t="str">
        <f>IFERROR(VLOOKUP(BE1543,vlookup!G$2:I$331,2,FALSE),"")</f>
        <v/>
      </c>
      <c r="BG1543" s="27" t="str">
        <f>IFERROR(VLOOKUP(BE1543,vlookup!G$2:I$331,3,FALSE),"")</f>
        <v/>
      </c>
      <c r="BH1543" s="5"/>
      <c r="BI1543" s="6"/>
      <c r="BJ1543" s="6"/>
      <c r="BK1543" s="6"/>
      <c r="BL1543" s="6"/>
    </row>
    <row r="1544" spans="1:64">
      <c r="A1544" s="4"/>
      <c r="B1544" s="5"/>
      <c r="C1544" s="27" t="str">
        <f>IFERROR(VLOOKUP(B1544,vlookup!A$2:I$331,2,FALSE),"")</f>
        <v/>
      </c>
      <c r="D1544" s="27" t="str">
        <f>IFERROR(VLOOKUP(B1544,vlookup!A$2:I$331,3,FALSE),"")</f>
        <v/>
      </c>
      <c r="E1544" s="5"/>
      <c r="F1544" s="27" t="str">
        <f>IFERROR(VLOOKUP(E1544,vlookup!D$2:E$331,2,FALSE),"")</f>
        <v/>
      </c>
      <c r="G1544" s="5"/>
      <c r="H1544" s="27" t="str">
        <f t="shared" si="242"/>
        <v/>
      </c>
      <c r="I1544" s="27" t="str">
        <f>IFERROR(VLOOKUP(H1544,vlookup!G$2:I$331,2,FALSE),"")</f>
        <v/>
      </c>
      <c r="J1544" s="27" t="str">
        <f>IFERROR(VLOOKUP(H1544,vlookup!G$2:I$331,3,FALSE),"")</f>
        <v/>
      </c>
      <c r="K1544" s="5"/>
      <c r="L1544" s="6"/>
      <c r="M1544" s="6"/>
      <c r="N1544" s="6"/>
      <c r="O1544" s="6"/>
      <c r="P1544" s="6"/>
      <c r="Q1544" s="14" t="str">
        <f t="shared" si="243"/>
        <v/>
      </c>
      <c r="R1544" s="5"/>
      <c r="S1544" s="6"/>
      <c r="T1544" s="6"/>
      <c r="U1544" s="5"/>
      <c r="V1544" s="45">
        <f t="shared" si="244"/>
        <v>0</v>
      </c>
      <c r="W1544" s="45">
        <f t="shared" si="245"/>
        <v>0</v>
      </c>
      <c r="X1544" s="45" t="e">
        <f t="shared" si="246"/>
        <v>#VALUE!</v>
      </c>
      <c r="Y1544" s="45">
        <f>IFERROR(VALUE(V1544),VLOOKUP(V1544,DayReplace[],2,0))</f>
        <v>0</v>
      </c>
      <c r="Z1544" s="45">
        <f>IF(V1544=0,1,
IF(OR(AND(COUNTIF(Table12[Normal and Leap Years],X1544),AA1544=3,Y1544=30),
AND(COUNTIF(Table9[MM Year],X1544),COUNTIF(Table13[Always 29-Day Months],AA1544),Y1544=30)),Y1544
-1,Y1544))</f>
        <v>1</v>
      </c>
      <c r="AA1544" s="45">
        <f>IFERROR(VALUE(W1544),VLOOKUP(W1544,MonthReplace[],2,0))</f>
        <v>0</v>
      </c>
      <c r="AB1544" s="45" t="e">
        <f>IF(COUNTIF(Table9[MM Year],X1544),VLOOKUP(AA1544,MonthSerial[],VLOOKUP(X1544,Table9[],3,0)+2,0),DATE(X1544,AA1544,0)-AC1544)</f>
        <v>#VALUE!</v>
      </c>
      <c r="AC1544" s="45" t="e">
        <f>IF(COUNTIF(Table9[MM Year],X1544),
VLOOKUP(X1544,Table9[],5,0),
DATE(X1544,1,0))</f>
        <v>#VALUE!</v>
      </c>
      <c r="AD1544" s="46" t="e">
        <f>IF(AA1544=0,DATE(YEAR(AC1544+1),7,16),
IF(V1544=0,IF(COUNTIF(Table9[MM Year],X1544),AC1544+AB1544+Z1544+15-DAY(AC1544+AB1544+Z1544+15)+16,AC1544+AB1544+Z1544-DAY(AC1544+AB1544+Z1544)+16),
IF(COUNTIF(Table9[MM Year],X1544),
IF(AC1544+AB1544+Z1544&lt;VLOOKUP(X1544,Table9[],7,0),AC1544
+AB1544+Z1544+VLOOKUP(X1544,Table9[],4,0),AC1544+AB1544+Z1544),AC1544
+AB1544+Z1544)))</f>
        <v>#VALUE!</v>
      </c>
      <c r="AE1544" s="42"/>
      <c r="AF1544" s="15" t="str">
        <f>IFERROR(IF(COUNTIF(Table9[MM Year],X1544),
IF(AD1544&lt;VLOOKUP(X1544,Table9[],7,0),AD1544
+VLOOKUP(X1544,Table9[],4,0),AD1544),AD1544
),"")</f>
        <v/>
      </c>
      <c r="AG1544" s="5"/>
      <c r="AH1544" s="5"/>
      <c r="AI1544" s="5"/>
      <c r="AJ1544" s="6"/>
      <c r="AK1544" s="6"/>
      <c r="AL1544" s="12" t="str">
        <f t="shared" si="247"/>
        <v/>
      </c>
      <c r="AM1544" s="5"/>
      <c r="AN1544" s="27" t="str">
        <f t="shared" si="248"/>
        <v/>
      </c>
      <c r="AO1544" s="5"/>
      <c r="AP1544" s="5"/>
      <c r="AQ1544" s="6"/>
      <c r="AR1544" s="12" t="str">
        <f t="shared" si="249"/>
        <v/>
      </c>
      <c r="AS1544" s="6"/>
      <c r="AT1544" s="5"/>
      <c r="AU1544" s="53"/>
      <c r="AV1544" s="53"/>
      <c r="AW1544" s="54"/>
      <c r="AX1544" s="15" t="str">
        <f t="shared" si="250"/>
        <v/>
      </c>
      <c r="AY1544" s="5"/>
      <c r="AZ1544" s="27" t="str">
        <f>IFERROR(VLOOKUP(AY1544,vlookup!A$2:I$331,2,FALSE),"")</f>
        <v/>
      </c>
      <c r="BA1544" s="27" t="str">
        <f>IFERROR(VLOOKUP(AY1544,vlookup!A$2:I$331,3,FALSE),"")</f>
        <v/>
      </c>
      <c r="BB1544" s="5"/>
      <c r="BC1544" s="27" t="str">
        <f>IFERROR(VLOOKUP(BB1544,vlookup!D$2:E$331,2,FALSE),"")</f>
        <v/>
      </c>
      <c r="BD1544" s="5"/>
      <c r="BE1544" s="27" t="str">
        <f t="shared" si="251"/>
        <v/>
      </c>
      <c r="BF1544" s="27" t="str">
        <f>IFERROR(VLOOKUP(BE1544,vlookup!G$2:I$331,2,FALSE),"")</f>
        <v/>
      </c>
      <c r="BG1544" s="27" t="str">
        <f>IFERROR(VLOOKUP(BE1544,vlookup!G$2:I$331,3,FALSE),"")</f>
        <v/>
      </c>
      <c r="BH1544" s="5"/>
      <c r="BI1544" s="6"/>
      <c r="BJ1544" s="6"/>
      <c r="BK1544" s="6"/>
      <c r="BL1544" s="6"/>
    </row>
    <row r="1545" spans="1:64">
      <c r="A1545" s="4"/>
      <c r="B1545" s="5"/>
      <c r="C1545" s="27" t="str">
        <f>IFERROR(VLOOKUP(B1545,vlookup!A$2:I$331,2,FALSE),"")</f>
        <v/>
      </c>
      <c r="D1545" s="27" t="str">
        <f>IFERROR(VLOOKUP(B1545,vlookup!A$2:I$331,3,FALSE),"")</f>
        <v/>
      </c>
      <c r="E1545" s="5"/>
      <c r="F1545" s="27" t="str">
        <f>IFERROR(VLOOKUP(E1545,vlookup!D$2:E$331,2,FALSE),"")</f>
        <v/>
      </c>
      <c r="G1545" s="5"/>
      <c r="H1545" s="27" t="str">
        <f t="shared" si="242"/>
        <v/>
      </c>
      <c r="I1545" s="27" t="str">
        <f>IFERROR(VLOOKUP(H1545,vlookup!G$2:I$331,2,FALSE),"")</f>
        <v/>
      </c>
      <c r="J1545" s="27" t="str">
        <f>IFERROR(VLOOKUP(H1545,vlookup!G$2:I$331,3,FALSE),"")</f>
        <v/>
      </c>
      <c r="K1545" s="5"/>
      <c r="L1545" s="6"/>
      <c r="M1545" s="6"/>
      <c r="N1545" s="6"/>
      <c r="O1545" s="6"/>
      <c r="P1545" s="6"/>
      <c r="Q1545" s="14" t="str">
        <f t="shared" si="243"/>
        <v/>
      </c>
      <c r="R1545" s="5"/>
      <c r="S1545" s="6"/>
      <c r="T1545" s="6"/>
      <c r="U1545" s="5"/>
      <c r="V1545" s="45">
        <f t="shared" si="244"/>
        <v>0</v>
      </c>
      <c r="W1545" s="45">
        <f t="shared" si="245"/>
        <v>0</v>
      </c>
      <c r="X1545" s="45" t="e">
        <f t="shared" si="246"/>
        <v>#VALUE!</v>
      </c>
      <c r="Y1545" s="45">
        <f>IFERROR(VALUE(V1545),VLOOKUP(V1545,DayReplace[],2,0))</f>
        <v>0</v>
      </c>
      <c r="Z1545" s="45">
        <f>IF(V1545=0,1,
IF(OR(AND(COUNTIF(Table12[Normal and Leap Years],X1545),AA1545=3,Y1545=30),
AND(COUNTIF(Table9[MM Year],X1545),COUNTIF(Table13[Always 29-Day Months],AA1545),Y1545=30)),Y1545
-1,Y1545))</f>
        <v>1</v>
      </c>
      <c r="AA1545" s="45">
        <f>IFERROR(VALUE(W1545),VLOOKUP(W1545,MonthReplace[],2,0))</f>
        <v>0</v>
      </c>
      <c r="AB1545" s="45" t="e">
        <f>IF(COUNTIF(Table9[MM Year],X1545),VLOOKUP(AA1545,MonthSerial[],VLOOKUP(X1545,Table9[],3,0)+2,0),DATE(X1545,AA1545,0)-AC1545)</f>
        <v>#VALUE!</v>
      </c>
      <c r="AC1545" s="45" t="e">
        <f>IF(COUNTIF(Table9[MM Year],X1545),
VLOOKUP(X1545,Table9[],5,0),
DATE(X1545,1,0))</f>
        <v>#VALUE!</v>
      </c>
      <c r="AD1545" s="46" t="e">
        <f>IF(AA1545=0,DATE(YEAR(AC1545+1),7,16),
IF(V1545=0,IF(COUNTIF(Table9[MM Year],X1545),AC1545+AB1545+Z1545+15-DAY(AC1545+AB1545+Z1545+15)+16,AC1545+AB1545+Z1545-DAY(AC1545+AB1545+Z1545)+16),
IF(COUNTIF(Table9[MM Year],X1545),
IF(AC1545+AB1545+Z1545&lt;VLOOKUP(X1545,Table9[],7,0),AC1545
+AB1545+Z1545+VLOOKUP(X1545,Table9[],4,0),AC1545+AB1545+Z1545),AC1545
+AB1545+Z1545)))</f>
        <v>#VALUE!</v>
      </c>
      <c r="AE1545" s="42"/>
      <c r="AF1545" s="15" t="str">
        <f>IFERROR(IF(COUNTIF(Table9[MM Year],X1545),
IF(AD1545&lt;VLOOKUP(X1545,Table9[],7,0),AD1545
+VLOOKUP(X1545,Table9[],4,0),AD1545),AD1545
),"")</f>
        <v/>
      </c>
      <c r="AG1545" s="5"/>
      <c r="AH1545" s="5"/>
      <c r="AI1545" s="5"/>
      <c r="AJ1545" s="6"/>
      <c r="AK1545" s="6"/>
      <c r="AL1545" s="12" t="str">
        <f t="shared" si="247"/>
        <v/>
      </c>
      <c r="AM1545" s="5"/>
      <c r="AN1545" s="27" t="str">
        <f t="shared" si="248"/>
        <v/>
      </c>
      <c r="AO1545" s="5"/>
      <c r="AP1545" s="5"/>
      <c r="AQ1545" s="6"/>
      <c r="AR1545" s="12" t="str">
        <f t="shared" si="249"/>
        <v/>
      </c>
      <c r="AS1545" s="6"/>
      <c r="AT1545" s="5"/>
      <c r="AU1545" s="53"/>
      <c r="AV1545" s="53"/>
      <c r="AW1545" s="54"/>
      <c r="AX1545" s="15" t="str">
        <f t="shared" si="250"/>
        <v/>
      </c>
      <c r="AY1545" s="5"/>
      <c r="AZ1545" s="27" t="str">
        <f>IFERROR(VLOOKUP(AY1545,vlookup!A$2:I$331,2,FALSE),"")</f>
        <v/>
      </c>
      <c r="BA1545" s="27" t="str">
        <f>IFERROR(VLOOKUP(AY1545,vlookup!A$2:I$331,3,FALSE),"")</f>
        <v/>
      </c>
      <c r="BB1545" s="5"/>
      <c r="BC1545" s="27" t="str">
        <f>IFERROR(VLOOKUP(BB1545,vlookup!D$2:E$331,2,FALSE),"")</f>
        <v/>
      </c>
      <c r="BD1545" s="5"/>
      <c r="BE1545" s="27" t="str">
        <f t="shared" si="251"/>
        <v/>
      </c>
      <c r="BF1545" s="27" t="str">
        <f>IFERROR(VLOOKUP(BE1545,vlookup!G$2:I$331,2,FALSE),"")</f>
        <v/>
      </c>
      <c r="BG1545" s="27" t="str">
        <f>IFERROR(VLOOKUP(BE1545,vlookup!G$2:I$331,3,FALSE),"")</f>
        <v/>
      </c>
      <c r="BH1545" s="5"/>
      <c r="BI1545" s="6"/>
      <c r="BJ1545" s="6"/>
      <c r="BK1545" s="6"/>
      <c r="BL1545" s="6"/>
    </row>
    <row r="1546" spans="1:64">
      <c r="A1546" s="4"/>
      <c r="B1546" s="5"/>
      <c r="C1546" s="27" t="str">
        <f>IFERROR(VLOOKUP(B1546,vlookup!A$2:I$331,2,FALSE),"")</f>
        <v/>
      </c>
      <c r="D1546" s="27" t="str">
        <f>IFERROR(VLOOKUP(B1546,vlookup!A$2:I$331,3,FALSE),"")</f>
        <v/>
      </c>
      <c r="E1546" s="5"/>
      <c r="F1546" s="27" t="str">
        <f>IFERROR(VLOOKUP(E1546,vlookup!D$2:E$331,2,FALSE),"")</f>
        <v/>
      </c>
      <c r="G1546" s="5"/>
      <c r="H1546" s="27" t="str">
        <f t="shared" si="242"/>
        <v/>
      </c>
      <c r="I1546" s="27" t="str">
        <f>IFERROR(VLOOKUP(H1546,vlookup!G$2:I$331,2,FALSE),"")</f>
        <v/>
      </c>
      <c r="J1546" s="27" t="str">
        <f>IFERROR(VLOOKUP(H1546,vlookup!G$2:I$331,3,FALSE),"")</f>
        <v/>
      </c>
      <c r="K1546" s="5"/>
      <c r="L1546" s="6"/>
      <c r="M1546" s="6"/>
      <c r="N1546" s="6"/>
      <c r="O1546" s="6"/>
      <c r="P1546" s="6"/>
      <c r="Q1546" s="14" t="str">
        <f t="shared" si="243"/>
        <v/>
      </c>
      <c r="R1546" s="5"/>
      <c r="S1546" s="6"/>
      <c r="T1546" s="6"/>
      <c r="U1546" s="5"/>
      <c r="V1546" s="45">
        <f t="shared" si="244"/>
        <v>0</v>
      </c>
      <c r="W1546" s="45">
        <f t="shared" si="245"/>
        <v>0</v>
      </c>
      <c r="X1546" s="45" t="e">
        <f t="shared" si="246"/>
        <v>#VALUE!</v>
      </c>
      <c r="Y1546" s="45">
        <f>IFERROR(VALUE(V1546),VLOOKUP(V1546,DayReplace[],2,0))</f>
        <v>0</v>
      </c>
      <c r="Z1546" s="45">
        <f>IF(V1546=0,1,
IF(OR(AND(COUNTIF(Table12[Normal and Leap Years],X1546),AA1546=3,Y1546=30),
AND(COUNTIF(Table9[MM Year],X1546),COUNTIF(Table13[Always 29-Day Months],AA1546),Y1546=30)),Y1546
-1,Y1546))</f>
        <v>1</v>
      </c>
      <c r="AA1546" s="45">
        <f>IFERROR(VALUE(W1546),VLOOKUP(W1546,MonthReplace[],2,0))</f>
        <v>0</v>
      </c>
      <c r="AB1546" s="45" t="e">
        <f>IF(COUNTIF(Table9[MM Year],X1546),VLOOKUP(AA1546,MonthSerial[],VLOOKUP(X1546,Table9[],3,0)+2,0),DATE(X1546,AA1546,0)-AC1546)</f>
        <v>#VALUE!</v>
      </c>
      <c r="AC1546" s="45" t="e">
        <f>IF(COUNTIF(Table9[MM Year],X1546),
VLOOKUP(X1546,Table9[],5,0),
DATE(X1546,1,0))</f>
        <v>#VALUE!</v>
      </c>
      <c r="AD1546" s="46" t="e">
        <f>IF(AA1546=0,DATE(YEAR(AC1546+1),7,16),
IF(V1546=0,IF(COUNTIF(Table9[MM Year],X1546),AC1546+AB1546+Z1546+15-DAY(AC1546+AB1546+Z1546+15)+16,AC1546+AB1546+Z1546-DAY(AC1546+AB1546+Z1546)+16),
IF(COUNTIF(Table9[MM Year],X1546),
IF(AC1546+AB1546+Z1546&lt;VLOOKUP(X1546,Table9[],7,0),AC1546
+AB1546+Z1546+VLOOKUP(X1546,Table9[],4,0),AC1546+AB1546+Z1546),AC1546
+AB1546+Z1546)))</f>
        <v>#VALUE!</v>
      </c>
      <c r="AE1546" s="42"/>
      <c r="AF1546" s="15" t="str">
        <f>IFERROR(IF(COUNTIF(Table9[MM Year],X1546),
IF(AD1546&lt;VLOOKUP(X1546,Table9[],7,0),AD1546
+VLOOKUP(X1546,Table9[],4,0),AD1546),AD1546
),"")</f>
        <v/>
      </c>
      <c r="AG1546" s="5"/>
      <c r="AH1546" s="5"/>
      <c r="AI1546" s="5"/>
      <c r="AJ1546" s="6"/>
      <c r="AK1546" s="6"/>
      <c r="AL1546" s="12" t="str">
        <f t="shared" si="247"/>
        <v/>
      </c>
      <c r="AM1546" s="5"/>
      <c r="AN1546" s="27" t="str">
        <f t="shared" si="248"/>
        <v/>
      </c>
      <c r="AO1546" s="5"/>
      <c r="AP1546" s="5"/>
      <c r="AQ1546" s="6"/>
      <c r="AR1546" s="12" t="str">
        <f t="shared" si="249"/>
        <v/>
      </c>
      <c r="AS1546" s="6"/>
      <c r="AT1546" s="5"/>
      <c r="AU1546" s="53"/>
      <c r="AV1546" s="53"/>
      <c r="AW1546" s="54"/>
      <c r="AX1546" s="15" t="str">
        <f t="shared" si="250"/>
        <v/>
      </c>
      <c r="AY1546" s="5"/>
      <c r="AZ1546" s="27" t="str">
        <f>IFERROR(VLOOKUP(AY1546,vlookup!A$2:I$331,2,FALSE),"")</f>
        <v/>
      </c>
      <c r="BA1546" s="27" t="str">
        <f>IFERROR(VLOOKUP(AY1546,vlookup!A$2:I$331,3,FALSE),"")</f>
        <v/>
      </c>
      <c r="BB1546" s="5"/>
      <c r="BC1546" s="27" t="str">
        <f>IFERROR(VLOOKUP(BB1546,vlookup!D$2:E$331,2,FALSE),"")</f>
        <v/>
      </c>
      <c r="BD1546" s="5"/>
      <c r="BE1546" s="27" t="str">
        <f t="shared" si="251"/>
        <v/>
      </c>
      <c r="BF1546" s="27" t="str">
        <f>IFERROR(VLOOKUP(BE1546,vlookup!G$2:I$331,2,FALSE),"")</f>
        <v/>
      </c>
      <c r="BG1546" s="27" t="str">
        <f>IFERROR(VLOOKUP(BE1546,vlookup!G$2:I$331,3,FALSE),"")</f>
        <v/>
      </c>
      <c r="BH1546" s="5"/>
      <c r="BI1546" s="6"/>
      <c r="BJ1546" s="6"/>
      <c r="BK1546" s="6"/>
      <c r="BL1546" s="6"/>
    </row>
    <row r="1547" spans="1:64">
      <c r="A1547" s="4"/>
      <c r="B1547" s="5"/>
      <c r="C1547" s="27" t="str">
        <f>IFERROR(VLOOKUP(B1547,vlookup!A$2:I$331,2,FALSE),"")</f>
        <v/>
      </c>
      <c r="D1547" s="27" t="str">
        <f>IFERROR(VLOOKUP(B1547,vlookup!A$2:I$331,3,FALSE),"")</f>
        <v/>
      </c>
      <c r="E1547" s="5"/>
      <c r="F1547" s="27" t="str">
        <f>IFERROR(VLOOKUP(E1547,vlookup!D$2:E$331,2,FALSE),"")</f>
        <v/>
      </c>
      <c r="G1547" s="5"/>
      <c r="H1547" s="27" t="str">
        <f t="shared" si="242"/>
        <v/>
      </c>
      <c r="I1547" s="27" t="str">
        <f>IFERROR(VLOOKUP(H1547,vlookup!G$2:I$331,2,FALSE),"")</f>
        <v/>
      </c>
      <c r="J1547" s="27" t="str">
        <f>IFERROR(VLOOKUP(H1547,vlookup!G$2:I$331,3,FALSE),"")</f>
        <v/>
      </c>
      <c r="K1547" s="5"/>
      <c r="L1547" s="6"/>
      <c r="M1547" s="6"/>
      <c r="N1547" s="6"/>
      <c r="O1547" s="6"/>
      <c r="P1547" s="6"/>
      <c r="Q1547" s="14" t="str">
        <f t="shared" si="243"/>
        <v/>
      </c>
      <c r="R1547" s="5"/>
      <c r="S1547" s="6"/>
      <c r="T1547" s="6"/>
      <c r="U1547" s="5"/>
      <c r="V1547" s="45">
        <f t="shared" si="244"/>
        <v>0</v>
      </c>
      <c r="W1547" s="45">
        <f t="shared" si="245"/>
        <v>0</v>
      </c>
      <c r="X1547" s="45" t="e">
        <f t="shared" si="246"/>
        <v>#VALUE!</v>
      </c>
      <c r="Y1547" s="45">
        <f>IFERROR(VALUE(V1547),VLOOKUP(V1547,DayReplace[],2,0))</f>
        <v>0</v>
      </c>
      <c r="Z1547" s="45">
        <f>IF(V1547=0,1,
IF(OR(AND(COUNTIF(Table12[Normal and Leap Years],X1547),AA1547=3,Y1547=30),
AND(COUNTIF(Table9[MM Year],X1547),COUNTIF(Table13[Always 29-Day Months],AA1547),Y1547=30)),Y1547
-1,Y1547))</f>
        <v>1</v>
      </c>
      <c r="AA1547" s="45">
        <f>IFERROR(VALUE(W1547),VLOOKUP(W1547,MonthReplace[],2,0))</f>
        <v>0</v>
      </c>
      <c r="AB1547" s="45" t="e">
        <f>IF(COUNTIF(Table9[MM Year],X1547),VLOOKUP(AA1547,MonthSerial[],VLOOKUP(X1547,Table9[],3,0)+2,0),DATE(X1547,AA1547,0)-AC1547)</f>
        <v>#VALUE!</v>
      </c>
      <c r="AC1547" s="45" t="e">
        <f>IF(COUNTIF(Table9[MM Year],X1547),
VLOOKUP(X1547,Table9[],5,0),
DATE(X1547,1,0))</f>
        <v>#VALUE!</v>
      </c>
      <c r="AD1547" s="46" t="e">
        <f>IF(AA1547=0,DATE(YEAR(AC1547+1),7,16),
IF(V1547=0,IF(COUNTIF(Table9[MM Year],X1547),AC1547+AB1547+Z1547+15-DAY(AC1547+AB1547+Z1547+15)+16,AC1547+AB1547+Z1547-DAY(AC1547+AB1547+Z1547)+16),
IF(COUNTIF(Table9[MM Year],X1547),
IF(AC1547+AB1547+Z1547&lt;VLOOKUP(X1547,Table9[],7,0),AC1547
+AB1547+Z1547+VLOOKUP(X1547,Table9[],4,0),AC1547+AB1547+Z1547),AC1547
+AB1547+Z1547)))</f>
        <v>#VALUE!</v>
      </c>
      <c r="AE1547" s="42"/>
      <c r="AF1547" s="15" t="str">
        <f>IFERROR(IF(COUNTIF(Table9[MM Year],X1547),
IF(AD1547&lt;VLOOKUP(X1547,Table9[],7,0),AD1547
+VLOOKUP(X1547,Table9[],4,0),AD1547),AD1547
),"")</f>
        <v/>
      </c>
      <c r="AG1547" s="5"/>
      <c r="AH1547" s="5"/>
      <c r="AI1547" s="5"/>
      <c r="AJ1547" s="6"/>
      <c r="AK1547" s="6"/>
      <c r="AL1547" s="12" t="str">
        <f t="shared" si="247"/>
        <v/>
      </c>
      <c r="AM1547" s="5"/>
      <c r="AN1547" s="27" t="str">
        <f t="shared" si="248"/>
        <v/>
      </c>
      <c r="AO1547" s="5"/>
      <c r="AP1547" s="5"/>
      <c r="AQ1547" s="6"/>
      <c r="AR1547" s="12" t="str">
        <f t="shared" si="249"/>
        <v/>
      </c>
      <c r="AS1547" s="6"/>
      <c r="AT1547" s="5"/>
      <c r="AU1547" s="53"/>
      <c r="AV1547" s="53"/>
      <c r="AW1547" s="54"/>
      <c r="AX1547" s="15" t="str">
        <f t="shared" si="250"/>
        <v/>
      </c>
      <c r="AY1547" s="5"/>
      <c r="AZ1547" s="27" t="str">
        <f>IFERROR(VLOOKUP(AY1547,vlookup!A$2:I$331,2,FALSE),"")</f>
        <v/>
      </c>
      <c r="BA1547" s="27" t="str">
        <f>IFERROR(VLOOKUP(AY1547,vlookup!A$2:I$331,3,FALSE),"")</f>
        <v/>
      </c>
      <c r="BB1547" s="5"/>
      <c r="BC1547" s="27" t="str">
        <f>IFERROR(VLOOKUP(BB1547,vlookup!D$2:E$331,2,FALSE),"")</f>
        <v/>
      </c>
      <c r="BD1547" s="5"/>
      <c r="BE1547" s="27" t="str">
        <f t="shared" si="251"/>
        <v/>
      </c>
      <c r="BF1547" s="27" t="str">
        <f>IFERROR(VLOOKUP(BE1547,vlookup!G$2:I$331,2,FALSE),"")</f>
        <v/>
      </c>
      <c r="BG1547" s="27" t="str">
        <f>IFERROR(VLOOKUP(BE1547,vlookup!G$2:I$331,3,FALSE),"")</f>
        <v/>
      </c>
      <c r="BH1547" s="5"/>
      <c r="BI1547" s="6"/>
      <c r="BJ1547" s="6"/>
      <c r="BK1547" s="6"/>
      <c r="BL1547" s="6"/>
    </row>
    <row r="1548" spans="1:64">
      <c r="A1548" s="4"/>
      <c r="B1548" s="5"/>
      <c r="C1548" s="27" t="str">
        <f>IFERROR(VLOOKUP(B1548,vlookup!A$2:I$331,2,FALSE),"")</f>
        <v/>
      </c>
      <c r="D1548" s="27" t="str">
        <f>IFERROR(VLOOKUP(B1548,vlookup!A$2:I$331,3,FALSE),"")</f>
        <v/>
      </c>
      <c r="E1548" s="5"/>
      <c r="F1548" s="27" t="str">
        <f>IFERROR(VLOOKUP(E1548,vlookup!D$2:E$331,2,FALSE),"")</f>
        <v/>
      </c>
      <c r="G1548" s="5"/>
      <c r="H1548" s="27" t="str">
        <f t="shared" si="242"/>
        <v/>
      </c>
      <c r="I1548" s="27" t="str">
        <f>IFERROR(VLOOKUP(H1548,vlookup!G$2:I$331,2,FALSE),"")</f>
        <v/>
      </c>
      <c r="J1548" s="27" t="str">
        <f>IFERROR(VLOOKUP(H1548,vlookup!G$2:I$331,3,FALSE),"")</f>
        <v/>
      </c>
      <c r="K1548" s="5"/>
      <c r="L1548" s="6"/>
      <c r="M1548" s="6"/>
      <c r="N1548" s="6"/>
      <c r="O1548" s="6"/>
      <c r="P1548" s="6"/>
      <c r="Q1548" s="14" t="str">
        <f t="shared" si="243"/>
        <v/>
      </c>
      <c r="R1548" s="5"/>
      <c r="S1548" s="6"/>
      <c r="T1548" s="6"/>
      <c r="U1548" s="5"/>
      <c r="V1548" s="45">
        <f t="shared" si="244"/>
        <v>0</v>
      </c>
      <c r="W1548" s="45">
        <f t="shared" si="245"/>
        <v>0</v>
      </c>
      <c r="X1548" s="45" t="e">
        <f t="shared" si="246"/>
        <v>#VALUE!</v>
      </c>
      <c r="Y1548" s="45">
        <f>IFERROR(VALUE(V1548),VLOOKUP(V1548,DayReplace[],2,0))</f>
        <v>0</v>
      </c>
      <c r="Z1548" s="45">
        <f>IF(V1548=0,1,
IF(OR(AND(COUNTIF(Table12[Normal and Leap Years],X1548),AA1548=3,Y1548=30),
AND(COUNTIF(Table9[MM Year],X1548),COUNTIF(Table13[Always 29-Day Months],AA1548),Y1548=30)),Y1548
-1,Y1548))</f>
        <v>1</v>
      </c>
      <c r="AA1548" s="45">
        <f>IFERROR(VALUE(W1548),VLOOKUP(W1548,MonthReplace[],2,0))</f>
        <v>0</v>
      </c>
      <c r="AB1548" s="45" t="e">
        <f>IF(COUNTIF(Table9[MM Year],X1548),VLOOKUP(AA1548,MonthSerial[],VLOOKUP(X1548,Table9[],3,0)+2,0),DATE(X1548,AA1548,0)-AC1548)</f>
        <v>#VALUE!</v>
      </c>
      <c r="AC1548" s="45" t="e">
        <f>IF(COUNTIF(Table9[MM Year],X1548),
VLOOKUP(X1548,Table9[],5,0),
DATE(X1548,1,0))</f>
        <v>#VALUE!</v>
      </c>
      <c r="AD1548" s="46" t="e">
        <f>IF(AA1548=0,DATE(YEAR(AC1548+1),7,16),
IF(V1548=0,IF(COUNTIF(Table9[MM Year],X1548),AC1548+AB1548+Z1548+15-DAY(AC1548+AB1548+Z1548+15)+16,AC1548+AB1548+Z1548-DAY(AC1548+AB1548+Z1548)+16),
IF(COUNTIF(Table9[MM Year],X1548),
IF(AC1548+AB1548+Z1548&lt;VLOOKUP(X1548,Table9[],7,0),AC1548
+AB1548+Z1548+VLOOKUP(X1548,Table9[],4,0),AC1548+AB1548+Z1548),AC1548
+AB1548+Z1548)))</f>
        <v>#VALUE!</v>
      </c>
      <c r="AE1548" s="42"/>
      <c r="AF1548" s="15" t="str">
        <f>IFERROR(IF(COUNTIF(Table9[MM Year],X1548),
IF(AD1548&lt;VLOOKUP(X1548,Table9[],7,0),AD1548
+VLOOKUP(X1548,Table9[],4,0),AD1548),AD1548
),"")</f>
        <v/>
      </c>
      <c r="AG1548" s="5"/>
      <c r="AH1548" s="5"/>
      <c r="AI1548" s="5"/>
      <c r="AJ1548" s="6"/>
      <c r="AK1548" s="6"/>
      <c r="AL1548" s="12" t="str">
        <f t="shared" si="247"/>
        <v/>
      </c>
      <c r="AM1548" s="5"/>
      <c r="AN1548" s="27" t="str">
        <f t="shared" si="248"/>
        <v/>
      </c>
      <c r="AO1548" s="5"/>
      <c r="AP1548" s="5"/>
      <c r="AQ1548" s="6"/>
      <c r="AR1548" s="12" t="str">
        <f t="shared" si="249"/>
        <v/>
      </c>
      <c r="AS1548" s="6"/>
      <c r="AT1548" s="5"/>
      <c r="AU1548" s="53"/>
      <c r="AV1548" s="53"/>
      <c r="AW1548" s="54"/>
      <c r="AX1548" s="15" t="str">
        <f t="shared" si="250"/>
        <v/>
      </c>
      <c r="AY1548" s="5"/>
      <c r="AZ1548" s="27" t="str">
        <f>IFERROR(VLOOKUP(AY1548,vlookup!A$2:I$331,2,FALSE),"")</f>
        <v/>
      </c>
      <c r="BA1548" s="27" t="str">
        <f>IFERROR(VLOOKUP(AY1548,vlookup!A$2:I$331,3,FALSE),"")</f>
        <v/>
      </c>
      <c r="BB1548" s="5"/>
      <c r="BC1548" s="27" t="str">
        <f>IFERROR(VLOOKUP(BB1548,vlookup!D$2:E$331,2,FALSE),"")</f>
        <v/>
      </c>
      <c r="BD1548" s="5"/>
      <c r="BE1548" s="27" t="str">
        <f t="shared" si="251"/>
        <v/>
      </c>
      <c r="BF1548" s="27" t="str">
        <f>IFERROR(VLOOKUP(BE1548,vlookup!G$2:I$331,2,FALSE),"")</f>
        <v/>
      </c>
      <c r="BG1548" s="27" t="str">
        <f>IFERROR(VLOOKUP(BE1548,vlookup!G$2:I$331,3,FALSE),"")</f>
        <v/>
      </c>
      <c r="BH1548" s="5"/>
      <c r="BI1548" s="6"/>
      <c r="BJ1548" s="6"/>
      <c r="BK1548" s="6"/>
      <c r="BL1548" s="6"/>
    </row>
    <row r="1549" spans="1:64">
      <c r="A1549" s="4"/>
      <c r="B1549" s="5"/>
      <c r="C1549" s="27" t="str">
        <f>IFERROR(VLOOKUP(B1549,vlookup!A$2:I$331,2,FALSE),"")</f>
        <v/>
      </c>
      <c r="D1549" s="27" t="str">
        <f>IFERROR(VLOOKUP(B1549,vlookup!A$2:I$331,3,FALSE),"")</f>
        <v/>
      </c>
      <c r="E1549" s="5"/>
      <c r="F1549" s="27" t="str">
        <f>IFERROR(VLOOKUP(E1549,vlookup!D$2:E$331,2,FALSE),"")</f>
        <v/>
      </c>
      <c r="G1549" s="5"/>
      <c r="H1549" s="27" t="str">
        <f t="shared" si="242"/>
        <v/>
      </c>
      <c r="I1549" s="27" t="str">
        <f>IFERROR(VLOOKUP(H1549,vlookup!G$2:I$331,2,FALSE),"")</f>
        <v/>
      </c>
      <c r="J1549" s="27" t="str">
        <f>IFERROR(VLOOKUP(H1549,vlookup!G$2:I$331,3,FALSE),"")</f>
        <v/>
      </c>
      <c r="K1549" s="5"/>
      <c r="L1549" s="6"/>
      <c r="M1549" s="6"/>
      <c r="N1549" s="6"/>
      <c r="O1549" s="6"/>
      <c r="P1549" s="6"/>
      <c r="Q1549" s="14" t="str">
        <f t="shared" si="243"/>
        <v/>
      </c>
      <c r="R1549" s="5"/>
      <c r="S1549" s="6"/>
      <c r="T1549" s="6"/>
      <c r="U1549" s="5"/>
      <c r="V1549" s="45">
        <f t="shared" si="244"/>
        <v>0</v>
      </c>
      <c r="W1549" s="45">
        <f t="shared" si="245"/>
        <v>0</v>
      </c>
      <c r="X1549" s="45" t="e">
        <f t="shared" si="246"/>
        <v>#VALUE!</v>
      </c>
      <c r="Y1549" s="45">
        <f>IFERROR(VALUE(V1549),VLOOKUP(V1549,DayReplace[],2,0))</f>
        <v>0</v>
      </c>
      <c r="Z1549" s="45">
        <f>IF(V1549=0,1,
IF(OR(AND(COUNTIF(Table12[Normal and Leap Years],X1549),AA1549=3,Y1549=30),
AND(COUNTIF(Table9[MM Year],X1549),COUNTIF(Table13[Always 29-Day Months],AA1549),Y1549=30)),Y1549
-1,Y1549))</f>
        <v>1</v>
      </c>
      <c r="AA1549" s="45">
        <f>IFERROR(VALUE(W1549),VLOOKUP(W1549,MonthReplace[],2,0))</f>
        <v>0</v>
      </c>
      <c r="AB1549" s="45" t="e">
        <f>IF(COUNTIF(Table9[MM Year],X1549),VLOOKUP(AA1549,MonthSerial[],VLOOKUP(X1549,Table9[],3,0)+2,0),DATE(X1549,AA1549,0)-AC1549)</f>
        <v>#VALUE!</v>
      </c>
      <c r="AC1549" s="45" t="e">
        <f>IF(COUNTIF(Table9[MM Year],X1549),
VLOOKUP(X1549,Table9[],5,0),
DATE(X1549,1,0))</f>
        <v>#VALUE!</v>
      </c>
      <c r="AD1549" s="46" t="e">
        <f>IF(AA1549=0,DATE(YEAR(AC1549+1),7,16),
IF(V1549=0,IF(COUNTIF(Table9[MM Year],X1549),AC1549+AB1549+Z1549+15-DAY(AC1549+AB1549+Z1549+15)+16,AC1549+AB1549+Z1549-DAY(AC1549+AB1549+Z1549)+16),
IF(COUNTIF(Table9[MM Year],X1549),
IF(AC1549+AB1549+Z1549&lt;VLOOKUP(X1549,Table9[],7,0),AC1549
+AB1549+Z1549+VLOOKUP(X1549,Table9[],4,0),AC1549+AB1549+Z1549),AC1549
+AB1549+Z1549)))</f>
        <v>#VALUE!</v>
      </c>
      <c r="AE1549" s="42"/>
      <c r="AF1549" s="15" t="str">
        <f>IFERROR(IF(COUNTIF(Table9[MM Year],X1549),
IF(AD1549&lt;VLOOKUP(X1549,Table9[],7,0),AD1549
+VLOOKUP(X1549,Table9[],4,0),AD1549),AD1549
),"")</f>
        <v/>
      </c>
      <c r="AG1549" s="5"/>
      <c r="AH1549" s="5"/>
      <c r="AI1549" s="5"/>
      <c r="AJ1549" s="6"/>
      <c r="AK1549" s="6"/>
      <c r="AL1549" s="12" t="str">
        <f t="shared" si="247"/>
        <v/>
      </c>
      <c r="AM1549" s="5"/>
      <c r="AN1549" s="27" t="str">
        <f t="shared" si="248"/>
        <v/>
      </c>
      <c r="AO1549" s="5"/>
      <c r="AP1549" s="5"/>
      <c r="AQ1549" s="6"/>
      <c r="AR1549" s="12" t="str">
        <f t="shared" si="249"/>
        <v/>
      </c>
      <c r="AS1549" s="6"/>
      <c r="AT1549" s="5"/>
      <c r="AU1549" s="53"/>
      <c r="AV1549" s="53"/>
      <c r="AW1549" s="54"/>
      <c r="AX1549" s="15" t="str">
        <f t="shared" si="250"/>
        <v/>
      </c>
      <c r="AY1549" s="5"/>
      <c r="AZ1549" s="27" t="str">
        <f>IFERROR(VLOOKUP(AY1549,vlookup!A$2:I$331,2,FALSE),"")</f>
        <v/>
      </c>
      <c r="BA1549" s="27" t="str">
        <f>IFERROR(VLOOKUP(AY1549,vlookup!A$2:I$331,3,FALSE),"")</f>
        <v/>
      </c>
      <c r="BB1549" s="5"/>
      <c r="BC1549" s="27" t="str">
        <f>IFERROR(VLOOKUP(BB1549,vlookup!D$2:E$331,2,FALSE),"")</f>
        <v/>
      </c>
      <c r="BD1549" s="5"/>
      <c r="BE1549" s="27" t="str">
        <f t="shared" si="251"/>
        <v/>
      </c>
      <c r="BF1549" s="27" t="str">
        <f>IFERROR(VLOOKUP(BE1549,vlookup!G$2:I$331,2,FALSE),"")</f>
        <v/>
      </c>
      <c r="BG1549" s="27" t="str">
        <f>IFERROR(VLOOKUP(BE1549,vlookup!G$2:I$331,3,FALSE),"")</f>
        <v/>
      </c>
      <c r="BH1549" s="5"/>
      <c r="BI1549" s="6"/>
      <c r="BJ1549" s="6"/>
      <c r="BK1549" s="6"/>
      <c r="BL1549" s="6"/>
    </row>
    <row r="1550" spans="1:64">
      <c r="A1550" s="4"/>
      <c r="B1550" s="5"/>
      <c r="C1550" s="27" t="str">
        <f>IFERROR(VLOOKUP(B1550,vlookup!A$2:I$331,2,FALSE),"")</f>
        <v/>
      </c>
      <c r="D1550" s="27" t="str">
        <f>IFERROR(VLOOKUP(B1550,vlookup!A$2:I$331,3,FALSE),"")</f>
        <v/>
      </c>
      <c r="E1550" s="5"/>
      <c r="F1550" s="27" t="str">
        <f>IFERROR(VLOOKUP(E1550,vlookup!D$2:E$331,2,FALSE),"")</f>
        <v/>
      </c>
      <c r="G1550" s="5"/>
      <c r="H1550" s="27" t="str">
        <f t="shared" si="242"/>
        <v/>
      </c>
      <c r="I1550" s="27" t="str">
        <f>IFERROR(VLOOKUP(H1550,vlookup!G$2:I$331,2,FALSE),"")</f>
        <v/>
      </c>
      <c r="J1550" s="27" t="str">
        <f>IFERROR(VLOOKUP(H1550,vlookup!G$2:I$331,3,FALSE),"")</f>
        <v/>
      </c>
      <c r="K1550" s="5"/>
      <c r="L1550" s="6"/>
      <c r="M1550" s="6"/>
      <c r="N1550" s="6"/>
      <c r="O1550" s="6"/>
      <c r="P1550" s="6"/>
      <c r="Q1550" s="14" t="str">
        <f t="shared" si="243"/>
        <v/>
      </c>
      <c r="R1550" s="5"/>
      <c r="S1550" s="6"/>
      <c r="T1550" s="6"/>
      <c r="U1550" s="5"/>
      <c r="V1550" s="45">
        <f t="shared" si="244"/>
        <v>0</v>
      </c>
      <c r="W1550" s="45">
        <f t="shared" si="245"/>
        <v>0</v>
      </c>
      <c r="X1550" s="45" t="e">
        <f t="shared" si="246"/>
        <v>#VALUE!</v>
      </c>
      <c r="Y1550" s="45">
        <f>IFERROR(VALUE(V1550),VLOOKUP(V1550,DayReplace[],2,0))</f>
        <v>0</v>
      </c>
      <c r="Z1550" s="45">
        <f>IF(V1550=0,1,
IF(OR(AND(COUNTIF(Table12[Normal and Leap Years],X1550),AA1550=3,Y1550=30),
AND(COUNTIF(Table9[MM Year],X1550),COUNTIF(Table13[Always 29-Day Months],AA1550),Y1550=30)),Y1550
-1,Y1550))</f>
        <v>1</v>
      </c>
      <c r="AA1550" s="45">
        <f>IFERROR(VALUE(W1550),VLOOKUP(W1550,MonthReplace[],2,0))</f>
        <v>0</v>
      </c>
      <c r="AB1550" s="45" t="e">
        <f>IF(COUNTIF(Table9[MM Year],X1550),VLOOKUP(AA1550,MonthSerial[],VLOOKUP(X1550,Table9[],3,0)+2,0),DATE(X1550,AA1550,0)-AC1550)</f>
        <v>#VALUE!</v>
      </c>
      <c r="AC1550" s="45" t="e">
        <f>IF(COUNTIF(Table9[MM Year],X1550),
VLOOKUP(X1550,Table9[],5,0),
DATE(X1550,1,0))</f>
        <v>#VALUE!</v>
      </c>
      <c r="AD1550" s="46" t="e">
        <f>IF(AA1550=0,DATE(YEAR(AC1550+1),7,16),
IF(V1550=0,IF(COUNTIF(Table9[MM Year],X1550),AC1550+AB1550+Z1550+15-DAY(AC1550+AB1550+Z1550+15)+16,AC1550+AB1550+Z1550-DAY(AC1550+AB1550+Z1550)+16),
IF(COUNTIF(Table9[MM Year],X1550),
IF(AC1550+AB1550+Z1550&lt;VLOOKUP(X1550,Table9[],7,0),AC1550
+AB1550+Z1550+VLOOKUP(X1550,Table9[],4,0),AC1550+AB1550+Z1550),AC1550
+AB1550+Z1550)))</f>
        <v>#VALUE!</v>
      </c>
      <c r="AE1550" s="42"/>
      <c r="AF1550" s="15" t="str">
        <f>IFERROR(IF(COUNTIF(Table9[MM Year],X1550),
IF(AD1550&lt;VLOOKUP(X1550,Table9[],7,0),AD1550
+VLOOKUP(X1550,Table9[],4,0),AD1550),AD1550
),"")</f>
        <v/>
      </c>
      <c r="AG1550" s="5"/>
      <c r="AH1550" s="5"/>
      <c r="AI1550" s="5"/>
      <c r="AJ1550" s="6"/>
      <c r="AK1550" s="6"/>
      <c r="AL1550" s="12" t="str">
        <f t="shared" si="247"/>
        <v/>
      </c>
      <c r="AM1550" s="5"/>
      <c r="AN1550" s="27" t="str">
        <f t="shared" si="248"/>
        <v/>
      </c>
      <c r="AO1550" s="5"/>
      <c r="AP1550" s="5"/>
      <c r="AQ1550" s="6"/>
      <c r="AR1550" s="12" t="str">
        <f t="shared" si="249"/>
        <v/>
      </c>
      <c r="AS1550" s="6"/>
      <c r="AT1550" s="5"/>
      <c r="AU1550" s="53"/>
      <c r="AV1550" s="53"/>
      <c r="AW1550" s="54"/>
      <c r="AX1550" s="15" t="str">
        <f t="shared" si="250"/>
        <v/>
      </c>
      <c r="AY1550" s="5"/>
      <c r="AZ1550" s="27" t="str">
        <f>IFERROR(VLOOKUP(AY1550,vlookup!A$2:I$331,2,FALSE),"")</f>
        <v/>
      </c>
      <c r="BA1550" s="27" t="str">
        <f>IFERROR(VLOOKUP(AY1550,vlookup!A$2:I$331,3,FALSE),"")</f>
        <v/>
      </c>
      <c r="BB1550" s="5"/>
      <c r="BC1550" s="27" t="str">
        <f>IFERROR(VLOOKUP(BB1550,vlookup!D$2:E$331,2,FALSE),"")</f>
        <v/>
      </c>
      <c r="BD1550" s="5"/>
      <c r="BE1550" s="27" t="str">
        <f t="shared" si="251"/>
        <v/>
      </c>
      <c r="BF1550" s="27" t="str">
        <f>IFERROR(VLOOKUP(BE1550,vlookup!G$2:I$331,2,FALSE),"")</f>
        <v/>
      </c>
      <c r="BG1550" s="27" t="str">
        <f>IFERROR(VLOOKUP(BE1550,vlookup!G$2:I$331,3,FALSE),"")</f>
        <v/>
      </c>
      <c r="BH1550" s="5"/>
      <c r="BI1550" s="6"/>
      <c r="BJ1550" s="6"/>
      <c r="BK1550" s="6"/>
      <c r="BL1550" s="6"/>
    </row>
    <row r="1551" spans="1:64">
      <c r="A1551" s="4"/>
      <c r="B1551" s="5"/>
      <c r="C1551" s="27" t="str">
        <f>IFERROR(VLOOKUP(B1551,vlookup!A$2:I$331,2,FALSE),"")</f>
        <v/>
      </c>
      <c r="D1551" s="27" t="str">
        <f>IFERROR(VLOOKUP(B1551,vlookup!A$2:I$331,3,FALSE),"")</f>
        <v/>
      </c>
      <c r="E1551" s="5"/>
      <c r="F1551" s="27" t="str">
        <f>IFERROR(VLOOKUP(E1551,vlookup!D$2:E$331,2,FALSE),"")</f>
        <v/>
      </c>
      <c r="G1551" s="5"/>
      <c r="H1551" s="27" t="str">
        <f t="shared" si="242"/>
        <v/>
      </c>
      <c r="I1551" s="27" t="str">
        <f>IFERROR(VLOOKUP(H1551,vlookup!G$2:I$331,2,FALSE),"")</f>
        <v/>
      </c>
      <c r="J1551" s="27" t="str">
        <f>IFERROR(VLOOKUP(H1551,vlookup!G$2:I$331,3,FALSE),"")</f>
        <v/>
      </c>
      <c r="K1551" s="5"/>
      <c r="L1551" s="6"/>
      <c r="M1551" s="6"/>
      <c r="N1551" s="6"/>
      <c r="O1551" s="6"/>
      <c r="P1551" s="6"/>
      <c r="Q1551" s="14" t="str">
        <f t="shared" si="243"/>
        <v/>
      </c>
      <c r="R1551" s="5"/>
      <c r="S1551" s="6"/>
      <c r="T1551" s="6"/>
      <c r="U1551" s="5"/>
      <c r="V1551" s="45">
        <f t="shared" si="244"/>
        <v>0</v>
      </c>
      <c r="W1551" s="45">
        <f t="shared" si="245"/>
        <v>0</v>
      </c>
      <c r="X1551" s="45" t="e">
        <f t="shared" si="246"/>
        <v>#VALUE!</v>
      </c>
      <c r="Y1551" s="45">
        <f>IFERROR(VALUE(V1551),VLOOKUP(V1551,DayReplace[],2,0))</f>
        <v>0</v>
      </c>
      <c r="Z1551" s="45">
        <f>IF(V1551=0,1,
IF(OR(AND(COUNTIF(Table12[Normal and Leap Years],X1551),AA1551=3,Y1551=30),
AND(COUNTIF(Table9[MM Year],X1551),COUNTIF(Table13[Always 29-Day Months],AA1551),Y1551=30)),Y1551
-1,Y1551))</f>
        <v>1</v>
      </c>
      <c r="AA1551" s="45">
        <f>IFERROR(VALUE(W1551),VLOOKUP(W1551,MonthReplace[],2,0))</f>
        <v>0</v>
      </c>
      <c r="AB1551" s="45" t="e">
        <f>IF(COUNTIF(Table9[MM Year],X1551),VLOOKUP(AA1551,MonthSerial[],VLOOKUP(X1551,Table9[],3,0)+2,0),DATE(X1551,AA1551,0)-AC1551)</f>
        <v>#VALUE!</v>
      </c>
      <c r="AC1551" s="45" t="e">
        <f>IF(COUNTIF(Table9[MM Year],X1551),
VLOOKUP(X1551,Table9[],5,0),
DATE(X1551,1,0))</f>
        <v>#VALUE!</v>
      </c>
      <c r="AD1551" s="46" t="e">
        <f>IF(AA1551=0,DATE(YEAR(AC1551+1),7,16),
IF(V1551=0,IF(COUNTIF(Table9[MM Year],X1551),AC1551+AB1551+Z1551+15-DAY(AC1551+AB1551+Z1551+15)+16,AC1551+AB1551+Z1551-DAY(AC1551+AB1551+Z1551)+16),
IF(COUNTIF(Table9[MM Year],X1551),
IF(AC1551+AB1551+Z1551&lt;VLOOKUP(X1551,Table9[],7,0),AC1551
+AB1551+Z1551+VLOOKUP(X1551,Table9[],4,0),AC1551+AB1551+Z1551),AC1551
+AB1551+Z1551)))</f>
        <v>#VALUE!</v>
      </c>
      <c r="AE1551" s="42"/>
      <c r="AF1551" s="15" t="str">
        <f>IFERROR(IF(COUNTIF(Table9[MM Year],X1551),
IF(AD1551&lt;VLOOKUP(X1551,Table9[],7,0),AD1551
+VLOOKUP(X1551,Table9[],4,0),AD1551),AD1551
),"")</f>
        <v/>
      </c>
      <c r="AG1551" s="5"/>
      <c r="AH1551" s="5"/>
      <c r="AI1551" s="5"/>
      <c r="AJ1551" s="6"/>
      <c r="AK1551" s="6"/>
      <c r="AL1551" s="12" t="str">
        <f t="shared" si="247"/>
        <v/>
      </c>
      <c r="AM1551" s="5"/>
      <c r="AN1551" s="27" t="str">
        <f t="shared" si="248"/>
        <v/>
      </c>
      <c r="AO1551" s="5"/>
      <c r="AP1551" s="5"/>
      <c r="AQ1551" s="6"/>
      <c r="AR1551" s="12" t="str">
        <f t="shared" si="249"/>
        <v/>
      </c>
      <c r="AS1551" s="6"/>
      <c r="AT1551" s="5"/>
      <c r="AU1551" s="53"/>
      <c r="AV1551" s="53"/>
      <c r="AW1551" s="54"/>
      <c r="AX1551" s="15" t="str">
        <f t="shared" si="250"/>
        <v/>
      </c>
      <c r="AY1551" s="5"/>
      <c r="AZ1551" s="27" t="str">
        <f>IFERROR(VLOOKUP(AY1551,vlookup!A$2:I$331,2,FALSE),"")</f>
        <v/>
      </c>
      <c r="BA1551" s="27" t="str">
        <f>IFERROR(VLOOKUP(AY1551,vlookup!A$2:I$331,3,FALSE),"")</f>
        <v/>
      </c>
      <c r="BB1551" s="5"/>
      <c r="BC1551" s="27" t="str">
        <f>IFERROR(VLOOKUP(BB1551,vlookup!D$2:E$331,2,FALSE),"")</f>
        <v/>
      </c>
      <c r="BD1551" s="5"/>
      <c r="BE1551" s="27" t="str">
        <f t="shared" si="251"/>
        <v/>
      </c>
      <c r="BF1551" s="27" t="str">
        <f>IFERROR(VLOOKUP(BE1551,vlookup!G$2:I$331,2,FALSE),"")</f>
        <v/>
      </c>
      <c r="BG1551" s="27" t="str">
        <f>IFERROR(VLOOKUP(BE1551,vlookup!G$2:I$331,3,FALSE),"")</f>
        <v/>
      </c>
      <c r="BH1551" s="5"/>
      <c r="BI1551" s="6"/>
      <c r="BJ1551" s="6"/>
      <c r="BK1551" s="6"/>
      <c r="BL1551" s="6"/>
    </row>
    <row r="1552" spans="1:64">
      <c r="A1552" s="4"/>
      <c r="B1552" s="5"/>
      <c r="C1552" s="27" t="str">
        <f>IFERROR(VLOOKUP(B1552,vlookup!A$2:I$331,2,FALSE),"")</f>
        <v/>
      </c>
      <c r="D1552" s="27" t="str">
        <f>IFERROR(VLOOKUP(B1552,vlookup!A$2:I$331,3,FALSE),"")</f>
        <v/>
      </c>
      <c r="E1552" s="5"/>
      <c r="F1552" s="27" t="str">
        <f>IFERROR(VLOOKUP(E1552,vlookup!D$2:E$331,2,FALSE),"")</f>
        <v/>
      </c>
      <c r="G1552" s="5"/>
      <c r="H1552" s="27" t="str">
        <f t="shared" si="242"/>
        <v/>
      </c>
      <c r="I1552" s="27" t="str">
        <f>IFERROR(VLOOKUP(H1552,vlookup!G$2:I$331,2,FALSE),"")</f>
        <v/>
      </c>
      <c r="J1552" s="27" t="str">
        <f>IFERROR(VLOOKUP(H1552,vlookup!G$2:I$331,3,FALSE),"")</f>
        <v/>
      </c>
      <c r="K1552" s="5"/>
      <c r="L1552" s="6"/>
      <c r="M1552" s="6"/>
      <c r="N1552" s="6"/>
      <c r="O1552" s="6"/>
      <c r="P1552" s="6"/>
      <c r="Q1552" s="14" t="str">
        <f t="shared" si="243"/>
        <v/>
      </c>
      <c r="R1552" s="5"/>
      <c r="S1552" s="6"/>
      <c r="T1552" s="6"/>
      <c r="U1552" s="5"/>
      <c r="V1552" s="45">
        <f t="shared" si="244"/>
        <v>0</v>
      </c>
      <c r="W1552" s="45">
        <f t="shared" si="245"/>
        <v>0</v>
      </c>
      <c r="X1552" s="45" t="e">
        <f t="shared" si="246"/>
        <v>#VALUE!</v>
      </c>
      <c r="Y1552" s="45">
        <f>IFERROR(VALUE(V1552),VLOOKUP(V1552,DayReplace[],2,0))</f>
        <v>0</v>
      </c>
      <c r="Z1552" s="45">
        <f>IF(V1552=0,1,
IF(OR(AND(COUNTIF(Table12[Normal and Leap Years],X1552),AA1552=3,Y1552=30),
AND(COUNTIF(Table9[MM Year],X1552),COUNTIF(Table13[Always 29-Day Months],AA1552),Y1552=30)),Y1552
-1,Y1552))</f>
        <v>1</v>
      </c>
      <c r="AA1552" s="45">
        <f>IFERROR(VALUE(W1552),VLOOKUP(W1552,MonthReplace[],2,0))</f>
        <v>0</v>
      </c>
      <c r="AB1552" s="45" t="e">
        <f>IF(COUNTIF(Table9[MM Year],X1552),VLOOKUP(AA1552,MonthSerial[],VLOOKUP(X1552,Table9[],3,0)+2,0),DATE(X1552,AA1552,0)-AC1552)</f>
        <v>#VALUE!</v>
      </c>
      <c r="AC1552" s="45" t="e">
        <f>IF(COUNTIF(Table9[MM Year],X1552),
VLOOKUP(X1552,Table9[],5,0),
DATE(X1552,1,0))</f>
        <v>#VALUE!</v>
      </c>
      <c r="AD1552" s="46" t="e">
        <f>IF(AA1552=0,DATE(YEAR(AC1552+1),7,16),
IF(V1552=0,IF(COUNTIF(Table9[MM Year],X1552),AC1552+AB1552+Z1552+15-DAY(AC1552+AB1552+Z1552+15)+16,AC1552+AB1552+Z1552-DAY(AC1552+AB1552+Z1552)+16),
IF(COUNTIF(Table9[MM Year],X1552),
IF(AC1552+AB1552+Z1552&lt;VLOOKUP(X1552,Table9[],7,0),AC1552
+AB1552+Z1552+VLOOKUP(X1552,Table9[],4,0),AC1552+AB1552+Z1552),AC1552
+AB1552+Z1552)))</f>
        <v>#VALUE!</v>
      </c>
      <c r="AE1552" s="42"/>
      <c r="AF1552" s="15" t="str">
        <f>IFERROR(IF(COUNTIF(Table9[MM Year],X1552),
IF(AD1552&lt;VLOOKUP(X1552,Table9[],7,0),AD1552
+VLOOKUP(X1552,Table9[],4,0),AD1552),AD1552
),"")</f>
        <v/>
      </c>
      <c r="AG1552" s="5"/>
      <c r="AH1552" s="5"/>
      <c r="AI1552" s="5"/>
      <c r="AJ1552" s="6"/>
      <c r="AK1552" s="6"/>
      <c r="AL1552" s="12" t="str">
        <f t="shared" si="247"/>
        <v/>
      </c>
      <c r="AM1552" s="5"/>
      <c r="AN1552" s="27" t="str">
        <f t="shared" si="248"/>
        <v/>
      </c>
      <c r="AO1552" s="5"/>
      <c r="AP1552" s="5"/>
      <c r="AQ1552" s="6"/>
      <c r="AR1552" s="12" t="str">
        <f t="shared" si="249"/>
        <v/>
      </c>
      <c r="AS1552" s="6"/>
      <c r="AT1552" s="5"/>
      <c r="AU1552" s="53"/>
      <c r="AV1552" s="53"/>
      <c r="AW1552" s="54"/>
      <c r="AX1552" s="15" t="str">
        <f t="shared" si="250"/>
        <v/>
      </c>
      <c r="AY1552" s="5"/>
      <c r="AZ1552" s="27" t="str">
        <f>IFERROR(VLOOKUP(AY1552,vlookup!A$2:I$331,2,FALSE),"")</f>
        <v/>
      </c>
      <c r="BA1552" s="27" t="str">
        <f>IFERROR(VLOOKUP(AY1552,vlookup!A$2:I$331,3,FALSE),"")</f>
        <v/>
      </c>
      <c r="BB1552" s="5"/>
      <c r="BC1552" s="27" t="str">
        <f>IFERROR(VLOOKUP(BB1552,vlookup!D$2:E$331,2,FALSE),"")</f>
        <v/>
      </c>
      <c r="BD1552" s="5"/>
      <c r="BE1552" s="27" t="str">
        <f t="shared" si="251"/>
        <v/>
      </c>
      <c r="BF1552" s="27" t="str">
        <f>IFERROR(VLOOKUP(BE1552,vlookup!G$2:I$331,2,FALSE),"")</f>
        <v/>
      </c>
      <c r="BG1552" s="27" t="str">
        <f>IFERROR(VLOOKUP(BE1552,vlookup!G$2:I$331,3,FALSE),"")</f>
        <v/>
      </c>
      <c r="BH1552" s="5"/>
      <c r="BI1552" s="6"/>
      <c r="BJ1552" s="6"/>
      <c r="BK1552" s="6"/>
      <c r="BL1552" s="6"/>
    </row>
    <row r="1553" spans="1:64">
      <c r="A1553" s="4"/>
      <c r="B1553" s="5"/>
      <c r="C1553" s="27" t="str">
        <f>IFERROR(VLOOKUP(B1553,vlookup!A$2:I$331,2,FALSE),"")</f>
        <v/>
      </c>
      <c r="D1553" s="27" t="str">
        <f>IFERROR(VLOOKUP(B1553,vlookup!A$2:I$331,3,FALSE),"")</f>
        <v/>
      </c>
      <c r="E1553" s="5"/>
      <c r="F1553" s="27" t="str">
        <f>IFERROR(VLOOKUP(E1553,vlookup!D$2:E$331,2,FALSE),"")</f>
        <v/>
      </c>
      <c r="G1553" s="5"/>
      <c r="H1553" s="27" t="str">
        <f t="shared" si="242"/>
        <v/>
      </c>
      <c r="I1553" s="27" t="str">
        <f>IFERROR(VLOOKUP(H1553,vlookup!G$2:I$331,2,FALSE),"")</f>
        <v/>
      </c>
      <c r="J1553" s="27" t="str">
        <f>IFERROR(VLOOKUP(H1553,vlookup!G$2:I$331,3,FALSE),"")</f>
        <v/>
      </c>
      <c r="K1553" s="5"/>
      <c r="L1553" s="6"/>
      <c r="M1553" s="6"/>
      <c r="N1553" s="6"/>
      <c r="O1553" s="6"/>
      <c r="P1553" s="6"/>
      <c r="Q1553" s="14" t="str">
        <f t="shared" si="243"/>
        <v/>
      </c>
      <c r="R1553" s="5"/>
      <c r="S1553" s="6"/>
      <c r="T1553" s="6"/>
      <c r="U1553" s="5"/>
      <c r="V1553" s="45">
        <f t="shared" si="244"/>
        <v>0</v>
      </c>
      <c r="W1553" s="45">
        <f t="shared" si="245"/>
        <v>0</v>
      </c>
      <c r="X1553" s="45" t="e">
        <f t="shared" si="246"/>
        <v>#VALUE!</v>
      </c>
      <c r="Y1553" s="45">
        <f>IFERROR(VALUE(V1553),VLOOKUP(V1553,DayReplace[],2,0))</f>
        <v>0</v>
      </c>
      <c r="Z1553" s="45">
        <f>IF(V1553=0,1,
IF(OR(AND(COUNTIF(Table12[Normal and Leap Years],X1553),AA1553=3,Y1553=30),
AND(COUNTIF(Table9[MM Year],X1553),COUNTIF(Table13[Always 29-Day Months],AA1553),Y1553=30)),Y1553
-1,Y1553))</f>
        <v>1</v>
      </c>
      <c r="AA1553" s="45">
        <f>IFERROR(VALUE(W1553),VLOOKUP(W1553,MonthReplace[],2,0))</f>
        <v>0</v>
      </c>
      <c r="AB1553" s="45" t="e">
        <f>IF(COUNTIF(Table9[MM Year],X1553),VLOOKUP(AA1553,MonthSerial[],VLOOKUP(X1553,Table9[],3,0)+2,0),DATE(X1553,AA1553,0)-AC1553)</f>
        <v>#VALUE!</v>
      </c>
      <c r="AC1553" s="45" t="e">
        <f>IF(COUNTIF(Table9[MM Year],X1553),
VLOOKUP(X1553,Table9[],5,0),
DATE(X1553,1,0))</f>
        <v>#VALUE!</v>
      </c>
      <c r="AD1553" s="46" t="e">
        <f>IF(AA1553=0,DATE(YEAR(AC1553+1),7,16),
IF(V1553=0,IF(COUNTIF(Table9[MM Year],X1553),AC1553+AB1553+Z1553+15-DAY(AC1553+AB1553+Z1553+15)+16,AC1553+AB1553+Z1553-DAY(AC1553+AB1553+Z1553)+16),
IF(COUNTIF(Table9[MM Year],X1553),
IF(AC1553+AB1553+Z1553&lt;VLOOKUP(X1553,Table9[],7,0),AC1553
+AB1553+Z1553+VLOOKUP(X1553,Table9[],4,0),AC1553+AB1553+Z1553),AC1553
+AB1553+Z1553)))</f>
        <v>#VALUE!</v>
      </c>
      <c r="AE1553" s="42"/>
      <c r="AF1553" s="15" t="str">
        <f>IFERROR(IF(COUNTIF(Table9[MM Year],X1553),
IF(AD1553&lt;VLOOKUP(X1553,Table9[],7,0),AD1553
+VLOOKUP(X1553,Table9[],4,0),AD1553),AD1553
),"")</f>
        <v/>
      </c>
      <c r="AG1553" s="5"/>
      <c r="AH1553" s="5"/>
      <c r="AI1553" s="5"/>
      <c r="AJ1553" s="6"/>
      <c r="AK1553" s="6"/>
      <c r="AL1553" s="12" t="str">
        <f t="shared" si="247"/>
        <v/>
      </c>
      <c r="AM1553" s="5"/>
      <c r="AN1553" s="27" t="str">
        <f t="shared" si="248"/>
        <v/>
      </c>
      <c r="AO1553" s="5"/>
      <c r="AP1553" s="5"/>
      <c r="AQ1553" s="6"/>
      <c r="AR1553" s="12" t="str">
        <f t="shared" si="249"/>
        <v/>
      </c>
      <c r="AS1553" s="6"/>
      <c r="AT1553" s="5"/>
      <c r="AU1553" s="53"/>
      <c r="AV1553" s="53"/>
      <c r="AW1553" s="54"/>
      <c r="AX1553" s="15" t="str">
        <f t="shared" si="250"/>
        <v/>
      </c>
      <c r="AY1553" s="5"/>
      <c r="AZ1553" s="27" t="str">
        <f>IFERROR(VLOOKUP(AY1553,vlookup!A$2:I$331,2,FALSE),"")</f>
        <v/>
      </c>
      <c r="BA1553" s="27" t="str">
        <f>IFERROR(VLOOKUP(AY1553,vlookup!A$2:I$331,3,FALSE),"")</f>
        <v/>
      </c>
      <c r="BB1553" s="5"/>
      <c r="BC1553" s="27" t="str">
        <f>IFERROR(VLOOKUP(BB1553,vlookup!D$2:E$331,2,FALSE),"")</f>
        <v/>
      </c>
      <c r="BD1553" s="5"/>
      <c r="BE1553" s="27" t="str">
        <f t="shared" si="251"/>
        <v/>
      </c>
      <c r="BF1553" s="27" t="str">
        <f>IFERROR(VLOOKUP(BE1553,vlookup!G$2:I$331,2,FALSE),"")</f>
        <v/>
      </c>
      <c r="BG1553" s="27" t="str">
        <f>IFERROR(VLOOKUP(BE1553,vlookup!G$2:I$331,3,FALSE),"")</f>
        <v/>
      </c>
      <c r="BH1553" s="5"/>
      <c r="BI1553" s="6"/>
      <c r="BJ1553" s="6"/>
      <c r="BK1553" s="6"/>
      <c r="BL1553" s="6"/>
    </row>
    <row r="1554" spans="1:64">
      <c r="A1554" s="4"/>
      <c r="B1554" s="5"/>
      <c r="C1554" s="27" t="str">
        <f>IFERROR(VLOOKUP(B1554,vlookup!A$2:I$331,2,FALSE),"")</f>
        <v/>
      </c>
      <c r="D1554" s="27" t="str">
        <f>IFERROR(VLOOKUP(B1554,vlookup!A$2:I$331,3,FALSE),"")</f>
        <v/>
      </c>
      <c r="E1554" s="5"/>
      <c r="F1554" s="27" t="str">
        <f>IFERROR(VLOOKUP(E1554,vlookup!D$2:E$331,2,FALSE),"")</f>
        <v/>
      </c>
      <c r="G1554" s="5"/>
      <c r="H1554" s="27" t="str">
        <f t="shared" si="242"/>
        <v/>
      </c>
      <c r="I1554" s="27" t="str">
        <f>IFERROR(VLOOKUP(H1554,vlookup!G$2:I$331,2,FALSE),"")</f>
        <v/>
      </c>
      <c r="J1554" s="27" t="str">
        <f>IFERROR(VLOOKUP(H1554,vlookup!G$2:I$331,3,FALSE),"")</f>
        <v/>
      </c>
      <c r="K1554" s="5"/>
      <c r="L1554" s="6"/>
      <c r="M1554" s="6"/>
      <c r="N1554" s="6"/>
      <c r="O1554" s="6"/>
      <c r="P1554" s="6"/>
      <c r="Q1554" s="14" t="str">
        <f t="shared" si="243"/>
        <v/>
      </c>
      <c r="R1554" s="5"/>
      <c r="S1554" s="6"/>
      <c r="T1554" s="6"/>
      <c r="U1554" s="5"/>
      <c r="V1554" s="45">
        <f t="shared" si="244"/>
        <v>0</v>
      </c>
      <c r="W1554" s="45">
        <f t="shared" si="245"/>
        <v>0</v>
      </c>
      <c r="X1554" s="45" t="e">
        <f t="shared" si="246"/>
        <v>#VALUE!</v>
      </c>
      <c r="Y1554" s="45">
        <f>IFERROR(VALUE(V1554),VLOOKUP(V1554,DayReplace[],2,0))</f>
        <v>0</v>
      </c>
      <c r="Z1554" s="45">
        <f>IF(V1554=0,1,
IF(OR(AND(COUNTIF(Table12[Normal and Leap Years],X1554),AA1554=3,Y1554=30),
AND(COUNTIF(Table9[MM Year],X1554),COUNTIF(Table13[Always 29-Day Months],AA1554),Y1554=30)),Y1554
-1,Y1554))</f>
        <v>1</v>
      </c>
      <c r="AA1554" s="45">
        <f>IFERROR(VALUE(W1554),VLOOKUP(W1554,MonthReplace[],2,0))</f>
        <v>0</v>
      </c>
      <c r="AB1554" s="45" t="e">
        <f>IF(COUNTIF(Table9[MM Year],X1554),VLOOKUP(AA1554,MonthSerial[],VLOOKUP(X1554,Table9[],3,0)+2,0),DATE(X1554,AA1554,0)-AC1554)</f>
        <v>#VALUE!</v>
      </c>
      <c r="AC1554" s="45" t="e">
        <f>IF(COUNTIF(Table9[MM Year],X1554),
VLOOKUP(X1554,Table9[],5,0),
DATE(X1554,1,0))</f>
        <v>#VALUE!</v>
      </c>
      <c r="AD1554" s="46" t="e">
        <f>IF(AA1554=0,DATE(YEAR(AC1554+1),7,16),
IF(V1554=0,IF(COUNTIF(Table9[MM Year],X1554),AC1554+AB1554+Z1554+15-DAY(AC1554+AB1554+Z1554+15)+16,AC1554+AB1554+Z1554-DAY(AC1554+AB1554+Z1554)+16),
IF(COUNTIF(Table9[MM Year],X1554),
IF(AC1554+AB1554+Z1554&lt;VLOOKUP(X1554,Table9[],7,0),AC1554
+AB1554+Z1554+VLOOKUP(X1554,Table9[],4,0),AC1554+AB1554+Z1554),AC1554
+AB1554+Z1554)))</f>
        <v>#VALUE!</v>
      </c>
      <c r="AE1554" s="42"/>
      <c r="AF1554" s="15" t="str">
        <f>IFERROR(IF(COUNTIF(Table9[MM Year],X1554),
IF(AD1554&lt;VLOOKUP(X1554,Table9[],7,0),AD1554
+VLOOKUP(X1554,Table9[],4,0),AD1554),AD1554
),"")</f>
        <v/>
      </c>
      <c r="AG1554" s="5"/>
      <c r="AH1554" s="5"/>
      <c r="AI1554" s="5"/>
      <c r="AJ1554" s="6"/>
      <c r="AK1554" s="6"/>
      <c r="AL1554" s="12" t="str">
        <f t="shared" si="247"/>
        <v/>
      </c>
      <c r="AM1554" s="5"/>
      <c r="AN1554" s="27" t="str">
        <f t="shared" si="248"/>
        <v/>
      </c>
      <c r="AO1554" s="5"/>
      <c r="AP1554" s="5"/>
      <c r="AQ1554" s="6"/>
      <c r="AR1554" s="12" t="str">
        <f t="shared" si="249"/>
        <v/>
      </c>
      <c r="AS1554" s="6"/>
      <c r="AT1554" s="5"/>
      <c r="AU1554" s="53"/>
      <c r="AV1554" s="53"/>
      <c r="AW1554" s="54"/>
      <c r="AX1554" s="15" t="str">
        <f t="shared" si="250"/>
        <v/>
      </c>
      <c r="AY1554" s="5"/>
      <c r="AZ1554" s="27" t="str">
        <f>IFERROR(VLOOKUP(AY1554,vlookup!A$2:I$331,2,FALSE),"")</f>
        <v/>
      </c>
      <c r="BA1554" s="27" t="str">
        <f>IFERROR(VLOOKUP(AY1554,vlookup!A$2:I$331,3,FALSE),"")</f>
        <v/>
      </c>
      <c r="BB1554" s="5"/>
      <c r="BC1554" s="27" t="str">
        <f>IFERROR(VLOOKUP(BB1554,vlookup!D$2:E$331,2,FALSE),"")</f>
        <v/>
      </c>
      <c r="BD1554" s="5"/>
      <c r="BE1554" s="27" t="str">
        <f t="shared" si="251"/>
        <v/>
      </c>
      <c r="BF1554" s="27" t="str">
        <f>IFERROR(VLOOKUP(BE1554,vlookup!G$2:I$331,2,FALSE),"")</f>
        <v/>
      </c>
      <c r="BG1554" s="27" t="str">
        <f>IFERROR(VLOOKUP(BE1554,vlookup!G$2:I$331,3,FALSE),"")</f>
        <v/>
      </c>
      <c r="BH1554" s="5"/>
      <c r="BI1554" s="6"/>
      <c r="BJ1554" s="6"/>
      <c r="BK1554" s="6"/>
      <c r="BL1554" s="6"/>
    </row>
    <row r="1555" spans="1:64">
      <c r="A1555" s="4"/>
      <c r="B1555" s="5"/>
      <c r="C1555" s="27" t="str">
        <f>IFERROR(VLOOKUP(B1555,vlookup!A$2:I$331,2,FALSE),"")</f>
        <v/>
      </c>
      <c r="D1555" s="27" t="str">
        <f>IFERROR(VLOOKUP(B1555,vlookup!A$2:I$331,3,FALSE),"")</f>
        <v/>
      </c>
      <c r="E1555" s="5"/>
      <c r="F1555" s="27" t="str">
        <f>IFERROR(VLOOKUP(E1555,vlookup!D$2:E$331,2,FALSE),"")</f>
        <v/>
      </c>
      <c r="G1555" s="5"/>
      <c r="H1555" s="27" t="str">
        <f t="shared" si="242"/>
        <v/>
      </c>
      <c r="I1555" s="27" t="str">
        <f>IFERROR(VLOOKUP(H1555,vlookup!G$2:I$331,2,FALSE),"")</f>
        <v/>
      </c>
      <c r="J1555" s="27" t="str">
        <f>IFERROR(VLOOKUP(H1555,vlookup!G$2:I$331,3,FALSE),"")</f>
        <v/>
      </c>
      <c r="K1555" s="5"/>
      <c r="L1555" s="6"/>
      <c r="M1555" s="6"/>
      <c r="N1555" s="6"/>
      <c r="O1555" s="6"/>
      <c r="P1555" s="6"/>
      <c r="Q1555" s="14" t="str">
        <f t="shared" si="243"/>
        <v/>
      </c>
      <c r="R1555" s="5"/>
      <c r="S1555" s="6"/>
      <c r="T1555" s="6"/>
      <c r="U1555" s="5"/>
      <c r="V1555" s="45">
        <f t="shared" si="244"/>
        <v>0</v>
      </c>
      <c r="W1555" s="45">
        <f t="shared" si="245"/>
        <v>0</v>
      </c>
      <c r="X1555" s="45" t="e">
        <f t="shared" si="246"/>
        <v>#VALUE!</v>
      </c>
      <c r="Y1555" s="45">
        <f>IFERROR(VALUE(V1555),VLOOKUP(V1555,DayReplace[],2,0))</f>
        <v>0</v>
      </c>
      <c r="Z1555" s="45">
        <f>IF(V1555=0,1,
IF(OR(AND(COUNTIF(Table12[Normal and Leap Years],X1555),AA1555=3,Y1555=30),
AND(COUNTIF(Table9[MM Year],X1555),COUNTIF(Table13[Always 29-Day Months],AA1555),Y1555=30)),Y1555
-1,Y1555))</f>
        <v>1</v>
      </c>
      <c r="AA1555" s="45">
        <f>IFERROR(VALUE(W1555),VLOOKUP(W1555,MonthReplace[],2,0))</f>
        <v>0</v>
      </c>
      <c r="AB1555" s="45" t="e">
        <f>IF(COUNTIF(Table9[MM Year],X1555),VLOOKUP(AA1555,MonthSerial[],VLOOKUP(X1555,Table9[],3,0)+2,0),DATE(X1555,AA1555,0)-AC1555)</f>
        <v>#VALUE!</v>
      </c>
      <c r="AC1555" s="45" t="e">
        <f>IF(COUNTIF(Table9[MM Year],X1555),
VLOOKUP(X1555,Table9[],5,0),
DATE(X1555,1,0))</f>
        <v>#VALUE!</v>
      </c>
      <c r="AD1555" s="46" t="e">
        <f>IF(AA1555=0,DATE(YEAR(AC1555+1),7,16),
IF(V1555=0,IF(COUNTIF(Table9[MM Year],X1555),AC1555+AB1555+Z1555+15-DAY(AC1555+AB1555+Z1555+15)+16,AC1555+AB1555+Z1555-DAY(AC1555+AB1555+Z1555)+16),
IF(COUNTIF(Table9[MM Year],X1555),
IF(AC1555+AB1555+Z1555&lt;VLOOKUP(X1555,Table9[],7,0),AC1555
+AB1555+Z1555+VLOOKUP(X1555,Table9[],4,0),AC1555+AB1555+Z1555),AC1555
+AB1555+Z1555)))</f>
        <v>#VALUE!</v>
      </c>
      <c r="AE1555" s="42"/>
      <c r="AF1555" s="15" t="str">
        <f>IFERROR(IF(COUNTIF(Table9[MM Year],X1555),
IF(AD1555&lt;VLOOKUP(X1555,Table9[],7,0),AD1555
+VLOOKUP(X1555,Table9[],4,0),AD1555),AD1555
),"")</f>
        <v/>
      </c>
      <c r="AG1555" s="5"/>
      <c r="AH1555" s="5"/>
      <c r="AI1555" s="5"/>
      <c r="AJ1555" s="6"/>
      <c r="AK1555" s="6"/>
      <c r="AL1555" s="12" t="str">
        <f t="shared" si="247"/>
        <v/>
      </c>
      <c r="AM1555" s="5"/>
      <c r="AN1555" s="27" t="str">
        <f t="shared" si="248"/>
        <v/>
      </c>
      <c r="AO1555" s="5"/>
      <c r="AP1555" s="5"/>
      <c r="AQ1555" s="6"/>
      <c r="AR1555" s="12" t="str">
        <f t="shared" si="249"/>
        <v/>
      </c>
      <c r="AS1555" s="6"/>
      <c r="AT1555" s="5"/>
      <c r="AU1555" s="53"/>
      <c r="AV1555" s="53"/>
      <c r="AW1555" s="54"/>
      <c r="AX1555" s="15" t="str">
        <f t="shared" si="250"/>
        <v/>
      </c>
      <c r="AY1555" s="5"/>
      <c r="AZ1555" s="27" t="str">
        <f>IFERROR(VLOOKUP(AY1555,vlookup!A$2:I$331,2,FALSE),"")</f>
        <v/>
      </c>
      <c r="BA1555" s="27" t="str">
        <f>IFERROR(VLOOKUP(AY1555,vlookup!A$2:I$331,3,FALSE),"")</f>
        <v/>
      </c>
      <c r="BB1555" s="5"/>
      <c r="BC1555" s="27" t="str">
        <f>IFERROR(VLOOKUP(BB1555,vlookup!D$2:E$331,2,FALSE),"")</f>
        <v/>
      </c>
      <c r="BD1555" s="5"/>
      <c r="BE1555" s="27" t="str">
        <f t="shared" si="251"/>
        <v/>
      </c>
      <c r="BF1555" s="27" t="str">
        <f>IFERROR(VLOOKUP(BE1555,vlookup!G$2:I$331,2,FALSE),"")</f>
        <v/>
      </c>
      <c r="BG1555" s="27" t="str">
        <f>IFERROR(VLOOKUP(BE1555,vlookup!G$2:I$331,3,FALSE),"")</f>
        <v/>
      </c>
      <c r="BH1555" s="5"/>
      <c r="BI1555" s="6"/>
      <c r="BJ1555" s="6"/>
      <c r="BK1555" s="6"/>
      <c r="BL1555" s="6"/>
    </row>
    <row r="1556" spans="1:64">
      <c r="A1556" s="4"/>
      <c r="B1556" s="5"/>
      <c r="C1556" s="27" t="str">
        <f>IFERROR(VLOOKUP(B1556,vlookup!A$2:I$331,2,FALSE),"")</f>
        <v/>
      </c>
      <c r="D1556" s="27" t="str">
        <f>IFERROR(VLOOKUP(B1556,vlookup!A$2:I$331,3,FALSE),"")</f>
        <v/>
      </c>
      <c r="E1556" s="5"/>
      <c r="F1556" s="27" t="str">
        <f>IFERROR(VLOOKUP(E1556,vlookup!D$2:E$331,2,FALSE),"")</f>
        <v/>
      </c>
      <c r="G1556" s="5"/>
      <c r="H1556" s="27" t="str">
        <f t="shared" si="242"/>
        <v/>
      </c>
      <c r="I1556" s="27" t="str">
        <f>IFERROR(VLOOKUP(H1556,vlookup!G$2:I$331,2,FALSE),"")</f>
        <v/>
      </c>
      <c r="J1556" s="27" t="str">
        <f>IFERROR(VLOOKUP(H1556,vlookup!G$2:I$331,3,FALSE),"")</f>
        <v/>
      </c>
      <c r="K1556" s="5"/>
      <c r="L1556" s="6"/>
      <c r="M1556" s="6"/>
      <c r="N1556" s="6"/>
      <c r="O1556" s="6"/>
      <c r="P1556" s="6"/>
      <c r="Q1556" s="14" t="str">
        <f t="shared" si="243"/>
        <v/>
      </c>
      <c r="R1556" s="5"/>
      <c r="S1556" s="6"/>
      <c r="T1556" s="6"/>
      <c r="U1556" s="5"/>
      <c r="V1556" s="45">
        <f t="shared" si="244"/>
        <v>0</v>
      </c>
      <c r="W1556" s="45">
        <f t="shared" si="245"/>
        <v>0</v>
      </c>
      <c r="X1556" s="45" t="e">
        <f t="shared" si="246"/>
        <v>#VALUE!</v>
      </c>
      <c r="Y1556" s="45">
        <f>IFERROR(VALUE(V1556),VLOOKUP(V1556,DayReplace[],2,0))</f>
        <v>0</v>
      </c>
      <c r="Z1556" s="45">
        <f>IF(V1556=0,1,
IF(OR(AND(COUNTIF(Table12[Normal and Leap Years],X1556),AA1556=3,Y1556=30),
AND(COUNTIF(Table9[MM Year],X1556),COUNTIF(Table13[Always 29-Day Months],AA1556),Y1556=30)),Y1556
-1,Y1556))</f>
        <v>1</v>
      </c>
      <c r="AA1556" s="45">
        <f>IFERROR(VALUE(W1556),VLOOKUP(W1556,MonthReplace[],2,0))</f>
        <v>0</v>
      </c>
      <c r="AB1556" s="45" t="e">
        <f>IF(COUNTIF(Table9[MM Year],X1556),VLOOKUP(AA1556,MonthSerial[],VLOOKUP(X1556,Table9[],3,0)+2,0),DATE(X1556,AA1556,0)-AC1556)</f>
        <v>#VALUE!</v>
      </c>
      <c r="AC1556" s="45" t="e">
        <f>IF(COUNTIF(Table9[MM Year],X1556),
VLOOKUP(X1556,Table9[],5,0),
DATE(X1556,1,0))</f>
        <v>#VALUE!</v>
      </c>
      <c r="AD1556" s="46" t="e">
        <f>IF(AA1556=0,DATE(YEAR(AC1556+1),7,16),
IF(V1556=0,IF(COUNTIF(Table9[MM Year],X1556),AC1556+AB1556+Z1556+15-DAY(AC1556+AB1556+Z1556+15)+16,AC1556+AB1556+Z1556-DAY(AC1556+AB1556+Z1556)+16),
IF(COUNTIF(Table9[MM Year],X1556),
IF(AC1556+AB1556+Z1556&lt;VLOOKUP(X1556,Table9[],7,0),AC1556
+AB1556+Z1556+VLOOKUP(X1556,Table9[],4,0),AC1556+AB1556+Z1556),AC1556
+AB1556+Z1556)))</f>
        <v>#VALUE!</v>
      </c>
      <c r="AE1556" s="42"/>
      <c r="AF1556" s="15" t="str">
        <f>IFERROR(IF(COUNTIF(Table9[MM Year],X1556),
IF(AD1556&lt;VLOOKUP(X1556,Table9[],7,0),AD1556
+VLOOKUP(X1556,Table9[],4,0),AD1556),AD1556
),"")</f>
        <v/>
      </c>
      <c r="AG1556" s="5"/>
      <c r="AH1556" s="5"/>
      <c r="AI1556" s="5"/>
      <c r="AJ1556" s="6"/>
      <c r="AK1556" s="6"/>
      <c r="AL1556" s="12" t="str">
        <f t="shared" si="247"/>
        <v/>
      </c>
      <c r="AM1556" s="5"/>
      <c r="AN1556" s="27" t="str">
        <f t="shared" si="248"/>
        <v/>
      </c>
      <c r="AO1556" s="5"/>
      <c r="AP1556" s="5"/>
      <c r="AQ1556" s="6"/>
      <c r="AR1556" s="12" t="str">
        <f t="shared" si="249"/>
        <v/>
      </c>
      <c r="AS1556" s="6"/>
      <c r="AT1556" s="5"/>
      <c r="AU1556" s="53"/>
      <c r="AV1556" s="53"/>
      <c r="AW1556" s="54"/>
      <c r="AX1556" s="15" t="str">
        <f t="shared" si="250"/>
        <v/>
      </c>
      <c r="AY1556" s="5"/>
      <c r="AZ1556" s="27" t="str">
        <f>IFERROR(VLOOKUP(AY1556,vlookup!A$2:I$331,2,FALSE),"")</f>
        <v/>
      </c>
      <c r="BA1556" s="27" t="str">
        <f>IFERROR(VLOOKUP(AY1556,vlookup!A$2:I$331,3,FALSE),"")</f>
        <v/>
      </c>
      <c r="BB1556" s="5"/>
      <c r="BC1556" s="27" t="str">
        <f>IFERROR(VLOOKUP(BB1556,vlookup!D$2:E$331,2,FALSE),"")</f>
        <v/>
      </c>
      <c r="BD1556" s="5"/>
      <c r="BE1556" s="27" t="str">
        <f t="shared" si="251"/>
        <v/>
      </c>
      <c r="BF1556" s="27" t="str">
        <f>IFERROR(VLOOKUP(BE1556,vlookup!G$2:I$331,2,FALSE),"")</f>
        <v/>
      </c>
      <c r="BG1556" s="27" t="str">
        <f>IFERROR(VLOOKUP(BE1556,vlookup!G$2:I$331,3,FALSE),"")</f>
        <v/>
      </c>
      <c r="BH1556" s="5"/>
      <c r="BI1556" s="6"/>
      <c r="BJ1556" s="6"/>
      <c r="BK1556" s="6"/>
      <c r="BL1556" s="6"/>
    </row>
    <row r="1557" spans="1:64">
      <c r="A1557" s="4"/>
      <c r="B1557" s="5"/>
      <c r="C1557" s="27" t="str">
        <f>IFERROR(VLOOKUP(B1557,vlookup!A$2:I$331,2,FALSE),"")</f>
        <v/>
      </c>
      <c r="D1557" s="27" t="str">
        <f>IFERROR(VLOOKUP(B1557,vlookup!A$2:I$331,3,FALSE),"")</f>
        <v/>
      </c>
      <c r="E1557" s="5"/>
      <c r="F1557" s="27" t="str">
        <f>IFERROR(VLOOKUP(E1557,vlookup!D$2:E$331,2,FALSE),"")</f>
        <v/>
      </c>
      <c r="G1557" s="5"/>
      <c r="H1557" s="27" t="str">
        <f t="shared" si="242"/>
        <v/>
      </c>
      <c r="I1557" s="27" t="str">
        <f>IFERROR(VLOOKUP(H1557,vlookup!G$2:I$331,2,FALSE),"")</f>
        <v/>
      </c>
      <c r="J1557" s="27" t="str">
        <f>IFERROR(VLOOKUP(H1557,vlookup!G$2:I$331,3,FALSE),"")</f>
        <v/>
      </c>
      <c r="K1557" s="5"/>
      <c r="L1557" s="6"/>
      <c r="M1557" s="6"/>
      <c r="N1557" s="6"/>
      <c r="O1557" s="6"/>
      <c r="P1557" s="6"/>
      <c r="Q1557" s="14" t="str">
        <f t="shared" si="243"/>
        <v/>
      </c>
      <c r="R1557" s="5"/>
      <c r="S1557" s="6"/>
      <c r="T1557" s="6"/>
      <c r="U1557" s="5"/>
      <c r="V1557" s="45">
        <f t="shared" si="244"/>
        <v>0</v>
      </c>
      <c r="W1557" s="45">
        <f t="shared" si="245"/>
        <v>0</v>
      </c>
      <c r="X1557" s="45" t="e">
        <f t="shared" si="246"/>
        <v>#VALUE!</v>
      </c>
      <c r="Y1557" s="45">
        <f>IFERROR(VALUE(V1557),VLOOKUP(V1557,DayReplace[],2,0))</f>
        <v>0</v>
      </c>
      <c r="Z1557" s="45">
        <f>IF(V1557=0,1,
IF(OR(AND(COUNTIF(Table12[Normal and Leap Years],X1557),AA1557=3,Y1557=30),
AND(COUNTIF(Table9[MM Year],X1557),COUNTIF(Table13[Always 29-Day Months],AA1557),Y1557=30)),Y1557
-1,Y1557))</f>
        <v>1</v>
      </c>
      <c r="AA1557" s="45">
        <f>IFERROR(VALUE(W1557),VLOOKUP(W1557,MonthReplace[],2,0))</f>
        <v>0</v>
      </c>
      <c r="AB1557" s="45" t="e">
        <f>IF(COUNTIF(Table9[MM Year],X1557),VLOOKUP(AA1557,MonthSerial[],VLOOKUP(X1557,Table9[],3,0)+2,0),DATE(X1557,AA1557,0)-AC1557)</f>
        <v>#VALUE!</v>
      </c>
      <c r="AC1557" s="45" t="e">
        <f>IF(COUNTIF(Table9[MM Year],X1557),
VLOOKUP(X1557,Table9[],5,0),
DATE(X1557,1,0))</f>
        <v>#VALUE!</v>
      </c>
      <c r="AD1557" s="46" t="e">
        <f>IF(AA1557=0,DATE(YEAR(AC1557+1),7,16),
IF(V1557=0,IF(COUNTIF(Table9[MM Year],X1557),AC1557+AB1557+Z1557+15-DAY(AC1557+AB1557+Z1557+15)+16,AC1557+AB1557+Z1557-DAY(AC1557+AB1557+Z1557)+16),
IF(COUNTIF(Table9[MM Year],X1557),
IF(AC1557+AB1557+Z1557&lt;VLOOKUP(X1557,Table9[],7,0),AC1557
+AB1557+Z1557+VLOOKUP(X1557,Table9[],4,0),AC1557+AB1557+Z1557),AC1557
+AB1557+Z1557)))</f>
        <v>#VALUE!</v>
      </c>
      <c r="AE1557" s="42"/>
      <c r="AF1557" s="15" t="str">
        <f>IFERROR(IF(COUNTIF(Table9[MM Year],X1557),
IF(AD1557&lt;VLOOKUP(X1557,Table9[],7,0),AD1557
+VLOOKUP(X1557,Table9[],4,0),AD1557),AD1557
),"")</f>
        <v/>
      </c>
      <c r="AG1557" s="5"/>
      <c r="AH1557" s="5"/>
      <c r="AI1557" s="5"/>
      <c r="AJ1557" s="6"/>
      <c r="AK1557" s="6"/>
      <c r="AL1557" s="12" t="str">
        <f t="shared" si="247"/>
        <v/>
      </c>
      <c r="AM1557" s="5"/>
      <c r="AN1557" s="27" t="str">
        <f t="shared" si="248"/>
        <v/>
      </c>
      <c r="AO1557" s="5"/>
      <c r="AP1557" s="5"/>
      <c r="AQ1557" s="6"/>
      <c r="AR1557" s="12" t="str">
        <f t="shared" si="249"/>
        <v/>
      </c>
      <c r="AS1557" s="6"/>
      <c r="AT1557" s="5"/>
      <c r="AU1557" s="53"/>
      <c r="AV1557" s="53"/>
      <c r="AW1557" s="54"/>
      <c r="AX1557" s="15" t="str">
        <f t="shared" si="250"/>
        <v/>
      </c>
      <c r="AY1557" s="5"/>
      <c r="AZ1557" s="27" t="str">
        <f>IFERROR(VLOOKUP(AY1557,vlookup!A$2:I$331,2,FALSE),"")</f>
        <v/>
      </c>
      <c r="BA1557" s="27" t="str">
        <f>IFERROR(VLOOKUP(AY1557,vlookup!A$2:I$331,3,FALSE),"")</f>
        <v/>
      </c>
      <c r="BB1557" s="5"/>
      <c r="BC1557" s="27" t="str">
        <f>IFERROR(VLOOKUP(BB1557,vlookup!D$2:E$331,2,FALSE),"")</f>
        <v/>
      </c>
      <c r="BD1557" s="5"/>
      <c r="BE1557" s="27" t="str">
        <f t="shared" si="251"/>
        <v/>
      </c>
      <c r="BF1557" s="27" t="str">
        <f>IFERROR(VLOOKUP(BE1557,vlookup!G$2:I$331,2,FALSE),"")</f>
        <v/>
      </c>
      <c r="BG1557" s="27" t="str">
        <f>IFERROR(VLOOKUP(BE1557,vlookup!G$2:I$331,3,FALSE),"")</f>
        <v/>
      </c>
      <c r="BH1557" s="5"/>
      <c r="BI1557" s="6"/>
      <c r="BJ1557" s="6"/>
      <c r="BK1557" s="6"/>
      <c r="BL1557" s="6"/>
    </row>
    <row r="1558" spans="1:64">
      <c r="A1558" s="4"/>
      <c r="B1558" s="5"/>
      <c r="C1558" s="27" t="str">
        <f>IFERROR(VLOOKUP(B1558,vlookup!A$2:I$331,2,FALSE),"")</f>
        <v/>
      </c>
      <c r="D1558" s="27" t="str">
        <f>IFERROR(VLOOKUP(B1558,vlookup!A$2:I$331,3,FALSE),"")</f>
        <v/>
      </c>
      <c r="E1558" s="5"/>
      <c r="F1558" s="27" t="str">
        <f>IFERROR(VLOOKUP(E1558,vlookup!D$2:E$331,2,FALSE),"")</f>
        <v/>
      </c>
      <c r="G1558" s="5"/>
      <c r="H1558" s="27" t="str">
        <f t="shared" si="242"/>
        <v/>
      </c>
      <c r="I1558" s="27" t="str">
        <f>IFERROR(VLOOKUP(H1558,vlookup!G$2:I$331,2,FALSE),"")</f>
        <v/>
      </c>
      <c r="J1558" s="27" t="str">
        <f>IFERROR(VLOOKUP(H1558,vlookup!G$2:I$331,3,FALSE),"")</f>
        <v/>
      </c>
      <c r="K1558" s="5"/>
      <c r="L1558" s="6"/>
      <c r="M1558" s="6"/>
      <c r="N1558" s="6"/>
      <c r="O1558" s="6"/>
      <c r="P1558" s="6"/>
      <c r="Q1558" s="14" t="str">
        <f t="shared" si="243"/>
        <v/>
      </c>
      <c r="R1558" s="5"/>
      <c r="S1558" s="6"/>
      <c r="T1558" s="6"/>
      <c r="U1558" s="5"/>
      <c r="V1558" s="45">
        <f t="shared" si="244"/>
        <v>0</v>
      </c>
      <c r="W1558" s="45">
        <f t="shared" si="245"/>
        <v>0</v>
      </c>
      <c r="X1558" s="45" t="e">
        <f t="shared" si="246"/>
        <v>#VALUE!</v>
      </c>
      <c r="Y1558" s="45">
        <f>IFERROR(VALUE(V1558),VLOOKUP(V1558,DayReplace[],2,0))</f>
        <v>0</v>
      </c>
      <c r="Z1558" s="45">
        <f>IF(V1558=0,1,
IF(OR(AND(COUNTIF(Table12[Normal and Leap Years],X1558),AA1558=3,Y1558=30),
AND(COUNTIF(Table9[MM Year],X1558),COUNTIF(Table13[Always 29-Day Months],AA1558),Y1558=30)),Y1558
-1,Y1558))</f>
        <v>1</v>
      </c>
      <c r="AA1558" s="45">
        <f>IFERROR(VALUE(W1558),VLOOKUP(W1558,MonthReplace[],2,0))</f>
        <v>0</v>
      </c>
      <c r="AB1558" s="45" t="e">
        <f>IF(COUNTIF(Table9[MM Year],X1558),VLOOKUP(AA1558,MonthSerial[],VLOOKUP(X1558,Table9[],3,0)+2,0),DATE(X1558,AA1558,0)-AC1558)</f>
        <v>#VALUE!</v>
      </c>
      <c r="AC1558" s="45" t="e">
        <f>IF(COUNTIF(Table9[MM Year],X1558),
VLOOKUP(X1558,Table9[],5,0),
DATE(X1558,1,0))</f>
        <v>#VALUE!</v>
      </c>
      <c r="AD1558" s="46" t="e">
        <f>IF(AA1558=0,DATE(YEAR(AC1558+1),7,16),
IF(V1558=0,IF(COUNTIF(Table9[MM Year],X1558),AC1558+AB1558+Z1558+15-DAY(AC1558+AB1558+Z1558+15)+16,AC1558+AB1558+Z1558-DAY(AC1558+AB1558+Z1558)+16),
IF(COUNTIF(Table9[MM Year],X1558),
IF(AC1558+AB1558+Z1558&lt;VLOOKUP(X1558,Table9[],7,0),AC1558
+AB1558+Z1558+VLOOKUP(X1558,Table9[],4,0),AC1558+AB1558+Z1558),AC1558
+AB1558+Z1558)))</f>
        <v>#VALUE!</v>
      </c>
      <c r="AE1558" s="42"/>
      <c r="AF1558" s="15" t="str">
        <f>IFERROR(IF(COUNTIF(Table9[MM Year],X1558),
IF(AD1558&lt;VLOOKUP(X1558,Table9[],7,0),AD1558
+VLOOKUP(X1558,Table9[],4,0),AD1558),AD1558
),"")</f>
        <v/>
      </c>
      <c r="AG1558" s="5"/>
      <c r="AH1558" s="5"/>
      <c r="AI1558" s="5"/>
      <c r="AJ1558" s="6"/>
      <c r="AK1558" s="6"/>
      <c r="AL1558" s="12" t="str">
        <f t="shared" si="247"/>
        <v/>
      </c>
      <c r="AM1558" s="5"/>
      <c r="AN1558" s="27" t="str">
        <f t="shared" si="248"/>
        <v/>
      </c>
      <c r="AO1558" s="5"/>
      <c r="AP1558" s="5"/>
      <c r="AQ1558" s="6"/>
      <c r="AR1558" s="12" t="str">
        <f t="shared" si="249"/>
        <v/>
      </c>
      <c r="AS1558" s="6"/>
      <c r="AT1558" s="5"/>
      <c r="AU1558" s="53"/>
      <c r="AV1558" s="53"/>
      <c r="AW1558" s="54"/>
      <c r="AX1558" s="15" t="str">
        <f t="shared" si="250"/>
        <v/>
      </c>
      <c r="AY1558" s="5"/>
      <c r="AZ1558" s="27" t="str">
        <f>IFERROR(VLOOKUP(AY1558,vlookup!A$2:I$331,2,FALSE),"")</f>
        <v/>
      </c>
      <c r="BA1558" s="27" t="str">
        <f>IFERROR(VLOOKUP(AY1558,vlookup!A$2:I$331,3,FALSE),"")</f>
        <v/>
      </c>
      <c r="BB1558" s="5"/>
      <c r="BC1558" s="27" t="str">
        <f>IFERROR(VLOOKUP(BB1558,vlookup!D$2:E$331,2,FALSE),"")</f>
        <v/>
      </c>
      <c r="BD1558" s="5"/>
      <c r="BE1558" s="27" t="str">
        <f t="shared" si="251"/>
        <v/>
      </c>
      <c r="BF1558" s="27" t="str">
        <f>IFERROR(VLOOKUP(BE1558,vlookup!G$2:I$331,2,FALSE),"")</f>
        <v/>
      </c>
      <c r="BG1558" s="27" t="str">
        <f>IFERROR(VLOOKUP(BE1558,vlookup!G$2:I$331,3,FALSE),"")</f>
        <v/>
      </c>
      <c r="BH1558" s="5"/>
      <c r="BI1558" s="6"/>
      <c r="BJ1558" s="6"/>
      <c r="BK1558" s="6"/>
      <c r="BL1558" s="6"/>
    </row>
    <row r="1559" spans="1:64">
      <c r="A1559" s="4"/>
      <c r="B1559" s="5"/>
      <c r="C1559" s="27" t="str">
        <f>IFERROR(VLOOKUP(B1559,vlookup!A$2:I$331,2,FALSE),"")</f>
        <v/>
      </c>
      <c r="D1559" s="27" t="str">
        <f>IFERROR(VLOOKUP(B1559,vlookup!A$2:I$331,3,FALSE),"")</f>
        <v/>
      </c>
      <c r="E1559" s="5"/>
      <c r="F1559" s="27" t="str">
        <f>IFERROR(VLOOKUP(E1559,vlookup!D$2:E$331,2,FALSE),"")</f>
        <v/>
      </c>
      <c r="G1559" s="5"/>
      <c r="H1559" s="27" t="str">
        <f t="shared" si="242"/>
        <v/>
      </c>
      <c r="I1559" s="27" t="str">
        <f>IFERROR(VLOOKUP(H1559,vlookup!G$2:I$331,2,FALSE),"")</f>
        <v/>
      </c>
      <c r="J1559" s="27" t="str">
        <f>IFERROR(VLOOKUP(H1559,vlookup!G$2:I$331,3,FALSE),"")</f>
        <v/>
      </c>
      <c r="K1559" s="5"/>
      <c r="L1559" s="6"/>
      <c r="M1559" s="6"/>
      <c r="N1559" s="6"/>
      <c r="O1559" s="6"/>
      <c r="P1559" s="6"/>
      <c r="Q1559" s="14" t="str">
        <f t="shared" si="243"/>
        <v/>
      </c>
      <c r="R1559" s="5"/>
      <c r="S1559" s="6"/>
      <c r="T1559" s="6"/>
      <c r="U1559" s="5"/>
      <c r="V1559" s="45">
        <f t="shared" si="244"/>
        <v>0</v>
      </c>
      <c r="W1559" s="45">
        <f t="shared" si="245"/>
        <v>0</v>
      </c>
      <c r="X1559" s="45" t="e">
        <f t="shared" si="246"/>
        <v>#VALUE!</v>
      </c>
      <c r="Y1559" s="45">
        <f>IFERROR(VALUE(V1559),VLOOKUP(V1559,DayReplace[],2,0))</f>
        <v>0</v>
      </c>
      <c r="Z1559" s="45">
        <f>IF(V1559=0,1,
IF(OR(AND(COUNTIF(Table12[Normal and Leap Years],X1559),AA1559=3,Y1559=30),
AND(COUNTIF(Table9[MM Year],X1559),COUNTIF(Table13[Always 29-Day Months],AA1559),Y1559=30)),Y1559
-1,Y1559))</f>
        <v>1</v>
      </c>
      <c r="AA1559" s="45">
        <f>IFERROR(VALUE(W1559),VLOOKUP(W1559,MonthReplace[],2,0))</f>
        <v>0</v>
      </c>
      <c r="AB1559" s="45" t="e">
        <f>IF(COUNTIF(Table9[MM Year],X1559),VLOOKUP(AA1559,MonthSerial[],VLOOKUP(X1559,Table9[],3,0)+2,0),DATE(X1559,AA1559,0)-AC1559)</f>
        <v>#VALUE!</v>
      </c>
      <c r="AC1559" s="45" t="e">
        <f>IF(COUNTIF(Table9[MM Year],X1559),
VLOOKUP(X1559,Table9[],5,0),
DATE(X1559,1,0))</f>
        <v>#VALUE!</v>
      </c>
      <c r="AD1559" s="46" t="e">
        <f>IF(AA1559=0,DATE(YEAR(AC1559+1),7,16),
IF(V1559=0,IF(COUNTIF(Table9[MM Year],X1559),AC1559+AB1559+Z1559+15-DAY(AC1559+AB1559+Z1559+15)+16,AC1559+AB1559+Z1559-DAY(AC1559+AB1559+Z1559)+16),
IF(COUNTIF(Table9[MM Year],X1559),
IF(AC1559+AB1559+Z1559&lt;VLOOKUP(X1559,Table9[],7,0),AC1559
+AB1559+Z1559+VLOOKUP(X1559,Table9[],4,0),AC1559+AB1559+Z1559),AC1559
+AB1559+Z1559)))</f>
        <v>#VALUE!</v>
      </c>
      <c r="AE1559" s="42"/>
      <c r="AF1559" s="15" t="str">
        <f>IFERROR(IF(COUNTIF(Table9[MM Year],X1559),
IF(AD1559&lt;VLOOKUP(X1559,Table9[],7,0),AD1559
+VLOOKUP(X1559,Table9[],4,0),AD1559),AD1559
),"")</f>
        <v/>
      </c>
      <c r="AG1559" s="5"/>
      <c r="AH1559" s="5"/>
      <c r="AI1559" s="5"/>
      <c r="AJ1559" s="6"/>
      <c r="AK1559" s="6"/>
      <c r="AL1559" s="12" t="str">
        <f t="shared" si="247"/>
        <v/>
      </c>
      <c r="AM1559" s="5"/>
      <c r="AN1559" s="27" t="str">
        <f t="shared" si="248"/>
        <v/>
      </c>
      <c r="AO1559" s="5"/>
      <c r="AP1559" s="5"/>
      <c r="AQ1559" s="6"/>
      <c r="AR1559" s="12" t="str">
        <f t="shared" si="249"/>
        <v/>
      </c>
      <c r="AS1559" s="6"/>
      <c r="AT1559" s="5"/>
      <c r="AU1559" s="53"/>
      <c r="AV1559" s="53"/>
      <c r="AW1559" s="54"/>
      <c r="AX1559" s="15" t="str">
        <f t="shared" si="250"/>
        <v/>
      </c>
      <c r="AY1559" s="5"/>
      <c r="AZ1559" s="27" t="str">
        <f>IFERROR(VLOOKUP(AY1559,vlookup!A$2:I$331,2,FALSE),"")</f>
        <v/>
      </c>
      <c r="BA1559" s="27" t="str">
        <f>IFERROR(VLOOKUP(AY1559,vlookup!A$2:I$331,3,FALSE),"")</f>
        <v/>
      </c>
      <c r="BB1559" s="5"/>
      <c r="BC1559" s="27" t="str">
        <f>IFERROR(VLOOKUP(BB1559,vlookup!D$2:E$331,2,FALSE),"")</f>
        <v/>
      </c>
      <c r="BD1559" s="5"/>
      <c r="BE1559" s="27" t="str">
        <f t="shared" si="251"/>
        <v/>
      </c>
      <c r="BF1559" s="27" t="str">
        <f>IFERROR(VLOOKUP(BE1559,vlookup!G$2:I$331,2,FALSE),"")</f>
        <v/>
      </c>
      <c r="BG1559" s="27" t="str">
        <f>IFERROR(VLOOKUP(BE1559,vlookup!G$2:I$331,3,FALSE),"")</f>
        <v/>
      </c>
      <c r="BH1559" s="5"/>
      <c r="BI1559" s="6"/>
      <c r="BJ1559" s="6"/>
      <c r="BK1559" s="6"/>
      <c r="BL1559" s="6"/>
    </row>
    <row r="1560" spans="1:64">
      <c r="A1560" s="4"/>
      <c r="B1560" s="5"/>
      <c r="C1560" s="27" t="str">
        <f>IFERROR(VLOOKUP(B1560,vlookup!A$2:I$331,2,FALSE),"")</f>
        <v/>
      </c>
      <c r="D1560" s="27" t="str">
        <f>IFERROR(VLOOKUP(B1560,vlookup!A$2:I$331,3,FALSE),"")</f>
        <v/>
      </c>
      <c r="E1560" s="5"/>
      <c r="F1560" s="27" t="str">
        <f>IFERROR(VLOOKUP(E1560,vlookup!D$2:E$331,2,FALSE),"")</f>
        <v/>
      </c>
      <c r="G1560" s="5"/>
      <c r="H1560" s="27" t="str">
        <f t="shared" si="242"/>
        <v/>
      </c>
      <c r="I1560" s="27" t="str">
        <f>IFERROR(VLOOKUP(H1560,vlookup!G$2:I$331,2,FALSE),"")</f>
        <v/>
      </c>
      <c r="J1560" s="27" t="str">
        <f>IFERROR(VLOOKUP(H1560,vlookup!G$2:I$331,3,FALSE),"")</f>
        <v/>
      </c>
      <c r="K1560" s="5"/>
      <c r="L1560" s="6"/>
      <c r="M1560" s="6"/>
      <c r="N1560" s="6"/>
      <c r="O1560" s="6"/>
      <c r="P1560" s="6"/>
      <c r="Q1560" s="14" t="str">
        <f t="shared" si="243"/>
        <v/>
      </c>
      <c r="R1560" s="5"/>
      <c r="S1560" s="6"/>
      <c r="T1560" s="6"/>
      <c r="U1560" s="5"/>
      <c r="V1560" s="45">
        <f t="shared" si="244"/>
        <v>0</v>
      </c>
      <c r="W1560" s="45">
        <f t="shared" si="245"/>
        <v>0</v>
      </c>
      <c r="X1560" s="45" t="e">
        <f t="shared" si="246"/>
        <v>#VALUE!</v>
      </c>
      <c r="Y1560" s="45">
        <f>IFERROR(VALUE(V1560),VLOOKUP(V1560,DayReplace[],2,0))</f>
        <v>0</v>
      </c>
      <c r="Z1560" s="45">
        <f>IF(V1560=0,1,
IF(OR(AND(COUNTIF(Table12[Normal and Leap Years],X1560),AA1560=3,Y1560=30),
AND(COUNTIF(Table9[MM Year],X1560),COUNTIF(Table13[Always 29-Day Months],AA1560),Y1560=30)),Y1560
-1,Y1560))</f>
        <v>1</v>
      </c>
      <c r="AA1560" s="45">
        <f>IFERROR(VALUE(W1560),VLOOKUP(W1560,MonthReplace[],2,0))</f>
        <v>0</v>
      </c>
      <c r="AB1560" s="45" t="e">
        <f>IF(COUNTIF(Table9[MM Year],X1560),VLOOKUP(AA1560,MonthSerial[],VLOOKUP(X1560,Table9[],3,0)+2,0),DATE(X1560,AA1560,0)-AC1560)</f>
        <v>#VALUE!</v>
      </c>
      <c r="AC1560" s="45" t="e">
        <f>IF(COUNTIF(Table9[MM Year],X1560),
VLOOKUP(X1560,Table9[],5,0),
DATE(X1560,1,0))</f>
        <v>#VALUE!</v>
      </c>
      <c r="AD1560" s="46" t="e">
        <f>IF(AA1560=0,DATE(YEAR(AC1560+1),7,16),
IF(V1560=0,IF(COUNTIF(Table9[MM Year],X1560),AC1560+AB1560+Z1560+15-DAY(AC1560+AB1560+Z1560+15)+16,AC1560+AB1560+Z1560-DAY(AC1560+AB1560+Z1560)+16),
IF(COUNTIF(Table9[MM Year],X1560),
IF(AC1560+AB1560+Z1560&lt;VLOOKUP(X1560,Table9[],7,0),AC1560
+AB1560+Z1560+VLOOKUP(X1560,Table9[],4,0),AC1560+AB1560+Z1560),AC1560
+AB1560+Z1560)))</f>
        <v>#VALUE!</v>
      </c>
      <c r="AE1560" s="42"/>
      <c r="AF1560" s="15" t="str">
        <f>IFERROR(IF(COUNTIF(Table9[MM Year],X1560),
IF(AD1560&lt;VLOOKUP(X1560,Table9[],7,0),AD1560
+VLOOKUP(X1560,Table9[],4,0),AD1560),AD1560
),"")</f>
        <v/>
      </c>
      <c r="AG1560" s="5"/>
      <c r="AH1560" s="5"/>
      <c r="AI1560" s="5"/>
      <c r="AJ1560" s="6"/>
      <c r="AK1560" s="6"/>
      <c r="AL1560" s="12" t="str">
        <f t="shared" si="247"/>
        <v/>
      </c>
      <c r="AM1560" s="5"/>
      <c r="AN1560" s="27" t="str">
        <f t="shared" si="248"/>
        <v/>
      </c>
      <c r="AO1560" s="5"/>
      <c r="AP1560" s="5"/>
      <c r="AQ1560" s="6"/>
      <c r="AR1560" s="12" t="str">
        <f t="shared" si="249"/>
        <v/>
      </c>
      <c r="AS1560" s="6"/>
      <c r="AT1560" s="5"/>
      <c r="AU1560" s="53"/>
      <c r="AV1560" s="53"/>
      <c r="AW1560" s="54"/>
      <c r="AX1560" s="15" t="str">
        <f t="shared" si="250"/>
        <v/>
      </c>
      <c r="AY1560" s="5"/>
      <c r="AZ1560" s="27" t="str">
        <f>IFERROR(VLOOKUP(AY1560,vlookup!A$2:I$331,2,FALSE),"")</f>
        <v/>
      </c>
      <c r="BA1560" s="27" t="str">
        <f>IFERROR(VLOOKUP(AY1560,vlookup!A$2:I$331,3,FALSE),"")</f>
        <v/>
      </c>
      <c r="BB1560" s="5"/>
      <c r="BC1560" s="27" t="str">
        <f>IFERROR(VLOOKUP(BB1560,vlookup!D$2:E$331,2,FALSE),"")</f>
        <v/>
      </c>
      <c r="BD1560" s="5"/>
      <c r="BE1560" s="27" t="str">
        <f t="shared" si="251"/>
        <v/>
      </c>
      <c r="BF1560" s="27" t="str">
        <f>IFERROR(VLOOKUP(BE1560,vlookup!G$2:I$331,2,FALSE),"")</f>
        <v/>
      </c>
      <c r="BG1560" s="27" t="str">
        <f>IFERROR(VLOOKUP(BE1560,vlookup!G$2:I$331,3,FALSE),"")</f>
        <v/>
      </c>
      <c r="BH1560" s="5"/>
      <c r="BI1560" s="6"/>
      <c r="BJ1560" s="6"/>
      <c r="BK1560" s="6"/>
      <c r="BL1560" s="6"/>
    </row>
    <row r="1561" spans="1:64">
      <c r="A1561" s="4"/>
      <c r="B1561" s="5"/>
      <c r="C1561" s="27" t="str">
        <f>IFERROR(VLOOKUP(B1561,vlookup!A$2:I$331,2,FALSE),"")</f>
        <v/>
      </c>
      <c r="D1561" s="27" t="str">
        <f>IFERROR(VLOOKUP(B1561,vlookup!A$2:I$331,3,FALSE),"")</f>
        <v/>
      </c>
      <c r="E1561" s="5"/>
      <c r="F1561" s="27" t="str">
        <f>IFERROR(VLOOKUP(E1561,vlookup!D$2:E$331,2,FALSE),"")</f>
        <v/>
      </c>
      <c r="G1561" s="5"/>
      <c r="H1561" s="27" t="str">
        <f t="shared" si="242"/>
        <v/>
      </c>
      <c r="I1561" s="27" t="str">
        <f>IFERROR(VLOOKUP(H1561,vlookup!G$2:I$331,2,FALSE),"")</f>
        <v/>
      </c>
      <c r="J1561" s="27" t="str">
        <f>IFERROR(VLOOKUP(H1561,vlookup!G$2:I$331,3,FALSE),"")</f>
        <v/>
      </c>
      <c r="K1561" s="5"/>
      <c r="L1561" s="6"/>
      <c r="M1561" s="6"/>
      <c r="N1561" s="6"/>
      <c r="O1561" s="6"/>
      <c r="P1561" s="6"/>
      <c r="Q1561" s="14" t="str">
        <f t="shared" si="243"/>
        <v/>
      </c>
      <c r="R1561" s="5"/>
      <c r="S1561" s="6"/>
      <c r="T1561" s="6"/>
      <c r="U1561" s="5"/>
      <c r="V1561" s="45">
        <f t="shared" si="244"/>
        <v>0</v>
      </c>
      <c r="W1561" s="45">
        <f t="shared" si="245"/>
        <v>0</v>
      </c>
      <c r="X1561" s="45" t="e">
        <f t="shared" si="246"/>
        <v>#VALUE!</v>
      </c>
      <c r="Y1561" s="45">
        <f>IFERROR(VALUE(V1561),VLOOKUP(V1561,DayReplace[],2,0))</f>
        <v>0</v>
      </c>
      <c r="Z1561" s="45">
        <f>IF(V1561=0,1,
IF(OR(AND(COUNTIF(Table12[Normal and Leap Years],X1561),AA1561=3,Y1561=30),
AND(COUNTIF(Table9[MM Year],X1561),COUNTIF(Table13[Always 29-Day Months],AA1561),Y1561=30)),Y1561
-1,Y1561))</f>
        <v>1</v>
      </c>
      <c r="AA1561" s="45">
        <f>IFERROR(VALUE(W1561),VLOOKUP(W1561,MonthReplace[],2,0))</f>
        <v>0</v>
      </c>
      <c r="AB1561" s="45" t="e">
        <f>IF(COUNTIF(Table9[MM Year],X1561),VLOOKUP(AA1561,MonthSerial[],VLOOKUP(X1561,Table9[],3,0)+2,0),DATE(X1561,AA1561,0)-AC1561)</f>
        <v>#VALUE!</v>
      </c>
      <c r="AC1561" s="45" t="e">
        <f>IF(COUNTIF(Table9[MM Year],X1561),
VLOOKUP(X1561,Table9[],5,0),
DATE(X1561,1,0))</f>
        <v>#VALUE!</v>
      </c>
      <c r="AD1561" s="46" t="e">
        <f>IF(AA1561=0,DATE(YEAR(AC1561+1),7,16),
IF(V1561=0,IF(COUNTIF(Table9[MM Year],X1561),AC1561+AB1561+Z1561+15-DAY(AC1561+AB1561+Z1561+15)+16,AC1561+AB1561+Z1561-DAY(AC1561+AB1561+Z1561)+16),
IF(COUNTIF(Table9[MM Year],X1561),
IF(AC1561+AB1561+Z1561&lt;VLOOKUP(X1561,Table9[],7,0),AC1561
+AB1561+Z1561+VLOOKUP(X1561,Table9[],4,0),AC1561+AB1561+Z1561),AC1561
+AB1561+Z1561)))</f>
        <v>#VALUE!</v>
      </c>
      <c r="AE1561" s="42"/>
      <c r="AF1561" s="15" t="str">
        <f>IFERROR(IF(COUNTIF(Table9[MM Year],X1561),
IF(AD1561&lt;VLOOKUP(X1561,Table9[],7,0),AD1561
+VLOOKUP(X1561,Table9[],4,0),AD1561),AD1561
),"")</f>
        <v/>
      </c>
      <c r="AG1561" s="5"/>
      <c r="AH1561" s="5"/>
      <c r="AI1561" s="5"/>
      <c r="AJ1561" s="6"/>
      <c r="AK1561" s="6"/>
      <c r="AL1561" s="12" t="str">
        <f t="shared" si="247"/>
        <v/>
      </c>
      <c r="AM1561" s="5"/>
      <c r="AN1561" s="27" t="str">
        <f t="shared" si="248"/>
        <v/>
      </c>
      <c r="AO1561" s="5"/>
      <c r="AP1561" s="5"/>
      <c r="AQ1561" s="6"/>
      <c r="AR1561" s="12" t="str">
        <f t="shared" si="249"/>
        <v/>
      </c>
      <c r="AS1561" s="6"/>
      <c r="AT1561" s="5"/>
      <c r="AU1561" s="53"/>
      <c r="AV1561" s="53"/>
      <c r="AW1561" s="54"/>
      <c r="AX1561" s="15" t="str">
        <f t="shared" si="250"/>
        <v/>
      </c>
      <c r="AY1561" s="5"/>
      <c r="AZ1561" s="27" t="str">
        <f>IFERROR(VLOOKUP(AY1561,vlookup!A$2:I$331,2,FALSE),"")</f>
        <v/>
      </c>
      <c r="BA1561" s="27" t="str">
        <f>IFERROR(VLOOKUP(AY1561,vlookup!A$2:I$331,3,FALSE),"")</f>
        <v/>
      </c>
      <c r="BB1561" s="5"/>
      <c r="BC1561" s="27" t="str">
        <f>IFERROR(VLOOKUP(BB1561,vlookup!D$2:E$331,2,FALSE),"")</f>
        <v/>
      </c>
      <c r="BD1561" s="5"/>
      <c r="BE1561" s="27" t="str">
        <f t="shared" si="251"/>
        <v/>
      </c>
      <c r="BF1561" s="27" t="str">
        <f>IFERROR(VLOOKUP(BE1561,vlookup!G$2:I$331,2,FALSE),"")</f>
        <v/>
      </c>
      <c r="BG1561" s="27" t="str">
        <f>IFERROR(VLOOKUP(BE1561,vlookup!G$2:I$331,3,FALSE),"")</f>
        <v/>
      </c>
      <c r="BH1561" s="5"/>
      <c r="BI1561" s="6"/>
      <c r="BJ1561" s="6"/>
      <c r="BK1561" s="6"/>
      <c r="BL1561" s="6"/>
    </row>
    <row r="1562" spans="1:64">
      <c r="A1562" s="4"/>
      <c r="B1562" s="5"/>
      <c r="C1562" s="27" t="str">
        <f>IFERROR(VLOOKUP(B1562,vlookup!A$2:I$331,2,FALSE),"")</f>
        <v/>
      </c>
      <c r="D1562" s="27" t="str">
        <f>IFERROR(VLOOKUP(B1562,vlookup!A$2:I$331,3,FALSE),"")</f>
        <v/>
      </c>
      <c r="E1562" s="5"/>
      <c r="F1562" s="27" t="str">
        <f>IFERROR(VLOOKUP(E1562,vlookup!D$2:E$331,2,FALSE),"")</f>
        <v/>
      </c>
      <c r="G1562" s="5"/>
      <c r="H1562" s="27" t="str">
        <f t="shared" si="242"/>
        <v/>
      </c>
      <c r="I1562" s="27" t="str">
        <f>IFERROR(VLOOKUP(H1562,vlookup!G$2:I$331,2,FALSE),"")</f>
        <v/>
      </c>
      <c r="J1562" s="27" t="str">
        <f>IFERROR(VLOOKUP(H1562,vlookup!G$2:I$331,3,FALSE),"")</f>
        <v/>
      </c>
      <c r="K1562" s="5"/>
      <c r="L1562" s="6"/>
      <c r="M1562" s="6"/>
      <c r="N1562" s="6"/>
      <c r="O1562" s="6"/>
      <c r="P1562" s="6"/>
      <c r="Q1562" s="14" t="str">
        <f t="shared" si="243"/>
        <v/>
      </c>
      <c r="R1562" s="5"/>
      <c r="S1562" s="6"/>
      <c r="T1562" s="6"/>
      <c r="U1562" s="5"/>
      <c r="V1562" s="45">
        <f t="shared" si="244"/>
        <v>0</v>
      </c>
      <c r="W1562" s="45">
        <f t="shared" si="245"/>
        <v>0</v>
      </c>
      <c r="X1562" s="45" t="e">
        <f t="shared" si="246"/>
        <v>#VALUE!</v>
      </c>
      <c r="Y1562" s="45">
        <f>IFERROR(VALUE(V1562),VLOOKUP(V1562,DayReplace[],2,0))</f>
        <v>0</v>
      </c>
      <c r="Z1562" s="45">
        <f>IF(V1562=0,1,
IF(OR(AND(COUNTIF(Table12[Normal and Leap Years],X1562),AA1562=3,Y1562=30),
AND(COUNTIF(Table9[MM Year],X1562),COUNTIF(Table13[Always 29-Day Months],AA1562),Y1562=30)),Y1562
-1,Y1562))</f>
        <v>1</v>
      </c>
      <c r="AA1562" s="45">
        <f>IFERROR(VALUE(W1562),VLOOKUP(W1562,MonthReplace[],2,0))</f>
        <v>0</v>
      </c>
      <c r="AB1562" s="45" t="e">
        <f>IF(COUNTIF(Table9[MM Year],X1562),VLOOKUP(AA1562,MonthSerial[],VLOOKUP(X1562,Table9[],3,0)+2,0),DATE(X1562,AA1562,0)-AC1562)</f>
        <v>#VALUE!</v>
      </c>
      <c r="AC1562" s="45" t="e">
        <f>IF(COUNTIF(Table9[MM Year],X1562),
VLOOKUP(X1562,Table9[],5,0),
DATE(X1562,1,0))</f>
        <v>#VALUE!</v>
      </c>
      <c r="AD1562" s="46" t="e">
        <f>IF(AA1562=0,DATE(YEAR(AC1562+1),7,16),
IF(V1562=0,IF(COUNTIF(Table9[MM Year],X1562),AC1562+AB1562+Z1562+15-DAY(AC1562+AB1562+Z1562+15)+16,AC1562+AB1562+Z1562-DAY(AC1562+AB1562+Z1562)+16),
IF(COUNTIF(Table9[MM Year],X1562),
IF(AC1562+AB1562+Z1562&lt;VLOOKUP(X1562,Table9[],7,0),AC1562
+AB1562+Z1562+VLOOKUP(X1562,Table9[],4,0),AC1562+AB1562+Z1562),AC1562
+AB1562+Z1562)))</f>
        <v>#VALUE!</v>
      </c>
      <c r="AE1562" s="42"/>
      <c r="AF1562" s="15" t="str">
        <f>IFERROR(IF(COUNTIF(Table9[MM Year],X1562),
IF(AD1562&lt;VLOOKUP(X1562,Table9[],7,0),AD1562
+VLOOKUP(X1562,Table9[],4,0),AD1562),AD1562
),"")</f>
        <v/>
      </c>
      <c r="AG1562" s="5"/>
      <c r="AH1562" s="5"/>
      <c r="AI1562" s="5"/>
      <c r="AJ1562" s="6"/>
      <c r="AK1562" s="6"/>
      <c r="AL1562" s="12" t="str">
        <f t="shared" si="247"/>
        <v/>
      </c>
      <c r="AM1562" s="5"/>
      <c r="AN1562" s="27" t="str">
        <f t="shared" si="248"/>
        <v/>
      </c>
      <c r="AO1562" s="5"/>
      <c r="AP1562" s="5"/>
      <c r="AQ1562" s="6"/>
      <c r="AR1562" s="12" t="str">
        <f t="shared" si="249"/>
        <v/>
      </c>
      <c r="AS1562" s="6"/>
      <c r="AT1562" s="5"/>
      <c r="AU1562" s="53"/>
      <c r="AV1562" s="53"/>
      <c r="AW1562" s="54"/>
      <c r="AX1562" s="15" t="str">
        <f t="shared" si="250"/>
        <v/>
      </c>
      <c r="AY1562" s="5"/>
      <c r="AZ1562" s="27" t="str">
        <f>IFERROR(VLOOKUP(AY1562,vlookup!A$2:I$331,2,FALSE),"")</f>
        <v/>
      </c>
      <c r="BA1562" s="27" t="str">
        <f>IFERROR(VLOOKUP(AY1562,vlookup!A$2:I$331,3,FALSE),"")</f>
        <v/>
      </c>
      <c r="BB1562" s="5"/>
      <c r="BC1562" s="27" t="str">
        <f>IFERROR(VLOOKUP(BB1562,vlookup!D$2:E$331,2,FALSE),"")</f>
        <v/>
      </c>
      <c r="BD1562" s="5"/>
      <c r="BE1562" s="27" t="str">
        <f t="shared" si="251"/>
        <v/>
      </c>
      <c r="BF1562" s="27" t="str">
        <f>IFERROR(VLOOKUP(BE1562,vlookup!G$2:I$331,2,FALSE),"")</f>
        <v/>
      </c>
      <c r="BG1562" s="27" t="str">
        <f>IFERROR(VLOOKUP(BE1562,vlookup!G$2:I$331,3,FALSE),"")</f>
        <v/>
      </c>
      <c r="BH1562" s="5"/>
      <c r="BI1562" s="6"/>
      <c r="BJ1562" s="6"/>
      <c r="BK1562" s="6"/>
      <c r="BL1562" s="6"/>
    </row>
    <row r="1563" spans="1:64">
      <c r="A1563" s="4"/>
      <c r="B1563" s="5"/>
      <c r="C1563" s="27" t="str">
        <f>IFERROR(VLOOKUP(B1563,vlookup!A$2:I$331,2,FALSE),"")</f>
        <v/>
      </c>
      <c r="D1563" s="27" t="str">
        <f>IFERROR(VLOOKUP(B1563,vlookup!A$2:I$331,3,FALSE),"")</f>
        <v/>
      </c>
      <c r="E1563" s="5"/>
      <c r="F1563" s="27" t="str">
        <f>IFERROR(VLOOKUP(E1563,vlookup!D$2:E$331,2,FALSE),"")</f>
        <v/>
      </c>
      <c r="G1563" s="5"/>
      <c r="H1563" s="27" t="str">
        <f t="shared" si="242"/>
        <v/>
      </c>
      <c r="I1563" s="27" t="str">
        <f>IFERROR(VLOOKUP(H1563,vlookup!G$2:I$331,2,FALSE),"")</f>
        <v/>
      </c>
      <c r="J1563" s="27" t="str">
        <f>IFERROR(VLOOKUP(H1563,vlookup!G$2:I$331,3,FALSE),"")</f>
        <v/>
      </c>
      <c r="K1563" s="5"/>
      <c r="L1563" s="6"/>
      <c r="M1563" s="6"/>
      <c r="N1563" s="6"/>
      <c r="O1563" s="6"/>
      <c r="P1563" s="6"/>
      <c r="Q1563" s="14" t="str">
        <f t="shared" si="243"/>
        <v/>
      </c>
      <c r="R1563" s="5"/>
      <c r="S1563" s="6"/>
      <c r="T1563" s="6"/>
      <c r="U1563" s="5"/>
      <c r="V1563" s="45">
        <f t="shared" si="244"/>
        <v>0</v>
      </c>
      <c r="W1563" s="45">
        <f t="shared" si="245"/>
        <v>0</v>
      </c>
      <c r="X1563" s="45" t="e">
        <f t="shared" si="246"/>
        <v>#VALUE!</v>
      </c>
      <c r="Y1563" s="45">
        <f>IFERROR(VALUE(V1563),VLOOKUP(V1563,DayReplace[],2,0))</f>
        <v>0</v>
      </c>
      <c r="Z1563" s="45">
        <f>IF(V1563=0,1,
IF(OR(AND(COUNTIF(Table12[Normal and Leap Years],X1563),AA1563=3,Y1563=30),
AND(COUNTIF(Table9[MM Year],X1563),COUNTIF(Table13[Always 29-Day Months],AA1563),Y1563=30)),Y1563
-1,Y1563))</f>
        <v>1</v>
      </c>
      <c r="AA1563" s="45">
        <f>IFERROR(VALUE(W1563),VLOOKUP(W1563,MonthReplace[],2,0))</f>
        <v>0</v>
      </c>
      <c r="AB1563" s="45" t="e">
        <f>IF(COUNTIF(Table9[MM Year],X1563),VLOOKUP(AA1563,MonthSerial[],VLOOKUP(X1563,Table9[],3,0)+2,0),DATE(X1563,AA1563,0)-AC1563)</f>
        <v>#VALUE!</v>
      </c>
      <c r="AC1563" s="45" t="e">
        <f>IF(COUNTIF(Table9[MM Year],X1563),
VLOOKUP(X1563,Table9[],5,0),
DATE(X1563,1,0))</f>
        <v>#VALUE!</v>
      </c>
      <c r="AD1563" s="46" t="e">
        <f>IF(AA1563=0,DATE(YEAR(AC1563+1),7,16),
IF(V1563=0,IF(COUNTIF(Table9[MM Year],X1563),AC1563+AB1563+Z1563+15-DAY(AC1563+AB1563+Z1563+15)+16,AC1563+AB1563+Z1563-DAY(AC1563+AB1563+Z1563)+16),
IF(COUNTIF(Table9[MM Year],X1563),
IF(AC1563+AB1563+Z1563&lt;VLOOKUP(X1563,Table9[],7,0),AC1563
+AB1563+Z1563+VLOOKUP(X1563,Table9[],4,0),AC1563+AB1563+Z1563),AC1563
+AB1563+Z1563)))</f>
        <v>#VALUE!</v>
      </c>
      <c r="AE1563" s="42"/>
      <c r="AF1563" s="15" t="str">
        <f>IFERROR(IF(COUNTIF(Table9[MM Year],X1563),
IF(AD1563&lt;VLOOKUP(X1563,Table9[],7,0),AD1563
+VLOOKUP(X1563,Table9[],4,0),AD1563),AD1563
),"")</f>
        <v/>
      </c>
      <c r="AG1563" s="5"/>
      <c r="AH1563" s="5"/>
      <c r="AI1563" s="5"/>
      <c r="AJ1563" s="6"/>
      <c r="AK1563" s="6"/>
      <c r="AL1563" s="12" t="str">
        <f t="shared" si="247"/>
        <v/>
      </c>
      <c r="AM1563" s="5"/>
      <c r="AN1563" s="27" t="str">
        <f t="shared" si="248"/>
        <v/>
      </c>
      <c r="AO1563" s="5"/>
      <c r="AP1563" s="5"/>
      <c r="AQ1563" s="6"/>
      <c r="AR1563" s="12" t="str">
        <f t="shared" si="249"/>
        <v/>
      </c>
      <c r="AS1563" s="6"/>
      <c r="AT1563" s="5"/>
      <c r="AU1563" s="53"/>
      <c r="AV1563" s="53"/>
      <c r="AW1563" s="54"/>
      <c r="AX1563" s="15" t="str">
        <f t="shared" si="250"/>
        <v/>
      </c>
      <c r="AY1563" s="5"/>
      <c r="AZ1563" s="27" t="str">
        <f>IFERROR(VLOOKUP(AY1563,vlookup!A$2:I$331,2,FALSE),"")</f>
        <v/>
      </c>
      <c r="BA1563" s="27" t="str">
        <f>IFERROR(VLOOKUP(AY1563,vlookup!A$2:I$331,3,FALSE),"")</f>
        <v/>
      </c>
      <c r="BB1563" s="5"/>
      <c r="BC1563" s="27" t="str">
        <f>IFERROR(VLOOKUP(BB1563,vlookup!D$2:E$331,2,FALSE),"")</f>
        <v/>
      </c>
      <c r="BD1563" s="5"/>
      <c r="BE1563" s="27" t="str">
        <f t="shared" si="251"/>
        <v/>
      </c>
      <c r="BF1563" s="27" t="str">
        <f>IFERROR(VLOOKUP(BE1563,vlookup!G$2:I$331,2,FALSE),"")</f>
        <v/>
      </c>
      <c r="BG1563" s="27" t="str">
        <f>IFERROR(VLOOKUP(BE1563,vlookup!G$2:I$331,3,FALSE),"")</f>
        <v/>
      </c>
      <c r="BH1563" s="5"/>
      <c r="BI1563" s="6"/>
      <c r="BJ1563" s="6"/>
      <c r="BK1563" s="6"/>
      <c r="BL1563" s="6"/>
    </row>
    <row r="1564" spans="1:64">
      <c r="A1564" s="4"/>
      <c r="B1564" s="5"/>
      <c r="C1564" s="27" t="str">
        <f>IFERROR(VLOOKUP(B1564,vlookup!A$2:I$331,2,FALSE),"")</f>
        <v/>
      </c>
      <c r="D1564" s="27" t="str">
        <f>IFERROR(VLOOKUP(B1564,vlookup!A$2:I$331,3,FALSE),"")</f>
        <v/>
      </c>
      <c r="E1564" s="5"/>
      <c r="F1564" s="27" t="str">
        <f>IFERROR(VLOOKUP(E1564,vlookup!D$2:E$331,2,FALSE),"")</f>
        <v/>
      </c>
      <c r="G1564" s="5"/>
      <c r="H1564" s="27" t="str">
        <f t="shared" si="242"/>
        <v/>
      </c>
      <c r="I1564" s="27" t="str">
        <f>IFERROR(VLOOKUP(H1564,vlookup!G$2:I$331,2,FALSE),"")</f>
        <v/>
      </c>
      <c r="J1564" s="27" t="str">
        <f>IFERROR(VLOOKUP(H1564,vlookup!G$2:I$331,3,FALSE),"")</f>
        <v/>
      </c>
      <c r="K1564" s="5"/>
      <c r="L1564" s="6"/>
      <c r="M1564" s="6"/>
      <c r="N1564" s="6"/>
      <c r="O1564" s="6"/>
      <c r="P1564" s="6"/>
      <c r="Q1564" s="14" t="str">
        <f t="shared" si="243"/>
        <v/>
      </c>
      <c r="R1564" s="5"/>
      <c r="S1564" s="6"/>
      <c r="T1564" s="6"/>
      <c r="U1564" s="5"/>
      <c r="V1564" s="45">
        <f t="shared" si="244"/>
        <v>0</v>
      </c>
      <c r="W1564" s="45">
        <f t="shared" si="245"/>
        <v>0</v>
      </c>
      <c r="X1564" s="45" t="e">
        <f t="shared" si="246"/>
        <v>#VALUE!</v>
      </c>
      <c r="Y1564" s="45">
        <f>IFERROR(VALUE(V1564),VLOOKUP(V1564,DayReplace[],2,0))</f>
        <v>0</v>
      </c>
      <c r="Z1564" s="45">
        <f>IF(V1564=0,1,
IF(OR(AND(COUNTIF(Table12[Normal and Leap Years],X1564),AA1564=3,Y1564=30),
AND(COUNTIF(Table9[MM Year],X1564),COUNTIF(Table13[Always 29-Day Months],AA1564),Y1564=30)),Y1564
-1,Y1564))</f>
        <v>1</v>
      </c>
      <c r="AA1564" s="45">
        <f>IFERROR(VALUE(W1564),VLOOKUP(W1564,MonthReplace[],2,0))</f>
        <v>0</v>
      </c>
      <c r="AB1564" s="45" t="e">
        <f>IF(COUNTIF(Table9[MM Year],X1564),VLOOKUP(AA1564,MonthSerial[],VLOOKUP(X1564,Table9[],3,0)+2,0),DATE(X1564,AA1564,0)-AC1564)</f>
        <v>#VALUE!</v>
      </c>
      <c r="AC1564" s="45" t="e">
        <f>IF(COUNTIF(Table9[MM Year],X1564),
VLOOKUP(X1564,Table9[],5,0),
DATE(X1564,1,0))</f>
        <v>#VALUE!</v>
      </c>
      <c r="AD1564" s="46" t="e">
        <f>IF(AA1564=0,DATE(YEAR(AC1564+1),7,16),
IF(V1564=0,IF(COUNTIF(Table9[MM Year],X1564),AC1564+AB1564+Z1564+15-DAY(AC1564+AB1564+Z1564+15)+16,AC1564+AB1564+Z1564-DAY(AC1564+AB1564+Z1564)+16),
IF(COUNTIF(Table9[MM Year],X1564),
IF(AC1564+AB1564+Z1564&lt;VLOOKUP(X1564,Table9[],7,0),AC1564
+AB1564+Z1564+VLOOKUP(X1564,Table9[],4,0),AC1564+AB1564+Z1564),AC1564
+AB1564+Z1564)))</f>
        <v>#VALUE!</v>
      </c>
      <c r="AE1564" s="42"/>
      <c r="AF1564" s="15" t="str">
        <f>IFERROR(IF(COUNTIF(Table9[MM Year],X1564),
IF(AD1564&lt;VLOOKUP(X1564,Table9[],7,0),AD1564
+VLOOKUP(X1564,Table9[],4,0),AD1564),AD1564
),"")</f>
        <v/>
      </c>
      <c r="AG1564" s="5"/>
      <c r="AH1564" s="5"/>
      <c r="AI1564" s="5"/>
      <c r="AJ1564" s="6"/>
      <c r="AK1564" s="6"/>
      <c r="AL1564" s="12" t="str">
        <f t="shared" si="247"/>
        <v/>
      </c>
      <c r="AM1564" s="5"/>
      <c r="AN1564" s="27" t="str">
        <f t="shared" si="248"/>
        <v/>
      </c>
      <c r="AO1564" s="5"/>
      <c r="AP1564" s="5"/>
      <c r="AQ1564" s="6"/>
      <c r="AR1564" s="12" t="str">
        <f t="shared" si="249"/>
        <v/>
      </c>
      <c r="AS1564" s="6"/>
      <c r="AT1564" s="5"/>
      <c r="AU1564" s="53"/>
      <c r="AV1564" s="53"/>
      <c r="AW1564" s="54"/>
      <c r="AX1564" s="15" t="str">
        <f t="shared" si="250"/>
        <v/>
      </c>
      <c r="AY1564" s="5"/>
      <c r="AZ1564" s="27" t="str">
        <f>IFERROR(VLOOKUP(AY1564,vlookup!A$2:I$331,2,FALSE),"")</f>
        <v/>
      </c>
      <c r="BA1564" s="27" t="str">
        <f>IFERROR(VLOOKUP(AY1564,vlookup!A$2:I$331,3,FALSE),"")</f>
        <v/>
      </c>
      <c r="BB1564" s="5"/>
      <c r="BC1564" s="27" t="str">
        <f>IFERROR(VLOOKUP(BB1564,vlookup!D$2:E$331,2,FALSE),"")</f>
        <v/>
      </c>
      <c r="BD1564" s="5"/>
      <c r="BE1564" s="27" t="str">
        <f t="shared" si="251"/>
        <v/>
      </c>
      <c r="BF1564" s="27" t="str">
        <f>IFERROR(VLOOKUP(BE1564,vlookup!G$2:I$331,2,FALSE),"")</f>
        <v/>
      </c>
      <c r="BG1564" s="27" t="str">
        <f>IFERROR(VLOOKUP(BE1564,vlookup!G$2:I$331,3,FALSE),"")</f>
        <v/>
      </c>
      <c r="BH1564" s="5"/>
      <c r="BI1564" s="6"/>
      <c r="BJ1564" s="6"/>
      <c r="BK1564" s="6"/>
      <c r="BL1564" s="6"/>
    </row>
    <row r="1565" spans="1:64">
      <c r="A1565" s="4"/>
      <c r="B1565" s="5"/>
      <c r="C1565" s="27" t="str">
        <f>IFERROR(VLOOKUP(B1565,vlookup!A$2:I$331,2,FALSE),"")</f>
        <v/>
      </c>
      <c r="D1565" s="27" t="str">
        <f>IFERROR(VLOOKUP(B1565,vlookup!A$2:I$331,3,FALSE),"")</f>
        <v/>
      </c>
      <c r="E1565" s="5"/>
      <c r="F1565" s="27" t="str">
        <f>IFERROR(VLOOKUP(E1565,vlookup!D$2:E$331,2,FALSE),"")</f>
        <v/>
      </c>
      <c r="G1565" s="5"/>
      <c r="H1565" s="27" t="str">
        <f t="shared" si="242"/>
        <v/>
      </c>
      <c r="I1565" s="27" t="str">
        <f>IFERROR(VLOOKUP(H1565,vlookup!G$2:I$331,2,FALSE),"")</f>
        <v/>
      </c>
      <c r="J1565" s="27" t="str">
        <f>IFERROR(VLOOKUP(H1565,vlookup!G$2:I$331,3,FALSE),"")</f>
        <v/>
      </c>
      <c r="K1565" s="5"/>
      <c r="L1565" s="6"/>
      <c r="M1565" s="6"/>
      <c r="N1565" s="6"/>
      <c r="O1565" s="6"/>
      <c r="P1565" s="6"/>
      <c r="Q1565" s="14" t="str">
        <f t="shared" si="243"/>
        <v/>
      </c>
      <c r="R1565" s="5"/>
      <c r="S1565" s="6"/>
      <c r="T1565" s="6"/>
      <c r="U1565" s="5"/>
      <c r="V1565" s="45">
        <f t="shared" si="244"/>
        <v>0</v>
      </c>
      <c r="W1565" s="45">
        <f t="shared" si="245"/>
        <v>0</v>
      </c>
      <c r="X1565" s="45" t="e">
        <f t="shared" si="246"/>
        <v>#VALUE!</v>
      </c>
      <c r="Y1565" s="45">
        <f>IFERROR(VALUE(V1565),VLOOKUP(V1565,DayReplace[],2,0))</f>
        <v>0</v>
      </c>
      <c r="Z1565" s="45">
        <f>IF(V1565=0,1,
IF(OR(AND(COUNTIF(Table12[Normal and Leap Years],X1565),AA1565=3,Y1565=30),
AND(COUNTIF(Table9[MM Year],X1565),COUNTIF(Table13[Always 29-Day Months],AA1565),Y1565=30)),Y1565
-1,Y1565))</f>
        <v>1</v>
      </c>
      <c r="AA1565" s="45">
        <f>IFERROR(VALUE(W1565),VLOOKUP(W1565,MonthReplace[],2,0))</f>
        <v>0</v>
      </c>
      <c r="AB1565" s="45" t="e">
        <f>IF(COUNTIF(Table9[MM Year],X1565),VLOOKUP(AA1565,MonthSerial[],VLOOKUP(X1565,Table9[],3,0)+2,0),DATE(X1565,AA1565,0)-AC1565)</f>
        <v>#VALUE!</v>
      </c>
      <c r="AC1565" s="45" t="e">
        <f>IF(COUNTIF(Table9[MM Year],X1565),
VLOOKUP(X1565,Table9[],5,0),
DATE(X1565,1,0))</f>
        <v>#VALUE!</v>
      </c>
      <c r="AD1565" s="46" t="e">
        <f>IF(AA1565=0,DATE(YEAR(AC1565+1),7,16),
IF(V1565=0,IF(COUNTIF(Table9[MM Year],X1565),AC1565+AB1565+Z1565+15-DAY(AC1565+AB1565+Z1565+15)+16,AC1565+AB1565+Z1565-DAY(AC1565+AB1565+Z1565)+16),
IF(COUNTIF(Table9[MM Year],X1565),
IF(AC1565+AB1565+Z1565&lt;VLOOKUP(X1565,Table9[],7,0),AC1565
+AB1565+Z1565+VLOOKUP(X1565,Table9[],4,0),AC1565+AB1565+Z1565),AC1565
+AB1565+Z1565)))</f>
        <v>#VALUE!</v>
      </c>
      <c r="AE1565" s="42"/>
      <c r="AF1565" s="15" t="str">
        <f>IFERROR(IF(COUNTIF(Table9[MM Year],X1565),
IF(AD1565&lt;VLOOKUP(X1565,Table9[],7,0),AD1565
+VLOOKUP(X1565,Table9[],4,0),AD1565),AD1565
),"")</f>
        <v/>
      </c>
      <c r="AG1565" s="5"/>
      <c r="AH1565" s="5"/>
      <c r="AI1565" s="5"/>
      <c r="AJ1565" s="6"/>
      <c r="AK1565" s="6"/>
      <c r="AL1565" s="12" t="str">
        <f t="shared" si="247"/>
        <v/>
      </c>
      <c r="AM1565" s="5"/>
      <c r="AN1565" s="27" t="str">
        <f t="shared" si="248"/>
        <v/>
      </c>
      <c r="AO1565" s="5"/>
      <c r="AP1565" s="5"/>
      <c r="AQ1565" s="6"/>
      <c r="AR1565" s="12" t="str">
        <f t="shared" si="249"/>
        <v/>
      </c>
      <c r="AS1565" s="6"/>
      <c r="AT1565" s="5"/>
      <c r="AU1565" s="53"/>
      <c r="AV1565" s="53"/>
      <c r="AW1565" s="54"/>
      <c r="AX1565" s="15" t="str">
        <f t="shared" si="250"/>
        <v/>
      </c>
      <c r="AY1565" s="5"/>
      <c r="AZ1565" s="27" t="str">
        <f>IFERROR(VLOOKUP(AY1565,vlookup!A$2:I$331,2,FALSE),"")</f>
        <v/>
      </c>
      <c r="BA1565" s="27" t="str">
        <f>IFERROR(VLOOKUP(AY1565,vlookup!A$2:I$331,3,FALSE),"")</f>
        <v/>
      </c>
      <c r="BB1565" s="5"/>
      <c r="BC1565" s="27" t="str">
        <f>IFERROR(VLOOKUP(BB1565,vlookup!D$2:E$331,2,FALSE),"")</f>
        <v/>
      </c>
      <c r="BD1565" s="5"/>
      <c r="BE1565" s="27" t="str">
        <f t="shared" si="251"/>
        <v/>
      </c>
      <c r="BF1565" s="27" t="str">
        <f>IFERROR(VLOOKUP(BE1565,vlookup!G$2:I$331,2,FALSE),"")</f>
        <v/>
      </c>
      <c r="BG1565" s="27" t="str">
        <f>IFERROR(VLOOKUP(BE1565,vlookup!G$2:I$331,3,FALSE),"")</f>
        <v/>
      </c>
      <c r="BH1565" s="5"/>
      <c r="BI1565" s="6"/>
      <c r="BJ1565" s="6"/>
      <c r="BK1565" s="6"/>
      <c r="BL1565" s="6"/>
    </row>
    <row r="1566" spans="1:64">
      <c r="A1566" s="4"/>
      <c r="B1566" s="5"/>
      <c r="C1566" s="27" t="str">
        <f>IFERROR(VLOOKUP(B1566,vlookup!A$2:I$331,2,FALSE),"")</f>
        <v/>
      </c>
      <c r="D1566" s="27" t="str">
        <f>IFERROR(VLOOKUP(B1566,vlookup!A$2:I$331,3,FALSE),"")</f>
        <v/>
      </c>
      <c r="E1566" s="5"/>
      <c r="F1566" s="27" t="str">
        <f>IFERROR(VLOOKUP(E1566,vlookup!D$2:E$331,2,FALSE),"")</f>
        <v/>
      </c>
      <c r="G1566" s="5"/>
      <c r="H1566" s="27" t="str">
        <f t="shared" si="242"/>
        <v/>
      </c>
      <c r="I1566" s="27" t="str">
        <f>IFERROR(VLOOKUP(H1566,vlookup!G$2:I$331,2,FALSE),"")</f>
        <v/>
      </c>
      <c r="J1566" s="27" t="str">
        <f>IFERROR(VLOOKUP(H1566,vlookup!G$2:I$331,3,FALSE),"")</f>
        <v/>
      </c>
      <c r="K1566" s="5"/>
      <c r="L1566" s="6"/>
      <c r="M1566" s="6"/>
      <c r="N1566" s="6"/>
      <c r="O1566" s="6"/>
      <c r="P1566" s="6"/>
      <c r="Q1566" s="14" t="str">
        <f t="shared" si="243"/>
        <v/>
      </c>
      <c r="R1566" s="5"/>
      <c r="S1566" s="6"/>
      <c r="T1566" s="6"/>
      <c r="U1566" s="5"/>
      <c r="V1566" s="45">
        <f t="shared" si="244"/>
        <v>0</v>
      </c>
      <c r="W1566" s="45">
        <f t="shared" si="245"/>
        <v>0</v>
      </c>
      <c r="X1566" s="45" t="e">
        <f t="shared" si="246"/>
        <v>#VALUE!</v>
      </c>
      <c r="Y1566" s="45">
        <f>IFERROR(VALUE(V1566),VLOOKUP(V1566,DayReplace[],2,0))</f>
        <v>0</v>
      </c>
      <c r="Z1566" s="45">
        <f>IF(V1566=0,1,
IF(OR(AND(COUNTIF(Table12[Normal and Leap Years],X1566),AA1566=3,Y1566=30),
AND(COUNTIF(Table9[MM Year],X1566),COUNTIF(Table13[Always 29-Day Months],AA1566),Y1566=30)),Y1566
-1,Y1566))</f>
        <v>1</v>
      </c>
      <c r="AA1566" s="45">
        <f>IFERROR(VALUE(W1566),VLOOKUP(W1566,MonthReplace[],2,0))</f>
        <v>0</v>
      </c>
      <c r="AB1566" s="45" t="e">
        <f>IF(COUNTIF(Table9[MM Year],X1566),VLOOKUP(AA1566,MonthSerial[],VLOOKUP(X1566,Table9[],3,0)+2,0),DATE(X1566,AA1566,0)-AC1566)</f>
        <v>#VALUE!</v>
      </c>
      <c r="AC1566" s="45" t="e">
        <f>IF(COUNTIF(Table9[MM Year],X1566),
VLOOKUP(X1566,Table9[],5,0),
DATE(X1566,1,0))</f>
        <v>#VALUE!</v>
      </c>
      <c r="AD1566" s="46" t="e">
        <f>IF(AA1566=0,DATE(YEAR(AC1566+1),7,16),
IF(V1566=0,IF(COUNTIF(Table9[MM Year],X1566),AC1566+AB1566+Z1566+15-DAY(AC1566+AB1566+Z1566+15)+16,AC1566+AB1566+Z1566-DAY(AC1566+AB1566+Z1566)+16),
IF(COUNTIF(Table9[MM Year],X1566),
IF(AC1566+AB1566+Z1566&lt;VLOOKUP(X1566,Table9[],7,0),AC1566
+AB1566+Z1566+VLOOKUP(X1566,Table9[],4,0),AC1566+AB1566+Z1566),AC1566
+AB1566+Z1566)))</f>
        <v>#VALUE!</v>
      </c>
      <c r="AE1566" s="42"/>
      <c r="AF1566" s="15" t="str">
        <f>IFERROR(IF(COUNTIF(Table9[MM Year],X1566),
IF(AD1566&lt;VLOOKUP(X1566,Table9[],7,0),AD1566
+VLOOKUP(X1566,Table9[],4,0),AD1566),AD1566
),"")</f>
        <v/>
      </c>
      <c r="AG1566" s="5"/>
      <c r="AH1566" s="5"/>
      <c r="AI1566" s="5"/>
      <c r="AJ1566" s="6"/>
      <c r="AK1566" s="6"/>
      <c r="AL1566" s="12" t="str">
        <f t="shared" si="247"/>
        <v/>
      </c>
      <c r="AM1566" s="5"/>
      <c r="AN1566" s="27" t="str">
        <f t="shared" si="248"/>
        <v/>
      </c>
      <c r="AO1566" s="5"/>
      <c r="AP1566" s="5"/>
      <c r="AQ1566" s="6"/>
      <c r="AR1566" s="12" t="str">
        <f t="shared" si="249"/>
        <v/>
      </c>
      <c r="AS1566" s="6"/>
      <c r="AT1566" s="5"/>
      <c r="AU1566" s="53"/>
      <c r="AV1566" s="53"/>
      <c r="AW1566" s="54"/>
      <c r="AX1566" s="15" t="str">
        <f t="shared" si="250"/>
        <v/>
      </c>
      <c r="AY1566" s="5"/>
      <c r="AZ1566" s="27" t="str">
        <f>IFERROR(VLOOKUP(AY1566,vlookup!A$2:I$331,2,FALSE),"")</f>
        <v/>
      </c>
      <c r="BA1566" s="27" t="str">
        <f>IFERROR(VLOOKUP(AY1566,vlookup!A$2:I$331,3,FALSE),"")</f>
        <v/>
      </c>
      <c r="BB1566" s="5"/>
      <c r="BC1566" s="27" t="str">
        <f>IFERROR(VLOOKUP(BB1566,vlookup!D$2:E$331,2,FALSE),"")</f>
        <v/>
      </c>
      <c r="BD1566" s="5"/>
      <c r="BE1566" s="27" t="str">
        <f t="shared" si="251"/>
        <v/>
      </c>
      <c r="BF1566" s="27" t="str">
        <f>IFERROR(VLOOKUP(BE1566,vlookup!G$2:I$331,2,FALSE),"")</f>
        <v/>
      </c>
      <c r="BG1566" s="27" t="str">
        <f>IFERROR(VLOOKUP(BE1566,vlookup!G$2:I$331,3,FALSE),"")</f>
        <v/>
      </c>
      <c r="BH1566" s="5"/>
      <c r="BI1566" s="6"/>
      <c r="BJ1566" s="6"/>
      <c r="BK1566" s="6"/>
      <c r="BL1566" s="6"/>
    </row>
    <row r="1567" spans="1:64">
      <c r="A1567" s="4"/>
      <c r="B1567" s="5"/>
      <c r="C1567" s="27" t="str">
        <f>IFERROR(VLOOKUP(B1567,vlookup!A$2:I$331,2,FALSE),"")</f>
        <v/>
      </c>
      <c r="D1567" s="27" t="str">
        <f>IFERROR(VLOOKUP(B1567,vlookup!A$2:I$331,3,FALSE),"")</f>
        <v/>
      </c>
      <c r="E1567" s="5"/>
      <c r="F1567" s="27" t="str">
        <f>IFERROR(VLOOKUP(E1567,vlookup!D$2:E$331,2,FALSE),"")</f>
        <v/>
      </c>
      <c r="G1567" s="5"/>
      <c r="H1567" s="27" t="str">
        <f t="shared" si="242"/>
        <v/>
      </c>
      <c r="I1567" s="27" t="str">
        <f>IFERROR(VLOOKUP(H1567,vlookup!G$2:I$331,2,FALSE),"")</f>
        <v/>
      </c>
      <c r="J1567" s="27" t="str">
        <f>IFERROR(VLOOKUP(H1567,vlookup!G$2:I$331,3,FALSE),"")</f>
        <v/>
      </c>
      <c r="K1567" s="5"/>
      <c r="L1567" s="6"/>
      <c r="M1567" s="6"/>
      <c r="N1567" s="6"/>
      <c r="O1567" s="6"/>
      <c r="P1567" s="6"/>
      <c r="Q1567" s="14" t="str">
        <f t="shared" si="243"/>
        <v/>
      </c>
      <c r="R1567" s="5"/>
      <c r="S1567" s="6"/>
      <c r="T1567" s="6"/>
      <c r="U1567" s="5"/>
      <c r="V1567" s="45">
        <f t="shared" si="244"/>
        <v>0</v>
      </c>
      <c r="W1567" s="45">
        <f t="shared" si="245"/>
        <v>0</v>
      </c>
      <c r="X1567" s="45" t="e">
        <f t="shared" si="246"/>
        <v>#VALUE!</v>
      </c>
      <c r="Y1567" s="45">
        <f>IFERROR(VALUE(V1567),VLOOKUP(V1567,DayReplace[],2,0))</f>
        <v>0</v>
      </c>
      <c r="Z1567" s="45">
        <f>IF(V1567=0,1,
IF(OR(AND(COUNTIF(Table12[Normal and Leap Years],X1567),AA1567=3,Y1567=30),
AND(COUNTIF(Table9[MM Year],X1567),COUNTIF(Table13[Always 29-Day Months],AA1567),Y1567=30)),Y1567
-1,Y1567))</f>
        <v>1</v>
      </c>
      <c r="AA1567" s="45">
        <f>IFERROR(VALUE(W1567),VLOOKUP(W1567,MonthReplace[],2,0))</f>
        <v>0</v>
      </c>
      <c r="AB1567" s="45" t="e">
        <f>IF(COUNTIF(Table9[MM Year],X1567),VLOOKUP(AA1567,MonthSerial[],VLOOKUP(X1567,Table9[],3,0)+2,0),DATE(X1567,AA1567,0)-AC1567)</f>
        <v>#VALUE!</v>
      </c>
      <c r="AC1567" s="45" t="e">
        <f>IF(COUNTIF(Table9[MM Year],X1567),
VLOOKUP(X1567,Table9[],5,0),
DATE(X1567,1,0))</f>
        <v>#VALUE!</v>
      </c>
      <c r="AD1567" s="46" t="e">
        <f>IF(AA1567=0,DATE(YEAR(AC1567+1),7,16),
IF(V1567=0,IF(COUNTIF(Table9[MM Year],X1567),AC1567+AB1567+Z1567+15-DAY(AC1567+AB1567+Z1567+15)+16,AC1567+AB1567+Z1567-DAY(AC1567+AB1567+Z1567)+16),
IF(COUNTIF(Table9[MM Year],X1567),
IF(AC1567+AB1567+Z1567&lt;VLOOKUP(X1567,Table9[],7,0),AC1567
+AB1567+Z1567+VLOOKUP(X1567,Table9[],4,0),AC1567+AB1567+Z1567),AC1567
+AB1567+Z1567)))</f>
        <v>#VALUE!</v>
      </c>
      <c r="AE1567" s="42"/>
      <c r="AF1567" s="15" t="str">
        <f>IFERROR(IF(COUNTIF(Table9[MM Year],X1567),
IF(AD1567&lt;VLOOKUP(X1567,Table9[],7,0),AD1567
+VLOOKUP(X1567,Table9[],4,0),AD1567),AD1567
),"")</f>
        <v/>
      </c>
      <c r="AG1567" s="5"/>
      <c r="AH1567" s="5"/>
      <c r="AI1567" s="5"/>
      <c r="AJ1567" s="6"/>
      <c r="AK1567" s="6"/>
      <c r="AL1567" s="12" t="str">
        <f t="shared" si="247"/>
        <v/>
      </c>
      <c r="AM1567" s="5"/>
      <c r="AN1567" s="27" t="str">
        <f t="shared" si="248"/>
        <v/>
      </c>
      <c r="AO1567" s="5"/>
      <c r="AP1567" s="5"/>
      <c r="AQ1567" s="6"/>
      <c r="AR1567" s="12" t="str">
        <f t="shared" si="249"/>
        <v/>
      </c>
      <c r="AS1567" s="6"/>
      <c r="AT1567" s="5"/>
      <c r="AU1567" s="53"/>
      <c r="AV1567" s="53"/>
      <c r="AW1567" s="54"/>
      <c r="AX1567" s="15" t="str">
        <f t="shared" si="250"/>
        <v/>
      </c>
      <c r="AY1567" s="5"/>
      <c r="AZ1567" s="27" t="str">
        <f>IFERROR(VLOOKUP(AY1567,vlookup!A$2:I$331,2,FALSE),"")</f>
        <v/>
      </c>
      <c r="BA1567" s="27" t="str">
        <f>IFERROR(VLOOKUP(AY1567,vlookup!A$2:I$331,3,FALSE),"")</f>
        <v/>
      </c>
      <c r="BB1567" s="5"/>
      <c r="BC1567" s="27" t="str">
        <f>IFERROR(VLOOKUP(BB1567,vlookup!D$2:E$331,2,FALSE),"")</f>
        <v/>
      </c>
      <c r="BD1567" s="5"/>
      <c r="BE1567" s="27" t="str">
        <f t="shared" si="251"/>
        <v/>
      </c>
      <c r="BF1567" s="27" t="str">
        <f>IFERROR(VLOOKUP(BE1567,vlookup!G$2:I$331,2,FALSE),"")</f>
        <v/>
      </c>
      <c r="BG1567" s="27" t="str">
        <f>IFERROR(VLOOKUP(BE1567,vlookup!G$2:I$331,3,FALSE),"")</f>
        <v/>
      </c>
      <c r="BH1567" s="5"/>
      <c r="BI1567" s="6"/>
      <c r="BJ1567" s="6"/>
      <c r="BK1567" s="6"/>
      <c r="BL1567" s="6"/>
    </row>
    <row r="1568" spans="1:64">
      <c r="A1568" s="4"/>
      <c r="B1568" s="5"/>
      <c r="C1568" s="27" t="str">
        <f>IFERROR(VLOOKUP(B1568,vlookup!A$2:I$331,2,FALSE),"")</f>
        <v/>
      </c>
      <c r="D1568" s="27" t="str">
        <f>IFERROR(VLOOKUP(B1568,vlookup!A$2:I$331,3,FALSE),"")</f>
        <v/>
      </c>
      <c r="E1568" s="5"/>
      <c r="F1568" s="27" t="str">
        <f>IFERROR(VLOOKUP(E1568,vlookup!D$2:E$331,2,FALSE),"")</f>
        <v/>
      </c>
      <c r="G1568" s="5"/>
      <c r="H1568" s="27" t="str">
        <f t="shared" si="242"/>
        <v/>
      </c>
      <c r="I1568" s="27" t="str">
        <f>IFERROR(VLOOKUP(H1568,vlookup!G$2:I$331,2,FALSE),"")</f>
        <v/>
      </c>
      <c r="J1568" s="27" t="str">
        <f>IFERROR(VLOOKUP(H1568,vlookup!G$2:I$331,3,FALSE),"")</f>
        <v/>
      </c>
      <c r="K1568" s="5"/>
      <c r="L1568" s="6"/>
      <c r="M1568" s="6"/>
      <c r="N1568" s="6"/>
      <c r="O1568" s="6"/>
      <c r="P1568" s="6"/>
      <c r="Q1568" s="14" t="str">
        <f t="shared" si="243"/>
        <v/>
      </c>
      <c r="R1568" s="5"/>
      <c r="S1568" s="6"/>
      <c r="T1568" s="6"/>
      <c r="U1568" s="5"/>
      <c r="V1568" s="45">
        <f t="shared" si="244"/>
        <v>0</v>
      </c>
      <c r="W1568" s="45">
        <f t="shared" si="245"/>
        <v>0</v>
      </c>
      <c r="X1568" s="45" t="e">
        <f t="shared" si="246"/>
        <v>#VALUE!</v>
      </c>
      <c r="Y1568" s="45">
        <f>IFERROR(VALUE(V1568),VLOOKUP(V1568,DayReplace[],2,0))</f>
        <v>0</v>
      </c>
      <c r="Z1568" s="45">
        <f>IF(V1568=0,1,
IF(OR(AND(COUNTIF(Table12[Normal and Leap Years],X1568),AA1568=3,Y1568=30),
AND(COUNTIF(Table9[MM Year],X1568),COUNTIF(Table13[Always 29-Day Months],AA1568),Y1568=30)),Y1568
-1,Y1568))</f>
        <v>1</v>
      </c>
      <c r="AA1568" s="45">
        <f>IFERROR(VALUE(W1568),VLOOKUP(W1568,MonthReplace[],2,0))</f>
        <v>0</v>
      </c>
      <c r="AB1568" s="45" t="e">
        <f>IF(COUNTIF(Table9[MM Year],X1568),VLOOKUP(AA1568,MonthSerial[],VLOOKUP(X1568,Table9[],3,0)+2,0),DATE(X1568,AA1568,0)-AC1568)</f>
        <v>#VALUE!</v>
      </c>
      <c r="AC1568" s="45" t="e">
        <f>IF(COUNTIF(Table9[MM Year],X1568),
VLOOKUP(X1568,Table9[],5,0),
DATE(X1568,1,0))</f>
        <v>#VALUE!</v>
      </c>
      <c r="AD1568" s="46" t="e">
        <f>IF(AA1568=0,DATE(YEAR(AC1568+1),7,16),
IF(V1568=0,IF(COUNTIF(Table9[MM Year],X1568),AC1568+AB1568+Z1568+15-DAY(AC1568+AB1568+Z1568+15)+16,AC1568+AB1568+Z1568-DAY(AC1568+AB1568+Z1568)+16),
IF(COUNTIF(Table9[MM Year],X1568),
IF(AC1568+AB1568+Z1568&lt;VLOOKUP(X1568,Table9[],7,0),AC1568
+AB1568+Z1568+VLOOKUP(X1568,Table9[],4,0),AC1568+AB1568+Z1568),AC1568
+AB1568+Z1568)))</f>
        <v>#VALUE!</v>
      </c>
      <c r="AE1568" s="42"/>
      <c r="AF1568" s="15" t="str">
        <f>IFERROR(IF(COUNTIF(Table9[MM Year],X1568),
IF(AD1568&lt;VLOOKUP(X1568,Table9[],7,0),AD1568
+VLOOKUP(X1568,Table9[],4,0),AD1568),AD1568
),"")</f>
        <v/>
      </c>
      <c r="AG1568" s="5"/>
      <c r="AH1568" s="5"/>
      <c r="AI1568" s="5"/>
      <c r="AJ1568" s="6"/>
      <c r="AK1568" s="6"/>
      <c r="AL1568" s="12" t="str">
        <f t="shared" si="247"/>
        <v/>
      </c>
      <c r="AM1568" s="5"/>
      <c r="AN1568" s="27" t="str">
        <f t="shared" si="248"/>
        <v/>
      </c>
      <c r="AO1568" s="5"/>
      <c r="AP1568" s="5"/>
      <c r="AQ1568" s="6"/>
      <c r="AR1568" s="12" t="str">
        <f t="shared" si="249"/>
        <v/>
      </c>
      <c r="AS1568" s="6"/>
      <c r="AT1568" s="5"/>
      <c r="AU1568" s="53"/>
      <c r="AV1568" s="53"/>
      <c r="AW1568" s="54"/>
      <c r="AX1568" s="15" t="str">
        <f t="shared" si="250"/>
        <v/>
      </c>
      <c r="AY1568" s="5"/>
      <c r="AZ1568" s="27" t="str">
        <f>IFERROR(VLOOKUP(AY1568,vlookup!A$2:I$331,2,FALSE),"")</f>
        <v/>
      </c>
      <c r="BA1568" s="27" t="str">
        <f>IFERROR(VLOOKUP(AY1568,vlookup!A$2:I$331,3,FALSE),"")</f>
        <v/>
      </c>
      <c r="BB1568" s="5"/>
      <c r="BC1568" s="27" t="str">
        <f>IFERROR(VLOOKUP(BB1568,vlookup!D$2:E$331,2,FALSE),"")</f>
        <v/>
      </c>
      <c r="BD1568" s="5"/>
      <c r="BE1568" s="27" t="str">
        <f t="shared" si="251"/>
        <v/>
      </c>
      <c r="BF1568" s="27" t="str">
        <f>IFERROR(VLOOKUP(BE1568,vlookup!G$2:I$331,2,FALSE),"")</f>
        <v/>
      </c>
      <c r="BG1568" s="27" t="str">
        <f>IFERROR(VLOOKUP(BE1568,vlookup!G$2:I$331,3,FALSE),"")</f>
        <v/>
      </c>
      <c r="BH1568" s="5"/>
      <c r="BI1568" s="6"/>
      <c r="BJ1568" s="6"/>
      <c r="BK1568" s="6"/>
      <c r="BL1568" s="6"/>
    </row>
    <row r="1569" spans="1:64">
      <c r="A1569" s="4"/>
      <c r="B1569" s="5"/>
      <c r="C1569" s="27" t="str">
        <f>IFERROR(VLOOKUP(B1569,vlookup!A$2:I$331,2,FALSE),"")</f>
        <v/>
      </c>
      <c r="D1569" s="27" t="str">
        <f>IFERROR(VLOOKUP(B1569,vlookup!A$2:I$331,3,FALSE),"")</f>
        <v/>
      </c>
      <c r="E1569" s="5"/>
      <c r="F1569" s="27" t="str">
        <f>IFERROR(VLOOKUP(E1569,vlookup!D$2:E$331,2,FALSE),"")</f>
        <v/>
      </c>
      <c r="G1569" s="5"/>
      <c r="H1569" s="27" t="str">
        <f t="shared" si="242"/>
        <v/>
      </c>
      <c r="I1569" s="27" t="str">
        <f>IFERROR(VLOOKUP(H1569,vlookup!G$2:I$331,2,FALSE),"")</f>
        <v/>
      </c>
      <c r="J1569" s="27" t="str">
        <f>IFERROR(VLOOKUP(H1569,vlookup!G$2:I$331,3,FALSE),"")</f>
        <v/>
      </c>
      <c r="K1569" s="5"/>
      <c r="L1569" s="6"/>
      <c r="M1569" s="6"/>
      <c r="N1569" s="6"/>
      <c r="O1569" s="6"/>
      <c r="P1569" s="6"/>
      <c r="Q1569" s="14" t="str">
        <f t="shared" si="243"/>
        <v/>
      </c>
      <c r="R1569" s="5"/>
      <c r="S1569" s="6"/>
      <c r="T1569" s="6"/>
      <c r="U1569" s="5"/>
      <c r="V1569" s="45">
        <f t="shared" si="244"/>
        <v>0</v>
      </c>
      <c r="W1569" s="45">
        <f t="shared" si="245"/>
        <v>0</v>
      </c>
      <c r="X1569" s="45" t="e">
        <f t="shared" si="246"/>
        <v>#VALUE!</v>
      </c>
      <c r="Y1569" s="45">
        <f>IFERROR(VALUE(V1569),VLOOKUP(V1569,DayReplace[],2,0))</f>
        <v>0</v>
      </c>
      <c r="Z1569" s="45">
        <f>IF(V1569=0,1,
IF(OR(AND(COUNTIF(Table12[Normal and Leap Years],X1569),AA1569=3,Y1569=30),
AND(COUNTIF(Table9[MM Year],X1569),COUNTIF(Table13[Always 29-Day Months],AA1569),Y1569=30)),Y1569
-1,Y1569))</f>
        <v>1</v>
      </c>
      <c r="AA1569" s="45">
        <f>IFERROR(VALUE(W1569),VLOOKUP(W1569,MonthReplace[],2,0))</f>
        <v>0</v>
      </c>
      <c r="AB1569" s="45" t="e">
        <f>IF(COUNTIF(Table9[MM Year],X1569),VLOOKUP(AA1569,MonthSerial[],VLOOKUP(X1569,Table9[],3,0)+2,0),DATE(X1569,AA1569,0)-AC1569)</f>
        <v>#VALUE!</v>
      </c>
      <c r="AC1569" s="45" t="e">
        <f>IF(COUNTIF(Table9[MM Year],X1569),
VLOOKUP(X1569,Table9[],5,0),
DATE(X1569,1,0))</f>
        <v>#VALUE!</v>
      </c>
      <c r="AD1569" s="46" t="e">
        <f>IF(AA1569=0,DATE(YEAR(AC1569+1),7,16),
IF(V1569=0,IF(COUNTIF(Table9[MM Year],X1569),AC1569+AB1569+Z1569+15-DAY(AC1569+AB1569+Z1569+15)+16,AC1569+AB1569+Z1569-DAY(AC1569+AB1569+Z1569)+16),
IF(COUNTIF(Table9[MM Year],X1569),
IF(AC1569+AB1569+Z1569&lt;VLOOKUP(X1569,Table9[],7,0),AC1569
+AB1569+Z1569+VLOOKUP(X1569,Table9[],4,0),AC1569+AB1569+Z1569),AC1569
+AB1569+Z1569)))</f>
        <v>#VALUE!</v>
      </c>
      <c r="AE1569" s="42"/>
      <c r="AF1569" s="15" t="str">
        <f>IFERROR(IF(COUNTIF(Table9[MM Year],X1569),
IF(AD1569&lt;VLOOKUP(X1569,Table9[],7,0),AD1569
+VLOOKUP(X1569,Table9[],4,0),AD1569),AD1569
),"")</f>
        <v/>
      </c>
      <c r="AG1569" s="5"/>
      <c r="AH1569" s="5"/>
      <c r="AI1569" s="5"/>
      <c r="AJ1569" s="6"/>
      <c r="AK1569" s="6"/>
      <c r="AL1569" s="12" t="str">
        <f t="shared" si="247"/>
        <v/>
      </c>
      <c r="AM1569" s="5"/>
      <c r="AN1569" s="27" t="str">
        <f t="shared" si="248"/>
        <v/>
      </c>
      <c r="AO1569" s="5"/>
      <c r="AP1569" s="5"/>
      <c r="AQ1569" s="6"/>
      <c r="AR1569" s="12" t="str">
        <f t="shared" si="249"/>
        <v/>
      </c>
      <c r="AS1569" s="6"/>
      <c r="AT1569" s="5"/>
      <c r="AU1569" s="53"/>
      <c r="AV1569" s="53"/>
      <c r="AW1569" s="54"/>
      <c r="AX1569" s="15" t="str">
        <f t="shared" si="250"/>
        <v/>
      </c>
      <c r="AY1569" s="5"/>
      <c r="AZ1569" s="27" t="str">
        <f>IFERROR(VLOOKUP(AY1569,vlookup!A$2:I$331,2,FALSE),"")</f>
        <v/>
      </c>
      <c r="BA1569" s="27" t="str">
        <f>IFERROR(VLOOKUP(AY1569,vlookup!A$2:I$331,3,FALSE),"")</f>
        <v/>
      </c>
      <c r="BB1569" s="5"/>
      <c r="BC1569" s="27" t="str">
        <f>IFERROR(VLOOKUP(BB1569,vlookup!D$2:E$331,2,FALSE),"")</f>
        <v/>
      </c>
      <c r="BD1569" s="5"/>
      <c r="BE1569" s="27" t="str">
        <f t="shared" si="251"/>
        <v/>
      </c>
      <c r="BF1569" s="27" t="str">
        <f>IFERROR(VLOOKUP(BE1569,vlookup!G$2:I$331,2,FALSE),"")</f>
        <v/>
      </c>
      <c r="BG1569" s="27" t="str">
        <f>IFERROR(VLOOKUP(BE1569,vlookup!G$2:I$331,3,FALSE),"")</f>
        <v/>
      </c>
      <c r="BH1569" s="5"/>
      <c r="BI1569" s="6"/>
      <c r="BJ1569" s="6"/>
      <c r="BK1569" s="6"/>
      <c r="BL1569" s="6"/>
    </row>
    <row r="1570" spans="1:64">
      <c r="A1570" s="4"/>
      <c r="B1570" s="5"/>
      <c r="C1570" s="27" t="str">
        <f>IFERROR(VLOOKUP(B1570,vlookup!A$2:I$331,2,FALSE),"")</f>
        <v/>
      </c>
      <c r="D1570" s="27" t="str">
        <f>IFERROR(VLOOKUP(B1570,vlookup!A$2:I$331,3,FALSE),"")</f>
        <v/>
      </c>
      <c r="E1570" s="5"/>
      <c r="F1570" s="27" t="str">
        <f>IFERROR(VLOOKUP(E1570,vlookup!D$2:E$331,2,FALSE),"")</f>
        <v/>
      </c>
      <c r="G1570" s="5"/>
      <c r="H1570" s="27" t="str">
        <f t="shared" si="242"/>
        <v/>
      </c>
      <c r="I1570" s="27" t="str">
        <f>IFERROR(VLOOKUP(H1570,vlookup!G$2:I$331,2,FALSE),"")</f>
        <v/>
      </c>
      <c r="J1570" s="27" t="str">
        <f>IFERROR(VLOOKUP(H1570,vlookup!G$2:I$331,3,FALSE),"")</f>
        <v/>
      </c>
      <c r="K1570" s="5"/>
      <c r="L1570" s="6"/>
      <c r="M1570" s="6"/>
      <c r="N1570" s="6"/>
      <c r="O1570" s="6"/>
      <c r="P1570" s="6"/>
      <c r="Q1570" s="14" t="str">
        <f t="shared" si="243"/>
        <v/>
      </c>
      <c r="R1570" s="5"/>
      <c r="S1570" s="6"/>
      <c r="T1570" s="6"/>
      <c r="U1570" s="5"/>
      <c r="V1570" s="45">
        <f t="shared" si="244"/>
        <v>0</v>
      </c>
      <c r="W1570" s="45">
        <f t="shared" si="245"/>
        <v>0</v>
      </c>
      <c r="X1570" s="45" t="e">
        <f t="shared" si="246"/>
        <v>#VALUE!</v>
      </c>
      <c r="Y1570" s="45">
        <f>IFERROR(VALUE(V1570),VLOOKUP(V1570,DayReplace[],2,0))</f>
        <v>0</v>
      </c>
      <c r="Z1570" s="45">
        <f>IF(V1570=0,1,
IF(OR(AND(COUNTIF(Table12[Normal and Leap Years],X1570),AA1570=3,Y1570=30),
AND(COUNTIF(Table9[MM Year],X1570),COUNTIF(Table13[Always 29-Day Months],AA1570),Y1570=30)),Y1570
-1,Y1570))</f>
        <v>1</v>
      </c>
      <c r="AA1570" s="45">
        <f>IFERROR(VALUE(W1570),VLOOKUP(W1570,MonthReplace[],2,0))</f>
        <v>0</v>
      </c>
      <c r="AB1570" s="45" t="e">
        <f>IF(COUNTIF(Table9[MM Year],X1570),VLOOKUP(AA1570,MonthSerial[],VLOOKUP(X1570,Table9[],3,0)+2,0),DATE(X1570,AA1570,0)-AC1570)</f>
        <v>#VALUE!</v>
      </c>
      <c r="AC1570" s="45" t="e">
        <f>IF(COUNTIF(Table9[MM Year],X1570),
VLOOKUP(X1570,Table9[],5,0),
DATE(X1570,1,0))</f>
        <v>#VALUE!</v>
      </c>
      <c r="AD1570" s="46" t="e">
        <f>IF(AA1570=0,DATE(YEAR(AC1570+1),7,16),
IF(V1570=0,IF(COUNTIF(Table9[MM Year],X1570),AC1570+AB1570+Z1570+15-DAY(AC1570+AB1570+Z1570+15)+16,AC1570+AB1570+Z1570-DAY(AC1570+AB1570+Z1570)+16),
IF(COUNTIF(Table9[MM Year],X1570),
IF(AC1570+AB1570+Z1570&lt;VLOOKUP(X1570,Table9[],7,0),AC1570
+AB1570+Z1570+VLOOKUP(X1570,Table9[],4,0),AC1570+AB1570+Z1570),AC1570
+AB1570+Z1570)))</f>
        <v>#VALUE!</v>
      </c>
      <c r="AE1570" s="42"/>
      <c r="AF1570" s="15" t="str">
        <f>IFERROR(IF(COUNTIF(Table9[MM Year],X1570),
IF(AD1570&lt;VLOOKUP(X1570,Table9[],7,0),AD1570
+VLOOKUP(X1570,Table9[],4,0),AD1570),AD1570
),"")</f>
        <v/>
      </c>
      <c r="AG1570" s="5"/>
      <c r="AH1570" s="5"/>
      <c r="AI1570" s="5"/>
      <c r="AJ1570" s="6"/>
      <c r="AK1570" s="6"/>
      <c r="AL1570" s="12" t="str">
        <f t="shared" si="247"/>
        <v/>
      </c>
      <c r="AM1570" s="5"/>
      <c r="AN1570" s="27" t="str">
        <f t="shared" si="248"/>
        <v/>
      </c>
      <c r="AO1570" s="5"/>
      <c r="AP1570" s="5"/>
      <c r="AQ1570" s="6"/>
      <c r="AR1570" s="12" t="str">
        <f t="shared" si="249"/>
        <v/>
      </c>
      <c r="AS1570" s="6"/>
      <c r="AT1570" s="5"/>
      <c r="AU1570" s="53"/>
      <c r="AV1570" s="53"/>
      <c r="AW1570" s="54"/>
      <c r="AX1570" s="15" t="str">
        <f t="shared" si="250"/>
        <v/>
      </c>
      <c r="AY1570" s="5"/>
      <c r="AZ1570" s="27" t="str">
        <f>IFERROR(VLOOKUP(AY1570,vlookup!A$2:I$331,2,FALSE),"")</f>
        <v/>
      </c>
      <c r="BA1570" s="27" t="str">
        <f>IFERROR(VLOOKUP(AY1570,vlookup!A$2:I$331,3,FALSE),"")</f>
        <v/>
      </c>
      <c r="BB1570" s="5"/>
      <c r="BC1570" s="27" t="str">
        <f>IFERROR(VLOOKUP(BB1570,vlookup!D$2:E$331,2,FALSE),"")</f>
        <v/>
      </c>
      <c r="BD1570" s="5"/>
      <c r="BE1570" s="27" t="str">
        <f t="shared" si="251"/>
        <v/>
      </c>
      <c r="BF1570" s="27" t="str">
        <f>IFERROR(VLOOKUP(BE1570,vlookup!G$2:I$331,2,FALSE),"")</f>
        <v/>
      </c>
      <c r="BG1570" s="27" t="str">
        <f>IFERROR(VLOOKUP(BE1570,vlookup!G$2:I$331,3,FALSE),"")</f>
        <v/>
      </c>
      <c r="BH1570" s="5"/>
      <c r="BI1570" s="6"/>
      <c r="BJ1570" s="6"/>
      <c r="BK1570" s="6"/>
      <c r="BL1570" s="6"/>
    </row>
    <row r="1571" spans="1:64">
      <c r="A1571" s="4"/>
      <c r="B1571" s="5"/>
      <c r="C1571" s="27" t="str">
        <f>IFERROR(VLOOKUP(B1571,vlookup!A$2:I$331,2,FALSE),"")</f>
        <v/>
      </c>
      <c r="D1571" s="27" t="str">
        <f>IFERROR(VLOOKUP(B1571,vlookup!A$2:I$331,3,FALSE),"")</f>
        <v/>
      </c>
      <c r="E1571" s="5"/>
      <c r="F1571" s="27" t="str">
        <f>IFERROR(VLOOKUP(E1571,vlookup!D$2:E$331,2,FALSE),"")</f>
        <v/>
      </c>
      <c r="G1571" s="5"/>
      <c r="H1571" s="27" t="str">
        <f t="shared" si="242"/>
        <v/>
      </c>
      <c r="I1571" s="27" t="str">
        <f>IFERROR(VLOOKUP(H1571,vlookup!G$2:I$331,2,FALSE),"")</f>
        <v/>
      </c>
      <c r="J1571" s="27" t="str">
        <f>IFERROR(VLOOKUP(H1571,vlookup!G$2:I$331,3,FALSE),"")</f>
        <v/>
      </c>
      <c r="K1571" s="5"/>
      <c r="L1571" s="6"/>
      <c r="M1571" s="6"/>
      <c r="N1571" s="6"/>
      <c r="O1571" s="6"/>
      <c r="P1571" s="6"/>
      <c r="Q1571" s="14" t="str">
        <f t="shared" si="243"/>
        <v/>
      </c>
      <c r="R1571" s="5"/>
      <c r="S1571" s="6"/>
      <c r="T1571" s="6"/>
      <c r="U1571" s="5"/>
      <c r="V1571" s="45">
        <f t="shared" si="244"/>
        <v>0</v>
      </c>
      <c r="W1571" s="45">
        <f t="shared" si="245"/>
        <v>0</v>
      </c>
      <c r="X1571" s="45" t="e">
        <f t="shared" si="246"/>
        <v>#VALUE!</v>
      </c>
      <c r="Y1571" s="45">
        <f>IFERROR(VALUE(V1571),VLOOKUP(V1571,DayReplace[],2,0))</f>
        <v>0</v>
      </c>
      <c r="Z1571" s="45">
        <f>IF(V1571=0,1,
IF(OR(AND(COUNTIF(Table12[Normal and Leap Years],X1571),AA1571=3,Y1571=30),
AND(COUNTIF(Table9[MM Year],X1571),COUNTIF(Table13[Always 29-Day Months],AA1571),Y1571=30)),Y1571
-1,Y1571))</f>
        <v>1</v>
      </c>
      <c r="AA1571" s="45">
        <f>IFERROR(VALUE(W1571),VLOOKUP(W1571,MonthReplace[],2,0))</f>
        <v>0</v>
      </c>
      <c r="AB1571" s="45" t="e">
        <f>IF(COUNTIF(Table9[MM Year],X1571),VLOOKUP(AA1571,MonthSerial[],VLOOKUP(X1571,Table9[],3,0)+2,0),DATE(X1571,AA1571,0)-AC1571)</f>
        <v>#VALUE!</v>
      </c>
      <c r="AC1571" s="45" t="e">
        <f>IF(COUNTIF(Table9[MM Year],X1571),
VLOOKUP(X1571,Table9[],5,0),
DATE(X1571,1,0))</f>
        <v>#VALUE!</v>
      </c>
      <c r="AD1571" s="46" t="e">
        <f>IF(AA1571=0,DATE(YEAR(AC1571+1),7,16),
IF(V1571=0,IF(COUNTIF(Table9[MM Year],X1571),AC1571+AB1571+Z1571+15-DAY(AC1571+AB1571+Z1571+15)+16,AC1571+AB1571+Z1571-DAY(AC1571+AB1571+Z1571)+16),
IF(COUNTIF(Table9[MM Year],X1571),
IF(AC1571+AB1571+Z1571&lt;VLOOKUP(X1571,Table9[],7,0),AC1571
+AB1571+Z1571+VLOOKUP(X1571,Table9[],4,0),AC1571+AB1571+Z1571),AC1571
+AB1571+Z1571)))</f>
        <v>#VALUE!</v>
      </c>
      <c r="AE1571" s="42"/>
      <c r="AF1571" s="15" t="str">
        <f>IFERROR(IF(COUNTIF(Table9[MM Year],X1571),
IF(AD1571&lt;VLOOKUP(X1571,Table9[],7,0),AD1571
+VLOOKUP(X1571,Table9[],4,0),AD1571),AD1571
),"")</f>
        <v/>
      </c>
      <c r="AG1571" s="5"/>
      <c r="AH1571" s="5"/>
      <c r="AI1571" s="5"/>
      <c r="AJ1571" s="6"/>
      <c r="AK1571" s="6"/>
      <c r="AL1571" s="12" t="str">
        <f t="shared" si="247"/>
        <v/>
      </c>
      <c r="AM1571" s="5"/>
      <c r="AN1571" s="27" t="str">
        <f t="shared" si="248"/>
        <v/>
      </c>
      <c r="AO1571" s="5"/>
      <c r="AP1571" s="5"/>
      <c r="AQ1571" s="6"/>
      <c r="AR1571" s="12" t="str">
        <f t="shared" si="249"/>
        <v/>
      </c>
      <c r="AS1571" s="6"/>
      <c r="AT1571" s="5"/>
      <c r="AU1571" s="53"/>
      <c r="AV1571" s="53"/>
      <c r="AW1571" s="54"/>
      <c r="AX1571" s="15" t="str">
        <f t="shared" si="250"/>
        <v/>
      </c>
      <c r="AY1571" s="5"/>
      <c r="AZ1571" s="27" t="str">
        <f>IFERROR(VLOOKUP(AY1571,vlookup!A$2:I$331,2,FALSE),"")</f>
        <v/>
      </c>
      <c r="BA1571" s="27" t="str">
        <f>IFERROR(VLOOKUP(AY1571,vlookup!A$2:I$331,3,FALSE),"")</f>
        <v/>
      </c>
      <c r="BB1571" s="5"/>
      <c r="BC1571" s="27" t="str">
        <f>IFERROR(VLOOKUP(BB1571,vlookup!D$2:E$331,2,FALSE),"")</f>
        <v/>
      </c>
      <c r="BD1571" s="5"/>
      <c r="BE1571" s="27" t="str">
        <f t="shared" si="251"/>
        <v/>
      </c>
      <c r="BF1571" s="27" t="str">
        <f>IFERROR(VLOOKUP(BE1571,vlookup!G$2:I$331,2,FALSE),"")</f>
        <v/>
      </c>
      <c r="BG1571" s="27" t="str">
        <f>IFERROR(VLOOKUP(BE1571,vlookup!G$2:I$331,3,FALSE),"")</f>
        <v/>
      </c>
      <c r="BH1571" s="5"/>
      <c r="BI1571" s="6"/>
      <c r="BJ1571" s="6"/>
      <c r="BK1571" s="6"/>
      <c r="BL1571" s="6"/>
    </row>
    <row r="1572" spans="1:64">
      <c r="A1572" s="4"/>
      <c r="B1572" s="5"/>
      <c r="C1572" s="27" t="str">
        <f>IFERROR(VLOOKUP(B1572,vlookup!A$2:I$331,2,FALSE),"")</f>
        <v/>
      </c>
      <c r="D1572" s="27" t="str">
        <f>IFERROR(VLOOKUP(B1572,vlookup!A$2:I$331,3,FALSE),"")</f>
        <v/>
      </c>
      <c r="E1572" s="5"/>
      <c r="F1572" s="27" t="str">
        <f>IFERROR(VLOOKUP(E1572,vlookup!D$2:E$331,2,FALSE),"")</f>
        <v/>
      </c>
      <c r="G1572" s="5"/>
      <c r="H1572" s="27" t="str">
        <f t="shared" si="242"/>
        <v/>
      </c>
      <c r="I1572" s="27" t="str">
        <f>IFERROR(VLOOKUP(H1572,vlookup!G$2:I$331,2,FALSE),"")</f>
        <v/>
      </c>
      <c r="J1572" s="27" t="str">
        <f>IFERROR(VLOOKUP(H1572,vlookup!G$2:I$331,3,FALSE),"")</f>
        <v/>
      </c>
      <c r="K1572" s="5"/>
      <c r="L1572" s="6"/>
      <c r="M1572" s="6"/>
      <c r="N1572" s="6"/>
      <c r="O1572" s="6"/>
      <c r="P1572" s="6"/>
      <c r="Q1572" s="14" t="str">
        <f t="shared" si="243"/>
        <v/>
      </c>
      <c r="R1572" s="5"/>
      <c r="S1572" s="6"/>
      <c r="T1572" s="6"/>
      <c r="U1572" s="5"/>
      <c r="V1572" s="45">
        <f t="shared" si="244"/>
        <v>0</v>
      </c>
      <c r="W1572" s="45">
        <f t="shared" si="245"/>
        <v>0</v>
      </c>
      <c r="X1572" s="45" t="e">
        <f t="shared" si="246"/>
        <v>#VALUE!</v>
      </c>
      <c r="Y1572" s="45">
        <f>IFERROR(VALUE(V1572),VLOOKUP(V1572,DayReplace[],2,0))</f>
        <v>0</v>
      </c>
      <c r="Z1572" s="45">
        <f>IF(V1572=0,1,
IF(OR(AND(COUNTIF(Table12[Normal and Leap Years],X1572),AA1572=3,Y1572=30),
AND(COUNTIF(Table9[MM Year],X1572),COUNTIF(Table13[Always 29-Day Months],AA1572),Y1572=30)),Y1572
-1,Y1572))</f>
        <v>1</v>
      </c>
      <c r="AA1572" s="45">
        <f>IFERROR(VALUE(W1572),VLOOKUP(W1572,MonthReplace[],2,0))</f>
        <v>0</v>
      </c>
      <c r="AB1572" s="45" t="e">
        <f>IF(COUNTIF(Table9[MM Year],X1572),VLOOKUP(AA1572,MonthSerial[],VLOOKUP(X1572,Table9[],3,0)+2,0),DATE(X1572,AA1572,0)-AC1572)</f>
        <v>#VALUE!</v>
      </c>
      <c r="AC1572" s="45" t="e">
        <f>IF(COUNTIF(Table9[MM Year],X1572),
VLOOKUP(X1572,Table9[],5,0),
DATE(X1572,1,0))</f>
        <v>#VALUE!</v>
      </c>
      <c r="AD1572" s="46" t="e">
        <f>IF(AA1572=0,DATE(YEAR(AC1572+1),7,16),
IF(V1572=0,IF(COUNTIF(Table9[MM Year],X1572),AC1572+AB1572+Z1572+15-DAY(AC1572+AB1572+Z1572+15)+16,AC1572+AB1572+Z1572-DAY(AC1572+AB1572+Z1572)+16),
IF(COUNTIF(Table9[MM Year],X1572),
IF(AC1572+AB1572+Z1572&lt;VLOOKUP(X1572,Table9[],7,0),AC1572
+AB1572+Z1572+VLOOKUP(X1572,Table9[],4,0),AC1572+AB1572+Z1572),AC1572
+AB1572+Z1572)))</f>
        <v>#VALUE!</v>
      </c>
      <c r="AE1572" s="42"/>
      <c r="AF1572" s="15" t="str">
        <f>IFERROR(IF(COUNTIF(Table9[MM Year],X1572),
IF(AD1572&lt;VLOOKUP(X1572,Table9[],7,0),AD1572
+VLOOKUP(X1572,Table9[],4,0),AD1572),AD1572
),"")</f>
        <v/>
      </c>
      <c r="AG1572" s="5"/>
      <c r="AH1572" s="5"/>
      <c r="AI1572" s="5"/>
      <c r="AJ1572" s="6"/>
      <c r="AK1572" s="6"/>
      <c r="AL1572" s="12" t="str">
        <f t="shared" si="247"/>
        <v/>
      </c>
      <c r="AM1572" s="5"/>
      <c r="AN1572" s="27" t="str">
        <f t="shared" si="248"/>
        <v/>
      </c>
      <c r="AO1572" s="5"/>
      <c r="AP1572" s="5"/>
      <c r="AQ1572" s="6"/>
      <c r="AR1572" s="12" t="str">
        <f t="shared" si="249"/>
        <v/>
      </c>
      <c r="AS1572" s="6"/>
      <c r="AT1572" s="5"/>
      <c r="AU1572" s="53"/>
      <c r="AV1572" s="53"/>
      <c r="AW1572" s="54"/>
      <c r="AX1572" s="15" t="str">
        <f t="shared" si="250"/>
        <v/>
      </c>
      <c r="AY1572" s="5"/>
      <c r="AZ1572" s="27" t="str">
        <f>IFERROR(VLOOKUP(AY1572,vlookup!A$2:I$331,2,FALSE),"")</f>
        <v/>
      </c>
      <c r="BA1572" s="27" t="str">
        <f>IFERROR(VLOOKUP(AY1572,vlookup!A$2:I$331,3,FALSE),"")</f>
        <v/>
      </c>
      <c r="BB1572" s="5"/>
      <c r="BC1572" s="27" t="str">
        <f>IFERROR(VLOOKUP(BB1572,vlookup!D$2:E$331,2,FALSE),"")</f>
        <v/>
      </c>
      <c r="BD1572" s="5"/>
      <c r="BE1572" s="27" t="str">
        <f t="shared" si="251"/>
        <v/>
      </c>
      <c r="BF1572" s="27" t="str">
        <f>IFERROR(VLOOKUP(BE1572,vlookup!G$2:I$331,2,FALSE),"")</f>
        <v/>
      </c>
      <c r="BG1572" s="27" t="str">
        <f>IFERROR(VLOOKUP(BE1572,vlookup!G$2:I$331,3,FALSE),"")</f>
        <v/>
      </c>
      <c r="BH1572" s="5"/>
      <c r="BI1572" s="6"/>
      <c r="BJ1572" s="6"/>
      <c r="BK1572" s="6"/>
      <c r="BL1572" s="6"/>
    </row>
    <row r="1573" spans="1:64">
      <c r="A1573" s="4"/>
      <c r="B1573" s="5"/>
      <c r="C1573" s="27" t="str">
        <f>IFERROR(VLOOKUP(B1573,vlookup!A$2:I$331,2,FALSE),"")</f>
        <v/>
      </c>
      <c r="D1573" s="27" t="str">
        <f>IFERROR(VLOOKUP(B1573,vlookup!A$2:I$331,3,FALSE),"")</f>
        <v/>
      </c>
      <c r="E1573" s="5"/>
      <c r="F1573" s="27" t="str">
        <f>IFERROR(VLOOKUP(E1573,vlookup!D$2:E$331,2,FALSE),"")</f>
        <v/>
      </c>
      <c r="G1573" s="5"/>
      <c r="H1573" s="27" t="str">
        <f t="shared" si="242"/>
        <v/>
      </c>
      <c r="I1573" s="27" t="str">
        <f>IFERROR(VLOOKUP(H1573,vlookup!G$2:I$331,2,FALSE),"")</f>
        <v/>
      </c>
      <c r="J1573" s="27" t="str">
        <f>IFERROR(VLOOKUP(H1573,vlookup!G$2:I$331,3,FALSE),"")</f>
        <v/>
      </c>
      <c r="K1573" s="5"/>
      <c r="L1573" s="6"/>
      <c r="M1573" s="6"/>
      <c r="N1573" s="6"/>
      <c r="O1573" s="6"/>
      <c r="P1573" s="6"/>
      <c r="Q1573" s="14" t="str">
        <f t="shared" si="243"/>
        <v/>
      </c>
      <c r="R1573" s="5"/>
      <c r="S1573" s="6"/>
      <c r="T1573" s="6"/>
      <c r="U1573" s="5"/>
      <c r="V1573" s="45">
        <f t="shared" si="244"/>
        <v>0</v>
      </c>
      <c r="W1573" s="45">
        <f t="shared" si="245"/>
        <v>0</v>
      </c>
      <c r="X1573" s="45" t="e">
        <f t="shared" si="246"/>
        <v>#VALUE!</v>
      </c>
      <c r="Y1573" s="45">
        <f>IFERROR(VALUE(V1573),VLOOKUP(V1573,DayReplace[],2,0))</f>
        <v>0</v>
      </c>
      <c r="Z1573" s="45">
        <f>IF(V1573=0,1,
IF(OR(AND(COUNTIF(Table12[Normal and Leap Years],X1573),AA1573=3,Y1573=30),
AND(COUNTIF(Table9[MM Year],X1573),COUNTIF(Table13[Always 29-Day Months],AA1573),Y1573=30)),Y1573
-1,Y1573))</f>
        <v>1</v>
      </c>
      <c r="AA1573" s="45">
        <f>IFERROR(VALUE(W1573),VLOOKUP(W1573,MonthReplace[],2,0))</f>
        <v>0</v>
      </c>
      <c r="AB1573" s="45" t="e">
        <f>IF(COUNTIF(Table9[MM Year],X1573),VLOOKUP(AA1573,MonthSerial[],VLOOKUP(X1573,Table9[],3,0)+2,0),DATE(X1573,AA1573,0)-AC1573)</f>
        <v>#VALUE!</v>
      </c>
      <c r="AC1573" s="45" t="e">
        <f>IF(COUNTIF(Table9[MM Year],X1573),
VLOOKUP(X1573,Table9[],5,0),
DATE(X1573,1,0))</f>
        <v>#VALUE!</v>
      </c>
      <c r="AD1573" s="46" t="e">
        <f>IF(AA1573=0,DATE(YEAR(AC1573+1),7,16),
IF(V1573=0,IF(COUNTIF(Table9[MM Year],X1573),AC1573+AB1573+Z1573+15-DAY(AC1573+AB1573+Z1573+15)+16,AC1573+AB1573+Z1573-DAY(AC1573+AB1573+Z1573)+16),
IF(COUNTIF(Table9[MM Year],X1573),
IF(AC1573+AB1573+Z1573&lt;VLOOKUP(X1573,Table9[],7,0),AC1573
+AB1573+Z1573+VLOOKUP(X1573,Table9[],4,0),AC1573+AB1573+Z1573),AC1573
+AB1573+Z1573)))</f>
        <v>#VALUE!</v>
      </c>
      <c r="AE1573" s="42"/>
      <c r="AF1573" s="15" t="str">
        <f>IFERROR(IF(COUNTIF(Table9[MM Year],X1573),
IF(AD1573&lt;VLOOKUP(X1573,Table9[],7,0),AD1573
+VLOOKUP(X1573,Table9[],4,0),AD1573),AD1573
),"")</f>
        <v/>
      </c>
      <c r="AG1573" s="5"/>
      <c r="AH1573" s="5"/>
      <c r="AI1573" s="5"/>
      <c r="AJ1573" s="6"/>
      <c r="AK1573" s="6"/>
      <c r="AL1573" s="12" t="str">
        <f t="shared" si="247"/>
        <v/>
      </c>
      <c r="AM1573" s="5"/>
      <c r="AN1573" s="27" t="str">
        <f t="shared" si="248"/>
        <v/>
      </c>
      <c r="AO1573" s="5"/>
      <c r="AP1573" s="5"/>
      <c r="AQ1573" s="6"/>
      <c r="AR1573" s="12" t="str">
        <f t="shared" si="249"/>
        <v/>
      </c>
      <c r="AS1573" s="6"/>
      <c r="AT1573" s="5"/>
      <c r="AU1573" s="53"/>
      <c r="AV1573" s="53"/>
      <c r="AW1573" s="54"/>
      <c r="AX1573" s="15" t="str">
        <f t="shared" si="250"/>
        <v/>
      </c>
      <c r="AY1573" s="5"/>
      <c r="AZ1573" s="27" t="str">
        <f>IFERROR(VLOOKUP(AY1573,vlookup!A$2:I$331,2,FALSE),"")</f>
        <v/>
      </c>
      <c r="BA1573" s="27" t="str">
        <f>IFERROR(VLOOKUP(AY1573,vlookup!A$2:I$331,3,FALSE),"")</f>
        <v/>
      </c>
      <c r="BB1573" s="5"/>
      <c r="BC1573" s="27" t="str">
        <f>IFERROR(VLOOKUP(BB1573,vlookup!D$2:E$331,2,FALSE),"")</f>
        <v/>
      </c>
      <c r="BD1573" s="5"/>
      <c r="BE1573" s="27" t="str">
        <f t="shared" si="251"/>
        <v/>
      </c>
      <c r="BF1573" s="27" t="str">
        <f>IFERROR(VLOOKUP(BE1573,vlookup!G$2:I$331,2,FALSE),"")</f>
        <v/>
      </c>
      <c r="BG1573" s="27" t="str">
        <f>IFERROR(VLOOKUP(BE1573,vlookup!G$2:I$331,3,FALSE),"")</f>
        <v/>
      </c>
      <c r="BH1573" s="5"/>
      <c r="BI1573" s="6"/>
      <c r="BJ1573" s="6"/>
      <c r="BK1573" s="6"/>
      <c r="BL1573" s="6"/>
    </row>
    <row r="1574" spans="1:64">
      <c r="A1574" s="4"/>
      <c r="B1574" s="5"/>
      <c r="C1574" s="27" t="str">
        <f>IFERROR(VLOOKUP(B1574,vlookup!A$2:I$331,2,FALSE),"")</f>
        <v/>
      </c>
      <c r="D1574" s="27" t="str">
        <f>IFERROR(VLOOKUP(B1574,vlookup!A$2:I$331,3,FALSE),"")</f>
        <v/>
      </c>
      <c r="E1574" s="5"/>
      <c r="F1574" s="27" t="str">
        <f>IFERROR(VLOOKUP(E1574,vlookup!D$2:E$331,2,FALSE),"")</f>
        <v/>
      </c>
      <c r="G1574" s="5"/>
      <c r="H1574" s="27" t="str">
        <f t="shared" si="242"/>
        <v/>
      </c>
      <c r="I1574" s="27" t="str">
        <f>IFERROR(VLOOKUP(H1574,vlookup!G$2:I$331,2,FALSE),"")</f>
        <v/>
      </c>
      <c r="J1574" s="27" t="str">
        <f>IFERROR(VLOOKUP(H1574,vlookup!G$2:I$331,3,FALSE),"")</f>
        <v/>
      </c>
      <c r="K1574" s="5"/>
      <c r="L1574" s="6"/>
      <c r="M1574" s="6"/>
      <c r="N1574" s="6"/>
      <c r="O1574" s="6"/>
      <c r="P1574" s="6"/>
      <c r="Q1574" s="14" t="str">
        <f t="shared" si="243"/>
        <v/>
      </c>
      <c r="R1574" s="5"/>
      <c r="S1574" s="6"/>
      <c r="T1574" s="6"/>
      <c r="U1574" s="5"/>
      <c r="V1574" s="45">
        <f t="shared" si="244"/>
        <v>0</v>
      </c>
      <c r="W1574" s="45">
        <f t="shared" si="245"/>
        <v>0</v>
      </c>
      <c r="X1574" s="45" t="e">
        <f t="shared" si="246"/>
        <v>#VALUE!</v>
      </c>
      <c r="Y1574" s="45">
        <f>IFERROR(VALUE(V1574),VLOOKUP(V1574,DayReplace[],2,0))</f>
        <v>0</v>
      </c>
      <c r="Z1574" s="45">
        <f>IF(V1574=0,1,
IF(OR(AND(COUNTIF(Table12[Normal and Leap Years],X1574),AA1574=3,Y1574=30),
AND(COUNTIF(Table9[MM Year],X1574),COUNTIF(Table13[Always 29-Day Months],AA1574),Y1574=30)),Y1574
-1,Y1574))</f>
        <v>1</v>
      </c>
      <c r="AA1574" s="45">
        <f>IFERROR(VALUE(W1574),VLOOKUP(W1574,MonthReplace[],2,0))</f>
        <v>0</v>
      </c>
      <c r="AB1574" s="45" t="e">
        <f>IF(COUNTIF(Table9[MM Year],X1574),VLOOKUP(AA1574,MonthSerial[],VLOOKUP(X1574,Table9[],3,0)+2,0),DATE(X1574,AA1574,0)-AC1574)</f>
        <v>#VALUE!</v>
      </c>
      <c r="AC1574" s="45" t="e">
        <f>IF(COUNTIF(Table9[MM Year],X1574),
VLOOKUP(X1574,Table9[],5,0),
DATE(X1574,1,0))</f>
        <v>#VALUE!</v>
      </c>
      <c r="AD1574" s="46" t="e">
        <f>IF(AA1574=0,DATE(YEAR(AC1574+1),7,16),
IF(V1574=0,IF(COUNTIF(Table9[MM Year],X1574),AC1574+AB1574+Z1574+15-DAY(AC1574+AB1574+Z1574+15)+16,AC1574+AB1574+Z1574-DAY(AC1574+AB1574+Z1574)+16),
IF(COUNTIF(Table9[MM Year],X1574),
IF(AC1574+AB1574+Z1574&lt;VLOOKUP(X1574,Table9[],7,0),AC1574
+AB1574+Z1574+VLOOKUP(X1574,Table9[],4,0),AC1574+AB1574+Z1574),AC1574
+AB1574+Z1574)))</f>
        <v>#VALUE!</v>
      </c>
      <c r="AE1574" s="42"/>
      <c r="AF1574" s="15" t="str">
        <f>IFERROR(IF(COUNTIF(Table9[MM Year],X1574),
IF(AD1574&lt;VLOOKUP(X1574,Table9[],7,0),AD1574
+VLOOKUP(X1574,Table9[],4,0),AD1574),AD1574
),"")</f>
        <v/>
      </c>
      <c r="AG1574" s="5"/>
      <c r="AH1574" s="5"/>
      <c r="AI1574" s="5"/>
      <c r="AJ1574" s="6"/>
      <c r="AK1574" s="6"/>
      <c r="AL1574" s="12" t="str">
        <f t="shared" si="247"/>
        <v/>
      </c>
      <c r="AM1574" s="5"/>
      <c r="AN1574" s="27" t="str">
        <f t="shared" si="248"/>
        <v/>
      </c>
      <c r="AO1574" s="5"/>
      <c r="AP1574" s="5"/>
      <c r="AQ1574" s="6"/>
      <c r="AR1574" s="12" t="str">
        <f t="shared" si="249"/>
        <v/>
      </c>
      <c r="AS1574" s="6"/>
      <c r="AT1574" s="5"/>
      <c r="AU1574" s="53"/>
      <c r="AV1574" s="53"/>
      <c r="AW1574" s="54"/>
      <c r="AX1574" s="15" t="str">
        <f t="shared" si="250"/>
        <v/>
      </c>
      <c r="AY1574" s="5"/>
      <c r="AZ1574" s="27" t="str">
        <f>IFERROR(VLOOKUP(AY1574,vlookup!A$2:I$331,2,FALSE),"")</f>
        <v/>
      </c>
      <c r="BA1574" s="27" t="str">
        <f>IFERROR(VLOOKUP(AY1574,vlookup!A$2:I$331,3,FALSE),"")</f>
        <v/>
      </c>
      <c r="BB1574" s="5"/>
      <c r="BC1574" s="27" t="str">
        <f>IFERROR(VLOOKUP(BB1574,vlookup!D$2:E$331,2,FALSE),"")</f>
        <v/>
      </c>
      <c r="BD1574" s="5"/>
      <c r="BE1574" s="27" t="str">
        <f t="shared" si="251"/>
        <v/>
      </c>
      <c r="BF1574" s="27" t="str">
        <f>IFERROR(VLOOKUP(BE1574,vlookup!G$2:I$331,2,FALSE),"")</f>
        <v/>
      </c>
      <c r="BG1574" s="27" t="str">
        <f>IFERROR(VLOOKUP(BE1574,vlookup!G$2:I$331,3,FALSE),"")</f>
        <v/>
      </c>
      <c r="BH1574" s="5"/>
      <c r="BI1574" s="6"/>
      <c r="BJ1574" s="6"/>
      <c r="BK1574" s="6"/>
      <c r="BL1574" s="6"/>
    </row>
    <row r="1575" spans="1:64">
      <c r="A1575" s="4"/>
      <c r="B1575" s="5"/>
      <c r="C1575" s="27" t="str">
        <f>IFERROR(VLOOKUP(B1575,vlookup!A$2:I$331,2,FALSE),"")</f>
        <v/>
      </c>
      <c r="D1575" s="27" t="str">
        <f>IFERROR(VLOOKUP(B1575,vlookup!A$2:I$331,3,FALSE),"")</f>
        <v/>
      </c>
      <c r="E1575" s="5"/>
      <c r="F1575" s="27" t="str">
        <f>IFERROR(VLOOKUP(E1575,vlookup!D$2:E$331,2,FALSE),"")</f>
        <v/>
      </c>
      <c r="G1575" s="5"/>
      <c r="H1575" s="27" t="str">
        <f t="shared" si="242"/>
        <v/>
      </c>
      <c r="I1575" s="27" t="str">
        <f>IFERROR(VLOOKUP(H1575,vlookup!G$2:I$331,2,FALSE),"")</f>
        <v/>
      </c>
      <c r="J1575" s="27" t="str">
        <f>IFERROR(VLOOKUP(H1575,vlookup!G$2:I$331,3,FALSE),"")</f>
        <v/>
      </c>
      <c r="K1575" s="5"/>
      <c r="L1575" s="6"/>
      <c r="M1575" s="6"/>
      <c r="N1575" s="6"/>
      <c r="O1575" s="6"/>
      <c r="P1575" s="6"/>
      <c r="Q1575" s="14" t="str">
        <f t="shared" si="243"/>
        <v/>
      </c>
      <c r="R1575" s="5"/>
      <c r="S1575" s="6"/>
      <c r="T1575" s="6"/>
      <c r="U1575" s="5"/>
      <c r="V1575" s="45">
        <f t="shared" si="244"/>
        <v>0</v>
      </c>
      <c r="W1575" s="45">
        <f t="shared" si="245"/>
        <v>0</v>
      </c>
      <c r="X1575" s="45" t="e">
        <f t="shared" si="246"/>
        <v>#VALUE!</v>
      </c>
      <c r="Y1575" s="45">
        <f>IFERROR(VALUE(V1575),VLOOKUP(V1575,DayReplace[],2,0))</f>
        <v>0</v>
      </c>
      <c r="Z1575" s="45">
        <f>IF(V1575=0,1,
IF(OR(AND(COUNTIF(Table12[Normal and Leap Years],X1575),AA1575=3,Y1575=30),
AND(COUNTIF(Table9[MM Year],X1575),COUNTIF(Table13[Always 29-Day Months],AA1575),Y1575=30)),Y1575
-1,Y1575))</f>
        <v>1</v>
      </c>
      <c r="AA1575" s="45">
        <f>IFERROR(VALUE(W1575),VLOOKUP(W1575,MonthReplace[],2,0))</f>
        <v>0</v>
      </c>
      <c r="AB1575" s="45" t="e">
        <f>IF(COUNTIF(Table9[MM Year],X1575),VLOOKUP(AA1575,MonthSerial[],VLOOKUP(X1575,Table9[],3,0)+2,0),DATE(X1575,AA1575,0)-AC1575)</f>
        <v>#VALUE!</v>
      </c>
      <c r="AC1575" s="45" t="e">
        <f>IF(COUNTIF(Table9[MM Year],X1575),
VLOOKUP(X1575,Table9[],5,0),
DATE(X1575,1,0))</f>
        <v>#VALUE!</v>
      </c>
      <c r="AD1575" s="46" t="e">
        <f>IF(AA1575=0,DATE(YEAR(AC1575+1),7,16),
IF(V1575=0,IF(COUNTIF(Table9[MM Year],X1575),AC1575+AB1575+Z1575+15-DAY(AC1575+AB1575+Z1575+15)+16,AC1575+AB1575+Z1575-DAY(AC1575+AB1575+Z1575)+16),
IF(COUNTIF(Table9[MM Year],X1575),
IF(AC1575+AB1575+Z1575&lt;VLOOKUP(X1575,Table9[],7,0),AC1575
+AB1575+Z1575+VLOOKUP(X1575,Table9[],4,0),AC1575+AB1575+Z1575),AC1575
+AB1575+Z1575)))</f>
        <v>#VALUE!</v>
      </c>
      <c r="AE1575" s="42"/>
      <c r="AF1575" s="15" t="str">
        <f>IFERROR(IF(COUNTIF(Table9[MM Year],X1575),
IF(AD1575&lt;VLOOKUP(X1575,Table9[],7,0),AD1575
+VLOOKUP(X1575,Table9[],4,0),AD1575),AD1575
),"")</f>
        <v/>
      </c>
      <c r="AG1575" s="5"/>
      <c r="AH1575" s="5"/>
      <c r="AI1575" s="5"/>
      <c r="AJ1575" s="6"/>
      <c r="AK1575" s="6"/>
      <c r="AL1575" s="12" t="str">
        <f t="shared" si="247"/>
        <v/>
      </c>
      <c r="AM1575" s="5"/>
      <c r="AN1575" s="27" t="str">
        <f t="shared" si="248"/>
        <v/>
      </c>
      <c r="AO1575" s="5"/>
      <c r="AP1575" s="5"/>
      <c r="AQ1575" s="6"/>
      <c r="AR1575" s="12" t="str">
        <f t="shared" si="249"/>
        <v/>
      </c>
      <c r="AS1575" s="6"/>
      <c r="AT1575" s="5"/>
      <c r="AU1575" s="53"/>
      <c r="AV1575" s="53"/>
      <c r="AW1575" s="54"/>
      <c r="AX1575" s="15" t="str">
        <f t="shared" si="250"/>
        <v/>
      </c>
      <c r="AY1575" s="5"/>
      <c r="AZ1575" s="27" t="str">
        <f>IFERROR(VLOOKUP(AY1575,vlookup!A$2:I$331,2,FALSE),"")</f>
        <v/>
      </c>
      <c r="BA1575" s="27" t="str">
        <f>IFERROR(VLOOKUP(AY1575,vlookup!A$2:I$331,3,FALSE),"")</f>
        <v/>
      </c>
      <c r="BB1575" s="5"/>
      <c r="BC1575" s="27" t="str">
        <f>IFERROR(VLOOKUP(BB1575,vlookup!D$2:E$331,2,FALSE),"")</f>
        <v/>
      </c>
      <c r="BD1575" s="5"/>
      <c r="BE1575" s="27" t="str">
        <f t="shared" si="251"/>
        <v/>
      </c>
      <c r="BF1575" s="27" t="str">
        <f>IFERROR(VLOOKUP(BE1575,vlookup!G$2:I$331,2,FALSE),"")</f>
        <v/>
      </c>
      <c r="BG1575" s="27" t="str">
        <f>IFERROR(VLOOKUP(BE1575,vlookup!G$2:I$331,3,FALSE),"")</f>
        <v/>
      </c>
      <c r="BH1575" s="5"/>
      <c r="BI1575" s="6"/>
      <c r="BJ1575" s="6"/>
      <c r="BK1575" s="6"/>
      <c r="BL1575" s="6"/>
    </row>
    <row r="1576" spans="1:64">
      <c r="A1576" s="4"/>
      <c r="B1576" s="5"/>
      <c r="C1576" s="27" t="str">
        <f>IFERROR(VLOOKUP(B1576,vlookup!A$2:I$331,2,FALSE),"")</f>
        <v/>
      </c>
      <c r="D1576" s="27" t="str">
        <f>IFERROR(VLOOKUP(B1576,vlookup!A$2:I$331,3,FALSE),"")</f>
        <v/>
      </c>
      <c r="E1576" s="5"/>
      <c r="F1576" s="27" t="str">
        <f>IFERROR(VLOOKUP(E1576,vlookup!D$2:E$331,2,FALSE),"")</f>
        <v/>
      </c>
      <c r="G1576" s="5"/>
      <c r="H1576" s="27" t="str">
        <f t="shared" si="242"/>
        <v/>
      </c>
      <c r="I1576" s="27" t="str">
        <f>IFERROR(VLOOKUP(H1576,vlookup!G$2:I$331,2,FALSE),"")</f>
        <v/>
      </c>
      <c r="J1576" s="27" t="str">
        <f>IFERROR(VLOOKUP(H1576,vlookup!G$2:I$331,3,FALSE),"")</f>
        <v/>
      </c>
      <c r="K1576" s="5"/>
      <c r="L1576" s="6"/>
      <c r="M1576" s="6"/>
      <c r="N1576" s="6"/>
      <c r="O1576" s="6"/>
      <c r="P1576" s="6"/>
      <c r="Q1576" s="14" t="str">
        <f t="shared" si="243"/>
        <v/>
      </c>
      <c r="R1576" s="5"/>
      <c r="S1576" s="6"/>
      <c r="T1576" s="6"/>
      <c r="U1576" s="5"/>
      <c r="V1576" s="45">
        <f t="shared" si="244"/>
        <v>0</v>
      </c>
      <c r="W1576" s="45">
        <f t="shared" si="245"/>
        <v>0</v>
      </c>
      <c r="X1576" s="45" t="e">
        <f t="shared" si="246"/>
        <v>#VALUE!</v>
      </c>
      <c r="Y1576" s="45">
        <f>IFERROR(VALUE(V1576),VLOOKUP(V1576,DayReplace[],2,0))</f>
        <v>0</v>
      </c>
      <c r="Z1576" s="45">
        <f>IF(V1576=0,1,
IF(OR(AND(COUNTIF(Table12[Normal and Leap Years],X1576),AA1576=3,Y1576=30),
AND(COUNTIF(Table9[MM Year],X1576),COUNTIF(Table13[Always 29-Day Months],AA1576),Y1576=30)),Y1576
-1,Y1576))</f>
        <v>1</v>
      </c>
      <c r="AA1576" s="45">
        <f>IFERROR(VALUE(W1576),VLOOKUP(W1576,MonthReplace[],2,0))</f>
        <v>0</v>
      </c>
      <c r="AB1576" s="45" t="e">
        <f>IF(COUNTIF(Table9[MM Year],X1576),VLOOKUP(AA1576,MonthSerial[],VLOOKUP(X1576,Table9[],3,0)+2,0),DATE(X1576,AA1576,0)-AC1576)</f>
        <v>#VALUE!</v>
      </c>
      <c r="AC1576" s="45" t="e">
        <f>IF(COUNTIF(Table9[MM Year],X1576),
VLOOKUP(X1576,Table9[],5,0),
DATE(X1576,1,0))</f>
        <v>#VALUE!</v>
      </c>
      <c r="AD1576" s="46" t="e">
        <f>IF(AA1576=0,DATE(YEAR(AC1576+1),7,16),
IF(V1576=0,IF(COUNTIF(Table9[MM Year],X1576),AC1576+AB1576+Z1576+15-DAY(AC1576+AB1576+Z1576+15)+16,AC1576+AB1576+Z1576-DAY(AC1576+AB1576+Z1576)+16),
IF(COUNTIF(Table9[MM Year],X1576),
IF(AC1576+AB1576+Z1576&lt;VLOOKUP(X1576,Table9[],7,0),AC1576
+AB1576+Z1576+VLOOKUP(X1576,Table9[],4,0),AC1576+AB1576+Z1576),AC1576
+AB1576+Z1576)))</f>
        <v>#VALUE!</v>
      </c>
      <c r="AE1576" s="42"/>
      <c r="AF1576" s="15" t="str">
        <f>IFERROR(IF(COUNTIF(Table9[MM Year],X1576),
IF(AD1576&lt;VLOOKUP(X1576,Table9[],7,0),AD1576
+VLOOKUP(X1576,Table9[],4,0),AD1576),AD1576
),"")</f>
        <v/>
      </c>
      <c r="AG1576" s="5"/>
      <c r="AH1576" s="5"/>
      <c r="AI1576" s="5"/>
      <c r="AJ1576" s="6"/>
      <c r="AK1576" s="6"/>
      <c r="AL1576" s="12" t="str">
        <f t="shared" si="247"/>
        <v/>
      </c>
      <c r="AM1576" s="5"/>
      <c r="AN1576" s="27" t="str">
        <f t="shared" si="248"/>
        <v/>
      </c>
      <c r="AO1576" s="5"/>
      <c r="AP1576" s="5"/>
      <c r="AQ1576" s="6"/>
      <c r="AR1576" s="12" t="str">
        <f t="shared" si="249"/>
        <v/>
      </c>
      <c r="AS1576" s="6"/>
      <c r="AT1576" s="5"/>
      <c r="AU1576" s="53"/>
      <c r="AV1576" s="53"/>
      <c r="AW1576" s="54"/>
      <c r="AX1576" s="15" t="str">
        <f t="shared" si="250"/>
        <v/>
      </c>
      <c r="AY1576" s="5"/>
      <c r="AZ1576" s="27" t="str">
        <f>IFERROR(VLOOKUP(AY1576,vlookup!A$2:I$331,2,FALSE),"")</f>
        <v/>
      </c>
      <c r="BA1576" s="27" t="str">
        <f>IFERROR(VLOOKUP(AY1576,vlookup!A$2:I$331,3,FALSE),"")</f>
        <v/>
      </c>
      <c r="BB1576" s="5"/>
      <c r="BC1576" s="27" t="str">
        <f>IFERROR(VLOOKUP(BB1576,vlookup!D$2:E$331,2,FALSE),"")</f>
        <v/>
      </c>
      <c r="BD1576" s="5"/>
      <c r="BE1576" s="27" t="str">
        <f t="shared" si="251"/>
        <v/>
      </c>
      <c r="BF1576" s="27" t="str">
        <f>IFERROR(VLOOKUP(BE1576,vlookup!G$2:I$331,2,FALSE),"")</f>
        <v/>
      </c>
      <c r="BG1576" s="27" t="str">
        <f>IFERROR(VLOOKUP(BE1576,vlookup!G$2:I$331,3,FALSE),"")</f>
        <v/>
      </c>
      <c r="BH1576" s="5"/>
      <c r="BI1576" s="6"/>
      <c r="BJ1576" s="6"/>
      <c r="BK1576" s="6"/>
      <c r="BL1576" s="6"/>
    </row>
    <row r="1577" spans="1:64">
      <c r="A1577" s="4"/>
      <c r="B1577" s="5"/>
      <c r="C1577" s="27" t="str">
        <f>IFERROR(VLOOKUP(B1577,vlookup!A$2:I$331,2,FALSE),"")</f>
        <v/>
      </c>
      <c r="D1577" s="27" t="str">
        <f>IFERROR(VLOOKUP(B1577,vlookup!A$2:I$331,3,FALSE),"")</f>
        <v/>
      </c>
      <c r="E1577" s="5"/>
      <c r="F1577" s="27" t="str">
        <f>IFERROR(VLOOKUP(E1577,vlookup!D$2:E$331,2,FALSE),"")</f>
        <v/>
      </c>
      <c r="G1577" s="5"/>
      <c r="H1577" s="27" t="str">
        <f t="shared" si="242"/>
        <v/>
      </c>
      <c r="I1577" s="27" t="str">
        <f>IFERROR(VLOOKUP(H1577,vlookup!G$2:I$331,2,FALSE),"")</f>
        <v/>
      </c>
      <c r="J1577" s="27" t="str">
        <f>IFERROR(VLOOKUP(H1577,vlookup!G$2:I$331,3,FALSE),"")</f>
        <v/>
      </c>
      <c r="K1577" s="5"/>
      <c r="L1577" s="6"/>
      <c r="M1577" s="6"/>
      <c r="N1577" s="6"/>
      <c r="O1577" s="6"/>
      <c r="P1577" s="6"/>
      <c r="Q1577" s="14" t="str">
        <f t="shared" si="243"/>
        <v/>
      </c>
      <c r="R1577" s="5"/>
      <c r="S1577" s="6"/>
      <c r="T1577" s="6"/>
      <c r="U1577" s="5"/>
      <c r="V1577" s="45">
        <f t="shared" si="244"/>
        <v>0</v>
      </c>
      <c r="W1577" s="45">
        <f t="shared" si="245"/>
        <v>0</v>
      </c>
      <c r="X1577" s="45" t="e">
        <f t="shared" si="246"/>
        <v>#VALUE!</v>
      </c>
      <c r="Y1577" s="45">
        <f>IFERROR(VALUE(V1577),VLOOKUP(V1577,DayReplace[],2,0))</f>
        <v>0</v>
      </c>
      <c r="Z1577" s="45">
        <f>IF(V1577=0,1,
IF(OR(AND(COUNTIF(Table12[Normal and Leap Years],X1577),AA1577=3,Y1577=30),
AND(COUNTIF(Table9[MM Year],X1577),COUNTIF(Table13[Always 29-Day Months],AA1577),Y1577=30)),Y1577
-1,Y1577))</f>
        <v>1</v>
      </c>
      <c r="AA1577" s="45">
        <f>IFERROR(VALUE(W1577),VLOOKUP(W1577,MonthReplace[],2,0))</f>
        <v>0</v>
      </c>
      <c r="AB1577" s="45" t="e">
        <f>IF(COUNTIF(Table9[MM Year],X1577),VLOOKUP(AA1577,MonthSerial[],VLOOKUP(X1577,Table9[],3,0)+2,0),DATE(X1577,AA1577,0)-AC1577)</f>
        <v>#VALUE!</v>
      </c>
      <c r="AC1577" s="45" t="e">
        <f>IF(COUNTIF(Table9[MM Year],X1577),
VLOOKUP(X1577,Table9[],5,0),
DATE(X1577,1,0))</f>
        <v>#VALUE!</v>
      </c>
      <c r="AD1577" s="46" t="e">
        <f>IF(AA1577=0,DATE(YEAR(AC1577+1),7,16),
IF(V1577=0,IF(COUNTIF(Table9[MM Year],X1577),AC1577+AB1577+Z1577+15-DAY(AC1577+AB1577+Z1577+15)+16,AC1577+AB1577+Z1577-DAY(AC1577+AB1577+Z1577)+16),
IF(COUNTIF(Table9[MM Year],X1577),
IF(AC1577+AB1577+Z1577&lt;VLOOKUP(X1577,Table9[],7,0),AC1577
+AB1577+Z1577+VLOOKUP(X1577,Table9[],4,0),AC1577+AB1577+Z1577),AC1577
+AB1577+Z1577)))</f>
        <v>#VALUE!</v>
      </c>
      <c r="AE1577" s="42"/>
      <c r="AF1577" s="15" t="str">
        <f>IFERROR(IF(COUNTIF(Table9[MM Year],X1577),
IF(AD1577&lt;VLOOKUP(X1577,Table9[],7,0),AD1577
+VLOOKUP(X1577,Table9[],4,0),AD1577),AD1577
),"")</f>
        <v/>
      </c>
      <c r="AG1577" s="5"/>
      <c r="AH1577" s="5"/>
      <c r="AI1577" s="5"/>
      <c r="AJ1577" s="6"/>
      <c r="AK1577" s="6"/>
      <c r="AL1577" s="12" t="str">
        <f t="shared" si="247"/>
        <v/>
      </c>
      <c r="AM1577" s="5"/>
      <c r="AN1577" s="27" t="str">
        <f t="shared" si="248"/>
        <v/>
      </c>
      <c r="AO1577" s="5"/>
      <c r="AP1577" s="5"/>
      <c r="AQ1577" s="6"/>
      <c r="AR1577" s="12" t="str">
        <f t="shared" si="249"/>
        <v/>
      </c>
      <c r="AS1577" s="6"/>
      <c r="AT1577" s="5"/>
      <c r="AU1577" s="53"/>
      <c r="AV1577" s="53"/>
      <c r="AW1577" s="54"/>
      <c r="AX1577" s="15" t="str">
        <f t="shared" si="250"/>
        <v/>
      </c>
      <c r="AY1577" s="5"/>
      <c r="AZ1577" s="27" t="str">
        <f>IFERROR(VLOOKUP(AY1577,vlookup!A$2:I$331,2,FALSE),"")</f>
        <v/>
      </c>
      <c r="BA1577" s="27" t="str">
        <f>IFERROR(VLOOKUP(AY1577,vlookup!A$2:I$331,3,FALSE),"")</f>
        <v/>
      </c>
      <c r="BB1577" s="5"/>
      <c r="BC1577" s="27" t="str">
        <f>IFERROR(VLOOKUP(BB1577,vlookup!D$2:E$331,2,FALSE),"")</f>
        <v/>
      </c>
      <c r="BD1577" s="5"/>
      <c r="BE1577" s="27" t="str">
        <f t="shared" si="251"/>
        <v/>
      </c>
      <c r="BF1577" s="27" t="str">
        <f>IFERROR(VLOOKUP(BE1577,vlookup!G$2:I$331,2,FALSE),"")</f>
        <v/>
      </c>
      <c r="BG1577" s="27" t="str">
        <f>IFERROR(VLOOKUP(BE1577,vlookup!G$2:I$331,3,FALSE),"")</f>
        <v/>
      </c>
      <c r="BH1577" s="5"/>
      <c r="BI1577" s="6"/>
      <c r="BJ1577" s="6"/>
      <c r="BK1577" s="6"/>
      <c r="BL1577" s="6"/>
    </row>
    <row r="1578" spans="1:64">
      <c r="A1578" s="4"/>
      <c r="B1578" s="5"/>
      <c r="C1578" s="27" t="str">
        <f>IFERROR(VLOOKUP(B1578,vlookup!A$2:I$331,2,FALSE),"")</f>
        <v/>
      </c>
      <c r="D1578" s="27" t="str">
        <f>IFERROR(VLOOKUP(B1578,vlookup!A$2:I$331,3,FALSE),"")</f>
        <v/>
      </c>
      <c r="E1578" s="5"/>
      <c r="F1578" s="27" t="str">
        <f>IFERROR(VLOOKUP(E1578,vlookup!D$2:E$331,2,FALSE),"")</f>
        <v/>
      </c>
      <c r="G1578" s="5"/>
      <c r="H1578" s="27" t="str">
        <f t="shared" si="242"/>
        <v/>
      </c>
      <c r="I1578" s="27" t="str">
        <f>IFERROR(VLOOKUP(H1578,vlookup!G$2:I$331,2,FALSE),"")</f>
        <v/>
      </c>
      <c r="J1578" s="27" t="str">
        <f>IFERROR(VLOOKUP(H1578,vlookup!G$2:I$331,3,FALSE),"")</f>
        <v/>
      </c>
      <c r="K1578" s="5"/>
      <c r="L1578" s="6"/>
      <c r="M1578" s="6"/>
      <c r="N1578" s="6"/>
      <c r="O1578" s="6"/>
      <c r="P1578" s="6"/>
      <c r="Q1578" s="14" t="str">
        <f t="shared" si="243"/>
        <v/>
      </c>
      <c r="R1578" s="5"/>
      <c r="S1578" s="6"/>
      <c r="T1578" s="6"/>
      <c r="U1578" s="5"/>
      <c r="V1578" s="45">
        <f t="shared" si="244"/>
        <v>0</v>
      </c>
      <c r="W1578" s="45">
        <f t="shared" si="245"/>
        <v>0</v>
      </c>
      <c r="X1578" s="45" t="e">
        <f t="shared" si="246"/>
        <v>#VALUE!</v>
      </c>
      <c r="Y1578" s="45">
        <f>IFERROR(VALUE(V1578),VLOOKUP(V1578,DayReplace[],2,0))</f>
        <v>0</v>
      </c>
      <c r="Z1578" s="45">
        <f>IF(V1578=0,1,
IF(OR(AND(COUNTIF(Table12[Normal and Leap Years],X1578),AA1578=3,Y1578=30),
AND(COUNTIF(Table9[MM Year],X1578),COUNTIF(Table13[Always 29-Day Months],AA1578),Y1578=30)),Y1578
-1,Y1578))</f>
        <v>1</v>
      </c>
      <c r="AA1578" s="45">
        <f>IFERROR(VALUE(W1578),VLOOKUP(W1578,MonthReplace[],2,0))</f>
        <v>0</v>
      </c>
      <c r="AB1578" s="45" t="e">
        <f>IF(COUNTIF(Table9[MM Year],X1578),VLOOKUP(AA1578,MonthSerial[],VLOOKUP(X1578,Table9[],3,0)+2,0),DATE(X1578,AA1578,0)-AC1578)</f>
        <v>#VALUE!</v>
      </c>
      <c r="AC1578" s="45" t="e">
        <f>IF(COUNTIF(Table9[MM Year],X1578),
VLOOKUP(X1578,Table9[],5,0),
DATE(X1578,1,0))</f>
        <v>#VALUE!</v>
      </c>
      <c r="AD1578" s="46" t="e">
        <f>IF(AA1578=0,DATE(YEAR(AC1578+1),7,16),
IF(V1578=0,IF(COUNTIF(Table9[MM Year],X1578),AC1578+AB1578+Z1578+15-DAY(AC1578+AB1578+Z1578+15)+16,AC1578+AB1578+Z1578-DAY(AC1578+AB1578+Z1578)+16),
IF(COUNTIF(Table9[MM Year],X1578),
IF(AC1578+AB1578+Z1578&lt;VLOOKUP(X1578,Table9[],7,0),AC1578
+AB1578+Z1578+VLOOKUP(X1578,Table9[],4,0),AC1578+AB1578+Z1578),AC1578
+AB1578+Z1578)))</f>
        <v>#VALUE!</v>
      </c>
      <c r="AE1578" s="42"/>
      <c r="AF1578" s="15" t="str">
        <f>IFERROR(IF(COUNTIF(Table9[MM Year],X1578),
IF(AD1578&lt;VLOOKUP(X1578,Table9[],7,0),AD1578
+VLOOKUP(X1578,Table9[],4,0),AD1578),AD1578
),"")</f>
        <v/>
      </c>
      <c r="AG1578" s="5"/>
      <c r="AH1578" s="5"/>
      <c r="AI1578" s="5"/>
      <c r="AJ1578" s="6"/>
      <c r="AK1578" s="6"/>
      <c r="AL1578" s="12" t="str">
        <f t="shared" si="247"/>
        <v/>
      </c>
      <c r="AM1578" s="5"/>
      <c r="AN1578" s="27" t="str">
        <f t="shared" si="248"/>
        <v/>
      </c>
      <c r="AO1578" s="5"/>
      <c r="AP1578" s="5"/>
      <c r="AQ1578" s="6"/>
      <c r="AR1578" s="12" t="str">
        <f t="shared" si="249"/>
        <v/>
      </c>
      <c r="AS1578" s="6"/>
      <c r="AT1578" s="5"/>
      <c r="AU1578" s="53"/>
      <c r="AV1578" s="53"/>
      <c r="AW1578" s="54"/>
      <c r="AX1578" s="15" t="str">
        <f t="shared" si="250"/>
        <v/>
      </c>
      <c r="AY1578" s="5"/>
      <c r="AZ1578" s="27" t="str">
        <f>IFERROR(VLOOKUP(AY1578,vlookup!A$2:I$331,2,FALSE),"")</f>
        <v/>
      </c>
      <c r="BA1578" s="27" t="str">
        <f>IFERROR(VLOOKUP(AY1578,vlookup!A$2:I$331,3,FALSE),"")</f>
        <v/>
      </c>
      <c r="BB1578" s="5"/>
      <c r="BC1578" s="27" t="str">
        <f>IFERROR(VLOOKUP(BB1578,vlookup!D$2:E$331,2,FALSE),"")</f>
        <v/>
      </c>
      <c r="BD1578" s="5"/>
      <c r="BE1578" s="27" t="str">
        <f t="shared" si="251"/>
        <v/>
      </c>
      <c r="BF1578" s="27" t="str">
        <f>IFERROR(VLOOKUP(BE1578,vlookup!G$2:I$331,2,FALSE),"")</f>
        <v/>
      </c>
      <c r="BG1578" s="27" t="str">
        <f>IFERROR(VLOOKUP(BE1578,vlookup!G$2:I$331,3,FALSE),"")</f>
        <v/>
      </c>
      <c r="BH1578" s="5"/>
      <c r="BI1578" s="6"/>
      <c r="BJ1578" s="6"/>
      <c r="BK1578" s="6"/>
      <c r="BL1578" s="6"/>
    </row>
    <row r="1579" spans="1:64">
      <c r="A1579" s="4"/>
      <c r="B1579" s="5"/>
      <c r="C1579" s="27" t="str">
        <f>IFERROR(VLOOKUP(B1579,vlookup!A$2:I$331,2,FALSE),"")</f>
        <v/>
      </c>
      <c r="D1579" s="27" t="str">
        <f>IFERROR(VLOOKUP(B1579,vlookup!A$2:I$331,3,FALSE),"")</f>
        <v/>
      </c>
      <c r="E1579" s="5"/>
      <c r="F1579" s="27" t="str">
        <f>IFERROR(VLOOKUP(E1579,vlookup!D$2:E$331,2,FALSE),"")</f>
        <v/>
      </c>
      <c r="G1579" s="5"/>
      <c r="H1579" s="27" t="str">
        <f t="shared" si="242"/>
        <v/>
      </c>
      <c r="I1579" s="27" t="str">
        <f>IFERROR(VLOOKUP(H1579,vlookup!G$2:I$331,2,FALSE),"")</f>
        <v/>
      </c>
      <c r="J1579" s="27" t="str">
        <f>IFERROR(VLOOKUP(H1579,vlookup!G$2:I$331,3,FALSE),"")</f>
        <v/>
      </c>
      <c r="K1579" s="5"/>
      <c r="L1579" s="6"/>
      <c r="M1579" s="6"/>
      <c r="N1579" s="6"/>
      <c r="O1579" s="6"/>
      <c r="P1579" s="6"/>
      <c r="Q1579" s="14" t="str">
        <f t="shared" si="243"/>
        <v/>
      </c>
      <c r="R1579" s="5"/>
      <c r="S1579" s="6"/>
      <c r="T1579" s="6"/>
      <c r="U1579" s="5"/>
      <c r="V1579" s="45">
        <f t="shared" si="244"/>
        <v>0</v>
      </c>
      <c r="W1579" s="45">
        <f t="shared" si="245"/>
        <v>0</v>
      </c>
      <c r="X1579" s="45" t="e">
        <f t="shared" si="246"/>
        <v>#VALUE!</v>
      </c>
      <c r="Y1579" s="45">
        <f>IFERROR(VALUE(V1579),VLOOKUP(V1579,DayReplace[],2,0))</f>
        <v>0</v>
      </c>
      <c r="Z1579" s="45">
        <f>IF(V1579=0,1,
IF(OR(AND(COUNTIF(Table12[Normal and Leap Years],X1579),AA1579=3,Y1579=30),
AND(COUNTIF(Table9[MM Year],X1579),COUNTIF(Table13[Always 29-Day Months],AA1579),Y1579=30)),Y1579
-1,Y1579))</f>
        <v>1</v>
      </c>
      <c r="AA1579" s="45">
        <f>IFERROR(VALUE(W1579),VLOOKUP(W1579,MonthReplace[],2,0))</f>
        <v>0</v>
      </c>
      <c r="AB1579" s="45" t="e">
        <f>IF(COUNTIF(Table9[MM Year],X1579),VLOOKUP(AA1579,MonthSerial[],VLOOKUP(X1579,Table9[],3,0)+2,0),DATE(X1579,AA1579,0)-AC1579)</f>
        <v>#VALUE!</v>
      </c>
      <c r="AC1579" s="45" t="e">
        <f>IF(COUNTIF(Table9[MM Year],X1579),
VLOOKUP(X1579,Table9[],5,0),
DATE(X1579,1,0))</f>
        <v>#VALUE!</v>
      </c>
      <c r="AD1579" s="46" t="e">
        <f>IF(AA1579=0,DATE(YEAR(AC1579+1),7,16),
IF(V1579=0,IF(COUNTIF(Table9[MM Year],X1579),AC1579+AB1579+Z1579+15-DAY(AC1579+AB1579+Z1579+15)+16,AC1579+AB1579+Z1579-DAY(AC1579+AB1579+Z1579)+16),
IF(COUNTIF(Table9[MM Year],X1579),
IF(AC1579+AB1579+Z1579&lt;VLOOKUP(X1579,Table9[],7,0),AC1579
+AB1579+Z1579+VLOOKUP(X1579,Table9[],4,0),AC1579+AB1579+Z1579),AC1579
+AB1579+Z1579)))</f>
        <v>#VALUE!</v>
      </c>
      <c r="AE1579" s="42"/>
      <c r="AF1579" s="15" t="str">
        <f>IFERROR(IF(COUNTIF(Table9[MM Year],X1579),
IF(AD1579&lt;VLOOKUP(X1579,Table9[],7,0),AD1579
+VLOOKUP(X1579,Table9[],4,0),AD1579),AD1579
),"")</f>
        <v/>
      </c>
      <c r="AG1579" s="5"/>
      <c r="AH1579" s="5"/>
      <c r="AI1579" s="5"/>
      <c r="AJ1579" s="6"/>
      <c r="AK1579" s="6"/>
      <c r="AL1579" s="12" t="str">
        <f t="shared" si="247"/>
        <v/>
      </c>
      <c r="AM1579" s="5"/>
      <c r="AN1579" s="27" t="str">
        <f t="shared" si="248"/>
        <v/>
      </c>
      <c r="AO1579" s="5"/>
      <c r="AP1579" s="5"/>
      <c r="AQ1579" s="6"/>
      <c r="AR1579" s="12" t="str">
        <f t="shared" si="249"/>
        <v/>
      </c>
      <c r="AS1579" s="6"/>
      <c r="AT1579" s="5"/>
      <c r="AU1579" s="53"/>
      <c r="AV1579" s="53"/>
      <c r="AW1579" s="54"/>
      <c r="AX1579" s="15" t="str">
        <f t="shared" si="250"/>
        <v/>
      </c>
      <c r="AY1579" s="5"/>
      <c r="AZ1579" s="27" t="str">
        <f>IFERROR(VLOOKUP(AY1579,vlookup!A$2:I$331,2,FALSE),"")</f>
        <v/>
      </c>
      <c r="BA1579" s="27" t="str">
        <f>IFERROR(VLOOKUP(AY1579,vlookup!A$2:I$331,3,FALSE),"")</f>
        <v/>
      </c>
      <c r="BB1579" s="5"/>
      <c r="BC1579" s="27" t="str">
        <f>IFERROR(VLOOKUP(BB1579,vlookup!D$2:E$331,2,FALSE),"")</f>
        <v/>
      </c>
      <c r="BD1579" s="5"/>
      <c r="BE1579" s="27" t="str">
        <f t="shared" si="251"/>
        <v/>
      </c>
      <c r="BF1579" s="27" t="str">
        <f>IFERROR(VLOOKUP(BE1579,vlookup!G$2:I$331,2,FALSE),"")</f>
        <v/>
      </c>
      <c r="BG1579" s="27" t="str">
        <f>IFERROR(VLOOKUP(BE1579,vlookup!G$2:I$331,3,FALSE),"")</f>
        <v/>
      </c>
      <c r="BH1579" s="5"/>
      <c r="BI1579" s="6"/>
      <c r="BJ1579" s="6"/>
      <c r="BK1579" s="6"/>
      <c r="BL1579" s="6"/>
    </row>
    <row r="1580" spans="1:64">
      <c r="A1580" s="4"/>
      <c r="B1580" s="5"/>
      <c r="C1580" s="27" t="str">
        <f>IFERROR(VLOOKUP(B1580,vlookup!A$2:I$331,2,FALSE),"")</f>
        <v/>
      </c>
      <c r="D1580" s="27" t="str">
        <f>IFERROR(VLOOKUP(B1580,vlookup!A$2:I$331,3,FALSE),"")</f>
        <v/>
      </c>
      <c r="E1580" s="5"/>
      <c r="F1580" s="27" t="str">
        <f>IFERROR(VLOOKUP(E1580,vlookup!D$2:E$331,2,FALSE),"")</f>
        <v/>
      </c>
      <c r="G1580" s="5"/>
      <c r="H1580" s="27" t="str">
        <f t="shared" si="242"/>
        <v/>
      </c>
      <c r="I1580" s="27" t="str">
        <f>IFERROR(VLOOKUP(H1580,vlookup!G$2:I$331,2,FALSE),"")</f>
        <v/>
      </c>
      <c r="J1580" s="27" t="str">
        <f>IFERROR(VLOOKUP(H1580,vlookup!G$2:I$331,3,FALSE),"")</f>
        <v/>
      </c>
      <c r="K1580" s="5"/>
      <c r="L1580" s="6"/>
      <c r="M1580" s="6"/>
      <c r="N1580" s="6"/>
      <c r="O1580" s="6"/>
      <c r="P1580" s="6"/>
      <c r="Q1580" s="14" t="str">
        <f t="shared" si="243"/>
        <v/>
      </c>
      <c r="R1580" s="5"/>
      <c r="S1580" s="6"/>
      <c r="T1580" s="6"/>
      <c r="U1580" s="5"/>
      <c r="V1580" s="45">
        <f t="shared" si="244"/>
        <v>0</v>
      </c>
      <c r="W1580" s="45">
        <f t="shared" si="245"/>
        <v>0</v>
      </c>
      <c r="X1580" s="45" t="e">
        <f t="shared" si="246"/>
        <v>#VALUE!</v>
      </c>
      <c r="Y1580" s="45">
        <f>IFERROR(VALUE(V1580),VLOOKUP(V1580,DayReplace[],2,0))</f>
        <v>0</v>
      </c>
      <c r="Z1580" s="45">
        <f>IF(V1580=0,1,
IF(OR(AND(COUNTIF(Table12[Normal and Leap Years],X1580),AA1580=3,Y1580=30),
AND(COUNTIF(Table9[MM Year],X1580),COUNTIF(Table13[Always 29-Day Months],AA1580),Y1580=30)),Y1580
-1,Y1580))</f>
        <v>1</v>
      </c>
      <c r="AA1580" s="45">
        <f>IFERROR(VALUE(W1580),VLOOKUP(W1580,MonthReplace[],2,0))</f>
        <v>0</v>
      </c>
      <c r="AB1580" s="45" t="e">
        <f>IF(COUNTIF(Table9[MM Year],X1580),VLOOKUP(AA1580,MonthSerial[],VLOOKUP(X1580,Table9[],3,0)+2,0),DATE(X1580,AA1580,0)-AC1580)</f>
        <v>#VALUE!</v>
      </c>
      <c r="AC1580" s="45" t="e">
        <f>IF(COUNTIF(Table9[MM Year],X1580),
VLOOKUP(X1580,Table9[],5,0),
DATE(X1580,1,0))</f>
        <v>#VALUE!</v>
      </c>
      <c r="AD1580" s="46" t="e">
        <f>IF(AA1580=0,DATE(YEAR(AC1580+1),7,16),
IF(V1580=0,IF(COUNTIF(Table9[MM Year],X1580),AC1580+AB1580+Z1580+15-DAY(AC1580+AB1580+Z1580+15)+16,AC1580+AB1580+Z1580-DAY(AC1580+AB1580+Z1580)+16),
IF(COUNTIF(Table9[MM Year],X1580),
IF(AC1580+AB1580+Z1580&lt;VLOOKUP(X1580,Table9[],7,0),AC1580
+AB1580+Z1580+VLOOKUP(X1580,Table9[],4,0),AC1580+AB1580+Z1580),AC1580
+AB1580+Z1580)))</f>
        <v>#VALUE!</v>
      </c>
      <c r="AE1580" s="42"/>
      <c r="AF1580" s="15" t="str">
        <f>IFERROR(IF(COUNTIF(Table9[MM Year],X1580),
IF(AD1580&lt;VLOOKUP(X1580,Table9[],7,0),AD1580
+VLOOKUP(X1580,Table9[],4,0),AD1580),AD1580
),"")</f>
        <v/>
      </c>
      <c r="AG1580" s="5"/>
      <c r="AH1580" s="5"/>
      <c r="AI1580" s="5"/>
      <c r="AJ1580" s="6"/>
      <c r="AK1580" s="6"/>
      <c r="AL1580" s="12" t="str">
        <f t="shared" si="247"/>
        <v/>
      </c>
      <c r="AM1580" s="5"/>
      <c r="AN1580" s="27" t="str">
        <f t="shared" si="248"/>
        <v/>
      </c>
      <c r="AO1580" s="5"/>
      <c r="AP1580" s="5"/>
      <c r="AQ1580" s="6"/>
      <c r="AR1580" s="12" t="str">
        <f t="shared" si="249"/>
        <v/>
      </c>
      <c r="AS1580" s="6"/>
      <c r="AT1580" s="5"/>
      <c r="AU1580" s="53"/>
      <c r="AV1580" s="53"/>
      <c r="AW1580" s="54"/>
      <c r="AX1580" s="15" t="str">
        <f t="shared" si="250"/>
        <v/>
      </c>
      <c r="AY1580" s="5"/>
      <c r="AZ1580" s="27" t="str">
        <f>IFERROR(VLOOKUP(AY1580,vlookup!A$2:I$331,2,FALSE),"")</f>
        <v/>
      </c>
      <c r="BA1580" s="27" t="str">
        <f>IFERROR(VLOOKUP(AY1580,vlookup!A$2:I$331,3,FALSE),"")</f>
        <v/>
      </c>
      <c r="BB1580" s="5"/>
      <c r="BC1580" s="27" t="str">
        <f>IFERROR(VLOOKUP(BB1580,vlookup!D$2:E$331,2,FALSE),"")</f>
        <v/>
      </c>
      <c r="BD1580" s="5"/>
      <c r="BE1580" s="27" t="str">
        <f t="shared" si="251"/>
        <v/>
      </c>
      <c r="BF1580" s="27" t="str">
        <f>IFERROR(VLOOKUP(BE1580,vlookup!G$2:I$331,2,FALSE),"")</f>
        <v/>
      </c>
      <c r="BG1580" s="27" t="str">
        <f>IFERROR(VLOOKUP(BE1580,vlookup!G$2:I$331,3,FALSE),"")</f>
        <v/>
      </c>
      <c r="BH1580" s="5"/>
      <c r="BI1580" s="6"/>
      <c r="BJ1580" s="6"/>
      <c r="BK1580" s="6"/>
      <c r="BL1580" s="6"/>
    </row>
    <row r="1581" spans="1:64">
      <c r="A1581" s="4"/>
      <c r="B1581" s="5"/>
      <c r="C1581" s="27" t="str">
        <f>IFERROR(VLOOKUP(B1581,vlookup!A$2:I$331,2,FALSE),"")</f>
        <v/>
      </c>
      <c r="D1581" s="27" t="str">
        <f>IFERROR(VLOOKUP(B1581,vlookup!A$2:I$331,3,FALSE),"")</f>
        <v/>
      </c>
      <c r="E1581" s="5"/>
      <c r="F1581" s="27" t="str">
        <f>IFERROR(VLOOKUP(E1581,vlookup!D$2:E$331,2,FALSE),"")</f>
        <v/>
      </c>
      <c r="G1581" s="5"/>
      <c r="H1581" s="27" t="str">
        <f t="shared" si="242"/>
        <v/>
      </c>
      <c r="I1581" s="27" t="str">
        <f>IFERROR(VLOOKUP(H1581,vlookup!G$2:I$331,2,FALSE),"")</f>
        <v/>
      </c>
      <c r="J1581" s="27" t="str">
        <f>IFERROR(VLOOKUP(H1581,vlookup!G$2:I$331,3,FALSE),"")</f>
        <v/>
      </c>
      <c r="K1581" s="5"/>
      <c r="L1581" s="6"/>
      <c r="M1581" s="6"/>
      <c r="N1581" s="6"/>
      <c r="O1581" s="6"/>
      <c r="P1581" s="6"/>
      <c r="Q1581" s="14" t="str">
        <f t="shared" si="243"/>
        <v/>
      </c>
      <c r="R1581" s="5"/>
      <c r="S1581" s="6"/>
      <c r="T1581" s="6"/>
      <c r="U1581" s="5"/>
      <c r="V1581" s="45">
        <f t="shared" si="244"/>
        <v>0</v>
      </c>
      <c r="W1581" s="45">
        <f t="shared" si="245"/>
        <v>0</v>
      </c>
      <c r="X1581" s="45" t="e">
        <f t="shared" si="246"/>
        <v>#VALUE!</v>
      </c>
      <c r="Y1581" s="45">
        <f>IFERROR(VALUE(V1581),VLOOKUP(V1581,DayReplace[],2,0))</f>
        <v>0</v>
      </c>
      <c r="Z1581" s="45">
        <f>IF(V1581=0,1,
IF(OR(AND(COUNTIF(Table12[Normal and Leap Years],X1581),AA1581=3,Y1581=30),
AND(COUNTIF(Table9[MM Year],X1581),COUNTIF(Table13[Always 29-Day Months],AA1581),Y1581=30)),Y1581
-1,Y1581))</f>
        <v>1</v>
      </c>
      <c r="AA1581" s="45">
        <f>IFERROR(VALUE(W1581),VLOOKUP(W1581,MonthReplace[],2,0))</f>
        <v>0</v>
      </c>
      <c r="AB1581" s="45" t="e">
        <f>IF(COUNTIF(Table9[MM Year],X1581),VLOOKUP(AA1581,MonthSerial[],VLOOKUP(X1581,Table9[],3,0)+2,0),DATE(X1581,AA1581,0)-AC1581)</f>
        <v>#VALUE!</v>
      </c>
      <c r="AC1581" s="45" t="e">
        <f>IF(COUNTIF(Table9[MM Year],X1581),
VLOOKUP(X1581,Table9[],5,0),
DATE(X1581,1,0))</f>
        <v>#VALUE!</v>
      </c>
      <c r="AD1581" s="46" t="e">
        <f>IF(AA1581=0,DATE(YEAR(AC1581+1),7,16),
IF(V1581=0,IF(COUNTIF(Table9[MM Year],X1581),AC1581+AB1581+Z1581+15-DAY(AC1581+AB1581+Z1581+15)+16,AC1581+AB1581+Z1581-DAY(AC1581+AB1581+Z1581)+16),
IF(COUNTIF(Table9[MM Year],X1581),
IF(AC1581+AB1581+Z1581&lt;VLOOKUP(X1581,Table9[],7,0),AC1581
+AB1581+Z1581+VLOOKUP(X1581,Table9[],4,0),AC1581+AB1581+Z1581),AC1581
+AB1581+Z1581)))</f>
        <v>#VALUE!</v>
      </c>
      <c r="AE1581" s="42"/>
      <c r="AF1581" s="15" t="str">
        <f>IFERROR(IF(COUNTIF(Table9[MM Year],X1581),
IF(AD1581&lt;VLOOKUP(X1581,Table9[],7,0),AD1581
+VLOOKUP(X1581,Table9[],4,0),AD1581),AD1581
),"")</f>
        <v/>
      </c>
      <c r="AG1581" s="5"/>
      <c r="AH1581" s="5"/>
      <c r="AI1581" s="5"/>
      <c r="AJ1581" s="6"/>
      <c r="AK1581" s="6"/>
      <c r="AL1581" s="12" t="str">
        <f t="shared" si="247"/>
        <v/>
      </c>
      <c r="AM1581" s="5"/>
      <c r="AN1581" s="27" t="str">
        <f t="shared" si="248"/>
        <v/>
      </c>
      <c r="AO1581" s="5"/>
      <c r="AP1581" s="5"/>
      <c r="AQ1581" s="6"/>
      <c r="AR1581" s="12" t="str">
        <f t="shared" si="249"/>
        <v/>
      </c>
      <c r="AS1581" s="6"/>
      <c r="AT1581" s="5"/>
      <c r="AU1581" s="53"/>
      <c r="AV1581" s="53"/>
      <c r="AW1581" s="54"/>
      <c r="AX1581" s="15" t="str">
        <f t="shared" si="250"/>
        <v/>
      </c>
      <c r="AY1581" s="5"/>
      <c r="AZ1581" s="27" t="str">
        <f>IFERROR(VLOOKUP(AY1581,vlookup!A$2:I$331,2,FALSE),"")</f>
        <v/>
      </c>
      <c r="BA1581" s="27" t="str">
        <f>IFERROR(VLOOKUP(AY1581,vlookup!A$2:I$331,3,FALSE),"")</f>
        <v/>
      </c>
      <c r="BB1581" s="5"/>
      <c r="BC1581" s="27" t="str">
        <f>IFERROR(VLOOKUP(BB1581,vlookup!D$2:E$331,2,FALSE),"")</f>
        <v/>
      </c>
      <c r="BD1581" s="5"/>
      <c r="BE1581" s="27" t="str">
        <f t="shared" si="251"/>
        <v/>
      </c>
      <c r="BF1581" s="27" t="str">
        <f>IFERROR(VLOOKUP(BE1581,vlookup!G$2:I$331,2,FALSE),"")</f>
        <v/>
      </c>
      <c r="BG1581" s="27" t="str">
        <f>IFERROR(VLOOKUP(BE1581,vlookup!G$2:I$331,3,FALSE),"")</f>
        <v/>
      </c>
      <c r="BH1581" s="5"/>
      <c r="BI1581" s="6"/>
      <c r="BJ1581" s="6"/>
      <c r="BK1581" s="6"/>
      <c r="BL1581" s="6"/>
    </row>
    <row r="1582" spans="1:64">
      <c r="A1582" s="4"/>
      <c r="B1582" s="5"/>
      <c r="C1582" s="27" t="str">
        <f>IFERROR(VLOOKUP(B1582,vlookup!A$2:I$331,2,FALSE),"")</f>
        <v/>
      </c>
      <c r="D1582" s="27" t="str">
        <f>IFERROR(VLOOKUP(B1582,vlookup!A$2:I$331,3,FALSE),"")</f>
        <v/>
      </c>
      <c r="E1582" s="5"/>
      <c r="F1582" s="27" t="str">
        <f>IFERROR(VLOOKUP(E1582,vlookup!D$2:E$331,2,FALSE),"")</f>
        <v/>
      </c>
      <c r="G1582" s="5"/>
      <c r="H1582" s="27" t="str">
        <f t="shared" si="242"/>
        <v/>
      </c>
      <c r="I1582" s="27" t="str">
        <f>IFERROR(VLOOKUP(H1582,vlookup!G$2:I$331,2,FALSE),"")</f>
        <v/>
      </c>
      <c r="J1582" s="27" t="str">
        <f>IFERROR(VLOOKUP(H1582,vlookup!G$2:I$331,3,FALSE),"")</f>
        <v/>
      </c>
      <c r="K1582" s="5"/>
      <c r="L1582" s="6"/>
      <c r="M1582" s="6"/>
      <c r="N1582" s="6"/>
      <c r="O1582" s="6"/>
      <c r="P1582" s="6"/>
      <c r="Q1582" s="14" t="str">
        <f t="shared" si="243"/>
        <v/>
      </c>
      <c r="R1582" s="5"/>
      <c r="S1582" s="6"/>
      <c r="T1582" s="6"/>
      <c r="U1582" s="5"/>
      <c r="V1582" s="45">
        <f t="shared" si="244"/>
        <v>0</v>
      </c>
      <c r="W1582" s="45">
        <f t="shared" si="245"/>
        <v>0</v>
      </c>
      <c r="X1582" s="45" t="e">
        <f t="shared" si="246"/>
        <v>#VALUE!</v>
      </c>
      <c r="Y1582" s="45">
        <f>IFERROR(VALUE(V1582),VLOOKUP(V1582,DayReplace[],2,0))</f>
        <v>0</v>
      </c>
      <c r="Z1582" s="45">
        <f>IF(V1582=0,1,
IF(OR(AND(COUNTIF(Table12[Normal and Leap Years],X1582),AA1582=3,Y1582=30),
AND(COUNTIF(Table9[MM Year],X1582),COUNTIF(Table13[Always 29-Day Months],AA1582),Y1582=30)),Y1582
-1,Y1582))</f>
        <v>1</v>
      </c>
      <c r="AA1582" s="45">
        <f>IFERROR(VALUE(W1582),VLOOKUP(W1582,MonthReplace[],2,0))</f>
        <v>0</v>
      </c>
      <c r="AB1582" s="45" t="e">
        <f>IF(COUNTIF(Table9[MM Year],X1582),VLOOKUP(AA1582,MonthSerial[],VLOOKUP(X1582,Table9[],3,0)+2,0),DATE(X1582,AA1582,0)-AC1582)</f>
        <v>#VALUE!</v>
      </c>
      <c r="AC1582" s="45" t="e">
        <f>IF(COUNTIF(Table9[MM Year],X1582),
VLOOKUP(X1582,Table9[],5,0),
DATE(X1582,1,0))</f>
        <v>#VALUE!</v>
      </c>
      <c r="AD1582" s="46" t="e">
        <f>IF(AA1582=0,DATE(YEAR(AC1582+1),7,16),
IF(V1582=0,IF(COUNTIF(Table9[MM Year],X1582),AC1582+AB1582+Z1582+15-DAY(AC1582+AB1582+Z1582+15)+16,AC1582+AB1582+Z1582-DAY(AC1582+AB1582+Z1582)+16),
IF(COUNTIF(Table9[MM Year],X1582),
IF(AC1582+AB1582+Z1582&lt;VLOOKUP(X1582,Table9[],7,0),AC1582
+AB1582+Z1582+VLOOKUP(X1582,Table9[],4,0),AC1582+AB1582+Z1582),AC1582
+AB1582+Z1582)))</f>
        <v>#VALUE!</v>
      </c>
      <c r="AE1582" s="42"/>
      <c r="AF1582" s="15" t="str">
        <f>IFERROR(IF(COUNTIF(Table9[MM Year],X1582),
IF(AD1582&lt;VLOOKUP(X1582,Table9[],7,0),AD1582
+VLOOKUP(X1582,Table9[],4,0),AD1582),AD1582
),"")</f>
        <v/>
      </c>
      <c r="AG1582" s="5"/>
      <c r="AH1582" s="5"/>
      <c r="AI1582" s="5"/>
      <c r="AJ1582" s="6"/>
      <c r="AK1582" s="6"/>
      <c r="AL1582" s="12" t="str">
        <f t="shared" si="247"/>
        <v/>
      </c>
      <c r="AM1582" s="5"/>
      <c r="AN1582" s="27" t="str">
        <f t="shared" si="248"/>
        <v/>
      </c>
      <c r="AO1582" s="5"/>
      <c r="AP1582" s="5"/>
      <c r="AQ1582" s="6"/>
      <c r="AR1582" s="12" t="str">
        <f t="shared" si="249"/>
        <v/>
      </c>
      <c r="AS1582" s="6"/>
      <c r="AT1582" s="5"/>
      <c r="AU1582" s="53"/>
      <c r="AV1582" s="53"/>
      <c r="AW1582" s="54"/>
      <c r="AX1582" s="15" t="str">
        <f t="shared" si="250"/>
        <v/>
      </c>
      <c r="AY1582" s="5"/>
      <c r="AZ1582" s="27" t="str">
        <f>IFERROR(VLOOKUP(AY1582,vlookup!A$2:I$331,2,FALSE),"")</f>
        <v/>
      </c>
      <c r="BA1582" s="27" t="str">
        <f>IFERROR(VLOOKUP(AY1582,vlookup!A$2:I$331,3,FALSE),"")</f>
        <v/>
      </c>
      <c r="BB1582" s="5"/>
      <c r="BC1582" s="27" t="str">
        <f>IFERROR(VLOOKUP(BB1582,vlookup!D$2:E$331,2,FALSE),"")</f>
        <v/>
      </c>
      <c r="BD1582" s="5"/>
      <c r="BE1582" s="27" t="str">
        <f t="shared" si="251"/>
        <v/>
      </c>
      <c r="BF1582" s="27" t="str">
        <f>IFERROR(VLOOKUP(BE1582,vlookup!G$2:I$331,2,FALSE),"")</f>
        <v/>
      </c>
      <c r="BG1582" s="27" t="str">
        <f>IFERROR(VLOOKUP(BE1582,vlookup!G$2:I$331,3,FALSE),"")</f>
        <v/>
      </c>
      <c r="BH1582" s="5"/>
      <c r="BI1582" s="6"/>
      <c r="BJ1582" s="6"/>
      <c r="BK1582" s="6"/>
      <c r="BL1582" s="6"/>
    </row>
    <row r="1583" spans="1:64">
      <c r="A1583" s="4"/>
      <c r="B1583" s="5"/>
      <c r="C1583" s="27" t="str">
        <f>IFERROR(VLOOKUP(B1583,vlookup!A$2:I$331,2,FALSE),"")</f>
        <v/>
      </c>
      <c r="D1583" s="27" t="str">
        <f>IFERROR(VLOOKUP(B1583,vlookup!A$2:I$331,3,FALSE),"")</f>
        <v/>
      </c>
      <c r="E1583" s="5"/>
      <c r="F1583" s="27" t="str">
        <f>IFERROR(VLOOKUP(E1583,vlookup!D$2:E$331,2,FALSE),"")</f>
        <v/>
      </c>
      <c r="G1583" s="5"/>
      <c r="H1583" s="27" t="str">
        <f t="shared" si="242"/>
        <v/>
      </c>
      <c r="I1583" s="27" t="str">
        <f>IFERROR(VLOOKUP(H1583,vlookup!G$2:I$331,2,FALSE),"")</f>
        <v/>
      </c>
      <c r="J1583" s="27" t="str">
        <f>IFERROR(VLOOKUP(H1583,vlookup!G$2:I$331,3,FALSE),"")</f>
        <v/>
      </c>
      <c r="K1583" s="5"/>
      <c r="L1583" s="6"/>
      <c r="M1583" s="6"/>
      <c r="N1583" s="6"/>
      <c r="O1583" s="6"/>
      <c r="P1583" s="6"/>
      <c r="Q1583" s="14" t="str">
        <f t="shared" si="243"/>
        <v/>
      </c>
      <c r="R1583" s="5"/>
      <c r="S1583" s="6"/>
      <c r="T1583" s="6"/>
      <c r="U1583" s="5"/>
      <c r="V1583" s="45">
        <f t="shared" si="244"/>
        <v>0</v>
      </c>
      <c r="W1583" s="45">
        <f t="shared" si="245"/>
        <v>0</v>
      </c>
      <c r="X1583" s="45" t="e">
        <f t="shared" si="246"/>
        <v>#VALUE!</v>
      </c>
      <c r="Y1583" s="45">
        <f>IFERROR(VALUE(V1583),VLOOKUP(V1583,DayReplace[],2,0))</f>
        <v>0</v>
      </c>
      <c r="Z1583" s="45">
        <f>IF(V1583=0,1,
IF(OR(AND(COUNTIF(Table12[Normal and Leap Years],X1583),AA1583=3,Y1583=30),
AND(COUNTIF(Table9[MM Year],X1583),COUNTIF(Table13[Always 29-Day Months],AA1583),Y1583=30)),Y1583
-1,Y1583))</f>
        <v>1</v>
      </c>
      <c r="AA1583" s="45">
        <f>IFERROR(VALUE(W1583),VLOOKUP(W1583,MonthReplace[],2,0))</f>
        <v>0</v>
      </c>
      <c r="AB1583" s="45" t="e">
        <f>IF(COUNTIF(Table9[MM Year],X1583),VLOOKUP(AA1583,MonthSerial[],VLOOKUP(X1583,Table9[],3,0)+2,0),DATE(X1583,AA1583,0)-AC1583)</f>
        <v>#VALUE!</v>
      </c>
      <c r="AC1583" s="45" t="e">
        <f>IF(COUNTIF(Table9[MM Year],X1583),
VLOOKUP(X1583,Table9[],5,0),
DATE(X1583,1,0))</f>
        <v>#VALUE!</v>
      </c>
      <c r="AD1583" s="46" t="e">
        <f>IF(AA1583=0,DATE(YEAR(AC1583+1),7,16),
IF(V1583=0,IF(COUNTIF(Table9[MM Year],X1583),AC1583+AB1583+Z1583+15-DAY(AC1583+AB1583+Z1583+15)+16,AC1583+AB1583+Z1583-DAY(AC1583+AB1583+Z1583)+16),
IF(COUNTIF(Table9[MM Year],X1583),
IF(AC1583+AB1583+Z1583&lt;VLOOKUP(X1583,Table9[],7,0),AC1583
+AB1583+Z1583+VLOOKUP(X1583,Table9[],4,0),AC1583+AB1583+Z1583),AC1583
+AB1583+Z1583)))</f>
        <v>#VALUE!</v>
      </c>
      <c r="AE1583" s="42"/>
      <c r="AF1583" s="15" t="str">
        <f>IFERROR(IF(COUNTIF(Table9[MM Year],X1583),
IF(AD1583&lt;VLOOKUP(X1583,Table9[],7,0),AD1583
+VLOOKUP(X1583,Table9[],4,0),AD1583),AD1583
),"")</f>
        <v/>
      </c>
      <c r="AG1583" s="5"/>
      <c r="AH1583" s="5"/>
      <c r="AI1583" s="5"/>
      <c r="AJ1583" s="6"/>
      <c r="AK1583" s="6"/>
      <c r="AL1583" s="12" t="str">
        <f t="shared" si="247"/>
        <v/>
      </c>
      <c r="AM1583" s="5"/>
      <c r="AN1583" s="27" t="str">
        <f t="shared" si="248"/>
        <v/>
      </c>
      <c r="AO1583" s="5"/>
      <c r="AP1583" s="5"/>
      <c r="AQ1583" s="6"/>
      <c r="AR1583" s="12" t="str">
        <f t="shared" si="249"/>
        <v/>
      </c>
      <c r="AS1583" s="6"/>
      <c r="AT1583" s="5"/>
      <c r="AU1583" s="53"/>
      <c r="AV1583" s="53"/>
      <c r="AW1583" s="54"/>
      <c r="AX1583" s="15" t="str">
        <f t="shared" si="250"/>
        <v/>
      </c>
      <c r="AY1583" s="5"/>
      <c r="AZ1583" s="27" t="str">
        <f>IFERROR(VLOOKUP(AY1583,vlookup!A$2:I$331,2,FALSE),"")</f>
        <v/>
      </c>
      <c r="BA1583" s="27" t="str">
        <f>IFERROR(VLOOKUP(AY1583,vlookup!A$2:I$331,3,FALSE),"")</f>
        <v/>
      </c>
      <c r="BB1583" s="5"/>
      <c r="BC1583" s="27" t="str">
        <f>IFERROR(VLOOKUP(BB1583,vlookup!D$2:E$331,2,FALSE),"")</f>
        <v/>
      </c>
      <c r="BD1583" s="5"/>
      <c r="BE1583" s="27" t="str">
        <f t="shared" si="251"/>
        <v/>
      </c>
      <c r="BF1583" s="27" t="str">
        <f>IFERROR(VLOOKUP(BE1583,vlookup!G$2:I$331,2,FALSE),"")</f>
        <v/>
      </c>
      <c r="BG1583" s="27" t="str">
        <f>IFERROR(VLOOKUP(BE1583,vlookup!G$2:I$331,3,FALSE),"")</f>
        <v/>
      </c>
      <c r="BH1583" s="5"/>
      <c r="BI1583" s="6"/>
      <c r="BJ1583" s="6"/>
      <c r="BK1583" s="6"/>
      <c r="BL1583" s="6"/>
    </row>
    <row r="1584" spans="1:64">
      <c r="A1584" s="4"/>
      <c r="B1584" s="5"/>
      <c r="C1584" s="27" t="str">
        <f>IFERROR(VLOOKUP(B1584,vlookup!A$2:I$331,2,FALSE),"")</f>
        <v/>
      </c>
      <c r="D1584" s="27" t="str">
        <f>IFERROR(VLOOKUP(B1584,vlookup!A$2:I$331,3,FALSE),"")</f>
        <v/>
      </c>
      <c r="E1584" s="5"/>
      <c r="F1584" s="27" t="str">
        <f>IFERROR(VLOOKUP(E1584,vlookup!D$2:E$331,2,FALSE),"")</f>
        <v/>
      </c>
      <c r="G1584" s="5"/>
      <c r="H1584" s="27" t="str">
        <f t="shared" si="242"/>
        <v/>
      </c>
      <c r="I1584" s="27" t="str">
        <f>IFERROR(VLOOKUP(H1584,vlookup!G$2:I$331,2,FALSE),"")</f>
        <v/>
      </c>
      <c r="J1584" s="27" t="str">
        <f>IFERROR(VLOOKUP(H1584,vlookup!G$2:I$331,3,FALSE),"")</f>
        <v/>
      </c>
      <c r="K1584" s="5"/>
      <c r="L1584" s="6"/>
      <c r="M1584" s="6"/>
      <c r="N1584" s="6"/>
      <c r="O1584" s="6"/>
      <c r="P1584" s="6"/>
      <c r="Q1584" s="14" t="str">
        <f t="shared" si="243"/>
        <v/>
      </c>
      <c r="R1584" s="5"/>
      <c r="S1584" s="6"/>
      <c r="T1584" s="6"/>
      <c r="U1584" s="5"/>
      <c r="V1584" s="45">
        <f t="shared" si="244"/>
        <v>0</v>
      </c>
      <c r="W1584" s="45">
        <f t="shared" si="245"/>
        <v>0</v>
      </c>
      <c r="X1584" s="45" t="e">
        <f t="shared" si="246"/>
        <v>#VALUE!</v>
      </c>
      <c r="Y1584" s="45">
        <f>IFERROR(VALUE(V1584),VLOOKUP(V1584,DayReplace[],2,0))</f>
        <v>0</v>
      </c>
      <c r="Z1584" s="45">
        <f>IF(V1584=0,1,
IF(OR(AND(COUNTIF(Table12[Normal and Leap Years],X1584),AA1584=3,Y1584=30),
AND(COUNTIF(Table9[MM Year],X1584),COUNTIF(Table13[Always 29-Day Months],AA1584),Y1584=30)),Y1584
-1,Y1584))</f>
        <v>1</v>
      </c>
      <c r="AA1584" s="45">
        <f>IFERROR(VALUE(W1584),VLOOKUP(W1584,MonthReplace[],2,0))</f>
        <v>0</v>
      </c>
      <c r="AB1584" s="45" t="e">
        <f>IF(COUNTIF(Table9[MM Year],X1584),VLOOKUP(AA1584,MonthSerial[],VLOOKUP(X1584,Table9[],3,0)+2,0),DATE(X1584,AA1584,0)-AC1584)</f>
        <v>#VALUE!</v>
      </c>
      <c r="AC1584" s="45" t="e">
        <f>IF(COUNTIF(Table9[MM Year],X1584),
VLOOKUP(X1584,Table9[],5,0),
DATE(X1584,1,0))</f>
        <v>#VALUE!</v>
      </c>
      <c r="AD1584" s="46" t="e">
        <f>IF(AA1584=0,DATE(YEAR(AC1584+1),7,16),
IF(V1584=0,IF(COUNTIF(Table9[MM Year],X1584),AC1584+AB1584+Z1584+15-DAY(AC1584+AB1584+Z1584+15)+16,AC1584+AB1584+Z1584-DAY(AC1584+AB1584+Z1584)+16),
IF(COUNTIF(Table9[MM Year],X1584),
IF(AC1584+AB1584+Z1584&lt;VLOOKUP(X1584,Table9[],7,0),AC1584
+AB1584+Z1584+VLOOKUP(X1584,Table9[],4,0),AC1584+AB1584+Z1584),AC1584
+AB1584+Z1584)))</f>
        <v>#VALUE!</v>
      </c>
      <c r="AE1584" s="42"/>
      <c r="AF1584" s="15" t="str">
        <f>IFERROR(IF(COUNTIF(Table9[MM Year],X1584),
IF(AD1584&lt;VLOOKUP(X1584,Table9[],7,0),AD1584
+VLOOKUP(X1584,Table9[],4,0),AD1584),AD1584
),"")</f>
        <v/>
      </c>
      <c r="AG1584" s="5"/>
      <c r="AH1584" s="5"/>
      <c r="AI1584" s="5"/>
      <c r="AJ1584" s="6"/>
      <c r="AK1584" s="6"/>
      <c r="AL1584" s="12" t="str">
        <f t="shared" si="247"/>
        <v/>
      </c>
      <c r="AM1584" s="5"/>
      <c r="AN1584" s="27" t="str">
        <f t="shared" si="248"/>
        <v/>
      </c>
      <c r="AO1584" s="5"/>
      <c r="AP1584" s="5"/>
      <c r="AQ1584" s="6"/>
      <c r="AR1584" s="12" t="str">
        <f t="shared" si="249"/>
        <v/>
      </c>
      <c r="AS1584" s="6"/>
      <c r="AT1584" s="5"/>
      <c r="AU1584" s="53"/>
      <c r="AV1584" s="53"/>
      <c r="AW1584" s="54"/>
      <c r="AX1584" s="15" t="str">
        <f t="shared" si="250"/>
        <v/>
      </c>
      <c r="AY1584" s="5"/>
      <c r="AZ1584" s="27" t="str">
        <f>IFERROR(VLOOKUP(AY1584,vlookup!A$2:I$331,2,FALSE),"")</f>
        <v/>
      </c>
      <c r="BA1584" s="27" t="str">
        <f>IFERROR(VLOOKUP(AY1584,vlookup!A$2:I$331,3,FALSE),"")</f>
        <v/>
      </c>
      <c r="BB1584" s="5"/>
      <c r="BC1584" s="27" t="str">
        <f>IFERROR(VLOOKUP(BB1584,vlookup!D$2:E$331,2,FALSE),"")</f>
        <v/>
      </c>
      <c r="BD1584" s="5"/>
      <c r="BE1584" s="27" t="str">
        <f t="shared" si="251"/>
        <v/>
      </c>
      <c r="BF1584" s="27" t="str">
        <f>IFERROR(VLOOKUP(BE1584,vlookup!G$2:I$331,2,FALSE),"")</f>
        <v/>
      </c>
      <c r="BG1584" s="27" t="str">
        <f>IFERROR(VLOOKUP(BE1584,vlookup!G$2:I$331,3,FALSE),"")</f>
        <v/>
      </c>
      <c r="BH1584" s="5"/>
      <c r="BI1584" s="6"/>
      <c r="BJ1584" s="6"/>
      <c r="BK1584" s="6"/>
      <c r="BL1584" s="6"/>
    </row>
    <row r="1585" spans="1:64">
      <c r="A1585" s="4"/>
      <c r="B1585" s="5"/>
      <c r="C1585" s="27" t="str">
        <f>IFERROR(VLOOKUP(B1585,vlookup!A$2:I$331,2,FALSE),"")</f>
        <v/>
      </c>
      <c r="D1585" s="27" t="str">
        <f>IFERROR(VLOOKUP(B1585,vlookup!A$2:I$331,3,FALSE),"")</f>
        <v/>
      </c>
      <c r="E1585" s="5"/>
      <c r="F1585" s="27" t="str">
        <f>IFERROR(VLOOKUP(E1585,vlookup!D$2:E$331,2,FALSE),"")</f>
        <v/>
      </c>
      <c r="G1585" s="5"/>
      <c r="H1585" s="27" t="str">
        <f t="shared" si="242"/>
        <v/>
      </c>
      <c r="I1585" s="27" t="str">
        <f>IFERROR(VLOOKUP(H1585,vlookup!G$2:I$331,2,FALSE),"")</f>
        <v/>
      </c>
      <c r="J1585" s="27" t="str">
        <f>IFERROR(VLOOKUP(H1585,vlookup!G$2:I$331,3,FALSE),"")</f>
        <v/>
      </c>
      <c r="K1585" s="5"/>
      <c r="L1585" s="6"/>
      <c r="M1585" s="6"/>
      <c r="N1585" s="6"/>
      <c r="O1585" s="6"/>
      <c r="P1585" s="6"/>
      <c r="Q1585" s="14" t="str">
        <f t="shared" si="243"/>
        <v/>
      </c>
      <c r="R1585" s="5"/>
      <c r="S1585" s="6"/>
      <c r="T1585" s="6"/>
      <c r="U1585" s="5"/>
      <c r="V1585" s="45">
        <f t="shared" si="244"/>
        <v>0</v>
      </c>
      <c r="W1585" s="45">
        <f t="shared" si="245"/>
        <v>0</v>
      </c>
      <c r="X1585" s="45" t="e">
        <f t="shared" si="246"/>
        <v>#VALUE!</v>
      </c>
      <c r="Y1585" s="45">
        <f>IFERROR(VALUE(V1585),VLOOKUP(V1585,DayReplace[],2,0))</f>
        <v>0</v>
      </c>
      <c r="Z1585" s="45">
        <f>IF(V1585=0,1,
IF(OR(AND(COUNTIF(Table12[Normal and Leap Years],X1585),AA1585=3,Y1585=30),
AND(COUNTIF(Table9[MM Year],X1585),COUNTIF(Table13[Always 29-Day Months],AA1585),Y1585=30)),Y1585
-1,Y1585))</f>
        <v>1</v>
      </c>
      <c r="AA1585" s="45">
        <f>IFERROR(VALUE(W1585),VLOOKUP(W1585,MonthReplace[],2,0))</f>
        <v>0</v>
      </c>
      <c r="AB1585" s="45" t="e">
        <f>IF(COUNTIF(Table9[MM Year],X1585),VLOOKUP(AA1585,MonthSerial[],VLOOKUP(X1585,Table9[],3,0)+2,0),DATE(X1585,AA1585,0)-AC1585)</f>
        <v>#VALUE!</v>
      </c>
      <c r="AC1585" s="45" t="e">
        <f>IF(COUNTIF(Table9[MM Year],X1585),
VLOOKUP(X1585,Table9[],5,0),
DATE(X1585,1,0))</f>
        <v>#VALUE!</v>
      </c>
      <c r="AD1585" s="46" t="e">
        <f>IF(AA1585=0,DATE(YEAR(AC1585+1),7,16),
IF(V1585=0,IF(COUNTIF(Table9[MM Year],X1585),AC1585+AB1585+Z1585+15-DAY(AC1585+AB1585+Z1585+15)+16,AC1585+AB1585+Z1585-DAY(AC1585+AB1585+Z1585)+16),
IF(COUNTIF(Table9[MM Year],X1585),
IF(AC1585+AB1585+Z1585&lt;VLOOKUP(X1585,Table9[],7,0),AC1585
+AB1585+Z1585+VLOOKUP(X1585,Table9[],4,0),AC1585+AB1585+Z1585),AC1585
+AB1585+Z1585)))</f>
        <v>#VALUE!</v>
      </c>
      <c r="AE1585" s="42"/>
      <c r="AF1585" s="15" t="str">
        <f>IFERROR(IF(COUNTIF(Table9[MM Year],X1585),
IF(AD1585&lt;VLOOKUP(X1585,Table9[],7,0),AD1585
+VLOOKUP(X1585,Table9[],4,0),AD1585),AD1585
),"")</f>
        <v/>
      </c>
      <c r="AG1585" s="5"/>
      <c r="AH1585" s="5"/>
      <c r="AI1585" s="5"/>
      <c r="AJ1585" s="6"/>
      <c r="AK1585" s="6"/>
      <c r="AL1585" s="12" t="str">
        <f t="shared" si="247"/>
        <v/>
      </c>
      <c r="AM1585" s="5"/>
      <c r="AN1585" s="27" t="str">
        <f t="shared" si="248"/>
        <v/>
      </c>
      <c r="AO1585" s="5"/>
      <c r="AP1585" s="5"/>
      <c r="AQ1585" s="6"/>
      <c r="AR1585" s="12" t="str">
        <f t="shared" si="249"/>
        <v/>
      </c>
      <c r="AS1585" s="6"/>
      <c r="AT1585" s="5"/>
      <c r="AU1585" s="53"/>
      <c r="AV1585" s="53"/>
      <c r="AW1585" s="54"/>
      <c r="AX1585" s="15" t="str">
        <f t="shared" si="250"/>
        <v/>
      </c>
      <c r="AY1585" s="5"/>
      <c r="AZ1585" s="27" t="str">
        <f>IFERROR(VLOOKUP(AY1585,vlookup!A$2:I$331,2,FALSE),"")</f>
        <v/>
      </c>
      <c r="BA1585" s="27" t="str">
        <f>IFERROR(VLOOKUP(AY1585,vlookup!A$2:I$331,3,FALSE),"")</f>
        <v/>
      </c>
      <c r="BB1585" s="5"/>
      <c r="BC1585" s="27" t="str">
        <f>IFERROR(VLOOKUP(BB1585,vlookup!D$2:E$331,2,FALSE),"")</f>
        <v/>
      </c>
      <c r="BD1585" s="5"/>
      <c r="BE1585" s="27" t="str">
        <f t="shared" si="251"/>
        <v/>
      </c>
      <c r="BF1585" s="27" t="str">
        <f>IFERROR(VLOOKUP(BE1585,vlookup!G$2:I$331,2,FALSE),"")</f>
        <v/>
      </c>
      <c r="BG1585" s="27" t="str">
        <f>IFERROR(VLOOKUP(BE1585,vlookup!G$2:I$331,3,FALSE),"")</f>
        <v/>
      </c>
      <c r="BH1585" s="5"/>
      <c r="BI1585" s="6"/>
      <c r="BJ1585" s="6"/>
      <c r="BK1585" s="6"/>
      <c r="BL1585" s="6"/>
    </row>
    <row r="1586" spans="1:64">
      <c r="A1586" s="4"/>
      <c r="B1586" s="5"/>
      <c r="C1586" s="27" t="str">
        <f>IFERROR(VLOOKUP(B1586,vlookup!A$2:I$331,2,FALSE),"")</f>
        <v/>
      </c>
      <c r="D1586" s="27" t="str">
        <f>IFERROR(VLOOKUP(B1586,vlookup!A$2:I$331,3,FALSE),"")</f>
        <v/>
      </c>
      <c r="E1586" s="5"/>
      <c r="F1586" s="27" t="str">
        <f>IFERROR(VLOOKUP(E1586,vlookup!D$2:E$331,2,FALSE),"")</f>
        <v/>
      </c>
      <c r="G1586" s="5"/>
      <c r="H1586" s="27" t="str">
        <f t="shared" si="242"/>
        <v/>
      </c>
      <c r="I1586" s="27" t="str">
        <f>IFERROR(VLOOKUP(H1586,vlookup!G$2:I$331,2,FALSE),"")</f>
        <v/>
      </c>
      <c r="J1586" s="27" t="str">
        <f>IFERROR(VLOOKUP(H1586,vlookup!G$2:I$331,3,FALSE),"")</f>
        <v/>
      </c>
      <c r="K1586" s="5"/>
      <c r="L1586" s="6"/>
      <c r="M1586" s="6"/>
      <c r="N1586" s="6"/>
      <c r="O1586" s="6"/>
      <c r="P1586" s="6"/>
      <c r="Q1586" s="14" t="str">
        <f t="shared" si="243"/>
        <v/>
      </c>
      <c r="R1586" s="5"/>
      <c r="S1586" s="6"/>
      <c r="T1586" s="6"/>
      <c r="U1586" s="5"/>
      <c r="V1586" s="45">
        <f t="shared" si="244"/>
        <v>0</v>
      </c>
      <c r="W1586" s="45">
        <f t="shared" si="245"/>
        <v>0</v>
      </c>
      <c r="X1586" s="45" t="e">
        <f t="shared" si="246"/>
        <v>#VALUE!</v>
      </c>
      <c r="Y1586" s="45">
        <f>IFERROR(VALUE(V1586),VLOOKUP(V1586,DayReplace[],2,0))</f>
        <v>0</v>
      </c>
      <c r="Z1586" s="45">
        <f>IF(V1586=0,1,
IF(OR(AND(COUNTIF(Table12[Normal and Leap Years],X1586),AA1586=3,Y1586=30),
AND(COUNTIF(Table9[MM Year],X1586),COUNTIF(Table13[Always 29-Day Months],AA1586),Y1586=30)),Y1586
-1,Y1586))</f>
        <v>1</v>
      </c>
      <c r="AA1586" s="45">
        <f>IFERROR(VALUE(W1586),VLOOKUP(W1586,MonthReplace[],2,0))</f>
        <v>0</v>
      </c>
      <c r="AB1586" s="45" t="e">
        <f>IF(COUNTIF(Table9[MM Year],X1586),VLOOKUP(AA1586,MonthSerial[],VLOOKUP(X1586,Table9[],3,0)+2,0),DATE(X1586,AA1586,0)-AC1586)</f>
        <v>#VALUE!</v>
      </c>
      <c r="AC1586" s="45" t="e">
        <f>IF(COUNTIF(Table9[MM Year],X1586),
VLOOKUP(X1586,Table9[],5,0),
DATE(X1586,1,0))</f>
        <v>#VALUE!</v>
      </c>
      <c r="AD1586" s="46" t="e">
        <f>IF(AA1586=0,DATE(YEAR(AC1586+1),7,16),
IF(V1586=0,IF(COUNTIF(Table9[MM Year],X1586),AC1586+AB1586+Z1586+15-DAY(AC1586+AB1586+Z1586+15)+16,AC1586+AB1586+Z1586-DAY(AC1586+AB1586+Z1586)+16),
IF(COUNTIF(Table9[MM Year],X1586),
IF(AC1586+AB1586+Z1586&lt;VLOOKUP(X1586,Table9[],7,0),AC1586
+AB1586+Z1586+VLOOKUP(X1586,Table9[],4,0),AC1586+AB1586+Z1586),AC1586
+AB1586+Z1586)))</f>
        <v>#VALUE!</v>
      </c>
      <c r="AE1586" s="42"/>
      <c r="AF1586" s="15" t="str">
        <f>IFERROR(IF(COUNTIF(Table9[MM Year],X1586),
IF(AD1586&lt;VLOOKUP(X1586,Table9[],7,0),AD1586
+VLOOKUP(X1586,Table9[],4,0),AD1586),AD1586
),"")</f>
        <v/>
      </c>
      <c r="AG1586" s="5"/>
      <c r="AH1586" s="5"/>
      <c r="AI1586" s="5"/>
      <c r="AJ1586" s="6"/>
      <c r="AK1586" s="6"/>
      <c r="AL1586" s="12" t="str">
        <f t="shared" si="247"/>
        <v/>
      </c>
      <c r="AM1586" s="5"/>
      <c r="AN1586" s="27" t="str">
        <f t="shared" si="248"/>
        <v/>
      </c>
      <c r="AO1586" s="5"/>
      <c r="AP1586" s="5"/>
      <c r="AQ1586" s="6"/>
      <c r="AR1586" s="12" t="str">
        <f t="shared" si="249"/>
        <v/>
      </c>
      <c r="AS1586" s="6"/>
      <c r="AT1586" s="5"/>
      <c r="AU1586" s="53"/>
      <c r="AV1586" s="53"/>
      <c r="AW1586" s="54"/>
      <c r="AX1586" s="15" t="str">
        <f t="shared" si="250"/>
        <v/>
      </c>
      <c r="AY1586" s="5"/>
      <c r="AZ1586" s="27" t="str">
        <f>IFERROR(VLOOKUP(AY1586,vlookup!A$2:I$331,2,FALSE),"")</f>
        <v/>
      </c>
      <c r="BA1586" s="27" t="str">
        <f>IFERROR(VLOOKUP(AY1586,vlookup!A$2:I$331,3,FALSE),"")</f>
        <v/>
      </c>
      <c r="BB1586" s="5"/>
      <c r="BC1586" s="27" t="str">
        <f>IFERROR(VLOOKUP(BB1586,vlookup!D$2:E$331,2,FALSE),"")</f>
        <v/>
      </c>
      <c r="BD1586" s="5"/>
      <c r="BE1586" s="27" t="str">
        <f t="shared" si="251"/>
        <v/>
      </c>
      <c r="BF1586" s="27" t="str">
        <f>IFERROR(VLOOKUP(BE1586,vlookup!G$2:I$331,2,FALSE),"")</f>
        <v/>
      </c>
      <c r="BG1586" s="27" t="str">
        <f>IFERROR(VLOOKUP(BE1586,vlookup!G$2:I$331,3,FALSE),"")</f>
        <v/>
      </c>
      <c r="BH1586" s="5"/>
      <c r="BI1586" s="6"/>
      <c r="BJ1586" s="6"/>
      <c r="BK1586" s="6"/>
      <c r="BL1586" s="6"/>
    </row>
    <row r="1587" spans="1:64">
      <c r="A1587" s="4"/>
      <c r="B1587" s="5"/>
      <c r="C1587" s="27" t="str">
        <f>IFERROR(VLOOKUP(B1587,vlookup!A$2:I$331,2,FALSE),"")</f>
        <v/>
      </c>
      <c r="D1587" s="27" t="str">
        <f>IFERROR(VLOOKUP(B1587,vlookup!A$2:I$331,3,FALSE),"")</f>
        <v/>
      </c>
      <c r="E1587" s="5"/>
      <c r="F1587" s="27" t="str">
        <f>IFERROR(VLOOKUP(E1587,vlookup!D$2:E$331,2,FALSE),"")</f>
        <v/>
      </c>
      <c r="G1587" s="5"/>
      <c r="H1587" s="27" t="str">
        <f t="shared" si="242"/>
        <v/>
      </c>
      <c r="I1587" s="27" t="str">
        <f>IFERROR(VLOOKUP(H1587,vlookup!G$2:I$331,2,FALSE),"")</f>
        <v/>
      </c>
      <c r="J1587" s="27" t="str">
        <f>IFERROR(VLOOKUP(H1587,vlookup!G$2:I$331,3,FALSE),"")</f>
        <v/>
      </c>
      <c r="K1587" s="5"/>
      <c r="L1587" s="6"/>
      <c r="M1587" s="6"/>
      <c r="N1587" s="6"/>
      <c r="O1587" s="6"/>
      <c r="P1587" s="6"/>
      <c r="Q1587" s="14" t="str">
        <f t="shared" si="243"/>
        <v/>
      </c>
      <c r="R1587" s="5"/>
      <c r="S1587" s="6"/>
      <c r="T1587" s="6"/>
      <c r="U1587" s="5"/>
      <c r="V1587" s="45">
        <f t="shared" si="244"/>
        <v>0</v>
      </c>
      <c r="W1587" s="45">
        <f t="shared" si="245"/>
        <v>0</v>
      </c>
      <c r="X1587" s="45" t="e">
        <f t="shared" si="246"/>
        <v>#VALUE!</v>
      </c>
      <c r="Y1587" s="45">
        <f>IFERROR(VALUE(V1587),VLOOKUP(V1587,DayReplace[],2,0))</f>
        <v>0</v>
      </c>
      <c r="Z1587" s="45">
        <f>IF(V1587=0,1,
IF(OR(AND(COUNTIF(Table12[Normal and Leap Years],X1587),AA1587=3,Y1587=30),
AND(COUNTIF(Table9[MM Year],X1587),COUNTIF(Table13[Always 29-Day Months],AA1587),Y1587=30)),Y1587
-1,Y1587))</f>
        <v>1</v>
      </c>
      <c r="AA1587" s="45">
        <f>IFERROR(VALUE(W1587),VLOOKUP(W1587,MonthReplace[],2,0))</f>
        <v>0</v>
      </c>
      <c r="AB1587" s="45" t="e">
        <f>IF(COUNTIF(Table9[MM Year],X1587),VLOOKUP(AA1587,MonthSerial[],VLOOKUP(X1587,Table9[],3,0)+2,0),DATE(X1587,AA1587,0)-AC1587)</f>
        <v>#VALUE!</v>
      </c>
      <c r="AC1587" s="45" t="e">
        <f>IF(COUNTIF(Table9[MM Year],X1587),
VLOOKUP(X1587,Table9[],5,0),
DATE(X1587,1,0))</f>
        <v>#VALUE!</v>
      </c>
      <c r="AD1587" s="46" t="e">
        <f>IF(AA1587=0,DATE(YEAR(AC1587+1),7,16),
IF(V1587=0,IF(COUNTIF(Table9[MM Year],X1587),AC1587+AB1587+Z1587+15-DAY(AC1587+AB1587+Z1587+15)+16,AC1587+AB1587+Z1587-DAY(AC1587+AB1587+Z1587)+16),
IF(COUNTIF(Table9[MM Year],X1587),
IF(AC1587+AB1587+Z1587&lt;VLOOKUP(X1587,Table9[],7,0),AC1587
+AB1587+Z1587+VLOOKUP(X1587,Table9[],4,0),AC1587+AB1587+Z1587),AC1587
+AB1587+Z1587)))</f>
        <v>#VALUE!</v>
      </c>
      <c r="AE1587" s="42"/>
      <c r="AF1587" s="15" t="str">
        <f>IFERROR(IF(COUNTIF(Table9[MM Year],X1587),
IF(AD1587&lt;VLOOKUP(X1587,Table9[],7,0),AD1587
+VLOOKUP(X1587,Table9[],4,0),AD1587),AD1587
),"")</f>
        <v/>
      </c>
      <c r="AG1587" s="5"/>
      <c r="AH1587" s="5"/>
      <c r="AI1587" s="5"/>
      <c r="AJ1587" s="6"/>
      <c r="AK1587" s="6"/>
      <c r="AL1587" s="12" t="str">
        <f t="shared" si="247"/>
        <v/>
      </c>
      <c r="AM1587" s="5"/>
      <c r="AN1587" s="27" t="str">
        <f t="shared" si="248"/>
        <v/>
      </c>
      <c r="AO1587" s="5"/>
      <c r="AP1587" s="5"/>
      <c r="AQ1587" s="6"/>
      <c r="AR1587" s="12" t="str">
        <f t="shared" si="249"/>
        <v/>
      </c>
      <c r="AS1587" s="6"/>
      <c r="AT1587" s="5"/>
      <c r="AU1587" s="53"/>
      <c r="AV1587" s="53"/>
      <c r="AW1587" s="54"/>
      <c r="AX1587" s="15" t="str">
        <f t="shared" si="250"/>
        <v/>
      </c>
      <c r="AY1587" s="5"/>
      <c r="AZ1587" s="27" t="str">
        <f>IFERROR(VLOOKUP(AY1587,vlookup!A$2:I$331,2,FALSE),"")</f>
        <v/>
      </c>
      <c r="BA1587" s="27" t="str">
        <f>IFERROR(VLOOKUP(AY1587,vlookup!A$2:I$331,3,FALSE),"")</f>
        <v/>
      </c>
      <c r="BB1587" s="5"/>
      <c r="BC1587" s="27" t="str">
        <f>IFERROR(VLOOKUP(BB1587,vlookup!D$2:E$331,2,FALSE),"")</f>
        <v/>
      </c>
      <c r="BD1587" s="5"/>
      <c r="BE1587" s="27" t="str">
        <f t="shared" si="251"/>
        <v/>
      </c>
      <c r="BF1587" s="27" t="str">
        <f>IFERROR(VLOOKUP(BE1587,vlookup!G$2:I$331,2,FALSE),"")</f>
        <v/>
      </c>
      <c r="BG1587" s="27" t="str">
        <f>IFERROR(VLOOKUP(BE1587,vlookup!G$2:I$331,3,FALSE),"")</f>
        <v/>
      </c>
      <c r="BH1587" s="5"/>
      <c r="BI1587" s="6"/>
      <c r="BJ1587" s="6"/>
      <c r="BK1587" s="6"/>
      <c r="BL1587" s="6"/>
    </row>
    <row r="1588" spans="1:64">
      <c r="A1588" s="4"/>
      <c r="B1588" s="5"/>
      <c r="C1588" s="27" t="str">
        <f>IFERROR(VLOOKUP(B1588,vlookup!A$2:I$331,2,FALSE),"")</f>
        <v/>
      </c>
      <c r="D1588" s="27" t="str">
        <f>IFERROR(VLOOKUP(B1588,vlookup!A$2:I$331,3,FALSE),"")</f>
        <v/>
      </c>
      <c r="E1588" s="5"/>
      <c r="F1588" s="27" t="str">
        <f>IFERROR(VLOOKUP(E1588,vlookup!D$2:E$331,2,FALSE),"")</f>
        <v/>
      </c>
      <c r="G1588" s="5"/>
      <c r="H1588" s="27" t="str">
        <f t="shared" si="242"/>
        <v/>
      </c>
      <c r="I1588" s="27" t="str">
        <f>IFERROR(VLOOKUP(H1588,vlookup!G$2:I$331,2,FALSE),"")</f>
        <v/>
      </c>
      <c r="J1588" s="27" t="str">
        <f>IFERROR(VLOOKUP(H1588,vlookup!G$2:I$331,3,FALSE),"")</f>
        <v/>
      </c>
      <c r="K1588" s="5"/>
      <c r="L1588" s="6"/>
      <c r="M1588" s="6"/>
      <c r="N1588" s="6"/>
      <c r="O1588" s="6"/>
      <c r="P1588" s="6"/>
      <c r="Q1588" s="14" t="str">
        <f t="shared" si="243"/>
        <v/>
      </c>
      <c r="R1588" s="5"/>
      <c r="S1588" s="6"/>
      <c r="T1588" s="6"/>
      <c r="U1588" s="5"/>
      <c r="V1588" s="45">
        <f t="shared" si="244"/>
        <v>0</v>
      </c>
      <c r="W1588" s="45">
        <f t="shared" si="245"/>
        <v>0</v>
      </c>
      <c r="X1588" s="45" t="e">
        <f t="shared" si="246"/>
        <v>#VALUE!</v>
      </c>
      <c r="Y1588" s="45">
        <f>IFERROR(VALUE(V1588),VLOOKUP(V1588,DayReplace[],2,0))</f>
        <v>0</v>
      </c>
      <c r="Z1588" s="45">
        <f>IF(V1588=0,1,
IF(OR(AND(COUNTIF(Table12[Normal and Leap Years],X1588),AA1588=3,Y1588=30),
AND(COUNTIF(Table9[MM Year],X1588),COUNTIF(Table13[Always 29-Day Months],AA1588),Y1588=30)),Y1588
-1,Y1588))</f>
        <v>1</v>
      </c>
      <c r="AA1588" s="45">
        <f>IFERROR(VALUE(W1588),VLOOKUP(W1588,MonthReplace[],2,0))</f>
        <v>0</v>
      </c>
      <c r="AB1588" s="45" t="e">
        <f>IF(COUNTIF(Table9[MM Year],X1588),VLOOKUP(AA1588,MonthSerial[],VLOOKUP(X1588,Table9[],3,0)+2,0),DATE(X1588,AA1588,0)-AC1588)</f>
        <v>#VALUE!</v>
      </c>
      <c r="AC1588" s="45" t="e">
        <f>IF(COUNTIF(Table9[MM Year],X1588),
VLOOKUP(X1588,Table9[],5,0),
DATE(X1588,1,0))</f>
        <v>#VALUE!</v>
      </c>
      <c r="AD1588" s="46" t="e">
        <f>IF(AA1588=0,DATE(YEAR(AC1588+1),7,16),
IF(V1588=0,IF(COUNTIF(Table9[MM Year],X1588),AC1588+AB1588+Z1588+15-DAY(AC1588+AB1588+Z1588+15)+16,AC1588+AB1588+Z1588-DAY(AC1588+AB1588+Z1588)+16),
IF(COUNTIF(Table9[MM Year],X1588),
IF(AC1588+AB1588+Z1588&lt;VLOOKUP(X1588,Table9[],7,0),AC1588
+AB1588+Z1588+VLOOKUP(X1588,Table9[],4,0),AC1588+AB1588+Z1588),AC1588
+AB1588+Z1588)))</f>
        <v>#VALUE!</v>
      </c>
      <c r="AE1588" s="42"/>
      <c r="AF1588" s="15" t="str">
        <f>IFERROR(IF(COUNTIF(Table9[MM Year],X1588),
IF(AD1588&lt;VLOOKUP(X1588,Table9[],7,0),AD1588
+VLOOKUP(X1588,Table9[],4,0),AD1588),AD1588
),"")</f>
        <v/>
      </c>
      <c r="AG1588" s="5"/>
      <c r="AH1588" s="5"/>
      <c r="AI1588" s="5"/>
      <c r="AJ1588" s="6"/>
      <c r="AK1588" s="6"/>
      <c r="AL1588" s="12" t="str">
        <f t="shared" si="247"/>
        <v/>
      </c>
      <c r="AM1588" s="5"/>
      <c r="AN1588" s="27" t="str">
        <f t="shared" si="248"/>
        <v/>
      </c>
      <c r="AO1588" s="5"/>
      <c r="AP1588" s="5"/>
      <c r="AQ1588" s="6"/>
      <c r="AR1588" s="12" t="str">
        <f t="shared" si="249"/>
        <v/>
      </c>
      <c r="AS1588" s="6"/>
      <c r="AT1588" s="5"/>
      <c r="AU1588" s="53"/>
      <c r="AV1588" s="53"/>
      <c r="AW1588" s="54"/>
      <c r="AX1588" s="15" t="str">
        <f t="shared" si="250"/>
        <v/>
      </c>
      <c r="AY1588" s="5"/>
      <c r="AZ1588" s="27" t="str">
        <f>IFERROR(VLOOKUP(AY1588,vlookup!A$2:I$331,2,FALSE),"")</f>
        <v/>
      </c>
      <c r="BA1588" s="27" t="str">
        <f>IFERROR(VLOOKUP(AY1588,vlookup!A$2:I$331,3,FALSE),"")</f>
        <v/>
      </c>
      <c r="BB1588" s="5"/>
      <c r="BC1588" s="27" t="str">
        <f>IFERROR(VLOOKUP(BB1588,vlookup!D$2:E$331,2,FALSE),"")</f>
        <v/>
      </c>
      <c r="BD1588" s="5"/>
      <c r="BE1588" s="27" t="str">
        <f t="shared" si="251"/>
        <v/>
      </c>
      <c r="BF1588" s="27" t="str">
        <f>IFERROR(VLOOKUP(BE1588,vlookup!G$2:I$331,2,FALSE),"")</f>
        <v/>
      </c>
      <c r="BG1588" s="27" t="str">
        <f>IFERROR(VLOOKUP(BE1588,vlookup!G$2:I$331,3,FALSE),"")</f>
        <v/>
      </c>
      <c r="BH1588" s="5"/>
      <c r="BI1588" s="6"/>
      <c r="BJ1588" s="6"/>
      <c r="BK1588" s="6"/>
      <c r="BL1588" s="6"/>
    </row>
    <row r="1589" spans="1:64">
      <c r="A1589" s="4"/>
      <c r="B1589" s="5"/>
      <c r="C1589" s="27" t="str">
        <f>IFERROR(VLOOKUP(B1589,vlookup!A$2:I$331,2,FALSE),"")</f>
        <v/>
      </c>
      <c r="D1589" s="27" t="str">
        <f>IFERROR(VLOOKUP(B1589,vlookup!A$2:I$331,3,FALSE),"")</f>
        <v/>
      </c>
      <c r="E1589" s="5"/>
      <c r="F1589" s="27" t="str">
        <f>IFERROR(VLOOKUP(E1589,vlookup!D$2:E$331,2,FALSE),"")</f>
        <v/>
      </c>
      <c r="G1589" s="5"/>
      <c r="H1589" s="27" t="str">
        <f t="shared" si="242"/>
        <v/>
      </c>
      <c r="I1589" s="27" t="str">
        <f>IFERROR(VLOOKUP(H1589,vlookup!G$2:I$331,2,FALSE),"")</f>
        <v/>
      </c>
      <c r="J1589" s="27" t="str">
        <f>IFERROR(VLOOKUP(H1589,vlookup!G$2:I$331,3,FALSE),"")</f>
        <v/>
      </c>
      <c r="K1589" s="5"/>
      <c r="L1589" s="6"/>
      <c r="M1589" s="6"/>
      <c r="N1589" s="6"/>
      <c r="O1589" s="6"/>
      <c r="P1589" s="6"/>
      <c r="Q1589" s="14" t="str">
        <f t="shared" si="243"/>
        <v/>
      </c>
      <c r="R1589" s="5"/>
      <c r="S1589" s="6"/>
      <c r="T1589" s="6"/>
      <c r="U1589" s="5"/>
      <c r="V1589" s="45">
        <f t="shared" si="244"/>
        <v>0</v>
      </c>
      <c r="W1589" s="45">
        <f t="shared" si="245"/>
        <v>0</v>
      </c>
      <c r="X1589" s="45" t="e">
        <f t="shared" si="246"/>
        <v>#VALUE!</v>
      </c>
      <c r="Y1589" s="45">
        <f>IFERROR(VALUE(V1589),VLOOKUP(V1589,DayReplace[],2,0))</f>
        <v>0</v>
      </c>
      <c r="Z1589" s="45">
        <f>IF(V1589=0,1,
IF(OR(AND(COUNTIF(Table12[Normal and Leap Years],X1589),AA1589=3,Y1589=30),
AND(COUNTIF(Table9[MM Year],X1589),COUNTIF(Table13[Always 29-Day Months],AA1589),Y1589=30)),Y1589
-1,Y1589))</f>
        <v>1</v>
      </c>
      <c r="AA1589" s="45">
        <f>IFERROR(VALUE(W1589),VLOOKUP(W1589,MonthReplace[],2,0))</f>
        <v>0</v>
      </c>
      <c r="AB1589" s="45" t="e">
        <f>IF(COUNTIF(Table9[MM Year],X1589),VLOOKUP(AA1589,MonthSerial[],VLOOKUP(X1589,Table9[],3,0)+2,0),DATE(X1589,AA1589,0)-AC1589)</f>
        <v>#VALUE!</v>
      </c>
      <c r="AC1589" s="45" t="e">
        <f>IF(COUNTIF(Table9[MM Year],X1589),
VLOOKUP(X1589,Table9[],5,0),
DATE(X1589,1,0))</f>
        <v>#VALUE!</v>
      </c>
      <c r="AD1589" s="46" t="e">
        <f>IF(AA1589=0,DATE(YEAR(AC1589+1),7,16),
IF(V1589=0,IF(COUNTIF(Table9[MM Year],X1589),AC1589+AB1589+Z1589+15-DAY(AC1589+AB1589+Z1589+15)+16,AC1589+AB1589+Z1589-DAY(AC1589+AB1589+Z1589)+16),
IF(COUNTIF(Table9[MM Year],X1589),
IF(AC1589+AB1589+Z1589&lt;VLOOKUP(X1589,Table9[],7,0),AC1589
+AB1589+Z1589+VLOOKUP(X1589,Table9[],4,0),AC1589+AB1589+Z1589),AC1589
+AB1589+Z1589)))</f>
        <v>#VALUE!</v>
      </c>
      <c r="AE1589" s="42"/>
      <c r="AF1589" s="15" t="str">
        <f>IFERROR(IF(COUNTIF(Table9[MM Year],X1589),
IF(AD1589&lt;VLOOKUP(X1589,Table9[],7,0),AD1589
+VLOOKUP(X1589,Table9[],4,0),AD1589),AD1589
),"")</f>
        <v/>
      </c>
      <c r="AG1589" s="5"/>
      <c r="AH1589" s="5"/>
      <c r="AI1589" s="5"/>
      <c r="AJ1589" s="6"/>
      <c r="AK1589" s="6"/>
      <c r="AL1589" s="12" t="str">
        <f t="shared" si="247"/>
        <v/>
      </c>
      <c r="AM1589" s="5"/>
      <c r="AN1589" s="27" t="str">
        <f t="shared" si="248"/>
        <v/>
      </c>
      <c r="AO1589" s="5"/>
      <c r="AP1589" s="5"/>
      <c r="AQ1589" s="6"/>
      <c r="AR1589" s="12" t="str">
        <f t="shared" si="249"/>
        <v/>
      </c>
      <c r="AS1589" s="6"/>
      <c r="AT1589" s="5"/>
      <c r="AU1589" s="53"/>
      <c r="AV1589" s="53"/>
      <c r="AW1589" s="54"/>
      <c r="AX1589" s="15" t="str">
        <f t="shared" si="250"/>
        <v/>
      </c>
      <c r="AY1589" s="5"/>
      <c r="AZ1589" s="27" t="str">
        <f>IFERROR(VLOOKUP(AY1589,vlookup!A$2:I$331,2,FALSE),"")</f>
        <v/>
      </c>
      <c r="BA1589" s="27" t="str">
        <f>IFERROR(VLOOKUP(AY1589,vlookup!A$2:I$331,3,FALSE),"")</f>
        <v/>
      </c>
      <c r="BB1589" s="5"/>
      <c r="BC1589" s="27" t="str">
        <f>IFERROR(VLOOKUP(BB1589,vlookup!D$2:E$331,2,FALSE),"")</f>
        <v/>
      </c>
      <c r="BD1589" s="5"/>
      <c r="BE1589" s="27" t="str">
        <f t="shared" si="251"/>
        <v/>
      </c>
      <c r="BF1589" s="27" t="str">
        <f>IFERROR(VLOOKUP(BE1589,vlookup!G$2:I$331,2,FALSE),"")</f>
        <v/>
      </c>
      <c r="BG1589" s="27" t="str">
        <f>IFERROR(VLOOKUP(BE1589,vlookup!G$2:I$331,3,FALSE),"")</f>
        <v/>
      </c>
      <c r="BH1589" s="5"/>
      <c r="BI1589" s="6"/>
      <c r="BJ1589" s="6"/>
      <c r="BK1589" s="6"/>
      <c r="BL1589" s="6"/>
    </row>
    <row r="1590" spans="1:64">
      <c r="A1590" s="4"/>
      <c r="B1590" s="5"/>
      <c r="C1590" s="27" t="str">
        <f>IFERROR(VLOOKUP(B1590,vlookup!A$2:I$331,2,FALSE),"")</f>
        <v/>
      </c>
      <c r="D1590" s="27" t="str">
        <f>IFERROR(VLOOKUP(B1590,vlookup!A$2:I$331,3,FALSE),"")</f>
        <v/>
      </c>
      <c r="E1590" s="5"/>
      <c r="F1590" s="27" t="str">
        <f>IFERROR(VLOOKUP(E1590,vlookup!D$2:E$331,2,FALSE),"")</f>
        <v/>
      </c>
      <c r="G1590" s="5"/>
      <c r="H1590" s="27" t="str">
        <f t="shared" si="242"/>
        <v/>
      </c>
      <c r="I1590" s="27" t="str">
        <f>IFERROR(VLOOKUP(H1590,vlookup!G$2:I$331,2,FALSE),"")</f>
        <v/>
      </c>
      <c r="J1590" s="27" t="str">
        <f>IFERROR(VLOOKUP(H1590,vlookup!G$2:I$331,3,FALSE),"")</f>
        <v/>
      </c>
      <c r="K1590" s="5"/>
      <c r="L1590" s="6"/>
      <c r="M1590" s="6"/>
      <c r="N1590" s="6"/>
      <c r="O1590" s="6"/>
      <c r="P1590" s="6"/>
      <c r="Q1590" s="14" t="str">
        <f t="shared" si="243"/>
        <v/>
      </c>
      <c r="R1590" s="5"/>
      <c r="S1590" s="6"/>
      <c r="T1590" s="6"/>
      <c r="U1590" s="5"/>
      <c r="V1590" s="45">
        <f t="shared" si="244"/>
        <v>0</v>
      </c>
      <c r="W1590" s="45">
        <f t="shared" si="245"/>
        <v>0</v>
      </c>
      <c r="X1590" s="45" t="e">
        <f t="shared" si="246"/>
        <v>#VALUE!</v>
      </c>
      <c r="Y1590" s="45">
        <f>IFERROR(VALUE(V1590),VLOOKUP(V1590,DayReplace[],2,0))</f>
        <v>0</v>
      </c>
      <c r="Z1590" s="45">
        <f>IF(V1590=0,1,
IF(OR(AND(COUNTIF(Table12[Normal and Leap Years],X1590),AA1590=3,Y1590=30),
AND(COUNTIF(Table9[MM Year],X1590),COUNTIF(Table13[Always 29-Day Months],AA1590),Y1590=30)),Y1590
-1,Y1590))</f>
        <v>1</v>
      </c>
      <c r="AA1590" s="45">
        <f>IFERROR(VALUE(W1590),VLOOKUP(W1590,MonthReplace[],2,0))</f>
        <v>0</v>
      </c>
      <c r="AB1590" s="45" t="e">
        <f>IF(COUNTIF(Table9[MM Year],X1590),VLOOKUP(AA1590,MonthSerial[],VLOOKUP(X1590,Table9[],3,0)+2,0),DATE(X1590,AA1590,0)-AC1590)</f>
        <v>#VALUE!</v>
      </c>
      <c r="AC1590" s="45" t="e">
        <f>IF(COUNTIF(Table9[MM Year],X1590),
VLOOKUP(X1590,Table9[],5,0),
DATE(X1590,1,0))</f>
        <v>#VALUE!</v>
      </c>
      <c r="AD1590" s="46" t="e">
        <f>IF(AA1590=0,DATE(YEAR(AC1590+1),7,16),
IF(V1590=0,IF(COUNTIF(Table9[MM Year],X1590),AC1590+AB1590+Z1590+15-DAY(AC1590+AB1590+Z1590+15)+16,AC1590+AB1590+Z1590-DAY(AC1590+AB1590+Z1590)+16),
IF(COUNTIF(Table9[MM Year],X1590),
IF(AC1590+AB1590+Z1590&lt;VLOOKUP(X1590,Table9[],7,0),AC1590
+AB1590+Z1590+VLOOKUP(X1590,Table9[],4,0),AC1590+AB1590+Z1590),AC1590
+AB1590+Z1590)))</f>
        <v>#VALUE!</v>
      </c>
      <c r="AE1590" s="42"/>
      <c r="AF1590" s="15" t="str">
        <f>IFERROR(IF(COUNTIF(Table9[MM Year],X1590),
IF(AD1590&lt;VLOOKUP(X1590,Table9[],7,0),AD1590
+VLOOKUP(X1590,Table9[],4,0),AD1590),AD1590
),"")</f>
        <v/>
      </c>
      <c r="AG1590" s="5"/>
      <c r="AH1590" s="5"/>
      <c r="AI1590" s="5"/>
      <c r="AJ1590" s="6"/>
      <c r="AK1590" s="6"/>
      <c r="AL1590" s="12" t="str">
        <f t="shared" si="247"/>
        <v/>
      </c>
      <c r="AM1590" s="5"/>
      <c r="AN1590" s="27" t="str">
        <f t="shared" si="248"/>
        <v/>
      </c>
      <c r="AO1590" s="5"/>
      <c r="AP1590" s="5"/>
      <c r="AQ1590" s="6"/>
      <c r="AR1590" s="12" t="str">
        <f t="shared" si="249"/>
        <v/>
      </c>
      <c r="AS1590" s="6"/>
      <c r="AT1590" s="5"/>
      <c r="AU1590" s="53"/>
      <c r="AV1590" s="53"/>
      <c r="AW1590" s="54"/>
      <c r="AX1590" s="15" t="str">
        <f t="shared" si="250"/>
        <v/>
      </c>
      <c r="AY1590" s="5"/>
      <c r="AZ1590" s="27" t="str">
        <f>IFERROR(VLOOKUP(AY1590,vlookup!A$2:I$331,2,FALSE),"")</f>
        <v/>
      </c>
      <c r="BA1590" s="27" t="str">
        <f>IFERROR(VLOOKUP(AY1590,vlookup!A$2:I$331,3,FALSE),"")</f>
        <v/>
      </c>
      <c r="BB1590" s="5"/>
      <c r="BC1590" s="27" t="str">
        <f>IFERROR(VLOOKUP(BB1590,vlookup!D$2:E$331,2,FALSE),"")</f>
        <v/>
      </c>
      <c r="BD1590" s="5"/>
      <c r="BE1590" s="27" t="str">
        <f t="shared" si="251"/>
        <v/>
      </c>
      <c r="BF1590" s="27" t="str">
        <f>IFERROR(VLOOKUP(BE1590,vlookup!G$2:I$331,2,FALSE),"")</f>
        <v/>
      </c>
      <c r="BG1590" s="27" t="str">
        <f>IFERROR(VLOOKUP(BE1590,vlookup!G$2:I$331,3,FALSE),"")</f>
        <v/>
      </c>
      <c r="BH1590" s="5"/>
      <c r="BI1590" s="6"/>
      <c r="BJ1590" s="6"/>
      <c r="BK1590" s="6"/>
      <c r="BL1590" s="6"/>
    </row>
    <row r="1591" spans="1:64">
      <c r="A1591" s="4"/>
      <c r="B1591" s="5"/>
      <c r="C1591" s="27" t="str">
        <f>IFERROR(VLOOKUP(B1591,vlookup!A$2:I$331,2,FALSE),"")</f>
        <v/>
      </c>
      <c r="D1591" s="27" t="str">
        <f>IFERROR(VLOOKUP(B1591,vlookup!A$2:I$331,3,FALSE),"")</f>
        <v/>
      </c>
      <c r="E1591" s="5"/>
      <c r="F1591" s="27" t="str">
        <f>IFERROR(VLOOKUP(E1591,vlookup!D$2:E$331,2,FALSE),"")</f>
        <v/>
      </c>
      <c r="G1591" s="5"/>
      <c r="H1591" s="27" t="str">
        <f t="shared" si="242"/>
        <v/>
      </c>
      <c r="I1591" s="27" t="str">
        <f>IFERROR(VLOOKUP(H1591,vlookup!G$2:I$331,2,FALSE),"")</f>
        <v/>
      </c>
      <c r="J1591" s="27" t="str">
        <f>IFERROR(VLOOKUP(H1591,vlookup!G$2:I$331,3,FALSE),"")</f>
        <v/>
      </c>
      <c r="K1591" s="5"/>
      <c r="L1591" s="6"/>
      <c r="M1591" s="6"/>
      <c r="N1591" s="6"/>
      <c r="O1591" s="6"/>
      <c r="P1591" s="6"/>
      <c r="Q1591" s="14" t="str">
        <f t="shared" si="243"/>
        <v/>
      </c>
      <c r="R1591" s="5"/>
      <c r="S1591" s="6"/>
      <c r="T1591" s="6"/>
      <c r="U1591" s="5"/>
      <c r="V1591" s="45">
        <f t="shared" si="244"/>
        <v>0</v>
      </c>
      <c r="W1591" s="45">
        <f t="shared" si="245"/>
        <v>0</v>
      </c>
      <c r="X1591" s="45" t="e">
        <f t="shared" si="246"/>
        <v>#VALUE!</v>
      </c>
      <c r="Y1591" s="45">
        <f>IFERROR(VALUE(V1591),VLOOKUP(V1591,DayReplace[],2,0))</f>
        <v>0</v>
      </c>
      <c r="Z1591" s="45">
        <f>IF(V1591=0,1,
IF(OR(AND(COUNTIF(Table12[Normal and Leap Years],X1591),AA1591=3,Y1591=30),
AND(COUNTIF(Table9[MM Year],X1591),COUNTIF(Table13[Always 29-Day Months],AA1591),Y1591=30)),Y1591
-1,Y1591))</f>
        <v>1</v>
      </c>
      <c r="AA1591" s="45">
        <f>IFERROR(VALUE(W1591),VLOOKUP(W1591,MonthReplace[],2,0))</f>
        <v>0</v>
      </c>
      <c r="AB1591" s="45" t="e">
        <f>IF(COUNTIF(Table9[MM Year],X1591),VLOOKUP(AA1591,MonthSerial[],VLOOKUP(X1591,Table9[],3,0)+2,0),DATE(X1591,AA1591,0)-AC1591)</f>
        <v>#VALUE!</v>
      </c>
      <c r="AC1591" s="45" t="e">
        <f>IF(COUNTIF(Table9[MM Year],X1591),
VLOOKUP(X1591,Table9[],5,0),
DATE(X1591,1,0))</f>
        <v>#VALUE!</v>
      </c>
      <c r="AD1591" s="46" t="e">
        <f>IF(AA1591=0,DATE(YEAR(AC1591+1),7,16),
IF(V1591=0,IF(COUNTIF(Table9[MM Year],X1591),AC1591+AB1591+Z1591+15-DAY(AC1591+AB1591+Z1591+15)+16,AC1591+AB1591+Z1591-DAY(AC1591+AB1591+Z1591)+16),
IF(COUNTIF(Table9[MM Year],X1591),
IF(AC1591+AB1591+Z1591&lt;VLOOKUP(X1591,Table9[],7,0),AC1591
+AB1591+Z1591+VLOOKUP(X1591,Table9[],4,0),AC1591+AB1591+Z1591),AC1591
+AB1591+Z1591)))</f>
        <v>#VALUE!</v>
      </c>
      <c r="AE1591" s="42"/>
      <c r="AF1591" s="15" t="str">
        <f>IFERROR(IF(COUNTIF(Table9[MM Year],X1591),
IF(AD1591&lt;VLOOKUP(X1591,Table9[],7,0),AD1591
+VLOOKUP(X1591,Table9[],4,0),AD1591),AD1591
),"")</f>
        <v/>
      </c>
      <c r="AG1591" s="5"/>
      <c r="AH1591" s="5"/>
      <c r="AI1591" s="5"/>
      <c r="AJ1591" s="6"/>
      <c r="AK1591" s="6"/>
      <c r="AL1591" s="12" t="str">
        <f t="shared" si="247"/>
        <v/>
      </c>
      <c r="AM1591" s="5"/>
      <c r="AN1591" s="27" t="str">
        <f t="shared" si="248"/>
        <v/>
      </c>
      <c r="AO1591" s="5"/>
      <c r="AP1591" s="5"/>
      <c r="AQ1591" s="6"/>
      <c r="AR1591" s="12" t="str">
        <f t="shared" si="249"/>
        <v/>
      </c>
      <c r="AS1591" s="6"/>
      <c r="AT1591" s="5"/>
      <c r="AU1591" s="53"/>
      <c r="AV1591" s="53"/>
      <c r="AW1591" s="54"/>
      <c r="AX1591" s="15" t="str">
        <f t="shared" si="250"/>
        <v/>
      </c>
      <c r="AY1591" s="5"/>
      <c r="AZ1591" s="27" t="str">
        <f>IFERROR(VLOOKUP(AY1591,vlookup!A$2:I$331,2,FALSE),"")</f>
        <v/>
      </c>
      <c r="BA1591" s="27" t="str">
        <f>IFERROR(VLOOKUP(AY1591,vlookup!A$2:I$331,3,FALSE),"")</f>
        <v/>
      </c>
      <c r="BB1591" s="5"/>
      <c r="BC1591" s="27" t="str">
        <f>IFERROR(VLOOKUP(BB1591,vlookup!D$2:E$331,2,FALSE),"")</f>
        <v/>
      </c>
      <c r="BD1591" s="5"/>
      <c r="BE1591" s="27" t="str">
        <f t="shared" si="251"/>
        <v/>
      </c>
      <c r="BF1591" s="27" t="str">
        <f>IFERROR(VLOOKUP(BE1591,vlookup!G$2:I$331,2,FALSE),"")</f>
        <v/>
      </c>
      <c r="BG1591" s="27" t="str">
        <f>IFERROR(VLOOKUP(BE1591,vlookup!G$2:I$331,3,FALSE),"")</f>
        <v/>
      </c>
      <c r="BH1591" s="5"/>
      <c r="BI1591" s="6"/>
      <c r="BJ1591" s="6"/>
      <c r="BK1591" s="6"/>
      <c r="BL1591" s="6"/>
    </row>
    <row r="1592" spans="1:64">
      <c r="A1592" s="4"/>
      <c r="B1592" s="5"/>
      <c r="C1592" s="27" t="str">
        <f>IFERROR(VLOOKUP(B1592,vlookup!A$2:I$331,2,FALSE),"")</f>
        <v/>
      </c>
      <c r="D1592" s="27" t="str">
        <f>IFERROR(VLOOKUP(B1592,vlookup!A$2:I$331,3,FALSE),"")</f>
        <v/>
      </c>
      <c r="E1592" s="5"/>
      <c r="F1592" s="27" t="str">
        <f>IFERROR(VLOOKUP(E1592,vlookup!D$2:E$331,2,FALSE),"")</f>
        <v/>
      </c>
      <c r="G1592" s="5"/>
      <c r="H1592" s="27" t="str">
        <f t="shared" si="242"/>
        <v/>
      </c>
      <c r="I1592" s="27" t="str">
        <f>IFERROR(VLOOKUP(H1592,vlookup!G$2:I$331,2,FALSE),"")</f>
        <v/>
      </c>
      <c r="J1592" s="27" t="str">
        <f>IFERROR(VLOOKUP(H1592,vlookup!G$2:I$331,3,FALSE),"")</f>
        <v/>
      </c>
      <c r="K1592" s="5"/>
      <c r="L1592" s="6"/>
      <c r="M1592" s="6"/>
      <c r="N1592" s="6"/>
      <c r="O1592" s="6"/>
      <c r="P1592" s="6"/>
      <c r="Q1592" s="14" t="str">
        <f t="shared" si="243"/>
        <v/>
      </c>
      <c r="R1592" s="5"/>
      <c r="S1592" s="6"/>
      <c r="T1592" s="6"/>
      <c r="U1592" s="5"/>
      <c r="V1592" s="45">
        <f t="shared" si="244"/>
        <v>0</v>
      </c>
      <c r="W1592" s="45">
        <f t="shared" si="245"/>
        <v>0</v>
      </c>
      <c r="X1592" s="45" t="e">
        <f t="shared" si="246"/>
        <v>#VALUE!</v>
      </c>
      <c r="Y1592" s="45">
        <f>IFERROR(VALUE(V1592),VLOOKUP(V1592,DayReplace[],2,0))</f>
        <v>0</v>
      </c>
      <c r="Z1592" s="45">
        <f>IF(V1592=0,1,
IF(OR(AND(COUNTIF(Table12[Normal and Leap Years],X1592),AA1592=3,Y1592=30),
AND(COUNTIF(Table9[MM Year],X1592),COUNTIF(Table13[Always 29-Day Months],AA1592),Y1592=30)),Y1592
-1,Y1592))</f>
        <v>1</v>
      </c>
      <c r="AA1592" s="45">
        <f>IFERROR(VALUE(W1592),VLOOKUP(W1592,MonthReplace[],2,0))</f>
        <v>0</v>
      </c>
      <c r="AB1592" s="45" t="e">
        <f>IF(COUNTIF(Table9[MM Year],X1592),VLOOKUP(AA1592,MonthSerial[],VLOOKUP(X1592,Table9[],3,0)+2,0),DATE(X1592,AA1592,0)-AC1592)</f>
        <v>#VALUE!</v>
      </c>
      <c r="AC1592" s="45" t="e">
        <f>IF(COUNTIF(Table9[MM Year],X1592),
VLOOKUP(X1592,Table9[],5,0),
DATE(X1592,1,0))</f>
        <v>#VALUE!</v>
      </c>
      <c r="AD1592" s="46" t="e">
        <f>IF(AA1592=0,DATE(YEAR(AC1592+1),7,16),
IF(V1592=0,IF(COUNTIF(Table9[MM Year],X1592),AC1592+AB1592+Z1592+15-DAY(AC1592+AB1592+Z1592+15)+16,AC1592+AB1592+Z1592-DAY(AC1592+AB1592+Z1592)+16),
IF(COUNTIF(Table9[MM Year],X1592),
IF(AC1592+AB1592+Z1592&lt;VLOOKUP(X1592,Table9[],7,0),AC1592
+AB1592+Z1592+VLOOKUP(X1592,Table9[],4,0),AC1592+AB1592+Z1592),AC1592
+AB1592+Z1592)))</f>
        <v>#VALUE!</v>
      </c>
      <c r="AE1592" s="42"/>
      <c r="AF1592" s="15" t="str">
        <f>IFERROR(IF(COUNTIF(Table9[MM Year],X1592),
IF(AD1592&lt;VLOOKUP(X1592,Table9[],7,0),AD1592
+VLOOKUP(X1592,Table9[],4,0),AD1592),AD1592
),"")</f>
        <v/>
      </c>
      <c r="AG1592" s="5"/>
      <c r="AH1592" s="5"/>
      <c r="AI1592" s="5"/>
      <c r="AJ1592" s="6"/>
      <c r="AK1592" s="6"/>
      <c r="AL1592" s="12" t="str">
        <f t="shared" si="247"/>
        <v/>
      </c>
      <c r="AM1592" s="5"/>
      <c r="AN1592" s="27" t="str">
        <f t="shared" si="248"/>
        <v/>
      </c>
      <c r="AO1592" s="5"/>
      <c r="AP1592" s="5"/>
      <c r="AQ1592" s="6"/>
      <c r="AR1592" s="12" t="str">
        <f t="shared" si="249"/>
        <v/>
      </c>
      <c r="AS1592" s="6"/>
      <c r="AT1592" s="5"/>
      <c r="AU1592" s="53"/>
      <c r="AV1592" s="53"/>
      <c r="AW1592" s="54"/>
      <c r="AX1592" s="15" t="str">
        <f t="shared" si="250"/>
        <v/>
      </c>
      <c r="AY1592" s="5"/>
      <c r="AZ1592" s="27" t="str">
        <f>IFERROR(VLOOKUP(AY1592,vlookup!A$2:I$331,2,FALSE),"")</f>
        <v/>
      </c>
      <c r="BA1592" s="27" t="str">
        <f>IFERROR(VLOOKUP(AY1592,vlookup!A$2:I$331,3,FALSE),"")</f>
        <v/>
      </c>
      <c r="BB1592" s="5"/>
      <c r="BC1592" s="27" t="str">
        <f>IFERROR(VLOOKUP(BB1592,vlookup!D$2:E$331,2,FALSE),"")</f>
        <v/>
      </c>
      <c r="BD1592" s="5"/>
      <c r="BE1592" s="27" t="str">
        <f t="shared" si="251"/>
        <v/>
      </c>
      <c r="BF1592" s="27" t="str">
        <f>IFERROR(VLOOKUP(BE1592,vlookup!G$2:I$331,2,FALSE),"")</f>
        <v/>
      </c>
      <c r="BG1592" s="27" t="str">
        <f>IFERROR(VLOOKUP(BE1592,vlookup!G$2:I$331,3,FALSE),"")</f>
        <v/>
      </c>
      <c r="BH1592" s="5"/>
      <c r="BI1592" s="6"/>
      <c r="BJ1592" s="6"/>
      <c r="BK1592" s="6"/>
      <c r="BL1592" s="6"/>
    </row>
    <row r="1593" spans="1:64">
      <c r="A1593" s="4"/>
      <c r="B1593" s="5"/>
      <c r="C1593" s="27" t="str">
        <f>IFERROR(VLOOKUP(B1593,vlookup!A$2:I$331,2,FALSE),"")</f>
        <v/>
      </c>
      <c r="D1593" s="27" t="str">
        <f>IFERROR(VLOOKUP(B1593,vlookup!A$2:I$331,3,FALSE),"")</f>
        <v/>
      </c>
      <c r="E1593" s="5"/>
      <c r="F1593" s="27" t="str">
        <f>IFERROR(VLOOKUP(E1593,vlookup!D$2:E$331,2,FALSE),"")</f>
        <v/>
      </c>
      <c r="G1593" s="5"/>
      <c r="H1593" s="27" t="str">
        <f t="shared" si="242"/>
        <v/>
      </c>
      <c r="I1593" s="27" t="str">
        <f>IFERROR(VLOOKUP(H1593,vlookup!G$2:I$331,2,FALSE),"")</f>
        <v/>
      </c>
      <c r="J1593" s="27" t="str">
        <f>IFERROR(VLOOKUP(H1593,vlookup!G$2:I$331,3,FALSE),"")</f>
        <v/>
      </c>
      <c r="K1593" s="5"/>
      <c r="L1593" s="6"/>
      <c r="M1593" s="6"/>
      <c r="N1593" s="6"/>
      <c r="O1593" s="6"/>
      <c r="P1593" s="6"/>
      <c r="Q1593" s="14" t="str">
        <f t="shared" si="243"/>
        <v/>
      </c>
      <c r="R1593" s="5"/>
      <c r="S1593" s="6"/>
      <c r="T1593" s="6"/>
      <c r="U1593" s="5"/>
      <c r="V1593" s="45">
        <f t="shared" si="244"/>
        <v>0</v>
      </c>
      <c r="W1593" s="45">
        <f t="shared" si="245"/>
        <v>0</v>
      </c>
      <c r="X1593" s="45" t="e">
        <f t="shared" si="246"/>
        <v>#VALUE!</v>
      </c>
      <c r="Y1593" s="45">
        <f>IFERROR(VALUE(V1593),VLOOKUP(V1593,DayReplace[],2,0))</f>
        <v>0</v>
      </c>
      <c r="Z1593" s="45">
        <f>IF(V1593=0,1,
IF(OR(AND(COUNTIF(Table12[Normal and Leap Years],X1593),AA1593=3,Y1593=30),
AND(COUNTIF(Table9[MM Year],X1593),COUNTIF(Table13[Always 29-Day Months],AA1593),Y1593=30)),Y1593
-1,Y1593))</f>
        <v>1</v>
      </c>
      <c r="AA1593" s="45">
        <f>IFERROR(VALUE(W1593),VLOOKUP(W1593,MonthReplace[],2,0))</f>
        <v>0</v>
      </c>
      <c r="AB1593" s="45" t="e">
        <f>IF(COUNTIF(Table9[MM Year],X1593),VLOOKUP(AA1593,MonthSerial[],VLOOKUP(X1593,Table9[],3,0)+2,0),DATE(X1593,AA1593,0)-AC1593)</f>
        <v>#VALUE!</v>
      </c>
      <c r="AC1593" s="45" t="e">
        <f>IF(COUNTIF(Table9[MM Year],X1593),
VLOOKUP(X1593,Table9[],5,0),
DATE(X1593,1,0))</f>
        <v>#VALUE!</v>
      </c>
      <c r="AD1593" s="46" t="e">
        <f>IF(AA1593=0,DATE(YEAR(AC1593+1),7,16),
IF(V1593=0,IF(COUNTIF(Table9[MM Year],X1593),AC1593+AB1593+Z1593+15-DAY(AC1593+AB1593+Z1593+15)+16,AC1593+AB1593+Z1593-DAY(AC1593+AB1593+Z1593)+16),
IF(COUNTIF(Table9[MM Year],X1593),
IF(AC1593+AB1593+Z1593&lt;VLOOKUP(X1593,Table9[],7,0),AC1593
+AB1593+Z1593+VLOOKUP(X1593,Table9[],4,0),AC1593+AB1593+Z1593),AC1593
+AB1593+Z1593)))</f>
        <v>#VALUE!</v>
      </c>
      <c r="AE1593" s="42"/>
      <c r="AF1593" s="15" t="str">
        <f>IFERROR(IF(COUNTIF(Table9[MM Year],X1593),
IF(AD1593&lt;VLOOKUP(X1593,Table9[],7,0),AD1593
+VLOOKUP(X1593,Table9[],4,0),AD1593),AD1593
),"")</f>
        <v/>
      </c>
      <c r="AG1593" s="5"/>
      <c r="AH1593" s="5"/>
      <c r="AI1593" s="5"/>
      <c r="AJ1593" s="6"/>
      <c r="AK1593" s="6"/>
      <c r="AL1593" s="12" t="str">
        <f t="shared" si="247"/>
        <v/>
      </c>
      <c r="AM1593" s="5"/>
      <c r="AN1593" s="27" t="str">
        <f t="shared" si="248"/>
        <v/>
      </c>
      <c r="AO1593" s="5"/>
      <c r="AP1593" s="5"/>
      <c r="AQ1593" s="6"/>
      <c r="AR1593" s="12" t="str">
        <f t="shared" si="249"/>
        <v/>
      </c>
      <c r="AS1593" s="6"/>
      <c r="AT1593" s="5"/>
      <c r="AU1593" s="53"/>
      <c r="AV1593" s="53"/>
      <c r="AW1593" s="54"/>
      <c r="AX1593" s="15" t="str">
        <f t="shared" si="250"/>
        <v/>
      </c>
      <c r="AY1593" s="5"/>
      <c r="AZ1593" s="27" t="str">
        <f>IFERROR(VLOOKUP(AY1593,vlookup!A$2:I$331,2,FALSE),"")</f>
        <v/>
      </c>
      <c r="BA1593" s="27" t="str">
        <f>IFERROR(VLOOKUP(AY1593,vlookup!A$2:I$331,3,FALSE),"")</f>
        <v/>
      </c>
      <c r="BB1593" s="5"/>
      <c r="BC1593" s="27" t="str">
        <f>IFERROR(VLOOKUP(BB1593,vlookup!D$2:E$331,2,FALSE),"")</f>
        <v/>
      </c>
      <c r="BD1593" s="5"/>
      <c r="BE1593" s="27" t="str">
        <f t="shared" si="251"/>
        <v/>
      </c>
      <c r="BF1593" s="27" t="str">
        <f>IFERROR(VLOOKUP(BE1593,vlookup!G$2:I$331,2,FALSE),"")</f>
        <v/>
      </c>
      <c r="BG1593" s="27" t="str">
        <f>IFERROR(VLOOKUP(BE1593,vlookup!G$2:I$331,3,FALSE),"")</f>
        <v/>
      </c>
      <c r="BH1593" s="5"/>
      <c r="BI1593" s="6"/>
      <c r="BJ1593" s="6"/>
      <c r="BK1593" s="6"/>
      <c r="BL1593" s="6"/>
    </row>
    <row r="1594" spans="1:64">
      <c r="A1594" s="4"/>
      <c r="B1594" s="5"/>
      <c r="C1594" s="27" t="str">
        <f>IFERROR(VLOOKUP(B1594,vlookup!A$2:I$331,2,FALSE),"")</f>
        <v/>
      </c>
      <c r="D1594" s="27" t="str">
        <f>IFERROR(VLOOKUP(B1594,vlookup!A$2:I$331,3,FALSE),"")</f>
        <v/>
      </c>
      <c r="E1594" s="5"/>
      <c r="F1594" s="27" t="str">
        <f>IFERROR(VLOOKUP(E1594,vlookup!D$2:E$331,2,FALSE),"")</f>
        <v/>
      </c>
      <c r="G1594" s="5"/>
      <c r="H1594" s="27" t="str">
        <f t="shared" si="242"/>
        <v/>
      </c>
      <c r="I1594" s="27" t="str">
        <f>IFERROR(VLOOKUP(H1594,vlookup!G$2:I$331,2,FALSE),"")</f>
        <v/>
      </c>
      <c r="J1594" s="27" t="str">
        <f>IFERROR(VLOOKUP(H1594,vlookup!G$2:I$331,3,FALSE),"")</f>
        <v/>
      </c>
      <c r="K1594" s="5"/>
      <c r="L1594" s="6"/>
      <c r="M1594" s="6"/>
      <c r="N1594" s="6"/>
      <c r="O1594" s="6"/>
      <c r="P1594" s="6"/>
      <c r="Q1594" s="14" t="str">
        <f t="shared" si="243"/>
        <v/>
      </c>
      <c r="R1594" s="5"/>
      <c r="S1594" s="6"/>
      <c r="T1594" s="6"/>
      <c r="U1594" s="5"/>
      <c r="V1594" s="45">
        <f t="shared" si="244"/>
        <v>0</v>
      </c>
      <c r="W1594" s="45">
        <f t="shared" si="245"/>
        <v>0</v>
      </c>
      <c r="X1594" s="45" t="e">
        <f t="shared" si="246"/>
        <v>#VALUE!</v>
      </c>
      <c r="Y1594" s="45">
        <f>IFERROR(VALUE(V1594),VLOOKUP(V1594,DayReplace[],2,0))</f>
        <v>0</v>
      </c>
      <c r="Z1594" s="45">
        <f>IF(V1594=0,1,
IF(OR(AND(COUNTIF(Table12[Normal and Leap Years],X1594),AA1594=3,Y1594=30),
AND(COUNTIF(Table9[MM Year],X1594),COUNTIF(Table13[Always 29-Day Months],AA1594),Y1594=30)),Y1594
-1,Y1594))</f>
        <v>1</v>
      </c>
      <c r="AA1594" s="45">
        <f>IFERROR(VALUE(W1594),VLOOKUP(W1594,MonthReplace[],2,0))</f>
        <v>0</v>
      </c>
      <c r="AB1594" s="45" t="e">
        <f>IF(COUNTIF(Table9[MM Year],X1594),VLOOKUP(AA1594,MonthSerial[],VLOOKUP(X1594,Table9[],3,0)+2,0),DATE(X1594,AA1594,0)-AC1594)</f>
        <v>#VALUE!</v>
      </c>
      <c r="AC1594" s="45" t="e">
        <f>IF(COUNTIF(Table9[MM Year],X1594),
VLOOKUP(X1594,Table9[],5,0),
DATE(X1594,1,0))</f>
        <v>#VALUE!</v>
      </c>
      <c r="AD1594" s="46" t="e">
        <f>IF(AA1594=0,DATE(YEAR(AC1594+1),7,16),
IF(V1594=0,IF(COUNTIF(Table9[MM Year],X1594),AC1594+AB1594+Z1594+15-DAY(AC1594+AB1594+Z1594+15)+16,AC1594+AB1594+Z1594-DAY(AC1594+AB1594+Z1594)+16),
IF(COUNTIF(Table9[MM Year],X1594),
IF(AC1594+AB1594+Z1594&lt;VLOOKUP(X1594,Table9[],7,0),AC1594
+AB1594+Z1594+VLOOKUP(X1594,Table9[],4,0),AC1594+AB1594+Z1594),AC1594
+AB1594+Z1594)))</f>
        <v>#VALUE!</v>
      </c>
      <c r="AE1594" s="42"/>
      <c r="AF1594" s="15" t="str">
        <f>IFERROR(IF(COUNTIF(Table9[MM Year],X1594),
IF(AD1594&lt;VLOOKUP(X1594,Table9[],7,0),AD1594
+VLOOKUP(X1594,Table9[],4,0),AD1594),AD1594
),"")</f>
        <v/>
      </c>
      <c r="AG1594" s="5"/>
      <c r="AH1594" s="5"/>
      <c r="AI1594" s="5"/>
      <c r="AJ1594" s="6"/>
      <c r="AK1594" s="6"/>
      <c r="AL1594" s="12" t="str">
        <f t="shared" si="247"/>
        <v/>
      </c>
      <c r="AM1594" s="5"/>
      <c r="AN1594" s="27" t="str">
        <f t="shared" si="248"/>
        <v/>
      </c>
      <c r="AO1594" s="5"/>
      <c r="AP1594" s="5"/>
      <c r="AQ1594" s="6"/>
      <c r="AR1594" s="12" t="str">
        <f t="shared" si="249"/>
        <v/>
      </c>
      <c r="AS1594" s="6"/>
      <c r="AT1594" s="5"/>
      <c r="AU1594" s="53"/>
      <c r="AV1594" s="53"/>
      <c r="AW1594" s="54"/>
      <c r="AX1594" s="15" t="str">
        <f t="shared" si="250"/>
        <v/>
      </c>
      <c r="AY1594" s="5"/>
      <c r="AZ1594" s="27" t="str">
        <f>IFERROR(VLOOKUP(AY1594,vlookup!A$2:I$331,2,FALSE),"")</f>
        <v/>
      </c>
      <c r="BA1594" s="27" t="str">
        <f>IFERROR(VLOOKUP(AY1594,vlookup!A$2:I$331,3,FALSE),"")</f>
        <v/>
      </c>
      <c r="BB1594" s="5"/>
      <c r="BC1594" s="27" t="str">
        <f>IFERROR(VLOOKUP(BB1594,vlookup!D$2:E$331,2,FALSE),"")</f>
        <v/>
      </c>
      <c r="BD1594" s="5"/>
      <c r="BE1594" s="27" t="str">
        <f t="shared" si="251"/>
        <v/>
      </c>
      <c r="BF1594" s="27" t="str">
        <f>IFERROR(VLOOKUP(BE1594,vlookup!G$2:I$331,2,FALSE),"")</f>
        <v/>
      </c>
      <c r="BG1594" s="27" t="str">
        <f>IFERROR(VLOOKUP(BE1594,vlookup!G$2:I$331,3,FALSE),"")</f>
        <v/>
      </c>
      <c r="BH1594" s="5"/>
      <c r="BI1594" s="6"/>
      <c r="BJ1594" s="6"/>
      <c r="BK1594" s="6"/>
      <c r="BL1594" s="6"/>
    </row>
    <row r="1595" spans="1:64">
      <c r="A1595" s="4"/>
      <c r="B1595" s="5"/>
      <c r="C1595" s="27" t="str">
        <f>IFERROR(VLOOKUP(B1595,vlookup!A$2:I$331,2,FALSE),"")</f>
        <v/>
      </c>
      <c r="D1595" s="27" t="str">
        <f>IFERROR(VLOOKUP(B1595,vlookup!A$2:I$331,3,FALSE),"")</f>
        <v/>
      </c>
      <c r="E1595" s="5"/>
      <c r="F1595" s="27" t="str">
        <f>IFERROR(VLOOKUP(E1595,vlookup!D$2:E$331,2,FALSE),"")</f>
        <v/>
      </c>
      <c r="G1595" s="5"/>
      <c r="H1595" s="27" t="str">
        <f t="shared" si="242"/>
        <v/>
      </c>
      <c r="I1595" s="27" t="str">
        <f>IFERROR(VLOOKUP(H1595,vlookup!G$2:I$331,2,FALSE),"")</f>
        <v/>
      </c>
      <c r="J1595" s="27" t="str">
        <f>IFERROR(VLOOKUP(H1595,vlookup!G$2:I$331,3,FALSE),"")</f>
        <v/>
      </c>
      <c r="K1595" s="5"/>
      <c r="L1595" s="6"/>
      <c r="M1595" s="6"/>
      <c r="N1595" s="6"/>
      <c r="O1595" s="6"/>
      <c r="P1595" s="6"/>
      <c r="Q1595" s="14" t="str">
        <f t="shared" si="243"/>
        <v/>
      </c>
      <c r="R1595" s="5"/>
      <c r="S1595" s="6"/>
      <c r="T1595" s="6"/>
      <c r="U1595" s="5"/>
      <c r="V1595" s="45">
        <f t="shared" si="244"/>
        <v>0</v>
      </c>
      <c r="W1595" s="45">
        <f t="shared" si="245"/>
        <v>0</v>
      </c>
      <c r="X1595" s="45" t="e">
        <f t="shared" si="246"/>
        <v>#VALUE!</v>
      </c>
      <c r="Y1595" s="45">
        <f>IFERROR(VALUE(V1595),VLOOKUP(V1595,DayReplace[],2,0))</f>
        <v>0</v>
      </c>
      <c r="Z1595" s="45">
        <f>IF(V1595=0,1,
IF(OR(AND(COUNTIF(Table12[Normal and Leap Years],X1595),AA1595=3,Y1595=30),
AND(COUNTIF(Table9[MM Year],X1595),COUNTIF(Table13[Always 29-Day Months],AA1595),Y1595=30)),Y1595
-1,Y1595))</f>
        <v>1</v>
      </c>
      <c r="AA1595" s="45">
        <f>IFERROR(VALUE(W1595),VLOOKUP(W1595,MonthReplace[],2,0))</f>
        <v>0</v>
      </c>
      <c r="AB1595" s="45" t="e">
        <f>IF(COUNTIF(Table9[MM Year],X1595),VLOOKUP(AA1595,MonthSerial[],VLOOKUP(X1595,Table9[],3,0)+2,0),DATE(X1595,AA1595,0)-AC1595)</f>
        <v>#VALUE!</v>
      </c>
      <c r="AC1595" s="45" t="e">
        <f>IF(COUNTIF(Table9[MM Year],X1595),
VLOOKUP(X1595,Table9[],5,0),
DATE(X1595,1,0))</f>
        <v>#VALUE!</v>
      </c>
      <c r="AD1595" s="46" t="e">
        <f>IF(AA1595=0,DATE(YEAR(AC1595+1),7,16),
IF(V1595=0,IF(COUNTIF(Table9[MM Year],X1595),AC1595+AB1595+Z1595+15-DAY(AC1595+AB1595+Z1595+15)+16,AC1595+AB1595+Z1595-DAY(AC1595+AB1595+Z1595)+16),
IF(COUNTIF(Table9[MM Year],X1595),
IF(AC1595+AB1595+Z1595&lt;VLOOKUP(X1595,Table9[],7,0),AC1595
+AB1595+Z1595+VLOOKUP(X1595,Table9[],4,0),AC1595+AB1595+Z1595),AC1595
+AB1595+Z1595)))</f>
        <v>#VALUE!</v>
      </c>
      <c r="AE1595" s="42"/>
      <c r="AF1595" s="15" t="str">
        <f>IFERROR(IF(COUNTIF(Table9[MM Year],X1595),
IF(AD1595&lt;VLOOKUP(X1595,Table9[],7,0),AD1595
+VLOOKUP(X1595,Table9[],4,0),AD1595),AD1595
),"")</f>
        <v/>
      </c>
      <c r="AG1595" s="5"/>
      <c r="AH1595" s="5"/>
      <c r="AI1595" s="5"/>
      <c r="AJ1595" s="6"/>
      <c r="AK1595" s="6"/>
      <c r="AL1595" s="12" t="str">
        <f t="shared" si="247"/>
        <v/>
      </c>
      <c r="AM1595" s="5"/>
      <c r="AN1595" s="27" t="str">
        <f t="shared" si="248"/>
        <v/>
      </c>
      <c r="AO1595" s="5"/>
      <c r="AP1595" s="5"/>
      <c r="AQ1595" s="6"/>
      <c r="AR1595" s="12" t="str">
        <f t="shared" si="249"/>
        <v/>
      </c>
      <c r="AS1595" s="6"/>
      <c r="AT1595" s="5"/>
      <c r="AU1595" s="53"/>
      <c r="AV1595" s="53"/>
      <c r="AW1595" s="54"/>
      <c r="AX1595" s="15" t="str">
        <f t="shared" si="250"/>
        <v/>
      </c>
      <c r="AY1595" s="5"/>
      <c r="AZ1595" s="27" t="str">
        <f>IFERROR(VLOOKUP(AY1595,vlookup!A$2:I$331,2,FALSE),"")</f>
        <v/>
      </c>
      <c r="BA1595" s="27" t="str">
        <f>IFERROR(VLOOKUP(AY1595,vlookup!A$2:I$331,3,FALSE),"")</f>
        <v/>
      </c>
      <c r="BB1595" s="5"/>
      <c r="BC1595" s="27" t="str">
        <f>IFERROR(VLOOKUP(BB1595,vlookup!D$2:E$331,2,FALSE),"")</f>
        <v/>
      </c>
      <c r="BD1595" s="5"/>
      <c r="BE1595" s="27" t="str">
        <f t="shared" si="251"/>
        <v/>
      </c>
      <c r="BF1595" s="27" t="str">
        <f>IFERROR(VLOOKUP(BE1595,vlookup!G$2:I$331,2,FALSE),"")</f>
        <v/>
      </c>
      <c r="BG1595" s="27" t="str">
        <f>IFERROR(VLOOKUP(BE1595,vlookup!G$2:I$331,3,FALSE),"")</f>
        <v/>
      </c>
      <c r="BH1595" s="5"/>
      <c r="BI1595" s="6"/>
      <c r="BJ1595" s="6"/>
      <c r="BK1595" s="6"/>
      <c r="BL1595" s="6"/>
    </row>
    <row r="1596" spans="1:64">
      <c r="A1596" s="4"/>
      <c r="B1596" s="5"/>
      <c r="C1596" s="27" t="str">
        <f>IFERROR(VLOOKUP(B1596,vlookup!A$2:I$331,2,FALSE),"")</f>
        <v/>
      </c>
      <c r="D1596" s="27" t="str">
        <f>IFERROR(VLOOKUP(B1596,vlookup!A$2:I$331,3,FALSE),"")</f>
        <v/>
      </c>
      <c r="E1596" s="5"/>
      <c r="F1596" s="27" t="str">
        <f>IFERROR(VLOOKUP(E1596,vlookup!D$2:E$331,2,FALSE),"")</f>
        <v/>
      </c>
      <c r="G1596" s="5"/>
      <c r="H1596" s="27" t="str">
        <f t="shared" si="242"/>
        <v/>
      </c>
      <c r="I1596" s="27" t="str">
        <f>IFERROR(VLOOKUP(H1596,vlookup!G$2:I$331,2,FALSE),"")</f>
        <v/>
      </c>
      <c r="J1596" s="27" t="str">
        <f>IFERROR(VLOOKUP(H1596,vlookup!G$2:I$331,3,FALSE),"")</f>
        <v/>
      </c>
      <c r="K1596" s="5"/>
      <c r="L1596" s="6"/>
      <c r="M1596" s="6"/>
      <c r="N1596" s="6"/>
      <c r="O1596" s="6"/>
      <c r="P1596" s="6"/>
      <c r="Q1596" s="14" t="str">
        <f t="shared" si="243"/>
        <v/>
      </c>
      <c r="R1596" s="5"/>
      <c r="S1596" s="6"/>
      <c r="T1596" s="6"/>
      <c r="U1596" s="5"/>
      <c r="V1596" s="45">
        <f t="shared" si="244"/>
        <v>0</v>
      </c>
      <c r="W1596" s="45">
        <f t="shared" si="245"/>
        <v>0</v>
      </c>
      <c r="X1596" s="45" t="e">
        <f t="shared" si="246"/>
        <v>#VALUE!</v>
      </c>
      <c r="Y1596" s="45">
        <f>IFERROR(VALUE(V1596),VLOOKUP(V1596,DayReplace[],2,0))</f>
        <v>0</v>
      </c>
      <c r="Z1596" s="45">
        <f>IF(V1596=0,1,
IF(OR(AND(COUNTIF(Table12[Normal and Leap Years],X1596),AA1596=3,Y1596=30),
AND(COUNTIF(Table9[MM Year],X1596),COUNTIF(Table13[Always 29-Day Months],AA1596),Y1596=30)),Y1596
-1,Y1596))</f>
        <v>1</v>
      </c>
      <c r="AA1596" s="45">
        <f>IFERROR(VALUE(W1596),VLOOKUP(W1596,MonthReplace[],2,0))</f>
        <v>0</v>
      </c>
      <c r="AB1596" s="45" t="e">
        <f>IF(COUNTIF(Table9[MM Year],X1596),VLOOKUP(AA1596,MonthSerial[],VLOOKUP(X1596,Table9[],3,0)+2,0),DATE(X1596,AA1596,0)-AC1596)</f>
        <v>#VALUE!</v>
      </c>
      <c r="AC1596" s="45" t="e">
        <f>IF(COUNTIF(Table9[MM Year],X1596),
VLOOKUP(X1596,Table9[],5,0),
DATE(X1596,1,0))</f>
        <v>#VALUE!</v>
      </c>
      <c r="AD1596" s="46" t="e">
        <f>IF(AA1596=0,DATE(YEAR(AC1596+1),7,16),
IF(V1596=0,IF(COUNTIF(Table9[MM Year],X1596),AC1596+AB1596+Z1596+15-DAY(AC1596+AB1596+Z1596+15)+16,AC1596+AB1596+Z1596-DAY(AC1596+AB1596+Z1596)+16),
IF(COUNTIF(Table9[MM Year],X1596),
IF(AC1596+AB1596+Z1596&lt;VLOOKUP(X1596,Table9[],7,0),AC1596
+AB1596+Z1596+VLOOKUP(X1596,Table9[],4,0),AC1596+AB1596+Z1596),AC1596
+AB1596+Z1596)))</f>
        <v>#VALUE!</v>
      </c>
      <c r="AE1596" s="42"/>
      <c r="AF1596" s="15" t="str">
        <f>IFERROR(IF(COUNTIF(Table9[MM Year],X1596),
IF(AD1596&lt;VLOOKUP(X1596,Table9[],7,0),AD1596
+VLOOKUP(X1596,Table9[],4,0),AD1596),AD1596
),"")</f>
        <v/>
      </c>
      <c r="AG1596" s="5"/>
      <c r="AH1596" s="5"/>
      <c r="AI1596" s="5"/>
      <c r="AJ1596" s="6"/>
      <c r="AK1596" s="6"/>
      <c r="AL1596" s="12" t="str">
        <f t="shared" si="247"/>
        <v/>
      </c>
      <c r="AM1596" s="5"/>
      <c r="AN1596" s="27" t="str">
        <f t="shared" si="248"/>
        <v/>
      </c>
      <c r="AO1596" s="5"/>
      <c r="AP1596" s="5"/>
      <c r="AQ1596" s="6"/>
      <c r="AR1596" s="12" t="str">
        <f t="shared" si="249"/>
        <v/>
      </c>
      <c r="AS1596" s="6"/>
      <c r="AT1596" s="5"/>
      <c r="AU1596" s="53"/>
      <c r="AV1596" s="53"/>
      <c r="AW1596" s="54"/>
      <c r="AX1596" s="15" t="str">
        <f t="shared" si="250"/>
        <v/>
      </c>
      <c r="AY1596" s="5"/>
      <c r="AZ1596" s="27" t="str">
        <f>IFERROR(VLOOKUP(AY1596,vlookup!A$2:I$331,2,FALSE),"")</f>
        <v/>
      </c>
      <c r="BA1596" s="27" t="str">
        <f>IFERROR(VLOOKUP(AY1596,vlookup!A$2:I$331,3,FALSE),"")</f>
        <v/>
      </c>
      <c r="BB1596" s="5"/>
      <c r="BC1596" s="27" t="str">
        <f>IFERROR(VLOOKUP(BB1596,vlookup!D$2:E$331,2,FALSE),"")</f>
        <v/>
      </c>
      <c r="BD1596" s="5"/>
      <c r="BE1596" s="27" t="str">
        <f t="shared" si="251"/>
        <v/>
      </c>
      <c r="BF1596" s="27" t="str">
        <f>IFERROR(VLOOKUP(BE1596,vlookup!G$2:I$331,2,FALSE),"")</f>
        <v/>
      </c>
      <c r="BG1596" s="27" t="str">
        <f>IFERROR(VLOOKUP(BE1596,vlookup!G$2:I$331,3,FALSE),"")</f>
        <v/>
      </c>
      <c r="BH1596" s="5"/>
      <c r="BI1596" s="6"/>
      <c r="BJ1596" s="6"/>
      <c r="BK1596" s="6"/>
      <c r="BL1596" s="6"/>
    </row>
    <row r="1597" spans="1:64">
      <c r="A1597" s="4"/>
      <c r="B1597" s="5"/>
      <c r="C1597" s="27" t="str">
        <f>IFERROR(VLOOKUP(B1597,vlookup!A$2:I$331,2,FALSE),"")</f>
        <v/>
      </c>
      <c r="D1597" s="27" t="str">
        <f>IFERROR(VLOOKUP(B1597,vlookup!A$2:I$331,3,FALSE),"")</f>
        <v/>
      </c>
      <c r="E1597" s="5"/>
      <c r="F1597" s="27" t="str">
        <f>IFERROR(VLOOKUP(E1597,vlookup!D$2:E$331,2,FALSE),"")</f>
        <v/>
      </c>
      <c r="G1597" s="5"/>
      <c r="H1597" s="27" t="str">
        <f t="shared" si="242"/>
        <v/>
      </c>
      <c r="I1597" s="27" t="str">
        <f>IFERROR(VLOOKUP(H1597,vlookup!G$2:I$331,2,FALSE),"")</f>
        <v/>
      </c>
      <c r="J1597" s="27" t="str">
        <f>IFERROR(VLOOKUP(H1597,vlookup!G$2:I$331,3,FALSE),"")</f>
        <v/>
      </c>
      <c r="K1597" s="5"/>
      <c r="L1597" s="6"/>
      <c r="M1597" s="6"/>
      <c r="N1597" s="6"/>
      <c r="O1597" s="6"/>
      <c r="P1597" s="6"/>
      <c r="Q1597" s="14" t="str">
        <f t="shared" si="243"/>
        <v/>
      </c>
      <c r="R1597" s="5"/>
      <c r="S1597" s="6"/>
      <c r="T1597" s="6"/>
      <c r="U1597" s="5"/>
      <c r="V1597" s="45">
        <f t="shared" si="244"/>
        <v>0</v>
      </c>
      <c r="W1597" s="45">
        <f t="shared" si="245"/>
        <v>0</v>
      </c>
      <c r="X1597" s="45" t="e">
        <f t="shared" si="246"/>
        <v>#VALUE!</v>
      </c>
      <c r="Y1597" s="45">
        <f>IFERROR(VALUE(V1597),VLOOKUP(V1597,DayReplace[],2,0))</f>
        <v>0</v>
      </c>
      <c r="Z1597" s="45">
        <f>IF(V1597=0,1,
IF(OR(AND(COUNTIF(Table12[Normal and Leap Years],X1597),AA1597=3,Y1597=30),
AND(COUNTIF(Table9[MM Year],X1597),COUNTIF(Table13[Always 29-Day Months],AA1597),Y1597=30)),Y1597
-1,Y1597))</f>
        <v>1</v>
      </c>
      <c r="AA1597" s="45">
        <f>IFERROR(VALUE(W1597),VLOOKUP(W1597,MonthReplace[],2,0))</f>
        <v>0</v>
      </c>
      <c r="AB1597" s="45" t="e">
        <f>IF(COUNTIF(Table9[MM Year],X1597),VLOOKUP(AA1597,MonthSerial[],VLOOKUP(X1597,Table9[],3,0)+2,0),DATE(X1597,AA1597,0)-AC1597)</f>
        <v>#VALUE!</v>
      </c>
      <c r="AC1597" s="45" t="e">
        <f>IF(COUNTIF(Table9[MM Year],X1597),
VLOOKUP(X1597,Table9[],5,0),
DATE(X1597,1,0))</f>
        <v>#VALUE!</v>
      </c>
      <c r="AD1597" s="46" t="e">
        <f>IF(AA1597=0,DATE(YEAR(AC1597+1),7,16),
IF(V1597=0,IF(COUNTIF(Table9[MM Year],X1597),AC1597+AB1597+Z1597+15-DAY(AC1597+AB1597+Z1597+15)+16,AC1597+AB1597+Z1597-DAY(AC1597+AB1597+Z1597)+16),
IF(COUNTIF(Table9[MM Year],X1597),
IF(AC1597+AB1597+Z1597&lt;VLOOKUP(X1597,Table9[],7,0),AC1597
+AB1597+Z1597+VLOOKUP(X1597,Table9[],4,0),AC1597+AB1597+Z1597),AC1597
+AB1597+Z1597)))</f>
        <v>#VALUE!</v>
      </c>
      <c r="AE1597" s="42"/>
      <c r="AF1597" s="15" t="str">
        <f>IFERROR(IF(COUNTIF(Table9[MM Year],X1597),
IF(AD1597&lt;VLOOKUP(X1597,Table9[],7,0),AD1597
+VLOOKUP(X1597,Table9[],4,0),AD1597),AD1597
),"")</f>
        <v/>
      </c>
      <c r="AG1597" s="5"/>
      <c r="AH1597" s="5"/>
      <c r="AI1597" s="5"/>
      <c r="AJ1597" s="6"/>
      <c r="AK1597" s="6"/>
      <c r="AL1597" s="12" t="str">
        <f t="shared" si="247"/>
        <v/>
      </c>
      <c r="AM1597" s="5"/>
      <c r="AN1597" s="27" t="str">
        <f t="shared" si="248"/>
        <v/>
      </c>
      <c r="AO1597" s="5"/>
      <c r="AP1597" s="5"/>
      <c r="AQ1597" s="6"/>
      <c r="AR1597" s="12" t="str">
        <f t="shared" si="249"/>
        <v/>
      </c>
      <c r="AS1597" s="6"/>
      <c r="AT1597" s="5"/>
      <c r="AU1597" s="53"/>
      <c r="AV1597" s="53"/>
      <c r="AW1597" s="54"/>
      <c r="AX1597" s="15" t="str">
        <f t="shared" si="250"/>
        <v/>
      </c>
      <c r="AY1597" s="5"/>
      <c r="AZ1597" s="27" t="str">
        <f>IFERROR(VLOOKUP(AY1597,vlookup!A$2:I$331,2,FALSE),"")</f>
        <v/>
      </c>
      <c r="BA1597" s="27" t="str">
        <f>IFERROR(VLOOKUP(AY1597,vlookup!A$2:I$331,3,FALSE),"")</f>
        <v/>
      </c>
      <c r="BB1597" s="5"/>
      <c r="BC1597" s="27" t="str">
        <f>IFERROR(VLOOKUP(BB1597,vlookup!D$2:E$331,2,FALSE),"")</f>
        <v/>
      </c>
      <c r="BD1597" s="5"/>
      <c r="BE1597" s="27" t="str">
        <f t="shared" si="251"/>
        <v/>
      </c>
      <c r="BF1597" s="27" t="str">
        <f>IFERROR(VLOOKUP(BE1597,vlookup!G$2:I$331,2,FALSE),"")</f>
        <v/>
      </c>
      <c r="BG1597" s="27" t="str">
        <f>IFERROR(VLOOKUP(BE1597,vlookup!G$2:I$331,3,FALSE),"")</f>
        <v/>
      </c>
      <c r="BH1597" s="5"/>
      <c r="BI1597" s="6"/>
      <c r="BJ1597" s="6"/>
      <c r="BK1597" s="6"/>
      <c r="BL1597" s="6"/>
    </row>
    <row r="1598" spans="1:64">
      <c r="A1598" s="4"/>
      <c r="B1598" s="5"/>
      <c r="C1598" s="27" t="str">
        <f>IFERROR(VLOOKUP(B1598,vlookup!A$2:I$331,2,FALSE),"")</f>
        <v/>
      </c>
      <c r="D1598" s="27" t="str">
        <f>IFERROR(VLOOKUP(B1598,vlookup!A$2:I$331,3,FALSE),"")</f>
        <v/>
      </c>
      <c r="E1598" s="5"/>
      <c r="F1598" s="27" t="str">
        <f>IFERROR(VLOOKUP(E1598,vlookup!D$2:E$331,2,FALSE),"")</f>
        <v/>
      </c>
      <c r="G1598" s="5"/>
      <c r="H1598" s="27" t="str">
        <f t="shared" si="242"/>
        <v/>
      </c>
      <c r="I1598" s="27" t="str">
        <f>IFERROR(VLOOKUP(H1598,vlookup!G$2:I$331,2,FALSE),"")</f>
        <v/>
      </c>
      <c r="J1598" s="27" t="str">
        <f>IFERROR(VLOOKUP(H1598,vlookup!G$2:I$331,3,FALSE),"")</f>
        <v/>
      </c>
      <c r="K1598" s="5"/>
      <c r="L1598" s="6"/>
      <c r="M1598" s="6"/>
      <c r="N1598" s="6"/>
      <c r="O1598" s="6"/>
      <c r="P1598" s="6"/>
      <c r="Q1598" s="14" t="str">
        <f t="shared" si="243"/>
        <v/>
      </c>
      <c r="R1598" s="5"/>
      <c r="S1598" s="6"/>
      <c r="T1598" s="6"/>
      <c r="U1598" s="5"/>
      <c r="V1598" s="45">
        <f t="shared" si="244"/>
        <v>0</v>
      </c>
      <c r="W1598" s="45">
        <f t="shared" si="245"/>
        <v>0</v>
      </c>
      <c r="X1598" s="45" t="e">
        <f t="shared" si="246"/>
        <v>#VALUE!</v>
      </c>
      <c r="Y1598" s="45">
        <f>IFERROR(VALUE(V1598),VLOOKUP(V1598,DayReplace[],2,0))</f>
        <v>0</v>
      </c>
      <c r="Z1598" s="45">
        <f>IF(V1598=0,1,
IF(OR(AND(COUNTIF(Table12[Normal and Leap Years],X1598),AA1598=3,Y1598=30),
AND(COUNTIF(Table9[MM Year],X1598),COUNTIF(Table13[Always 29-Day Months],AA1598),Y1598=30)),Y1598
-1,Y1598))</f>
        <v>1</v>
      </c>
      <c r="AA1598" s="45">
        <f>IFERROR(VALUE(W1598),VLOOKUP(W1598,MonthReplace[],2,0))</f>
        <v>0</v>
      </c>
      <c r="AB1598" s="45" t="e">
        <f>IF(COUNTIF(Table9[MM Year],X1598),VLOOKUP(AA1598,MonthSerial[],VLOOKUP(X1598,Table9[],3,0)+2,0),DATE(X1598,AA1598,0)-AC1598)</f>
        <v>#VALUE!</v>
      </c>
      <c r="AC1598" s="45" t="e">
        <f>IF(COUNTIF(Table9[MM Year],X1598),
VLOOKUP(X1598,Table9[],5,0),
DATE(X1598,1,0))</f>
        <v>#VALUE!</v>
      </c>
      <c r="AD1598" s="46" t="e">
        <f>IF(AA1598=0,DATE(YEAR(AC1598+1),7,16),
IF(V1598=0,IF(COUNTIF(Table9[MM Year],X1598),AC1598+AB1598+Z1598+15-DAY(AC1598+AB1598+Z1598+15)+16,AC1598+AB1598+Z1598-DAY(AC1598+AB1598+Z1598)+16),
IF(COUNTIF(Table9[MM Year],X1598),
IF(AC1598+AB1598+Z1598&lt;VLOOKUP(X1598,Table9[],7,0),AC1598
+AB1598+Z1598+VLOOKUP(X1598,Table9[],4,0),AC1598+AB1598+Z1598),AC1598
+AB1598+Z1598)))</f>
        <v>#VALUE!</v>
      </c>
      <c r="AE1598" s="42"/>
      <c r="AF1598" s="15" t="str">
        <f>IFERROR(IF(COUNTIF(Table9[MM Year],X1598),
IF(AD1598&lt;VLOOKUP(X1598,Table9[],7,0),AD1598
+VLOOKUP(X1598,Table9[],4,0),AD1598),AD1598
),"")</f>
        <v/>
      </c>
      <c r="AG1598" s="5"/>
      <c r="AH1598" s="5"/>
      <c r="AI1598" s="5"/>
      <c r="AJ1598" s="6"/>
      <c r="AK1598" s="6"/>
      <c r="AL1598" s="12" t="str">
        <f t="shared" si="247"/>
        <v/>
      </c>
      <c r="AM1598" s="5"/>
      <c r="AN1598" s="27" t="str">
        <f t="shared" si="248"/>
        <v/>
      </c>
      <c r="AO1598" s="5"/>
      <c r="AP1598" s="5"/>
      <c r="AQ1598" s="6"/>
      <c r="AR1598" s="12" t="str">
        <f t="shared" si="249"/>
        <v/>
      </c>
      <c r="AS1598" s="6"/>
      <c r="AT1598" s="5"/>
      <c r="AU1598" s="53"/>
      <c r="AV1598" s="53"/>
      <c r="AW1598" s="54"/>
      <c r="AX1598" s="15" t="str">
        <f t="shared" si="250"/>
        <v/>
      </c>
      <c r="AY1598" s="5"/>
      <c r="AZ1598" s="27" t="str">
        <f>IFERROR(VLOOKUP(AY1598,vlookup!A$2:I$331,2,FALSE),"")</f>
        <v/>
      </c>
      <c r="BA1598" s="27" t="str">
        <f>IFERROR(VLOOKUP(AY1598,vlookup!A$2:I$331,3,FALSE),"")</f>
        <v/>
      </c>
      <c r="BB1598" s="5"/>
      <c r="BC1598" s="27" t="str">
        <f>IFERROR(VLOOKUP(BB1598,vlookup!D$2:E$331,2,FALSE),"")</f>
        <v/>
      </c>
      <c r="BD1598" s="5"/>
      <c r="BE1598" s="27" t="str">
        <f t="shared" si="251"/>
        <v/>
      </c>
      <c r="BF1598" s="27" t="str">
        <f>IFERROR(VLOOKUP(BE1598,vlookup!G$2:I$331,2,FALSE),"")</f>
        <v/>
      </c>
      <c r="BG1598" s="27" t="str">
        <f>IFERROR(VLOOKUP(BE1598,vlookup!G$2:I$331,3,FALSE),"")</f>
        <v/>
      </c>
      <c r="BH1598" s="5"/>
      <c r="BI1598" s="6"/>
      <c r="BJ1598" s="6"/>
      <c r="BK1598" s="6"/>
      <c r="BL1598" s="6"/>
    </row>
    <row r="1599" spans="1:64">
      <c r="A1599" s="4"/>
      <c r="B1599" s="5"/>
      <c r="C1599" s="27" t="str">
        <f>IFERROR(VLOOKUP(B1599,vlookup!A$2:I$331,2,FALSE),"")</f>
        <v/>
      </c>
      <c r="D1599" s="27" t="str">
        <f>IFERROR(VLOOKUP(B1599,vlookup!A$2:I$331,3,FALSE),"")</f>
        <v/>
      </c>
      <c r="E1599" s="5"/>
      <c r="F1599" s="27" t="str">
        <f>IFERROR(VLOOKUP(E1599,vlookup!D$2:E$331,2,FALSE),"")</f>
        <v/>
      </c>
      <c r="G1599" s="5"/>
      <c r="H1599" s="27" t="str">
        <f t="shared" si="242"/>
        <v/>
      </c>
      <c r="I1599" s="27" t="str">
        <f>IFERROR(VLOOKUP(H1599,vlookup!G$2:I$331,2,FALSE),"")</f>
        <v/>
      </c>
      <c r="J1599" s="27" t="str">
        <f>IFERROR(VLOOKUP(H1599,vlookup!G$2:I$331,3,FALSE),"")</f>
        <v/>
      </c>
      <c r="K1599" s="5"/>
      <c r="L1599" s="6"/>
      <c r="M1599" s="6"/>
      <c r="N1599" s="6"/>
      <c r="O1599" s="6"/>
      <c r="P1599" s="6"/>
      <c r="Q1599" s="14" t="str">
        <f t="shared" si="243"/>
        <v/>
      </c>
      <c r="R1599" s="5"/>
      <c r="S1599" s="6"/>
      <c r="T1599" s="6"/>
      <c r="U1599" s="5"/>
      <c r="V1599" s="45">
        <f t="shared" si="244"/>
        <v>0</v>
      </c>
      <c r="W1599" s="45">
        <f t="shared" si="245"/>
        <v>0</v>
      </c>
      <c r="X1599" s="45" t="e">
        <f t="shared" si="246"/>
        <v>#VALUE!</v>
      </c>
      <c r="Y1599" s="45">
        <f>IFERROR(VALUE(V1599),VLOOKUP(V1599,DayReplace[],2,0))</f>
        <v>0</v>
      </c>
      <c r="Z1599" s="45">
        <f>IF(V1599=0,1,
IF(OR(AND(COUNTIF(Table12[Normal and Leap Years],X1599),AA1599=3,Y1599=30),
AND(COUNTIF(Table9[MM Year],X1599),COUNTIF(Table13[Always 29-Day Months],AA1599),Y1599=30)),Y1599
-1,Y1599))</f>
        <v>1</v>
      </c>
      <c r="AA1599" s="45">
        <f>IFERROR(VALUE(W1599),VLOOKUP(W1599,MonthReplace[],2,0))</f>
        <v>0</v>
      </c>
      <c r="AB1599" s="45" t="e">
        <f>IF(COUNTIF(Table9[MM Year],X1599),VLOOKUP(AA1599,MonthSerial[],VLOOKUP(X1599,Table9[],3,0)+2,0),DATE(X1599,AA1599,0)-AC1599)</f>
        <v>#VALUE!</v>
      </c>
      <c r="AC1599" s="45" t="e">
        <f>IF(COUNTIF(Table9[MM Year],X1599),
VLOOKUP(X1599,Table9[],5,0),
DATE(X1599,1,0))</f>
        <v>#VALUE!</v>
      </c>
      <c r="AD1599" s="46" t="e">
        <f>IF(AA1599=0,DATE(YEAR(AC1599+1),7,16),
IF(V1599=0,IF(COUNTIF(Table9[MM Year],X1599),AC1599+AB1599+Z1599+15-DAY(AC1599+AB1599+Z1599+15)+16,AC1599+AB1599+Z1599-DAY(AC1599+AB1599+Z1599)+16),
IF(COUNTIF(Table9[MM Year],X1599),
IF(AC1599+AB1599+Z1599&lt;VLOOKUP(X1599,Table9[],7,0),AC1599
+AB1599+Z1599+VLOOKUP(X1599,Table9[],4,0),AC1599+AB1599+Z1599),AC1599
+AB1599+Z1599)))</f>
        <v>#VALUE!</v>
      </c>
      <c r="AE1599" s="42"/>
      <c r="AF1599" s="15" t="str">
        <f>IFERROR(IF(COUNTIF(Table9[MM Year],X1599),
IF(AD1599&lt;VLOOKUP(X1599,Table9[],7,0),AD1599
+VLOOKUP(X1599,Table9[],4,0),AD1599),AD1599
),"")</f>
        <v/>
      </c>
      <c r="AG1599" s="5"/>
      <c r="AH1599" s="5"/>
      <c r="AI1599" s="5"/>
      <c r="AJ1599" s="6"/>
      <c r="AK1599" s="6"/>
      <c r="AL1599" s="12" t="str">
        <f t="shared" si="247"/>
        <v/>
      </c>
      <c r="AM1599" s="5"/>
      <c r="AN1599" s="27" t="str">
        <f t="shared" si="248"/>
        <v/>
      </c>
      <c r="AO1599" s="5"/>
      <c r="AP1599" s="5"/>
      <c r="AQ1599" s="6"/>
      <c r="AR1599" s="12" t="str">
        <f t="shared" si="249"/>
        <v/>
      </c>
      <c r="AS1599" s="6"/>
      <c r="AT1599" s="5"/>
      <c r="AU1599" s="53"/>
      <c r="AV1599" s="53"/>
      <c r="AW1599" s="54"/>
      <c r="AX1599" s="15" t="str">
        <f t="shared" si="250"/>
        <v/>
      </c>
      <c r="AY1599" s="5"/>
      <c r="AZ1599" s="27" t="str">
        <f>IFERROR(VLOOKUP(AY1599,vlookup!A$2:I$331,2,FALSE),"")</f>
        <v/>
      </c>
      <c r="BA1599" s="27" t="str">
        <f>IFERROR(VLOOKUP(AY1599,vlookup!A$2:I$331,3,FALSE),"")</f>
        <v/>
      </c>
      <c r="BB1599" s="5"/>
      <c r="BC1599" s="27" t="str">
        <f>IFERROR(VLOOKUP(BB1599,vlookup!D$2:E$331,2,FALSE),"")</f>
        <v/>
      </c>
      <c r="BD1599" s="5"/>
      <c r="BE1599" s="27" t="str">
        <f t="shared" si="251"/>
        <v/>
      </c>
      <c r="BF1599" s="27" t="str">
        <f>IFERROR(VLOOKUP(BE1599,vlookup!G$2:I$331,2,FALSE),"")</f>
        <v/>
      </c>
      <c r="BG1599" s="27" t="str">
        <f>IFERROR(VLOOKUP(BE1599,vlookup!G$2:I$331,3,FALSE),"")</f>
        <v/>
      </c>
      <c r="BH1599" s="5"/>
      <c r="BI1599" s="6"/>
      <c r="BJ1599" s="6"/>
      <c r="BK1599" s="6"/>
      <c r="BL1599" s="6"/>
    </row>
    <row r="1600" spans="1:64">
      <c r="A1600" s="4"/>
      <c r="B1600" s="5"/>
      <c r="C1600" s="27" t="str">
        <f>IFERROR(VLOOKUP(B1600,vlookup!A$2:I$331,2,FALSE),"")</f>
        <v/>
      </c>
      <c r="D1600" s="27" t="str">
        <f>IFERROR(VLOOKUP(B1600,vlookup!A$2:I$331,3,FALSE),"")</f>
        <v/>
      </c>
      <c r="E1600" s="5"/>
      <c r="F1600" s="27" t="str">
        <f>IFERROR(VLOOKUP(E1600,vlookup!D$2:E$331,2,FALSE),"")</f>
        <v/>
      </c>
      <c r="G1600" s="5"/>
      <c r="H1600" s="27" t="str">
        <f t="shared" si="242"/>
        <v/>
      </c>
      <c r="I1600" s="27" t="str">
        <f>IFERROR(VLOOKUP(H1600,vlookup!G$2:I$331,2,FALSE),"")</f>
        <v/>
      </c>
      <c r="J1600" s="27" t="str">
        <f>IFERROR(VLOOKUP(H1600,vlookup!G$2:I$331,3,FALSE),"")</f>
        <v/>
      </c>
      <c r="K1600" s="5"/>
      <c r="L1600" s="6"/>
      <c r="M1600" s="6"/>
      <c r="N1600" s="6"/>
      <c r="O1600" s="6"/>
      <c r="P1600" s="6"/>
      <c r="Q1600" s="14" t="str">
        <f t="shared" si="243"/>
        <v/>
      </c>
      <c r="R1600" s="5"/>
      <c r="S1600" s="6"/>
      <c r="T1600" s="6"/>
      <c r="U1600" s="5"/>
      <c r="V1600" s="45">
        <f t="shared" si="244"/>
        <v>0</v>
      </c>
      <c r="W1600" s="45">
        <f t="shared" si="245"/>
        <v>0</v>
      </c>
      <c r="X1600" s="45" t="e">
        <f t="shared" si="246"/>
        <v>#VALUE!</v>
      </c>
      <c r="Y1600" s="45">
        <f>IFERROR(VALUE(V1600),VLOOKUP(V1600,DayReplace[],2,0))</f>
        <v>0</v>
      </c>
      <c r="Z1600" s="45">
        <f>IF(V1600=0,1,
IF(OR(AND(COUNTIF(Table12[Normal and Leap Years],X1600),AA1600=3,Y1600=30),
AND(COUNTIF(Table9[MM Year],X1600),COUNTIF(Table13[Always 29-Day Months],AA1600),Y1600=30)),Y1600
-1,Y1600))</f>
        <v>1</v>
      </c>
      <c r="AA1600" s="45">
        <f>IFERROR(VALUE(W1600),VLOOKUP(W1600,MonthReplace[],2,0))</f>
        <v>0</v>
      </c>
      <c r="AB1600" s="45" t="e">
        <f>IF(COUNTIF(Table9[MM Year],X1600),VLOOKUP(AA1600,MonthSerial[],VLOOKUP(X1600,Table9[],3,0)+2,0),DATE(X1600,AA1600,0)-AC1600)</f>
        <v>#VALUE!</v>
      </c>
      <c r="AC1600" s="45" t="e">
        <f>IF(COUNTIF(Table9[MM Year],X1600),
VLOOKUP(X1600,Table9[],5,0),
DATE(X1600,1,0))</f>
        <v>#VALUE!</v>
      </c>
      <c r="AD1600" s="46" t="e">
        <f>IF(AA1600=0,DATE(YEAR(AC1600+1),7,16),
IF(V1600=0,IF(COUNTIF(Table9[MM Year],X1600),AC1600+AB1600+Z1600+15-DAY(AC1600+AB1600+Z1600+15)+16,AC1600+AB1600+Z1600-DAY(AC1600+AB1600+Z1600)+16),
IF(COUNTIF(Table9[MM Year],X1600),
IF(AC1600+AB1600+Z1600&lt;VLOOKUP(X1600,Table9[],7,0),AC1600
+AB1600+Z1600+VLOOKUP(X1600,Table9[],4,0),AC1600+AB1600+Z1600),AC1600
+AB1600+Z1600)))</f>
        <v>#VALUE!</v>
      </c>
      <c r="AE1600" s="42"/>
      <c r="AF1600" s="15" t="str">
        <f>IFERROR(IF(COUNTIF(Table9[MM Year],X1600),
IF(AD1600&lt;VLOOKUP(X1600,Table9[],7,0),AD1600
+VLOOKUP(X1600,Table9[],4,0),AD1600),AD1600
),"")</f>
        <v/>
      </c>
      <c r="AG1600" s="5"/>
      <c r="AH1600" s="5"/>
      <c r="AI1600" s="5"/>
      <c r="AJ1600" s="6"/>
      <c r="AK1600" s="6"/>
      <c r="AL1600" s="12" t="str">
        <f t="shared" si="247"/>
        <v/>
      </c>
      <c r="AM1600" s="5"/>
      <c r="AN1600" s="27" t="str">
        <f t="shared" si="248"/>
        <v/>
      </c>
      <c r="AO1600" s="5"/>
      <c r="AP1600" s="5"/>
      <c r="AQ1600" s="6"/>
      <c r="AR1600" s="12" t="str">
        <f t="shared" si="249"/>
        <v/>
      </c>
      <c r="AS1600" s="6"/>
      <c r="AT1600" s="5"/>
      <c r="AU1600" s="53"/>
      <c r="AV1600" s="53"/>
      <c r="AW1600" s="54"/>
      <c r="AX1600" s="15" t="str">
        <f t="shared" si="250"/>
        <v/>
      </c>
      <c r="AY1600" s="5"/>
      <c r="AZ1600" s="27" t="str">
        <f>IFERROR(VLOOKUP(AY1600,vlookup!A$2:I$331,2,FALSE),"")</f>
        <v/>
      </c>
      <c r="BA1600" s="27" t="str">
        <f>IFERROR(VLOOKUP(AY1600,vlookup!A$2:I$331,3,FALSE),"")</f>
        <v/>
      </c>
      <c r="BB1600" s="5"/>
      <c r="BC1600" s="27" t="str">
        <f>IFERROR(VLOOKUP(BB1600,vlookup!D$2:E$331,2,FALSE),"")</f>
        <v/>
      </c>
      <c r="BD1600" s="5"/>
      <c r="BE1600" s="27" t="str">
        <f t="shared" si="251"/>
        <v/>
      </c>
      <c r="BF1600" s="27" t="str">
        <f>IFERROR(VLOOKUP(BE1600,vlookup!G$2:I$331,2,FALSE),"")</f>
        <v/>
      </c>
      <c r="BG1600" s="27" t="str">
        <f>IFERROR(VLOOKUP(BE1600,vlookup!G$2:I$331,3,FALSE),"")</f>
        <v/>
      </c>
      <c r="BH1600" s="5"/>
      <c r="BI1600" s="6"/>
      <c r="BJ1600" s="6"/>
      <c r="BK1600" s="6"/>
      <c r="BL1600" s="6"/>
    </row>
    <row r="1601" spans="1:64">
      <c r="A1601" s="4"/>
      <c r="B1601" s="5"/>
      <c r="C1601" s="27" t="str">
        <f>IFERROR(VLOOKUP(B1601,vlookup!A$2:I$331,2,FALSE),"")</f>
        <v/>
      </c>
      <c r="D1601" s="27" t="str">
        <f>IFERROR(VLOOKUP(B1601,vlookup!A$2:I$331,3,FALSE),"")</f>
        <v/>
      </c>
      <c r="E1601" s="5"/>
      <c r="F1601" s="27" t="str">
        <f>IFERROR(VLOOKUP(E1601,vlookup!D$2:E$331,2,FALSE),"")</f>
        <v/>
      </c>
      <c r="G1601" s="5"/>
      <c r="H1601" s="27" t="str">
        <f t="shared" si="242"/>
        <v/>
      </c>
      <c r="I1601" s="27" t="str">
        <f>IFERROR(VLOOKUP(H1601,vlookup!G$2:I$331,2,FALSE),"")</f>
        <v/>
      </c>
      <c r="J1601" s="27" t="str">
        <f>IFERROR(VLOOKUP(H1601,vlookup!G$2:I$331,3,FALSE),"")</f>
        <v/>
      </c>
      <c r="K1601" s="5"/>
      <c r="L1601" s="6"/>
      <c r="M1601" s="6"/>
      <c r="N1601" s="6"/>
      <c r="O1601" s="6"/>
      <c r="P1601" s="6"/>
      <c r="Q1601" s="14" t="str">
        <f t="shared" si="243"/>
        <v/>
      </c>
      <c r="R1601" s="5"/>
      <c r="S1601" s="6"/>
      <c r="T1601" s="6"/>
      <c r="U1601" s="5"/>
      <c r="V1601" s="45">
        <f t="shared" si="244"/>
        <v>0</v>
      </c>
      <c r="W1601" s="45">
        <f t="shared" si="245"/>
        <v>0</v>
      </c>
      <c r="X1601" s="45" t="e">
        <f t="shared" si="246"/>
        <v>#VALUE!</v>
      </c>
      <c r="Y1601" s="45">
        <f>IFERROR(VALUE(V1601),VLOOKUP(V1601,DayReplace[],2,0))</f>
        <v>0</v>
      </c>
      <c r="Z1601" s="45">
        <f>IF(V1601=0,1,
IF(OR(AND(COUNTIF(Table12[Normal and Leap Years],X1601),AA1601=3,Y1601=30),
AND(COUNTIF(Table9[MM Year],X1601),COUNTIF(Table13[Always 29-Day Months],AA1601),Y1601=30)),Y1601
-1,Y1601))</f>
        <v>1</v>
      </c>
      <c r="AA1601" s="45">
        <f>IFERROR(VALUE(W1601),VLOOKUP(W1601,MonthReplace[],2,0))</f>
        <v>0</v>
      </c>
      <c r="AB1601" s="45" t="e">
        <f>IF(COUNTIF(Table9[MM Year],X1601),VLOOKUP(AA1601,MonthSerial[],VLOOKUP(X1601,Table9[],3,0)+2,0),DATE(X1601,AA1601,0)-AC1601)</f>
        <v>#VALUE!</v>
      </c>
      <c r="AC1601" s="45" t="e">
        <f>IF(COUNTIF(Table9[MM Year],X1601),
VLOOKUP(X1601,Table9[],5,0),
DATE(X1601,1,0))</f>
        <v>#VALUE!</v>
      </c>
      <c r="AD1601" s="46" t="e">
        <f>IF(AA1601=0,DATE(YEAR(AC1601+1),7,16),
IF(V1601=0,IF(COUNTIF(Table9[MM Year],X1601),AC1601+AB1601+Z1601+15-DAY(AC1601+AB1601+Z1601+15)+16,AC1601+AB1601+Z1601-DAY(AC1601+AB1601+Z1601)+16),
IF(COUNTIF(Table9[MM Year],X1601),
IF(AC1601+AB1601+Z1601&lt;VLOOKUP(X1601,Table9[],7,0),AC1601
+AB1601+Z1601+VLOOKUP(X1601,Table9[],4,0),AC1601+AB1601+Z1601),AC1601
+AB1601+Z1601)))</f>
        <v>#VALUE!</v>
      </c>
      <c r="AE1601" s="42"/>
      <c r="AF1601" s="15" t="str">
        <f>IFERROR(IF(COUNTIF(Table9[MM Year],X1601),
IF(AD1601&lt;VLOOKUP(X1601,Table9[],7,0),AD1601
+VLOOKUP(X1601,Table9[],4,0),AD1601),AD1601
),"")</f>
        <v/>
      </c>
      <c r="AG1601" s="5"/>
      <c r="AH1601" s="5"/>
      <c r="AI1601" s="5"/>
      <c r="AJ1601" s="6"/>
      <c r="AK1601" s="6"/>
      <c r="AL1601" s="12" t="str">
        <f t="shared" si="247"/>
        <v/>
      </c>
      <c r="AM1601" s="5"/>
      <c r="AN1601" s="27" t="str">
        <f t="shared" si="248"/>
        <v/>
      </c>
      <c r="AO1601" s="5"/>
      <c r="AP1601" s="5"/>
      <c r="AQ1601" s="6"/>
      <c r="AR1601" s="12" t="str">
        <f t="shared" si="249"/>
        <v/>
      </c>
      <c r="AS1601" s="6"/>
      <c r="AT1601" s="5"/>
      <c r="AU1601" s="53"/>
      <c r="AV1601" s="53"/>
      <c r="AW1601" s="54"/>
      <c r="AX1601" s="15" t="str">
        <f t="shared" si="250"/>
        <v/>
      </c>
      <c r="AY1601" s="5"/>
      <c r="AZ1601" s="27" t="str">
        <f>IFERROR(VLOOKUP(AY1601,vlookup!A$2:I$331,2,FALSE),"")</f>
        <v/>
      </c>
      <c r="BA1601" s="27" t="str">
        <f>IFERROR(VLOOKUP(AY1601,vlookup!A$2:I$331,3,FALSE),"")</f>
        <v/>
      </c>
      <c r="BB1601" s="5"/>
      <c r="BC1601" s="27" t="str">
        <f>IFERROR(VLOOKUP(BB1601,vlookup!D$2:E$331,2,FALSE),"")</f>
        <v/>
      </c>
      <c r="BD1601" s="5"/>
      <c r="BE1601" s="27" t="str">
        <f t="shared" si="251"/>
        <v/>
      </c>
      <c r="BF1601" s="27" t="str">
        <f>IFERROR(VLOOKUP(BE1601,vlookup!G$2:I$331,2,FALSE),"")</f>
        <v/>
      </c>
      <c r="BG1601" s="27" t="str">
        <f>IFERROR(VLOOKUP(BE1601,vlookup!G$2:I$331,3,FALSE),"")</f>
        <v/>
      </c>
      <c r="BH1601" s="5"/>
      <c r="BI1601" s="6"/>
      <c r="BJ1601" s="6"/>
      <c r="BK1601" s="6"/>
      <c r="BL1601" s="6"/>
    </row>
    <row r="1602" spans="1:64">
      <c r="A1602" s="4"/>
      <c r="B1602" s="5"/>
      <c r="C1602" s="27" t="str">
        <f>IFERROR(VLOOKUP(B1602,vlookup!A$2:I$331,2,FALSE),"")</f>
        <v/>
      </c>
      <c r="D1602" s="27" t="str">
        <f>IFERROR(VLOOKUP(B1602,vlookup!A$2:I$331,3,FALSE),"")</f>
        <v/>
      </c>
      <c r="E1602" s="5"/>
      <c r="F1602" s="27" t="str">
        <f>IFERROR(VLOOKUP(E1602,vlookup!D$2:E$331,2,FALSE),"")</f>
        <v/>
      </c>
      <c r="G1602" s="5"/>
      <c r="H1602" s="27" t="str">
        <f t="shared" si="242"/>
        <v/>
      </c>
      <c r="I1602" s="27" t="str">
        <f>IFERROR(VLOOKUP(H1602,vlookup!G$2:I$331,2,FALSE),"")</f>
        <v/>
      </c>
      <c r="J1602" s="27" t="str">
        <f>IFERROR(VLOOKUP(H1602,vlookup!G$2:I$331,3,FALSE),"")</f>
        <v/>
      </c>
      <c r="K1602" s="5"/>
      <c r="L1602" s="6"/>
      <c r="M1602" s="6"/>
      <c r="N1602" s="6"/>
      <c r="O1602" s="6"/>
      <c r="P1602" s="6"/>
      <c r="Q1602" s="14" t="str">
        <f t="shared" si="243"/>
        <v/>
      </c>
      <c r="R1602" s="5"/>
      <c r="S1602" s="6"/>
      <c r="T1602" s="6"/>
      <c r="U1602" s="5"/>
      <c r="V1602" s="45">
        <f t="shared" si="244"/>
        <v>0</v>
      </c>
      <c r="W1602" s="45">
        <f t="shared" si="245"/>
        <v>0</v>
      </c>
      <c r="X1602" s="45" t="e">
        <f t="shared" si="246"/>
        <v>#VALUE!</v>
      </c>
      <c r="Y1602" s="45">
        <f>IFERROR(VALUE(V1602),VLOOKUP(V1602,DayReplace[],2,0))</f>
        <v>0</v>
      </c>
      <c r="Z1602" s="45">
        <f>IF(V1602=0,1,
IF(OR(AND(COUNTIF(Table12[Normal and Leap Years],X1602),AA1602=3,Y1602=30),
AND(COUNTIF(Table9[MM Year],X1602),COUNTIF(Table13[Always 29-Day Months],AA1602),Y1602=30)),Y1602
-1,Y1602))</f>
        <v>1</v>
      </c>
      <c r="AA1602" s="45">
        <f>IFERROR(VALUE(W1602),VLOOKUP(W1602,MonthReplace[],2,0))</f>
        <v>0</v>
      </c>
      <c r="AB1602" s="45" t="e">
        <f>IF(COUNTIF(Table9[MM Year],X1602),VLOOKUP(AA1602,MonthSerial[],VLOOKUP(X1602,Table9[],3,0)+2,0),DATE(X1602,AA1602,0)-AC1602)</f>
        <v>#VALUE!</v>
      </c>
      <c r="AC1602" s="45" t="e">
        <f>IF(COUNTIF(Table9[MM Year],X1602),
VLOOKUP(X1602,Table9[],5,0),
DATE(X1602,1,0))</f>
        <v>#VALUE!</v>
      </c>
      <c r="AD1602" s="46" t="e">
        <f>IF(AA1602=0,DATE(YEAR(AC1602+1),7,16),
IF(V1602=0,IF(COUNTIF(Table9[MM Year],X1602),AC1602+AB1602+Z1602+15-DAY(AC1602+AB1602+Z1602+15)+16,AC1602+AB1602+Z1602-DAY(AC1602+AB1602+Z1602)+16),
IF(COUNTIF(Table9[MM Year],X1602),
IF(AC1602+AB1602+Z1602&lt;VLOOKUP(X1602,Table9[],7,0),AC1602
+AB1602+Z1602+VLOOKUP(X1602,Table9[],4,0),AC1602+AB1602+Z1602),AC1602
+AB1602+Z1602)))</f>
        <v>#VALUE!</v>
      </c>
      <c r="AE1602" s="42"/>
      <c r="AF1602" s="15" t="str">
        <f>IFERROR(IF(COUNTIF(Table9[MM Year],X1602),
IF(AD1602&lt;VLOOKUP(X1602,Table9[],7,0),AD1602
+VLOOKUP(X1602,Table9[],4,0),AD1602),AD1602
),"")</f>
        <v/>
      </c>
      <c r="AG1602" s="5"/>
      <c r="AH1602" s="5"/>
      <c r="AI1602" s="5"/>
      <c r="AJ1602" s="6"/>
      <c r="AK1602" s="6"/>
      <c r="AL1602" s="12" t="str">
        <f t="shared" si="247"/>
        <v/>
      </c>
      <c r="AM1602" s="5"/>
      <c r="AN1602" s="27" t="str">
        <f t="shared" si="248"/>
        <v/>
      </c>
      <c r="AO1602" s="5"/>
      <c r="AP1602" s="5"/>
      <c r="AQ1602" s="6"/>
      <c r="AR1602" s="12" t="str">
        <f t="shared" si="249"/>
        <v/>
      </c>
      <c r="AS1602" s="6"/>
      <c r="AT1602" s="5"/>
      <c r="AU1602" s="53"/>
      <c r="AV1602" s="53"/>
      <c r="AW1602" s="54"/>
      <c r="AX1602" s="15" t="str">
        <f t="shared" si="250"/>
        <v/>
      </c>
      <c r="AY1602" s="5"/>
      <c r="AZ1602" s="27" t="str">
        <f>IFERROR(VLOOKUP(AY1602,vlookup!A$2:I$331,2,FALSE),"")</f>
        <v/>
      </c>
      <c r="BA1602" s="27" t="str">
        <f>IFERROR(VLOOKUP(AY1602,vlookup!A$2:I$331,3,FALSE),"")</f>
        <v/>
      </c>
      <c r="BB1602" s="5"/>
      <c r="BC1602" s="27" t="str">
        <f>IFERROR(VLOOKUP(BB1602,vlookup!D$2:E$331,2,FALSE),"")</f>
        <v/>
      </c>
      <c r="BD1602" s="5"/>
      <c r="BE1602" s="27" t="str">
        <f t="shared" si="251"/>
        <v/>
      </c>
      <c r="BF1602" s="27" t="str">
        <f>IFERROR(VLOOKUP(BE1602,vlookup!G$2:I$331,2,FALSE),"")</f>
        <v/>
      </c>
      <c r="BG1602" s="27" t="str">
        <f>IFERROR(VLOOKUP(BE1602,vlookup!G$2:I$331,3,FALSE),"")</f>
        <v/>
      </c>
      <c r="BH1602" s="5"/>
      <c r="BI1602" s="6"/>
      <c r="BJ1602" s="6"/>
      <c r="BK1602" s="6"/>
      <c r="BL1602" s="6"/>
    </row>
    <row r="1603" spans="1:64">
      <c r="A1603" s="4"/>
      <c r="B1603" s="5"/>
      <c r="C1603" s="27" t="str">
        <f>IFERROR(VLOOKUP(B1603,vlookup!A$2:I$331,2,FALSE),"")</f>
        <v/>
      </c>
      <c r="D1603" s="27" t="str">
        <f>IFERROR(VLOOKUP(B1603,vlookup!A$2:I$331,3,FALSE),"")</f>
        <v/>
      </c>
      <c r="E1603" s="5"/>
      <c r="F1603" s="27" t="str">
        <f>IFERROR(VLOOKUP(E1603,vlookup!D$2:E$331,2,FALSE),"")</f>
        <v/>
      </c>
      <c r="G1603" s="5"/>
      <c r="H1603" s="27" t="str">
        <f t="shared" si="242"/>
        <v/>
      </c>
      <c r="I1603" s="27" t="str">
        <f>IFERROR(VLOOKUP(H1603,vlookup!G$2:I$331,2,FALSE),"")</f>
        <v/>
      </c>
      <c r="J1603" s="27" t="str">
        <f>IFERROR(VLOOKUP(H1603,vlookup!G$2:I$331,3,FALSE),"")</f>
        <v/>
      </c>
      <c r="K1603" s="5"/>
      <c r="L1603" s="6"/>
      <c r="M1603" s="6"/>
      <c r="N1603" s="6"/>
      <c r="O1603" s="6"/>
      <c r="P1603" s="6"/>
      <c r="Q1603" s="14" t="str">
        <f t="shared" si="243"/>
        <v/>
      </c>
      <c r="R1603" s="5"/>
      <c r="S1603" s="6"/>
      <c r="T1603" s="6"/>
      <c r="U1603" s="5"/>
      <c r="V1603" s="45">
        <f t="shared" si="244"/>
        <v>0</v>
      </c>
      <c r="W1603" s="45">
        <f t="shared" si="245"/>
        <v>0</v>
      </c>
      <c r="X1603" s="45" t="e">
        <f t="shared" si="246"/>
        <v>#VALUE!</v>
      </c>
      <c r="Y1603" s="45">
        <f>IFERROR(VALUE(V1603),VLOOKUP(V1603,DayReplace[],2,0))</f>
        <v>0</v>
      </c>
      <c r="Z1603" s="45">
        <f>IF(V1603=0,1,
IF(OR(AND(COUNTIF(Table12[Normal and Leap Years],X1603),AA1603=3,Y1603=30),
AND(COUNTIF(Table9[MM Year],X1603),COUNTIF(Table13[Always 29-Day Months],AA1603),Y1603=30)),Y1603
-1,Y1603))</f>
        <v>1</v>
      </c>
      <c r="AA1603" s="45">
        <f>IFERROR(VALUE(W1603),VLOOKUP(W1603,MonthReplace[],2,0))</f>
        <v>0</v>
      </c>
      <c r="AB1603" s="45" t="e">
        <f>IF(COUNTIF(Table9[MM Year],X1603),VLOOKUP(AA1603,MonthSerial[],VLOOKUP(X1603,Table9[],3,0)+2,0),DATE(X1603,AA1603,0)-AC1603)</f>
        <v>#VALUE!</v>
      </c>
      <c r="AC1603" s="45" t="e">
        <f>IF(COUNTIF(Table9[MM Year],X1603),
VLOOKUP(X1603,Table9[],5,0),
DATE(X1603,1,0))</f>
        <v>#VALUE!</v>
      </c>
      <c r="AD1603" s="46" t="e">
        <f>IF(AA1603=0,DATE(YEAR(AC1603+1),7,16),
IF(V1603=0,IF(COUNTIF(Table9[MM Year],X1603),AC1603+AB1603+Z1603+15-DAY(AC1603+AB1603+Z1603+15)+16,AC1603+AB1603+Z1603-DAY(AC1603+AB1603+Z1603)+16),
IF(COUNTIF(Table9[MM Year],X1603),
IF(AC1603+AB1603+Z1603&lt;VLOOKUP(X1603,Table9[],7,0),AC1603
+AB1603+Z1603+VLOOKUP(X1603,Table9[],4,0),AC1603+AB1603+Z1603),AC1603
+AB1603+Z1603)))</f>
        <v>#VALUE!</v>
      </c>
      <c r="AE1603" s="42"/>
      <c r="AF1603" s="15" t="str">
        <f>IFERROR(IF(COUNTIF(Table9[MM Year],X1603),
IF(AD1603&lt;VLOOKUP(X1603,Table9[],7,0),AD1603
+VLOOKUP(X1603,Table9[],4,0),AD1603),AD1603
),"")</f>
        <v/>
      </c>
      <c r="AG1603" s="5"/>
      <c r="AH1603" s="5"/>
      <c r="AI1603" s="5"/>
      <c r="AJ1603" s="6"/>
      <c r="AK1603" s="6"/>
      <c r="AL1603" s="12" t="str">
        <f t="shared" si="247"/>
        <v/>
      </c>
      <c r="AM1603" s="5"/>
      <c r="AN1603" s="27" t="str">
        <f t="shared" si="248"/>
        <v/>
      </c>
      <c r="AO1603" s="5"/>
      <c r="AP1603" s="5"/>
      <c r="AQ1603" s="6"/>
      <c r="AR1603" s="12" t="str">
        <f t="shared" si="249"/>
        <v/>
      </c>
      <c r="AS1603" s="6"/>
      <c r="AT1603" s="5"/>
      <c r="AU1603" s="53"/>
      <c r="AV1603" s="53"/>
      <c r="AW1603" s="54"/>
      <c r="AX1603" s="15" t="str">
        <f t="shared" si="250"/>
        <v/>
      </c>
      <c r="AY1603" s="5"/>
      <c r="AZ1603" s="27" t="str">
        <f>IFERROR(VLOOKUP(AY1603,vlookup!A$2:I$331,2,FALSE),"")</f>
        <v/>
      </c>
      <c r="BA1603" s="27" t="str">
        <f>IFERROR(VLOOKUP(AY1603,vlookup!A$2:I$331,3,FALSE),"")</f>
        <v/>
      </c>
      <c r="BB1603" s="5"/>
      <c r="BC1603" s="27" t="str">
        <f>IFERROR(VLOOKUP(BB1603,vlookup!D$2:E$331,2,FALSE),"")</f>
        <v/>
      </c>
      <c r="BD1603" s="5"/>
      <c r="BE1603" s="27" t="str">
        <f t="shared" si="251"/>
        <v/>
      </c>
      <c r="BF1603" s="27" t="str">
        <f>IFERROR(VLOOKUP(BE1603,vlookup!G$2:I$331,2,FALSE),"")</f>
        <v/>
      </c>
      <c r="BG1603" s="27" t="str">
        <f>IFERROR(VLOOKUP(BE1603,vlookup!G$2:I$331,3,FALSE),"")</f>
        <v/>
      </c>
      <c r="BH1603" s="5"/>
      <c r="BI1603" s="6"/>
      <c r="BJ1603" s="6"/>
      <c r="BK1603" s="6"/>
      <c r="BL1603" s="6"/>
    </row>
    <row r="1604" spans="1:64">
      <c r="A1604" s="4"/>
      <c r="B1604" s="5"/>
      <c r="C1604" s="27" t="str">
        <f>IFERROR(VLOOKUP(B1604,vlookup!A$2:I$331,2,FALSE),"")</f>
        <v/>
      </c>
      <c r="D1604" s="27" t="str">
        <f>IFERROR(VLOOKUP(B1604,vlookup!A$2:I$331,3,FALSE),"")</f>
        <v/>
      </c>
      <c r="E1604" s="5"/>
      <c r="F1604" s="27" t="str">
        <f>IFERROR(VLOOKUP(E1604,vlookup!D$2:E$331,2,FALSE),"")</f>
        <v/>
      </c>
      <c r="G1604" s="5"/>
      <c r="H1604" s="27" t="str">
        <f t="shared" si="242"/>
        <v/>
      </c>
      <c r="I1604" s="27" t="str">
        <f>IFERROR(VLOOKUP(H1604,vlookup!G$2:I$331,2,FALSE),"")</f>
        <v/>
      </c>
      <c r="J1604" s="27" t="str">
        <f>IFERROR(VLOOKUP(H1604,vlookup!G$2:I$331,3,FALSE),"")</f>
        <v/>
      </c>
      <c r="K1604" s="5"/>
      <c r="L1604" s="6"/>
      <c r="M1604" s="6"/>
      <c r="N1604" s="6"/>
      <c r="O1604" s="6"/>
      <c r="P1604" s="6"/>
      <c r="Q1604" s="14" t="str">
        <f t="shared" si="243"/>
        <v/>
      </c>
      <c r="R1604" s="5"/>
      <c r="S1604" s="6"/>
      <c r="T1604" s="6"/>
      <c r="U1604" s="5"/>
      <c r="V1604" s="45">
        <f t="shared" si="244"/>
        <v>0</v>
      </c>
      <c r="W1604" s="45">
        <f t="shared" si="245"/>
        <v>0</v>
      </c>
      <c r="X1604" s="45" t="e">
        <f t="shared" si="246"/>
        <v>#VALUE!</v>
      </c>
      <c r="Y1604" s="45">
        <f>IFERROR(VALUE(V1604),VLOOKUP(V1604,DayReplace[],2,0))</f>
        <v>0</v>
      </c>
      <c r="Z1604" s="45">
        <f>IF(V1604=0,1,
IF(OR(AND(COUNTIF(Table12[Normal and Leap Years],X1604),AA1604=3,Y1604=30),
AND(COUNTIF(Table9[MM Year],X1604),COUNTIF(Table13[Always 29-Day Months],AA1604),Y1604=30)),Y1604
-1,Y1604))</f>
        <v>1</v>
      </c>
      <c r="AA1604" s="45">
        <f>IFERROR(VALUE(W1604),VLOOKUP(W1604,MonthReplace[],2,0))</f>
        <v>0</v>
      </c>
      <c r="AB1604" s="45" t="e">
        <f>IF(COUNTIF(Table9[MM Year],X1604),VLOOKUP(AA1604,MonthSerial[],VLOOKUP(X1604,Table9[],3,0)+2,0),DATE(X1604,AA1604,0)-AC1604)</f>
        <v>#VALUE!</v>
      </c>
      <c r="AC1604" s="45" t="e">
        <f>IF(COUNTIF(Table9[MM Year],X1604),
VLOOKUP(X1604,Table9[],5,0),
DATE(X1604,1,0))</f>
        <v>#VALUE!</v>
      </c>
      <c r="AD1604" s="46" t="e">
        <f>IF(AA1604=0,DATE(YEAR(AC1604+1),7,16),
IF(V1604=0,IF(COUNTIF(Table9[MM Year],X1604),AC1604+AB1604+Z1604+15-DAY(AC1604+AB1604+Z1604+15)+16,AC1604+AB1604+Z1604-DAY(AC1604+AB1604+Z1604)+16),
IF(COUNTIF(Table9[MM Year],X1604),
IF(AC1604+AB1604+Z1604&lt;VLOOKUP(X1604,Table9[],7,0),AC1604
+AB1604+Z1604+VLOOKUP(X1604,Table9[],4,0),AC1604+AB1604+Z1604),AC1604
+AB1604+Z1604)))</f>
        <v>#VALUE!</v>
      </c>
      <c r="AE1604" s="42"/>
      <c r="AF1604" s="15" t="str">
        <f>IFERROR(IF(COUNTIF(Table9[MM Year],X1604),
IF(AD1604&lt;VLOOKUP(X1604,Table9[],7,0),AD1604
+VLOOKUP(X1604,Table9[],4,0),AD1604),AD1604
),"")</f>
        <v/>
      </c>
      <c r="AG1604" s="5"/>
      <c r="AH1604" s="5"/>
      <c r="AI1604" s="5"/>
      <c r="AJ1604" s="6"/>
      <c r="AK1604" s="6"/>
      <c r="AL1604" s="12" t="str">
        <f t="shared" si="247"/>
        <v/>
      </c>
      <c r="AM1604" s="5"/>
      <c r="AN1604" s="27" t="str">
        <f t="shared" si="248"/>
        <v/>
      </c>
      <c r="AO1604" s="5"/>
      <c r="AP1604" s="5"/>
      <c r="AQ1604" s="6"/>
      <c r="AR1604" s="12" t="str">
        <f t="shared" si="249"/>
        <v/>
      </c>
      <c r="AS1604" s="6"/>
      <c r="AT1604" s="5"/>
      <c r="AU1604" s="53"/>
      <c r="AV1604" s="53"/>
      <c r="AW1604" s="54"/>
      <c r="AX1604" s="15" t="str">
        <f t="shared" si="250"/>
        <v/>
      </c>
      <c r="AY1604" s="5"/>
      <c r="AZ1604" s="27" t="str">
        <f>IFERROR(VLOOKUP(AY1604,vlookup!A$2:I$331,2,FALSE),"")</f>
        <v/>
      </c>
      <c r="BA1604" s="27" t="str">
        <f>IFERROR(VLOOKUP(AY1604,vlookup!A$2:I$331,3,FALSE),"")</f>
        <v/>
      </c>
      <c r="BB1604" s="5"/>
      <c r="BC1604" s="27" t="str">
        <f>IFERROR(VLOOKUP(BB1604,vlookup!D$2:E$331,2,FALSE),"")</f>
        <v/>
      </c>
      <c r="BD1604" s="5"/>
      <c r="BE1604" s="27" t="str">
        <f t="shared" si="251"/>
        <v/>
      </c>
      <c r="BF1604" s="27" t="str">
        <f>IFERROR(VLOOKUP(BE1604,vlookup!G$2:I$331,2,FALSE),"")</f>
        <v/>
      </c>
      <c r="BG1604" s="27" t="str">
        <f>IFERROR(VLOOKUP(BE1604,vlookup!G$2:I$331,3,FALSE),"")</f>
        <v/>
      </c>
      <c r="BH1604" s="5"/>
      <c r="BI1604" s="6"/>
      <c r="BJ1604" s="6"/>
      <c r="BK1604" s="6"/>
      <c r="BL1604" s="6"/>
    </row>
    <row r="1605" spans="1:64">
      <c r="A1605" s="4"/>
      <c r="B1605" s="5"/>
      <c r="C1605" s="27" t="str">
        <f>IFERROR(VLOOKUP(B1605,vlookup!A$2:I$331,2,FALSE),"")</f>
        <v/>
      </c>
      <c r="D1605" s="27" t="str">
        <f>IFERROR(VLOOKUP(B1605,vlookup!A$2:I$331,3,FALSE),"")</f>
        <v/>
      </c>
      <c r="E1605" s="5"/>
      <c r="F1605" s="27" t="str">
        <f>IFERROR(VLOOKUP(E1605,vlookup!D$2:E$331,2,FALSE),"")</f>
        <v/>
      </c>
      <c r="G1605" s="5"/>
      <c r="H1605" s="27" t="str">
        <f t="shared" ref="H1605:H1668" si="252">IF(G1605="","",CONCATENATE(E1605,"_",G1605))</f>
        <v/>
      </c>
      <c r="I1605" s="27" t="str">
        <f>IFERROR(VLOOKUP(H1605,vlookup!G$2:I$331,2,FALSE),"")</f>
        <v/>
      </c>
      <c r="J1605" s="27" t="str">
        <f>IFERROR(VLOOKUP(H1605,vlookup!G$2:I$331,3,FALSE),"")</f>
        <v/>
      </c>
      <c r="K1605" s="5"/>
      <c r="L1605" s="6"/>
      <c r="M1605" s="6"/>
      <c r="N1605" s="6"/>
      <c r="O1605" s="6"/>
      <c r="P1605" s="6"/>
      <c r="Q1605" s="14" t="str">
        <f t="shared" ref="Q1605:Q1668" si="253">IF(P1605="","",CONCATENATE("၀၂","/",D1605,"/",J1605,"/",P1605))</f>
        <v/>
      </c>
      <c r="R1605" s="5"/>
      <c r="S1605" s="6"/>
      <c r="T1605" s="6"/>
      <c r="U1605" s="5"/>
      <c r="V1605" s="45">
        <f t="shared" ref="V1605:V1668" si="254">IF(LEN(AE1605)-LEN(SUBSTITUTE(AE1605,".",""))=2,LEFT(AE1605,FIND(".",AE1605)-1),0)</f>
        <v>0</v>
      </c>
      <c r="W1605" s="45">
        <f t="shared" ref="W1605:W1668" si="255">CHOOSE(LEN(AE1605)-LEN(SUBSTITUTE(AE1605,".",""))+1,0,
LEFT(AE1605,FIND(".",AE1605)-1),
MID(AE1605,FIND(".",AE1605)+1,FIND(".",AE1605,FIND(".",AE1605)+1)-FIND(".",AE1605)-1))</f>
        <v>0</v>
      </c>
      <c r="X1605" s="45" t="e">
        <f t="shared" ref="X1605:X1668" si="256">VALUE(RIGHT(AE1605,4))</f>
        <v>#VALUE!</v>
      </c>
      <c r="Y1605" s="45">
        <f>IFERROR(VALUE(V1605),VLOOKUP(V1605,DayReplace[],2,0))</f>
        <v>0</v>
      </c>
      <c r="Z1605" s="45">
        <f>IF(V1605=0,1,
IF(OR(AND(COUNTIF(Table12[Normal and Leap Years],X1605),AA1605=3,Y1605=30),
AND(COUNTIF(Table9[MM Year],X1605),COUNTIF(Table13[Always 29-Day Months],AA1605),Y1605=30)),Y1605
-1,Y1605))</f>
        <v>1</v>
      </c>
      <c r="AA1605" s="45">
        <f>IFERROR(VALUE(W1605),VLOOKUP(W1605,MonthReplace[],2,0))</f>
        <v>0</v>
      </c>
      <c r="AB1605" s="45" t="e">
        <f>IF(COUNTIF(Table9[MM Year],X1605),VLOOKUP(AA1605,MonthSerial[],VLOOKUP(X1605,Table9[],3,0)+2,0),DATE(X1605,AA1605,0)-AC1605)</f>
        <v>#VALUE!</v>
      </c>
      <c r="AC1605" s="45" t="e">
        <f>IF(COUNTIF(Table9[MM Year],X1605),
VLOOKUP(X1605,Table9[],5,0),
DATE(X1605,1,0))</f>
        <v>#VALUE!</v>
      </c>
      <c r="AD1605" s="46" t="e">
        <f>IF(AA1605=0,DATE(YEAR(AC1605+1),7,16),
IF(V1605=0,IF(COUNTIF(Table9[MM Year],X1605),AC1605+AB1605+Z1605+15-DAY(AC1605+AB1605+Z1605+15)+16,AC1605+AB1605+Z1605-DAY(AC1605+AB1605+Z1605)+16),
IF(COUNTIF(Table9[MM Year],X1605),
IF(AC1605+AB1605+Z1605&lt;VLOOKUP(X1605,Table9[],7,0),AC1605
+AB1605+Z1605+VLOOKUP(X1605,Table9[],4,0),AC1605+AB1605+Z1605),AC1605
+AB1605+Z1605)))</f>
        <v>#VALUE!</v>
      </c>
      <c r="AE1605" s="42"/>
      <c r="AF1605" s="15" t="str">
        <f>IFERROR(IF(COUNTIF(Table9[MM Year],X1605),
IF(AD1605&lt;VLOOKUP(X1605,Table9[],7,0),AD1605
+VLOOKUP(X1605,Table9[],4,0),AD1605),AD1605
),"")</f>
        <v/>
      </c>
      <c r="AG1605" s="5"/>
      <c r="AH1605" s="5"/>
      <c r="AI1605" s="5"/>
      <c r="AJ1605" s="6"/>
      <c r="AK1605" s="6"/>
      <c r="AL1605" s="12" t="str">
        <f t="shared" ref="AL1605:AL1668" si="257">IF(AK1605="","",CONCATENATE(AJ1605,"-",AK1605))</f>
        <v/>
      </c>
      <c r="AM1605" s="5"/>
      <c r="AN1605" s="27" t="str">
        <f t="shared" ref="AN1605:AN1668" si="258">IF(AM1605="","",CONCATENATE("_",AM1605))</f>
        <v/>
      </c>
      <c r="AO1605" s="5"/>
      <c r="AP1605" s="5"/>
      <c r="AQ1605" s="6"/>
      <c r="AR1605" s="12" t="str">
        <f t="shared" ref="AR1605:AR1668" si="259">IF(AQ1605="","",CONCATENATE(AM1605,"/",AO1605,AP1605,AQ1605))</f>
        <v/>
      </c>
      <c r="AS1605" s="6"/>
      <c r="AT1605" s="5"/>
      <c r="AU1605" s="53"/>
      <c r="AV1605" s="53"/>
      <c r="AW1605" s="54"/>
      <c r="AX1605" s="15" t="str">
        <f t="shared" ref="AX1605:AX1668" si="260">IFERROR(DATE(AW1605,AV1605,AU1605),"")</f>
        <v/>
      </c>
      <c r="AY1605" s="5"/>
      <c r="AZ1605" s="27" t="str">
        <f>IFERROR(VLOOKUP(AY1605,vlookup!A$2:I$331,2,FALSE),"")</f>
        <v/>
      </c>
      <c r="BA1605" s="27" t="str">
        <f>IFERROR(VLOOKUP(AY1605,vlookup!A$2:I$331,3,FALSE),"")</f>
        <v/>
      </c>
      <c r="BB1605" s="5"/>
      <c r="BC1605" s="27" t="str">
        <f>IFERROR(VLOOKUP(BB1605,vlookup!D$2:E$331,2,FALSE),"")</f>
        <v/>
      </c>
      <c r="BD1605" s="5"/>
      <c r="BE1605" s="27" t="str">
        <f t="shared" ref="BE1605:BE1668" si="261">IF(BD1605="","",CONCATENATE(BB1605,"_",BD1605))</f>
        <v/>
      </c>
      <c r="BF1605" s="27" t="str">
        <f>IFERROR(VLOOKUP(BE1605,vlookup!G$2:I$331,2,FALSE),"")</f>
        <v/>
      </c>
      <c r="BG1605" s="27" t="str">
        <f>IFERROR(VLOOKUP(BE1605,vlookup!G$2:I$331,3,FALSE),"")</f>
        <v/>
      </c>
      <c r="BH1605" s="5"/>
      <c r="BI1605" s="6"/>
      <c r="BJ1605" s="6"/>
      <c r="BK1605" s="6"/>
      <c r="BL1605" s="6"/>
    </row>
    <row r="1606" spans="1:64">
      <c r="A1606" s="4"/>
      <c r="B1606" s="5"/>
      <c r="C1606" s="27" t="str">
        <f>IFERROR(VLOOKUP(B1606,vlookup!A$2:I$331,2,FALSE),"")</f>
        <v/>
      </c>
      <c r="D1606" s="27" t="str">
        <f>IFERROR(VLOOKUP(B1606,vlookup!A$2:I$331,3,FALSE),"")</f>
        <v/>
      </c>
      <c r="E1606" s="5"/>
      <c r="F1606" s="27" t="str">
        <f>IFERROR(VLOOKUP(E1606,vlookup!D$2:E$331,2,FALSE),"")</f>
        <v/>
      </c>
      <c r="G1606" s="5"/>
      <c r="H1606" s="27" t="str">
        <f t="shared" si="252"/>
        <v/>
      </c>
      <c r="I1606" s="27" t="str">
        <f>IFERROR(VLOOKUP(H1606,vlookup!G$2:I$331,2,FALSE),"")</f>
        <v/>
      </c>
      <c r="J1606" s="27" t="str">
        <f>IFERROR(VLOOKUP(H1606,vlookup!G$2:I$331,3,FALSE),"")</f>
        <v/>
      </c>
      <c r="K1606" s="5"/>
      <c r="L1606" s="6"/>
      <c r="M1606" s="6"/>
      <c r="N1606" s="6"/>
      <c r="O1606" s="6"/>
      <c r="P1606" s="6"/>
      <c r="Q1606" s="14" t="str">
        <f t="shared" si="253"/>
        <v/>
      </c>
      <c r="R1606" s="5"/>
      <c r="S1606" s="6"/>
      <c r="T1606" s="6"/>
      <c r="U1606" s="5"/>
      <c r="V1606" s="45">
        <f t="shared" si="254"/>
        <v>0</v>
      </c>
      <c r="W1606" s="45">
        <f t="shared" si="255"/>
        <v>0</v>
      </c>
      <c r="X1606" s="45" t="e">
        <f t="shared" si="256"/>
        <v>#VALUE!</v>
      </c>
      <c r="Y1606" s="45">
        <f>IFERROR(VALUE(V1606),VLOOKUP(V1606,DayReplace[],2,0))</f>
        <v>0</v>
      </c>
      <c r="Z1606" s="45">
        <f>IF(V1606=0,1,
IF(OR(AND(COUNTIF(Table12[Normal and Leap Years],X1606),AA1606=3,Y1606=30),
AND(COUNTIF(Table9[MM Year],X1606),COUNTIF(Table13[Always 29-Day Months],AA1606),Y1606=30)),Y1606
-1,Y1606))</f>
        <v>1</v>
      </c>
      <c r="AA1606" s="45">
        <f>IFERROR(VALUE(W1606),VLOOKUP(W1606,MonthReplace[],2,0))</f>
        <v>0</v>
      </c>
      <c r="AB1606" s="45" t="e">
        <f>IF(COUNTIF(Table9[MM Year],X1606),VLOOKUP(AA1606,MonthSerial[],VLOOKUP(X1606,Table9[],3,0)+2,0),DATE(X1606,AA1606,0)-AC1606)</f>
        <v>#VALUE!</v>
      </c>
      <c r="AC1606" s="45" t="e">
        <f>IF(COUNTIF(Table9[MM Year],X1606),
VLOOKUP(X1606,Table9[],5,0),
DATE(X1606,1,0))</f>
        <v>#VALUE!</v>
      </c>
      <c r="AD1606" s="46" t="e">
        <f>IF(AA1606=0,DATE(YEAR(AC1606+1),7,16),
IF(V1606=0,IF(COUNTIF(Table9[MM Year],X1606),AC1606+AB1606+Z1606+15-DAY(AC1606+AB1606+Z1606+15)+16,AC1606+AB1606+Z1606-DAY(AC1606+AB1606+Z1606)+16),
IF(COUNTIF(Table9[MM Year],X1606),
IF(AC1606+AB1606+Z1606&lt;VLOOKUP(X1606,Table9[],7,0),AC1606
+AB1606+Z1606+VLOOKUP(X1606,Table9[],4,0),AC1606+AB1606+Z1606),AC1606
+AB1606+Z1606)))</f>
        <v>#VALUE!</v>
      </c>
      <c r="AE1606" s="42"/>
      <c r="AF1606" s="15" t="str">
        <f>IFERROR(IF(COUNTIF(Table9[MM Year],X1606),
IF(AD1606&lt;VLOOKUP(X1606,Table9[],7,0),AD1606
+VLOOKUP(X1606,Table9[],4,0),AD1606),AD1606
),"")</f>
        <v/>
      </c>
      <c r="AG1606" s="5"/>
      <c r="AH1606" s="5"/>
      <c r="AI1606" s="5"/>
      <c r="AJ1606" s="6"/>
      <c r="AK1606" s="6"/>
      <c r="AL1606" s="12" t="str">
        <f t="shared" si="257"/>
        <v/>
      </c>
      <c r="AM1606" s="5"/>
      <c r="AN1606" s="27" t="str">
        <f t="shared" si="258"/>
        <v/>
      </c>
      <c r="AO1606" s="5"/>
      <c r="AP1606" s="5"/>
      <c r="AQ1606" s="6"/>
      <c r="AR1606" s="12" t="str">
        <f t="shared" si="259"/>
        <v/>
      </c>
      <c r="AS1606" s="6"/>
      <c r="AT1606" s="5"/>
      <c r="AU1606" s="53"/>
      <c r="AV1606" s="53"/>
      <c r="AW1606" s="54"/>
      <c r="AX1606" s="15" t="str">
        <f t="shared" si="260"/>
        <v/>
      </c>
      <c r="AY1606" s="5"/>
      <c r="AZ1606" s="27" t="str">
        <f>IFERROR(VLOOKUP(AY1606,vlookup!A$2:I$331,2,FALSE),"")</f>
        <v/>
      </c>
      <c r="BA1606" s="27" t="str">
        <f>IFERROR(VLOOKUP(AY1606,vlookup!A$2:I$331,3,FALSE),"")</f>
        <v/>
      </c>
      <c r="BB1606" s="5"/>
      <c r="BC1606" s="27" t="str">
        <f>IFERROR(VLOOKUP(BB1606,vlookup!D$2:E$331,2,FALSE),"")</f>
        <v/>
      </c>
      <c r="BD1606" s="5"/>
      <c r="BE1606" s="27" t="str">
        <f t="shared" si="261"/>
        <v/>
      </c>
      <c r="BF1606" s="27" t="str">
        <f>IFERROR(VLOOKUP(BE1606,vlookup!G$2:I$331,2,FALSE),"")</f>
        <v/>
      </c>
      <c r="BG1606" s="27" t="str">
        <f>IFERROR(VLOOKUP(BE1606,vlookup!G$2:I$331,3,FALSE),"")</f>
        <v/>
      </c>
      <c r="BH1606" s="5"/>
      <c r="BI1606" s="6"/>
      <c r="BJ1606" s="6"/>
      <c r="BK1606" s="6"/>
      <c r="BL1606" s="6"/>
    </row>
    <row r="1607" spans="1:64">
      <c r="A1607" s="4"/>
      <c r="B1607" s="5"/>
      <c r="C1607" s="27" t="str">
        <f>IFERROR(VLOOKUP(B1607,vlookup!A$2:I$331,2,FALSE),"")</f>
        <v/>
      </c>
      <c r="D1607" s="27" t="str">
        <f>IFERROR(VLOOKUP(B1607,vlookup!A$2:I$331,3,FALSE),"")</f>
        <v/>
      </c>
      <c r="E1607" s="5"/>
      <c r="F1607" s="27" t="str">
        <f>IFERROR(VLOOKUP(E1607,vlookup!D$2:E$331,2,FALSE),"")</f>
        <v/>
      </c>
      <c r="G1607" s="5"/>
      <c r="H1607" s="27" t="str">
        <f t="shared" si="252"/>
        <v/>
      </c>
      <c r="I1607" s="27" t="str">
        <f>IFERROR(VLOOKUP(H1607,vlookup!G$2:I$331,2,FALSE),"")</f>
        <v/>
      </c>
      <c r="J1607" s="27" t="str">
        <f>IFERROR(VLOOKUP(H1607,vlookup!G$2:I$331,3,FALSE),"")</f>
        <v/>
      </c>
      <c r="K1607" s="5"/>
      <c r="L1607" s="6"/>
      <c r="M1607" s="6"/>
      <c r="N1607" s="6"/>
      <c r="O1607" s="6"/>
      <c r="P1607" s="6"/>
      <c r="Q1607" s="14" t="str">
        <f t="shared" si="253"/>
        <v/>
      </c>
      <c r="R1607" s="5"/>
      <c r="S1607" s="6"/>
      <c r="T1607" s="6"/>
      <c r="U1607" s="5"/>
      <c r="V1607" s="45">
        <f t="shared" si="254"/>
        <v>0</v>
      </c>
      <c r="W1607" s="45">
        <f t="shared" si="255"/>
        <v>0</v>
      </c>
      <c r="X1607" s="45" t="e">
        <f t="shared" si="256"/>
        <v>#VALUE!</v>
      </c>
      <c r="Y1607" s="45">
        <f>IFERROR(VALUE(V1607),VLOOKUP(V1607,DayReplace[],2,0))</f>
        <v>0</v>
      </c>
      <c r="Z1607" s="45">
        <f>IF(V1607=0,1,
IF(OR(AND(COUNTIF(Table12[Normal and Leap Years],X1607),AA1607=3,Y1607=30),
AND(COUNTIF(Table9[MM Year],X1607),COUNTIF(Table13[Always 29-Day Months],AA1607),Y1607=30)),Y1607
-1,Y1607))</f>
        <v>1</v>
      </c>
      <c r="AA1607" s="45">
        <f>IFERROR(VALUE(W1607),VLOOKUP(W1607,MonthReplace[],2,0))</f>
        <v>0</v>
      </c>
      <c r="AB1607" s="45" t="e">
        <f>IF(COUNTIF(Table9[MM Year],X1607),VLOOKUP(AA1607,MonthSerial[],VLOOKUP(X1607,Table9[],3,0)+2,0),DATE(X1607,AA1607,0)-AC1607)</f>
        <v>#VALUE!</v>
      </c>
      <c r="AC1607" s="45" t="e">
        <f>IF(COUNTIF(Table9[MM Year],X1607),
VLOOKUP(X1607,Table9[],5,0),
DATE(X1607,1,0))</f>
        <v>#VALUE!</v>
      </c>
      <c r="AD1607" s="46" t="e">
        <f>IF(AA1607=0,DATE(YEAR(AC1607+1),7,16),
IF(V1607=0,IF(COUNTIF(Table9[MM Year],X1607),AC1607+AB1607+Z1607+15-DAY(AC1607+AB1607+Z1607+15)+16,AC1607+AB1607+Z1607-DAY(AC1607+AB1607+Z1607)+16),
IF(COUNTIF(Table9[MM Year],X1607),
IF(AC1607+AB1607+Z1607&lt;VLOOKUP(X1607,Table9[],7,0),AC1607
+AB1607+Z1607+VLOOKUP(X1607,Table9[],4,0),AC1607+AB1607+Z1607),AC1607
+AB1607+Z1607)))</f>
        <v>#VALUE!</v>
      </c>
      <c r="AE1607" s="42"/>
      <c r="AF1607" s="15" t="str">
        <f>IFERROR(IF(COUNTIF(Table9[MM Year],X1607),
IF(AD1607&lt;VLOOKUP(X1607,Table9[],7,0),AD1607
+VLOOKUP(X1607,Table9[],4,0),AD1607),AD1607
),"")</f>
        <v/>
      </c>
      <c r="AG1607" s="5"/>
      <c r="AH1607" s="5"/>
      <c r="AI1607" s="5"/>
      <c r="AJ1607" s="6"/>
      <c r="AK1607" s="6"/>
      <c r="AL1607" s="12" t="str">
        <f t="shared" si="257"/>
        <v/>
      </c>
      <c r="AM1607" s="5"/>
      <c r="AN1607" s="27" t="str">
        <f t="shared" si="258"/>
        <v/>
      </c>
      <c r="AO1607" s="5"/>
      <c r="AP1607" s="5"/>
      <c r="AQ1607" s="6"/>
      <c r="AR1607" s="12" t="str">
        <f t="shared" si="259"/>
        <v/>
      </c>
      <c r="AS1607" s="6"/>
      <c r="AT1607" s="5"/>
      <c r="AU1607" s="53"/>
      <c r="AV1607" s="53"/>
      <c r="AW1607" s="54"/>
      <c r="AX1607" s="15" t="str">
        <f t="shared" si="260"/>
        <v/>
      </c>
      <c r="AY1607" s="5"/>
      <c r="AZ1607" s="27" t="str">
        <f>IFERROR(VLOOKUP(AY1607,vlookup!A$2:I$331,2,FALSE),"")</f>
        <v/>
      </c>
      <c r="BA1607" s="27" t="str">
        <f>IFERROR(VLOOKUP(AY1607,vlookup!A$2:I$331,3,FALSE),"")</f>
        <v/>
      </c>
      <c r="BB1607" s="5"/>
      <c r="BC1607" s="27" t="str">
        <f>IFERROR(VLOOKUP(BB1607,vlookup!D$2:E$331,2,FALSE),"")</f>
        <v/>
      </c>
      <c r="BD1607" s="5"/>
      <c r="BE1607" s="27" t="str">
        <f t="shared" si="261"/>
        <v/>
      </c>
      <c r="BF1607" s="27" t="str">
        <f>IFERROR(VLOOKUP(BE1607,vlookup!G$2:I$331,2,FALSE),"")</f>
        <v/>
      </c>
      <c r="BG1607" s="27" t="str">
        <f>IFERROR(VLOOKUP(BE1607,vlookup!G$2:I$331,3,FALSE),"")</f>
        <v/>
      </c>
      <c r="BH1607" s="5"/>
      <c r="BI1607" s="6"/>
      <c r="BJ1607" s="6"/>
      <c r="BK1607" s="6"/>
      <c r="BL1607" s="6"/>
    </row>
    <row r="1608" spans="1:64">
      <c r="A1608" s="4"/>
      <c r="B1608" s="5"/>
      <c r="C1608" s="27" t="str">
        <f>IFERROR(VLOOKUP(B1608,vlookup!A$2:I$331,2,FALSE),"")</f>
        <v/>
      </c>
      <c r="D1608" s="27" t="str">
        <f>IFERROR(VLOOKUP(B1608,vlookup!A$2:I$331,3,FALSE),"")</f>
        <v/>
      </c>
      <c r="E1608" s="5"/>
      <c r="F1608" s="27" t="str">
        <f>IFERROR(VLOOKUP(E1608,vlookup!D$2:E$331,2,FALSE),"")</f>
        <v/>
      </c>
      <c r="G1608" s="5"/>
      <c r="H1608" s="27" t="str">
        <f t="shared" si="252"/>
        <v/>
      </c>
      <c r="I1608" s="27" t="str">
        <f>IFERROR(VLOOKUP(H1608,vlookup!G$2:I$331,2,FALSE),"")</f>
        <v/>
      </c>
      <c r="J1608" s="27" t="str">
        <f>IFERROR(VLOOKUP(H1608,vlookup!G$2:I$331,3,FALSE),"")</f>
        <v/>
      </c>
      <c r="K1608" s="5"/>
      <c r="L1608" s="6"/>
      <c r="M1608" s="6"/>
      <c r="N1608" s="6"/>
      <c r="O1608" s="6"/>
      <c r="P1608" s="6"/>
      <c r="Q1608" s="14" t="str">
        <f t="shared" si="253"/>
        <v/>
      </c>
      <c r="R1608" s="5"/>
      <c r="S1608" s="6"/>
      <c r="T1608" s="6"/>
      <c r="U1608" s="5"/>
      <c r="V1608" s="45">
        <f t="shared" si="254"/>
        <v>0</v>
      </c>
      <c r="W1608" s="45">
        <f t="shared" si="255"/>
        <v>0</v>
      </c>
      <c r="X1608" s="45" t="e">
        <f t="shared" si="256"/>
        <v>#VALUE!</v>
      </c>
      <c r="Y1608" s="45">
        <f>IFERROR(VALUE(V1608),VLOOKUP(V1608,DayReplace[],2,0))</f>
        <v>0</v>
      </c>
      <c r="Z1608" s="45">
        <f>IF(V1608=0,1,
IF(OR(AND(COUNTIF(Table12[Normal and Leap Years],X1608),AA1608=3,Y1608=30),
AND(COUNTIF(Table9[MM Year],X1608),COUNTIF(Table13[Always 29-Day Months],AA1608),Y1608=30)),Y1608
-1,Y1608))</f>
        <v>1</v>
      </c>
      <c r="AA1608" s="45">
        <f>IFERROR(VALUE(W1608),VLOOKUP(W1608,MonthReplace[],2,0))</f>
        <v>0</v>
      </c>
      <c r="AB1608" s="45" t="e">
        <f>IF(COUNTIF(Table9[MM Year],X1608),VLOOKUP(AA1608,MonthSerial[],VLOOKUP(X1608,Table9[],3,0)+2,0),DATE(X1608,AA1608,0)-AC1608)</f>
        <v>#VALUE!</v>
      </c>
      <c r="AC1608" s="45" t="e">
        <f>IF(COUNTIF(Table9[MM Year],X1608),
VLOOKUP(X1608,Table9[],5,0),
DATE(X1608,1,0))</f>
        <v>#VALUE!</v>
      </c>
      <c r="AD1608" s="46" t="e">
        <f>IF(AA1608=0,DATE(YEAR(AC1608+1),7,16),
IF(V1608=0,IF(COUNTIF(Table9[MM Year],X1608),AC1608+AB1608+Z1608+15-DAY(AC1608+AB1608+Z1608+15)+16,AC1608+AB1608+Z1608-DAY(AC1608+AB1608+Z1608)+16),
IF(COUNTIF(Table9[MM Year],X1608),
IF(AC1608+AB1608+Z1608&lt;VLOOKUP(X1608,Table9[],7,0),AC1608
+AB1608+Z1608+VLOOKUP(X1608,Table9[],4,0),AC1608+AB1608+Z1608),AC1608
+AB1608+Z1608)))</f>
        <v>#VALUE!</v>
      </c>
      <c r="AE1608" s="42"/>
      <c r="AF1608" s="15" t="str">
        <f>IFERROR(IF(COUNTIF(Table9[MM Year],X1608),
IF(AD1608&lt;VLOOKUP(X1608,Table9[],7,0),AD1608
+VLOOKUP(X1608,Table9[],4,0),AD1608),AD1608
),"")</f>
        <v/>
      </c>
      <c r="AG1608" s="5"/>
      <c r="AH1608" s="5"/>
      <c r="AI1608" s="5"/>
      <c r="AJ1608" s="6"/>
      <c r="AK1608" s="6"/>
      <c r="AL1608" s="12" t="str">
        <f t="shared" si="257"/>
        <v/>
      </c>
      <c r="AM1608" s="5"/>
      <c r="AN1608" s="27" t="str">
        <f t="shared" si="258"/>
        <v/>
      </c>
      <c r="AO1608" s="5"/>
      <c r="AP1608" s="5"/>
      <c r="AQ1608" s="6"/>
      <c r="AR1608" s="12" t="str">
        <f t="shared" si="259"/>
        <v/>
      </c>
      <c r="AS1608" s="6"/>
      <c r="AT1608" s="5"/>
      <c r="AU1608" s="53"/>
      <c r="AV1608" s="53"/>
      <c r="AW1608" s="54"/>
      <c r="AX1608" s="15" t="str">
        <f t="shared" si="260"/>
        <v/>
      </c>
      <c r="AY1608" s="5"/>
      <c r="AZ1608" s="27" t="str">
        <f>IFERROR(VLOOKUP(AY1608,vlookup!A$2:I$331,2,FALSE),"")</f>
        <v/>
      </c>
      <c r="BA1608" s="27" t="str">
        <f>IFERROR(VLOOKUP(AY1608,vlookup!A$2:I$331,3,FALSE),"")</f>
        <v/>
      </c>
      <c r="BB1608" s="5"/>
      <c r="BC1608" s="27" t="str">
        <f>IFERROR(VLOOKUP(BB1608,vlookup!D$2:E$331,2,FALSE),"")</f>
        <v/>
      </c>
      <c r="BD1608" s="5"/>
      <c r="BE1608" s="27" t="str">
        <f t="shared" si="261"/>
        <v/>
      </c>
      <c r="BF1608" s="27" t="str">
        <f>IFERROR(VLOOKUP(BE1608,vlookup!G$2:I$331,2,FALSE),"")</f>
        <v/>
      </c>
      <c r="BG1608" s="27" t="str">
        <f>IFERROR(VLOOKUP(BE1608,vlookup!G$2:I$331,3,FALSE),"")</f>
        <v/>
      </c>
      <c r="BH1608" s="5"/>
      <c r="BI1608" s="6"/>
      <c r="BJ1608" s="6"/>
      <c r="BK1608" s="6"/>
      <c r="BL1608" s="6"/>
    </row>
    <row r="1609" spans="1:64">
      <c r="A1609" s="4"/>
      <c r="B1609" s="5"/>
      <c r="C1609" s="27" t="str">
        <f>IFERROR(VLOOKUP(B1609,vlookup!A$2:I$331,2,FALSE),"")</f>
        <v/>
      </c>
      <c r="D1609" s="27" t="str">
        <f>IFERROR(VLOOKUP(B1609,vlookup!A$2:I$331,3,FALSE),"")</f>
        <v/>
      </c>
      <c r="E1609" s="5"/>
      <c r="F1609" s="27" t="str">
        <f>IFERROR(VLOOKUP(E1609,vlookup!D$2:E$331,2,FALSE),"")</f>
        <v/>
      </c>
      <c r="G1609" s="5"/>
      <c r="H1609" s="27" t="str">
        <f t="shared" si="252"/>
        <v/>
      </c>
      <c r="I1609" s="27" t="str">
        <f>IFERROR(VLOOKUP(H1609,vlookup!G$2:I$331,2,FALSE),"")</f>
        <v/>
      </c>
      <c r="J1609" s="27" t="str">
        <f>IFERROR(VLOOKUP(H1609,vlookup!G$2:I$331,3,FALSE),"")</f>
        <v/>
      </c>
      <c r="K1609" s="5"/>
      <c r="L1609" s="6"/>
      <c r="M1609" s="6"/>
      <c r="N1609" s="6"/>
      <c r="O1609" s="6"/>
      <c r="P1609" s="6"/>
      <c r="Q1609" s="14" t="str">
        <f t="shared" si="253"/>
        <v/>
      </c>
      <c r="R1609" s="5"/>
      <c r="S1609" s="6"/>
      <c r="T1609" s="6"/>
      <c r="U1609" s="5"/>
      <c r="V1609" s="45">
        <f t="shared" si="254"/>
        <v>0</v>
      </c>
      <c r="W1609" s="45">
        <f t="shared" si="255"/>
        <v>0</v>
      </c>
      <c r="X1609" s="45" t="e">
        <f t="shared" si="256"/>
        <v>#VALUE!</v>
      </c>
      <c r="Y1609" s="45">
        <f>IFERROR(VALUE(V1609),VLOOKUP(V1609,DayReplace[],2,0))</f>
        <v>0</v>
      </c>
      <c r="Z1609" s="45">
        <f>IF(V1609=0,1,
IF(OR(AND(COUNTIF(Table12[Normal and Leap Years],X1609),AA1609=3,Y1609=30),
AND(COUNTIF(Table9[MM Year],X1609),COUNTIF(Table13[Always 29-Day Months],AA1609),Y1609=30)),Y1609
-1,Y1609))</f>
        <v>1</v>
      </c>
      <c r="AA1609" s="45">
        <f>IFERROR(VALUE(W1609),VLOOKUP(W1609,MonthReplace[],2,0))</f>
        <v>0</v>
      </c>
      <c r="AB1609" s="45" t="e">
        <f>IF(COUNTIF(Table9[MM Year],X1609),VLOOKUP(AA1609,MonthSerial[],VLOOKUP(X1609,Table9[],3,0)+2,0),DATE(X1609,AA1609,0)-AC1609)</f>
        <v>#VALUE!</v>
      </c>
      <c r="AC1609" s="45" t="e">
        <f>IF(COUNTIF(Table9[MM Year],X1609),
VLOOKUP(X1609,Table9[],5,0),
DATE(X1609,1,0))</f>
        <v>#VALUE!</v>
      </c>
      <c r="AD1609" s="46" t="e">
        <f>IF(AA1609=0,DATE(YEAR(AC1609+1),7,16),
IF(V1609=0,IF(COUNTIF(Table9[MM Year],X1609),AC1609+AB1609+Z1609+15-DAY(AC1609+AB1609+Z1609+15)+16,AC1609+AB1609+Z1609-DAY(AC1609+AB1609+Z1609)+16),
IF(COUNTIF(Table9[MM Year],X1609),
IF(AC1609+AB1609+Z1609&lt;VLOOKUP(X1609,Table9[],7,0),AC1609
+AB1609+Z1609+VLOOKUP(X1609,Table9[],4,0),AC1609+AB1609+Z1609),AC1609
+AB1609+Z1609)))</f>
        <v>#VALUE!</v>
      </c>
      <c r="AE1609" s="42"/>
      <c r="AF1609" s="15" t="str">
        <f>IFERROR(IF(COUNTIF(Table9[MM Year],X1609),
IF(AD1609&lt;VLOOKUP(X1609,Table9[],7,0),AD1609
+VLOOKUP(X1609,Table9[],4,0),AD1609),AD1609
),"")</f>
        <v/>
      </c>
      <c r="AG1609" s="5"/>
      <c r="AH1609" s="5"/>
      <c r="AI1609" s="5"/>
      <c r="AJ1609" s="6"/>
      <c r="AK1609" s="6"/>
      <c r="AL1609" s="12" t="str">
        <f t="shared" si="257"/>
        <v/>
      </c>
      <c r="AM1609" s="5"/>
      <c r="AN1609" s="27" t="str">
        <f t="shared" si="258"/>
        <v/>
      </c>
      <c r="AO1609" s="5"/>
      <c r="AP1609" s="5"/>
      <c r="AQ1609" s="6"/>
      <c r="AR1609" s="12" t="str">
        <f t="shared" si="259"/>
        <v/>
      </c>
      <c r="AS1609" s="6"/>
      <c r="AT1609" s="5"/>
      <c r="AU1609" s="53"/>
      <c r="AV1609" s="53"/>
      <c r="AW1609" s="54"/>
      <c r="AX1609" s="15" t="str">
        <f t="shared" si="260"/>
        <v/>
      </c>
      <c r="AY1609" s="5"/>
      <c r="AZ1609" s="27" t="str">
        <f>IFERROR(VLOOKUP(AY1609,vlookup!A$2:I$331,2,FALSE),"")</f>
        <v/>
      </c>
      <c r="BA1609" s="27" t="str">
        <f>IFERROR(VLOOKUP(AY1609,vlookup!A$2:I$331,3,FALSE),"")</f>
        <v/>
      </c>
      <c r="BB1609" s="5"/>
      <c r="BC1609" s="27" t="str">
        <f>IFERROR(VLOOKUP(BB1609,vlookup!D$2:E$331,2,FALSE),"")</f>
        <v/>
      </c>
      <c r="BD1609" s="5"/>
      <c r="BE1609" s="27" t="str">
        <f t="shared" si="261"/>
        <v/>
      </c>
      <c r="BF1609" s="27" t="str">
        <f>IFERROR(VLOOKUP(BE1609,vlookup!G$2:I$331,2,FALSE),"")</f>
        <v/>
      </c>
      <c r="BG1609" s="27" t="str">
        <f>IFERROR(VLOOKUP(BE1609,vlookup!G$2:I$331,3,FALSE),"")</f>
        <v/>
      </c>
      <c r="BH1609" s="5"/>
      <c r="BI1609" s="6"/>
      <c r="BJ1609" s="6"/>
      <c r="BK1609" s="6"/>
      <c r="BL1609" s="6"/>
    </row>
    <row r="1610" spans="1:64">
      <c r="A1610" s="4"/>
      <c r="B1610" s="5"/>
      <c r="C1610" s="27" t="str">
        <f>IFERROR(VLOOKUP(B1610,vlookup!A$2:I$331,2,FALSE),"")</f>
        <v/>
      </c>
      <c r="D1610" s="27" t="str">
        <f>IFERROR(VLOOKUP(B1610,vlookup!A$2:I$331,3,FALSE),"")</f>
        <v/>
      </c>
      <c r="E1610" s="5"/>
      <c r="F1610" s="27" t="str">
        <f>IFERROR(VLOOKUP(E1610,vlookup!D$2:E$331,2,FALSE),"")</f>
        <v/>
      </c>
      <c r="G1610" s="5"/>
      <c r="H1610" s="27" t="str">
        <f t="shared" si="252"/>
        <v/>
      </c>
      <c r="I1610" s="27" t="str">
        <f>IFERROR(VLOOKUP(H1610,vlookup!G$2:I$331,2,FALSE),"")</f>
        <v/>
      </c>
      <c r="J1610" s="27" t="str">
        <f>IFERROR(VLOOKUP(H1610,vlookup!G$2:I$331,3,FALSE),"")</f>
        <v/>
      </c>
      <c r="K1610" s="5"/>
      <c r="L1610" s="6"/>
      <c r="M1610" s="6"/>
      <c r="N1610" s="6"/>
      <c r="O1610" s="6"/>
      <c r="P1610" s="6"/>
      <c r="Q1610" s="14" t="str">
        <f t="shared" si="253"/>
        <v/>
      </c>
      <c r="R1610" s="5"/>
      <c r="S1610" s="6"/>
      <c r="T1610" s="6"/>
      <c r="U1610" s="5"/>
      <c r="V1610" s="45">
        <f t="shared" si="254"/>
        <v>0</v>
      </c>
      <c r="W1610" s="45">
        <f t="shared" si="255"/>
        <v>0</v>
      </c>
      <c r="X1610" s="45" t="e">
        <f t="shared" si="256"/>
        <v>#VALUE!</v>
      </c>
      <c r="Y1610" s="45">
        <f>IFERROR(VALUE(V1610),VLOOKUP(V1610,DayReplace[],2,0))</f>
        <v>0</v>
      </c>
      <c r="Z1610" s="45">
        <f>IF(V1610=0,1,
IF(OR(AND(COUNTIF(Table12[Normal and Leap Years],X1610),AA1610=3,Y1610=30),
AND(COUNTIF(Table9[MM Year],X1610),COUNTIF(Table13[Always 29-Day Months],AA1610),Y1610=30)),Y1610
-1,Y1610))</f>
        <v>1</v>
      </c>
      <c r="AA1610" s="45">
        <f>IFERROR(VALUE(W1610),VLOOKUP(W1610,MonthReplace[],2,0))</f>
        <v>0</v>
      </c>
      <c r="AB1610" s="45" t="e">
        <f>IF(COUNTIF(Table9[MM Year],X1610),VLOOKUP(AA1610,MonthSerial[],VLOOKUP(X1610,Table9[],3,0)+2,0),DATE(X1610,AA1610,0)-AC1610)</f>
        <v>#VALUE!</v>
      </c>
      <c r="AC1610" s="45" t="e">
        <f>IF(COUNTIF(Table9[MM Year],X1610),
VLOOKUP(X1610,Table9[],5,0),
DATE(X1610,1,0))</f>
        <v>#VALUE!</v>
      </c>
      <c r="AD1610" s="46" t="e">
        <f>IF(AA1610=0,DATE(YEAR(AC1610+1),7,16),
IF(V1610=0,IF(COUNTIF(Table9[MM Year],X1610),AC1610+AB1610+Z1610+15-DAY(AC1610+AB1610+Z1610+15)+16,AC1610+AB1610+Z1610-DAY(AC1610+AB1610+Z1610)+16),
IF(COUNTIF(Table9[MM Year],X1610),
IF(AC1610+AB1610+Z1610&lt;VLOOKUP(X1610,Table9[],7,0),AC1610
+AB1610+Z1610+VLOOKUP(X1610,Table9[],4,0),AC1610+AB1610+Z1610),AC1610
+AB1610+Z1610)))</f>
        <v>#VALUE!</v>
      </c>
      <c r="AE1610" s="42"/>
      <c r="AF1610" s="15" t="str">
        <f>IFERROR(IF(COUNTIF(Table9[MM Year],X1610),
IF(AD1610&lt;VLOOKUP(X1610,Table9[],7,0),AD1610
+VLOOKUP(X1610,Table9[],4,0),AD1610),AD1610
),"")</f>
        <v/>
      </c>
      <c r="AG1610" s="5"/>
      <c r="AH1610" s="5"/>
      <c r="AI1610" s="5"/>
      <c r="AJ1610" s="6"/>
      <c r="AK1610" s="6"/>
      <c r="AL1610" s="12" t="str">
        <f t="shared" si="257"/>
        <v/>
      </c>
      <c r="AM1610" s="5"/>
      <c r="AN1610" s="27" t="str">
        <f t="shared" si="258"/>
        <v/>
      </c>
      <c r="AO1610" s="5"/>
      <c r="AP1610" s="5"/>
      <c r="AQ1610" s="6"/>
      <c r="AR1610" s="12" t="str">
        <f t="shared" si="259"/>
        <v/>
      </c>
      <c r="AS1610" s="6"/>
      <c r="AT1610" s="5"/>
      <c r="AU1610" s="53"/>
      <c r="AV1610" s="53"/>
      <c r="AW1610" s="54"/>
      <c r="AX1610" s="15" t="str">
        <f t="shared" si="260"/>
        <v/>
      </c>
      <c r="AY1610" s="5"/>
      <c r="AZ1610" s="27" t="str">
        <f>IFERROR(VLOOKUP(AY1610,vlookup!A$2:I$331,2,FALSE),"")</f>
        <v/>
      </c>
      <c r="BA1610" s="27" t="str">
        <f>IFERROR(VLOOKUP(AY1610,vlookup!A$2:I$331,3,FALSE),"")</f>
        <v/>
      </c>
      <c r="BB1610" s="5"/>
      <c r="BC1610" s="27" t="str">
        <f>IFERROR(VLOOKUP(BB1610,vlookup!D$2:E$331,2,FALSE),"")</f>
        <v/>
      </c>
      <c r="BD1610" s="5"/>
      <c r="BE1610" s="27" t="str">
        <f t="shared" si="261"/>
        <v/>
      </c>
      <c r="BF1610" s="27" t="str">
        <f>IFERROR(VLOOKUP(BE1610,vlookup!G$2:I$331,2,FALSE),"")</f>
        <v/>
      </c>
      <c r="BG1610" s="27" t="str">
        <f>IFERROR(VLOOKUP(BE1610,vlookup!G$2:I$331,3,FALSE),"")</f>
        <v/>
      </c>
      <c r="BH1610" s="5"/>
      <c r="BI1610" s="6"/>
      <c r="BJ1610" s="6"/>
      <c r="BK1610" s="6"/>
      <c r="BL1610" s="6"/>
    </row>
    <row r="1611" spans="1:64">
      <c r="A1611" s="4"/>
      <c r="B1611" s="5"/>
      <c r="C1611" s="27" t="str">
        <f>IFERROR(VLOOKUP(B1611,vlookup!A$2:I$331,2,FALSE),"")</f>
        <v/>
      </c>
      <c r="D1611" s="27" t="str">
        <f>IFERROR(VLOOKUP(B1611,vlookup!A$2:I$331,3,FALSE),"")</f>
        <v/>
      </c>
      <c r="E1611" s="5"/>
      <c r="F1611" s="27" t="str">
        <f>IFERROR(VLOOKUP(E1611,vlookup!D$2:E$331,2,FALSE),"")</f>
        <v/>
      </c>
      <c r="G1611" s="5"/>
      <c r="H1611" s="27" t="str">
        <f t="shared" si="252"/>
        <v/>
      </c>
      <c r="I1611" s="27" t="str">
        <f>IFERROR(VLOOKUP(H1611,vlookup!G$2:I$331,2,FALSE),"")</f>
        <v/>
      </c>
      <c r="J1611" s="27" t="str">
        <f>IFERROR(VLOOKUP(H1611,vlookup!G$2:I$331,3,FALSE),"")</f>
        <v/>
      </c>
      <c r="K1611" s="5"/>
      <c r="L1611" s="6"/>
      <c r="M1611" s="6"/>
      <c r="N1611" s="6"/>
      <c r="O1611" s="6"/>
      <c r="P1611" s="6"/>
      <c r="Q1611" s="14" t="str">
        <f t="shared" si="253"/>
        <v/>
      </c>
      <c r="R1611" s="5"/>
      <c r="S1611" s="6"/>
      <c r="T1611" s="6"/>
      <c r="U1611" s="5"/>
      <c r="V1611" s="45">
        <f t="shared" si="254"/>
        <v>0</v>
      </c>
      <c r="W1611" s="45">
        <f t="shared" si="255"/>
        <v>0</v>
      </c>
      <c r="X1611" s="45" t="e">
        <f t="shared" si="256"/>
        <v>#VALUE!</v>
      </c>
      <c r="Y1611" s="45">
        <f>IFERROR(VALUE(V1611),VLOOKUP(V1611,DayReplace[],2,0))</f>
        <v>0</v>
      </c>
      <c r="Z1611" s="45">
        <f>IF(V1611=0,1,
IF(OR(AND(COUNTIF(Table12[Normal and Leap Years],X1611),AA1611=3,Y1611=30),
AND(COUNTIF(Table9[MM Year],X1611),COUNTIF(Table13[Always 29-Day Months],AA1611),Y1611=30)),Y1611
-1,Y1611))</f>
        <v>1</v>
      </c>
      <c r="AA1611" s="45">
        <f>IFERROR(VALUE(W1611),VLOOKUP(W1611,MonthReplace[],2,0))</f>
        <v>0</v>
      </c>
      <c r="AB1611" s="45" t="e">
        <f>IF(COUNTIF(Table9[MM Year],X1611),VLOOKUP(AA1611,MonthSerial[],VLOOKUP(X1611,Table9[],3,0)+2,0),DATE(X1611,AA1611,0)-AC1611)</f>
        <v>#VALUE!</v>
      </c>
      <c r="AC1611" s="45" t="e">
        <f>IF(COUNTIF(Table9[MM Year],X1611),
VLOOKUP(X1611,Table9[],5,0),
DATE(X1611,1,0))</f>
        <v>#VALUE!</v>
      </c>
      <c r="AD1611" s="46" t="e">
        <f>IF(AA1611=0,DATE(YEAR(AC1611+1),7,16),
IF(V1611=0,IF(COUNTIF(Table9[MM Year],X1611),AC1611+AB1611+Z1611+15-DAY(AC1611+AB1611+Z1611+15)+16,AC1611+AB1611+Z1611-DAY(AC1611+AB1611+Z1611)+16),
IF(COUNTIF(Table9[MM Year],X1611),
IF(AC1611+AB1611+Z1611&lt;VLOOKUP(X1611,Table9[],7,0),AC1611
+AB1611+Z1611+VLOOKUP(X1611,Table9[],4,0),AC1611+AB1611+Z1611),AC1611
+AB1611+Z1611)))</f>
        <v>#VALUE!</v>
      </c>
      <c r="AE1611" s="42"/>
      <c r="AF1611" s="15" t="str">
        <f>IFERROR(IF(COUNTIF(Table9[MM Year],X1611),
IF(AD1611&lt;VLOOKUP(X1611,Table9[],7,0),AD1611
+VLOOKUP(X1611,Table9[],4,0),AD1611),AD1611
),"")</f>
        <v/>
      </c>
      <c r="AG1611" s="5"/>
      <c r="AH1611" s="5"/>
      <c r="AI1611" s="5"/>
      <c r="AJ1611" s="6"/>
      <c r="AK1611" s="6"/>
      <c r="AL1611" s="12" t="str">
        <f t="shared" si="257"/>
        <v/>
      </c>
      <c r="AM1611" s="5"/>
      <c r="AN1611" s="27" t="str">
        <f t="shared" si="258"/>
        <v/>
      </c>
      <c r="AO1611" s="5"/>
      <c r="AP1611" s="5"/>
      <c r="AQ1611" s="6"/>
      <c r="AR1611" s="12" t="str">
        <f t="shared" si="259"/>
        <v/>
      </c>
      <c r="AS1611" s="6"/>
      <c r="AT1611" s="5"/>
      <c r="AU1611" s="53"/>
      <c r="AV1611" s="53"/>
      <c r="AW1611" s="54"/>
      <c r="AX1611" s="15" t="str">
        <f t="shared" si="260"/>
        <v/>
      </c>
      <c r="AY1611" s="5"/>
      <c r="AZ1611" s="27" t="str">
        <f>IFERROR(VLOOKUP(AY1611,vlookup!A$2:I$331,2,FALSE),"")</f>
        <v/>
      </c>
      <c r="BA1611" s="27" t="str">
        <f>IFERROR(VLOOKUP(AY1611,vlookup!A$2:I$331,3,FALSE),"")</f>
        <v/>
      </c>
      <c r="BB1611" s="5"/>
      <c r="BC1611" s="27" t="str">
        <f>IFERROR(VLOOKUP(BB1611,vlookup!D$2:E$331,2,FALSE),"")</f>
        <v/>
      </c>
      <c r="BD1611" s="5"/>
      <c r="BE1611" s="27" t="str">
        <f t="shared" si="261"/>
        <v/>
      </c>
      <c r="BF1611" s="27" t="str">
        <f>IFERROR(VLOOKUP(BE1611,vlookup!G$2:I$331,2,FALSE),"")</f>
        <v/>
      </c>
      <c r="BG1611" s="27" t="str">
        <f>IFERROR(VLOOKUP(BE1611,vlookup!G$2:I$331,3,FALSE),"")</f>
        <v/>
      </c>
      <c r="BH1611" s="5"/>
      <c r="BI1611" s="6"/>
      <c r="BJ1611" s="6"/>
      <c r="BK1611" s="6"/>
      <c r="BL1611" s="6"/>
    </row>
    <row r="1612" spans="1:64">
      <c r="A1612" s="4"/>
      <c r="B1612" s="5"/>
      <c r="C1612" s="27" t="str">
        <f>IFERROR(VLOOKUP(B1612,vlookup!A$2:I$331,2,FALSE),"")</f>
        <v/>
      </c>
      <c r="D1612" s="27" t="str">
        <f>IFERROR(VLOOKUP(B1612,vlookup!A$2:I$331,3,FALSE),"")</f>
        <v/>
      </c>
      <c r="E1612" s="5"/>
      <c r="F1612" s="27" t="str">
        <f>IFERROR(VLOOKUP(E1612,vlookup!D$2:E$331,2,FALSE),"")</f>
        <v/>
      </c>
      <c r="G1612" s="5"/>
      <c r="H1612" s="27" t="str">
        <f t="shared" si="252"/>
        <v/>
      </c>
      <c r="I1612" s="27" t="str">
        <f>IFERROR(VLOOKUP(H1612,vlookup!G$2:I$331,2,FALSE),"")</f>
        <v/>
      </c>
      <c r="J1612" s="27" t="str">
        <f>IFERROR(VLOOKUP(H1612,vlookup!G$2:I$331,3,FALSE),"")</f>
        <v/>
      </c>
      <c r="K1612" s="5"/>
      <c r="L1612" s="6"/>
      <c r="M1612" s="6"/>
      <c r="N1612" s="6"/>
      <c r="O1612" s="6"/>
      <c r="P1612" s="6"/>
      <c r="Q1612" s="14" t="str">
        <f t="shared" si="253"/>
        <v/>
      </c>
      <c r="R1612" s="5"/>
      <c r="S1612" s="6"/>
      <c r="T1612" s="6"/>
      <c r="U1612" s="5"/>
      <c r="V1612" s="45">
        <f t="shared" si="254"/>
        <v>0</v>
      </c>
      <c r="W1612" s="45">
        <f t="shared" si="255"/>
        <v>0</v>
      </c>
      <c r="X1612" s="45" t="e">
        <f t="shared" si="256"/>
        <v>#VALUE!</v>
      </c>
      <c r="Y1612" s="45">
        <f>IFERROR(VALUE(V1612),VLOOKUP(V1612,DayReplace[],2,0))</f>
        <v>0</v>
      </c>
      <c r="Z1612" s="45">
        <f>IF(V1612=0,1,
IF(OR(AND(COUNTIF(Table12[Normal and Leap Years],X1612),AA1612=3,Y1612=30),
AND(COUNTIF(Table9[MM Year],X1612),COUNTIF(Table13[Always 29-Day Months],AA1612),Y1612=30)),Y1612
-1,Y1612))</f>
        <v>1</v>
      </c>
      <c r="AA1612" s="45">
        <f>IFERROR(VALUE(W1612),VLOOKUP(W1612,MonthReplace[],2,0))</f>
        <v>0</v>
      </c>
      <c r="AB1612" s="45" t="e">
        <f>IF(COUNTIF(Table9[MM Year],X1612),VLOOKUP(AA1612,MonthSerial[],VLOOKUP(X1612,Table9[],3,0)+2,0),DATE(X1612,AA1612,0)-AC1612)</f>
        <v>#VALUE!</v>
      </c>
      <c r="AC1612" s="45" t="e">
        <f>IF(COUNTIF(Table9[MM Year],X1612),
VLOOKUP(X1612,Table9[],5,0),
DATE(X1612,1,0))</f>
        <v>#VALUE!</v>
      </c>
      <c r="AD1612" s="46" t="e">
        <f>IF(AA1612=0,DATE(YEAR(AC1612+1),7,16),
IF(V1612=0,IF(COUNTIF(Table9[MM Year],X1612),AC1612+AB1612+Z1612+15-DAY(AC1612+AB1612+Z1612+15)+16,AC1612+AB1612+Z1612-DAY(AC1612+AB1612+Z1612)+16),
IF(COUNTIF(Table9[MM Year],X1612),
IF(AC1612+AB1612+Z1612&lt;VLOOKUP(X1612,Table9[],7,0),AC1612
+AB1612+Z1612+VLOOKUP(X1612,Table9[],4,0),AC1612+AB1612+Z1612),AC1612
+AB1612+Z1612)))</f>
        <v>#VALUE!</v>
      </c>
      <c r="AE1612" s="42"/>
      <c r="AF1612" s="15" t="str">
        <f>IFERROR(IF(COUNTIF(Table9[MM Year],X1612),
IF(AD1612&lt;VLOOKUP(X1612,Table9[],7,0),AD1612
+VLOOKUP(X1612,Table9[],4,0),AD1612),AD1612
),"")</f>
        <v/>
      </c>
      <c r="AG1612" s="5"/>
      <c r="AH1612" s="5"/>
      <c r="AI1612" s="5"/>
      <c r="AJ1612" s="6"/>
      <c r="AK1612" s="6"/>
      <c r="AL1612" s="12" t="str">
        <f t="shared" si="257"/>
        <v/>
      </c>
      <c r="AM1612" s="5"/>
      <c r="AN1612" s="27" t="str">
        <f t="shared" si="258"/>
        <v/>
      </c>
      <c r="AO1612" s="5"/>
      <c r="AP1612" s="5"/>
      <c r="AQ1612" s="6"/>
      <c r="AR1612" s="12" t="str">
        <f t="shared" si="259"/>
        <v/>
      </c>
      <c r="AS1612" s="6"/>
      <c r="AT1612" s="5"/>
      <c r="AU1612" s="53"/>
      <c r="AV1612" s="53"/>
      <c r="AW1612" s="54"/>
      <c r="AX1612" s="15" t="str">
        <f t="shared" si="260"/>
        <v/>
      </c>
      <c r="AY1612" s="5"/>
      <c r="AZ1612" s="27" t="str">
        <f>IFERROR(VLOOKUP(AY1612,vlookup!A$2:I$331,2,FALSE),"")</f>
        <v/>
      </c>
      <c r="BA1612" s="27" t="str">
        <f>IFERROR(VLOOKUP(AY1612,vlookup!A$2:I$331,3,FALSE),"")</f>
        <v/>
      </c>
      <c r="BB1612" s="5"/>
      <c r="BC1612" s="27" t="str">
        <f>IFERROR(VLOOKUP(BB1612,vlookup!D$2:E$331,2,FALSE),"")</f>
        <v/>
      </c>
      <c r="BD1612" s="5"/>
      <c r="BE1612" s="27" t="str">
        <f t="shared" si="261"/>
        <v/>
      </c>
      <c r="BF1612" s="27" t="str">
        <f>IFERROR(VLOOKUP(BE1612,vlookup!G$2:I$331,2,FALSE),"")</f>
        <v/>
      </c>
      <c r="BG1612" s="27" t="str">
        <f>IFERROR(VLOOKUP(BE1612,vlookup!G$2:I$331,3,FALSE),"")</f>
        <v/>
      </c>
      <c r="BH1612" s="5"/>
      <c r="BI1612" s="6"/>
      <c r="BJ1612" s="6"/>
      <c r="BK1612" s="6"/>
      <c r="BL1612" s="6"/>
    </row>
    <row r="1613" spans="1:64">
      <c r="A1613" s="4"/>
      <c r="B1613" s="5"/>
      <c r="C1613" s="27" t="str">
        <f>IFERROR(VLOOKUP(B1613,vlookup!A$2:I$331,2,FALSE),"")</f>
        <v/>
      </c>
      <c r="D1613" s="27" t="str">
        <f>IFERROR(VLOOKUP(B1613,vlookup!A$2:I$331,3,FALSE),"")</f>
        <v/>
      </c>
      <c r="E1613" s="5"/>
      <c r="F1613" s="27" t="str">
        <f>IFERROR(VLOOKUP(E1613,vlookup!D$2:E$331,2,FALSE),"")</f>
        <v/>
      </c>
      <c r="G1613" s="5"/>
      <c r="H1613" s="27" t="str">
        <f t="shared" si="252"/>
        <v/>
      </c>
      <c r="I1613" s="27" t="str">
        <f>IFERROR(VLOOKUP(H1613,vlookup!G$2:I$331,2,FALSE),"")</f>
        <v/>
      </c>
      <c r="J1613" s="27" t="str">
        <f>IFERROR(VLOOKUP(H1613,vlookup!G$2:I$331,3,FALSE),"")</f>
        <v/>
      </c>
      <c r="K1613" s="5"/>
      <c r="L1613" s="6"/>
      <c r="M1613" s="6"/>
      <c r="N1613" s="6"/>
      <c r="O1613" s="6"/>
      <c r="P1613" s="6"/>
      <c r="Q1613" s="14" t="str">
        <f t="shared" si="253"/>
        <v/>
      </c>
      <c r="R1613" s="5"/>
      <c r="S1613" s="6"/>
      <c r="T1613" s="6"/>
      <c r="U1613" s="5"/>
      <c r="V1613" s="45">
        <f t="shared" si="254"/>
        <v>0</v>
      </c>
      <c r="W1613" s="45">
        <f t="shared" si="255"/>
        <v>0</v>
      </c>
      <c r="X1613" s="45" t="e">
        <f t="shared" si="256"/>
        <v>#VALUE!</v>
      </c>
      <c r="Y1613" s="45">
        <f>IFERROR(VALUE(V1613),VLOOKUP(V1613,DayReplace[],2,0))</f>
        <v>0</v>
      </c>
      <c r="Z1613" s="45">
        <f>IF(V1613=0,1,
IF(OR(AND(COUNTIF(Table12[Normal and Leap Years],X1613),AA1613=3,Y1613=30),
AND(COUNTIF(Table9[MM Year],X1613),COUNTIF(Table13[Always 29-Day Months],AA1613),Y1613=30)),Y1613
-1,Y1613))</f>
        <v>1</v>
      </c>
      <c r="AA1613" s="45">
        <f>IFERROR(VALUE(W1613),VLOOKUP(W1613,MonthReplace[],2,0))</f>
        <v>0</v>
      </c>
      <c r="AB1613" s="45" t="e">
        <f>IF(COUNTIF(Table9[MM Year],X1613),VLOOKUP(AA1613,MonthSerial[],VLOOKUP(X1613,Table9[],3,0)+2,0),DATE(X1613,AA1613,0)-AC1613)</f>
        <v>#VALUE!</v>
      </c>
      <c r="AC1613" s="45" t="e">
        <f>IF(COUNTIF(Table9[MM Year],X1613),
VLOOKUP(X1613,Table9[],5,0),
DATE(X1613,1,0))</f>
        <v>#VALUE!</v>
      </c>
      <c r="AD1613" s="46" t="e">
        <f>IF(AA1613=0,DATE(YEAR(AC1613+1),7,16),
IF(V1613=0,IF(COUNTIF(Table9[MM Year],X1613),AC1613+AB1613+Z1613+15-DAY(AC1613+AB1613+Z1613+15)+16,AC1613+AB1613+Z1613-DAY(AC1613+AB1613+Z1613)+16),
IF(COUNTIF(Table9[MM Year],X1613),
IF(AC1613+AB1613+Z1613&lt;VLOOKUP(X1613,Table9[],7,0),AC1613
+AB1613+Z1613+VLOOKUP(X1613,Table9[],4,0),AC1613+AB1613+Z1613),AC1613
+AB1613+Z1613)))</f>
        <v>#VALUE!</v>
      </c>
      <c r="AE1613" s="42"/>
      <c r="AF1613" s="15" t="str">
        <f>IFERROR(IF(COUNTIF(Table9[MM Year],X1613),
IF(AD1613&lt;VLOOKUP(X1613,Table9[],7,0),AD1613
+VLOOKUP(X1613,Table9[],4,0),AD1613),AD1613
),"")</f>
        <v/>
      </c>
      <c r="AG1613" s="5"/>
      <c r="AH1613" s="5"/>
      <c r="AI1613" s="5"/>
      <c r="AJ1613" s="6"/>
      <c r="AK1613" s="6"/>
      <c r="AL1613" s="12" t="str">
        <f t="shared" si="257"/>
        <v/>
      </c>
      <c r="AM1613" s="5"/>
      <c r="AN1613" s="27" t="str">
        <f t="shared" si="258"/>
        <v/>
      </c>
      <c r="AO1613" s="5"/>
      <c r="AP1613" s="5"/>
      <c r="AQ1613" s="6"/>
      <c r="AR1613" s="12" t="str">
        <f t="shared" si="259"/>
        <v/>
      </c>
      <c r="AS1613" s="6"/>
      <c r="AT1613" s="5"/>
      <c r="AU1613" s="53"/>
      <c r="AV1613" s="53"/>
      <c r="AW1613" s="54"/>
      <c r="AX1613" s="15" t="str">
        <f t="shared" si="260"/>
        <v/>
      </c>
      <c r="AY1613" s="5"/>
      <c r="AZ1613" s="27" t="str">
        <f>IFERROR(VLOOKUP(AY1613,vlookup!A$2:I$331,2,FALSE),"")</f>
        <v/>
      </c>
      <c r="BA1613" s="27" t="str">
        <f>IFERROR(VLOOKUP(AY1613,vlookup!A$2:I$331,3,FALSE),"")</f>
        <v/>
      </c>
      <c r="BB1613" s="5"/>
      <c r="BC1613" s="27" t="str">
        <f>IFERROR(VLOOKUP(BB1613,vlookup!D$2:E$331,2,FALSE),"")</f>
        <v/>
      </c>
      <c r="BD1613" s="5"/>
      <c r="BE1613" s="27" t="str">
        <f t="shared" si="261"/>
        <v/>
      </c>
      <c r="BF1613" s="27" t="str">
        <f>IFERROR(VLOOKUP(BE1613,vlookup!G$2:I$331,2,FALSE),"")</f>
        <v/>
      </c>
      <c r="BG1613" s="27" t="str">
        <f>IFERROR(VLOOKUP(BE1613,vlookup!G$2:I$331,3,FALSE),"")</f>
        <v/>
      </c>
      <c r="BH1613" s="5"/>
      <c r="BI1613" s="6"/>
      <c r="BJ1613" s="6"/>
      <c r="BK1613" s="6"/>
      <c r="BL1613" s="6"/>
    </row>
    <row r="1614" spans="1:64">
      <c r="A1614" s="4"/>
      <c r="B1614" s="5"/>
      <c r="C1614" s="27" t="str">
        <f>IFERROR(VLOOKUP(B1614,vlookup!A$2:I$331,2,FALSE),"")</f>
        <v/>
      </c>
      <c r="D1614" s="27" t="str">
        <f>IFERROR(VLOOKUP(B1614,vlookup!A$2:I$331,3,FALSE),"")</f>
        <v/>
      </c>
      <c r="E1614" s="5"/>
      <c r="F1614" s="27" t="str">
        <f>IFERROR(VLOOKUP(E1614,vlookup!D$2:E$331,2,FALSE),"")</f>
        <v/>
      </c>
      <c r="G1614" s="5"/>
      <c r="H1614" s="27" t="str">
        <f t="shared" si="252"/>
        <v/>
      </c>
      <c r="I1614" s="27" t="str">
        <f>IFERROR(VLOOKUP(H1614,vlookup!G$2:I$331,2,FALSE),"")</f>
        <v/>
      </c>
      <c r="J1614" s="27" t="str">
        <f>IFERROR(VLOOKUP(H1614,vlookup!G$2:I$331,3,FALSE),"")</f>
        <v/>
      </c>
      <c r="K1614" s="5"/>
      <c r="L1614" s="6"/>
      <c r="M1614" s="6"/>
      <c r="N1614" s="6"/>
      <c r="O1614" s="6"/>
      <c r="P1614" s="6"/>
      <c r="Q1614" s="14" t="str">
        <f t="shared" si="253"/>
        <v/>
      </c>
      <c r="R1614" s="5"/>
      <c r="S1614" s="6"/>
      <c r="T1614" s="6"/>
      <c r="U1614" s="5"/>
      <c r="V1614" s="45">
        <f t="shared" si="254"/>
        <v>0</v>
      </c>
      <c r="W1614" s="45">
        <f t="shared" si="255"/>
        <v>0</v>
      </c>
      <c r="X1614" s="45" t="e">
        <f t="shared" si="256"/>
        <v>#VALUE!</v>
      </c>
      <c r="Y1614" s="45">
        <f>IFERROR(VALUE(V1614),VLOOKUP(V1614,DayReplace[],2,0))</f>
        <v>0</v>
      </c>
      <c r="Z1614" s="45">
        <f>IF(V1614=0,1,
IF(OR(AND(COUNTIF(Table12[Normal and Leap Years],X1614),AA1614=3,Y1614=30),
AND(COUNTIF(Table9[MM Year],X1614),COUNTIF(Table13[Always 29-Day Months],AA1614),Y1614=30)),Y1614
-1,Y1614))</f>
        <v>1</v>
      </c>
      <c r="AA1614" s="45">
        <f>IFERROR(VALUE(W1614),VLOOKUP(W1614,MonthReplace[],2,0))</f>
        <v>0</v>
      </c>
      <c r="AB1614" s="45" t="e">
        <f>IF(COUNTIF(Table9[MM Year],X1614),VLOOKUP(AA1614,MonthSerial[],VLOOKUP(X1614,Table9[],3,0)+2,0),DATE(X1614,AA1614,0)-AC1614)</f>
        <v>#VALUE!</v>
      </c>
      <c r="AC1614" s="45" t="e">
        <f>IF(COUNTIF(Table9[MM Year],X1614),
VLOOKUP(X1614,Table9[],5,0),
DATE(X1614,1,0))</f>
        <v>#VALUE!</v>
      </c>
      <c r="AD1614" s="46" t="e">
        <f>IF(AA1614=0,DATE(YEAR(AC1614+1),7,16),
IF(V1614=0,IF(COUNTIF(Table9[MM Year],X1614),AC1614+AB1614+Z1614+15-DAY(AC1614+AB1614+Z1614+15)+16,AC1614+AB1614+Z1614-DAY(AC1614+AB1614+Z1614)+16),
IF(COUNTIF(Table9[MM Year],X1614),
IF(AC1614+AB1614+Z1614&lt;VLOOKUP(X1614,Table9[],7,0),AC1614
+AB1614+Z1614+VLOOKUP(X1614,Table9[],4,0),AC1614+AB1614+Z1614),AC1614
+AB1614+Z1614)))</f>
        <v>#VALUE!</v>
      </c>
      <c r="AE1614" s="42"/>
      <c r="AF1614" s="15" t="str">
        <f>IFERROR(IF(COUNTIF(Table9[MM Year],X1614),
IF(AD1614&lt;VLOOKUP(X1614,Table9[],7,0),AD1614
+VLOOKUP(X1614,Table9[],4,0),AD1614),AD1614
),"")</f>
        <v/>
      </c>
      <c r="AG1614" s="5"/>
      <c r="AH1614" s="5"/>
      <c r="AI1614" s="5"/>
      <c r="AJ1614" s="6"/>
      <c r="AK1614" s="6"/>
      <c r="AL1614" s="12" t="str">
        <f t="shared" si="257"/>
        <v/>
      </c>
      <c r="AM1614" s="5"/>
      <c r="AN1614" s="27" t="str">
        <f t="shared" si="258"/>
        <v/>
      </c>
      <c r="AO1614" s="5"/>
      <c r="AP1614" s="5"/>
      <c r="AQ1614" s="6"/>
      <c r="AR1614" s="12" t="str">
        <f t="shared" si="259"/>
        <v/>
      </c>
      <c r="AS1614" s="6"/>
      <c r="AT1614" s="5"/>
      <c r="AU1614" s="53"/>
      <c r="AV1614" s="53"/>
      <c r="AW1614" s="54"/>
      <c r="AX1614" s="15" t="str">
        <f t="shared" si="260"/>
        <v/>
      </c>
      <c r="AY1614" s="5"/>
      <c r="AZ1614" s="27" t="str">
        <f>IFERROR(VLOOKUP(AY1614,vlookup!A$2:I$331,2,FALSE),"")</f>
        <v/>
      </c>
      <c r="BA1614" s="27" t="str">
        <f>IFERROR(VLOOKUP(AY1614,vlookup!A$2:I$331,3,FALSE),"")</f>
        <v/>
      </c>
      <c r="BB1614" s="5"/>
      <c r="BC1614" s="27" t="str">
        <f>IFERROR(VLOOKUP(BB1614,vlookup!D$2:E$331,2,FALSE),"")</f>
        <v/>
      </c>
      <c r="BD1614" s="5"/>
      <c r="BE1614" s="27" t="str">
        <f t="shared" si="261"/>
        <v/>
      </c>
      <c r="BF1614" s="27" t="str">
        <f>IFERROR(VLOOKUP(BE1614,vlookup!G$2:I$331,2,FALSE),"")</f>
        <v/>
      </c>
      <c r="BG1614" s="27" t="str">
        <f>IFERROR(VLOOKUP(BE1614,vlookup!G$2:I$331,3,FALSE),"")</f>
        <v/>
      </c>
      <c r="BH1614" s="5"/>
      <c r="BI1614" s="6"/>
      <c r="BJ1614" s="6"/>
      <c r="BK1614" s="6"/>
      <c r="BL1614" s="6"/>
    </row>
    <row r="1615" spans="1:64">
      <c r="A1615" s="4"/>
      <c r="B1615" s="5"/>
      <c r="C1615" s="27" t="str">
        <f>IFERROR(VLOOKUP(B1615,vlookup!A$2:I$331,2,FALSE),"")</f>
        <v/>
      </c>
      <c r="D1615" s="27" t="str">
        <f>IFERROR(VLOOKUP(B1615,vlookup!A$2:I$331,3,FALSE),"")</f>
        <v/>
      </c>
      <c r="E1615" s="5"/>
      <c r="F1615" s="27" t="str">
        <f>IFERROR(VLOOKUP(E1615,vlookup!D$2:E$331,2,FALSE),"")</f>
        <v/>
      </c>
      <c r="G1615" s="5"/>
      <c r="H1615" s="27" t="str">
        <f t="shared" si="252"/>
        <v/>
      </c>
      <c r="I1615" s="27" t="str">
        <f>IFERROR(VLOOKUP(H1615,vlookup!G$2:I$331,2,FALSE),"")</f>
        <v/>
      </c>
      <c r="J1615" s="27" t="str">
        <f>IFERROR(VLOOKUP(H1615,vlookup!G$2:I$331,3,FALSE),"")</f>
        <v/>
      </c>
      <c r="K1615" s="5"/>
      <c r="L1615" s="6"/>
      <c r="M1615" s="6"/>
      <c r="N1615" s="6"/>
      <c r="O1615" s="6"/>
      <c r="P1615" s="6"/>
      <c r="Q1615" s="14" t="str">
        <f t="shared" si="253"/>
        <v/>
      </c>
      <c r="R1615" s="5"/>
      <c r="S1615" s="6"/>
      <c r="T1615" s="6"/>
      <c r="U1615" s="5"/>
      <c r="V1615" s="45">
        <f t="shared" si="254"/>
        <v>0</v>
      </c>
      <c r="W1615" s="45">
        <f t="shared" si="255"/>
        <v>0</v>
      </c>
      <c r="X1615" s="45" t="e">
        <f t="shared" si="256"/>
        <v>#VALUE!</v>
      </c>
      <c r="Y1615" s="45">
        <f>IFERROR(VALUE(V1615),VLOOKUP(V1615,DayReplace[],2,0))</f>
        <v>0</v>
      </c>
      <c r="Z1615" s="45">
        <f>IF(V1615=0,1,
IF(OR(AND(COUNTIF(Table12[Normal and Leap Years],X1615),AA1615=3,Y1615=30),
AND(COUNTIF(Table9[MM Year],X1615),COUNTIF(Table13[Always 29-Day Months],AA1615),Y1615=30)),Y1615
-1,Y1615))</f>
        <v>1</v>
      </c>
      <c r="AA1615" s="45">
        <f>IFERROR(VALUE(W1615),VLOOKUP(W1615,MonthReplace[],2,0))</f>
        <v>0</v>
      </c>
      <c r="AB1615" s="45" t="e">
        <f>IF(COUNTIF(Table9[MM Year],X1615),VLOOKUP(AA1615,MonthSerial[],VLOOKUP(X1615,Table9[],3,0)+2,0),DATE(X1615,AA1615,0)-AC1615)</f>
        <v>#VALUE!</v>
      </c>
      <c r="AC1615" s="45" t="e">
        <f>IF(COUNTIF(Table9[MM Year],X1615),
VLOOKUP(X1615,Table9[],5,0),
DATE(X1615,1,0))</f>
        <v>#VALUE!</v>
      </c>
      <c r="AD1615" s="46" t="e">
        <f>IF(AA1615=0,DATE(YEAR(AC1615+1),7,16),
IF(V1615=0,IF(COUNTIF(Table9[MM Year],X1615),AC1615+AB1615+Z1615+15-DAY(AC1615+AB1615+Z1615+15)+16,AC1615+AB1615+Z1615-DAY(AC1615+AB1615+Z1615)+16),
IF(COUNTIF(Table9[MM Year],X1615),
IF(AC1615+AB1615+Z1615&lt;VLOOKUP(X1615,Table9[],7,0),AC1615
+AB1615+Z1615+VLOOKUP(X1615,Table9[],4,0),AC1615+AB1615+Z1615),AC1615
+AB1615+Z1615)))</f>
        <v>#VALUE!</v>
      </c>
      <c r="AE1615" s="42"/>
      <c r="AF1615" s="15" t="str">
        <f>IFERROR(IF(COUNTIF(Table9[MM Year],X1615),
IF(AD1615&lt;VLOOKUP(X1615,Table9[],7,0),AD1615
+VLOOKUP(X1615,Table9[],4,0),AD1615),AD1615
),"")</f>
        <v/>
      </c>
      <c r="AG1615" s="5"/>
      <c r="AH1615" s="5"/>
      <c r="AI1615" s="5"/>
      <c r="AJ1615" s="6"/>
      <c r="AK1615" s="6"/>
      <c r="AL1615" s="12" t="str">
        <f t="shared" si="257"/>
        <v/>
      </c>
      <c r="AM1615" s="5"/>
      <c r="AN1615" s="27" t="str">
        <f t="shared" si="258"/>
        <v/>
      </c>
      <c r="AO1615" s="5"/>
      <c r="AP1615" s="5"/>
      <c r="AQ1615" s="6"/>
      <c r="AR1615" s="12" t="str">
        <f t="shared" si="259"/>
        <v/>
      </c>
      <c r="AS1615" s="6"/>
      <c r="AT1615" s="5"/>
      <c r="AU1615" s="53"/>
      <c r="AV1615" s="53"/>
      <c r="AW1615" s="54"/>
      <c r="AX1615" s="15" t="str">
        <f t="shared" si="260"/>
        <v/>
      </c>
      <c r="AY1615" s="5"/>
      <c r="AZ1615" s="27" t="str">
        <f>IFERROR(VLOOKUP(AY1615,vlookup!A$2:I$331,2,FALSE),"")</f>
        <v/>
      </c>
      <c r="BA1615" s="27" t="str">
        <f>IFERROR(VLOOKUP(AY1615,vlookup!A$2:I$331,3,FALSE),"")</f>
        <v/>
      </c>
      <c r="BB1615" s="5"/>
      <c r="BC1615" s="27" t="str">
        <f>IFERROR(VLOOKUP(BB1615,vlookup!D$2:E$331,2,FALSE),"")</f>
        <v/>
      </c>
      <c r="BD1615" s="5"/>
      <c r="BE1615" s="27" t="str">
        <f t="shared" si="261"/>
        <v/>
      </c>
      <c r="BF1615" s="27" t="str">
        <f>IFERROR(VLOOKUP(BE1615,vlookup!G$2:I$331,2,FALSE),"")</f>
        <v/>
      </c>
      <c r="BG1615" s="27" t="str">
        <f>IFERROR(VLOOKUP(BE1615,vlookup!G$2:I$331,3,FALSE),"")</f>
        <v/>
      </c>
      <c r="BH1615" s="5"/>
      <c r="BI1615" s="6"/>
      <c r="BJ1615" s="6"/>
      <c r="BK1615" s="6"/>
      <c r="BL1615" s="6"/>
    </row>
    <row r="1616" spans="1:64">
      <c r="A1616" s="4"/>
      <c r="B1616" s="5"/>
      <c r="C1616" s="27" t="str">
        <f>IFERROR(VLOOKUP(B1616,vlookup!A$2:I$331,2,FALSE),"")</f>
        <v/>
      </c>
      <c r="D1616" s="27" t="str">
        <f>IFERROR(VLOOKUP(B1616,vlookup!A$2:I$331,3,FALSE),"")</f>
        <v/>
      </c>
      <c r="E1616" s="5"/>
      <c r="F1616" s="27" t="str">
        <f>IFERROR(VLOOKUP(E1616,vlookup!D$2:E$331,2,FALSE),"")</f>
        <v/>
      </c>
      <c r="G1616" s="5"/>
      <c r="H1616" s="27" t="str">
        <f t="shared" si="252"/>
        <v/>
      </c>
      <c r="I1616" s="27" t="str">
        <f>IFERROR(VLOOKUP(H1616,vlookup!G$2:I$331,2,FALSE),"")</f>
        <v/>
      </c>
      <c r="J1616" s="27" t="str">
        <f>IFERROR(VLOOKUP(H1616,vlookup!G$2:I$331,3,FALSE),"")</f>
        <v/>
      </c>
      <c r="K1616" s="5"/>
      <c r="L1616" s="6"/>
      <c r="M1616" s="6"/>
      <c r="N1616" s="6"/>
      <c r="O1616" s="6"/>
      <c r="P1616" s="6"/>
      <c r="Q1616" s="14" t="str">
        <f t="shared" si="253"/>
        <v/>
      </c>
      <c r="R1616" s="5"/>
      <c r="S1616" s="6"/>
      <c r="T1616" s="6"/>
      <c r="U1616" s="5"/>
      <c r="V1616" s="45">
        <f t="shared" si="254"/>
        <v>0</v>
      </c>
      <c r="W1616" s="45">
        <f t="shared" si="255"/>
        <v>0</v>
      </c>
      <c r="X1616" s="45" t="e">
        <f t="shared" si="256"/>
        <v>#VALUE!</v>
      </c>
      <c r="Y1616" s="45">
        <f>IFERROR(VALUE(V1616),VLOOKUP(V1616,DayReplace[],2,0))</f>
        <v>0</v>
      </c>
      <c r="Z1616" s="45">
        <f>IF(V1616=0,1,
IF(OR(AND(COUNTIF(Table12[Normal and Leap Years],X1616),AA1616=3,Y1616=30),
AND(COUNTIF(Table9[MM Year],X1616),COUNTIF(Table13[Always 29-Day Months],AA1616),Y1616=30)),Y1616
-1,Y1616))</f>
        <v>1</v>
      </c>
      <c r="AA1616" s="45">
        <f>IFERROR(VALUE(W1616),VLOOKUP(W1616,MonthReplace[],2,0))</f>
        <v>0</v>
      </c>
      <c r="AB1616" s="45" t="e">
        <f>IF(COUNTIF(Table9[MM Year],X1616),VLOOKUP(AA1616,MonthSerial[],VLOOKUP(X1616,Table9[],3,0)+2,0),DATE(X1616,AA1616,0)-AC1616)</f>
        <v>#VALUE!</v>
      </c>
      <c r="AC1616" s="45" t="e">
        <f>IF(COUNTIF(Table9[MM Year],X1616),
VLOOKUP(X1616,Table9[],5,0),
DATE(X1616,1,0))</f>
        <v>#VALUE!</v>
      </c>
      <c r="AD1616" s="46" t="e">
        <f>IF(AA1616=0,DATE(YEAR(AC1616+1),7,16),
IF(V1616=0,IF(COUNTIF(Table9[MM Year],X1616),AC1616+AB1616+Z1616+15-DAY(AC1616+AB1616+Z1616+15)+16,AC1616+AB1616+Z1616-DAY(AC1616+AB1616+Z1616)+16),
IF(COUNTIF(Table9[MM Year],X1616),
IF(AC1616+AB1616+Z1616&lt;VLOOKUP(X1616,Table9[],7,0),AC1616
+AB1616+Z1616+VLOOKUP(X1616,Table9[],4,0),AC1616+AB1616+Z1616),AC1616
+AB1616+Z1616)))</f>
        <v>#VALUE!</v>
      </c>
      <c r="AE1616" s="42"/>
      <c r="AF1616" s="15" t="str">
        <f>IFERROR(IF(COUNTIF(Table9[MM Year],X1616),
IF(AD1616&lt;VLOOKUP(X1616,Table9[],7,0),AD1616
+VLOOKUP(X1616,Table9[],4,0),AD1616),AD1616
),"")</f>
        <v/>
      </c>
      <c r="AG1616" s="5"/>
      <c r="AH1616" s="5"/>
      <c r="AI1616" s="5"/>
      <c r="AJ1616" s="6"/>
      <c r="AK1616" s="6"/>
      <c r="AL1616" s="12" t="str">
        <f t="shared" si="257"/>
        <v/>
      </c>
      <c r="AM1616" s="5"/>
      <c r="AN1616" s="27" t="str">
        <f t="shared" si="258"/>
        <v/>
      </c>
      <c r="AO1616" s="5"/>
      <c r="AP1616" s="5"/>
      <c r="AQ1616" s="6"/>
      <c r="AR1616" s="12" t="str">
        <f t="shared" si="259"/>
        <v/>
      </c>
      <c r="AS1616" s="6"/>
      <c r="AT1616" s="5"/>
      <c r="AU1616" s="53"/>
      <c r="AV1616" s="53"/>
      <c r="AW1616" s="54"/>
      <c r="AX1616" s="15" t="str">
        <f t="shared" si="260"/>
        <v/>
      </c>
      <c r="AY1616" s="5"/>
      <c r="AZ1616" s="27" t="str">
        <f>IFERROR(VLOOKUP(AY1616,vlookup!A$2:I$331,2,FALSE),"")</f>
        <v/>
      </c>
      <c r="BA1616" s="27" t="str">
        <f>IFERROR(VLOOKUP(AY1616,vlookup!A$2:I$331,3,FALSE),"")</f>
        <v/>
      </c>
      <c r="BB1616" s="5"/>
      <c r="BC1616" s="27" t="str">
        <f>IFERROR(VLOOKUP(BB1616,vlookup!D$2:E$331,2,FALSE),"")</f>
        <v/>
      </c>
      <c r="BD1616" s="5"/>
      <c r="BE1616" s="27" t="str">
        <f t="shared" si="261"/>
        <v/>
      </c>
      <c r="BF1616" s="27" t="str">
        <f>IFERROR(VLOOKUP(BE1616,vlookup!G$2:I$331,2,FALSE),"")</f>
        <v/>
      </c>
      <c r="BG1616" s="27" t="str">
        <f>IFERROR(VLOOKUP(BE1616,vlookup!G$2:I$331,3,FALSE),"")</f>
        <v/>
      </c>
      <c r="BH1616" s="5"/>
      <c r="BI1616" s="6"/>
      <c r="BJ1616" s="6"/>
      <c r="BK1616" s="6"/>
      <c r="BL1616" s="6"/>
    </row>
    <row r="1617" spans="1:64">
      <c r="A1617" s="4"/>
      <c r="B1617" s="5"/>
      <c r="C1617" s="27" t="str">
        <f>IFERROR(VLOOKUP(B1617,vlookup!A$2:I$331,2,FALSE),"")</f>
        <v/>
      </c>
      <c r="D1617" s="27" t="str">
        <f>IFERROR(VLOOKUP(B1617,vlookup!A$2:I$331,3,FALSE),"")</f>
        <v/>
      </c>
      <c r="E1617" s="5"/>
      <c r="F1617" s="27" t="str">
        <f>IFERROR(VLOOKUP(E1617,vlookup!D$2:E$331,2,FALSE),"")</f>
        <v/>
      </c>
      <c r="G1617" s="5"/>
      <c r="H1617" s="27" t="str">
        <f t="shared" si="252"/>
        <v/>
      </c>
      <c r="I1617" s="27" t="str">
        <f>IFERROR(VLOOKUP(H1617,vlookup!G$2:I$331,2,FALSE),"")</f>
        <v/>
      </c>
      <c r="J1617" s="27" t="str">
        <f>IFERROR(VLOOKUP(H1617,vlookup!G$2:I$331,3,FALSE),"")</f>
        <v/>
      </c>
      <c r="K1617" s="5"/>
      <c r="L1617" s="6"/>
      <c r="M1617" s="6"/>
      <c r="N1617" s="6"/>
      <c r="O1617" s="6"/>
      <c r="P1617" s="6"/>
      <c r="Q1617" s="14" t="str">
        <f t="shared" si="253"/>
        <v/>
      </c>
      <c r="R1617" s="5"/>
      <c r="S1617" s="6"/>
      <c r="T1617" s="6"/>
      <c r="U1617" s="5"/>
      <c r="V1617" s="45">
        <f t="shared" si="254"/>
        <v>0</v>
      </c>
      <c r="W1617" s="45">
        <f t="shared" si="255"/>
        <v>0</v>
      </c>
      <c r="X1617" s="45" t="e">
        <f t="shared" si="256"/>
        <v>#VALUE!</v>
      </c>
      <c r="Y1617" s="45">
        <f>IFERROR(VALUE(V1617),VLOOKUP(V1617,DayReplace[],2,0))</f>
        <v>0</v>
      </c>
      <c r="Z1617" s="45">
        <f>IF(V1617=0,1,
IF(OR(AND(COUNTIF(Table12[Normal and Leap Years],X1617),AA1617=3,Y1617=30),
AND(COUNTIF(Table9[MM Year],X1617),COUNTIF(Table13[Always 29-Day Months],AA1617),Y1617=30)),Y1617
-1,Y1617))</f>
        <v>1</v>
      </c>
      <c r="AA1617" s="45">
        <f>IFERROR(VALUE(W1617),VLOOKUP(W1617,MonthReplace[],2,0))</f>
        <v>0</v>
      </c>
      <c r="AB1617" s="45" t="e">
        <f>IF(COUNTIF(Table9[MM Year],X1617),VLOOKUP(AA1617,MonthSerial[],VLOOKUP(X1617,Table9[],3,0)+2,0),DATE(X1617,AA1617,0)-AC1617)</f>
        <v>#VALUE!</v>
      </c>
      <c r="AC1617" s="45" t="e">
        <f>IF(COUNTIF(Table9[MM Year],X1617),
VLOOKUP(X1617,Table9[],5,0),
DATE(X1617,1,0))</f>
        <v>#VALUE!</v>
      </c>
      <c r="AD1617" s="46" t="e">
        <f>IF(AA1617=0,DATE(YEAR(AC1617+1),7,16),
IF(V1617=0,IF(COUNTIF(Table9[MM Year],X1617),AC1617+AB1617+Z1617+15-DAY(AC1617+AB1617+Z1617+15)+16,AC1617+AB1617+Z1617-DAY(AC1617+AB1617+Z1617)+16),
IF(COUNTIF(Table9[MM Year],X1617),
IF(AC1617+AB1617+Z1617&lt;VLOOKUP(X1617,Table9[],7,0),AC1617
+AB1617+Z1617+VLOOKUP(X1617,Table9[],4,0),AC1617+AB1617+Z1617),AC1617
+AB1617+Z1617)))</f>
        <v>#VALUE!</v>
      </c>
      <c r="AE1617" s="42"/>
      <c r="AF1617" s="15" t="str">
        <f>IFERROR(IF(COUNTIF(Table9[MM Year],X1617),
IF(AD1617&lt;VLOOKUP(X1617,Table9[],7,0),AD1617
+VLOOKUP(X1617,Table9[],4,0),AD1617),AD1617
),"")</f>
        <v/>
      </c>
      <c r="AG1617" s="5"/>
      <c r="AH1617" s="5"/>
      <c r="AI1617" s="5"/>
      <c r="AJ1617" s="6"/>
      <c r="AK1617" s="6"/>
      <c r="AL1617" s="12" t="str">
        <f t="shared" si="257"/>
        <v/>
      </c>
      <c r="AM1617" s="5"/>
      <c r="AN1617" s="27" t="str">
        <f t="shared" si="258"/>
        <v/>
      </c>
      <c r="AO1617" s="5"/>
      <c r="AP1617" s="5"/>
      <c r="AQ1617" s="6"/>
      <c r="AR1617" s="12" t="str">
        <f t="shared" si="259"/>
        <v/>
      </c>
      <c r="AS1617" s="6"/>
      <c r="AT1617" s="5"/>
      <c r="AU1617" s="53"/>
      <c r="AV1617" s="53"/>
      <c r="AW1617" s="54"/>
      <c r="AX1617" s="15" t="str">
        <f t="shared" si="260"/>
        <v/>
      </c>
      <c r="AY1617" s="5"/>
      <c r="AZ1617" s="27" t="str">
        <f>IFERROR(VLOOKUP(AY1617,vlookup!A$2:I$331,2,FALSE),"")</f>
        <v/>
      </c>
      <c r="BA1617" s="27" t="str">
        <f>IFERROR(VLOOKUP(AY1617,vlookup!A$2:I$331,3,FALSE),"")</f>
        <v/>
      </c>
      <c r="BB1617" s="5"/>
      <c r="BC1617" s="27" t="str">
        <f>IFERROR(VLOOKUP(BB1617,vlookup!D$2:E$331,2,FALSE),"")</f>
        <v/>
      </c>
      <c r="BD1617" s="5"/>
      <c r="BE1617" s="27" t="str">
        <f t="shared" si="261"/>
        <v/>
      </c>
      <c r="BF1617" s="27" t="str">
        <f>IFERROR(VLOOKUP(BE1617,vlookup!G$2:I$331,2,FALSE),"")</f>
        <v/>
      </c>
      <c r="BG1617" s="27" t="str">
        <f>IFERROR(VLOOKUP(BE1617,vlookup!G$2:I$331,3,FALSE),"")</f>
        <v/>
      </c>
      <c r="BH1617" s="5"/>
      <c r="BI1617" s="6"/>
      <c r="BJ1617" s="6"/>
      <c r="BK1617" s="6"/>
      <c r="BL1617" s="6"/>
    </row>
    <row r="1618" spans="1:64">
      <c r="A1618" s="4"/>
      <c r="B1618" s="5"/>
      <c r="C1618" s="27" t="str">
        <f>IFERROR(VLOOKUP(B1618,vlookup!A$2:I$331,2,FALSE),"")</f>
        <v/>
      </c>
      <c r="D1618" s="27" t="str">
        <f>IFERROR(VLOOKUP(B1618,vlookup!A$2:I$331,3,FALSE),"")</f>
        <v/>
      </c>
      <c r="E1618" s="5"/>
      <c r="F1618" s="27" t="str">
        <f>IFERROR(VLOOKUP(E1618,vlookup!D$2:E$331,2,FALSE),"")</f>
        <v/>
      </c>
      <c r="G1618" s="5"/>
      <c r="H1618" s="27" t="str">
        <f t="shared" si="252"/>
        <v/>
      </c>
      <c r="I1618" s="27" t="str">
        <f>IFERROR(VLOOKUP(H1618,vlookup!G$2:I$331,2,FALSE),"")</f>
        <v/>
      </c>
      <c r="J1618" s="27" t="str">
        <f>IFERROR(VLOOKUP(H1618,vlookup!G$2:I$331,3,FALSE),"")</f>
        <v/>
      </c>
      <c r="K1618" s="5"/>
      <c r="L1618" s="6"/>
      <c r="M1618" s="6"/>
      <c r="N1618" s="6"/>
      <c r="O1618" s="6"/>
      <c r="P1618" s="6"/>
      <c r="Q1618" s="14" t="str">
        <f t="shared" si="253"/>
        <v/>
      </c>
      <c r="R1618" s="5"/>
      <c r="S1618" s="6"/>
      <c r="T1618" s="6"/>
      <c r="U1618" s="5"/>
      <c r="V1618" s="45">
        <f t="shared" si="254"/>
        <v>0</v>
      </c>
      <c r="W1618" s="45">
        <f t="shared" si="255"/>
        <v>0</v>
      </c>
      <c r="X1618" s="45" t="e">
        <f t="shared" si="256"/>
        <v>#VALUE!</v>
      </c>
      <c r="Y1618" s="45">
        <f>IFERROR(VALUE(V1618),VLOOKUP(V1618,DayReplace[],2,0))</f>
        <v>0</v>
      </c>
      <c r="Z1618" s="45">
        <f>IF(V1618=0,1,
IF(OR(AND(COUNTIF(Table12[Normal and Leap Years],X1618),AA1618=3,Y1618=30),
AND(COUNTIF(Table9[MM Year],X1618),COUNTIF(Table13[Always 29-Day Months],AA1618),Y1618=30)),Y1618
-1,Y1618))</f>
        <v>1</v>
      </c>
      <c r="AA1618" s="45">
        <f>IFERROR(VALUE(W1618),VLOOKUP(W1618,MonthReplace[],2,0))</f>
        <v>0</v>
      </c>
      <c r="AB1618" s="45" t="e">
        <f>IF(COUNTIF(Table9[MM Year],X1618),VLOOKUP(AA1618,MonthSerial[],VLOOKUP(X1618,Table9[],3,0)+2,0),DATE(X1618,AA1618,0)-AC1618)</f>
        <v>#VALUE!</v>
      </c>
      <c r="AC1618" s="45" t="e">
        <f>IF(COUNTIF(Table9[MM Year],X1618),
VLOOKUP(X1618,Table9[],5,0),
DATE(X1618,1,0))</f>
        <v>#VALUE!</v>
      </c>
      <c r="AD1618" s="46" t="e">
        <f>IF(AA1618=0,DATE(YEAR(AC1618+1),7,16),
IF(V1618=0,IF(COUNTIF(Table9[MM Year],X1618),AC1618+AB1618+Z1618+15-DAY(AC1618+AB1618+Z1618+15)+16,AC1618+AB1618+Z1618-DAY(AC1618+AB1618+Z1618)+16),
IF(COUNTIF(Table9[MM Year],X1618),
IF(AC1618+AB1618+Z1618&lt;VLOOKUP(X1618,Table9[],7,0),AC1618
+AB1618+Z1618+VLOOKUP(X1618,Table9[],4,0),AC1618+AB1618+Z1618),AC1618
+AB1618+Z1618)))</f>
        <v>#VALUE!</v>
      </c>
      <c r="AE1618" s="42"/>
      <c r="AF1618" s="15" t="str">
        <f>IFERROR(IF(COUNTIF(Table9[MM Year],X1618),
IF(AD1618&lt;VLOOKUP(X1618,Table9[],7,0),AD1618
+VLOOKUP(X1618,Table9[],4,0),AD1618),AD1618
),"")</f>
        <v/>
      </c>
      <c r="AG1618" s="5"/>
      <c r="AH1618" s="5"/>
      <c r="AI1618" s="5"/>
      <c r="AJ1618" s="6"/>
      <c r="AK1618" s="6"/>
      <c r="AL1618" s="12" t="str">
        <f t="shared" si="257"/>
        <v/>
      </c>
      <c r="AM1618" s="5"/>
      <c r="AN1618" s="27" t="str">
        <f t="shared" si="258"/>
        <v/>
      </c>
      <c r="AO1618" s="5"/>
      <c r="AP1618" s="5"/>
      <c r="AQ1618" s="6"/>
      <c r="AR1618" s="12" t="str">
        <f t="shared" si="259"/>
        <v/>
      </c>
      <c r="AS1618" s="6"/>
      <c r="AT1618" s="5"/>
      <c r="AU1618" s="53"/>
      <c r="AV1618" s="53"/>
      <c r="AW1618" s="54"/>
      <c r="AX1618" s="15" t="str">
        <f t="shared" si="260"/>
        <v/>
      </c>
      <c r="AY1618" s="5"/>
      <c r="AZ1618" s="27" t="str">
        <f>IFERROR(VLOOKUP(AY1618,vlookup!A$2:I$331,2,FALSE),"")</f>
        <v/>
      </c>
      <c r="BA1618" s="27" t="str">
        <f>IFERROR(VLOOKUP(AY1618,vlookup!A$2:I$331,3,FALSE),"")</f>
        <v/>
      </c>
      <c r="BB1618" s="5"/>
      <c r="BC1618" s="27" t="str">
        <f>IFERROR(VLOOKUP(BB1618,vlookup!D$2:E$331,2,FALSE),"")</f>
        <v/>
      </c>
      <c r="BD1618" s="5"/>
      <c r="BE1618" s="27" t="str">
        <f t="shared" si="261"/>
        <v/>
      </c>
      <c r="BF1618" s="27" t="str">
        <f>IFERROR(VLOOKUP(BE1618,vlookup!G$2:I$331,2,FALSE),"")</f>
        <v/>
      </c>
      <c r="BG1618" s="27" t="str">
        <f>IFERROR(VLOOKUP(BE1618,vlookup!G$2:I$331,3,FALSE),"")</f>
        <v/>
      </c>
      <c r="BH1618" s="5"/>
      <c r="BI1618" s="6"/>
      <c r="BJ1618" s="6"/>
      <c r="BK1618" s="6"/>
      <c r="BL1618" s="6"/>
    </row>
    <row r="1619" spans="1:64">
      <c r="A1619" s="4"/>
      <c r="B1619" s="5"/>
      <c r="C1619" s="27" t="str">
        <f>IFERROR(VLOOKUP(B1619,vlookup!A$2:I$331,2,FALSE),"")</f>
        <v/>
      </c>
      <c r="D1619" s="27" t="str">
        <f>IFERROR(VLOOKUP(B1619,vlookup!A$2:I$331,3,FALSE),"")</f>
        <v/>
      </c>
      <c r="E1619" s="5"/>
      <c r="F1619" s="27" t="str">
        <f>IFERROR(VLOOKUP(E1619,vlookup!D$2:E$331,2,FALSE),"")</f>
        <v/>
      </c>
      <c r="G1619" s="5"/>
      <c r="H1619" s="27" t="str">
        <f t="shared" si="252"/>
        <v/>
      </c>
      <c r="I1619" s="27" t="str">
        <f>IFERROR(VLOOKUP(H1619,vlookup!G$2:I$331,2,FALSE),"")</f>
        <v/>
      </c>
      <c r="J1619" s="27" t="str">
        <f>IFERROR(VLOOKUP(H1619,vlookup!G$2:I$331,3,FALSE),"")</f>
        <v/>
      </c>
      <c r="K1619" s="5"/>
      <c r="L1619" s="6"/>
      <c r="M1619" s="6"/>
      <c r="N1619" s="6"/>
      <c r="O1619" s="6"/>
      <c r="P1619" s="6"/>
      <c r="Q1619" s="14" t="str">
        <f t="shared" si="253"/>
        <v/>
      </c>
      <c r="R1619" s="5"/>
      <c r="S1619" s="6"/>
      <c r="T1619" s="6"/>
      <c r="U1619" s="5"/>
      <c r="V1619" s="45">
        <f t="shared" si="254"/>
        <v>0</v>
      </c>
      <c r="W1619" s="45">
        <f t="shared" si="255"/>
        <v>0</v>
      </c>
      <c r="X1619" s="45" t="e">
        <f t="shared" si="256"/>
        <v>#VALUE!</v>
      </c>
      <c r="Y1619" s="45">
        <f>IFERROR(VALUE(V1619),VLOOKUP(V1619,DayReplace[],2,0))</f>
        <v>0</v>
      </c>
      <c r="Z1619" s="45">
        <f>IF(V1619=0,1,
IF(OR(AND(COUNTIF(Table12[Normal and Leap Years],X1619),AA1619=3,Y1619=30),
AND(COUNTIF(Table9[MM Year],X1619),COUNTIF(Table13[Always 29-Day Months],AA1619),Y1619=30)),Y1619
-1,Y1619))</f>
        <v>1</v>
      </c>
      <c r="AA1619" s="45">
        <f>IFERROR(VALUE(W1619),VLOOKUP(W1619,MonthReplace[],2,0))</f>
        <v>0</v>
      </c>
      <c r="AB1619" s="45" t="e">
        <f>IF(COUNTIF(Table9[MM Year],X1619),VLOOKUP(AA1619,MonthSerial[],VLOOKUP(X1619,Table9[],3,0)+2,0),DATE(X1619,AA1619,0)-AC1619)</f>
        <v>#VALUE!</v>
      </c>
      <c r="AC1619" s="45" t="e">
        <f>IF(COUNTIF(Table9[MM Year],X1619),
VLOOKUP(X1619,Table9[],5,0),
DATE(X1619,1,0))</f>
        <v>#VALUE!</v>
      </c>
      <c r="AD1619" s="46" t="e">
        <f>IF(AA1619=0,DATE(YEAR(AC1619+1),7,16),
IF(V1619=0,IF(COUNTIF(Table9[MM Year],X1619),AC1619+AB1619+Z1619+15-DAY(AC1619+AB1619+Z1619+15)+16,AC1619+AB1619+Z1619-DAY(AC1619+AB1619+Z1619)+16),
IF(COUNTIF(Table9[MM Year],X1619),
IF(AC1619+AB1619+Z1619&lt;VLOOKUP(X1619,Table9[],7,0),AC1619
+AB1619+Z1619+VLOOKUP(X1619,Table9[],4,0),AC1619+AB1619+Z1619),AC1619
+AB1619+Z1619)))</f>
        <v>#VALUE!</v>
      </c>
      <c r="AE1619" s="42"/>
      <c r="AF1619" s="15" t="str">
        <f>IFERROR(IF(COUNTIF(Table9[MM Year],X1619),
IF(AD1619&lt;VLOOKUP(X1619,Table9[],7,0),AD1619
+VLOOKUP(X1619,Table9[],4,0),AD1619),AD1619
),"")</f>
        <v/>
      </c>
      <c r="AG1619" s="5"/>
      <c r="AH1619" s="5"/>
      <c r="AI1619" s="5"/>
      <c r="AJ1619" s="6"/>
      <c r="AK1619" s="6"/>
      <c r="AL1619" s="12" t="str">
        <f t="shared" si="257"/>
        <v/>
      </c>
      <c r="AM1619" s="5"/>
      <c r="AN1619" s="27" t="str">
        <f t="shared" si="258"/>
        <v/>
      </c>
      <c r="AO1619" s="5"/>
      <c r="AP1619" s="5"/>
      <c r="AQ1619" s="6"/>
      <c r="AR1619" s="12" t="str">
        <f t="shared" si="259"/>
        <v/>
      </c>
      <c r="AS1619" s="6"/>
      <c r="AT1619" s="5"/>
      <c r="AU1619" s="53"/>
      <c r="AV1619" s="53"/>
      <c r="AW1619" s="54"/>
      <c r="AX1619" s="15" t="str">
        <f t="shared" si="260"/>
        <v/>
      </c>
      <c r="AY1619" s="5"/>
      <c r="AZ1619" s="27" t="str">
        <f>IFERROR(VLOOKUP(AY1619,vlookup!A$2:I$331,2,FALSE),"")</f>
        <v/>
      </c>
      <c r="BA1619" s="27" t="str">
        <f>IFERROR(VLOOKUP(AY1619,vlookup!A$2:I$331,3,FALSE),"")</f>
        <v/>
      </c>
      <c r="BB1619" s="5"/>
      <c r="BC1619" s="27" t="str">
        <f>IFERROR(VLOOKUP(BB1619,vlookup!D$2:E$331,2,FALSE),"")</f>
        <v/>
      </c>
      <c r="BD1619" s="5"/>
      <c r="BE1619" s="27" t="str">
        <f t="shared" si="261"/>
        <v/>
      </c>
      <c r="BF1619" s="27" t="str">
        <f>IFERROR(VLOOKUP(BE1619,vlookup!G$2:I$331,2,FALSE),"")</f>
        <v/>
      </c>
      <c r="BG1619" s="27" t="str">
        <f>IFERROR(VLOOKUP(BE1619,vlookup!G$2:I$331,3,FALSE),"")</f>
        <v/>
      </c>
      <c r="BH1619" s="5"/>
      <c r="BI1619" s="6"/>
      <c r="BJ1619" s="6"/>
      <c r="BK1619" s="6"/>
      <c r="BL1619" s="6"/>
    </row>
    <row r="1620" spans="1:64">
      <c r="A1620" s="4"/>
      <c r="B1620" s="5"/>
      <c r="C1620" s="27" t="str">
        <f>IFERROR(VLOOKUP(B1620,vlookup!A$2:I$331,2,FALSE),"")</f>
        <v/>
      </c>
      <c r="D1620" s="27" t="str">
        <f>IFERROR(VLOOKUP(B1620,vlookup!A$2:I$331,3,FALSE),"")</f>
        <v/>
      </c>
      <c r="E1620" s="5"/>
      <c r="F1620" s="27" t="str">
        <f>IFERROR(VLOOKUP(E1620,vlookup!D$2:E$331,2,FALSE),"")</f>
        <v/>
      </c>
      <c r="G1620" s="5"/>
      <c r="H1620" s="27" t="str">
        <f t="shared" si="252"/>
        <v/>
      </c>
      <c r="I1620" s="27" t="str">
        <f>IFERROR(VLOOKUP(H1620,vlookup!G$2:I$331,2,FALSE),"")</f>
        <v/>
      </c>
      <c r="J1620" s="27" t="str">
        <f>IFERROR(VLOOKUP(H1620,vlookup!G$2:I$331,3,FALSE),"")</f>
        <v/>
      </c>
      <c r="K1620" s="5"/>
      <c r="L1620" s="6"/>
      <c r="M1620" s="6"/>
      <c r="N1620" s="6"/>
      <c r="O1620" s="6"/>
      <c r="P1620" s="6"/>
      <c r="Q1620" s="14" t="str">
        <f t="shared" si="253"/>
        <v/>
      </c>
      <c r="R1620" s="5"/>
      <c r="S1620" s="6"/>
      <c r="T1620" s="6"/>
      <c r="U1620" s="5"/>
      <c r="V1620" s="45">
        <f t="shared" si="254"/>
        <v>0</v>
      </c>
      <c r="W1620" s="45">
        <f t="shared" si="255"/>
        <v>0</v>
      </c>
      <c r="X1620" s="45" t="e">
        <f t="shared" si="256"/>
        <v>#VALUE!</v>
      </c>
      <c r="Y1620" s="45">
        <f>IFERROR(VALUE(V1620),VLOOKUP(V1620,DayReplace[],2,0))</f>
        <v>0</v>
      </c>
      <c r="Z1620" s="45">
        <f>IF(V1620=0,1,
IF(OR(AND(COUNTIF(Table12[Normal and Leap Years],X1620),AA1620=3,Y1620=30),
AND(COUNTIF(Table9[MM Year],X1620),COUNTIF(Table13[Always 29-Day Months],AA1620),Y1620=30)),Y1620
-1,Y1620))</f>
        <v>1</v>
      </c>
      <c r="AA1620" s="45">
        <f>IFERROR(VALUE(W1620),VLOOKUP(W1620,MonthReplace[],2,0))</f>
        <v>0</v>
      </c>
      <c r="AB1620" s="45" t="e">
        <f>IF(COUNTIF(Table9[MM Year],X1620),VLOOKUP(AA1620,MonthSerial[],VLOOKUP(X1620,Table9[],3,0)+2,0),DATE(X1620,AA1620,0)-AC1620)</f>
        <v>#VALUE!</v>
      </c>
      <c r="AC1620" s="45" t="e">
        <f>IF(COUNTIF(Table9[MM Year],X1620),
VLOOKUP(X1620,Table9[],5,0),
DATE(X1620,1,0))</f>
        <v>#VALUE!</v>
      </c>
      <c r="AD1620" s="46" t="e">
        <f>IF(AA1620=0,DATE(YEAR(AC1620+1),7,16),
IF(V1620=0,IF(COUNTIF(Table9[MM Year],X1620),AC1620+AB1620+Z1620+15-DAY(AC1620+AB1620+Z1620+15)+16,AC1620+AB1620+Z1620-DAY(AC1620+AB1620+Z1620)+16),
IF(COUNTIF(Table9[MM Year],X1620),
IF(AC1620+AB1620+Z1620&lt;VLOOKUP(X1620,Table9[],7,0),AC1620
+AB1620+Z1620+VLOOKUP(X1620,Table9[],4,0),AC1620+AB1620+Z1620),AC1620
+AB1620+Z1620)))</f>
        <v>#VALUE!</v>
      </c>
      <c r="AE1620" s="42"/>
      <c r="AF1620" s="15" t="str">
        <f>IFERROR(IF(COUNTIF(Table9[MM Year],X1620),
IF(AD1620&lt;VLOOKUP(X1620,Table9[],7,0),AD1620
+VLOOKUP(X1620,Table9[],4,0),AD1620),AD1620
),"")</f>
        <v/>
      </c>
      <c r="AG1620" s="5"/>
      <c r="AH1620" s="5"/>
      <c r="AI1620" s="5"/>
      <c r="AJ1620" s="6"/>
      <c r="AK1620" s="6"/>
      <c r="AL1620" s="12" t="str">
        <f t="shared" si="257"/>
        <v/>
      </c>
      <c r="AM1620" s="5"/>
      <c r="AN1620" s="27" t="str">
        <f t="shared" si="258"/>
        <v/>
      </c>
      <c r="AO1620" s="5"/>
      <c r="AP1620" s="5"/>
      <c r="AQ1620" s="6"/>
      <c r="AR1620" s="12" t="str">
        <f t="shared" si="259"/>
        <v/>
      </c>
      <c r="AS1620" s="6"/>
      <c r="AT1620" s="5"/>
      <c r="AU1620" s="53"/>
      <c r="AV1620" s="53"/>
      <c r="AW1620" s="54"/>
      <c r="AX1620" s="15" t="str">
        <f t="shared" si="260"/>
        <v/>
      </c>
      <c r="AY1620" s="5"/>
      <c r="AZ1620" s="27" t="str">
        <f>IFERROR(VLOOKUP(AY1620,vlookup!A$2:I$331,2,FALSE),"")</f>
        <v/>
      </c>
      <c r="BA1620" s="27" t="str">
        <f>IFERROR(VLOOKUP(AY1620,vlookup!A$2:I$331,3,FALSE),"")</f>
        <v/>
      </c>
      <c r="BB1620" s="5"/>
      <c r="BC1620" s="27" t="str">
        <f>IFERROR(VLOOKUP(BB1620,vlookup!D$2:E$331,2,FALSE),"")</f>
        <v/>
      </c>
      <c r="BD1620" s="5"/>
      <c r="BE1620" s="27" t="str">
        <f t="shared" si="261"/>
        <v/>
      </c>
      <c r="BF1620" s="27" t="str">
        <f>IFERROR(VLOOKUP(BE1620,vlookup!G$2:I$331,2,FALSE),"")</f>
        <v/>
      </c>
      <c r="BG1620" s="27" t="str">
        <f>IFERROR(VLOOKUP(BE1620,vlookup!G$2:I$331,3,FALSE),"")</f>
        <v/>
      </c>
      <c r="BH1620" s="5"/>
      <c r="BI1620" s="6"/>
      <c r="BJ1620" s="6"/>
      <c r="BK1620" s="6"/>
      <c r="BL1620" s="6"/>
    </row>
    <row r="1621" spans="1:64">
      <c r="A1621" s="4"/>
      <c r="B1621" s="5"/>
      <c r="C1621" s="27" t="str">
        <f>IFERROR(VLOOKUP(B1621,vlookup!A$2:I$331,2,FALSE),"")</f>
        <v/>
      </c>
      <c r="D1621" s="27" t="str">
        <f>IFERROR(VLOOKUP(B1621,vlookup!A$2:I$331,3,FALSE),"")</f>
        <v/>
      </c>
      <c r="E1621" s="5"/>
      <c r="F1621" s="27" t="str">
        <f>IFERROR(VLOOKUP(E1621,vlookup!D$2:E$331,2,FALSE),"")</f>
        <v/>
      </c>
      <c r="G1621" s="5"/>
      <c r="H1621" s="27" t="str">
        <f t="shared" si="252"/>
        <v/>
      </c>
      <c r="I1621" s="27" t="str">
        <f>IFERROR(VLOOKUP(H1621,vlookup!G$2:I$331,2,FALSE),"")</f>
        <v/>
      </c>
      <c r="J1621" s="27" t="str">
        <f>IFERROR(VLOOKUP(H1621,vlookup!G$2:I$331,3,FALSE),"")</f>
        <v/>
      </c>
      <c r="K1621" s="5"/>
      <c r="L1621" s="6"/>
      <c r="M1621" s="6"/>
      <c r="N1621" s="6"/>
      <c r="O1621" s="6"/>
      <c r="P1621" s="6"/>
      <c r="Q1621" s="14" t="str">
        <f t="shared" si="253"/>
        <v/>
      </c>
      <c r="R1621" s="5"/>
      <c r="S1621" s="6"/>
      <c r="T1621" s="6"/>
      <c r="U1621" s="5"/>
      <c r="V1621" s="45">
        <f t="shared" si="254"/>
        <v>0</v>
      </c>
      <c r="W1621" s="45">
        <f t="shared" si="255"/>
        <v>0</v>
      </c>
      <c r="X1621" s="45" t="e">
        <f t="shared" si="256"/>
        <v>#VALUE!</v>
      </c>
      <c r="Y1621" s="45">
        <f>IFERROR(VALUE(V1621),VLOOKUP(V1621,DayReplace[],2,0))</f>
        <v>0</v>
      </c>
      <c r="Z1621" s="45">
        <f>IF(V1621=0,1,
IF(OR(AND(COUNTIF(Table12[Normal and Leap Years],X1621),AA1621=3,Y1621=30),
AND(COUNTIF(Table9[MM Year],X1621),COUNTIF(Table13[Always 29-Day Months],AA1621),Y1621=30)),Y1621
-1,Y1621))</f>
        <v>1</v>
      </c>
      <c r="AA1621" s="45">
        <f>IFERROR(VALUE(W1621),VLOOKUP(W1621,MonthReplace[],2,0))</f>
        <v>0</v>
      </c>
      <c r="AB1621" s="45" t="e">
        <f>IF(COUNTIF(Table9[MM Year],X1621),VLOOKUP(AA1621,MonthSerial[],VLOOKUP(X1621,Table9[],3,0)+2,0),DATE(X1621,AA1621,0)-AC1621)</f>
        <v>#VALUE!</v>
      </c>
      <c r="AC1621" s="45" t="e">
        <f>IF(COUNTIF(Table9[MM Year],X1621),
VLOOKUP(X1621,Table9[],5,0),
DATE(X1621,1,0))</f>
        <v>#VALUE!</v>
      </c>
      <c r="AD1621" s="46" t="e">
        <f>IF(AA1621=0,DATE(YEAR(AC1621+1),7,16),
IF(V1621=0,IF(COUNTIF(Table9[MM Year],X1621),AC1621+AB1621+Z1621+15-DAY(AC1621+AB1621+Z1621+15)+16,AC1621+AB1621+Z1621-DAY(AC1621+AB1621+Z1621)+16),
IF(COUNTIF(Table9[MM Year],X1621),
IF(AC1621+AB1621+Z1621&lt;VLOOKUP(X1621,Table9[],7,0),AC1621
+AB1621+Z1621+VLOOKUP(X1621,Table9[],4,0),AC1621+AB1621+Z1621),AC1621
+AB1621+Z1621)))</f>
        <v>#VALUE!</v>
      </c>
      <c r="AE1621" s="42"/>
      <c r="AF1621" s="15" t="str">
        <f>IFERROR(IF(COUNTIF(Table9[MM Year],X1621),
IF(AD1621&lt;VLOOKUP(X1621,Table9[],7,0),AD1621
+VLOOKUP(X1621,Table9[],4,0),AD1621),AD1621
),"")</f>
        <v/>
      </c>
      <c r="AG1621" s="5"/>
      <c r="AH1621" s="5"/>
      <c r="AI1621" s="5"/>
      <c r="AJ1621" s="6"/>
      <c r="AK1621" s="6"/>
      <c r="AL1621" s="12" t="str">
        <f t="shared" si="257"/>
        <v/>
      </c>
      <c r="AM1621" s="5"/>
      <c r="AN1621" s="27" t="str">
        <f t="shared" si="258"/>
        <v/>
      </c>
      <c r="AO1621" s="5"/>
      <c r="AP1621" s="5"/>
      <c r="AQ1621" s="6"/>
      <c r="AR1621" s="12" t="str">
        <f t="shared" si="259"/>
        <v/>
      </c>
      <c r="AS1621" s="6"/>
      <c r="AT1621" s="5"/>
      <c r="AU1621" s="53"/>
      <c r="AV1621" s="53"/>
      <c r="AW1621" s="54"/>
      <c r="AX1621" s="15" t="str">
        <f t="shared" si="260"/>
        <v/>
      </c>
      <c r="AY1621" s="5"/>
      <c r="AZ1621" s="27" t="str">
        <f>IFERROR(VLOOKUP(AY1621,vlookup!A$2:I$331,2,FALSE),"")</f>
        <v/>
      </c>
      <c r="BA1621" s="27" t="str">
        <f>IFERROR(VLOOKUP(AY1621,vlookup!A$2:I$331,3,FALSE),"")</f>
        <v/>
      </c>
      <c r="BB1621" s="5"/>
      <c r="BC1621" s="27" t="str">
        <f>IFERROR(VLOOKUP(BB1621,vlookup!D$2:E$331,2,FALSE),"")</f>
        <v/>
      </c>
      <c r="BD1621" s="5"/>
      <c r="BE1621" s="27" t="str">
        <f t="shared" si="261"/>
        <v/>
      </c>
      <c r="BF1621" s="27" t="str">
        <f>IFERROR(VLOOKUP(BE1621,vlookup!G$2:I$331,2,FALSE),"")</f>
        <v/>
      </c>
      <c r="BG1621" s="27" t="str">
        <f>IFERROR(VLOOKUP(BE1621,vlookup!G$2:I$331,3,FALSE),"")</f>
        <v/>
      </c>
      <c r="BH1621" s="5"/>
      <c r="BI1621" s="6"/>
      <c r="BJ1621" s="6"/>
      <c r="BK1621" s="6"/>
      <c r="BL1621" s="6"/>
    </row>
    <row r="1622" spans="1:64">
      <c r="A1622" s="4"/>
      <c r="B1622" s="5"/>
      <c r="C1622" s="27" t="str">
        <f>IFERROR(VLOOKUP(B1622,vlookup!A$2:I$331,2,FALSE),"")</f>
        <v/>
      </c>
      <c r="D1622" s="27" t="str">
        <f>IFERROR(VLOOKUP(B1622,vlookup!A$2:I$331,3,FALSE),"")</f>
        <v/>
      </c>
      <c r="E1622" s="5"/>
      <c r="F1622" s="27" t="str">
        <f>IFERROR(VLOOKUP(E1622,vlookup!D$2:E$331,2,FALSE),"")</f>
        <v/>
      </c>
      <c r="G1622" s="5"/>
      <c r="H1622" s="27" t="str">
        <f t="shared" si="252"/>
        <v/>
      </c>
      <c r="I1622" s="27" t="str">
        <f>IFERROR(VLOOKUP(H1622,vlookup!G$2:I$331,2,FALSE),"")</f>
        <v/>
      </c>
      <c r="J1622" s="27" t="str">
        <f>IFERROR(VLOOKUP(H1622,vlookup!G$2:I$331,3,FALSE),"")</f>
        <v/>
      </c>
      <c r="K1622" s="5"/>
      <c r="L1622" s="6"/>
      <c r="M1622" s="6"/>
      <c r="N1622" s="6"/>
      <c r="O1622" s="6"/>
      <c r="P1622" s="6"/>
      <c r="Q1622" s="14" t="str">
        <f t="shared" si="253"/>
        <v/>
      </c>
      <c r="R1622" s="5"/>
      <c r="S1622" s="6"/>
      <c r="T1622" s="6"/>
      <c r="U1622" s="5"/>
      <c r="V1622" s="45">
        <f t="shared" si="254"/>
        <v>0</v>
      </c>
      <c r="W1622" s="45">
        <f t="shared" si="255"/>
        <v>0</v>
      </c>
      <c r="X1622" s="45" t="e">
        <f t="shared" si="256"/>
        <v>#VALUE!</v>
      </c>
      <c r="Y1622" s="45">
        <f>IFERROR(VALUE(V1622),VLOOKUP(V1622,DayReplace[],2,0))</f>
        <v>0</v>
      </c>
      <c r="Z1622" s="45">
        <f>IF(V1622=0,1,
IF(OR(AND(COUNTIF(Table12[Normal and Leap Years],X1622),AA1622=3,Y1622=30),
AND(COUNTIF(Table9[MM Year],X1622),COUNTIF(Table13[Always 29-Day Months],AA1622),Y1622=30)),Y1622
-1,Y1622))</f>
        <v>1</v>
      </c>
      <c r="AA1622" s="45">
        <f>IFERROR(VALUE(W1622),VLOOKUP(W1622,MonthReplace[],2,0))</f>
        <v>0</v>
      </c>
      <c r="AB1622" s="45" t="e">
        <f>IF(COUNTIF(Table9[MM Year],X1622),VLOOKUP(AA1622,MonthSerial[],VLOOKUP(X1622,Table9[],3,0)+2,0),DATE(X1622,AA1622,0)-AC1622)</f>
        <v>#VALUE!</v>
      </c>
      <c r="AC1622" s="45" t="e">
        <f>IF(COUNTIF(Table9[MM Year],X1622),
VLOOKUP(X1622,Table9[],5,0),
DATE(X1622,1,0))</f>
        <v>#VALUE!</v>
      </c>
      <c r="AD1622" s="46" t="e">
        <f>IF(AA1622=0,DATE(YEAR(AC1622+1),7,16),
IF(V1622=0,IF(COUNTIF(Table9[MM Year],X1622),AC1622+AB1622+Z1622+15-DAY(AC1622+AB1622+Z1622+15)+16,AC1622+AB1622+Z1622-DAY(AC1622+AB1622+Z1622)+16),
IF(COUNTIF(Table9[MM Year],X1622),
IF(AC1622+AB1622+Z1622&lt;VLOOKUP(X1622,Table9[],7,0),AC1622
+AB1622+Z1622+VLOOKUP(X1622,Table9[],4,0),AC1622+AB1622+Z1622),AC1622
+AB1622+Z1622)))</f>
        <v>#VALUE!</v>
      </c>
      <c r="AE1622" s="42"/>
      <c r="AF1622" s="15" t="str">
        <f>IFERROR(IF(COUNTIF(Table9[MM Year],X1622),
IF(AD1622&lt;VLOOKUP(X1622,Table9[],7,0),AD1622
+VLOOKUP(X1622,Table9[],4,0),AD1622),AD1622
),"")</f>
        <v/>
      </c>
      <c r="AG1622" s="5"/>
      <c r="AH1622" s="5"/>
      <c r="AI1622" s="5"/>
      <c r="AJ1622" s="6"/>
      <c r="AK1622" s="6"/>
      <c r="AL1622" s="12" t="str">
        <f t="shared" si="257"/>
        <v/>
      </c>
      <c r="AM1622" s="5"/>
      <c r="AN1622" s="27" t="str">
        <f t="shared" si="258"/>
        <v/>
      </c>
      <c r="AO1622" s="5"/>
      <c r="AP1622" s="5"/>
      <c r="AQ1622" s="6"/>
      <c r="AR1622" s="12" t="str">
        <f t="shared" si="259"/>
        <v/>
      </c>
      <c r="AS1622" s="6"/>
      <c r="AT1622" s="5"/>
      <c r="AU1622" s="53"/>
      <c r="AV1622" s="53"/>
      <c r="AW1622" s="54"/>
      <c r="AX1622" s="15" t="str">
        <f t="shared" si="260"/>
        <v/>
      </c>
      <c r="AY1622" s="5"/>
      <c r="AZ1622" s="27" t="str">
        <f>IFERROR(VLOOKUP(AY1622,vlookup!A$2:I$331,2,FALSE),"")</f>
        <v/>
      </c>
      <c r="BA1622" s="27" t="str">
        <f>IFERROR(VLOOKUP(AY1622,vlookup!A$2:I$331,3,FALSE),"")</f>
        <v/>
      </c>
      <c r="BB1622" s="5"/>
      <c r="BC1622" s="27" t="str">
        <f>IFERROR(VLOOKUP(BB1622,vlookup!D$2:E$331,2,FALSE),"")</f>
        <v/>
      </c>
      <c r="BD1622" s="5"/>
      <c r="BE1622" s="27" t="str">
        <f t="shared" si="261"/>
        <v/>
      </c>
      <c r="BF1622" s="27" t="str">
        <f>IFERROR(VLOOKUP(BE1622,vlookup!G$2:I$331,2,FALSE),"")</f>
        <v/>
      </c>
      <c r="BG1622" s="27" t="str">
        <f>IFERROR(VLOOKUP(BE1622,vlookup!G$2:I$331,3,FALSE),"")</f>
        <v/>
      </c>
      <c r="BH1622" s="5"/>
      <c r="BI1622" s="6"/>
      <c r="BJ1622" s="6"/>
      <c r="BK1622" s="6"/>
      <c r="BL1622" s="6"/>
    </row>
    <row r="1623" spans="1:64">
      <c r="A1623" s="4"/>
      <c r="B1623" s="5"/>
      <c r="C1623" s="27" t="str">
        <f>IFERROR(VLOOKUP(B1623,vlookup!A$2:I$331,2,FALSE),"")</f>
        <v/>
      </c>
      <c r="D1623" s="27" t="str">
        <f>IFERROR(VLOOKUP(B1623,vlookup!A$2:I$331,3,FALSE),"")</f>
        <v/>
      </c>
      <c r="E1623" s="5"/>
      <c r="F1623" s="27" t="str">
        <f>IFERROR(VLOOKUP(E1623,vlookup!D$2:E$331,2,FALSE),"")</f>
        <v/>
      </c>
      <c r="G1623" s="5"/>
      <c r="H1623" s="27" t="str">
        <f t="shared" si="252"/>
        <v/>
      </c>
      <c r="I1623" s="27" t="str">
        <f>IFERROR(VLOOKUP(H1623,vlookup!G$2:I$331,2,FALSE),"")</f>
        <v/>
      </c>
      <c r="J1623" s="27" t="str">
        <f>IFERROR(VLOOKUP(H1623,vlookup!G$2:I$331,3,FALSE),"")</f>
        <v/>
      </c>
      <c r="K1623" s="5"/>
      <c r="L1623" s="6"/>
      <c r="M1623" s="6"/>
      <c r="N1623" s="6"/>
      <c r="O1623" s="6"/>
      <c r="P1623" s="6"/>
      <c r="Q1623" s="14" t="str">
        <f t="shared" si="253"/>
        <v/>
      </c>
      <c r="R1623" s="5"/>
      <c r="S1623" s="6"/>
      <c r="T1623" s="6"/>
      <c r="U1623" s="5"/>
      <c r="V1623" s="45">
        <f t="shared" si="254"/>
        <v>0</v>
      </c>
      <c r="W1623" s="45">
        <f t="shared" si="255"/>
        <v>0</v>
      </c>
      <c r="X1623" s="45" t="e">
        <f t="shared" si="256"/>
        <v>#VALUE!</v>
      </c>
      <c r="Y1623" s="45">
        <f>IFERROR(VALUE(V1623),VLOOKUP(V1623,DayReplace[],2,0))</f>
        <v>0</v>
      </c>
      <c r="Z1623" s="45">
        <f>IF(V1623=0,1,
IF(OR(AND(COUNTIF(Table12[Normal and Leap Years],X1623),AA1623=3,Y1623=30),
AND(COUNTIF(Table9[MM Year],X1623),COUNTIF(Table13[Always 29-Day Months],AA1623),Y1623=30)),Y1623
-1,Y1623))</f>
        <v>1</v>
      </c>
      <c r="AA1623" s="45">
        <f>IFERROR(VALUE(W1623),VLOOKUP(W1623,MonthReplace[],2,0))</f>
        <v>0</v>
      </c>
      <c r="AB1623" s="45" t="e">
        <f>IF(COUNTIF(Table9[MM Year],X1623),VLOOKUP(AA1623,MonthSerial[],VLOOKUP(X1623,Table9[],3,0)+2,0),DATE(X1623,AA1623,0)-AC1623)</f>
        <v>#VALUE!</v>
      </c>
      <c r="AC1623" s="45" t="e">
        <f>IF(COUNTIF(Table9[MM Year],X1623),
VLOOKUP(X1623,Table9[],5,0),
DATE(X1623,1,0))</f>
        <v>#VALUE!</v>
      </c>
      <c r="AD1623" s="46" t="e">
        <f>IF(AA1623=0,DATE(YEAR(AC1623+1),7,16),
IF(V1623=0,IF(COUNTIF(Table9[MM Year],X1623),AC1623+AB1623+Z1623+15-DAY(AC1623+AB1623+Z1623+15)+16,AC1623+AB1623+Z1623-DAY(AC1623+AB1623+Z1623)+16),
IF(COUNTIF(Table9[MM Year],X1623),
IF(AC1623+AB1623+Z1623&lt;VLOOKUP(X1623,Table9[],7,0),AC1623
+AB1623+Z1623+VLOOKUP(X1623,Table9[],4,0),AC1623+AB1623+Z1623),AC1623
+AB1623+Z1623)))</f>
        <v>#VALUE!</v>
      </c>
      <c r="AE1623" s="42"/>
      <c r="AF1623" s="15" t="str">
        <f>IFERROR(IF(COUNTIF(Table9[MM Year],X1623),
IF(AD1623&lt;VLOOKUP(X1623,Table9[],7,0),AD1623
+VLOOKUP(X1623,Table9[],4,0),AD1623),AD1623
),"")</f>
        <v/>
      </c>
      <c r="AG1623" s="5"/>
      <c r="AH1623" s="5"/>
      <c r="AI1623" s="5"/>
      <c r="AJ1623" s="6"/>
      <c r="AK1623" s="6"/>
      <c r="AL1623" s="12" t="str">
        <f t="shared" si="257"/>
        <v/>
      </c>
      <c r="AM1623" s="5"/>
      <c r="AN1623" s="27" t="str">
        <f t="shared" si="258"/>
        <v/>
      </c>
      <c r="AO1623" s="5"/>
      <c r="AP1623" s="5"/>
      <c r="AQ1623" s="6"/>
      <c r="AR1623" s="12" t="str">
        <f t="shared" si="259"/>
        <v/>
      </c>
      <c r="AS1623" s="6"/>
      <c r="AT1623" s="5"/>
      <c r="AU1623" s="53"/>
      <c r="AV1623" s="53"/>
      <c r="AW1623" s="54"/>
      <c r="AX1623" s="15" t="str">
        <f t="shared" si="260"/>
        <v/>
      </c>
      <c r="AY1623" s="5"/>
      <c r="AZ1623" s="27" t="str">
        <f>IFERROR(VLOOKUP(AY1623,vlookup!A$2:I$331,2,FALSE),"")</f>
        <v/>
      </c>
      <c r="BA1623" s="27" t="str">
        <f>IFERROR(VLOOKUP(AY1623,vlookup!A$2:I$331,3,FALSE),"")</f>
        <v/>
      </c>
      <c r="BB1623" s="5"/>
      <c r="BC1623" s="27" t="str">
        <f>IFERROR(VLOOKUP(BB1623,vlookup!D$2:E$331,2,FALSE),"")</f>
        <v/>
      </c>
      <c r="BD1623" s="5"/>
      <c r="BE1623" s="27" t="str">
        <f t="shared" si="261"/>
        <v/>
      </c>
      <c r="BF1623" s="27" t="str">
        <f>IFERROR(VLOOKUP(BE1623,vlookup!G$2:I$331,2,FALSE),"")</f>
        <v/>
      </c>
      <c r="BG1623" s="27" t="str">
        <f>IFERROR(VLOOKUP(BE1623,vlookup!G$2:I$331,3,FALSE),"")</f>
        <v/>
      </c>
      <c r="BH1623" s="5"/>
      <c r="BI1623" s="6"/>
      <c r="BJ1623" s="6"/>
      <c r="BK1623" s="6"/>
      <c r="BL1623" s="6"/>
    </row>
    <row r="1624" spans="1:64">
      <c r="A1624" s="4"/>
      <c r="B1624" s="5"/>
      <c r="C1624" s="27" t="str">
        <f>IFERROR(VLOOKUP(B1624,vlookup!A$2:I$331,2,FALSE),"")</f>
        <v/>
      </c>
      <c r="D1624" s="27" t="str">
        <f>IFERROR(VLOOKUP(B1624,vlookup!A$2:I$331,3,FALSE),"")</f>
        <v/>
      </c>
      <c r="E1624" s="5"/>
      <c r="F1624" s="27" t="str">
        <f>IFERROR(VLOOKUP(E1624,vlookup!D$2:E$331,2,FALSE),"")</f>
        <v/>
      </c>
      <c r="G1624" s="5"/>
      <c r="H1624" s="27" t="str">
        <f t="shared" si="252"/>
        <v/>
      </c>
      <c r="I1624" s="27" t="str">
        <f>IFERROR(VLOOKUP(H1624,vlookup!G$2:I$331,2,FALSE),"")</f>
        <v/>
      </c>
      <c r="J1624" s="27" t="str">
        <f>IFERROR(VLOOKUP(H1624,vlookup!G$2:I$331,3,FALSE),"")</f>
        <v/>
      </c>
      <c r="K1624" s="5"/>
      <c r="L1624" s="6"/>
      <c r="M1624" s="6"/>
      <c r="N1624" s="6"/>
      <c r="O1624" s="6"/>
      <c r="P1624" s="6"/>
      <c r="Q1624" s="14" t="str">
        <f t="shared" si="253"/>
        <v/>
      </c>
      <c r="R1624" s="5"/>
      <c r="S1624" s="6"/>
      <c r="T1624" s="6"/>
      <c r="U1624" s="5"/>
      <c r="V1624" s="45">
        <f t="shared" si="254"/>
        <v>0</v>
      </c>
      <c r="W1624" s="45">
        <f t="shared" si="255"/>
        <v>0</v>
      </c>
      <c r="X1624" s="45" t="e">
        <f t="shared" si="256"/>
        <v>#VALUE!</v>
      </c>
      <c r="Y1624" s="45">
        <f>IFERROR(VALUE(V1624),VLOOKUP(V1624,DayReplace[],2,0))</f>
        <v>0</v>
      </c>
      <c r="Z1624" s="45">
        <f>IF(V1624=0,1,
IF(OR(AND(COUNTIF(Table12[Normal and Leap Years],X1624),AA1624=3,Y1624=30),
AND(COUNTIF(Table9[MM Year],X1624),COUNTIF(Table13[Always 29-Day Months],AA1624),Y1624=30)),Y1624
-1,Y1624))</f>
        <v>1</v>
      </c>
      <c r="AA1624" s="45">
        <f>IFERROR(VALUE(W1624),VLOOKUP(W1624,MonthReplace[],2,0))</f>
        <v>0</v>
      </c>
      <c r="AB1624" s="45" t="e">
        <f>IF(COUNTIF(Table9[MM Year],X1624),VLOOKUP(AA1624,MonthSerial[],VLOOKUP(X1624,Table9[],3,0)+2,0),DATE(X1624,AA1624,0)-AC1624)</f>
        <v>#VALUE!</v>
      </c>
      <c r="AC1624" s="45" t="e">
        <f>IF(COUNTIF(Table9[MM Year],X1624),
VLOOKUP(X1624,Table9[],5,0),
DATE(X1624,1,0))</f>
        <v>#VALUE!</v>
      </c>
      <c r="AD1624" s="46" t="e">
        <f>IF(AA1624=0,DATE(YEAR(AC1624+1),7,16),
IF(V1624=0,IF(COUNTIF(Table9[MM Year],X1624),AC1624+AB1624+Z1624+15-DAY(AC1624+AB1624+Z1624+15)+16,AC1624+AB1624+Z1624-DAY(AC1624+AB1624+Z1624)+16),
IF(COUNTIF(Table9[MM Year],X1624),
IF(AC1624+AB1624+Z1624&lt;VLOOKUP(X1624,Table9[],7,0),AC1624
+AB1624+Z1624+VLOOKUP(X1624,Table9[],4,0),AC1624+AB1624+Z1624),AC1624
+AB1624+Z1624)))</f>
        <v>#VALUE!</v>
      </c>
      <c r="AE1624" s="42"/>
      <c r="AF1624" s="15" t="str">
        <f>IFERROR(IF(COUNTIF(Table9[MM Year],X1624),
IF(AD1624&lt;VLOOKUP(X1624,Table9[],7,0),AD1624
+VLOOKUP(X1624,Table9[],4,0),AD1624),AD1624
),"")</f>
        <v/>
      </c>
      <c r="AG1624" s="5"/>
      <c r="AH1624" s="5"/>
      <c r="AI1624" s="5"/>
      <c r="AJ1624" s="6"/>
      <c r="AK1624" s="6"/>
      <c r="AL1624" s="12" t="str">
        <f t="shared" si="257"/>
        <v/>
      </c>
      <c r="AM1624" s="5"/>
      <c r="AN1624" s="27" t="str">
        <f t="shared" si="258"/>
        <v/>
      </c>
      <c r="AO1624" s="5"/>
      <c r="AP1624" s="5"/>
      <c r="AQ1624" s="6"/>
      <c r="AR1624" s="12" t="str">
        <f t="shared" si="259"/>
        <v/>
      </c>
      <c r="AS1624" s="6"/>
      <c r="AT1624" s="5"/>
      <c r="AU1624" s="53"/>
      <c r="AV1624" s="53"/>
      <c r="AW1624" s="54"/>
      <c r="AX1624" s="15" t="str">
        <f t="shared" si="260"/>
        <v/>
      </c>
      <c r="AY1624" s="5"/>
      <c r="AZ1624" s="27" t="str">
        <f>IFERROR(VLOOKUP(AY1624,vlookup!A$2:I$331,2,FALSE),"")</f>
        <v/>
      </c>
      <c r="BA1624" s="27" t="str">
        <f>IFERROR(VLOOKUP(AY1624,vlookup!A$2:I$331,3,FALSE),"")</f>
        <v/>
      </c>
      <c r="BB1624" s="5"/>
      <c r="BC1624" s="27" t="str">
        <f>IFERROR(VLOOKUP(BB1624,vlookup!D$2:E$331,2,FALSE),"")</f>
        <v/>
      </c>
      <c r="BD1624" s="5"/>
      <c r="BE1624" s="27" t="str">
        <f t="shared" si="261"/>
        <v/>
      </c>
      <c r="BF1624" s="27" t="str">
        <f>IFERROR(VLOOKUP(BE1624,vlookup!G$2:I$331,2,FALSE),"")</f>
        <v/>
      </c>
      <c r="BG1624" s="27" t="str">
        <f>IFERROR(VLOOKUP(BE1624,vlookup!G$2:I$331,3,FALSE),"")</f>
        <v/>
      </c>
      <c r="BH1624" s="5"/>
      <c r="BI1624" s="6"/>
      <c r="BJ1624" s="6"/>
      <c r="BK1624" s="6"/>
      <c r="BL1624" s="6"/>
    </row>
    <row r="1625" spans="1:64">
      <c r="A1625" s="4"/>
      <c r="B1625" s="5"/>
      <c r="C1625" s="27" t="str">
        <f>IFERROR(VLOOKUP(B1625,vlookup!A$2:I$331,2,FALSE),"")</f>
        <v/>
      </c>
      <c r="D1625" s="27" t="str">
        <f>IFERROR(VLOOKUP(B1625,vlookup!A$2:I$331,3,FALSE),"")</f>
        <v/>
      </c>
      <c r="E1625" s="5"/>
      <c r="F1625" s="27" t="str">
        <f>IFERROR(VLOOKUP(E1625,vlookup!D$2:E$331,2,FALSE),"")</f>
        <v/>
      </c>
      <c r="G1625" s="5"/>
      <c r="H1625" s="27" t="str">
        <f t="shared" si="252"/>
        <v/>
      </c>
      <c r="I1625" s="27" t="str">
        <f>IFERROR(VLOOKUP(H1625,vlookup!G$2:I$331,2,FALSE),"")</f>
        <v/>
      </c>
      <c r="J1625" s="27" t="str">
        <f>IFERROR(VLOOKUP(H1625,vlookup!G$2:I$331,3,FALSE),"")</f>
        <v/>
      </c>
      <c r="K1625" s="5"/>
      <c r="L1625" s="6"/>
      <c r="M1625" s="6"/>
      <c r="N1625" s="6"/>
      <c r="O1625" s="6"/>
      <c r="P1625" s="6"/>
      <c r="Q1625" s="14" t="str">
        <f t="shared" si="253"/>
        <v/>
      </c>
      <c r="R1625" s="5"/>
      <c r="S1625" s="6"/>
      <c r="T1625" s="6"/>
      <c r="U1625" s="5"/>
      <c r="V1625" s="45">
        <f t="shared" si="254"/>
        <v>0</v>
      </c>
      <c r="W1625" s="45">
        <f t="shared" si="255"/>
        <v>0</v>
      </c>
      <c r="X1625" s="45" t="e">
        <f t="shared" si="256"/>
        <v>#VALUE!</v>
      </c>
      <c r="Y1625" s="45">
        <f>IFERROR(VALUE(V1625),VLOOKUP(V1625,DayReplace[],2,0))</f>
        <v>0</v>
      </c>
      <c r="Z1625" s="45">
        <f>IF(V1625=0,1,
IF(OR(AND(COUNTIF(Table12[Normal and Leap Years],X1625),AA1625=3,Y1625=30),
AND(COUNTIF(Table9[MM Year],X1625),COUNTIF(Table13[Always 29-Day Months],AA1625),Y1625=30)),Y1625
-1,Y1625))</f>
        <v>1</v>
      </c>
      <c r="AA1625" s="45">
        <f>IFERROR(VALUE(W1625),VLOOKUP(W1625,MonthReplace[],2,0))</f>
        <v>0</v>
      </c>
      <c r="AB1625" s="45" t="e">
        <f>IF(COUNTIF(Table9[MM Year],X1625),VLOOKUP(AA1625,MonthSerial[],VLOOKUP(X1625,Table9[],3,0)+2,0),DATE(X1625,AA1625,0)-AC1625)</f>
        <v>#VALUE!</v>
      </c>
      <c r="AC1625" s="45" t="e">
        <f>IF(COUNTIF(Table9[MM Year],X1625),
VLOOKUP(X1625,Table9[],5,0),
DATE(X1625,1,0))</f>
        <v>#VALUE!</v>
      </c>
      <c r="AD1625" s="46" t="e">
        <f>IF(AA1625=0,DATE(YEAR(AC1625+1),7,16),
IF(V1625=0,IF(COUNTIF(Table9[MM Year],X1625),AC1625+AB1625+Z1625+15-DAY(AC1625+AB1625+Z1625+15)+16,AC1625+AB1625+Z1625-DAY(AC1625+AB1625+Z1625)+16),
IF(COUNTIF(Table9[MM Year],X1625),
IF(AC1625+AB1625+Z1625&lt;VLOOKUP(X1625,Table9[],7,0),AC1625
+AB1625+Z1625+VLOOKUP(X1625,Table9[],4,0),AC1625+AB1625+Z1625),AC1625
+AB1625+Z1625)))</f>
        <v>#VALUE!</v>
      </c>
      <c r="AE1625" s="42"/>
      <c r="AF1625" s="15" t="str">
        <f>IFERROR(IF(COUNTIF(Table9[MM Year],X1625),
IF(AD1625&lt;VLOOKUP(X1625,Table9[],7,0),AD1625
+VLOOKUP(X1625,Table9[],4,0),AD1625),AD1625
),"")</f>
        <v/>
      </c>
      <c r="AG1625" s="5"/>
      <c r="AH1625" s="5"/>
      <c r="AI1625" s="5"/>
      <c r="AJ1625" s="6"/>
      <c r="AK1625" s="6"/>
      <c r="AL1625" s="12" t="str">
        <f t="shared" si="257"/>
        <v/>
      </c>
      <c r="AM1625" s="5"/>
      <c r="AN1625" s="27" t="str">
        <f t="shared" si="258"/>
        <v/>
      </c>
      <c r="AO1625" s="5"/>
      <c r="AP1625" s="5"/>
      <c r="AQ1625" s="6"/>
      <c r="AR1625" s="12" t="str">
        <f t="shared" si="259"/>
        <v/>
      </c>
      <c r="AS1625" s="6"/>
      <c r="AT1625" s="5"/>
      <c r="AU1625" s="53"/>
      <c r="AV1625" s="53"/>
      <c r="AW1625" s="54"/>
      <c r="AX1625" s="15" t="str">
        <f t="shared" si="260"/>
        <v/>
      </c>
      <c r="AY1625" s="5"/>
      <c r="AZ1625" s="27" t="str">
        <f>IFERROR(VLOOKUP(AY1625,vlookup!A$2:I$331,2,FALSE),"")</f>
        <v/>
      </c>
      <c r="BA1625" s="27" t="str">
        <f>IFERROR(VLOOKUP(AY1625,vlookup!A$2:I$331,3,FALSE),"")</f>
        <v/>
      </c>
      <c r="BB1625" s="5"/>
      <c r="BC1625" s="27" t="str">
        <f>IFERROR(VLOOKUP(BB1625,vlookup!D$2:E$331,2,FALSE),"")</f>
        <v/>
      </c>
      <c r="BD1625" s="5"/>
      <c r="BE1625" s="27" t="str">
        <f t="shared" si="261"/>
        <v/>
      </c>
      <c r="BF1625" s="27" t="str">
        <f>IFERROR(VLOOKUP(BE1625,vlookup!G$2:I$331,2,FALSE),"")</f>
        <v/>
      </c>
      <c r="BG1625" s="27" t="str">
        <f>IFERROR(VLOOKUP(BE1625,vlookup!G$2:I$331,3,FALSE),"")</f>
        <v/>
      </c>
      <c r="BH1625" s="5"/>
      <c r="BI1625" s="6"/>
      <c r="BJ1625" s="6"/>
      <c r="BK1625" s="6"/>
      <c r="BL1625" s="6"/>
    </row>
    <row r="1626" spans="1:64">
      <c r="A1626" s="4"/>
      <c r="B1626" s="5"/>
      <c r="C1626" s="27" t="str">
        <f>IFERROR(VLOOKUP(B1626,vlookup!A$2:I$331,2,FALSE),"")</f>
        <v/>
      </c>
      <c r="D1626" s="27" t="str">
        <f>IFERROR(VLOOKUP(B1626,vlookup!A$2:I$331,3,FALSE),"")</f>
        <v/>
      </c>
      <c r="E1626" s="5"/>
      <c r="F1626" s="27" t="str">
        <f>IFERROR(VLOOKUP(E1626,vlookup!D$2:E$331,2,FALSE),"")</f>
        <v/>
      </c>
      <c r="G1626" s="5"/>
      <c r="H1626" s="27" t="str">
        <f t="shared" si="252"/>
        <v/>
      </c>
      <c r="I1626" s="27" t="str">
        <f>IFERROR(VLOOKUP(H1626,vlookup!G$2:I$331,2,FALSE),"")</f>
        <v/>
      </c>
      <c r="J1626" s="27" t="str">
        <f>IFERROR(VLOOKUP(H1626,vlookup!G$2:I$331,3,FALSE),"")</f>
        <v/>
      </c>
      <c r="K1626" s="5"/>
      <c r="L1626" s="6"/>
      <c r="M1626" s="6"/>
      <c r="N1626" s="6"/>
      <c r="O1626" s="6"/>
      <c r="P1626" s="6"/>
      <c r="Q1626" s="14" t="str">
        <f t="shared" si="253"/>
        <v/>
      </c>
      <c r="R1626" s="5"/>
      <c r="S1626" s="6"/>
      <c r="T1626" s="6"/>
      <c r="U1626" s="5"/>
      <c r="V1626" s="45">
        <f t="shared" si="254"/>
        <v>0</v>
      </c>
      <c r="W1626" s="45">
        <f t="shared" si="255"/>
        <v>0</v>
      </c>
      <c r="X1626" s="45" t="e">
        <f t="shared" si="256"/>
        <v>#VALUE!</v>
      </c>
      <c r="Y1626" s="45">
        <f>IFERROR(VALUE(V1626),VLOOKUP(V1626,DayReplace[],2,0))</f>
        <v>0</v>
      </c>
      <c r="Z1626" s="45">
        <f>IF(V1626=0,1,
IF(OR(AND(COUNTIF(Table12[Normal and Leap Years],X1626),AA1626=3,Y1626=30),
AND(COUNTIF(Table9[MM Year],X1626),COUNTIF(Table13[Always 29-Day Months],AA1626),Y1626=30)),Y1626
-1,Y1626))</f>
        <v>1</v>
      </c>
      <c r="AA1626" s="45">
        <f>IFERROR(VALUE(W1626),VLOOKUP(W1626,MonthReplace[],2,0))</f>
        <v>0</v>
      </c>
      <c r="AB1626" s="45" t="e">
        <f>IF(COUNTIF(Table9[MM Year],X1626),VLOOKUP(AA1626,MonthSerial[],VLOOKUP(X1626,Table9[],3,0)+2,0),DATE(X1626,AA1626,0)-AC1626)</f>
        <v>#VALUE!</v>
      </c>
      <c r="AC1626" s="45" t="e">
        <f>IF(COUNTIF(Table9[MM Year],X1626),
VLOOKUP(X1626,Table9[],5,0),
DATE(X1626,1,0))</f>
        <v>#VALUE!</v>
      </c>
      <c r="AD1626" s="46" t="e">
        <f>IF(AA1626=0,DATE(YEAR(AC1626+1),7,16),
IF(V1626=0,IF(COUNTIF(Table9[MM Year],X1626),AC1626+AB1626+Z1626+15-DAY(AC1626+AB1626+Z1626+15)+16,AC1626+AB1626+Z1626-DAY(AC1626+AB1626+Z1626)+16),
IF(COUNTIF(Table9[MM Year],X1626),
IF(AC1626+AB1626+Z1626&lt;VLOOKUP(X1626,Table9[],7,0),AC1626
+AB1626+Z1626+VLOOKUP(X1626,Table9[],4,0),AC1626+AB1626+Z1626),AC1626
+AB1626+Z1626)))</f>
        <v>#VALUE!</v>
      </c>
      <c r="AE1626" s="42"/>
      <c r="AF1626" s="15" t="str">
        <f>IFERROR(IF(COUNTIF(Table9[MM Year],X1626),
IF(AD1626&lt;VLOOKUP(X1626,Table9[],7,0),AD1626
+VLOOKUP(X1626,Table9[],4,0),AD1626),AD1626
),"")</f>
        <v/>
      </c>
      <c r="AG1626" s="5"/>
      <c r="AH1626" s="5"/>
      <c r="AI1626" s="5"/>
      <c r="AJ1626" s="6"/>
      <c r="AK1626" s="6"/>
      <c r="AL1626" s="12" t="str">
        <f t="shared" si="257"/>
        <v/>
      </c>
      <c r="AM1626" s="5"/>
      <c r="AN1626" s="27" t="str">
        <f t="shared" si="258"/>
        <v/>
      </c>
      <c r="AO1626" s="5"/>
      <c r="AP1626" s="5"/>
      <c r="AQ1626" s="6"/>
      <c r="AR1626" s="12" t="str">
        <f t="shared" si="259"/>
        <v/>
      </c>
      <c r="AS1626" s="6"/>
      <c r="AT1626" s="5"/>
      <c r="AU1626" s="53"/>
      <c r="AV1626" s="53"/>
      <c r="AW1626" s="54"/>
      <c r="AX1626" s="15" t="str">
        <f t="shared" si="260"/>
        <v/>
      </c>
      <c r="AY1626" s="5"/>
      <c r="AZ1626" s="27" t="str">
        <f>IFERROR(VLOOKUP(AY1626,vlookup!A$2:I$331,2,FALSE),"")</f>
        <v/>
      </c>
      <c r="BA1626" s="27" t="str">
        <f>IFERROR(VLOOKUP(AY1626,vlookup!A$2:I$331,3,FALSE),"")</f>
        <v/>
      </c>
      <c r="BB1626" s="5"/>
      <c r="BC1626" s="27" t="str">
        <f>IFERROR(VLOOKUP(BB1626,vlookup!D$2:E$331,2,FALSE),"")</f>
        <v/>
      </c>
      <c r="BD1626" s="5"/>
      <c r="BE1626" s="27" t="str">
        <f t="shared" si="261"/>
        <v/>
      </c>
      <c r="BF1626" s="27" t="str">
        <f>IFERROR(VLOOKUP(BE1626,vlookup!G$2:I$331,2,FALSE),"")</f>
        <v/>
      </c>
      <c r="BG1626" s="27" t="str">
        <f>IFERROR(VLOOKUP(BE1626,vlookup!G$2:I$331,3,FALSE),"")</f>
        <v/>
      </c>
      <c r="BH1626" s="5"/>
      <c r="BI1626" s="6"/>
      <c r="BJ1626" s="6"/>
      <c r="BK1626" s="6"/>
      <c r="BL1626" s="6"/>
    </row>
    <row r="1627" spans="1:64">
      <c r="A1627" s="4"/>
      <c r="B1627" s="5"/>
      <c r="C1627" s="27" t="str">
        <f>IFERROR(VLOOKUP(B1627,vlookup!A$2:I$331,2,FALSE),"")</f>
        <v/>
      </c>
      <c r="D1627" s="27" t="str">
        <f>IFERROR(VLOOKUP(B1627,vlookup!A$2:I$331,3,FALSE),"")</f>
        <v/>
      </c>
      <c r="E1627" s="5"/>
      <c r="F1627" s="27" t="str">
        <f>IFERROR(VLOOKUP(E1627,vlookup!D$2:E$331,2,FALSE),"")</f>
        <v/>
      </c>
      <c r="G1627" s="5"/>
      <c r="H1627" s="27" t="str">
        <f t="shared" si="252"/>
        <v/>
      </c>
      <c r="I1627" s="27" t="str">
        <f>IFERROR(VLOOKUP(H1627,vlookup!G$2:I$331,2,FALSE),"")</f>
        <v/>
      </c>
      <c r="J1627" s="27" t="str">
        <f>IFERROR(VLOOKUP(H1627,vlookup!G$2:I$331,3,FALSE),"")</f>
        <v/>
      </c>
      <c r="K1627" s="5"/>
      <c r="L1627" s="6"/>
      <c r="M1627" s="6"/>
      <c r="N1627" s="6"/>
      <c r="O1627" s="6"/>
      <c r="P1627" s="6"/>
      <c r="Q1627" s="14" t="str">
        <f t="shared" si="253"/>
        <v/>
      </c>
      <c r="R1627" s="5"/>
      <c r="S1627" s="6"/>
      <c r="T1627" s="6"/>
      <c r="U1627" s="5"/>
      <c r="V1627" s="45">
        <f t="shared" si="254"/>
        <v>0</v>
      </c>
      <c r="W1627" s="45">
        <f t="shared" si="255"/>
        <v>0</v>
      </c>
      <c r="X1627" s="45" t="e">
        <f t="shared" si="256"/>
        <v>#VALUE!</v>
      </c>
      <c r="Y1627" s="45">
        <f>IFERROR(VALUE(V1627),VLOOKUP(V1627,DayReplace[],2,0))</f>
        <v>0</v>
      </c>
      <c r="Z1627" s="45">
        <f>IF(V1627=0,1,
IF(OR(AND(COUNTIF(Table12[Normal and Leap Years],X1627),AA1627=3,Y1627=30),
AND(COUNTIF(Table9[MM Year],X1627),COUNTIF(Table13[Always 29-Day Months],AA1627),Y1627=30)),Y1627
-1,Y1627))</f>
        <v>1</v>
      </c>
      <c r="AA1627" s="45">
        <f>IFERROR(VALUE(W1627),VLOOKUP(W1627,MonthReplace[],2,0))</f>
        <v>0</v>
      </c>
      <c r="AB1627" s="45" t="e">
        <f>IF(COUNTIF(Table9[MM Year],X1627),VLOOKUP(AA1627,MonthSerial[],VLOOKUP(X1627,Table9[],3,0)+2,0),DATE(X1627,AA1627,0)-AC1627)</f>
        <v>#VALUE!</v>
      </c>
      <c r="AC1627" s="45" t="e">
        <f>IF(COUNTIF(Table9[MM Year],X1627),
VLOOKUP(X1627,Table9[],5,0),
DATE(X1627,1,0))</f>
        <v>#VALUE!</v>
      </c>
      <c r="AD1627" s="46" t="e">
        <f>IF(AA1627=0,DATE(YEAR(AC1627+1),7,16),
IF(V1627=0,IF(COUNTIF(Table9[MM Year],X1627),AC1627+AB1627+Z1627+15-DAY(AC1627+AB1627+Z1627+15)+16,AC1627+AB1627+Z1627-DAY(AC1627+AB1627+Z1627)+16),
IF(COUNTIF(Table9[MM Year],X1627),
IF(AC1627+AB1627+Z1627&lt;VLOOKUP(X1627,Table9[],7,0),AC1627
+AB1627+Z1627+VLOOKUP(X1627,Table9[],4,0),AC1627+AB1627+Z1627),AC1627
+AB1627+Z1627)))</f>
        <v>#VALUE!</v>
      </c>
      <c r="AE1627" s="42"/>
      <c r="AF1627" s="15" t="str">
        <f>IFERROR(IF(COUNTIF(Table9[MM Year],X1627),
IF(AD1627&lt;VLOOKUP(X1627,Table9[],7,0),AD1627
+VLOOKUP(X1627,Table9[],4,0),AD1627),AD1627
),"")</f>
        <v/>
      </c>
      <c r="AG1627" s="5"/>
      <c r="AH1627" s="5"/>
      <c r="AI1627" s="5"/>
      <c r="AJ1627" s="6"/>
      <c r="AK1627" s="6"/>
      <c r="AL1627" s="12" t="str">
        <f t="shared" si="257"/>
        <v/>
      </c>
      <c r="AM1627" s="5"/>
      <c r="AN1627" s="27" t="str">
        <f t="shared" si="258"/>
        <v/>
      </c>
      <c r="AO1627" s="5"/>
      <c r="AP1627" s="5"/>
      <c r="AQ1627" s="6"/>
      <c r="AR1627" s="12" t="str">
        <f t="shared" si="259"/>
        <v/>
      </c>
      <c r="AS1627" s="6"/>
      <c r="AT1627" s="5"/>
      <c r="AU1627" s="53"/>
      <c r="AV1627" s="53"/>
      <c r="AW1627" s="54"/>
      <c r="AX1627" s="15" t="str">
        <f t="shared" si="260"/>
        <v/>
      </c>
      <c r="AY1627" s="5"/>
      <c r="AZ1627" s="27" t="str">
        <f>IFERROR(VLOOKUP(AY1627,vlookup!A$2:I$331,2,FALSE),"")</f>
        <v/>
      </c>
      <c r="BA1627" s="27" t="str">
        <f>IFERROR(VLOOKUP(AY1627,vlookup!A$2:I$331,3,FALSE),"")</f>
        <v/>
      </c>
      <c r="BB1627" s="5"/>
      <c r="BC1627" s="27" t="str">
        <f>IFERROR(VLOOKUP(BB1627,vlookup!D$2:E$331,2,FALSE),"")</f>
        <v/>
      </c>
      <c r="BD1627" s="5"/>
      <c r="BE1627" s="27" t="str">
        <f t="shared" si="261"/>
        <v/>
      </c>
      <c r="BF1627" s="27" t="str">
        <f>IFERROR(VLOOKUP(BE1627,vlookup!G$2:I$331,2,FALSE),"")</f>
        <v/>
      </c>
      <c r="BG1627" s="27" t="str">
        <f>IFERROR(VLOOKUP(BE1627,vlookup!G$2:I$331,3,FALSE),"")</f>
        <v/>
      </c>
      <c r="BH1627" s="5"/>
      <c r="BI1627" s="6"/>
      <c r="BJ1627" s="6"/>
      <c r="BK1627" s="6"/>
      <c r="BL1627" s="6"/>
    </row>
    <row r="1628" spans="1:64">
      <c r="A1628" s="4"/>
      <c r="B1628" s="5"/>
      <c r="C1628" s="27" t="str">
        <f>IFERROR(VLOOKUP(B1628,vlookup!A$2:I$331,2,FALSE),"")</f>
        <v/>
      </c>
      <c r="D1628" s="27" t="str">
        <f>IFERROR(VLOOKUP(B1628,vlookup!A$2:I$331,3,FALSE),"")</f>
        <v/>
      </c>
      <c r="E1628" s="5"/>
      <c r="F1628" s="27" t="str">
        <f>IFERROR(VLOOKUP(E1628,vlookup!D$2:E$331,2,FALSE),"")</f>
        <v/>
      </c>
      <c r="G1628" s="5"/>
      <c r="H1628" s="27" t="str">
        <f t="shared" si="252"/>
        <v/>
      </c>
      <c r="I1628" s="27" t="str">
        <f>IFERROR(VLOOKUP(H1628,vlookup!G$2:I$331,2,FALSE),"")</f>
        <v/>
      </c>
      <c r="J1628" s="27" t="str">
        <f>IFERROR(VLOOKUP(H1628,vlookup!G$2:I$331,3,FALSE),"")</f>
        <v/>
      </c>
      <c r="K1628" s="5"/>
      <c r="L1628" s="6"/>
      <c r="M1628" s="6"/>
      <c r="N1628" s="6"/>
      <c r="O1628" s="6"/>
      <c r="P1628" s="6"/>
      <c r="Q1628" s="14" t="str">
        <f t="shared" si="253"/>
        <v/>
      </c>
      <c r="R1628" s="5"/>
      <c r="S1628" s="6"/>
      <c r="T1628" s="6"/>
      <c r="U1628" s="5"/>
      <c r="V1628" s="45">
        <f t="shared" si="254"/>
        <v>0</v>
      </c>
      <c r="W1628" s="45">
        <f t="shared" si="255"/>
        <v>0</v>
      </c>
      <c r="X1628" s="45" t="e">
        <f t="shared" si="256"/>
        <v>#VALUE!</v>
      </c>
      <c r="Y1628" s="45">
        <f>IFERROR(VALUE(V1628),VLOOKUP(V1628,DayReplace[],2,0))</f>
        <v>0</v>
      </c>
      <c r="Z1628" s="45">
        <f>IF(V1628=0,1,
IF(OR(AND(COUNTIF(Table12[Normal and Leap Years],X1628),AA1628=3,Y1628=30),
AND(COUNTIF(Table9[MM Year],X1628),COUNTIF(Table13[Always 29-Day Months],AA1628),Y1628=30)),Y1628
-1,Y1628))</f>
        <v>1</v>
      </c>
      <c r="AA1628" s="45">
        <f>IFERROR(VALUE(W1628),VLOOKUP(W1628,MonthReplace[],2,0))</f>
        <v>0</v>
      </c>
      <c r="AB1628" s="45" t="e">
        <f>IF(COUNTIF(Table9[MM Year],X1628),VLOOKUP(AA1628,MonthSerial[],VLOOKUP(X1628,Table9[],3,0)+2,0),DATE(X1628,AA1628,0)-AC1628)</f>
        <v>#VALUE!</v>
      </c>
      <c r="AC1628" s="45" t="e">
        <f>IF(COUNTIF(Table9[MM Year],X1628),
VLOOKUP(X1628,Table9[],5,0),
DATE(X1628,1,0))</f>
        <v>#VALUE!</v>
      </c>
      <c r="AD1628" s="46" t="e">
        <f>IF(AA1628=0,DATE(YEAR(AC1628+1),7,16),
IF(V1628=0,IF(COUNTIF(Table9[MM Year],X1628),AC1628+AB1628+Z1628+15-DAY(AC1628+AB1628+Z1628+15)+16,AC1628+AB1628+Z1628-DAY(AC1628+AB1628+Z1628)+16),
IF(COUNTIF(Table9[MM Year],X1628),
IF(AC1628+AB1628+Z1628&lt;VLOOKUP(X1628,Table9[],7,0),AC1628
+AB1628+Z1628+VLOOKUP(X1628,Table9[],4,0),AC1628+AB1628+Z1628),AC1628
+AB1628+Z1628)))</f>
        <v>#VALUE!</v>
      </c>
      <c r="AE1628" s="42"/>
      <c r="AF1628" s="15" t="str">
        <f>IFERROR(IF(COUNTIF(Table9[MM Year],X1628),
IF(AD1628&lt;VLOOKUP(X1628,Table9[],7,0),AD1628
+VLOOKUP(X1628,Table9[],4,0),AD1628),AD1628
),"")</f>
        <v/>
      </c>
      <c r="AG1628" s="5"/>
      <c r="AH1628" s="5"/>
      <c r="AI1628" s="5"/>
      <c r="AJ1628" s="6"/>
      <c r="AK1628" s="6"/>
      <c r="AL1628" s="12" t="str">
        <f t="shared" si="257"/>
        <v/>
      </c>
      <c r="AM1628" s="5"/>
      <c r="AN1628" s="27" t="str">
        <f t="shared" si="258"/>
        <v/>
      </c>
      <c r="AO1628" s="5"/>
      <c r="AP1628" s="5"/>
      <c r="AQ1628" s="6"/>
      <c r="AR1628" s="12" t="str">
        <f t="shared" si="259"/>
        <v/>
      </c>
      <c r="AS1628" s="6"/>
      <c r="AT1628" s="5"/>
      <c r="AU1628" s="53"/>
      <c r="AV1628" s="53"/>
      <c r="AW1628" s="54"/>
      <c r="AX1628" s="15" t="str">
        <f t="shared" si="260"/>
        <v/>
      </c>
      <c r="AY1628" s="5"/>
      <c r="AZ1628" s="27" t="str">
        <f>IFERROR(VLOOKUP(AY1628,vlookup!A$2:I$331,2,FALSE),"")</f>
        <v/>
      </c>
      <c r="BA1628" s="27" t="str">
        <f>IFERROR(VLOOKUP(AY1628,vlookup!A$2:I$331,3,FALSE),"")</f>
        <v/>
      </c>
      <c r="BB1628" s="5"/>
      <c r="BC1628" s="27" t="str">
        <f>IFERROR(VLOOKUP(BB1628,vlookup!D$2:E$331,2,FALSE),"")</f>
        <v/>
      </c>
      <c r="BD1628" s="5"/>
      <c r="BE1628" s="27" t="str">
        <f t="shared" si="261"/>
        <v/>
      </c>
      <c r="BF1628" s="27" t="str">
        <f>IFERROR(VLOOKUP(BE1628,vlookup!G$2:I$331,2,FALSE),"")</f>
        <v/>
      </c>
      <c r="BG1628" s="27" t="str">
        <f>IFERROR(VLOOKUP(BE1628,vlookup!G$2:I$331,3,FALSE),"")</f>
        <v/>
      </c>
      <c r="BH1628" s="5"/>
      <c r="BI1628" s="6"/>
      <c r="BJ1628" s="6"/>
      <c r="BK1628" s="6"/>
      <c r="BL1628" s="6"/>
    </row>
    <row r="1629" spans="1:64">
      <c r="A1629" s="4"/>
      <c r="B1629" s="5"/>
      <c r="C1629" s="27" t="str">
        <f>IFERROR(VLOOKUP(B1629,vlookup!A$2:I$331,2,FALSE),"")</f>
        <v/>
      </c>
      <c r="D1629" s="27" t="str">
        <f>IFERROR(VLOOKUP(B1629,vlookup!A$2:I$331,3,FALSE),"")</f>
        <v/>
      </c>
      <c r="E1629" s="5"/>
      <c r="F1629" s="27" t="str">
        <f>IFERROR(VLOOKUP(E1629,vlookup!D$2:E$331,2,FALSE),"")</f>
        <v/>
      </c>
      <c r="G1629" s="5"/>
      <c r="H1629" s="27" t="str">
        <f t="shared" si="252"/>
        <v/>
      </c>
      <c r="I1629" s="27" t="str">
        <f>IFERROR(VLOOKUP(H1629,vlookup!G$2:I$331,2,FALSE),"")</f>
        <v/>
      </c>
      <c r="J1629" s="27" t="str">
        <f>IFERROR(VLOOKUP(H1629,vlookup!G$2:I$331,3,FALSE),"")</f>
        <v/>
      </c>
      <c r="K1629" s="5"/>
      <c r="L1629" s="6"/>
      <c r="M1629" s="6"/>
      <c r="N1629" s="6"/>
      <c r="O1629" s="6"/>
      <c r="P1629" s="6"/>
      <c r="Q1629" s="14" t="str">
        <f t="shared" si="253"/>
        <v/>
      </c>
      <c r="R1629" s="5"/>
      <c r="S1629" s="6"/>
      <c r="T1629" s="6"/>
      <c r="U1629" s="5"/>
      <c r="V1629" s="45">
        <f t="shared" si="254"/>
        <v>0</v>
      </c>
      <c r="W1629" s="45">
        <f t="shared" si="255"/>
        <v>0</v>
      </c>
      <c r="X1629" s="45" t="e">
        <f t="shared" si="256"/>
        <v>#VALUE!</v>
      </c>
      <c r="Y1629" s="45">
        <f>IFERROR(VALUE(V1629),VLOOKUP(V1629,DayReplace[],2,0))</f>
        <v>0</v>
      </c>
      <c r="Z1629" s="45">
        <f>IF(V1629=0,1,
IF(OR(AND(COUNTIF(Table12[Normal and Leap Years],X1629),AA1629=3,Y1629=30),
AND(COUNTIF(Table9[MM Year],X1629),COUNTIF(Table13[Always 29-Day Months],AA1629),Y1629=30)),Y1629
-1,Y1629))</f>
        <v>1</v>
      </c>
      <c r="AA1629" s="45">
        <f>IFERROR(VALUE(W1629),VLOOKUP(W1629,MonthReplace[],2,0))</f>
        <v>0</v>
      </c>
      <c r="AB1629" s="45" t="e">
        <f>IF(COUNTIF(Table9[MM Year],X1629),VLOOKUP(AA1629,MonthSerial[],VLOOKUP(X1629,Table9[],3,0)+2,0),DATE(X1629,AA1629,0)-AC1629)</f>
        <v>#VALUE!</v>
      </c>
      <c r="AC1629" s="45" t="e">
        <f>IF(COUNTIF(Table9[MM Year],X1629),
VLOOKUP(X1629,Table9[],5,0),
DATE(X1629,1,0))</f>
        <v>#VALUE!</v>
      </c>
      <c r="AD1629" s="46" t="e">
        <f>IF(AA1629=0,DATE(YEAR(AC1629+1),7,16),
IF(V1629=0,IF(COUNTIF(Table9[MM Year],X1629),AC1629+AB1629+Z1629+15-DAY(AC1629+AB1629+Z1629+15)+16,AC1629+AB1629+Z1629-DAY(AC1629+AB1629+Z1629)+16),
IF(COUNTIF(Table9[MM Year],X1629),
IF(AC1629+AB1629+Z1629&lt;VLOOKUP(X1629,Table9[],7,0),AC1629
+AB1629+Z1629+VLOOKUP(X1629,Table9[],4,0),AC1629+AB1629+Z1629),AC1629
+AB1629+Z1629)))</f>
        <v>#VALUE!</v>
      </c>
      <c r="AE1629" s="42"/>
      <c r="AF1629" s="15" t="str">
        <f>IFERROR(IF(COUNTIF(Table9[MM Year],X1629),
IF(AD1629&lt;VLOOKUP(X1629,Table9[],7,0),AD1629
+VLOOKUP(X1629,Table9[],4,0),AD1629),AD1629
),"")</f>
        <v/>
      </c>
      <c r="AG1629" s="5"/>
      <c r="AH1629" s="5"/>
      <c r="AI1629" s="5"/>
      <c r="AJ1629" s="6"/>
      <c r="AK1629" s="6"/>
      <c r="AL1629" s="12" t="str">
        <f t="shared" si="257"/>
        <v/>
      </c>
      <c r="AM1629" s="5"/>
      <c r="AN1629" s="27" t="str">
        <f t="shared" si="258"/>
        <v/>
      </c>
      <c r="AO1629" s="5"/>
      <c r="AP1629" s="5"/>
      <c r="AQ1629" s="6"/>
      <c r="AR1629" s="12" t="str">
        <f t="shared" si="259"/>
        <v/>
      </c>
      <c r="AS1629" s="6"/>
      <c r="AT1629" s="5"/>
      <c r="AU1629" s="53"/>
      <c r="AV1629" s="53"/>
      <c r="AW1629" s="54"/>
      <c r="AX1629" s="15" t="str">
        <f t="shared" si="260"/>
        <v/>
      </c>
      <c r="AY1629" s="5"/>
      <c r="AZ1629" s="27" t="str">
        <f>IFERROR(VLOOKUP(AY1629,vlookup!A$2:I$331,2,FALSE),"")</f>
        <v/>
      </c>
      <c r="BA1629" s="27" t="str">
        <f>IFERROR(VLOOKUP(AY1629,vlookup!A$2:I$331,3,FALSE),"")</f>
        <v/>
      </c>
      <c r="BB1629" s="5"/>
      <c r="BC1629" s="27" t="str">
        <f>IFERROR(VLOOKUP(BB1629,vlookup!D$2:E$331,2,FALSE),"")</f>
        <v/>
      </c>
      <c r="BD1629" s="5"/>
      <c r="BE1629" s="27" t="str">
        <f t="shared" si="261"/>
        <v/>
      </c>
      <c r="BF1629" s="27" t="str">
        <f>IFERROR(VLOOKUP(BE1629,vlookup!G$2:I$331,2,FALSE),"")</f>
        <v/>
      </c>
      <c r="BG1629" s="27" t="str">
        <f>IFERROR(VLOOKUP(BE1629,vlookup!G$2:I$331,3,FALSE),"")</f>
        <v/>
      </c>
      <c r="BH1629" s="5"/>
      <c r="BI1629" s="6"/>
      <c r="BJ1629" s="6"/>
      <c r="BK1629" s="6"/>
      <c r="BL1629" s="6"/>
    </row>
    <row r="1630" spans="1:64">
      <c r="A1630" s="4"/>
      <c r="B1630" s="5"/>
      <c r="C1630" s="27" t="str">
        <f>IFERROR(VLOOKUP(B1630,vlookup!A$2:I$331,2,FALSE),"")</f>
        <v/>
      </c>
      <c r="D1630" s="27" t="str">
        <f>IFERROR(VLOOKUP(B1630,vlookup!A$2:I$331,3,FALSE),"")</f>
        <v/>
      </c>
      <c r="E1630" s="5"/>
      <c r="F1630" s="27" t="str">
        <f>IFERROR(VLOOKUP(E1630,vlookup!D$2:E$331,2,FALSE),"")</f>
        <v/>
      </c>
      <c r="G1630" s="5"/>
      <c r="H1630" s="27" t="str">
        <f t="shared" si="252"/>
        <v/>
      </c>
      <c r="I1630" s="27" t="str">
        <f>IFERROR(VLOOKUP(H1630,vlookup!G$2:I$331,2,FALSE),"")</f>
        <v/>
      </c>
      <c r="J1630" s="27" t="str">
        <f>IFERROR(VLOOKUP(H1630,vlookup!G$2:I$331,3,FALSE),"")</f>
        <v/>
      </c>
      <c r="K1630" s="5"/>
      <c r="L1630" s="6"/>
      <c r="M1630" s="6"/>
      <c r="N1630" s="6"/>
      <c r="O1630" s="6"/>
      <c r="P1630" s="6"/>
      <c r="Q1630" s="14" t="str">
        <f t="shared" si="253"/>
        <v/>
      </c>
      <c r="R1630" s="5"/>
      <c r="S1630" s="6"/>
      <c r="T1630" s="6"/>
      <c r="U1630" s="5"/>
      <c r="V1630" s="45">
        <f t="shared" si="254"/>
        <v>0</v>
      </c>
      <c r="W1630" s="45">
        <f t="shared" si="255"/>
        <v>0</v>
      </c>
      <c r="X1630" s="45" t="e">
        <f t="shared" si="256"/>
        <v>#VALUE!</v>
      </c>
      <c r="Y1630" s="45">
        <f>IFERROR(VALUE(V1630),VLOOKUP(V1630,DayReplace[],2,0))</f>
        <v>0</v>
      </c>
      <c r="Z1630" s="45">
        <f>IF(V1630=0,1,
IF(OR(AND(COUNTIF(Table12[Normal and Leap Years],X1630),AA1630=3,Y1630=30),
AND(COUNTIF(Table9[MM Year],X1630),COUNTIF(Table13[Always 29-Day Months],AA1630),Y1630=30)),Y1630
-1,Y1630))</f>
        <v>1</v>
      </c>
      <c r="AA1630" s="45">
        <f>IFERROR(VALUE(W1630),VLOOKUP(W1630,MonthReplace[],2,0))</f>
        <v>0</v>
      </c>
      <c r="AB1630" s="45" t="e">
        <f>IF(COUNTIF(Table9[MM Year],X1630),VLOOKUP(AA1630,MonthSerial[],VLOOKUP(X1630,Table9[],3,0)+2,0),DATE(X1630,AA1630,0)-AC1630)</f>
        <v>#VALUE!</v>
      </c>
      <c r="AC1630" s="45" t="e">
        <f>IF(COUNTIF(Table9[MM Year],X1630),
VLOOKUP(X1630,Table9[],5,0),
DATE(X1630,1,0))</f>
        <v>#VALUE!</v>
      </c>
      <c r="AD1630" s="46" t="e">
        <f>IF(AA1630=0,DATE(YEAR(AC1630+1),7,16),
IF(V1630=0,IF(COUNTIF(Table9[MM Year],X1630),AC1630+AB1630+Z1630+15-DAY(AC1630+AB1630+Z1630+15)+16,AC1630+AB1630+Z1630-DAY(AC1630+AB1630+Z1630)+16),
IF(COUNTIF(Table9[MM Year],X1630),
IF(AC1630+AB1630+Z1630&lt;VLOOKUP(X1630,Table9[],7,0),AC1630
+AB1630+Z1630+VLOOKUP(X1630,Table9[],4,0),AC1630+AB1630+Z1630),AC1630
+AB1630+Z1630)))</f>
        <v>#VALUE!</v>
      </c>
      <c r="AE1630" s="42"/>
      <c r="AF1630" s="15" t="str">
        <f>IFERROR(IF(COUNTIF(Table9[MM Year],X1630),
IF(AD1630&lt;VLOOKUP(X1630,Table9[],7,0),AD1630
+VLOOKUP(X1630,Table9[],4,0),AD1630),AD1630
),"")</f>
        <v/>
      </c>
      <c r="AG1630" s="5"/>
      <c r="AH1630" s="5"/>
      <c r="AI1630" s="5"/>
      <c r="AJ1630" s="6"/>
      <c r="AK1630" s="6"/>
      <c r="AL1630" s="12" t="str">
        <f t="shared" si="257"/>
        <v/>
      </c>
      <c r="AM1630" s="5"/>
      <c r="AN1630" s="27" t="str">
        <f t="shared" si="258"/>
        <v/>
      </c>
      <c r="AO1630" s="5"/>
      <c r="AP1630" s="5"/>
      <c r="AQ1630" s="6"/>
      <c r="AR1630" s="12" t="str">
        <f t="shared" si="259"/>
        <v/>
      </c>
      <c r="AS1630" s="6"/>
      <c r="AT1630" s="5"/>
      <c r="AU1630" s="53"/>
      <c r="AV1630" s="53"/>
      <c r="AW1630" s="54"/>
      <c r="AX1630" s="15" t="str">
        <f t="shared" si="260"/>
        <v/>
      </c>
      <c r="AY1630" s="5"/>
      <c r="AZ1630" s="27" t="str">
        <f>IFERROR(VLOOKUP(AY1630,vlookup!A$2:I$331,2,FALSE),"")</f>
        <v/>
      </c>
      <c r="BA1630" s="27" t="str">
        <f>IFERROR(VLOOKUP(AY1630,vlookup!A$2:I$331,3,FALSE),"")</f>
        <v/>
      </c>
      <c r="BB1630" s="5"/>
      <c r="BC1630" s="27" t="str">
        <f>IFERROR(VLOOKUP(BB1630,vlookup!D$2:E$331,2,FALSE),"")</f>
        <v/>
      </c>
      <c r="BD1630" s="5"/>
      <c r="BE1630" s="27" t="str">
        <f t="shared" si="261"/>
        <v/>
      </c>
      <c r="BF1630" s="27" t="str">
        <f>IFERROR(VLOOKUP(BE1630,vlookup!G$2:I$331,2,FALSE),"")</f>
        <v/>
      </c>
      <c r="BG1630" s="27" t="str">
        <f>IFERROR(VLOOKUP(BE1630,vlookup!G$2:I$331,3,FALSE),"")</f>
        <v/>
      </c>
      <c r="BH1630" s="5"/>
      <c r="BI1630" s="6"/>
      <c r="BJ1630" s="6"/>
      <c r="BK1630" s="6"/>
      <c r="BL1630" s="6"/>
    </row>
    <row r="1631" spans="1:64">
      <c r="A1631" s="4"/>
      <c r="B1631" s="5"/>
      <c r="C1631" s="27" t="str">
        <f>IFERROR(VLOOKUP(B1631,vlookup!A$2:I$331,2,FALSE),"")</f>
        <v/>
      </c>
      <c r="D1631" s="27" t="str">
        <f>IFERROR(VLOOKUP(B1631,vlookup!A$2:I$331,3,FALSE),"")</f>
        <v/>
      </c>
      <c r="E1631" s="5"/>
      <c r="F1631" s="27" t="str">
        <f>IFERROR(VLOOKUP(E1631,vlookup!D$2:E$331,2,FALSE),"")</f>
        <v/>
      </c>
      <c r="G1631" s="5"/>
      <c r="H1631" s="27" t="str">
        <f t="shared" si="252"/>
        <v/>
      </c>
      <c r="I1631" s="27" t="str">
        <f>IFERROR(VLOOKUP(H1631,vlookup!G$2:I$331,2,FALSE),"")</f>
        <v/>
      </c>
      <c r="J1631" s="27" t="str">
        <f>IFERROR(VLOOKUP(H1631,vlookup!G$2:I$331,3,FALSE),"")</f>
        <v/>
      </c>
      <c r="K1631" s="5"/>
      <c r="L1631" s="6"/>
      <c r="M1631" s="6"/>
      <c r="N1631" s="6"/>
      <c r="O1631" s="6"/>
      <c r="P1631" s="6"/>
      <c r="Q1631" s="14" t="str">
        <f t="shared" si="253"/>
        <v/>
      </c>
      <c r="R1631" s="5"/>
      <c r="S1631" s="6"/>
      <c r="T1631" s="6"/>
      <c r="U1631" s="5"/>
      <c r="V1631" s="45">
        <f t="shared" si="254"/>
        <v>0</v>
      </c>
      <c r="W1631" s="45">
        <f t="shared" si="255"/>
        <v>0</v>
      </c>
      <c r="X1631" s="45" t="e">
        <f t="shared" si="256"/>
        <v>#VALUE!</v>
      </c>
      <c r="Y1631" s="45">
        <f>IFERROR(VALUE(V1631),VLOOKUP(V1631,DayReplace[],2,0))</f>
        <v>0</v>
      </c>
      <c r="Z1631" s="45">
        <f>IF(V1631=0,1,
IF(OR(AND(COUNTIF(Table12[Normal and Leap Years],X1631),AA1631=3,Y1631=30),
AND(COUNTIF(Table9[MM Year],X1631),COUNTIF(Table13[Always 29-Day Months],AA1631),Y1631=30)),Y1631
-1,Y1631))</f>
        <v>1</v>
      </c>
      <c r="AA1631" s="45">
        <f>IFERROR(VALUE(W1631),VLOOKUP(W1631,MonthReplace[],2,0))</f>
        <v>0</v>
      </c>
      <c r="AB1631" s="45" t="e">
        <f>IF(COUNTIF(Table9[MM Year],X1631),VLOOKUP(AA1631,MonthSerial[],VLOOKUP(X1631,Table9[],3,0)+2,0),DATE(X1631,AA1631,0)-AC1631)</f>
        <v>#VALUE!</v>
      </c>
      <c r="AC1631" s="45" t="e">
        <f>IF(COUNTIF(Table9[MM Year],X1631),
VLOOKUP(X1631,Table9[],5,0),
DATE(X1631,1,0))</f>
        <v>#VALUE!</v>
      </c>
      <c r="AD1631" s="46" t="e">
        <f>IF(AA1631=0,DATE(YEAR(AC1631+1),7,16),
IF(V1631=0,IF(COUNTIF(Table9[MM Year],X1631),AC1631+AB1631+Z1631+15-DAY(AC1631+AB1631+Z1631+15)+16,AC1631+AB1631+Z1631-DAY(AC1631+AB1631+Z1631)+16),
IF(COUNTIF(Table9[MM Year],X1631),
IF(AC1631+AB1631+Z1631&lt;VLOOKUP(X1631,Table9[],7,0),AC1631
+AB1631+Z1631+VLOOKUP(X1631,Table9[],4,0),AC1631+AB1631+Z1631),AC1631
+AB1631+Z1631)))</f>
        <v>#VALUE!</v>
      </c>
      <c r="AE1631" s="42"/>
      <c r="AF1631" s="15" t="str">
        <f>IFERROR(IF(COUNTIF(Table9[MM Year],X1631),
IF(AD1631&lt;VLOOKUP(X1631,Table9[],7,0),AD1631
+VLOOKUP(X1631,Table9[],4,0),AD1631),AD1631
),"")</f>
        <v/>
      </c>
      <c r="AG1631" s="5"/>
      <c r="AH1631" s="5"/>
      <c r="AI1631" s="5"/>
      <c r="AJ1631" s="6"/>
      <c r="AK1631" s="6"/>
      <c r="AL1631" s="12" t="str">
        <f t="shared" si="257"/>
        <v/>
      </c>
      <c r="AM1631" s="5"/>
      <c r="AN1631" s="27" t="str">
        <f t="shared" si="258"/>
        <v/>
      </c>
      <c r="AO1631" s="5"/>
      <c r="AP1631" s="5"/>
      <c r="AQ1631" s="6"/>
      <c r="AR1631" s="12" t="str">
        <f t="shared" si="259"/>
        <v/>
      </c>
      <c r="AS1631" s="6"/>
      <c r="AT1631" s="5"/>
      <c r="AU1631" s="53"/>
      <c r="AV1631" s="53"/>
      <c r="AW1631" s="54"/>
      <c r="AX1631" s="15" t="str">
        <f t="shared" si="260"/>
        <v/>
      </c>
      <c r="AY1631" s="5"/>
      <c r="AZ1631" s="27" t="str">
        <f>IFERROR(VLOOKUP(AY1631,vlookup!A$2:I$331,2,FALSE),"")</f>
        <v/>
      </c>
      <c r="BA1631" s="27" t="str">
        <f>IFERROR(VLOOKUP(AY1631,vlookup!A$2:I$331,3,FALSE),"")</f>
        <v/>
      </c>
      <c r="BB1631" s="5"/>
      <c r="BC1631" s="27" t="str">
        <f>IFERROR(VLOOKUP(BB1631,vlookup!D$2:E$331,2,FALSE),"")</f>
        <v/>
      </c>
      <c r="BD1631" s="5"/>
      <c r="BE1631" s="27" t="str">
        <f t="shared" si="261"/>
        <v/>
      </c>
      <c r="BF1631" s="27" t="str">
        <f>IFERROR(VLOOKUP(BE1631,vlookup!G$2:I$331,2,FALSE),"")</f>
        <v/>
      </c>
      <c r="BG1631" s="27" t="str">
        <f>IFERROR(VLOOKUP(BE1631,vlookup!G$2:I$331,3,FALSE),"")</f>
        <v/>
      </c>
      <c r="BH1631" s="5"/>
      <c r="BI1631" s="6"/>
      <c r="BJ1631" s="6"/>
      <c r="BK1631" s="6"/>
      <c r="BL1631" s="6"/>
    </row>
    <row r="1632" spans="1:64">
      <c r="A1632" s="4"/>
      <c r="B1632" s="5"/>
      <c r="C1632" s="27" t="str">
        <f>IFERROR(VLOOKUP(B1632,vlookup!A$2:I$331,2,FALSE),"")</f>
        <v/>
      </c>
      <c r="D1632" s="27" t="str">
        <f>IFERROR(VLOOKUP(B1632,vlookup!A$2:I$331,3,FALSE),"")</f>
        <v/>
      </c>
      <c r="E1632" s="5"/>
      <c r="F1632" s="27" t="str">
        <f>IFERROR(VLOOKUP(E1632,vlookup!D$2:E$331,2,FALSE),"")</f>
        <v/>
      </c>
      <c r="G1632" s="5"/>
      <c r="H1632" s="27" t="str">
        <f t="shared" si="252"/>
        <v/>
      </c>
      <c r="I1632" s="27" t="str">
        <f>IFERROR(VLOOKUP(H1632,vlookup!G$2:I$331,2,FALSE),"")</f>
        <v/>
      </c>
      <c r="J1632" s="27" t="str">
        <f>IFERROR(VLOOKUP(H1632,vlookup!G$2:I$331,3,FALSE),"")</f>
        <v/>
      </c>
      <c r="K1632" s="5"/>
      <c r="L1632" s="6"/>
      <c r="M1632" s="6"/>
      <c r="N1632" s="6"/>
      <c r="O1632" s="6"/>
      <c r="P1632" s="6"/>
      <c r="Q1632" s="14" t="str">
        <f t="shared" si="253"/>
        <v/>
      </c>
      <c r="R1632" s="5"/>
      <c r="S1632" s="6"/>
      <c r="T1632" s="6"/>
      <c r="U1632" s="5"/>
      <c r="V1632" s="45">
        <f t="shared" si="254"/>
        <v>0</v>
      </c>
      <c r="W1632" s="45">
        <f t="shared" si="255"/>
        <v>0</v>
      </c>
      <c r="X1632" s="45" t="e">
        <f t="shared" si="256"/>
        <v>#VALUE!</v>
      </c>
      <c r="Y1632" s="45">
        <f>IFERROR(VALUE(V1632),VLOOKUP(V1632,DayReplace[],2,0))</f>
        <v>0</v>
      </c>
      <c r="Z1632" s="45">
        <f>IF(V1632=0,1,
IF(OR(AND(COUNTIF(Table12[Normal and Leap Years],X1632),AA1632=3,Y1632=30),
AND(COUNTIF(Table9[MM Year],X1632),COUNTIF(Table13[Always 29-Day Months],AA1632),Y1632=30)),Y1632
-1,Y1632))</f>
        <v>1</v>
      </c>
      <c r="AA1632" s="45">
        <f>IFERROR(VALUE(W1632),VLOOKUP(W1632,MonthReplace[],2,0))</f>
        <v>0</v>
      </c>
      <c r="AB1632" s="45" t="e">
        <f>IF(COUNTIF(Table9[MM Year],X1632),VLOOKUP(AA1632,MonthSerial[],VLOOKUP(X1632,Table9[],3,0)+2,0),DATE(X1632,AA1632,0)-AC1632)</f>
        <v>#VALUE!</v>
      </c>
      <c r="AC1632" s="45" t="e">
        <f>IF(COUNTIF(Table9[MM Year],X1632),
VLOOKUP(X1632,Table9[],5,0),
DATE(X1632,1,0))</f>
        <v>#VALUE!</v>
      </c>
      <c r="AD1632" s="46" t="e">
        <f>IF(AA1632=0,DATE(YEAR(AC1632+1),7,16),
IF(V1632=0,IF(COUNTIF(Table9[MM Year],X1632),AC1632+AB1632+Z1632+15-DAY(AC1632+AB1632+Z1632+15)+16,AC1632+AB1632+Z1632-DAY(AC1632+AB1632+Z1632)+16),
IF(COUNTIF(Table9[MM Year],X1632),
IF(AC1632+AB1632+Z1632&lt;VLOOKUP(X1632,Table9[],7,0),AC1632
+AB1632+Z1632+VLOOKUP(X1632,Table9[],4,0),AC1632+AB1632+Z1632),AC1632
+AB1632+Z1632)))</f>
        <v>#VALUE!</v>
      </c>
      <c r="AE1632" s="42"/>
      <c r="AF1632" s="15" t="str">
        <f>IFERROR(IF(COUNTIF(Table9[MM Year],X1632),
IF(AD1632&lt;VLOOKUP(X1632,Table9[],7,0),AD1632
+VLOOKUP(X1632,Table9[],4,0),AD1632),AD1632
),"")</f>
        <v/>
      </c>
      <c r="AG1632" s="5"/>
      <c r="AH1632" s="5"/>
      <c r="AI1632" s="5"/>
      <c r="AJ1632" s="6"/>
      <c r="AK1632" s="6"/>
      <c r="AL1632" s="12" t="str">
        <f t="shared" si="257"/>
        <v/>
      </c>
      <c r="AM1632" s="5"/>
      <c r="AN1632" s="27" t="str">
        <f t="shared" si="258"/>
        <v/>
      </c>
      <c r="AO1632" s="5"/>
      <c r="AP1632" s="5"/>
      <c r="AQ1632" s="6"/>
      <c r="AR1632" s="12" t="str">
        <f t="shared" si="259"/>
        <v/>
      </c>
      <c r="AS1632" s="6"/>
      <c r="AT1632" s="5"/>
      <c r="AU1632" s="53"/>
      <c r="AV1632" s="53"/>
      <c r="AW1632" s="54"/>
      <c r="AX1632" s="15" t="str">
        <f t="shared" si="260"/>
        <v/>
      </c>
      <c r="AY1632" s="5"/>
      <c r="AZ1632" s="27" t="str">
        <f>IFERROR(VLOOKUP(AY1632,vlookup!A$2:I$331,2,FALSE),"")</f>
        <v/>
      </c>
      <c r="BA1632" s="27" t="str">
        <f>IFERROR(VLOOKUP(AY1632,vlookup!A$2:I$331,3,FALSE),"")</f>
        <v/>
      </c>
      <c r="BB1632" s="5"/>
      <c r="BC1632" s="27" t="str">
        <f>IFERROR(VLOOKUP(BB1632,vlookup!D$2:E$331,2,FALSE),"")</f>
        <v/>
      </c>
      <c r="BD1632" s="5"/>
      <c r="BE1632" s="27" t="str">
        <f t="shared" si="261"/>
        <v/>
      </c>
      <c r="BF1632" s="27" t="str">
        <f>IFERROR(VLOOKUP(BE1632,vlookup!G$2:I$331,2,FALSE),"")</f>
        <v/>
      </c>
      <c r="BG1632" s="27" t="str">
        <f>IFERROR(VLOOKUP(BE1632,vlookup!G$2:I$331,3,FALSE),"")</f>
        <v/>
      </c>
      <c r="BH1632" s="5"/>
      <c r="BI1632" s="6"/>
      <c r="BJ1632" s="6"/>
      <c r="BK1632" s="6"/>
      <c r="BL1632" s="6"/>
    </row>
    <row r="1633" spans="1:64">
      <c r="A1633" s="4"/>
      <c r="B1633" s="5"/>
      <c r="C1633" s="27" t="str">
        <f>IFERROR(VLOOKUP(B1633,vlookup!A$2:I$331,2,FALSE),"")</f>
        <v/>
      </c>
      <c r="D1633" s="27" t="str">
        <f>IFERROR(VLOOKUP(B1633,vlookup!A$2:I$331,3,FALSE),"")</f>
        <v/>
      </c>
      <c r="E1633" s="5"/>
      <c r="F1633" s="27" t="str">
        <f>IFERROR(VLOOKUP(E1633,vlookup!D$2:E$331,2,FALSE),"")</f>
        <v/>
      </c>
      <c r="G1633" s="5"/>
      <c r="H1633" s="27" t="str">
        <f t="shared" si="252"/>
        <v/>
      </c>
      <c r="I1633" s="27" t="str">
        <f>IFERROR(VLOOKUP(H1633,vlookup!G$2:I$331,2,FALSE),"")</f>
        <v/>
      </c>
      <c r="J1633" s="27" t="str">
        <f>IFERROR(VLOOKUP(H1633,vlookup!G$2:I$331,3,FALSE),"")</f>
        <v/>
      </c>
      <c r="K1633" s="5"/>
      <c r="L1633" s="6"/>
      <c r="M1633" s="6"/>
      <c r="N1633" s="6"/>
      <c r="O1633" s="6"/>
      <c r="P1633" s="6"/>
      <c r="Q1633" s="14" t="str">
        <f t="shared" si="253"/>
        <v/>
      </c>
      <c r="R1633" s="5"/>
      <c r="S1633" s="6"/>
      <c r="T1633" s="6"/>
      <c r="U1633" s="5"/>
      <c r="V1633" s="45">
        <f t="shared" si="254"/>
        <v>0</v>
      </c>
      <c r="W1633" s="45">
        <f t="shared" si="255"/>
        <v>0</v>
      </c>
      <c r="X1633" s="45" t="e">
        <f t="shared" si="256"/>
        <v>#VALUE!</v>
      </c>
      <c r="Y1633" s="45">
        <f>IFERROR(VALUE(V1633),VLOOKUP(V1633,DayReplace[],2,0))</f>
        <v>0</v>
      </c>
      <c r="Z1633" s="45">
        <f>IF(V1633=0,1,
IF(OR(AND(COUNTIF(Table12[Normal and Leap Years],X1633),AA1633=3,Y1633=30),
AND(COUNTIF(Table9[MM Year],X1633),COUNTIF(Table13[Always 29-Day Months],AA1633),Y1633=30)),Y1633
-1,Y1633))</f>
        <v>1</v>
      </c>
      <c r="AA1633" s="45">
        <f>IFERROR(VALUE(W1633),VLOOKUP(W1633,MonthReplace[],2,0))</f>
        <v>0</v>
      </c>
      <c r="AB1633" s="45" t="e">
        <f>IF(COUNTIF(Table9[MM Year],X1633),VLOOKUP(AA1633,MonthSerial[],VLOOKUP(X1633,Table9[],3,0)+2,0),DATE(X1633,AA1633,0)-AC1633)</f>
        <v>#VALUE!</v>
      </c>
      <c r="AC1633" s="45" t="e">
        <f>IF(COUNTIF(Table9[MM Year],X1633),
VLOOKUP(X1633,Table9[],5,0),
DATE(X1633,1,0))</f>
        <v>#VALUE!</v>
      </c>
      <c r="AD1633" s="46" t="e">
        <f>IF(AA1633=0,DATE(YEAR(AC1633+1),7,16),
IF(V1633=0,IF(COUNTIF(Table9[MM Year],X1633),AC1633+AB1633+Z1633+15-DAY(AC1633+AB1633+Z1633+15)+16,AC1633+AB1633+Z1633-DAY(AC1633+AB1633+Z1633)+16),
IF(COUNTIF(Table9[MM Year],X1633),
IF(AC1633+AB1633+Z1633&lt;VLOOKUP(X1633,Table9[],7,0),AC1633
+AB1633+Z1633+VLOOKUP(X1633,Table9[],4,0),AC1633+AB1633+Z1633),AC1633
+AB1633+Z1633)))</f>
        <v>#VALUE!</v>
      </c>
      <c r="AE1633" s="42"/>
      <c r="AF1633" s="15" t="str">
        <f>IFERROR(IF(COUNTIF(Table9[MM Year],X1633),
IF(AD1633&lt;VLOOKUP(X1633,Table9[],7,0),AD1633
+VLOOKUP(X1633,Table9[],4,0),AD1633),AD1633
),"")</f>
        <v/>
      </c>
      <c r="AG1633" s="5"/>
      <c r="AH1633" s="5"/>
      <c r="AI1633" s="5"/>
      <c r="AJ1633" s="6"/>
      <c r="AK1633" s="6"/>
      <c r="AL1633" s="12" t="str">
        <f t="shared" si="257"/>
        <v/>
      </c>
      <c r="AM1633" s="5"/>
      <c r="AN1633" s="27" t="str">
        <f t="shared" si="258"/>
        <v/>
      </c>
      <c r="AO1633" s="5"/>
      <c r="AP1633" s="5"/>
      <c r="AQ1633" s="6"/>
      <c r="AR1633" s="12" t="str">
        <f t="shared" si="259"/>
        <v/>
      </c>
      <c r="AS1633" s="6"/>
      <c r="AT1633" s="5"/>
      <c r="AU1633" s="53"/>
      <c r="AV1633" s="53"/>
      <c r="AW1633" s="54"/>
      <c r="AX1633" s="15" t="str">
        <f t="shared" si="260"/>
        <v/>
      </c>
      <c r="AY1633" s="5"/>
      <c r="AZ1633" s="27" t="str">
        <f>IFERROR(VLOOKUP(AY1633,vlookup!A$2:I$331,2,FALSE),"")</f>
        <v/>
      </c>
      <c r="BA1633" s="27" t="str">
        <f>IFERROR(VLOOKUP(AY1633,vlookup!A$2:I$331,3,FALSE),"")</f>
        <v/>
      </c>
      <c r="BB1633" s="5"/>
      <c r="BC1633" s="27" t="str">
        <f>IFERROR(VLOOKUP(BB1633,vlookup!D$2:E$331,2,FALSE),"")</f>
        <v/>
      </c>
      <c r="BD1633" s="5"/>
      <c r="BE1633" s="27" t="str">
        <f t="shared" si="261"/>
        <v/>
      </c>
      <c r="BF1633" s="27" t="str">
        <f>IFERROR(VLOOKUP(BE1633,vlookup!G$2:I$331,2,FALSE),"")</f>
        <v/>
      </c>
      <c r="BG1633" s="27" t="str">
        <f>IFERROR(VLOOKUP(BE1633,vlookup!G$2:I$331,3,FALSE),"")</f>
        <v/>
      </c>
      <c r="BH1633" s="5"/>
      <c r="BI1633" s="6"/>
      <c r="BJ1633" s="6"/>
      <c r="BK1633" s="6"/>
      <c r="BL1633" s="6"/>
    </row>
    <row r="1634" spans="1:64">
      <c r="A1634" s="4"/>
      <c r="B1634" s="5"/>
      <c r="C1634" s="27" t="str">
        <f>IFERROR(VLOOKUP(B1634,vlookup!A$2:I$331,2,FALSE),"")</f>
        <v/>
      </c>
      <c r="D1634" s="27" t="str">
        <f>IFERROR(VLOOKUP(B1634,vlookup!A$2:I$331,3,FALSE),"")</f>
        <v/>
      </c>
      <c r="E1634" s="5"/>
      <c r="F1634" s="27" t="str">
        <f>IFERROR(VLOOKUP(E1634,vlookup!D$2:E$331,2,FALSE),"")</f>
        <v/>
      </c>
      <c r="G1634" s="5"/>
      <c r="H1634" s="27" t="str">
        <f t="shared" si="252"/>
        <v/>
      </c>
      <c r="I1634" s="27" t="str">
        <f>IFERROR(VLOOKUP(H1634,vlookup!G$2:I$331,2,FALSE),"")</f>
        <v/>
      </c>
      <c r="J1634" s="27" t="str">
        <f>IFERROR(VLOOKUP(H1634,vlookup!G$2:I$331,3,FALSE),"")</f>
        <v/>
      </c>
      <c r="K1634" s="5"/>
      <c r="L1634" s="6"/>
      <c r="M1634" s="6"/>
      <c r="N1634" s="6"/>
      <c r="O1634" s="6"/>
      <c r="P1634" s="6"/>
      <c r="Q1634" s="14" t="str">
        <f t="shared" si="253"/>
        <v/>
      </c>
      <c r="R1634" s="5"/>
      <c r="S1634" s="6"/>
      <c r="T1634" s="6"/>
      <c r="U1634" s="5"/>
      <c r="V1634" s="45">
        <f t="shared" si="254"/>
        <v>0</v>
      </c>
      <c r="W1634" s="45">
        <f t="shared" si="255"/>
        <v>0</v>
      </c>
      <c r="X1634" s="45" t="e">
        <f t="shared" si="256"/>
        <v>#VALUE!</v>
      </c>
      <c r="Y1634" s="45">
        <f>IFERROR(VALUE(V1634),VLOOKUP(V1634,DayReplace[],2,0))</f>
        <v>0</v>
      </c>
      <c r="Z1634" s="45">
        <f>IF(V1634=0,1,
IF(OR(AND(COUNTIF(Table12[Normal and Leap Years],X1634),AA1634=3,Y1634=30),
AND(COUNTIF(Table9[MM Year],X1634),COUNTIF(Table13[Always 29-Day Months],AA1634),Y1634=30)),Y1634
-1,Y1634))</f>
        <v>1</v>
      </c>
      <c r="AA1634" s="45">
        <f>IFERROR(VALUE(W1634),VLOOKUP(W1634,MonthReplace[],2,0))</f>
        <v>0</v>
      </c>
      <c r="AB1634" s="45" t="e">
        <f>IF(COUNTIF(Table9[MM Year],X1634),VLOOKUP(AA1634,MonthSerial[],VLOOKUP(X1634,Table9[],3,0)+2,0),DATE(X1634,AA1634,0)-AC1634)</f>
        <v>#VALUE!</v>
      </c>
      <c r="AC1634" s="45" t="e">
        <f>IF(COUNTIF(Table9[MM Year],X1634),
VLOOKUP(X1634,Table9[],5,0),
DATE(X1634,1,0))</f>
        <v>#VALUE!</v>
      </c>
      <c r="AD1634" s="46" t="e">
        <f>IF(AA1634=0,DATE(YEAR(AC1634+1),7,16),
IF(V1634=0,IF(COUNTIF(Table9[MM Year],X1634),AC1634+AB1634+Z1634+15-DAY(AC1634+AB1634+Z1634+15)+16,AC1634+AB1634+Z1634-DAY(AC1634+AB1634+Z1634)+16),
IF(COUNTIF(Table9[MM Year],X1634),
IF(AC1634+AB1634+Z1634&lt;VLOOKUP(X1634,Table9[],7,0),AC1634
+AB1634+Z1634+VLOOKUP(X1634,Table9[],4,0),AC1634+AB1634+Z1634),AC1634
+AB1634+Z1634)))</f>
        <v>#VALUE!</v>
      </c>
      <c r="AE1634" s="42"/>
      <c r="AF1634" s="15" t="str">
        <f>IFERROR(IF(COUNTIF(Table9[MM Year],X1634),
IF(AD1634&lt;VLOOKUP(X1634,Table9[],7,0),AD1634
+VLOOKUP(X1634,Table9[],4,0),AD1634),AD1634
),"")</f>
        <v/>
      </c>
      <c r="AG1634" s="5"/>
      <c r="AH1634" s="5"/>
      <c r="AI1634" s="5"/>
      <c r="AJ1634" s="6"/>
      <c r="AK1634" s="6"/>
      <c r="AL1634" s="12" t="str">
        <f t="shared" si="257"/>
        <v/>
      </c>
      <c r="AM1634" s="5"/>
      <c r="AN1634" s="27" t="str">
        <f t="shared" si="258"/>
        <v/>
      </c>
      <c r="AO1634" s="5"/>
      <c r="AP1634" s="5"/>
      <c r="AQ1634" s="6"/>
      <c r="AR1634" s="12" t="str">
        <f t="shared" si="259"/>
        <v/>
      </c>
      <c r="AS1634" s="6"/>
      <c r="AT1634" s="5"/>
      <c r="AU1634" s="53"/>
      <c r="AV1634" s="53"/>
      <c r="AW1634" s="54"/>
      <c r="AX1634" s="15" t="str">
        <f t="shared" si="260"/>
        <v/>
      </c>
      <c r="AY1634" s="5"/>
      <c r="AZ1634" s="27" t="str">
        <f>IFERROR(VLOOKUP(AY1634,vlookup!A$2:I$331,2,FALSE),"")</f>
        <v/>
      </c>
      <c r="BA1634" s="27" t="str">
        <f>IFERROR(VLOOKUP(AY1634,vlookup!A$2:I$331,3,FALSE),"")</f>
        <v/>
      </c>
      <c r="BB1634" s="5"/>
      <c r="BC1634" s="27" t="str">
        <f>IFERROR(VLOOKUP(BB1634,vlookup!D$2:E$331,2,FALSE),"")</f>
        <v/>
      </c>
      <c r="BD1634" s="5"/>
      <c r="BE1634" s="27" t="str">
        <f t="shared" si="261"/>
        <v/>
      </c>
      <c r="BF1634" s="27" t="str">
        <f>IFERROR(VLOOKUP(BE1634,vlookup!G$2:I$331,2,FALSE),"")</f>
        <v/>
      </c>
      <c r="BG1634" s="27" t="str">
        <f>IFERROR(VLOOKUP(BE1634,vlookup!G$2:I$331,3,FALSE),"")</f>
        <v/>
      </c>
      <c r="BH1634" s="5"/>
      <c r="BI1634" s="6"/>
      <c r="BJ1634" s="6"/>
      <c r="BK1634" s="6"/>
      <c r="BL1634" s="6"/>
    </row>
    <row r="1635" spans="1:64">
      <c r="A1635" s="4"/>
      <c r="B1635" s="5"/>
      <c r="C1635" s="27" t="str">
        <f>IFERROR(VLOOKUP(B1635,vlookup!A$2:I$331,2,FALSE),"")</f>
        <v/>
      </c>
      <c r="D1635" s="27" t="str">
        <f>IFERROR(VLOOKUP(B1635,vlookup!A$2:I$331,3,FALSE),"")</f>
        <v/>
      </c>
      <c r="E1635" s="5"/>
      <c r="F1635" s="27" t="str">
        <f>IFERROR(VLOOKUP(E1635,vlookup!D$2:E$331,2,FALSE),"")</f>
        <v/>
      </c>
      <c r="G1635" s="5"/>
      <c r="H1635" s="27" t="str">
        <f t="shared" si="252"/>
        <v/>
      </c>
      <c r="I1635" s="27" t="str">
        <f>IFERROR(VLOOKUP(H1635,vlookup!G$2:I$331,2,FALSE),"")</f>
        <v/>
      </c>
      <c r="J1635" s="27" t="str">
        <f>IFERROR(VLOOKUP(H1635,vlookup!G$2:I$331,3,FALSE),"")</f>
        <v/>
      </c>
      <c r="K1635" s="5"/>
      <c r="L1635" s="6"/>
      <c r="M1635" s="6"/>
      <c r="N1635" s="6"/>
      <c r="O1635" s="6"/>
      <c r="P1635" s="6"/>
      <c r="Q1635" s="14" t="str">
        <f t="shared" si="253"/>
        <v/>
      </c>
      <c r="R1635" s="5"/>
      <c r="S1635" s="6"/>
      <c r="T1635" s="6"/>
      <c r="U1635" s="5"/>
      <c r="V1635" s="45">
        <f t="shared" si="254"/>
        <v>0</v>
      </c>
      <c r="W1635" s="45">
        <f t="shared" si="255"/>
        <v>0</v>
      </c>
      <c r="X1635" s="45" t="e">
        <f t="shared" si="256"/>
        <v>#VALUE!</v>
      </c>
      <c r="Y1635" s="45">
        <f>IFERROR(VALUE(V1635),VLOOKUP(V1635,DayReplace[],2,0))</f>
        <v>0</v>
      </c>
      <c r="Z1635" s="45">
        <f>IF(V1635=0,1,
IF(OR(AND(COUNTIF(Table12[Normal and Leap Years],X1635),AA1635=3,Y1635=30),
AND(COUNTIF(Table9[MM Year],X1635),COUNTIF(Table13[Always 29-Day Months],AA1635),Y1635=30)),Y1635
-1,Y1635))</f>
        <v>1</v>
      </c>
      <c r="AA1635" s="45">
        <f>IFERROR(VALUE(W1635),VLOOKUP(W1635,MonthReplace[],2,0))</f>
        <v>0</v>
      </c>
      <c r="AB1635" s="45" t="e">
        <f>IF(COUNTIF(Table9[MM Year],X1635),VLOOKUP(AA1635,MonthSerial[],VLOOKUP(X1635,Table9[],3,0)+2,0),DATE(X1635,AA1635,0)-AC1635)</f>
        <v>#VALUE!</v>
      </c>
      <c r="AC1635" s="45" t="e">
        <f>IF(COUNTIF(Table9[MM Year],X1635),
VLOOKUP(X1635,Table9[],5,0),
DATE(X1635,1,0))</f>
        <v>#VALUE!</v>
      </c>
      <c r="AD1635" s="46" t="e">
        <f>IF(AA1635=0,DATE(YEAR(AC1635+1),7,16),
IF(V1635=0,IF(COUNTIF(Table9[MM Year],X1635),AC1635+AB1635+Z1635+15-DAY(AC1635+AB1635+Z1635+15)+16,AC1635+AB1635+Z1635-DAY(AC1635+AB1635+Z1635)+16),
IF(COUNTIF(Table9[MM Year],X1635),
IF(AC1635+AB1635+Z1635&lt;VLOOKUP(X1635,Table9[],7,0),AC1635
+AB1635+Z1635+VLOOKUP(X1635,Table9[],4,0),AC1635+AB1635+Z1635),AC1635
+AB1635+Z1635)))</f>
        <v>#VALUE!</v>
      </c>
      <c r="AE1635" s="42"/>
      <c r="AF1635" s="15" t="str">
        <f>IFERROR(IF(COUNTIF(Table9[MM Year],X1635),
IF(AD1635&lt;VLOOKUP(X1635,Table9[],7,0),AD1635
+VLOOKUP(X1635,Table9[],4,0),AD1635),AD1635
),"")</f>
        <v/>
      </c>
      <c r="AG1635" s="5"/>
      <c r="AH1635" s="5"/>
      <c r="AI1635" s="5"/>
      <c r="AJ1635" s="6"/>
      <c r="AK1635" s="6"/>
      <c r="AL1635" s="12" t="str">
        <f t="shared" si="257"/>
        <v/>
      </c>
      <c r="AM1635" s="5"/>
      <c r="AN1635" s="27" t="str">
        <f t="shared" si="258"/>
        <v/>
      </c>
      <c r="AO1635" s="5"/>
      <c r="AP1635" s="5"/>
      <c r="AQ1635" s="6"/>
      <c r="AR1635" s="12" t="str">
        <f t="shared" si="259"/>
        <v/>
      </c>
      <c r="AS1635" s="6"/>
      <c r="AT1635" s="5"/>
      <c r="AU1635" s="53"/>
      <c r="AV1635" s="53"/>
      <c r="AW1635" s="54"/>
      <c r="AX1635" s="15" t="str">
        <f t="shared" si="260"/>
        <v/>
      </c>
      <c r="AY1635" s="5"/>
      <c r="AZ1635" s="27" t="str">
        <f>IFERROR(VLOOKUP(AY1635,vlookup!A$2:I$331,2,FALSE),"")</f>
        <v/>
      </c>
      <c r="BA1635" s="27" t="str">
        <f>IFERROR(VLOOKUP(AY1635,vlookup!A$2:I$331,3,FALSE),"")</f>
        <v/>
      </c>
      <c r="BB1635" s="5"/>
      <c r="BC1635" s="27" t="str">
        <f>IFERROR(VLOOKUP(BB1635,vlookup!D$2:E$331,2,FALSE),"")</f>
        <v/>
      </c>
      <c r="BD1635" s="5"/>
      <c r="BE1635" s="27" t="str">
        <f t="shared" si="261"/>
        <v/>
      </c>
      <c r="BF1635" s="27" t="str">
        <f>IFERROR(VLOOKUP(BE1635,vlookup!G$2:I$331,2,FALSE),"")</f>
        <v/>
      </c>
      <c r="BG1635" s="27" t="str">
        <f>IFERROR(VLOOKUP(BE1635,vlookup!G$2:I$331,3,FALSE),"")</f>
        <v/>
      </c>
      <c r="BH1635" s="5"/>
      <c r="BI1635" s="6"/>
      <c r="BJ1635" s="6"/>
      <c r="BK1635" s="6"/>
      <c r="BL1635" s="6"/>
    </row>
    <row r="1636" spans="1:64">
      <c r="A1636" s="4"/>
      <c r="B1636" s="5"/>
      <c r="C1636" s="27" t="str">
        <f>IFERROR(VLOOKUP(B1636,vlookup!A$2:I$331,2,FALSE),"")</f>
        <v/>
      </c>
      <c r="D1636" s="27" t="str">
        <f>IFERROR(VLOOKUP(B1636,vlookup!A$2:I$331,3,FALSE),"")</f>
        <v/>
      </c>
      <c r="E1636" s="5"/>
      <c r="F1636" s="27" t="str">
        <f>IFERROR(VLOOKUP(E1636,vlookup!D$2:E$331,2,FALSE),"")</f>
        <v/>
      </c>
      <c r="G1636" s="5"/>
      <c r="H1636" s="27" t="str">
        <f t="shared" si="252"/>
        <v/>
      </c>
      <c r="I1636" s="27" t="str">
        <f>IFERROR(VLOOKUP(H1636,vlookup!G$2:I$331,2,FALSE),"")</f>
        <v/>
      </c>
      <c r="J1636" s="27" t="str">
        <f>IFERROR(VLOOKUP(H1636,vlookup!G$2:I$331,3,FALSE),"")</f>
        <v/>
      </c>
      <c r="K1636" s="5"/>
      <c r="L1636" s="6"/>
      <c r="M1636" s="6"/>
      <c r="N1636" s="6"/>
      <c r="O1636" s="6"/>
      <c r="P1636" s="6"/>
      <c r="Q1636" s="14" t="str">
        <f t="shared" si="253"/>
        <v/>
      </c>
      <c r="R1636" s="5"/>
      <c r="S1636" s="6"/>
      <c r="T1636" s="6"/>
      <c r="U1636" s="5"/>
      <c r="V1636" s="45">
        <f t="shared" si="254"/>
        <v>0</v>
      </c>
      <c r="W1636" s="45">
        <f t="shared" si="255"/>
        <v>0</v>
      </c>
      <c r="X1636" s="45" t="e">
        <f t="shared" si="256"/>
        <v>#VALUE!</v>
      </c>
      <c r="Y1636" s="45">
        <f>IFERROR(VALUE(V1636),VLOOKUP(V1636,DayReplace[],2,0))</f>
        <v>0</v>
      </c>
      <c r="Z1636" s="45">
        <f>IF(V1636=0,1,
IF(OR(AND(COUNTIF(Table12[Normal and Leap Years],X1636),AA1636=3,Y1636=30),
AND(COUNTIF(Table9[MM Year],X1636),COUNTIF(Table13[Always 29-Day Months],AA1636),Y1636=30)),Y1636
-1,Y1636))</f>
        <v>1</v>
      </c>
      <c r="AA1636" s="45">
        <f>IFERROR(VALUE(W1636),VLOOKUP(W1636,MonthReplace[],2,0))</f>
        <v>0</v>
      </c>
      <c r="AB1636" s="45" t="e">
        <f>IF(COUNTIF(Table9[MM Year],X1636),VLOOKUP(AA1636,MonthSerial[],VLOOKUP(X1636,Table9[],3,0)+2,0),DATE(X1636,AA1636,0)-AC1636)</f>
        <v>#VALUE!</v>
      </c>
      <c r="AC1636" s="45" t="e">
        <f>IF(COUNTIF(Table9[MM Year],X1636),
VLOOKUP(X1636,Table9[],5,0),
DATE(X1636,1,0))</f>
        <v>#VALUE!</v>
      </c>
      <c r="AD1636" s="46" t="e">
        <f>IF(AA1636=0,DATE(YEAR(AC1636+1),7,16),
IF(V1636=0,IF(COUNTIF(Table9[MM Year],X1636),AC1636+AB1636+Z1636+15-DAY(AC1636+AB1636+Z1636+15)+16,AC1636+AB1636+Z1636-DAY(AC1636+AB1636+Z1636)+16),
IF(COUNTIF(Table9[MM Year],X1636),
IF(AC1636+AB1636+Z1636&lt;VLOOKUP(X1636,Table9[],7,0),AC1636
+AB1636+Z1636+VLOOKUP(X1636,Table9[],4,0),AC1636+AB1636+Z1636),AC1636
+AB1636+Z1636)))</f>
        <v>#VALUE!</v>
      </c>
      <c r="AE1636" s="42"/>
      <c r="AF1636" s="15" t="str">
        <f>IFERROR(IF(COUNTIF(Table9[MM Year],X1636),
IF(AD1636&lt;VLOOKUP(X1636,Table9[],7,0),AD1636
+VLOOKUP(X1636,Table9[],4,0),AD1636),AD1636
),"")</f>
        <v/>
      </c>
      <c r="AG1636" s="5"/>
      <c r="AH1636" s="5"/>
      <c r="AI1636" s="5"/>
      <c r="AJ1636" s="6"/>
      <c r="AK1636" s="6"/>
      <c r="AL1636" s="12" t="str">
        <f t="shared" si="257"/>
        <v/>
      </c>
      <c r="AM1636" s="5"/>
      <c r="AN1636" s="27" t="str">
        <f t="shared" si="258"/>
        <v/>
      </c>
      <c r="AO1636" s="5"/>
      <c r="AP1636" s="5"/>
      <c r="AQ1636" s="6"/>
      <c r="AR1636" s="12" t="str">
        <f t="shared" si="259"/>
        <v/>
      </c>
      <c r="AS1636" s="6"/>
      <c r="AT1636" s="5"/>
      <c r="AU1636" s="53"/>
      <c r="AV1636" s="53"/>
      <c r="AW1636" s="54"/>
      <c r="AX1636" s="15" t="str">
        <f t="shared" si="260"/>
        <v/>
      </c>
      <c r="AY1636" s="5"/>
      <c r="AZ1636" s="27" t="str">
        <f>IFERROR(VLOOKUP(AY1636,vlookup!A$2:I$331,2,FALSE),"")</f>
        <v/>
      </c>
      <c r="BA1636" s="27" t="str">
        <f>IFERROR(VLOOKUP(AY1636,vlookup!A$2:I$331,3,FALSE),"")</f>
        <v/>
      </c>
      <c r="BB1636" s="5"/>
      <c r="BC1636" s="27" t="str">
        <f>IFERROR(VLOOKUP(BB1636,vlookup!D$2:E$331,2,FALSE),"")</f>
        <v/>
      </c>
      <c r="BD1636" s="5"/>
      <c r="BE1636" s="27" t="str">
        <f t="shared" si="261"/>
        <v/>
      </c>
      <c r="BF1636" s="27" t="str">
        <f>IFERROR(VLOOKUP(BE1636,vlookup!G$2:I$331,2,FALSE),"")</f>
        <v/>
      </c>
      <c r="BG1636" s="27" t="str">
        <f>IFERROR(VLOOKUP(BE1636,vlookup!G$2:I$331,3,FALSE),"")</f>
        <v/>
      </c>
      <c r="BH1636" s="5"/>
      <c r="BI1636" s="6"/>
      <c r="BJ1636" s="6"/>
      <c r="BK1636" s="6"/>
      <c r="BL1636" s="6"/>
    </row>
    <row r="1637" spans="1:64">
      <c r="A1637" s="4"/>
      <c r="B1637" s="5"/>
      <c r="C1637" s="27" t="str">
        <f>IFERROR(VLOOKUP(B1637,vlookup!A$2:I$331,2,FALSE),"")</f>
        <v/>
      </c>
      <c r="D1637" s="27" t="str">
        <f>IFERROR(VLOOKUP(B1637,vlookup!A$2:I$331,3,FALSE),"")</f>
        <v/>
      </c>
      <c r="E1637" s="5"/>
      <c r="F1637" s="27" t="str">
        <f>IFERROR(VLOOKUP(E1637,vlookup!D$2:E$331,2,FALSE),"")</f>
        <v/>
      </c>
      <c r="G1637" s="5"/>
      <c r="H1637" s="27" t="str">
        <f t="shared" si="252"/>
        <v/>
      </c>
      <c r="I1637" s="27" t="str">
        <f>IFERROR(VLOOKUP(H1637,vlookup!G$2:I$331,2,FALSE),"")</f>
        <v/>
      </c>
      <c r="J1637" s="27" t="str">
        <f>IFERROR(VLOOKUP(H1637,vlookup!G$2:I$331,3,FALSE),"")</f>
        <v/>
      </c>
      <c r="K1637" s="5"/>
      <c r="L1637" s="6"/>
      <c r="M1637" s="6"/>
      <c r="N1637" s="6"/>
      <c r="O1637" s="6"/>
      <c r="P1637" s="6"/>
      <c r="Q1637" s="14" t="str">
        <f t="shared" si="253"/>
        <v/>
      </c>
      <c r="R1637" s="5"/>
      <c r="S1637" s="6"/>
      <c r="T1637" s="6"/>
      <c r="U1637" s="5"/>
      <c r="V1637" s="45">
        <f t="shared" si="254"/>
        <v>0</v>
      </c>
      <c r="W1637" s="45">
        <f t="shared" si="255"/>
        <v>0</v>
      </c>
      <c r="X1637" s="45" t="e">
        <f t="shared" si="256"/>
        <v>#VALUE!</v>
      </c>
      <c r="Y1637" s="45">
        <f>IFERROR(VALUE(V1637),VLOOKUP(V1637,DayReplace[],2,0))</f>
        <v>0</v>
      </c>
      <c r="Z1637" s="45">
        <f>IF(V1637=0,1,
IF(OR(AND(COUNTIF(Table12[Normal and Leap Years],X1637),AA1637=3,Y1637=30),
AND(COUNTIF(Table9[MM Year],X1637),COUNTIF(Table13[Always 29-Day Months],AA1637),Y1637=30)),Y1637
-1,Y1637))</f>
        <v>1</v>
      </c>
      <c r="AA1637" s="45">
        <f>IFERROR(VALUE(W1637),VLOOKUP(W1637,MonthReplace[],2,0))</f>
        <v>0</v>
      </c>
      <c r="AB1637" s="45" t="e">
        <f>IF(COUNTIF(Table9[MM Year],X1637),VLOOKUP(AA1637,MonthSerial[],VLOOKUP(X1637,Table9[],3,0)+2,0),DATE(X1637,AA1637,0)-AC1637)</f>
        <v>#VALUE!</v>
      </c>
      <c r="AC1637" s="45" t="e">
        <f>IF(COUNTIF(Table9[MM Year],X1637),
VLOOKUP(X1637,Table9[],5,0),
DATE(X1637,1,0))</f>
        <v>#VALUE!</v>
      </c>
      <c r="AD1637" s="46" t="e">
        <f>IF(AA1637=0,DATE(YEAR(AC1637+1),7,16),
IF(V1637=0,IF(COUNTIF(Table9[MM Year],X1637),AC1637+AB1637+Z1637+15-DAY(AC1637+AB1637+Z1637+15)+16,AC1637+AB1637+Z1637-DAY(AC1637+AB1637+Z1637)+16),
IF(COUNTIF(Table9[MM Year],X1637),
IF(AC1637+AB1637+Z1637&lt;VLOOKUP(X1637,Table9[],7,0),AC1637
+AB1637+Z1637+VLOOKUP(X1637,Table9[],4,0),AC1637+AB1637+Z1637),AC1637
+AB1637+Z1637)))</f>
        <v>#VALUE!</v>
      </c>
      <c r="AE1637" s="42"/>
      <c r="AF1637" s="15" t="str">
        <f>IFERROR(IF(COUNTIF(Table9[MM Year],X1637),
IF(AD1637&lt;VLOOKUP(X1637,Table9[],7,0),AD1637
+VLOOKUP(X1637,Table9[],4,0),AD1637),AD1637
),"")</f>
        <v/>
      </c>
      <c r="AG1637" s="5"/>
      <c r="AH1637" s="5"/>
      <c r="AI1637" s="5"/>
      <c r="AJ1637" s="6"/>
      <c r="AK1637" s="6"/>
      <c r="AL1637" s="12" t="str">
        <f t="shared" si="257"/>
        <v/>
      </c>
      <c r="AM1637" s="5"/>
      <c r="AN1637" s="27" t="str">
        <f t="shared" si="258"/>
        <v/>
      </c>
      <c r="AO1637" s="5"/>
      <c r="AP1637" s="5"/>
      <c r="AQ1637" s="6"/>
      <c r="AR1637" s="12" t="str">
        <f t="shared" si="259"/>
        <v/>
      </c>
      <c r="AS1637" s="6"/>
      <c r="AT1637" s="5"/>
      <c r="AU1637" s="53"/>
      <c r="AV1637" s="53"/>
      <c r="AW1637" s="54"/>
      <c r="AX1637" s="15" t="str">
        <f t="shared" si="260"/>
        <v/>
      </c>
      <c r="AY1637" s="5"/>
      <c r="AZ1637" s="27" t="str">
        <f>IFERROR(VLOOKUP(AY1637,vlookup!A$2:I$331,2,FALSE),"")</f>
        <v/>
      </c>
      <c r="BA1637" s="27" t="str">
        <f>IFERROR(VLOOKUP(AY1637,vlookup!A$2:I$331,3,FALSE),"")</f>
        <v/>
      </c>
      <c r="BB1637" s="5"/>
      <c r="BC1637" s="27" t="str">
        <f>IFERROR(VLOOKUP(BB1637,vlookup!D$2:E$331,2,FALSE),"")</f>
        <v/>
      </c>
      <c r="BD1637" s="5"/>
      <c r="BE1637" s="27" t="str">
        <f t="shared" si="261"/>
        <v/>
      </c>
      <c r="BF1637" s="27" t="str">
        <f>IFERROR(VLOOKUP(BE1637,vlookup!G$2:I$331,2,FALSE),"")</f>
        <v/>
      </c>
      <c r="BG1637" s="27" t="str">
        <f>IFERROR(VLOOKUP(BE1637,vlookup!G$2:I$331,3,FALSE),"")</f>
        <v/>
      </c>
      <c r="BH1637" s="5"/>
      <c r="BI1637" s="6"/>
      <c r="BJ1637" s="6"/>
      <c r="BK1637" s="6"/>
      <c r="BL1637" s="6"/>
    </row>
    <row r="1638" spans="1:64">
      <c r="A1638" s="4"/>
      <c r="B1638" s="5"/>
      <c r="C1638" s="27" t="str">
        <f>IFERROR(VLOOKUP(B1638,vlookup!A$2:I$331,2,FALSE),"")</f>
        <v/>
      </c>
      <c r="D1638" s="27" t="str">
        <f>IFERROR(VLOOKUP(B1638,vlookup!A$2:I$331,3,FALSE),"")</f>
        <v/>
      </c>
      <c r="E1638" s="5"/>
      <c r="F1638" s="27" t="str">
        <f>IFERROR(VLOOKUP(E1638,vlookup!D$2:E$331,2,FALSE),"")</f>
        <v/>
      </c>
      <c r="G1638" s="5"/>
      <c r="H1638" s="27" t="str">
        <f t="shared" si="252"/>
        <v/>
      </c>
      <c r="I1638" s="27" t="str">
        <f>IFERROR(VLOOKUP(H1638,vlookup!G$2:I$331,2,FALSE),"")</f>
        <v/>
      </c>
      <c r="J1638" s="27" t="str">
        <f>IFERROR(VLOOKUP(H1638,vlookup!G$2:I$331,3,FALSE),"")</f>
        <v/>
      </c>
      <c r="K1638" s="5"/>
      <c r="L1638" s="6"/>
      <c r="M1638" s="6"/>
      <c r="N1638" s="6"/>
      <c r="O1638" s="6"/>
      <c r="P1638" s="6"/>
      <c r="Q1638" s="14" t="str">
        <f t="shared" si="253"/>
        <v/>
      </c>
      <c r="R1638" s="5"/>
      <c r="S1638" s="6"/>
      <c r="T1638" s="6"/>
      <c r="U1638" s="5"/>
      <c r="V1638" s="45">
        <f t="shared" si="254"/>
        <v>0</v>
      </c>
      <c r="W1638" s="45">
        <f t="shared" si="255"/>
        <v>0</v>
      </c>
      <c r="X1638" s="45" t="e">
        <f t="shared" si="256"/>
        <v>#VALUE!</v>
      </c>
      <c r="Y1638" s="45">
        <f>IFERROR(VALUE(V1638),VLOOKUP(V1638,DayReplace[],2,0))</f>
        <v>0</v>
      </c>
      <c r="Z1638" s="45">
        <f>IF(V1638=0,1,
IF(OR(AND(COUNTIF(Table12[Normal and Leap Years],X1638),AA1638=3,Y1638=30),
AND(COUNTIF(Table9[MM Year],X1638),COUNTIF(Table13[Always 29-Day Months],AA1638),Y1638=30)),Y1638
-1,Y1638))</f>
        <v>1</v>
      </c>
      <c r="AA1638" s="45">
        <f>IFERROR(VALUE(W1638),VLOOKUP(W1638,MonthReplace[],2,0))</f>
        <v>0</v>
      </c>
      <c r="AB1638" s="45" t="e">
        <f>IF(COUNTIF(Table9[MM Year],X1638),VLOOKUP(AA1638,MonthSerial[],VLOOKUP(X1638,Table9[],3,0)+2,0),DATE(X1638,AA1638,0)-AC1638)</f>
        <v>#VALUE!</v>
      </c>
      <c r="AC1638" s="45" t="e">
        <f>IF(COUNTIF(Table9[MM Year],X1638),
VLOOKUP(X1638,Table9[],5,0),
DATE(X1638,1,0))</f>
        <v>#VALUE!</v>
      </c>
      <c r="AD1638" s="46" t="e">
        <f>IF(AA1638=0,DATE(YEAR(AC1638+1),7,16),
IF(V1638=0,IF(COUNTIF(Table9[MM Year],X1638),AC1638+AB1638+Z1638+15-DAY(AC1638+AB1638+Z1638+15)+16,AC1638+AB1638+Z1638-DAY(AC1638+AB1638+Z1638)+16),
IF(COUNTIF(Table9[MM Year],X1638),
IF(AC1638+AB1638+Z1638&lt;VLOOKUP(X1638,Table9[],7,0),AC1638
+AB1638+Z1638+VLOOKUP(X1638,Table9[],4,0),AC1638+AB1638+Z1638),AC1638
+AB1638+Z1638)))</f>
        <v>#VALUE!</v>
      </c>
      <c r="AE1638" s="42"/>
      <c r="AF1638" s="15" t="str">
        <f>IFERROR(IF(COUNTIF(Table9[MM Year],X1638),
IF(AD1638&lt;VLOOKUP(X1638,Table9[],7,0),AD1638
+VLOOKUP(X1638,Table9[],4,0),AD1638),AD1638
),"")</f>
        <v/>
      </c>
      <c r="AG1638" s="5"/>
      <c r="AH1638" s="5"/>
      <c r="AI1638" s="5"/>
      <c r="AJ1638" s="6"/>
      <c r="AK1638" s="6"/>
      <c r="AL1638" s="12" t="str">
        <f t="shared" si="257"/>
        <v/>
      </c>
      <c r="AM1638" s="5"/>
      <c r="AN1638" s="27" t="str">
        <f t="shared" si="258"/>
        <v/>
      </c>
      <c r="AO1638" s="5"/>
      <c r="AP1638" s="5"/>
      <c r="AQ1638" s="6"/>
      <c r="AR1638" s="12" t="str">
        <f t="shared" si="259"/>
        <v/>
      </c>
      <c r="AS1638" s="6"/>
      <c r="AT1638" s="5"/>
      <c r="AU1638" s="53"/>
      <c r="AV1638" s="53"/>
      <c r="AW1638" s="54"/>
      <c r="AX1638" s="15" t="str">
        <f t="shared" si="260"/>
        <v/>
      </c>
      <c r="AY1638" s="5"/>
      <c r="AZ1638" s="27" t="str">
        <f>IFERROR(VLOOKUP(AY1638,vlookup!A$2:I$331,2,FALSE),"")</f>
        <v/>
      </c>
      <c r="BA1638" s="27" t="str">
        <f>IFERROR(VLOOKUP(AY1638,vlookup!A$2:I$331,3,FALSE),"")</f>
        <v/>
      </c>
      <c r="BB1638" s="5"/>
      <c r="BC1638" s="27" t="str">
        <f>IFERROR(VLOOKUP(BB1638,vlookup!D$2:E$331,2,FALSE),"")</f>
        <v/>
      </c>
      <c r="BD1638" s="5"/>
      <c r="BE1638" s="27" t="str">
        <f t="shared" si="261"/>
        <v/>
      </c>
      <c r="BF1638" s="27" t="str">
        <f>IFERROR(VLOOKUP(BE1638,vlookup!G$2:I$331,2,FALSE),"")</f>
        <v/>
      </c>
      <c r="BG1638" s="27" t="str">
        <f>IFERROR(VLOOKUP(BE1638,vlookup!G$2:I$331,3,FALSE),"")</f>
        <v/>
      </c>
      <c r="BH1638" s="5"/>
      <c r="BI1638" s="6"/>
      <c r="BJ1638" s="6"/>
      <c r="BK1638" s="6"/>
      <c r="BL1638" s="6"/>
    </row>
    <row r="1639" spans="1:64">
      <c r="A1639" s="4"/>
      <c r="B1639" s="5"/>
      <c r="C1639" s="27" t="str">
        <f>IFERROR(VLOOKUP(B1639,vlookup!A$2:I$331,2,FALSE),"")</f>
        <v/>
      </c>
      <c r="D1639" s="27" t="str">
        <f>IFERROR(VLOOKUP(B1639,vlookup!A$2:I$331,3,FALSE),"")</f>
        <v/>
      </c>
      <c r="E1639" s="5"/>
      <c r="F1639" s="27" t="str">
        <f>IFERROR(VLOOKUP(E1639,vlookup!D$2:E$331,2,FALSE),"")</f>
        <v/>
      </c>
      <c r="G1639" s="5"/>
      <c r="H1639" s="27" t="str">
        <f t="shared" si="252"/>
        <v/>
      </c>
      <c r="I1639" s="27" t="str">
        <f>IFERROR(VLOOKUP(H1639,vlookup!G$2:I$331,2,FALSE),"")</f>
        <v/>
      </c>
      <c r="J1639" s="27" t="str">
        <f>IFERROR(VLOOKUP(H1639,vlookup!G$2:I$331,3,FALSE),"")</f>
        <v/>
      </c>
      <c r="K1639" s="5"/>
      <c r="L1639" s="6"/>
      <c r="M1639" s="6"/>
      <c r="N1639" s="6"/>
      <c r="O1639" s="6"/>
      <c r="P1639" s="6"/>
      <c r="Q1639" s="14" t="str">
        <f t="shared" si="253"/>
        <v/>
      </c>
      <c r="R1639" s="5"/>
      <c r="S1639" s="6"/>
      <c r="T1639" s="6"/>
      <c r="U1639" s="5"/>
      <c r="V1639" s="45">
        <f t="shared" si="254"/>
        <v>0</v>
      </c>
      <c r="W1639" s="45">
        <f t="shared" si="255"/>
        <v>0</v>
      </c>
      <c r="X1639" s="45" t="e">
        <f t="shared" si="256"/>
        <v>#VALUE!</v>
      </c>
      <c r="Y1639" s="45">
        <f>IFERROR(VALUE(V1639),VLOOKUP(V1639,DayReplace[],2,0))</f>
        <v>0</v>
      </c>
      <c r="Z1639" s="45">
        <f>IF(V1639=0,1,
IF(OR(AND(COUNTIF(Table12[Normal and Leap Years],X1639),AA1639=3,Y1639=30),
AND(COUNTIF(Table9[MM Year],X1639),COUNTIF(Table13[Always 29-Day Months],AA1639),Y1639=30)),Y1639
-1,Y1639))</f>
        <v>1</v>
      </c>
      <c r="AA1639" s="45">
        <f>IFERROR(VALUE(W1639),VLOOKUP(W1639,MonthReplace[],2,0))</f>
        <v>0</v>
      </c>
      <c r="AB1639" s="45" t="e">
        <f>IF(COUNTIF(Table9[MM Year],X1639),VLOOKUP(AA1639,MonthSerial[],VLOOKUP(X1639,Table9[],3,0)+2,0),DATE(X1639,AA1639,0)-AC1639)</f>
        <v>#VALUE!</v>
      </c>
      <c r="AC1639" s="45" t="e">
        <f>IF(COUNTIF(Table9[MM Year],X1639),
VLOOKUP(X1639,Table9[],5,0),
DATE(X1639,1,0))</f>
        <v>#VALUE!</v>
      </c>
      <c r="AD1639" s="46" t="e">
        <f>IF(AA1639=0,DATE(YEAR(AC1639+1),7,16),
IF(V1639=0,IF(COUNTIF(Table9[MM Year],X1639),AC1639+AB1639+Z1639+15-DAY(AC1639+AB1639+Z1639+15)+16,AC1639+AB1639+Z1639-DAY(AC1639+AB1639+Z1639)+16),
IF(COUNTIF(Table9[MM Year],X1639),
IF(AC1639+AB1639+Z1639&lt;VLOOKUP(X1639,Table9[],7,0),AC1639
+AB1639+Z1639+VLOOKUP(X1639,Table9[],4,0),AC1639+AB1639+Z1639),AC1639
+AB1639+Z1639)))</f>
        <v>#VALUE!</v>
      </c>
      <c r="AE1639" s="42"/>
      <c r="AF1639" s="15" t="str">
        <f>IFERROR(IF(COUNTIF(Table9[MM Year],X1639),
IF(AD1639&lt;VLOOKUP(X1639,Table9[],7,0),AD1639
+VLOOKUP(X1639,Table9[],4,0),AD1639),AD1639
),"")</f>
        <v/>
      </c>
      <c r="AG1639" s="5"/>
      <c r="AH1639" s="5"/>
      <c r="AI1639" s="5"/>
      <c r="AJ1639" s="6"/>
      <c r="AK1639" s="6"/>
      <c r="AL1639" s="12" t="str">
        <f t="shared" si="257"/>
        <v/>
      </c>
      <c r="AM1639" s="5"/>
      <c r="AN1639" s="27" t="str">
        <f t="shared" si="258"/>
        <v/>
      </c>
      <c r="AO1639" s="5"/>
      <c r="AP1639" s="5"/>
      <c r="AQ1639" s="6"/>
      <c r="AR1639" s="12" t="str">
        <f t="shared" si="259"/>
        <v/>
      </c>
      <c r="AS1639" s="6"/>
      <c r="AT1639" s="5"/>
      <c r="AU1639" s="53"/>
      <c r="AV1639" s="53"/>
      <c r="AW1639" s="54"/>
      <c r="AX1639" s="15" t="str">
        <f t="shared" si="260"/>
        <v/>
      </c>
      <c r="AY1639" s="5"/>
      <c r="AZ1639" s="27" t="str">
        <f>IFERROR(VLOOKUP(AY1639,vlookup!A$2:I$331,2,FALSE),"")</f>
        <v/>
      </c>
      <c r="BA1639" s="27" t="str">
        <f>IFERROR(VLOOKUP(AY1639,vlookup!A$2:I$331,3,FALSE),"")</f>
        <v/>
      </c>
      <c r="BB1639" s="5"/>
      <c r="BC1639" s="27" t="str">
        <f>IFERROR(VLOOKUP(BB1639,vlookup!D$2:E$331,2,FALSE),"")</f>
        <v/>
      </c>
      <c r="BD1639" s="5"/>
      <c r="BE1639" s="27" t="str">
        <f t="shared" si="261"/>
        <v/>
      </c>
      <c r="BF1639" s="27" t="str">
        <f>IFERROR(VLOOKUP(BE1639,vlookup!G$2:I$331,2,FALSE),"")</f>
        <v/>
      </c>
      <c r="BG1639" s="27" t="str">
        <f>IFERROR(VLOOKUP(BE1639,vlookup!G$2:I$331,3,FALSE),"")</f>
        <v/>
      </c>
      <c r="BH1639" s="5"/>
      <c r="BI1639" s="6"/>
      <c r="BJ1639" s="6"/>
      <c r="BK1639" s="6"/>
      <c r="BL1639" s="6"/>
    </row>
    <row r="1640" spans="1:64">
      <c r="A1640" s="4"/>
      <c r="B1640" s="5"/>
      <c r="C1640" s="27" t="str">
        <f>IFERROR(VLOOKUP(B1640,vlookup!A$2:I$331,2,FALSE),"")</f>
        <v/>
      </c>
      <c r="D1640" s="27" t="str">
        <f>IFERROR(VLOOKUP(B1640,vlookup!A$2:I$331,3,FALSE),"")</f>
        <v/>
      </c>
      <c r="E1640" s="5"/>
      <c r="F1640" s="27" t="str">
        <f>IFERROR(VLOOKUP(E1640,vlookup!D$2:E$331,2,FALSE),"")</f>
        <v/>
      </c>
      <c r="G1640" s="5"/>
      <c r="H1640" s="27" t="str">
        <f t="shared" si="252"/>
        <v/>
      </c>
      <c r="I1640" s="27" t="str">
        <f>IFERROR(VLOOKUP(H1640,vlookup!G$2:I$331,2,FALSE),"")</f>
        <v/>
      </c>
      <c r="J1640" s="27" t="str">
        <f>IFERROR(VLOOKUP(H1640,vlookup!G$2:I$331,3,FALSE),"")</f>
        <v/>
      </c>
      <c r="K1640" s="5"/>
      <c r="L1640" s="6"/>
      <c r="M1640" s="6"/>
      <c r="N1640" s="6"/>
      <c r="O1640" s="6"/>
      <c r="P1640" s="6"/>
      <c r="Q1640" s="14" t="str">
        <f t="shared" si="253"/>
        <v/>
      </c>
      <c r="R1640" s="5"/>
      <c r="S1640" s="6"/>
      <c r="T1640" s="6"/>
      <c r="U1640" s="5"/>
      <c r="V1640" s="45">
        <f t="shared" si="254"/>
        <v>0</v>
      </c>
      <c r="W1640" s="45">
        <f t="shared" si="255"/>
        <v>0</v>
      </c>
      <c r="X1640" s="45" t="e">
        <f t="shared" si="256"/>
        <v>#VALUE!</v>
      </c>
      <c r="Y1640" s="45">
        <f>IFERROR(VALUE(V1640),VLOOKUP(V1640,DayReplace[],2,0))</f>
        <v>0</v>
      </c>
      <c r="Z1640" s="45">
        <f>IF(V1640=0,1,
IF(OR(AND(COUNTIF(Table12[Normal and Leap Years],X1640),AA1640=3,Y1640=30),
AND(COUNTIF(Table9[MM Year],X1640),COUNTIF(Table13[Always 29-Day Months],AA1640),Y1640=30)),Y1640
-1,Y1640))</f>
        <v>1</v>
      </c>
      <c r="AA1640" s="45">
        <f>IFERROR(VALUE(W1640),VLOOKUP(W1640,MonthReplace[],2,0))</f>
        <v>0</v>
      </c>
      <c r="AB1640" s="45" t="e">
        <f>IF(COUNTIF(Table9[MM Year],X1640),VLOOKUP(AA1640,MonthSerial[],VLOOKUP(X1640,Table9[],3,0)+2,0),DATE(X1640,AA1640,0)-AC1640)</f>
        <v>#VALUE!</v>
      </c>
      <c r="AC1640" s="45" t="e">
        <f>IF(COUNTIF(Table9[MM Year],X1640),
VLOOKUP(X1640,Table9[],5,0),
DATE(X1640,1,0))</f>
        <v>#VALUE!</v>
      </c>
      <c r="AD1640" s="46" t="e">
        <f>IF(AA1640=0,DATE(YEAR(AC1640+1),7,16),
IF(V1640=0,IF(COUNTIF(Table9[MM Year],X1640),AC1640+AB1640+Z1640+15-DAY(AC1640+AB1640+Z1640+15)+16,AC1640+AB1640+Z1640-DAY(AC1640+AB1640+Z1640)+16),
IF(COUNTIF(Table9[MM Year],X1640),
IF(AC1640+AB1640+Z1640&lt;VLOOKUP(X1640,Table9[],7,0),AC1640
+AB1640+Z1640+VLOOKUP(X1640,Table9[],4,0),AC1640+AB1640+Z1640),AC1640
+AB1640+Z1640)))</f>
        <v>#VALUE!</v>
      </c>
      <c r="AE1640" s="42"/>
      <c r="AF1640" s="15" t="str">
        <f>IFERROR(IF(COUNTIF(Table9[MM Year],X1640),
IF(AD1640&lt;VLOOKUP(X1640,Table9[],7,0),AD1640
+VLOOKUP(X1640,Table9[],4,0),AD1640),AD1640
),"")</f>
        <v/>
      </c>
      <c r="AG1640" s="5"/>
      <c r="AH1640" s="5"/>
      <c r="AI1640" s="5"/>
      <c r="AJ1640" s="6"/>
      <c r="AK1640" s="6"/>
      <c r="AL1640" s="12" t="str">
        <f t="shared" si="257"/>
        <v/>
      </c>
      <c r="AM1640" s="5"/>
      <c r="AN1640" s="27" t="str">
        <f t="shared" si="258"/>
        <v/>
      </c>
      <c r="AO1640" s="5"/>
      <c r="AP1640" s="5"/>
      <c r="AQ1640" s="6"/>
      <c r="AR1640" s="12" t="str">
        <f t="shared" si="259"/>
        <v/>
      </c>
      <c r="AS1640" s="6"/>
      <c r="AT1640" s="5"/>
      <c r="AU1640" s="53"/>
      <c r="AV1640" s="53"/>
      <c r="AW1640" s="54"/>
      <c r="AX1640" s="15" t="str">
        <f t="shared" si="260"/>
        <v/>
      </c>
      <c r="AY1640" s="5"/>
      <c r="AZ1640" s="27" t="str">
        <f>IFERROR(VLOOKUP(AY1640,vlookup!A$2:I$331,2,FALSE),"")</f>
        <v/>
      </c>
      <c r="BA1640" s="27" t="str">
        <f>IFERROR(VLOOKUP(AY1640,vlookup!A$2:I$331,3,FALSE),"")</f>
        <v/>
      </c>
      <c r="BB1640" s="5"/>
      <c r="BC1640" s="27" t="str">
        <f>IFERROR(VLOOKUP(BB1640,vlookup!D$2:E$331,2,FALSE),"")</f>
        <v/>
      </c>
      <c r="BD1640" s="5"/>
      <c r="BE1640" s="27" t="str">
        <f t="shared" si="261"/>
        <v/>
      </c>
      <c r="BF1640" s="27" t="str">
        <f>IFERROR(VLOOKUP(BE1640,vlookup!G$2:I$331,2,FALSE),"")</f>
        <v/>
      </c>
      <c r="BG1640" s="27" t="str">
        <f>IFERROR(VLOOKUP(BE1640,vlookup!G$2:I$331,3,FALSE),"")</f>
        <v/>
      </c>
      <c r="BH1640" s="5"/>
      <c r="BI1640" s="6"/>
      <c r="BJ1640" s="6"/>
      <c r="BK1640" s="6"/>
      <c r="BL1640" s="6"/>
    </row>
    <row r="1641" spans="1:64">
      <c r="A1641" s="4"/>
      <c r="B1641" s="5"/>
      <c r="C1641" s="27" t="str">
        <f>IFERROR(VLOOKUP(B1641,vlookup!A$2:I$331,2,FALSE),"")</f>
        <v/>
      </c>
      <c r="D1641" s="27" t="str">
        <f>IFERROR(VLOOKUP(B1641,vlookup!A$2:I$331,3,FALSE),"")</f>
        <v/>
      </c>
      <c r="E1641" s="5"/>
      <c r="F1641" s="27" t="str">
        <f>IFERROR(VLOOKUP(E1641,vlookup!D$2:E$331,2,FALSE),"")</f>
        <v/>
      </c>
      <c r="G1641" s="5"/>
      <c r="H1641" s="27" t="str">
        <f t="shared" si="252"/>
        <v/>
      </c>
      <c r="I1641" s="27" t="str">
        <f>IFERROR(VLOOKUP(H1641,vlookup!G$2:I$331,2,FALSE),"")</f>
        <v/>
      </c>
      <c r="J1641" s="27" t="str">
        <f>IFERROR(VLOOKUP(H1641,vlookup!G$2:I$331,3,FALSE),"")</f>
        <v/>
      </c>
      <c r="K1641" s="5"/>
      <c r="L1641" s="6"/>
      <c r="M1641" s="6"/>
      <c r="N1641" s="6"/>
      <c r="O1641" s="6"/>
      <c r="P1641" s="6"/>
      <c r="Q1641" s="14" t="str">
        <f t="shared" si="253"/>
        <v/>
      </c>
      <c r="R1641" s="5"/>
      <c r="S1641" s="6"/>
      <c r="T1641" s="6"/>
      <c r="U1641" s="5"/>
      <c r="V1641" s="45">
        <f t="shared" si="254"/>
        <v>0</v>
      </c>
      <c r="W1641" s="45">
        <f t="shared" si="255"/>
        <v>0</v>
      </c>
      <c r="X1641" s="45" t="e">
        <f t="shared" si="256"/>
        <v>#VALUE!</v>
      </c>
      <c r="Y1641" s="45">
        <f>IFERROR(VALUE(V1641),VLOOKUP(V1641,DayReplace[],2,0))</f>
        <v>0</v>
      </c>
      <c r="Z1641" s="45">
        <f>IF(V1641=0,1,
IF(OR(AND(COUNTIF(Table12[Normal and Leap Years],X1641),AA1641=3,Y1641=30),
AND(COUNTIF(Table9[MM Year],X1641),COUNTIF(Table13[Always 29-Day Months],AA1641),Y1641=30)),Y1641
-1,Y1641))</f>
        <v>1</v>
      </c>
      <c r="AA1641" s="45">
        <f>IFERROR(VALUE(W1641),VLOOKUP(W1641,MonthReplace[],2,0))</f>
        <v>0</v>
      </c>
      <c r="AB1641" s="45" t="e">
        <f>IF(COUNTIF(Table9[MM Year],X1641),VLOOKUP(AA1641,MonthSerial[],VLOOKUP(X1641,Table9[],3,0)+2,0),DATE(X1641,AA1641,0)-AC1641)</f>
        <v>#VALUE!</v>
      </c>
      <c r="AC1641" s="45" t="e">
        <f>IF(COUNTIF(Table9[MM Year],X1641),
VLOOKUP(X1641,Table9[],5,0),
DATE(X1641,1,0))</f>
        <v>#VALUE!</v>
      </c>
      <c r="AD1641" s="46" t="e">
        <f>IF(AA1641=0,DATE(YEAR(AC1641+1),7,16),
IF(V1641=0,IF(COUNTIF(Table9[MM Year],X1641),AC1641+AB1641+Z1641+15-DAY(AC1641+AB1641+Z1641+15)+16,AC1641+AB1641+Z1641-DAY(AC1641+AB1641+Z1641)+16),
IF(COUNTIF(Table9[MM Year],X1641),
IF(AC1641+AB1641+Z1641&lt;VLOOKUP(X1641,Table9[],7,0),AC1641
+AB1641+Z1641+VLOOKUP(X1641,Table9[],4,0),AC1641+AB1641+Z1641),AC1641
+AB1641+Z1641)))</f>
        <v>#VALUE!</v>
      </c>
      <c r="AE1641" s="42"/>
      <c r="AF1641" s="15" t="str">
        <f>IFERROR(IF(COUNTIF(Table9[MM Year],X1641),
IF(AD1641&lt;VLOOKUP(X1641,Table9[],7,0),AD1641
+VLOOKUP(X1641,Table9[],4,0),AD1641),AD1641
),"")</f>
        <v/>
      </c>
      <c r="AG1641" s="5"/>
      <c r="AH1641" s="5"/>
      <c r="AI1641" s="5"/>
      <c r="AJ1641" s="6"/>
      <c r="AK1641" s="6"/>
      <c r="AL1641" s="12" t="str">
        <f t="shared" si="257"/>
        <v/>
      </c>
      <c r="AM1641" s="5"/>
      <c r="AN1641" s="27" t="str">
        <f t="shared" si="258"/>
        <v/>
      </c>
      <c r="AO1641" s="5"/>
      <c r="AP1641" s="5"/>
      <c r="AQ1641" s="6"/>
      <c r="AR1641" s="12" t="str">
        <f t="shared" si="259"/>
        <v/>
      </c>
      <c r="AS1641" s="6"/>
      <c r="AT1641" s="5"/>
      <c r="AU1641" s="53"/>
      <c r="AV1641" s="53"/>
      <c r="AW1641" s="54"/>
      <c r="AX1641" s="15" t="str">
        <f t="shared" si="260"/>
        <v/>
      </c>
      <c r="AY1641" s="5"/>
      <c r="AZ1641" s="27" t="str">
        <f>IFERROR(VLOOKUP(AY1641,vlookup!A$2:I$331,2,FALSE),"")</f>
        <v/>
      </c>
      <c r="BA1641" s="27" t="str">
        <f>IFERROR(VLOOKUP(AY1641,vlookup!A$2:I$331,3,FALSE),"")</f>
        <v/>
      </c>
      <c r="BB1641" s="5"/>
      <c r="BC1641" s="27" t="str">
        <f>IFERROR(VLOOKUP(BB1641,vlookup!D$2:E$331,2,FALSE),"")</f>
        <v/>
      </c>
      <c r="BD1641" s="5"/>
      <c r="BE1641" s="27" t="str">
        <f t="shared" si="261"/>
        <v/>
      </c>
      <c r="BF1641" s="27" t="str">
        <f>IFERROR(VLOOKUP(BE1641,vlookup!G$2:I$331,2,FALSE),"")</f>
        <v/>
      </c>
      <c r="BG1641" s="27" t="str">
        <f>IFERROR(VLOOKUP(BE1641,vlookup!G$2:I$331,3,FALSE),"")</f>
        <v/>
      </c>
      <c r="BH1641" s="5"/>
      <c r="BI1641" s="6"/>
      <c r="BJ1641" s="6"/>
      <c r="BK1641" s="6"/>
      <c r="BL1641" s="6"/>
    </row>
    <row r="1642" spans="1:64">
      <c r="A1642" s="4"/>
      <c r="B1642" s="5"/>
      <c r="C1642" s="27" t="str">
        <f>IFERROR(VLOOKUP(B1642,vlookup!A$2:I$331,2,FALSE),"")</f>
        <v/>
      </c>
      <c r="D1642" s="27" t="str">
        <f>IFERROR(VLOOKUP(B1642,vlookup!A$2:I$331,3,FALSE),"")</f>
        <v/>
      </c>
      <c r="E1642" s="5"/>
      <c r="F1642" s="27" t="str">
        <f>IFERROR(VLOOKUP(E1642,vlookup!D$2:E$331,2,FALSE),"")</f>
        <v/>
      </c>
      <c r="G1642" s="5"/>
      <c r="H1642" s="27" t="str">
        <f t="shared" si="252"/>
        <v/>
      </c>
      <c r="I1642" s="27" t="str">
        <f>IFERROR(VLOOKUP(H1642,vlookup!G$2:I$331,2,FALSE),"")</f>
        <v/>
      </c>
      <c r="J1642" s="27" t="str">
        <f>IFERROR(VLOOKUP(H1642,vlookup!G$2:I$331,3,FALSE),"")</f>
        <v/>
      </c>
      <c r="K1642" s="5"/>
      <c r="L1642" s="6"/>
      <c r="M1642" s="6"/>
      <c r="N1642" s="6"/>
      <c r="O1642" s="6"/>
      <c r="P1642" s="6"/>
      <c r="Q1642" s="14" t="str">
        <f t="shared" si="253"/>
        <v/>
      </c>
      <c r="R1642" s="5"/>
      <c r="S1642" s="6"/>
      <c r="T1642" s="6"/>
      <c r="U1642" s="5"/>
      <c r="V1642" s="45">
        <f t="shared" si="254"/>
        <v>0</v>
      </c>
      <c r="W1642" s="45">
        <f t="shared" si="255"/>
        <v>0</v>
      </c>
      <c r="X1642" s="45" t="e">
        <f t="shared" si="256"/>
        <v>#VALUE!</v>
      </c>
      <c r="Y1642" s="45">
        <f>IFERROR(VALUE(V1642),VLOOKUP(V1642,DayReplace[],2,0))</f>
        <v>0</v>
      </c>
      <c r="Z1642" s="45">
        <f>IF(V1642=0,1,
IF(OR(AND(COUNTIF(Table12[Normal and Leap Years],X1642),AA1642=3,Y1642=30),
AND(COUNTIF(Table9[MM Year],X1642),COUNTIF(Table13[Always 29-Day Months],AA1642),Y1642=30)),Y1642
-1,Y1642))</f>
        <v>1</v>
      </c>
      <c r="AA1642" s="45">
        <f>IFERROR(VALUE(W1642),VLOOKUP(W1642,MonthReplace[],2,0))</f>
        <v>0</v>
      </c>
      <c r="AB1642" s="45" t="e">
        <f>IF(COUNTIF(Table9[MM Year],X1642),VLOOKUP(AA1642,MonthSerial[],VLOOKUP(X1642,Table9[],3,0)+2,0),DATE(X1642,AA1642,0)-AC1642)</f>
        <v>#VALUE!</v>
      </c>
      <c r="AC1642" s="45" t="e">
        <f>IF(COUNTIF(Table9[MM Year],X1642),
VLOOKUP(X1642,Table9[],5,0),
DATE(X1642,1,0))</f>
        <v>#VALUE!</v>
      </c>
      <c r="AD1642" s="46" t="e">
        <f>IF(AA1642=0,DATE(YEAR(AC1642+1),7,16),
IF(V1642=0,IF(COUNTIF(Table9[MM Year],X1642),AC1642+AB1642+Z1642+15-DAY(AC1642+AB1642+Z1642+15)+16,AC1642+AB1642+Z1642-DAY(AC1642+AB1642+Z1642)+16),
IF(COUNTIF(Table9[MM Year],X1642),
IF(AC1642+AB1642+Z1642&lt;VLOOKUP(X1642,Table9[],7,0),AC1642
+AB1642+Z1642+VLOOKUP(X1642,Table9[],4,0),AC1642+AB1642+Z1642),AC1642
+AB1642+Z1642)))</f>
        <v>#VALUE!</v>
      </c>
      <c r="AE1642" s="42"/>
      <c r="AF1642" s="15" t="str">
        <f>IFERROR(IF(COUNTIF(Table9[MM Year],X1642),
IF(AD1642&lt;VLOOKUP(X1642,Table9[],7,0),AD1642
+VLOOKUP(X1642,Table9[],4,0),AD1642),AD1642
),"")</f>
        <v/>
      </c>
      <c r="AG1642" s="5"/>
      <c r="AH1642" s="5"/>
      <c r="AI1642" s="5"/>
      <c r="AJ1642" s="6"/>
      <c r="AK1642" s="6"/>
      <c r="AL1642" s="12" t="str">
        <f t="shared" si="257"/>
        <v/>
      </c>
      <c r="AM1642" s="5"/>
      <c r="AN1642" s="27" t="str">
        <f t="shared" si="258"/>
        <v/>
      </c>
      <c r="AO1642" s="5"/>
      <c r="AP1642" s="5"/>
      <c r="AQ1642" s="6"/>
      <c r="AR1642" s="12" t="str">
        <f t="shared" si="259"/>
        <v/>
      </c>
      <c r="AS1642" s="6"/>
      <c r="AT1642" s="5"/>
      <c r="AU1642" s="53"/>
      <c r="AV1642" s="53"/>
      <c r="AW1642" s="54"/>
      <c r="AX1642" s="15" t="str">
        <f t="shared" si="260"/>
        <v/>
      </c>
      <c r="AY1642" s="5"/>
      <c r="AZ1642" s="27" t="str">
        <f>IFERROR(VLOOKUP(AY1642,vlookup!A$2:I$331,2,FALSE),"")</f>
        <v/>
      </c>
      <c r="BA1642" s="27" t="str">
        <f>IFERROR(VLOOKUP(AY1642,vlookup!A$2:I$331,3,FALSE),"")</f>
        <v/>
      </c>
      <c r="BB1642" s="5"/>
      <c r="BC1642" s="27" t="str">
        <f>IFERROR(VLOOKUP(BB1642,vlookup!D$2:E$331,2,FALSE),"")</f>
        <v/>
      </c>
      <c r="BD1642" s="5"/>
      <c r="BE1642" s="27" t="str">
        <f t="shared" si="261"/>
        <v/>
      </c>
      <c r="BF1642" s="27" t="str">
        <f>IFERROR(VLOOKUP(BE1642,vlookup!G$2:I$331,2,FALSE),"")</f>
        <v/>
      </c>
      <c r="BG1642" s="27" t="str">
        <f>IFERROR(VLOOKUP(BE1642,vlookup!G$2:I$331,3,FALSE),"")</f>
        <v/>
      </c>
      <c r="BH1642" s="5"/>
      <c r="BI1642" s="6"/>
      <c r="BJ1642" s="6"/>
      <c r="BK1642" s="6"/>
      <c r="BL1642" s="6"/>
    </row>
    <row r="1643" spans="1:64">
      <c r="A1643" s="4"/>
      <c r="B1643" s="5"/>
      <c r="C1643" s="27" t="str">
        <f>IFERROR(VLOOKUP(B1643,vlookup!A$2:I$331,2,FALSE),"")</f>
        <v/>
      </c>
      <c r="D1643" s="27" t="str">
        <f>IFERROR(VLOOKUP(B1643,vlookup!A$2:I$331,3,FALSE),"")</f>
        <v/>
      </c>
      <c r="E1643" s="5"/>
      <c r="F1643" s="27" t="str">
        <f>IFERROR(VLOOKUP(E1643,vlookup!D$2:E$331,2,FALSE),"")</f>
        <v/>
      </c>
      <c r="G1643" s="5"/>
      <c r="H1643" s="27" t="str">
        <f t="shared" si="252"/>
        <v/>
      </c>
      <c r="I1643" s="27" t="str">
        <f>IFERROR(VLOOKUP(H1643,vlookup!G$2:I$331,2,FALSE),"")</f>
        <v/>
      </c>
      <c r="J1643" s="27" t="str">
        <f>IFERROR(VLOOKUP(H1643,vlookup!G$2:I$331,3,FALSE),"")</f>
        <v/>
      </c>
      <c r="K1643" s="5"/>
      <c r="L1643" s="6"/>
      <c r="M1643" s="6"/>
      <c r="N1643" s="6"/>
      <c r="O1643" s="6"/>
      <c r="P1643" s="6"/>
      <c r="Q1643" s="14" t="str">
        <f t="shared" si="253"/>
        <v/>
      </c>
      <c r="R1643" s="5"/>
      <c r="S1643" s="6"/>
      <c r="T1643" s="6"/>
      <c r="U1643" s="5"/>
      <c r="V1643" s="45">
        <f t="shared" si="254"/>
        <v>0</v>
      </c>
      <c r="W1643" s="45">
        <f t="shared" si="255"/>
        <v>0</v>
      </c>
      <c r="X1643" s="45" t="e">
        <f t="shared" si="256"/>
        <v>#VALUE!</v>
      </c>
      <c r="Y1643" s="45">
        <f>IFERROR(VALUE(V1643),VLOOKUP(V1643,DayReplace[],2,0))</f>
        <v>0</v>
      </c>
      <c r="Z1643" s="45">
        <f>IF(V1643=0,1,
IF(OR(AND(COUNTIF(Table12[Normal and Leap Years],X1643),AA1643=3,Y1643=30),
AND(COUNTIF(Table9[MM Year],X1643),COUNTIF(Table13[Always 29-Day Months],AA1643),Y1643=30)),Y1643
-1,Y1643))</f>
        <v>1</v>
      </c>
      <c r="AA1643" s="45">
        <f>IFERROR(VALUE(W1643),VLOOKUP(W1643,MonthReplace[],2,0))</f>
        <v>0</v>
      </c>
      <c r="AB1643" s="45" t="e">
        <f>IF(COUNTIF(Table9[MM Year],X1643),VLOOKUP(AA1643,MonthSerial[],VLOOKUP(X1643,Table9[],3,0)+2,0),DATE(X1643,AA1643,0)-AC1643)</f>
        <v>#VALUE!</v>
      </c>
      <c r="AC1643" s="45" t="e">
        <f>IF(COUNTIF(Table9[MM Year],X1643),
VLOOKUP(X1643,Table9[],5,0),
DATE(X1643,1,0))</f>
        <v>#VALUE!</v>
      </c>
      <c r="AD1643" s="46" t="e">
        <f>IF(AA1643=0,DATE(YEAR(AC1643+1),7,16),
IF(V1643=0,IF(COUNTIF(Table9[MM Year],X1643),AC1643+AB1643+Z1643+15-DAY(AC1643+AB1643+Z1643+15)+16,AC1643+AB1643+Z1643-DAY(AC1643+AB1643+Z1643)+16),
IF(COUNTIF(Table9[MM Year],X1643),
IF(AC1643+AB1643+Z1643&lt;VLOOKUP(X1643,Table9[],7,0),AC1643
+AB1643+Z1643+VLOOKUP(X1643,Table9[],4,0),AC1643+AB1643+Z1643),AC1643
+AB1643+Z1643)))</f>
        <v>#VALUE!</v>
      </c>
      <c r="AE1643" s="42"/>
      <c r="AF1643" s="15" t="str">
        <f>IFERROR(IF(COUNTIF(Table9[MM Year],X1643),
IF(AD1643&lt;VLOOKUP(X1643,Table9[],7,0),AD1643
+VLOOKUP(X1643,Table9[],4,0),AD1643),AD1643
),"")</f>
        <v/>
      </c>
      <c r="AG1643" s="5"/>
      <c r="AH1643" s="5"/>
      <c r="AI1643" s="5"/>
      <c r="AJ1643" s="6"/>
      <c r="AK1643" s="6"/>
      <c r="AL1643" s="12" t="str">
        <f t="shared" si="257"/>
        <v/>
      </c>
      <c r="AM1643" s="5"/>
      <c r="AN1643" s="27" t="str">
        <f t="shared" si="258"/>
        <v/>
      </c>
      <c r="AO1643" s="5"/>
      <c r="AP1643" s="5"/>
      <c r="AQ1643" s="6"/>
      <c r="AR1643" s="12" t="str">
        <f t="shared" si="259"/>
        <v/>
      </c>
      <c r="AS1643" s="6"/>
      <c r="AT1643" s="5"/>
      <c r="AU1643" s="53"/>
      <c r="AV1643" s="53"/>
      <c r="AW1643" s="54"/>
      <c r="AX1643" s="15" t="str">
        <f t="shared" si="260"/>
        <v/>
      </c>
      <c r="AY1643" s="5"/>
      <c r="AZ1643" s="27" t="str">
        <f>IFERROR(VLOOKUP(AY1643,vlookup!A$2:I$331,2,FALSE),"")</f>
        <v/>
      </c>
      <c r="BA1643" s="27" t="str">
        <f>IFERROR(VLOOKUP(AY1643,vlookup!A$2:I$331,3,FALSE),"")</f>
        <v/>
      </c>
      <c r="BB1643" s="5"/>
      <c r="BC1643" s="27" t="str">
        <f>IFERROR(VLOOKUP(BB1643,vlookup!D$2:E$331,2,FALSE),"")</f>
        <v/>
      </c>
      <c r="BD1643" s="5"/>
      <c r="BE1643" s="27" t="str">
        <f t="shared" si="261"/>
        <v/>
      </c>
      <c r="BF1643" s="27" t="str">
        <f>IFERROR(VLOOKUP(BE1643,vlookup!G$2:I$331,2,FALSE),"")</f>
        <v/>
      </c>
      <c r="BG1643" s="27" t="str">
        <f>IFERROR(VLOOKUP(BE1643,vlookup!G$2:I$331,3,FALSE),"")</f>
        <v/>
      </c>
      <c r="BH1643" s="5"/>
      <c r="BI1643" s="6"/>
      <c r="BJ1643" s="6"/>
      <c r="BK1643" s="6"/>
      <c r="BL1643" s="6"/>
    </row>
    <row r="1644" spans="1:64">
      <c r="A1644" s="4"/>
      <c r="B1644" s="5"/>
      <c r="C1644" s="27" t="str">
        <f>IFERROR(VLOOKUP(B1644,vlookup!A$2:I$331,2,FALSE),"")</f>
        <v/>
      </c>
      <c r="D1644" s="27" t="str">
        <f>IFERROR(VLOOKUP(B1644,vlookup!A$2:I$331,3,FALSE),"")</f>
        <v/>
      </c>
      <c r="E1644" s="5"/>
      <c r="F1644" s="27" t="str">
        <f>IFERROR(VLOOKUP(E1644,vlookup!D$2:E$331,2,FALSE),"")</f>
        <v/>
      </c>
      <c r="G1644" s="5"/>
      <c r="H1644" s="27" t="str">
        <f t="shared" si="252"/>
        <v/>
      </c>
      <c r="I1644" s="27" t="str">
        <f>IFERROR(VLOOKUP(H1644,vlookup!G$2:I$331,2,FALSE),"")</f>
        <v/>
      </c>
      <c r="J1644" s="27" t="str">
        <f>IFERROR(VLOOKUP(H1644,vlookup!G$2:I$331,3,FALSE),"")</f>
        <v/>
      </c>
      <c r="K1644" s="5"/>
      <c r="L1644" s="6"/>
      <c r="M1644" s="6"/>
      <c r="N1644" s="6"/>
      <c r="O1644" s="6"/>
      <c r="P1644" s="6"/>
      <c r="Q1644" s="14" t="str">
        <f t="shared" si="253"/>
        <v/>
      </c>
      <c r="R1644" s="5"/>
      <c r="S1644" s="6"/>
      <c r="T1644" s="6"/>
      <c r="U1644" s="5"/>
      <c r="V1644" s="45">
        <f t="shared" si="254"/>
        <v>0</v>
      </c>
      <c r="W1644" s="45">
        <f t="shared" si="255"/>
        <v>0</v>
      </c>
      <c r="X1644" s="45" t="e">
        <f t="shared" si="256"/>
        <v>#VALUE!</v>
      </c>
      <c r="Y1644" s="45">
        <f>IFERROR(VALUE(V1644),VLOOKUP(V1644,DayReplace[],2,0))</f>
        <v>0</v>
      </c>
      <c r="Z1644" s="45">
        <f>IF(V1644=0,1,
IF(OR(AND(COUNTIF(Table12[Normal and Leap Years],X1644),AA1644=3,Y1644=30),
AND(COUNTIF(Table9[MM Year],X1644),COUNTIF(Table13[Always 29-Day Months],AA1644),Y1644=30)),Y1644
-1,Y1644))</f>
        <v>1</v>
      </c>
      <c r="AA1644" s="45">
        <f>IFERROR(VALUE(W1644),VLOOKUP(W1644,MonthReplace[],2,0))</f>
        <v>0</v>
      </c>
      <c r="AB1644" s="45" t="e">
        <f>IF(COUNTIF(Table9[MM Year],X1644),VLOOKUP(AA1644,MonthSerial[],VLOOKUP(X1644,Table9[],3,0)+2,0),DATE(X1644,AA1644,0)-AC1644)</f>
        <v>#VALUE!</v>
      </c>
      <c r="AC1644" s="45" t="e">
        <f>IF(COUNTIF(Table9[MM Year],X1644),
VLOOKUP(X1644,Table9[],5,0),
DATE(X1644,1,0))</f>
        <v>#VALUE!</v>
      </c>
      <c r="AD1644" s="46" t="e">
        <f>IF(AA1644=0,DATE(YEAR(AC1644+1),7,16),
IF(V1644=0,IF(COUNTIF(Table9[MM Year],X1644),AC1644+AB1644+Z1644+15-DAY(AC1644+AB1644+Z1644+15)+16,AC1644+AB1644+Z1644-DAY(AC1644+AB1644+Z1644)+16),
IF(COUNTIF(Table9[MM Year],X1644),
IF(AC1644+AB1644+Z1644&lt;VLOOKUP(X1644,Table9[],7,0),AC1644
+AB1644+Z1644+VLOOKUP(X1644,Table9[],4,0),AC1644+AB1644+Z1644),AC1644
+AB1644+Z1644)))</f>
        <v>#VALUE!</v>
      </c>
      <c r="AE1644" s="42"/>
      <c r="AF1644" s="15" t="str">
        <f>IFERROR(IF(COUNTIF(Table9[MM Year],X1644),
IF(AD1644&lt;VLOOKUP(X1644,Table9[],7,0),AD1644
+VLOOKUP(X1644,Table9[],4,0),AD1644),AD1644
),"")</f>
        <v/>
      </c>
      <c r="AG1644" s="5"/>
      <c r="AH1644" s="5"/>
      <c r="AI1644" s="5"/>
      <c r="AJ1644" s="6"/>
      <c r="AK1644" s="6"/>
      <c r="AL1644" s="12" t="str">
        <f t="shared" si="257"/>
        <v/>
      </c>
      <c r="AM1644" s="5"/>
      <c r="AN1644" s="27" t="str">
        <f t="shared" si="258"/>
        <v/>
      </c>
      <c r="AO1644" s="5"/>
      <c r="AP1644" s="5"/>
      <c r="AQ1644" s="6"/>
      <c r="AR1644" s="12" t="str">
        <f t="shared" si="259"/>
        <v/>
      </c>
      <c r="AS1644" s="6"/>
      <c r="AT1644" s="5"/>
      <c r="AU1644" s="53"/>
      <c r="AV1644" s="53"/>
      <c r="AW1644" s="54"/>
      <c r="AX1644" s="15" t="str">
        <f t="shared" si="260"/>
        <v/>
      </c>
      <c r="AY1644" s="5"/>
      <c r="AZ1644" s="27" t="str">
        <f>IFERROR(VLOOKUP(AY1644,vlookup!A$2:I$331,2,FALSE),"")</f>
        <v/>
      </c>
      <c r="BA1644" s="27" t="str">
        <f>IFERROR(VLOOKUP(AY1644,vlookup!A$2:I$331,3,FALSE),"")</f>
        <v/>
      </c>
      <c r="BB1644" s="5"/>
      <c r="BC1644" s="27" t="str">
        <f>IFERROR(VLOOKUP(BB1644,vlookup!D$2:E$331,2,FALSE),"")</f>
        <v/>
      </c>
      <c r="BD1644" s="5"/>
      <c r="BE1644" s="27" t="str">
        <f t="shared" si="261"/>
        <v/>
      </c>
      <c r="BF1644" s="27" t="str">
        <f>IFERROR(VLOOKUP(BE1644,vlookup!G$2:I$331,2,FALSE),"")</f>
        <v/>
      </c>
      <c r="BG1644" s="27" t="str">
        <f>IFERROR(VLOOKUP(BE1644,vlookup!G$2:I$331,3,FALSE),"")</f>
        <v/>
      </c>
      <c r="BH1644" s="5"/>
      <c r="BI1644" s="6"/>
      <c r="BJ1644" s="6"/>
      <c r="BK1644" s="6"/>
      <c r="BL1644" s="6"/>
    </row>
    <row r="1645" spans="1:64">
      <c r="A1645" s="4"/>
      <c r="B1645" s="5"/>
      <c r="C1645" s="27" t="str">
        <f>IFERROR(VLOOKUP(B1645,vlookup!A$2:I$331,2,FALSE),"")</f>
        <v/>
      </c>
      <c r="D1645" s="27" t="str">
        <f>IFERROR(VLOOKUP(B1645,vlookup!A$2:I$331,3,FALSE),"")</f>
        <v/>
      </c>
      <c r="E1645" s="5"/>
      <c r="F1645" s="27" t="str">
        <f>IFERROR(VLOOKUP(E1645,vlookup!D$2:E$331,2,FALSE),"")</f>
        <v/>
      </c>
      <c r="G1645" s="5"/>
      <c r="H1645" s="27" t="str">
        <f t="shared" si="252"/>
        <v/>
      </c>
      <c r="I1645" s="27" t="str">
        <f>IFERROR(VLOOKUP(H1645,vlookup!G$2:I$331,2,FALSE),"")</f>
        <v/>
      </c>
      <c r="J1645" s="27" t="str">
        <f>IFERROR(VLOOKUP(H1645,vlookup!G$2:I$331,3,FALSE),"")</f>
        <v/>
      </c>
      <c r="K1645" s="5"/>
      <c r="L1645" s="6"/>
      <c r="M1645" s="6"/>
      <c r="N1645" s="6"/>
      <c r="O1645" s="6"/>
      <c r="P1645" s="6"/>
      <c r="Q1645" s="14" t="str">
        <f t="shared" si="253"/>
        <v/>
      </c>
      <c r="R1645" s="5"/>
      <c r="S1645" s="6"/>
      <c r="T1645" s="6"/>
      <c r="U1645" s="5"/>
      <c r="V1645" s="45">
        <f t="shared" si="254"/>
        <v>0</v>
      </c>
      <c r="W1645" s="45">
        <f t="shared" si="255"/>
        <v>0</v>
      </c>
      <c r="X1645" s="45" t="e">
        <f t="shared" si="256"/>
        <v>#VALUE!</v>
      </c>
      <c r="Y1645" s="45">
        <f>IFERROR(VALUE(V1645),VLOOKUP(V1645,DayReplace[],2,0))</f>
        <v>0</v>
      </c>
      <c r="Z1645" s="45">
        <f>IF(V1645=0,1,
IF(OR(AND(COUNTIF(Table12[Normal and Leap Years],X1645),AA1645=3,Y1645=30),
AND(COUNTIF(Table9[MM Year],X1645),COUNTIF(Table13[Always 29-Day Months],AA1645),Y1645=30)),Y1645
-1,Y1645))</f>
        <v>1</v>
      </c>
      <c r="AA1645" s="45">
        <f>IFERROR(VALUE(W1645),VLOOKUP(W1645,MonthReplace[],2,0))</f>
        <v>0</v>
      </c>
      <c r="AB1645" s="45" t="e">
        <f>IF(COUNTIF(Table9[MM Year],X1645),VLOOKUP(AA1645,MonthSerial[],VLOOKUP(X1645,Table9[],3,0)+2,0),DATE(X1645,AA1645,0)-AC1645)</f>
        <v>#VALUE!</v>
      </c>
      <c r="AC1645" s="45" t="e">
        <f>IF(COUNTIF(Table9[MM Year],X1645),
VLOOKUP(X1645,Table9[],5,0),
DATE(X1645,1,0))</f>
        <v>#VALUE!</v>
      </c>
      <c r="AD1645" s="46" t="e">
        <f>IF(AA1645=0,DATE(YEAR(AC1645+1),7,16),
IF(V1645=0,IF(COUNTIF(Table9[MM Year],X1645),AC1645+AB1645+Z1645+15-DAY(AC1645+AB1645+Z1645+15)+16,AC1645+AB1645+Z1645-DAY(AC1645+AB1645+Z1645)+16),
IF(COUNTIF(Table9[MM Year],X1645),
IF(AC1645+AB1645+Z1645&lt;VLOOKUP(X1645,Table9[],7,0),AC1645
+AB1645+Z1645+VLOOKUP(X1645,Table9[],4,0),AC1645+AB1645+Z1645),AC1645
+AB1645+Z1645)))</f>
        <v>#VALUE!</v>
      </c>
      <c r="AE1645" s="42"/>
      <c r="AF1645" s="15" t="str">
        <f>IFERROR(IF(COUNTIF(Table9[MM Year],X1645),
IF(AD1645&lt;VLOOKUP(X1645,Table9[],7,0),AD1645
+VLOOKUP(X1645,Table9[],4,0),AD1645),AD1645
),"")</f>
        <v/>
      </c>
      <c r="AG1645" s="5"/>
      <c r="AH1645" s="5"/>
      <c r="AI1645" s="5"/>
      <c r="AJ1645" s="6"/>
      <c r="AK1645" s="6"/>
      <c r="AL1645" s="12" t="str">
        <f t="shared" si="257"/>
        <v/>
      </c>
      <c r="AM1645" s="5"/>
      <c r="AN1645" s="27" t="str">
        <f t="shared" si="258"/>
        <v/>
      </c>
      <c r="AO1645" s="5"/>
      <c r="AP1645" s="5"/>
      <c r="AQ1645" s="6"/>
      <c r="AR1645" s="12" t="str">
        <f t="shared" si="259"/>
        <v/>
      </c>
      <c r="AS1645" s="6"/>
      <c r="AT1645" s="5"/>
      <c r="AU1645" s="53"/>
      <c r="AV1645" s="53"/>
      <c r="AW1645" s="54"/>
      <c r="AX1645" s="15" t="str">
        <f t="shared" si="260"/>
        <v/>
      </c>
      <c r="AY1645" s="5"/>
      <c r="AZ1645" s="27" t="str">
        <f>IFERROR(VLOOKUP(AY1645,vlookup!A$2:I$331,2,FALSE),"")</f>
        <v/>
      </c>
      <c r="BA1645" s="27" t="str">
        <f>IFERROR(VLOOKUP(AY1645,vlookup!A$2:I$331,3,FALSE),"")</f>
        <v/>
      </c>
      <c r="BB1645" s="5"/>
      <c r="BC1645" s="27" t="str">
        <f>IFERROR(VLOOKUP(BB1645,vlookup!D$2:E$331,2,FALSE),"")</f>
        <v/>
      </c>
      <c r="BD1645" s="5"/>
      <c r="BE1645" s="27" t="str">
        <f t="shared" si="261"/>
        <v/>
      </c>
      <c r="BF1645" s="27" t="str">
        <f>IFERROR(VLOOKUP(BE1645,vlookup!G$2:I$331,2,FALSE),"")</f>
        <v/>
      </c>
      <c r="BG1645" s="27" t="str">
        <f>IFERROR(VLOOKUP(BE1645,vlookup!G$2:I$331,3,FALSE),"")</f>
        <v/>
      </c>
      <c r="BH1645" s="5"/>
      <c r="BI1645" s="6"/>
      <c r="BJ1645" s="6"/>
      <c r="BK1645" s="6"/>
      <c r="BL1645" s="6"/>
    </row>
    <row r="1646" spans="1:64">
      <c r="A1646" s="4"/>
      <c r="B1646" s="5"/>
      <c r="C1646" s="27" t="str">
        <f>IFERROR(VLOOKUP(B1646,vlookup!A$2:I$331,2,FALSE),"")</f>
        <v/>
      </c>
      <c r="D1646" s="27" t="str">
        <f>IFERROR(VLOOKUP(B1646,vlookup!A$2:I$331,3,FALSE),"")</f>
        <v/>
      </c>
      <c r="E1646" s="5"/>
      <c r="F1646" s="27" t="str">
        <f>IFERROR(VLOOKUP(E1646,vlookup!D$2:E$331,2,FALSE),"")</f>
        <v/>
      </c>
      <c r="G1646" s="5"/>
      <c r="H1646" s="27" t="str">
        <f t="shared" si="252"/>
        <v/>
      </c>
      <c r="I1646" s="27" t="str">
        <f>IFERROR(VLOOKUP(H1646,vlookup!G$2:I$331,2,FALSE),"")</f>
        <v/>
      </c>
      <c r="J1646" s="27" t="str">
        <f>IFERROR(VLOOKUP(H1646,vlookup!G$2:I$331,3,FALSE),"")</f>
        <v/>
      </c>
      <c r="K1646" s="5"/>
      <c r="L1646" s="6"/>
      <c r="M1646" s="6"/>
      <c r="N1646" s="6"/>
      <c r="O1646" s="6"/>
      <c r="P1646" s="6"/>
      <c r="Q1646" s="14" t="str">
        <f t="shared" si="253"/>
        <v/>
      </c>
      <c r="R1646" s="5"/>
      <c r="S1646" s="6"/>
      <c r="T1646" s="6"/>
      <c r="U1646" s="5"/>
      <c r="V1646" s="45">
        <f t="shared" si="254"/>
        <v>0</v>
      </c>
      <c r="W1646" s="45">
        <f t="shared" si="255"/>
        <v>0</v>
      </c>
      <c r="X1646" s="45" t="e">
        <f t="shared" si="256"/>
        <v>#VALUE!</v>
      </c>
      <c r="Y1646" s="45">
        <f>IFERROR(VALUE(V1646),VLOOKUP(V1646,DayReplace[],2,0))</f>
        <v>0</v>
      </c>
      <c r="Z1646" s="45">
        <f>IF(V1646=0,1,
IF(OR(AND(COUNTIF(Table12[Normal and Leap Years],X1646),AA1646=3,Y1646=30),
AND(COUNTIF(Table9[MM Year],X1646),COUNTIF(Table13[Always 29-Day Months],AA1646),Y1646=30)),Y1646
-1,Y1646))</f>
        <v>1</v>
      </c>
      <c r="AA1646" s="45">
        <f>IFERROR(VALUE(W1646),VLOOKUP(W1646,MonthReplace[],2,0))</f>
        <v>0</v>
      </c>
      <c r="AB1646" s="45" t="e">
        <f>IF(COUNTIF(Table9[MM Year],X1646),VLOOKUP(AA1646,MonthSerial[],VLOOKUP(X1646,Table9[],3,0)+2,0),DATE(X1646,AA1646,0)-AC1646)</f>
        <v>#VALUE!</v>
      </c>
      <c r="AC1646" s="45" t="e">
        <f>IF(COUNTIF(Table9[MM Year],X1646),
VLOOKUP(X1646,Table9[],5,0),
DATE(X1646,1,0))</f>
        <v>#VALUE!</v>
      </c>
      <c r="AD1646" s="46" t="e">
        <f>IF(AA1646=0,DATE(YEAR(AC1646+1),7,16),
IF(V1646=0,IF(COUNTIF(Table9[MM Year],X1646),AC1646+AB1646+Z1646+15-DAY(AC1646+AB1646+Z1646+15)+16,AC1646+AB1646+Z1646-DAY(AC1646+AB1646+Z1646)+16),
IF(COUNTIF(Table9[MM Year],X1646),
IF(AC1646+AB1646+Z1646&lt;VLOOKUP(X1646,Table9[],7,0),AC1646
+AB1646+Z1646+VLOOKUP(X1646,Table9[],4,0),AC1646+AB1646+Z1646),AC1646
+AB1646+Z1646)))</f>
        <v>#VALUE!</v>
      </c>
      <c r="AE1646" s="42"/>
      <c r="AF1646" s="15" t="str">
        <f>IFERROR(IF(COUNTIF(Table9[MM Year],X1646),
IF(AD1646&lt;VLOOKUP(X1646,Table9[],7,0),AD1646
+VLOOKUP(X1646,Table9[],4,0),AD1646),AD1646
),"")</f>
        <v/>
      </c>
      <c r="AG1646" s="5"/>
      <c r="AH1646" s="5"/>
      <c r="AI1646" s="5"/>
      <c r="AJ1646" s="6"/>
      <c r="AK1646" s="6"/>
      <c r="AL1646" s="12" t="str">
        <f t="shared" si="257"/>
        <v/>
      </c>
      <c r="AM1646" s="5"/>
      <c r="AN1646" s="27" t="str">
        <f t="shared" si="258"/>
        <v/>
      </c>
      <c r="AO1646" s="5"/>
      <c r="AP1646" s="5"/>
      <c r="AQ1646" s="6"/>
      <c r="AR1646" s="12" t="str">
        <f t="shared" si="259"/>
        <v/>
      </c>
      <c r="AS1646" s="6"/>
      <c r="AT1646" s="5"/>
      <c r="AU1646" s="53"/>
      <c r="AV1646" s="53"/>
      <c r="AW1646" s="54"/>
      <c r="AX1646" s="15" t="str">
        <f t="shared" si="260"/>
        <v/>
      </c>
      <c r="AY1646" s="5"/>
      <c r="AZ1646" s="27" t="str">
        <f>IFERROR(VLOOKUP(AY1646,vlookup!A$2:I$331,2,FALSE),"")</f>
        <v/>
      </c>
      <c r="BA1646" s="27" t="str">
        <f>IFERROR(VLOOKUP(AY1646,vlookup!A$2:I$331,3,FALSE),"")</f>
        <v/>
      </c>
      <c r="BB1646" s="5"/>
      <c r="BC1646" s="27" t="str">
        <f>IFERROR(VLOOKUP(BB1646,vlookup!D$2:E$331,2,FALSE),"")</f>
        <v/>
      </c>
      <c r="BD1646" s="5"/>
      <c r="BE1646" s="27" t="str">
        <f t="shared" si="261"/>
        <v/>
      </c>
      <c r="BF1646" s="27" t="str">
        <f>IFERROR(VLOOKUP(BE1646,vlookup!G$2:I$331,2,FALSE),"")</f>
        <v/>
      </c>
      <c r="BG1646" s="27" t="str">
        <f>IFERROR(VLOOKUP(BE1646,vlookup!G$2:I$331,3,FALSE),"")</f>
        <v/>
      </c>
      <c r="BH1646" s="5"/>
      <c r="BI1646" s="6"/>
      <c r="BJ1646" s="6"/>
      <c r="BK1646" s="6"/>
      <c r="BL1646" s="6"/>
    </row>
    <row r="1647" spans="1:64">
      <c r="A1647" s="4"/>
      <c r="B1647" s="5"/>
      <c r="C1647" s="27" t="str">
        <f>IFERROR(VLOOKUP(B1647,vlookup!A$2:I$331,2,FALSE),"")</f>
        <v/>
      </c>
      <c r="D1647" s="27" t="str">
        <f>IFERROR(VLOOKUP(B1647,vlookup!A$2:I$331,3,FALSE),"")</f>
        <v/>
      </c>
      <c r="E1647" s="5"/>
      <c r="F1647" s="27" t="str">
        <f>IFERROR(VLOOKUP(E1647,vlookup!D$2:E$331,2,FALSE),"")</f>
        <v/>
      </c>
      <c r="G1647" s="5"/>
      <c r="H1647" s="27" t="str">
        <f t="shared" si="252"/>
        <v/>
      </c>
      <c r="I1647" s="27" t="str">
        <f>IFERROR(VLOOKUP(H1647,vlookup!G$2:I$331,2,FALSE),"")</f>
        <v/>
      </c>
      <c r="J1647" s="27" t="str">
        <f>IFERROR(VLOOKUP(H1647,vlookup!G$2:I$331,3,FALSE),"")</f>
        <v/>
      </c>
      <c r="K1647" s="5"/>
      <c r="L1647" s="6"/>
      <c r="M1647" s="6"/>
      <c r="N1647" s="6"/>
      <c r="O1647" s="6"/>
      <c r="P1647" s="6"/>
      <c r="Q1647" s="14" t="str">
        <f t="shared" si="253"/>
        <v/>
      </c>
      <c r="R1647" s="5"/>
      <c r="S1647" s="6"/>
      <c r="T1647" s="6"/>
      <c r="U1647" s="5"/>
      <c r="V1647" s="45">
        <f t="shared" si="254"/>
        <v>0</v>
      </c>
      <c r="W1647" s="45">
        <f t="shared" si="255"/>
        <v>0</v>
      </c>
      <c r="X1647" s="45" t="e">
        <f t="shared" si="256"/>
        <v>#VALUE!</v>
      </c>
      <c r="Y1647" s="45">
        <f>IFERROR(VALUE(V1647),VLOOKUP(V1647,DayReplace[],2,0))</f>
        <v>0</v>
      </c>
      <c r="Z1647" s="45">
        <f>IF(V1647=0,1,
IF(OR(AND(COUNTIF(Table12[Normal and Leap Years],X1647),AA1647=3,Y1647=30),
AND(COUNTIF(Table9[MM Year],X1647),COUNTIF(Table13[Always 29-Day Months],AA1647),Y1647=30)),Y1647
-1,Y1647))</f>
        <v>1</v>
      </c>
      <c r="AA1647" s="45">
        <f>IFERROR(VALUE(W1647),VLOOKUP(W1647,MonthReplace[],2,0))</f>
        <v>0</v>
      </c>
      <c r="AB1647" s="45" t="e">
        <f>IF(COUNTIF(Table9[MM Year],X1647),VLOOKUP(AA1647,MonthSerial[],VLOOKUP(X1647,Table9[],3,0)+2,0),DATE(X1647,AA1647,0)-AC1647)</f>
        <v>#VALUE!</v>
      </c>
      <c r="AC1647" s="45" t="e">
        <f>IF(COUNTIF(Table9[MM Year],X1647),
VLOOKUP(X1647,Table9[],5,0),
DATE(X1647,1,0))</f>
        <v>#VALUE!</v>
      </c>
      <c r="AD1647" s="46" t="e">
        <f>IF(AA1647=0,DATE(YEAR(AC1647+1),7,16),
IF(V1647=0,IF(COUNTIF(Table9[MM Year],X1647),AC1647+AB1647+Z1647+15-DAY(AC1647+AB1647+Z1647+15)+16,AC1647+AB1647+Z1647-DAY(AC1647+AB1647+Z1647)+16),
IF(COUNTIF(Table9[MM Year],X1647),
IF(AC1647+AB1647+Z1647&lt;VLOOKUP(X1647,Table9[],7,0),AC1647
+AB1647+Z1647+VLOOKUP(X1647,Table9[],4,0),AC1647+AB1647+Z1647),AC1647
+AB1647+Z1647)))</f>
        <v>#VALUE!</v>
      </c>
      <c r="AE1647" s="42"/>
      <c r="AF1647" s="15" t="str">
        <f>IFERROR(IF(COUNTIF(Table9[MM Year],X1647),
IF(AD1647&lt;VLOOKUP(X1647,Table9[],7,0),AD1647
+VLOOKUP(X1647,Table9[],4,0),AD1647),AD1647
),"")</f>
        <v/>
      </c>
      <c r="AG1647" s="5"/>
      <c r="AH1647" s="5"/>
      <c r="AI1647" s="5"/>
      <c r="AJ1647" s="6"/>
      <c r="AK1647" s="6"/>
      <c r="AL1647" s="12" t="str">
        <f t="shared" si="257"/>
        <v/>
      </c>
      <c r="AM1647" s="5"/>
      <c r="AN1647" s="27" t="str">
        <f t="shared" si="258"/>
        <v/>
      </c>
      <c r="AO1647" s="5"/>
      <c r="AP1647" s="5"/>
      <c r="AQ1647" s="6"/>
      <c r="AR1647" s="12" t="str">
        <f t="shared" si="259"/>
        <v/>
      </c>
      <c r="AS1647" s="6"/>
      <c r="AT1647" s="5"/>
      <c r="AU1647" s="53"/>
      <c r="AV1647" s="53"/>
      <c r="AW1647" s="54"/>
      <c r="AX1647" s="15" t="str">
        <f t="shared" si="260"/>
        <v/>
      </c>
      <c r="AY1647" s="5"/>
      <c r="AZ1647" s="27" t="str">
        <f>IFERROR(VLOOKUP(AY1647,vlookup!A$2:I$331,2,FALSE),"")</f>
        <v/>
      </c>
      <c r="BA1647" s="27" t="str">
        <f>IFERROR(VLOOKUP(AY1647,vlookup!A$2:I$331,3,FALSE),"")</f>
        <v/>
      </c>
      <c r="BB1647" s="5"/>
      <c r="BC1647" s="27" t="str">
        <f>IFERROR(VLOOKUP(BB1647,vlookup!D$2:E$331,2,FALSE),"")</f>
        <v/>
      </c>
      <c r="BD1647" s="5"/>
      <c r="BE1647" s="27" t="str">
        <f t="shared" si="261"/>
        <v/>
      </c>
      <c r="BF1647" s="27" t="str">
        <f>IFERROR(VLOOKUP(BE1647,vlookup!G$2:I$331,2,FALSE),"")</f>
        <v/>
      </c>
      <c r="BG1647" s="27" t="str">
        <f>IFERROR(VLOOKUP(BE1647,vlookup!G$2:I$331,3,FALSE),"")</f>
        <v/>
      </c>
      <c r="BH1647" s="5"/>
      <c r="BI1647" s="6"/>
      <c r="BJ1647" s="6"/>
      <c r="BK1647" s="6"/>
      <c r="BL1647" s="6"/>
    </row>
    <row r="1648" spans="1:64">
      <c r="A1648" s="4"/>
      <c r="B1648" s="5"/>
      <c r="C1648" s="27" t="str">
        <f>IFERROR(VLOOKUP(B1648,vlookup!A$2:I$331,2,FALSE),"")</f>
        <v/>
      </c>
      <c r="D1648" s="27" t="str">
        <f>IFERROR(VLOOKUP(B1648,vlookup!A$2:I$331,3,FALSE),"")</f>
        <v/>
      </c>
      <c r="E1648" s="5"/>
      <c r="F1648" s="27" t="str">
        <f>IFERROR(VLOOKUP(E1648,vlookup!D$2:E$331,2,FALSE),"")</f>
        <v/>
      </c>
      <c r="G1648" s="5"/>
      <c r="H1648" s="27" t="str">
        <f t="shared" si="252"/>
        <v/>
      </c>
      <c r="I1648" s="27" t="str">
        <f>IFERROR(VLOOKUP(H1648,vlookup!G$2:I$331,2,FALSE),"")</f>
        <v/>
      </c>
      <c r="J1648" s="27" t="str">
        <f>IFERROR(VLOOKUP(H1648,vlookup!G$2:I$331,3,FALSE),"")</f>
        <v/>
      </c>
      <c r="K1648" s="5"/>
      <c r="L1648" s="6"/>
      <c r="M1648" s="6"/>
      <c r="N1648" s="6"/>
      <c r="O1648" s="6"/>
      <c r="P1648" s="6"/>
      <c r="Q1648" s="14" t="str">
        <f t="shared" si="253"/>
        <v/>
      </c>
      <c r="R1648" s="5"/>
      <c r="S1648" s="6"/>
      <c r="T1648" s="6"/>
      <c r="U1648" s="5"/>
      <c r="V1648" s="45">
        <f t="shared" si="254"/>
        <v>0</v>
      </c>
      <c r="W1648" s="45">
        <f t="shared" si="255"/>
        <v>0</v>
      </c>
      <c r="X1648" s="45" t="e">
        <f t="shared" si="256"/>
        <v>#VALUE!</v>
      </c>
      <c r="Y1648" s="45">
        <f>IFERROR(VALUE(V1648),VLOOKUP(V1648,DayReplace[],2,0))</f>
        <v>0</v>
      </c>
      <c r="Z1648" s="45">
        <f>IF(V1648=0,1,
IF(OR(AND(COUNTIF(Table12[Normal and Leap Years],X1648),AA1648=3,Y1648=30),
AND(COUNTIF(Table9[MM Year],X1648),COUNTIF(Table13[Always 29-Day Months],AA1648),Y1648=30)),Y1648
-1,Y1648))</f>
        <v>1</v>
      </c>
      <c r="AA1648" s="45">
        <f>IFERROR(VALUE(W1648),VLOOKUP(W1648,MonthReplace[],2,0))</f>
        <v>0</v>
      </c>
      <c r="AB1648" s="45" t="e">
        <f>IF(COUNTIF(Table9[MM Year],X1648),VLOOKUP(AA1648,MonthSerial[],VLOOKUP(X1648,Table9[],3,0)+2,0),DATE(X1648,AA1648,0)-AC1648)</f>
        <v>#VALUE!</v>
      </c>
      <c r="AC1648" s="45" t="e">
        <f>IF(COUNTIF(Table9[MM Year],X1648),
VLOOKUP(X1648,Table9[],5,0),
DATE(X1648,1,0))</f>
        <v>#VALUE!</v>
      </c>
      <c r="AD1648" s="46" t="e">
        <f>IF(AA1648=0,DATE(YEAR(AC1648+1),7,16),
IF(V1648=0,IF(COUNTIF(Table9[MM Year],X1648),AC1648+AB1648+Z1648+15-DAY(AC1648+AB1648+Z1648+15)+16,AC1648+AB1648+Z1648-DAY(AC1648+AB1648+Z1648)+16),
IF(COUNTIF(Table9[MM Year],X1648),
IF(AC1648+AB1648+Z1648&lt;VLOOKUP(X1648,Table9[],7,0),AC1648
+AB1648+Z1648+VLOOKUP(X1648,Table9[],4,0),AC1648+AB1648+Z1648),AC1648
+AB1648+Z1648)))</f>
        <v>#VALUE!</v>
      </c>
      <c r="AE1648" s="42"/>
      <c r="AF1648" s="15" t="str">
        <f>IFERROR(IF(COUNTIF(Table9[MM Year],X1648),
IF(AD1648&lt;VLOOKUP(X1648,Table9[],7,0),AD1648
+VLOOKUP(X1648,Table9[],4,0),AD1648),AD1648
),"")</f>
        <v/>
      </c>
      <c r="AG1648" s="5"/>
      <c r="AH1648" s="5"/>
      <c r="AI1648" s="5"/>
      <c r="AJ1648" s="6"/>
      <c r="AK1648" s="6"/>
      <c r="AL1648" s="12" t="str">
        <f t="shared" si="257"/>
        <v/>
      </c>
      <c r="AM1648" s="5"/>
      <c r="AN1648" s="27" t="str">
        <f t="shared" si="258"/>
        <v/>
      </c>
      <c r="AO1648" s="5"/>
      <c r="AP1648" s="5"/>
      <c r="AQ1648" s="6"/>
      <c r="AR1648" s="12" t="str">
        <f t="shared" si="259"/>
        <v/>
      </c>
      <c r="AS1648" s="6"/>
      <c r="AT1648" s="5"/>
      <c r="AU1648" s="53"/>
      <c r="AV1648" s="53"/>
      <c r="AW1648" s="54"/>
      <c r="AX1648" s="15" t="str">
        <f t="shared" si="260"/>
        <v/>
      </c>
      <c r="AY1648" s="5"/>
      <c r="AZ1648" s="27" t="str">
        <f>IFERROR(VLOOKUP(AY1648,vlookup!A$2:I$331,2,FALSE),"")</f>
        <v/>
      </c>
      <c r="BA1648" s="27" t="str">
        <f>IFERROR(VLOOKUP(AY1648,vlookup!A$2:I$331,3,FALSE),"")</f>
        <v/>
      </c>
      <c r="BB1648" s="5"/>
      <c r="BC1648" s="27" t="str">
        <f>IFERROR(VLOOKUP(BB1648,vlookup!D$2:E$331,2,FALSE),"")</f>
        <v/>
      </c>
      <c r="BD1648" s="5"/>
      <c r="BE1648" s="27" t="str">
        <f t="shared" si="261"/>
        <v/>
      </c>
      <c r="BF1648" s="27" t="str">
        <f>IFERROR(VLOOKUP(BE1648,vlookup!G$2:I$331,2,FALSE),"")</f>
        <v/>
      </c>
      <c r="BG1648" s="27" t="str">
        <f>IFERROR(VLOOKUP(BE1648,vlookup!G$2:I$331,3,FALSE),"")</f>
        <v/>
      </c>
      <c r="BH1648" s="5"/>
      <c r="BI1648" s="6"/>
      <c r="BJ1648" s="6"/>
      <c r="BK1648" s="6"/>
      <c r="BL1648" s="6"/>
    </row>
    <row r="1649" spans="1:64">
      <c r="A1649" s="4"/>
      <c r="B1649" s="5"/>
      <c r="C1649" s="27" t="str">
        <f>IFERROR(VLOOKUP(B1649,vlookup!A$2:I$331,2,FALSE),"")</f>
        <v/>
      </c>
      <c r="D1649" s="27" t="str">
        <f>IFERROR(VLOOKUP(B1649,vlookup!A$2:I$331,3,FALSE),"")</f>
        <v/>
      </c>
      <c r="E1649" s="5"/>
      <c r="F1649" s="27" t="str">
        <f>IFERROR(VLOOKUP(E1649,vlookup!D$2:E$331,2,FALSE),"")</f>
        <v/>
      </c>
      <c r="G1649" s="5"/>
      <c r="H1649" s="27" t="str">
        <f t="shared" si="252"/>
        <v/>
      </c>
      <c r="I1649" s="27" t="str">
        <f>IFERROR(VLOOKUP(H1649,vlookup!G$2:I$331,2,FALSE),"")</f>
        <v/>
      </c>
      <c r="J1649" s="27" t="str">
        <f>IFERROR(VLOOKUP(H1649,vlookup!G$2:I$331,3,FALSE),"")</f>
        <v/>
      </c>
      <c r="K1649" s="5"/>
      <c r="L1649" s="6"/>
      <c r="M1649" s="6"/>
      <c r="N1649" s="6"/>
      <c r="O1649" s="6"/>
      <c r="P1649" s="6"/>
      <c r="Q1649" s="14" t="str">
        <f t="shared" si="253"/>
        <v/>
      </c>
      <c r="R1649" s="5"/>
      <c r="S1649" s="6"/>
      <c r="T1649" s="6"/>
      <c r="U1649" s="5"/>
      <c r="V1649" s="45">
        <f t="shared" si="254"/>
        <v>0</v>
      </c>
      <c r="W1649" s="45">
        <f t="shared" si="255"/>
        <v>0</v>
      </c>
      <c r="X1649" s="45" t="e">
        <f t="shared" si="256"/>
        <v>#VALUE!</v>
      </c>
      <c r="Y1649" s="45">
        <f>IFERROR(VALUE(V1649),VLOOKUP(V1649,DayReplace[],2,0))</f>
        <v>0</v>
      </c>
      <c r="Z1649" s="45">
        <f>IF(V1649=0,1,
IF(OR(AND(COUNTIF(Table12[Normal and Leap Years],X1649),AA1649=3,Y1649=30),
AND(COUNTIF(Table9[MM Year],X1649),COUNTIF(Table13[Always 29-Day Months],AA1649),Y1649=30)),Y1649
-1,Y1649))</f>
        <v>1</v>
      </c>
      <c r="AA1649" s="45">
        <f>IFERROR(VALUE(W1649),VLOOKUP(W1649,MonthReplace[],2,0))</f>
        <v>0</v>
      </c>
      <c r="AB1649" s="45" t="e">
        <f>IF(COUNTIF(Table9[MM Year],X1649),VLOOKUP(AA1649,MonthSerial[],VLOOKUP(X1649,Table9[],3,0)+2,0),DATE(X1649,AA1649,0)-AC1649)</f>
        <v>#VALUE!</v>
      </c>
      <c r="AC1649" s="45" t="e">
        <f>IF(COUNTIF(Table9[MM Year],X1649),
VLOOKUP(X1649,Table9[],5,0),
DATE(X1649,1,0))</f>
        <v>#VALUE!</v>
      </c>
      <c r="AD1649" s="46" t="e">
        <f>IF(AA1649=0,DATE(YEAR(AC1649+1),7,16),
IF(V1649=0,IF(COUNTIF(Table9[MM Year],X1649),AC1649+AB1649+Z1649+15-DAY(AC1649+AB1649+Z1649+15)+16,AC1649+AB1649+Z1649-DAY(AC1649+AB1649+Z1649)+16),
IF(COUNTIF(Table9[MM Year],X1649),
IF(AC1649+AB1649+Z1649&lt;VLOOKUP(X1649,Table9[],7,0),AC1649
+AB1649+Z1649+VLOOKUP(X1649,Table9[],4,0),AC1649+AB1649+Z1649),AC1649
+AB1649+Z1649)))</f>
        <v>#VALUE!</v>
      </c>
      <c r="AE1649" s="42"/>
      <c r="AF1649" s="15" t="str">
        <f>IFERROR(IF(COUNTIF(Table9[MM Year],X1649),
IF(AD1649&lt;VLOOKUP(X1649,Table9[],7,0),AD1649
+VLOOKUP(X1649,Table9[],4,0),AD1649),AD1649
),"")</f>
        <v/>
      </c>
      <c r="AG1649" s="5"/>
      <c r="AH1649" s="5"/>
      <c r="AI1649" s="5"/>
      <c r="AJ1649" s="6"/>
      <c r="AK1649" s="6"/>
      <c r="AL1649" s="12" t="str">
        <f t="shared" si="257"/>
        <v/>
      </c>
      <c r="AM1649" s="5"/>
      <c r="AN1649" s="27" t="str">
        <f t="shared" si="258"/>
        <v/>
      </c>
      <c r="AO1649" s="5"/>
      <c r="AP1649" s="5"/>
      <c r="AQ1649" s="6"/>
      <c r="AR1649" s="12" t="str">
        <f t="shared" si="259"/>
        <v/>
      </c>
      <c r="AS1649" s="6"/>
      <c r="AT1649" s="5"/>
      <c r="AU1649" s="53"/>
      <c r="AV1649" s="53"/>
      <c r="AW1649" s="54"/>
      <c r="AX1649" s="15" t="str">
        <f t="shared" si="260"/>
        <v/>
      </c>
      <c r="AY1649" s="5"/>
      <c r="AZ1649" s="27" t="str">
        <f>IFERROR(VLOOKUP(AY1649,vlookup!A$2:I$331,2,FALSE),"")</f>
        <v/>
      </c>
      <c r="BA1649" s="27" t="str">
        <f>IFERROR(VLOOKUP(AY1649,vlookup!A$2:I$331,3,FALSE),"")</f>
        <v/>
      </c>
      <c r="BB1649" s="5"/>
      <c r="BC1649" s="27" t="str">
        <f>IFERROR(VLOOKUP(BB1649,vlookup!D$2:E$331,2,FALSE),"")</f>
        <v/>
      </c>
      <c r="BD1649" s="5"/>
      <c r="BE1649" s="27" t="str">
        <f t="shared" si="261"/>
        <v/>
      </c>
      <c r="BF1649" s="27" t="str">
        <f>IFERROR(VLOOKUP(BE1649,vlookup!G$2:I$331,2,FALSE),"")</f>
        <v/>
      </c>
      <c r="BG1649" s="27" t="str">
        <f>IFERROR(VLOOKUP(BE1649,vlookup!G$2:I$331,3,FALSE),"")</f>
        <v/>
      </c>
      <c r="BH1649" s="5"/>
      <c r="BI1649" s="6"/>
      <c r="BJ1649" s="6"/>
      <c r="BK1649" s="6"/>
      <c r="BL1649" s="6"/>
    </row>
    <row r="1650" spans="1:64">
      <c r="A1650" s="4"/>
      <c r="B1650" s="5"/>
      <c r="C1650" s="27" t="str">
        <f>IFERROR(VLOOKUP(B1650,vlookup!A$2:I$331,2,FALSE),"")</f>
        <v/>
      </c>
      <c r="D1650" s="27" t="str">
        <f>IFERROR(VLOOKUP(B1650,vlookup!A$2:I$331,3,FALSE),"")</f>
        <v/>
      </c>
      <c r="E1650" s="5"/>
      <c r="F1650" s="27" t="str">
        <f>IFERROR(VLOOKUP(E1650,vlookup!D$2:E$331,2,FALSE),"")</f>
        <v/>
      </c>
      <c r="G1650" s="5"/>
      <c r="H1650" s="27" t="str">
        <f t="shared" si="252"/>
        <v/>
      </c>
      <c r="I1650" s="27" t="str">
        <f>IFERROR(VLOOKUP(H1650,vlookup!G$2:I$331,2,FALSE),"")</f>
        <v/>
      </c>
      <c r="J1650" s="27" t="str">
        <f>IFERROR(VLOOKUP(H1650,vlookup!G$2:I$331,3,FALSE),"")</f>
        <v/>
      </c>
      <c r="K1650" s="5"/>
      <c r="L1650" s="6"/>
      <c r="M1650" s="6"/>
      <c r="N1650" s="6"/>
      <c r="O1650" s="6"/>
      <c r="P1650" s="6"/>
      <c r="Q1650" s="14" t="str">
        <f t="shared" si="253"/>
        <v/>
      </c>
      <c r="R1650" s="5"/>
      <c r="S1650" s="6"/>
      <c r="T1650" s="6"/>
      <c r="U1650" s="5"/>
      <c r="V1650" s="45">
        <f t="shared" si="254"/>
        <v>0</v>
      </c>
      <c r="W1650" s="45">
        <f t="shared" si="255"/>
        <v>0</v>
      </c>
      <c r="X1650" s="45" t="e">
        <f t="shared" si="256"/>
        <v>#VALUE!</v>
      </c>
      <c r="Y1650" s="45">
        <f>IFERROR(VALUE(V1650),VLOOKUP(V1650,DayReplace[],2,0))</f>
        <v>0</v>
      </c>
      <c r="Z1650" s="45">
        <f>IF(V1650=0,1,
IF(OR(AND(COUNTIF(Table12[Normal and Leap Years],X1650),AA1650=3,Y1650=30),
AND(COUNTIF(Table9[MM Year],X1650),COUNTIF(Table13[Always 29-Day Months],AA1650),Y1650=30)),Y1650
-1,Y1650))</f>
        <v>1</v>
      </c>
      <c r="AA1650" s="45">
        <f>IFERROR(VALUE(W1650),VLOOKUP(W1650,MonthReplace[],2,0))</f>
        <v>0</v>
      </c>
      <c r="AB1650" s="45" t="e">
        <f>IF(COUNTIF(Table9[MM Year],X1650),VLOOKUP(AA1650,MonthSerial[],VLOOKUP(X1650,Table9[],3,0)+2,0),DATE(X1650,AA1650,0)-AC1650)</f>
        <v>#VALUE!</v>
      </c>
      <c r="AC1650" s="45" t="e">
        <f>IF(COUNTIF(Table9[MM Year],X1650),
VLOOKUP(X1650,Table9[],5,0),
DATE(X1650,1,0))</f>
        <v>#VALUE!</v>
      </c>
      <c r="AD1650" s="46" t="e">
        <f>IF(AA1650=0,DATE(YEAR(AC1650+1),7,16),
IF(V1650=0,IF(COUNTIF(Table9[MM Year],X1650),AC1650+AB1650+Z1650+15-DAY(AC1650+AB1650+Z1650+15)+16,AC1650+AB1650+Z1650-DAY(AC1650+AB1650+Z1650)+16),
IF(COUNTIF(Table9[MM Year],X1650),
IF(AC1650+AB1650+Z1650&lt;VLOOKUP(X1650,Table9[],7,0),AC1650
+AB1650+Z1650+VLOOKUP(X1650,Table9[],4,0),AC1650+AB1650+Z1650),AC1650
+AB1650+Z1650)))</f>
        <v>#VALUE!</v>
      </c>
      <c r="AE1650" s="42"/>
      <c r="AF1650" s="15" t="str">
        <f>IFERROR(IF(COUNTIF(Table9[MM Year],X1650),
IF(AD1650&lt;VLOOKUP(X1650,Table9[],7,0),AD1650
+VLOOKUP(X1650,Table9[],4,0),AD1650),AD1650
),"")</f>
        <v/>
      </c>
      <c r="AG1650" s="5"/>
      <c r="AH1650" s="5"/>
      <c r="AI1650" s="5"/>
      <c r="AJ1650" s="6"/>
      <c r="AK1650" s="6"/>
      <c r="AL1650" s="12" t="str">
        <f t="shared" si="257"/>
        <v/>
      </c>
      <c r="AM1650" s="5"/>
      <c r="AN1650" s="27" t="str">
        <f t="shared" si="258"/>
        <v/>
      </c>
      <c r="AO1650" s="5"/>
      <c r="AP1650" s="5"/>
      <c r="AQ1650" s="6"/>
      <c r="AR1650" s="12" t="str">
        <f t="shared" si="259"/>
        <v/>
      </c>
      <c r="AS1650" s="6"/>
      <c r="AT1650" s="5"/>
      <c r="AU1650" s="53"/>
      <c r="AV1650" s="53"/>
      <c r="AW1650" s="54"/>
      <c r="AX1650" s="15" t="str">
        <f t="shared" si="260"/>
        <v/>
      </c>
      <c r="AY1650" s="5"/>
      <c r="AZ1650" s="27" t="str">
        <f>IFERROR(VLOOKUP(AY1650,vlookup!A$2:I$331,2,FALSE),"")</f>
        <v/>
      </c>
      <c r="BA1650" s="27" t="str">
        <f>IFERROR(VLOOKUP(AY1650,vlookup!A$2:I$331,3,FALSE),"")</f>
        <v/>
      </c>
      <c r="BB1650" s="5"/>
      <c r="BC1650" s="27" t="str">
        <f>IFERROR(VLOOKUP(BB1650,vlookup!D$2:E$331,2,FALSE),"")</f>
        <v/>
      </c>
      <c r="BD1650" s="5"/>
      <c r="BE1650" s="27" t="str">
        <f t="shared" si="261"/>
        <v/>
      </c>
      <c r="BF1650" s="27" t="str">
        <f>IFERROR(VLOOKUP(BE1650,vlookup!G$2:I$331,2,FALSE),"")</f>
        <v/>
      </c>
      <c r="BG1650" s="27" t="str">
        <f>IFERROR(VLOOKUP(BE1650,vlookup!G$2:I$331,3,FALSE),"")</f>
        <v/>
      </c>
      <c r="BH1650" s="5"/>
      <c r="BI1650" s="6"/>
      <c r="BJ1650" s="6"/>
      <c r="BK1650" s="6"/>
      <c r="BL1650" s="6"/>
    </row>
    <row r="1651" spans="1:64">
      <c r="A1651" s="4"/>
      <c r="B1651" s="5"/>
      <c r="C1651" s="27" t="str">
        <f>IFERROR(VLOOKUP(B1651,vlookup!A$2:I$331,2,FALSE),"")</f>
        <v/>
      </c>
      <c r="D1651" s="27" t="str">
        <f>IFERROR(VLOOKUP(B1651,vlookup!A$2:I$331,3,FALSE),"")</f>
        <v/>
      </c>
      <c r="E1651" s="5"/>
      <c r="F1651" s="27" t="str">
        <f>IFERROR(VLOOKUP(E1651,vlookup!D$2:E$331,2,FALSE),"")</f>
        <v/>
      </c>
      <c r="G1651" s="5"/>
      <c r="H1651" s="27" t="str">
        <f t="shared" si="252"/>
        <v/>
      </c>
      <c r="I1651" s="27" t="str">
        <f>IFERROR(VLOOKUP(H1651,vlookup!G$2:I$331,2,FALSE),"")</f>
        <v/>
      </c>
      <c r="J1651" s="27" t="str">
        <f>IFERROR(VLOOKUP(H1651,vlookup!G$2:I$331,3,FALSE),"")</f>
        <v/>
      </c>
      <c r="K1651" s="5"/>
      <c r="L1651" s="6"/>
      <c r="M1651" s="6"/>
      <c r="N1651" s="6"/>
      <c r="O1651" s="6"/>
      <c r="P1651" s="6"/>
      <c r="Q1651" s="14" t="str">
        <f t="shared" si="253"/>
        <v/>
      </c>
      <c r="R1651" s="5"/>
      <c r="S1651" s="6"/>
      <c r="T1651" s="6"/>
      <c r="U1651" s="5"/>
      <c r="V1651" s="45">
        <f t="shared" si="254"/>
        <v>0</v>
      </c>
      <c r="W1651" s="45">
        <f t="shared" si="255"/>
        <v>0</v>
      </c>
      <c r="X1651" s="45" t="e">
        <f t="shared" si="256"/>
        <v>#VALUE!</v>
      </c>
      <c r="Y1651" s="45">
        <f>IFERROR(VALUE(V1651),VLOOKUP(V1651,DayReplace[],2,0))</f>
        <v>0</v>
      </c>
      <c r="Z1651" s="45">
        <f>IF(V1651=0,1,
IF(OR(AND(COUNTIF(Table12[Normal and Leap Years],X1651),AA1651=3,Y1651=30),
AND(COUNTIF(Table9[MM Year],X1651),COUNTIF(Table13[Always 29-Day Months],AA1651),Y1651=30)),Y1651
-1,Y1651))</f>
        <v>1</v>
      </c>
      <c r="AA1651" s="45">
        <f>IFERROR(VALUE(W1651),VLOOKUP(W1651,MonthReplace[],2,0))</f>
        <v>0</v>
      </c>
      <c r="AB1651" s="45" t="e">
        <f>IF(COUNTIF(Table9[MM Year],X1651),VLOOKUP(AA1651,MonthSerial[],VLOOKUP(X1651,Table9[],3,0)+2,0),DATE(X1651,AA1651,0)-AC1651)</f>
        <v>#VALUE!</v>
      </c>
      <c r="AC1651" s="45" t="e">
        <f>IF(COUNTIF(Table9[MM Year],X1651),
VLOOKUP(X1651,Table9[],5,0),
DATE(X1651,1,0))</f>
        <v>#VALUE!</v>
      </c>
      <c r="AD1651" s="46" t="e">
        <f>IF(AA1651=0,DATE(YEAR(AC1651+1),7,16),
IF(V1651=0,IF(COUNTIF(Table9[MM Year],X1651),AC1651+AB1651+Z1651+15-DAY(AC1651+AB1651+Z1651+15)+16,AC1651+AB1651+Z1651-DAY(AC1651+AB1651+Z1651)+16),
IF(COUNTIF(Table9[MM Year],X1651),
IF(AC1651+AB1651+Z1651&lt;VLOOKUP(X1651,Table9[],7,0),AC1651
+AB1651+Z1651+VLOOKUP(X1651,Table9[],4,0),AC1651+AB1651+Z1651),AC1651
+AB1651+Z1651)))</f>
        <v>#VALUE!</v>
      </c>
      <c r="AE1651" s="42"/>
      <c r="AF1651" s="15" t="str">
        <f>IFERROR(IF(COUNTIF(Table9[MM Year],X1651),
IF(AD1651&lt;VLOOKUP(X1651,Table9[],7,0),AD1651
+VLOOKUP(X1651,Table9[],4,0),AD1651),AD1651
),"")</f>
        <v/>
      </c>
      <c r="AG1651" s="5"/>
      <c r="AH1651" s="5"/>
      <c r="AI1651" s="5"/>
      <c r="AJ1651" s="6"/>
      <c r="AK1651" s="6"/>
      <c r="AL1651" s="12" t="str">
        <f t="shared" si="257"/>
        <v/>
      </c>
      <c r="AM1651" s="5"/>
      <c r="AN1651" s="27" t="str">
        <f t="shared" si="258"/>
        <v/>
      </c>
      <c r="AO1651" s="5"/>
      <c r="AP1651" s="5"/>
      <c r="AQ1651" s="6"/>
      <c r="AR1651" s="12" t="str">
        <f t="shared" si="259"/>
        <v/>
      </c>
      <c r="AS1651" s="6"/>
      <c r="AT1651" s="5"/>
      <c r="AU1651" s="53"/>
      <c r="AV1651" s="53"/>
      <c r="AW1651" s="54"/>
      <c r="AX1651" s="15" t="str">
        <f t="shared" si="260"/>
        <v/>
      </c>
      <c r="AY1651" s="5"/>
      <c r="AZ1651" s="27" t="str">
        <f>IFERROR(VLOOKUP(AY1651,vlookup!A$2:I$331,2,FALSE),"")</f>
        <v/>
      </c>
      <c r="BA1651" s="27" t="str">
        <f>IFERROR(VLOOKUP(AY1651,vlookup!A$2:I$331,3,FALSE),"")</f>
        <v/>
      </c>
      <c r="BB1651" s="5"/>
      <c r="BC1651" s="27" t="str">
        <f>IFERROR(VLOOKUP(BB1651,vlookup!D$2:E$331,2,FALSE),"")</f>
        <v/>
      </c>
      <c r="BD1651" s="5"/>
      <c r="BE1651" s="27" t="str">
        <f t="shared" si="261"/>
        <v/>
      </c>
      <c r="BF1651" s="27" t="str">
        <f>IFERROR(VLOOKUP(BE1651,vlookup!G$2:I$331,2,FALSE),"")</f>
        <v/>
      </c>
      <c r="BG1651" s="27" t="str">
        <f>IFERROR(VLOOKUP(BE1651,vlookup!G$2:I$331,3,FALSE),"")</f>
        <v/>
      </c>
      <c r="BH1651" s="5"/>
      <c r="BI1651" s="6"/>
      <c r="BJ1651" s="6"/>
      <c r="BK1651" s="6"/>
      <c r="BL1651" s="6"/>
    </row>
    <row r="1652" spans="1:64">
      <c r="A1652" s="4"/>
      <c r="B1652" s="5"/>
      <c r="C1652" s="27" t="str">
        <f>IFERROR(VLOOKUP(B1652,vlookup!A$2:I$331,2,FALSE),"")</f>
        <v/>
      </c>
      <c r="D1652" s="27" t="str">
        <f>IFERROR(VLOOKUP(B1652,vlookup!A$2:I$331,3,FALSE),"")</f>
        <v/>
      </c>
      <c r="E1652" s="5"/>
      <c r="F1652" s="27" t="str">
        <f>IFERROR(VLOOKUP(E1652,vlookup!D$2:E$331,2,FALSE),"")</f>
        <v/>
      </c>
      <c r="G1652" s="5"/>
      <c r="H1652" s="27" t="str">
        <f t="shared" si="252"/>
        <v/>
      </c>
      <c r="I1652" s="27" t="str">
        <f>IFERROR(VLOOKUP(H1652,vlookup!G$2:I$331,2,FALSE),"")</f>
        <v/>
      </c>
      <c r="J1652" s="27" t="str">
        <f>IFERROR(VLOOKUP(H1652,vlookup!G$2:I$331,3,FALSE),"")</f>
        <v/>
      </c>
      <c r="K1652" s="5"/>
      <c r="L1652" s="6"/>
      <c r="M1652" s="6"/>
      <c r="N1652" s="6"/>
      <c r="O1652" s="6"/>
      <c r="P1652" s="6"/>
      <c r="Q1652" s="14" t="str">
        <f t="shared" si="253"/>
        <v/>
      </c>
      <c r="R1652" s="5"/>
      <c r="S1652" s="6"/>
      <c r="T1652" s="6"/>
      <c r="U1652" s="5"/>
      <c r="V1652" s="45">
        <f t="shared" si="254"/>
        <v>0</v>
      </c>
      <c r="W1652" s="45">
        <f t="shared" si="255"/>
        <v>0</v>
      </c>
      <c r="X1652" s="45" t="e">
        <f t="shared" si="256"/>
        <v>#VALUE!</v>
      </c>
      <c r="Y1652" s="45">
        <f>IFERROR(VALUE(V1652),VLOOKUP(V1652,DayReplace[],2,0))</f>
        <v>0</v>
      </c>
      <c r="Z1652" s="45">
        <f>IF(V1652=0,1,
IF(OR(AND(COUNTIF(Table12[Normal and Leap Years],X1652),AA1652=3,Y1652=30),
AND(COUNTIF(Table9[MM Year],X1652),COUNTIF(Table13[Always 29-Day Months],AA1652),Y1652=30)),Y1652
-1,Y1652))</f>
        <v>1</v>
      </c>
      <c r="AA1652" s="45">
        <f>IFERROR(VALUE(W1652),VLOOKUP(W1652,MonthReplace[],2,0))</f>
        <v>0</v>
      </c>
      <c r="AB1652" s="45" t="e">
        <f>IF(COUNTIF(Table9[MM Year],X1652),VLOOKUP(AA1652,MonthSerial[],VLOOKUP(X1652,Table9[],3,0)+2,0),DATE(X1652,AA1652,0)-AC1652)</f>
        <v>#VALUE!</v>
      </c>
      <c r="AC1652" s="45" t="e">
        <f>IF(COUNTIF(Table9[MM Year],X1652),
VLOOKUP(X1652,Table9[],5,0),
DATE(X1652,1,0))</f>
        <v>#VALUE!</v>
      </c>
      <c r="AD1652" s="46" t="e">
        <f>IF(AA1652=0,DATE(YEAR(AC1652+1),7,16),
IF(V1652=0,IF(COUNTIF(Table9[MM Year],X1652),AC1652+AB1652+Z1652+15-DAY(AC1652+AB1652+Z1652+15)+16,AC1652+AB1652+Z1652-DAY(AC1652+AB1652+Z1652)+16),
IF(COUNTIF(Table9[MM Year],X1652),
IF(AC1652+AB1652+Z1652&lt;VLOOKUP(X1652,Table9[],7,0),AC1652
+AB1652+Z1652+VLOOKUP(X1652,Table9[],4,0),AC1652+AB1652+Z1652),AC1652
+AB1652+Z1652)))</f>
        <v>#VALUE!</v>
      </c>
      <c r="AE1652" s="42"/>
      <c r="AF1652" s="15" t="str">
        <f>IFERROR(IF(COUNTIF(Table9[MM Year],X1652),
IF(AD1652&lt;VLOOKUP(X1652,Table9[],7,0),AD1652
+VLOOKUP(X1652,Table9[],4,0),AD1652),AD1652
),"")</f>
        <v/>
      </c>
      <c r="AG1652" s="5"/>
      <c r="AH1652" s="5"/>
      <c r="AI1652" s="5"/>
      <c r="AJ1652" s="6"/>
      <c r="AK1652" s="6"/>
      <c r="AL1652" s="12" t="str">
        <f t="shared" si="257"/>
        <v/>
      </c>
      <c r="AM1652" s="5"/>
      <c r="AN1652" s="27" t="str">
        <f t="shared" si="258"/>
        <v/>
      </c>
      <c r="AO1652" s="5"/>
      <c r="AP1652" s="5"/>
      <c r="AQ1652" s="6"/>
      <c r="AR1652" s="12" t="str">
        <f t="shared" si="259"/>
        <v/>
      </c>
      <c r="AS1652" s="6"/>
      <c r="AT1652" s="5"/>
      <c r="AU1652" s="53"/>
      <c r="AV1652" s="53"/>
      <c r="AW1652" s="54"/>
      <c r="AX1652" s="15" t="str">
        <f t="shared" si="260"/>
        <v/>
      </c>
      <c r="AY1652" s="5"/>
      <c r="AZ1652" s="27" t="str">
        <f>IFERROR(VLOOKUP(AY1652,vlookup!A$2:I$331,2,FALSE),"")</f>
        <v/>
      </c>
      <c r="BA1652" s="27" t="str">
        <f>IFERROR(VLOOKUP(AY1652,vlookup!A$2:I$331,3,FALSE),"")</f>
        <v/>
      </c>
      <c r="BB1652" s="5"/>
      <c r="BC1652" s="27" t="str">
        <f>IFERROR(VLOOKUP(BB1652,vlookup!D$2:E$331,2,FALSE),"")</f>
        <v/>
      </c>
      <c r="BD1652" s="5"/>
      <c r="BE1652" s="27" t="str">
        <f t="shared" si="261"/>
        <v/>
      </c>
      <c r="BF1652" s="27" t="str">
        <f>IFERROR(VLOOKUP(BE1652,vlookup!G$2:I$331,2,FALSE),"")</f>
        <v/>
      </c>
      <c r="BG1652" s="27" t="str">
        <f>IFERROR(VLOOKUP(BE1652,vlookup!G$2:I$331,3,FALSE),"")</f>
        <v/>
      </c>
      <c r="BH1652" s="5"/>
      <c r="BI1652" s="6"/>
      <c r="BJ1652" s="6"/>
      <c r="BK1652" s="6"/>
      <c r="BL1652" s="6"/>
    </row>
    <row r="1653" spans="1:64">
      <c r="A1653" s="4"/>
      <c r="B1653" s="5"/>
      <c r="C1653" s="27" t="str">
        <f>IFERROR(VLOOKUP(B1653,vlookup!A$2:I$331,2,FALSE),"")</f>
        <v/>
      </c>
      <c r="D1653" s="27" t="str">
        <f>IFERROR(VLOOKUP(B1653,vlookup!A$2:I$331,3,FALSE),"")</f>
        <v/>
      </c>
      <c r="E1653" s="5"/>
      <c r="F1653" s="27" t="str">
        <f>IFERROR(VLOOKUP(E1653,vlookup!D$2:E$331,2,FALSE),"")</f>
        <v/>
      </c>
      <c r="G1653" s="5"/>
      <c r="H1653" s="27" t="str">
        <f t="shared" si="252"/>
        <v/>
      </c>
      <c r="I1653" s="27" t="str">
        <f>IFERROR(VLOOKUP(H1653,vlookup!G$2:I$331,2,FALSE),"")</f>
        <v/>
      </c>
      <c r="J1653" s="27" t="str">
        <f>IFERROR(VLOOKUP(H1653,vlookup!G$2:I$331,3,FALSE),"")</f>
        <v/>
      </c>
      <c r="K1653" s="5"/>
      <c r="L1653" s="6"/>
      <c r="M1653" s="6"/>
      <c r="N1653" s="6"/>
      <c r="O1653" s="6"/>
      <c r="P1653" s="6"/>
      <c r="Q1653" s="14" t="str">
        <f t="shared" si="253"/>
        <v/>
      </c>
      <c r="R1653" s="5"/>
      <c r="S1653" s="6"/>
      <c r="T1653" s="6"/>
      <c r="U1653" s="5"/>
      <c r="V1653" s="45">
        <f t="shared" si="254"/>
        <v>0</v>
      </c>
      <c r="W1653" s="45">
        <f t="shared" si="255"/>
        <v>0</v>
      </c>
      <c r="X1653" s="45" t="e">
        <f t="shared" si="256"/>
        <v>#VALUE!</v>
      </c>
      <c r="Y1653" s="45">
        <f>IFERROR(VALUE(V1653),VLOOKUP(V1653,DayReplace[],2,0))</f>
        <v>0</v>
      </c>
      <c r="Z1653" s="45">
        <f>IF(V1653=0,1,
IF(OR(AND(COUNTIF(Table12[Normal and Leap Years],X1653),AA1653=3,Y1653=30),
AND(COUNTIF(Table9[MM Year],X1653),COUNTIF(Table13[Always 29-Day Months],AA1653),Y1653=30)),Y1653
-1,Y1653))</f>
        <v>1</v>
      </c>
      <c r="AA1653" s="45">
        <f>IFERROR(VALUE(W1653),VLOOKUP(W1653,MonthReplace[],2,0))</f>
        <v>0</v>
      </c>
      <c r="AB1653" s="45" t="e">
        <f>IF(COUNTIF(Table9[MM Year],X1653),VLOOKUP(AA1653,MonthSerial[],VLOOKUP(X1653,Table9[],3,0)+2,0),DATE(X1653,AA1653,0)-AC1653)</f>
        <v>#VALUE!</v>
      </c>
      <c r="AC1653" s="45" t="e">
        <f>IF(COUNTIF(Table9[MM Year],X1653),
VLOOKUP(X1653,Table9[],5,0),
DATE(X1653,1,0))</f>
        <v>#VALUE!</v>
      </c>
      <c r="AD1653" s="46" t="e">
        <f>IF(AA1653=0,DATE(YEAR(AC1653+1),7,16),
IF(V1653=0,IF(COUNTIF(Table9[MM Year],X1653),AC1653+AB1653+Z1653+15-DAY(AC1653+AB1653+Z1653+15)+16,AC1653+AB1653+Z1653-DAY(AC1653+AB1653+Z1653)+16),
IF(COUNTIF(Table9[MM Year],X1653),
IF(AC1653+AB1653+Z1653&lt;VLOOKUP(X1653,Table9[],7,0),AC1653
+AB1653+Z1653+VLOOKUP(X1653,Table9[],4,0),AC1653+AB1653+Z1653),AC1653
+AB1653+Z1653)))</f>
        <v>#VALUE!</v>
      </c>
      <c r="AE1653" s="42"/>
      <c r="AF1653" s="15" t="str">
        <f>IFERROR(IF(COUNTIF(Table9[MM Year],X1653),
IF(AD1653&lt;VLOOKUP(X1653,Table9[],7,0),AD1653
+VLOOKUP(X1653,Table9[],4,0),AD1653),AD1653
),"")</f>
        <v/>
      </c>
      <c r="AG1653" s="5"/>
      <c r="AH1653" s="5"/>
      <c r="AI1653" s="5"/>
      <c r="AJ1653" s="6"/>
      <c r="AK1653" s="6"/>
      <c r="AL1653" s="12" t="str">
        <f t="shared" si="257"/>
        <v/>
      </c>
      <c r="AM1653" s="5"/>
      <c r="AN1653" s="27" t="str">
        <f t="shared" si="258"/>
        <v/>
      </c>
      <c r="AO1653" s="5"/>
      <c r="AP1653" s="5"/>
      <c r="AQ1653" s="6"/>
      <c r="AR1653" s="12" t="str">
        <f t="shared" si="259"/>
        <v/>
      </c>
      <c r="AS1653" s="6"/>
      <c r="AT1653" s="5"/>
      <c r="AU1653" s="53"/>
      <c r="AV1653" s="53"/>
      <c r="AW1653" s="54"/>
      <c r="AX1653" s="15" t="str">
        <f t="shared" si="260"/>
        <v/>
      </c>
      <c r="AY1653" s="5"/>
      <c r="AZ1653" s="27" t="str">
        <f>IFERROR(VLOOKUP(AY1653,vlookup!A$2:I$331,2,FALSE),"")</f>
        <v/>
      </c>
      <c r="BA1653" s="27" t="str">
        <f>IFERROR(VLOOKUP(AY1653,vlookup!A$2:I$331,3,FALSE),"")</f>
        <v/>
      </c>
      <c r="BB1653" s="5"/>
      <c r="BC1653" s="27" t="str">
        <f>IFERROR(VLOOKUP(BB1653,vlookup!D$2:E$331,2,FALSE),"")</f>
        <v/>
      </c>
      <c r="BD1653" s="5"/>
      <c r="BE1653" s="27" t="str">
        <f t="shared" si="261"/>
        <v/>
      </c>
      <c r="BF1653" s="27" t="str">
        <f>IFERROR(VLOOKUP(BE1653,vlookup!G$2:I$331,2,FALSE),"")</f>
        <v/>
      </c>
      <c r="BG1653" s="27" t="str">
        <f>IFERROR(VLOOKUP(BE1653,vlookup!G$2:I$331,3,FALSE),"")</f>
        <v/>
      </c>
      <c r="BH1653" s="5"/>
      <c r="BI1653" s="6"/>
      <c r="BJ1653" s="6"/>
      <c r="BK1653" s="6"/>
      <c r="BL1653" s="6"/>
    </row>
    <row r="1654" spans="1:64">
      <c r="A1654" s="4"/>
      <c r="B1654" s="5"/>
      <c r="C1654" s="27" t="str">
        <f>IFERROR(VLOOKUP(B1654,vlookup!A$2:I$331,2,FALSE),"")</f>
        <v/>
      </c>
      <c r="D1654" s="27" t="str">
        <f>IFERROR(VLOOKUP(B1654,vlookup!A$2:I$331,3,FALSE),"")</f>
        <v/>
      </c>
      <c r="E1654" s="5"/>
      <c r="F1654" s="27" t="str">
        <f>IFERROR(VLOOKUP(E1654,vlookup!D$2:E$331,2,FALSE),"")</f>
        <v/>
      </c>
      <c r="G1654" s="5"/>
      <c r="H1654" s="27" t="str">
        <f t="shared" si="252"/>
        <v/>
      </c>
      <c r="I1654" s="27" t="str">
        <f>IFERROR(VLOOKUP(H1654,vlookup!G$2:I$331,2,FALSE),"")</f>
        <v/>
      </c>
      <c r="J1654" s="27" t="str">
        <f>IFERROR(VLOOKUP(H1654,vlookup!G$2:I$331,3,FALSE),"")</f>
        <v/>
      </c>
      <c r="K1654" s="5"/>
      <c r="L1654" s="6"/>
      <c r="M1654" s="6"/>
      <c r="N1654" s="6"/>
      <c r="O1654" s="6"/>
      <c r="P1654" s="6"/>
      <c r="Q1654" s="14" t="str">
        <f t="shared" si="253"/>
        <v/>
      </c>
      <c r="R1654" s="5"/>
      <c r="S1654" s="6"/>
      <c r="T1654" s="6"/>
      <c r="U1654" s="5"/>
      <c r="V1654" s="45">
        <f t="shared" si="254"/>
        <v>0</v>
      </c>
      <c r="W1654" s="45">
        <f t="shared" si="255"/>
        <v>0</v>
      </c>
      <c r="X1654" s="45" t="e">
        <f t="shared" si="256"/>
        <v>#VALUE!</v>
      </c>
      <c r="Y1654" s="45">
        <f>IFERROR(VALUE(V1654),VLOOKUP(V1654,DayReplace[],2,0))</f>
        <v>0</v>
      </c>
      <c r="Z1654" s="45">
        <f>IF(V1654=0,1,
IF(OR(AND(COUNTIF(Table12[Normal and Leap Years],X1654),AA1654=3,Y1654=30),
AND(COUNTIF(Table9[MM Year],X1654),COUNTIF(Table13[Always 29-Day Months],AA1654),Y1654=30)),Y1654
-1,Y1654))</f>
        <v>1</v>
      </c>
      <c r="AA1654" s="45">
        <f>IFERROR(VALUE(W1654),VLOOKUP(W1654,MonthReplace[],2,0))</f>
        <v>0</v>
      </c>
      <c r="AB1654" s="45" t="e">
        <f>IF(COUNTIF(Table9[MM Year],X1654),VLOOKUP(AA1654,MonthSerial[],VLOOKUP(X1654,Table9[],3,0)+2,0),DATE(X1654,AA1654,0)-AC1654)</f>
        <v>#VALUE!</v>
      </c>
      <c r="AC1654" s="45" t="e">
        <f>IF(COUNTIF(Table9[MM Year],X1654),
VLOOKUP(X1654,Table9[],5,0),
DATE(X1654,1,0))</f>
        <v>#VALUE!</v>
      </c>
      <c r="AD1654" s="46" t="e">
        <f>IF(AA1654=0,DATE(YEAR(AC1654+1),7,16),
IF(V1654=0,IF(COUNTIF(Table9[MM Year],X1654),AC1654+AB1654+Z1654+15-DAY(AC1654+AB1654+Z1654+15)+16,AC1654+AB1654+Z1654-DAY(AC1654+AB1654+Z1654)+16),
IF(COUNTIF(Table9[MM Year],X1654),
IF(AC1654+AB1654+Z1654&lt;VLOOKUP(X1654,Table9[],7,0),AC1654
+AB1654+Z1654+VLOOKUP(X1654,Table9[],4,0),AC1654+AB1654+Z1654),AC1654
+AB1654+Z1654)))</f>
        <v>#VALUE!</v>
      </c>
      <c r="AE1654" s="42"/>
      <c r="AF1654" s="15" t="str">
        <f>IFERROR(IF(COUNTIF(Table9[MM Year],X1654),
IF(AD1654&lt;VLOOKUP(X1654,Table9[],7,0),AD1654
+VLOOKUP(X1654,Table9[],4,0),AD1654),AD1654
),"")</f>
        <v/>
      </c>
      <c r="AG1654" s="5"/>
      <c r="AH1654" s="5"/>
      <c r="AI1654" s="5"/>
      <c r="AJ1654" s="6"/>
      <c r="AK1654" s="6"/>
      <c r="AL1654" s="12" t="str">
        <f t="shared" si="257"/>
        <v/>
      </c>
      <c r="AM1654" s="5"/>
      <c r="AN1654" s="27" t="str">
        <f t="shared" si="258"/>
        <v/>
      </c>
      <c r="AO1654" s="5"/>
      <c r="AP1654" s="5"/>
      <c r="AQ1654" s="6"/>
      <c r="AR1654" s="12" t="str">
        <f t="shared" si="259"/>
        <v/>
      </c>
      <c r="AS1654" s="6"/>
      <c r="AT1654" s="5"/>
      <c r="AU1654" s="53"/>
      <c r="AV1654" s="53"/>
      <c r="AW1654" s="54"/>
      <c r="AX1654" s="15" t="str">
        <f t="shared" si="260"/>
        <v/>
      </c>
      <c r="AY1654" s="5"/>
      <c r="AZ1654" s="27" t="str">
        <f>IFERROR(VLOOKUP(AY1654,vlookup!A$2:I$331,2,FALSE),"")</f>
        <v/>
      </c>
      <c r="BA1654" s="27" t="str">
        <f>IFERROR(VLOOKUP(AY1654,vlookup!A$2:I$331,3,FALSE),"")</f>
        <v/>
      </c>
      <c r="BB1654" s="5"/>
      <c r="BC1654" s="27" t="str">
        <f>IFERROR(VLOOKUP(BB1654,vlookup!D$2:E$331,2,FALSE),"")</f>
        <v/>
      </c>
      <c r="BD1654" s="5"/>
      <c r="BE1654" s="27" t="str">
        <f t="shared" si="261"/>
        <v/>
      </c>
      <c r="BF1654" s="27" t="str">
        <f>IFERROR(VLOOKUP(BE1654,vlookup!G$2:I$331,2,FALSE),"")</f>
        <v/>
      </c>
      <c r="BG1654" s="27" t="str">
        <f>IFERROR(VLOOKUP(BE1654,vlookup!G$2:I$331,3,FALSE),"")</f>
        <v/>
      </c>
      <c r="BH1654" s="5"/>
      <c r="BI1654" s="6"/>
      <c r="BJ1654" s="6"/>
      <c r="BK1654" s="6"/>
      <c r="BL1654" s="6"/>
    </row>
    <row r="1655" spans="1:64">
      <c r="A1655" s="4"/>
      <c r="B1655" s="5"/>
      <c r="C1655" s="27" t="str">
        <f>IFERROR(VLOOKUP(B1655,vlookup!A$2:I$331,2,FALSE),"")</f>
        <v/>
      </c>
      <c r="D1655" s="27" t="str">
        <f>IFERROR(VLOOKUP(B1655,vlookup!A$2:I$331,3,FALSE),"")</f>
        <v/>
      </c>
      <c r="E1655" s="5"/>
      <c r="F1655" s="27" t="str">
        <f>IFERROR(VLOOKUP(E1655,vlookup!D$2:E$331,2,FALSE),"")</f>
        <v/>
      </c>
      <c r="G1655" s="5"/>
      <c r="H1655" s="27" t="str">
        <f t="shared" si="252"/>
        <v/>
      </c>
      <c r="I1655" s="27" t="str">
        <f>IFERROR(VLOOKUP(H1655,vlookup!G$2:I$331,2,FALSE),"")</f>
        <v/>
      </c>
      <c r="J1655" s="27" t="str">
        <f>IFERROR(VLOOKUP(H1655,vlookup!G$2:I$331,3,FALSE),"")</f>
        <v/>
      </c>
      <c r="K1655" s="5"/>
      <c r="L1655" s="6"/>
      <c r="M1655" s="6"/>
      <c r="N1655" s="6"/>
      <c r="O1655" s="6"/>
      <c r="P1655" s="6"/>
      <c r="Q1655" s="14" t="str">
        <f t="shared" si="253"/>
        <v/>
      </c>
      <c r="R1655" s="5"/>
      <c r="S1655" s="6"/>
      <c r="T1655" s="6"/>
      <c r="U1655" s="5"/>
      <c r="V1655" s="45">
        <f t="shared" si="254"/>
        <v>0</v>
      </c>
      <c r="W1655" s="45">
        <f t="shared" si="255"/>
        <v>0</v>
      </c>
      <c r="X1655" s="45" t="e">
        <f t="shared" si="256"/>
        <v>#VALUE!</v>
      </c>
      <c r="Y1655" s="45">
        <f>IFERROR(VALUE(V1655),VLOOKUP(V1655,DayReplace[],2,0))</f>
        <v>0</v>
      </c>
      <c r="Z1655" s="45">
        <f>IF(V1655=0,1,
IF(OR(AND(COUNTIF(Table12[Normal and Leap Years],X1655),AA1655=3,Y1655=30),
AND(COUNTIF(Table9[MM Year],X1655),COUNTIF(Table13[Always 29-Day Months],AA1655),Y1655=30)),Y1655
-1,Y1655))</f>
        <v>1</v>
      </c>
      <c r="AA1655" s="45">
        <f>IFERROR(VALUE(W1655),VLOOKUP(W1655,MonthReplace[],2,0))</f>
        <v>0</v>
      </c>
      <c r="AB1655" s="45" t="e">
        <f>IF(COUNTIF(Table9[MM Year],X1655),VLOOKUP(AA1655,MonthSerial[],VLOOKUP(X1655,Table9[],3,0)+2,0),DATE(X1655,AA1655,0)-AC1655)</f>
        <v>#VALUE!</v>
      </c>
      <c r="AC1655" s="45" t="e">
        <f>IF(COUNTIF(Table9[MM Year],X1655),
VLOOKUP(X1655,Table9[],5,0),
DATE(X1655,1,0))</f>
        <v>#VALUE!</v>
      </c>
      <c r="AD1655" s="46" t="e">
        <f>IF(AA1655=0,DATE(YEAR(AC1655+1),7,16),
IF(V1655=0,IF(COUNTIF(Table9[MM Year],X1655),AC1655+AB1655+Z1655+15-DAY(AC1655+AB1655+Z1655+15)+16,AC1655+AB1655+Z1655-DAY(AC1655+AB1655+Z1655)+16),
IF(COUNTIF(Table9[MM Year],X1655),
IF(AC1655+AB1655+Z1655&lt;VLOOKUP(X1655,Table9[],7,0),AC1655
+AB1655+Z1655+VLOOKUP(X1655,Table9[],4,0),AC1655+AB1655+Z1655),AC1655
+AB1655+Z1655)))</f>
        <v>#VALUE!</v>
      </c>
      <c r="AE1655" s="42"/>
      <c r="AF1655" s="15" t="str">
        <f>IFERROR(IF(COUNTIF(Table9[MM Year],X1655),
IF(AD1655&lt;VLOOKUP(X1655,Table9[],7,0),AD1655
+VLOOKUP(X1655,Table9[],4,0),AD1655),AD1655
),"")</f>
        <v/>
      </c>
      <c r="AG1655" s="5"/>
      <c r="AH1655" s="5"/>
      <c r="AI1655" s="5"/>
      <c r="AJ1655" s="6"/>
      <c r="AK1655" s="6"/>
      <c r="AL1655" s="12" t="str">
        <f t="shared" si="257"/>
        <v/>
      </c>
      <c r="AM1655" s="5"/>
      <c r="AN1655" s="27" t="str">
        <f t="shared" si="258"/>
        <v/>
      </c>
      <c r="AO1655" s="5"/>
      <c r="AP1655" s="5"/>
      <c r="AQ1655" s="6"/>
      <c r="AR1655" s="12" t="str">
        <f t="shared" si="259"/>
        <v/>
      </c>
      <c r="AS1655" s="6"/>
      <c r="AT1655" s="5"/>
      <c r="AU1655" s="53"/>
      <c r="AV1655" s="53"/>
      <c r="AW1655" s="54"/>
      <c r="AX1655" s="15" t="str">
        <f t="shared" si="260"/>
        <v/>
      </c>
      <c r="AY1655" s="5"/>
      <c r="AZ1655" s="27" t="str">
        <f>IFERROR(VLOOKUP(AY1655,vlookup!A$2:I$331,2,FALSE),"")</f>
        <v/>
      </c>
      <c r="BA1655" s="27" t="str">
        <f>IFERROR(VLOOKUP(AY1655,vlookup!A$2:I$331,3,FALSE),"")</f>
        <v/>
      </c>
      <c r="BB1655" s="5"/>
      <c r="BC1655" s="27" t="str">
        <f>IFERROR(VLOOKUP(BB1655,vlookup!D$2:E$331,2,FALSE),"")</f>
        <v/>
      </c>
      <c r="BD1655" s="5"/>
      <c r="BE1655" s="27" t="str">
        <f t="shared" si="261"/>
        <v/>
      </c>
      <c r="BF1655" s="27" t="str">
        <f>IFERROR(VLOOKUP(BE1655,vlookup!G$2:I$331,2,FALSE),"")</f>
        <v/>
      </c>
      <c r="BG1655" s="27" t="str">
        <f>IFERROR(VLOOKUP(BE1655,vlookup!G$2:I$331,3,FALSE),"")</f>
        <v/>
      </c>
      <c r="BH1655" s="5"/>
      <c r="BI1655" s="6"/>
      <c r="BJ1655" s="6"/>
      <c r="BK1655" s="6"/>
      <c r="BL1655" s="6"/>
    </row>
    <row r="1656" spans="1:64">
      <c r="A1656" s="4"/>
      <c r="B1656" s="5"/>
      <c r="C1656" s="27" t="str">
        <f>IFERROR(VLOOKUP(B1656,vlookup!A$2:I$331,2,FALSE),"")</f>
        <v/>
      </c>
      <c r="D1656" s="27" t="str">
        <f>IFERROR(VLOOKUP(B1656,vlookup!A$2:I$331,3,FALSE),"")</f>
        <v/>
      </c>
      <c r="E1656" s="5"/>
      <c r="F1656" s="27" t="str">
        <f>IFERROR(VLOOKUP(E1656,vlookup!D$2:E$331,2,FALSE),"")</f>
        <v/>
      </c>
      <c r="G1656" s="5"/>
      <c r="H1656" s="27" t="str">
        <f t="shared" si="252"/>
        <v/>
      </c>
      <c r="I1656" s="27" t="str">
        <f>IFERROR(VLOOKUP(H1656,vlookup!G$2:I$331,2,FALSE),"")</f>
        <v/>
      </c>
      <c r="J1656" s="27" t="str">
        <f>IFERROR(VLOOKUP(H1656,vlookup!G$2:I$331,3,FALSE),"")</f>
        <v/>
      </c>
      <c r="K1656" s="5"/>
      <c r="L1656" s="6"/>
      <c r="M1656" s="6"/>
      <c r="N1656" s="6"/>
      <c r="O1656" s="6"/>
      <c r="P1656" s="6"/>
      <c r="Q1656" s="14" t="str">
        <f t="shared" si="253"/>
        <v/>
      </c>
      <c r="R1656" s="5"/>
      <c r="S1656" s="6"/>
      <c r="T1656" s="6"/>
      <c r="U1656" s="5"/>
      <c r="V1656" s="45">
        <f t="shared" si="254"/>
        <v>0</v>
      </c>
      <c r="W1656" s="45">
        <f t="shared" si="255"/>
        <v>0</v>
      </c>
      <c r="X1656" s="45" t="e">
        <f t="shared" si="256"/>
        <v>#VALUE!</v>
      </c>
      <c r="Y1656" s="45">
        <f>IFERROR(VALUE(V1656),VLOOKUP(V1656,DayReplace[],2,0))</f>
        <v>0</v>
      </c>
      <c r="Z1656" s="45">
        <f>IF(V1656=0,1,
IF(OR(AND(COUNTIF(Table12[Normal and Leap Years],X1656),AA1656=3,Y1656=30),
AND(COUNTIF(Table9[MM Year],X1656),COUNTIF(Table13[Always 29-Day Months],AA1656),Y1656=30)),Y1656
-1,Y1656))</f>
        <v>1</v>
      </c>
      <c r="AA1656" s="45">
        <f>IFERROR(VALUE(W1656),VLOOKUP(W1656,MonthReplace[],2,0))</f>
        <v>0</v>
      </c>
      <c r="AB1656" s="45" t="e">
        <f>IF(COUNTIF(Table9[MM Year],X1656),VLOOKUP(AA1656,MonthSerial[],VLOOKUP(X1656,Table9[],3,0)+2,0),DATE(X1656,AA1656,0)-AC1656)</f>
        <v>#VALUE!</v>
      </c>
      <c r="AC1656" s="45" t="e">
        <f>IF(COUNTIF(Table9[MM Year],X1656),
VLOOKUP(X1656,Table9[],5,0),
DATE(X1656,1,0))</f>
        <v>#VALUE!</v>
      </c>
      <c r="AD1656" s="46" t="e">
        <f>IF(AA1656=0,DATE(YEAR(AC1656+1),7,16),
IF(V1656=0,IF(COUNTIF(Table9[MM Year],X1656),AC1656+AB1656+Z1656+15-DAY(AC1656+AB1656+Z1656+15)+16,AC1656+AB1656+Z1656-DAY(AC1656+AB1656+Z1656)+16),
IF(COUNTIF(Table9[MM Year],X1656),
IF(AC1656+AB1656+Z1656&lt;VLOOKUP(X1656,Table9[],7,0),AC1656
+AB1656+Z1656+VLOOKUP(X1656,Table9[],4,0),AC1656+AB1656+Z1656),AC1656
+AB1656+Z1656)))</f>
        <v>#VALUE!</v>
      </c>
      <c r="AE1656" s="42"/>
      <c r="AF1656" s="15" t="str">
        <f>IFERROR(IF(COUNTIF(Table9[MM Year],X1656),
IF(AD1656&lt;VLOOKUP(X1656,Table9[],7,0),AD1656
+VLOOKUP(X1656,Table9[],4,0),AD1656),AD1656
),"")</f>
        <v/>
      </c>
      <c r="AG1656" s="5"/>
      <c r="AH1656" s="5"/>
      <c r="AI1656" s="5"/>
      <c r="AJ1656" s="6"/>
      <c r="AK1656" s="6"/>
      <c r="AL1656" s="12" t="str">
        <f t="shared" si="257"/>
        <v/>
      </c>
      <c r="AM1656" s="5"/>
      <c r="AN1656" s="27" t="str">
        <f t="shared" si="258"/>
        <v/>
      </c>
      <c r="AO1656" s="5"/>
      <c r="AP1656" s="5"/>
      <c r="AQ1656" s="6"/>
      <c r="AR1656" s="12" t="str">
        <f t="shared" si="259"/>
        <v/>
      </c>
      <c r="AS1656" s="6"/>
      <c r="AT1656" s="5"/>
      <c r="AU1656" s="53"/>
      <c r="AV1656" s="53"/>
      <c r="AW1656" s="54"/>
      <c r="AX1656" s="15" t="str">
        <f t="shared" si="260"/>
        <v/>
      </c>
      <c r="AY1656" s="5"/>
      <c r="AZ1656" s="27" t="str">
        <f>IFERROR(VLOOKUP(AY1656,vlookup!A$2:I$331,2,FALSE),"")</f>
        <v/>
      </c>
      <c r="BA1656" s="27" t="str">
        <f>IFERROR(VLOOKUP(AY1656,vlookup!A$2:I$331,3,FALSE),"")</f>
        <v/>
      </c>
      <c r="BB1656" s="5"/>
      <c r="BC1656" s="27" t="str">
        <f>IFERROR(VLOOKUP(BB1656,vlookup!D$2:E$331,2,FALSE),"")</f>
        <v/>
      </c>
      <c r="BD1656" s="5"/>
      <c r="BE1656" s="27" t="str">
        <f t="shared" si="261"/>
        <v/>
      </c>
      <c r="BF1656" s="27" t="str">
        <f>IFERROR(VLOOKUP(BE1656,vlookup!G$2:I$331,2,FALSE),"")</f>
        <v/>
      </c>
      <c r="BG1656" s="27" t="str">
        <f>IFERROR(VLOOKUP(BE1656,vlookup!G$2:I$331,3,FALSE),"")</f>
        <v/>
      </c>
      <c r="BH1656" s="5"/>
      <c r="BI1656" s="6"/>
      <c r="BJ1656" s="6"/>
      <c r="BK1656" s="6"/>
      <c r="BL1656" s="6"/>
    </row>
    <row r="1657" spans="1:64">
      <c r="A1657" s="4"/>
      <c r="B1657" s="5"/>
      <c r="C1657" s="27" t="str">
        <f>IFERROR(VLOOKUP(B1657,vlookup!A$2:I$331,2,FALSE),"")</f>
        <v/>
      </c>
      <c r="D1657" s="27" t="str">
        <f>IFERROR(VLOOKUP(B1657,vlookup!A$2:I$331,3,FALSE),"")</f>
        <v/>
      </c>
      <c r="E1657" s="5"/>
      <c r="F1657" s="27" t="str">
        <f>IFERROR(VLOOKUP(E1657,vlookup!D$2:E$331,2,FALSE),"")</f>
        <v/>
      </c>
      <c r="G1657" s="5"/>
      <c r="H1657" s="27" t="str">
        <f t="shared" si="252"/>
        <v/>
      </c>
      <c r="I1657" s="27" t="str">
        <f>IFERROR(VLOOKUP(H1657,vlookup!G$2:I$331,2,FALSE),"")</f>
        <v/>
      </c>
      <c r="J1657" s="27" t="str">
        <f>IFERROR(VLOOKUP(H1657,vlookup!G$2:I$331,3,FALSE),"")</f>
        <v/>
      </c>
      <c r="K1657" s="5"/>
      <c r="L1657" s="6"/>
      <c r="M1657" s="6"/>
      <c r="N1657" s="6"/>
      <c r="O1657" s="6"/>
      <c r="P1657" s="6"/>
      <c r="Q1657" s="14" t="str">
        <f t="shared" si="253"/>
        <v/>
      </c>
      <c r="R1657" s="5"/>
      <c r="S1657" s="6"/>
      <c r="T1657" s="6"/>
      <c r="U1657" s="5"/>
      <c r="V1657" s="45">
        <f t="shared" si="254"/>
        <v>0</v>
      </c>
      <c r="W1657" s="45">
        <f t="shared" si="255"/>
        <v>0</v>
      </c>
      <c r="X1657" s="45" t="e">
        <f t="shared" si="256"/>
        <v>#VALUE!</v>
      </c>
      <c r="Y1657" s="45">
        <f>IFERROR(VALUE(V1657),VLOOKUP(V1657,DayReplace[],2,0))</f>
        <v>0</v>
      </c>
      <c r="Z1657" s="45">
        <f>IF(V1657=0,1,
IF(OR(AND(COUNTIF(Table12[Normal and Leap Years],X1657),AA1657=3,Y1657=30),
AND(COUNTIF(Table9[MM Year],X1657),COUNTIF(Table13[Always 29-Day Months],AA1657),Y1657=30)),Y1657
-1,Y1657))</f>
        <v>1</v>
      </c>
      <c r="AA1657" s="45">
        <f>IFERROR(VALUE(W1657),VLOOKUP(W1657,MonthReplace[],2,0))</f>
        <v>0</v>
      </c>
      <c r="AB1657" s="45" t="e">
        <f>IF(COUNTIF(Table9[MM Year],X1657),VLOOKUP(AA1657,MonthSerial[],VLOOKUP(X1657,Table9[],3,0)+2,0),DATE(X1657,AA1657,0)-AC1657)</f>
        <v>#VALUE!</v>
      </c>
      <c r="AC1657" s="45" t="e">
        <f>IF(COUNTIF(Table9[MM Year],X1657),
VLOOKUP(X1657,Table9[],5,0),
DATE(X1657,1,0))</f>
        <v>#VALUE!</v>
      </c>
      <c r="AD1657" s="46" t="e">
        <f>IF(AA1657=0,DATE(YEAR(AC1657+1),7,16),
IF(V1657=0,IF(COUNTIF(Table9[MM Year],X1657),AC1657+AB1657+Z1657+15-DAY(AC1657+AB1657+Z1657+15)+16,AC1657+AB1657+Z1657-DAY(AC1657+AB1657+Z1657)+16),
IF(COUNTIF(Table9[MM Year],X1657),
IF(AC1657+AB1657+Z1657&lt;VLOOKUP(X1657,Table9[],7,0),AC1657
+AB1657+Z1657+VLOOKUP(X1657,Table9[],4,0),AC1657+AB1657+Z1657),AC1657
+AB1657+Z1657)))</f>
        <v>#VALUE!</v>
      </c>
      <c r="AE1657" s="42"/>
      <c r="AF1657" s="15" t="str">
        <f>IFERROR(IF(COUNTIF(Table9[MM Year],X1657),
IF(AD1657&lt;VLOOKUP(X1657,Table9[],7,0),AD1657
+VLOOKUP(X1657,Table9[],4,0),AD1657),AD1657
),"")</f>
        <v/>
      </c>
      <c r="AG1657" s="5"/>
      <c r="AH1657" s="5"/>
      <c r="AI1657" s="5"/>
      <c r="AJ1657" s="6"/>
      <c r="AK1657" s="6"/>
      <c r="AL1657" s="12" t="str">
        <f t="shared" si="257"/>
        <v/>
      </c>
      <c r="AM1657" s="5"/>
      <c r="AN1657" s="27" t="str">
        <f t="shared" si="258"/>
        <v/>
      </c>
      <c r="AO1657" s="5"/>
      <c r="AP1657" s="5"/>
      <c r="AQ1657" s="6"/>
      <c r="AR1657" s="12" t="str">
        <f t="shared" si="259"/>
        <v/>
      </c>
      <c r="AS1657" s="6"/>
      <c r="AT1657" s="5"/>
      <c r="AU1657" s="53"/>
      <c r="AV1657" s="53"/>
      <c r="AW1657" s="54"/>
      <c r="AX1657" s="15" t="str">
        <f t="shared" si="260"/>
        <v/>
      </c>
      <c r="AY1657" s="5"/>
      <c r="AZ1657" s="27" t="str">
        <f>IFERROR(VLOOKUP(AY1657,vlookup!A$2:I$331,2,FALSE),"")</f>
        <v/>
      </c>
      <c r="BA1657" s="27" t="str">
        <f>IFERROR(VLOOKUP(AY1657,vlookup!A$2:I$331,3,FALSE),"")</f>
        <v/>
      </c>
      <c r="BB1657" s="5"/>
      <c r="BC1657" s="27" t="str">
        <f>IFERROR(VLOOKUP(BB1657,vlookup!D$2:E$331,2,FALSE),"")</f>
        <v/>
      </c>
      <c r="BD1657" s="5"/>
      <c r="BE1657" s="27" t="str">
        <f t="shared" si="261"/>
        <v/>
      </c>
      <c r="BF1657" s="27" t="str">
        <f>IFERROR(VLOOKUP(BE1657,vlookup!G$2:I$331,2,FALSE),"")</f>
        <v/>
      </c>
      <c r="BG1657" s="27" t="str">
        <f>IFERROR(VLOOKUP(BE1657,vlookup!G$2:I$331,3,FALSE),"")</f>
        <v/>
      </c>
      <c r="BH1657" s="5"/>
      <c r="BI1657" s="6"/>
      <c r="BJ1657" s="6"/>
      <c r="BK1657" s="6"/>
      <c r="BL1657" s="6"/>
    </row>
    <row r="1658" spans="1:64">
      <c r="A1658" s="4"/>
      <c r="B1658" s="5"/>
      <c r="C1658" s="27" t="str">
        <f>IFERROR(VLOOKUP(B1658,vlookup!A$2:I$331,2,FALSE),"")</f>
        <v/>
      </c>
      <c r="D1658" s="27" t="str">
        <f>IFERROR(VLOOKUP(B1658,vlookup!A$2:I$331,3,FALSE),"")</f>
        <v/>
      </c>
      <c r="E1658" s="5"/>
      <c r="F1658" s="27" t="str">
        <f>IFERROR(VLOOKUP(E1658,vlookup!D$2:E$331,2,FALSE),"")</f>
        <v/>
      </c>
      <c r="G1658" s="5"/>
      <c r="H1658" s="27" t="str">
        <f t="shared" si="252"/>
        <v/>
      </c>
      <c r="I1658" s="27" t="str">
        <f>IFERROR(VLOOKUP(H1658,vlookup!G$2:I$331,2,FALSE),"")</f>
        <v/>
      </c>
      <c r="J1658" s="27" t="str">
        <f>IFERROR(VLOOKUP(H1658,vlookup!G$2:I$331,3,FALSE),"")</f>
        <v/>
      </c>
      <c r="K1658" s="5"/>
      <c r="L1658" s="6"/>
      <c r="M1658" s="6"/>
      <c r="N1658" s="6"/>
      <c r="O1658" s="6"/>
      <c r="P1658" s="6"/>
      <c r="Q1658" s="14" t="str">
        <f t="shared" si="253"/>
        <v/>
      </c>
      <c r="R1658" s="5"/>
      <c r="S1658" s="6"/>
      <c r="T1658" s="6"/>
      <c r="U1658" s="5"/>
      <c r="V1658" s="45">
        <f t="shared" si="254"/>
        <v>0</v>
      </c>
      <c r="W1658" s="45">
        <f t="shared" si="255"/>
        <v>0</v>
      </c>
      <c r="X1658" s="45" t="e">
        <f t="shared" si="256"/>
        <v>#VALUE!</v>
      </c>
      <c r="Y1658" s="45">
        <f>IFERROR(VALUE(V1658),VLOOKUP(V1658,DayReplace[],2,0))</f>
        <v>0</v>
      </c>
      <c r="Z1658" s="45">
        <f>IF(V1658=0,1,
IF(OR(AND(COUNTIF(Table12[Normal and Leap Years],X1658),AA1658=3,Y1658=30),
AND(COUNTIF(Table9[MM Year],X1658),COUNTIF(Table13[Always 29-Day Months],AA1658),Y1658=30)),Y1658
-1,Y1658))</f>
        <v>1</v>
      </c>
      <c r="AA1658" s="45">
        <f>IFERROR(VALUE(W1658),VLOOKUP(W1658,MonthReplace[],2,0))</f>
        <v>0</v>
      </c>
      <c r="AB1658" s="45" t="e">
        <f>IF(COUNTIF(Table9[MM Year],X1658),VLOOKUP(AA1658,MonthSerial[],VLOOKUP(X1658,Table9[],3,0)+2,0),DATE(X1658,AA1658,0)-AC1658)</f>
        <v>#VALUE!</v>
      </c>
      <c r="AC1658" s="45" t="e">
        <f>IF(COUNTIF(Table9[MM Year],X1658),
VLOOKUP(X1658,Table9[],5,0),
DATE(X1658,1,0))</f>
        <v>#VALUE!</v>
      </c>
      <c r="AD1658" s="46" t="e">
        <f>IF(AA1658=0,DATE(YEAR(AC1658+1),7,16),
IF(V1658=0,IF(COUNTIF(Table9[MM Year],X1658),AC1658+AB1658+Z1658+15-DAY(AC1658+AB1658+Z1658+15)+16,AC1658+AB1658+Z1658-DAY(AC1658+AB1658+Z1658)+16),
IF(COUNTIF(Table9[MM Year],X1658),
IF(AC1658+AB1658+Z1658&lt;VLOOKUP(X1658,Table9[],7,0),AC1658
+AB1658+Z1658+VLOOKUP(X1658,Table9[],4,0),AC1658+AB1658+Z1658),AC1658
+AB1658+Z1658)))</f>
        <v>#VALUE!</v>
      </c>
      <c r="AE1658" s="42"/>
      <c r="AF1658" s="15" t="str">
        <f>IFERROR(IF(COUNTIF(Table9[MM Year],X1658),
IF(AD1658&lt;VLOOKUP(X1658,Table9[],7,0),AD1658
+VLOOKUP(X1658,Table9[],4,0),AD1658),AD1658
),"")</f>
        <v/>
      </c>
      <c r="AG1658" s="5"/>
      <c r="AH1658" s="5"/>
      <c r="AI1658" s="5"/>
      <c r="AJ1658" s="6"/>
      <c r="AK1658" s="6"/>
      <c r="AL1658" s="12" t="str">
        <f t="shared" si="257"/>
        <v/>
      </c>
      <c r="AM1658" s="5"/>
      <c r="AN1658" s="27" t="str">
        <f t="shared" si="258"/>
        <v/>
      </c>
      <c r="AO1658" s="5"/>
      <c r="AP1658" s="5"/>
      <c r="AQ1658" s="6"/>
      <c r="AR1658" s="12" t="str">
        <f t="shared" si="259"/>
        <v/>
      </c>
      <c r="AS1658" s="6"/>
      <c r="AT1658" s="5"/>
      <c r="AU1658" s="53"/>
      <c r="AV1658" s="53"/>
      <c r="AW1658" s="54"/>
      <c r="AX1658" s="15" t="str">
        <f t="shared" si="260"/>
        <v/>
      </c>
      <c r="AY1658" s="5"/>
      <c r="AZ1658" s="27" t="str">
        <f>IFERROR(VLOOKUP(AY1658,vlookup!A$2:I$331,2,FALSE),"")</f>
        <v/>
      </c>
      <c r="BA1658" s="27" t="str">
        <f>IFERROR(VLOOKUP(AY1658,vlookup!A$2:I$331,3,FALSE),"")</f>
        <v/>
      </c>
      <c r="BB1658" s="5"/>
      <c r="BC1658" s="27" t="str">
        <f>IFERROR(VLOOKUP(BB1658,vlookup!D$2:E$331,2,FALSE),"")</f>
        <v/>
      </c>
      <c r="BD1658" s="5"/>
      <c r="BE1658" s="27" t="str">
        <f t="shared" si="261"/>
        <v/>
      </c>
      <c r="BF1658" s="27" t="str">
        <f>IFERROR(VLOOKUP(BE1658,vlookup!G$2:I$331,2,FALSE),"")</f>
        <v/>
      </c>
      <c r="BG1658" s="27" t="str">
        <f>IFERROR(VLOOKUP(BE1658,vlookup!G$2:I$331,3,FALSE),"")</f>
        <v/>
      </c>
      <c r="BH1658" s="5"/>
      <c r="BI1658" s="6"/>
      <c r="BJ1658" s="6"/>
      <c r="BK1658" s="6"/>
      <c r="BL1658" s="6"/>
    </row>
    <row r="1659" spans="1:64">
      <c r="A1659" s="4"/>
      <c r="B1659" s="5"/>
      <c r="C1659" s="27" t="str">
        <f>IFERROR(VLOOKUP(B1659,vlookup!A$2:I$331,2,FALSE),"")</f>
        <v/>
      </c>
      <c r="D1659" s="27" t="str">
        <f>IFERROR(VLOOKUP(B1659,vlookup!A$2:I$331,3,FALSE),"")</f>
        <v/>
      </c>
      <c r="E1659" s="5"/>
      <c r="F1659" s="27" t="str">
        <f>IFERROR(VLOOKUP(E1659,vlookup!D$2:E$331,2,FALSE),"")</f>
        <v/>
      </c>
      <c r="G1659" s="5"/>
      <c r="H1659" s="27" t="str">
        <f t="shared" si="252"/>
        <v/>
      </c>
      <c r="I1659" s="27" t="str">
        <f>IFERROR(VLOOKUP(H1659,vlookup!G$2:I$331,2,FALSE),"")</f>
        <v/>
      </c>
      <c r="J1659" s="27" t="str">
        <f>IFERROR(VLOOKUP(H1659,vlookup!G$2:I$331,3,FALSE),"")</f>
        <v/>
      </c>
      <c r="K1659" s="5"/>
      <c r="L1659" s="6"/>
      <c r="M1659" s="6"/>
      <c r="N1659" s="6"/>
      <c r="O1659" s="6"/>
      <c r="P1659" s="6"/>
      <c r="Q1659" s="14" t="str">
        <f t="shared" si="253"/>
        <v/>
      </c>
      <c r="R1659" s="5"/>
      <c r="S1659" s="6"/>
      <c r="T1659" s="6"/>
      <c r="U1659" s="5"/>
      <c r="V1659" s="45">
        <f t="shared" si="254"/>
        <v>0</v>
      </c>
      <c r="W1659" s="45">
        <f t="shared" si="255"/>
        <v>0</v>
      </c>
      <c r="X1659" s="45" t="e">
        <f t="shared" si="256"/>
        <v>#VALUE!</v>
      </c>
      <c r="Y1659" s="45">
        <f>IFERROR(VALUE(V1659),VLOOKUP(V1659,DayReplace[],2,0))</f>
        <v>0</v>
      </c>
      <c r="Z1659" s="45">
        <f>IF(V1659=0,1,
IF(OR(AND(COUNTIF(Table12[Normal and Leap Years],X1659),AA1659=3,Y1659=30),
AND(COUNTIF(Table9[MM Year],X1659),COUNTIF(Table13[Always 29-Day Months],AA1659),Y1659=30)),Y1659
-1,Y1659))</f>
        <v>1</v>
      </c>
      <c r="AA1659" s="45">
        <f>IFERROR(VALUE(W1659),VLOOKUP(W1659,MonthReplace[],2,0))</f>
        <v>0</v>
      </c>
      <c r="AB1659" s="45" t="e">
        <f>IF(COUNTIF(Table9[MM Year],X1659),VLOOKUP(AA1659,MonthSerial[],VLOOKUP(X1659,Table9[],3,0)+2,0),DATE(X1659,AA1659,0)-AC1659)</f>
        <v>#VALUE!</v>
      </c>
      <c r="AC1659" s="45" t="e">
        <f>IF(COUNTIF(Table9[MM Year],X1659),
VLOOKUP(X1659,Table9[],5,0),
DATE(X1659,1,0))</f>
        <v>#VALUE!</v>
      </c>
      <c r="AD1659" s="46" t="e">
        <f>IF(AA1659=0,DATE(YEAR(AC1659+1),7,16),
IF(V1659=0,IF(COUNTIF(Table9[MM Year],X1659),AC1659+AB1659+Z1659+15-DAY(AC1659+AB1659+Z1659+15)+16,AC1659+AB1659+Z1659-DAY(AC1659+AB1659+Z1659)+16),
IF(COUNTIF(Table9[MM Year],X1659),
IF(AC1659+AB1659+Z1659&lt;VLOOKUP(X1659,Table9[],7,0),AC1659
+AB1659+Z1659+VLOOKUP(X1659,Table9[],4,0),AC1659+AB1659+Z1659),AC1659
+AB1659+Z1659)))</f>
        <v>#VALUE!</v>
      </c>
      <c r="AE1659" s="42"/>
      <c r="AF1659" s="15" t="str">
        <f>IFERROR(IF(COUNTIF(Table9[MM Year],X1659),
IF(AD1659&lt;VLOOKUP(X1659,Table9[],7,0),AD1659
+VLOOKUP(X1659,Table9[],4,0),AD1659),AD1659
),"")</f>
        <v/>
      </c>
      <c r="AG1659" s="5"/>
      <c r="AH1659" s="5"/>
      <c r="AI1659" s="5"/>
      <c r="AJ1659" s="6"/>
      <c r="AK1659" s="6"/>
      <c r="AL1659" s="12" t="str">
        <f t="shared" si="257"/>
        <v/>
      </c>
      <c r="AM1659" s="5"/>
      <c r="AN1659" s="27" t="str">
        <f t="shared" si="258"/>
        <v/>
      </c>
      <c r="AO1659" s="5"/>
      <c r="AP1659" s="5"/>
      <c r="AQ1659" s="6"/>
      <c r="AR1659" s="12" t="str">
        <f t="shared" si="259"/>
        <v/>
      </c>
      <c r="AS1659" s="6"/>
      <c r="AT1659" s="5"/>
      <c r="AU1659" s="53"/>
      <c r="AV1659" s="53"/>
      <c r="AW1659" s="54"/>
      <c r="AX1659" s="15" t="str">
        <f t="shared" si="260"/>
        <v/>
      </c>
      <c r="AY1659" s="5"/>
      <c r="AZ1659" s="27" t="str">
        <f>IFERROR(VLOOKUP(AY1659,vlookup!A$2:I$331,2,FALSE),"")</f>
        <v/>
      </c>
      <c r="BA1659" s="27" t="str">
        <f>IFERROR(VLOOKUP(AY1659,vlookup!A$2:I$331,3,FALSE),"")</f>
        <v/>
      </c>
      <c r="BB1659" s="5"/>
      <c r="BC1659" s="27" t="str">
        <f>IFERROR(VLOOKUP(BB1659,vlookup!D$2:E$331,2,FALSE),"")</f>
        <v/>
      </c>
      <c r="BD1659" s="5"/>
      <c r="BE1659" s="27" t="str">
        <f t="shared" si="261"/>
        <v/>
      </c>
      <c r="BF1659" s="27" t="str">
        <f>IFERROR(VLOOKUP(BE1659,vlookup!G$2:I$331,2,FALSE),"")</f>
        <v/>
      </c>
      <c r="BG1659" s="27" t="str">
        <f>IFERROR(VLOOKUP(BE1659,vlookup!G$2:I$331,3,FALSE),"")</f>
        <v/>
      </c>
      <c r="BH1659" s="5"/>
      <c r="BI1659" s="6"/>
      <c r="BJ1659" s="6"/>
      <c r="BK1659" s="6"/>
      <c r="BL1659" s="6"/>
    </row>
    <row r="1660" spans="1:64">
      <c r="A1660" s="4"/>
      <c r="B1660" s="5"/>
      <c r="C1660" s="27" t="str">
        <f>IFERROR(VLOOKUP(B1660,vlookup!A$2:I$331,2,FALSE),"")</f>
        <v/>
      </c>
      <c r="D1660" s="27" t="str">
        <f>IFERROR(VLOOKUP(B1660,vlookup!A$2:I$331,3,FALSE),"")</f>
        <v/>
      </c>
      <c r="E1660" s="5"/>
      <c r="F1660" s="27" t="str">
        <f>IFERROR(VLOOKUP(E1660,vlookup!D$2:E$331,2,FALSE),"")</f>
        <v/>
      </c>
      <c r="G1660" s="5"/>
      <c r="H1660" s="27" t="str">
        <f t="shared" si="252"/>
        <v/>
      </c>
      <c r="I1660" s="27" t="str">
        <f>IFERROR(VLOOKUP(H1660,vlookup!G$2:I$331,2,FALSE),"")</f>
        <v/>
      </c>
      <c r="J1660" s="27" t="str">
        <f>IFERROR(VLOOKUP(H1660,vlookup!G$2:I$331,3,FALSE),"")</f>
        <v/>
      </c>
      <c r="K1660" s="5"/>
      <c r="L1660" s="6"/>
      <c r="M1660" s="6"/>
      <c r="N1660" s="6"/>
      <c r="O1660" s="6"/>
      <c r="P1660" s="6"/>
      <c r="Q1660" s="14" t="str">
        <f t="shared" si="253"/>
        <v/>
      </c>
      <c r="R1660" s="5"/>
      <c r="S1660" s="6"/>
      <c r="T1660" s="6"/>
      <c r="U1660" s="5"/>
      <c r="V1660" s="45">
        <f t="shared" si="254"/>
        <v>0</v>
      </c>
      <c r="W1660" s="45">
        <f t="shared" si="255"/>
        <v>0</v>
      </c>
      <c r="X1660" s="45" t="e">
        <f t="shared" si="256"/>
        <v>#VALUE!</v>
      </c>
      <c r="Y1660" s="45">
        <f>IFERROR(VALUE(V1660),VLOOKUP(V1660,DayReplace[],2,0))</f>
        <v>0</v>
      </c>
      <c r="Z1660" s="45">
        <f>IF(V1660=0,1,
IF(OR(AND(COUNTIF(Table12[Normal and Leap Years],X1660),AA1660=3,Y1660=30),
AND(COUNTIF(Table9[MM Year],X1660),COUNTIF(Table13[Always 29-Day Months],AA1660),Y1660=30)),Y1660
-1,Y1660))</f>
        <v>1</v>
      </c>
      <c r="AA1660" s="45">
        <f>IFERROR(VALUE(W1660),VLOOKUP(W1660,MonthReplace[],2,0))</f>
        <v>0</v>
      </c>
      <c r="AB1660" s="45" t="e">
        <f>IF(COUNTIF(Table9[MM Year],X1660),VLOOKUP(AA1660,MonthSerial[],VLOOKUP(X1660,Table9[],3,0)+2,0),DATE(X1660,AA1660,0)-AC1660)</f>
        <v>#VALUE!</v>
      </c>
      <c r="AC1660" s="45" t="e">
        <f>IF(COUNTIF(Table9[MM Year],X1660),
VLOOKUP(X1660,Table9[],5,0),
DATE(X1660,1,0))</f>
        <v>#VALUE!</v>
      </c>
      <c r="AD1660" s="46" t="e">
        <f>IF(AA1660=0,DATE(YEAR(AC1660+1),7,16),
IF(V1660=0,IF(COUNTIF(Table9[MM Year],X1660),AC1660+AB1660+Z1660+15-DAY(AC1660+AB1660+Z1660+15)+16,AC1660+AB1660+Z1660-DAY(AC1660+AB1660+Z1660)+16),
IF(COUNTIF(Table9[MM Year],X1660),
IF(AC1660+AB1660+Z1660&lt;VLOOKUP(X1660,Table9[],7,0),AC1660
+AB1660+Z1660+VLOOKUP(X1660,Table9[],4,0),AC1660+AB1660+Z1660),AC1660
+AB1660+Z1660)))</f>
        <v>#VALUE!</v>
      </c>
      <c r="AE1660" s="42"/>
      <c r="AF1660" s="15" t="str">
        <f>IFERROR(IF(COUNTIF(Table9[MM Year],X1660),
IF(AD1660&lt;VLOOKUP(X1660,Table9[],7,0),AD1660
+VLOOKUP(X1660,Table9[],4,0),AD1660),AD1660
),"")</f>
        <v/>
      </c>
      <c r="AG1660" s="5"/>
      <c r="AH1660" s="5"/>
      <c r="AI1660" s="5"/>
      <c r="AJ1660" s="6"/>
      <c r="AK1660" s="6"/>
      <c r="AL1660" s="12" t="str">
        <f t="shared" si="257"/>
        <v/>
      </c>
      <c r="AM1660" s="5"/>
      <c r="AN1660" s="27" t="str">
        <f t="shared" si="258"/>
        <v/>
      </c>
      <c r="AO1660" s="5"/>
      <c r="AP1660" s="5"/>
      <c r="AQ1660" s="6"/>
      <c r="AR1660" s="12" t="str">
        <f t="shared" si="259"/>
        <v/>
      </c>
      <c r="AS1660" s="6"/>
      <c r="AT1660" s="5"/>
      <c r="AU1660" s="53"/>
      <c r="AV1660" s="53"/>
      <c r="AW1660" s="54"/>
      <c r="AX1660" s="15" t="str">
        <f t="shared" si="260"/>
        <v/>
      </c>
      <c r="AY1660" s="5"/>
      <c r="AZ1660" s="27" t="str">
        <f>IFERROR(VLOOKUP(AY1660,vlookup!A$2:I$331,2,FALSE),"")</f>
        <v/>
      </c>
      <c r="BA1660" s="27" t="str">
        <f>IFERROR(VLOOKUP(AY1660,vlookup!A$2:I$331,3,FALSE),"")</f>
        <v/>
      </c>
      <c r="BB1660" s="5"/>
      <c r="BC1660" s="27" t="str">
        <f>IFERROR(VLOOKUP(BB1660,vlookup!D$2:E$331,2,FALSE),"")</f>
        <v/>
      </c>
      <c r="BD1660" s="5"/>
      <c r="BE1660" s="27" t="str">
        <f t="shared" si="261"/>
        <v/>
      </c>
      <c r="BF1660" s="27" t="str">
        <f>IFERROR(VLOOKUP(BE1660,vlookup!G$2:I$331,2,FALSE),"")</f>
        <v/>
      </c>
      <c r="BG1660" s="27" t="str">
        <f>IFERROR(VLOOKUP(BE1660,vlookup!G$2:I$331,3,FALSE),"")</f>
        <v/>
      </c>
      <c r="BH1660" s="5"/>
      <c r="BI1660" s="6"/>
      <c r="BJ1660" s="6"/>
      <c r="BK1660" s="6"/>
      <c r="BL1660" s="6"/>
    </row>
    <row r="1661" spans="1:64">
      <c r="A1661" s="4"/>
      <c r="B1661" s="5"/>
      <c r="C1661" s="27" t="str">
        <f>IFERROR(VLOOKUP(B1661,vlookup!A$2:I$331,2,FALSE),"")</f>
        <v/>
      </c>
      <c r="D1661" s="27" t="str">
        <f>IFERROR(VLOOKUP(B1661,vlookup!A$2:I$331,3,FALSE),"")</f>
        <v/>
      </c>
      <c r="E1661" s="5"/>
      <c r="F1661" s="27" t="str">
        <f>IFERROR(VLOOKUP(E1661,vlookup!D$2:E$331,2,FALSE),"")</f>
        <v/>
      </c>
      <c r="G1661" s="5"/>
      <c r="H1661" s="27" t="str">
        <f t="shared" si="252"/>
        <v/>
      </c>
      <c r="I1661" s="27" t="str">
        <f>IFERROR(VLOOKUP(H1661,vlookup!G$2:I$331,2,FALSE),"")</f>
        <v/>
      </c>
      <c r="J1661" s="27" t="str">
        <f>IFERROR(VLOOKUP(H1661,vlookup!G$2:I$331,3,FALSE),"")</f>
        <v/>
      </c>
      <c r="K1661" s="5"/>
      <c r="L1661" s="6"/>
      <c r="M1661" s="6"/>
      <c r="N1661" s="6"/>
      <c r="O1661" s="6"/>
      <c r="P1661" s="6"/>
      <c r="Q1661" s="14" t="str">
        <f t="shared" si="253"/>
        <v/>
      </c>
      <c r="R1661" s="5"/>
      <c r="S1661" s="6"/>
      <c r="T1661" s="6"/>
      <c r="U1661" s="5"/>
      <c r="V1661" s="45">
        <f t="shared" si="254"/>
        <v>0</v>
      </c>
      <c r="W1661" s="45">
        <f t="shared" si="255"/>
        <v>0</v>
      </c>
      <c r="X1661" s="45" t="e">
        <f t="shared" si="256"/>
        <v>#VALUE!</v>
      </c>
      <c r="Y1661" s="45">
        <f>IFERROR(VALUE(V1661),VLOOKUP(V1661,DayReplace[],2,0))</f>
        <v>0</v>
      </c>
      <c r="Z1661" s="45">
        <f>IF(V1661=0,1,
IF(OR(AND(COUNTIF(Table12[Normal and Leap Years],X1661),AA1661=3,Y1661=30),
AND(COUNTIF(Table9[MM Year],X1661),COUNTIF(Table13[Always 29-Day Months],AA1661),Y1661=30)),Y1661
-1,Y1661))</f>
        <v>1</v>
      </c>
      <c r="AA1661" s="45">
        <f>IFERROR(VALUE(W1661),VLOOKUP(W1661,MonthReplace[],2,0))</f>
        <v>0</v>
      </c>
      <c r="AB1661" s="45" t="e">
        <f>IF(COUNTIF(Table9[MM Year],X1661),VLOOKUP(AA1661,MonthSerial[],VLOOKUP(X1661,Table9[],3,0)+2,0),DATE(X1661,AA1661,0)-AC1661)</f>
        <v>#VALUE!</v>
      </c>
      <c r="AC1661" s="45" t="e">
        <f>IF(COUNTIF(Table9[MM Year],X1661),
VLOOKUP(X1661,Table9[],5,0),
DATE(X1661,1,0))</f>
        <v>#VALUE!</v>
      </c>
      <c r="AD1661" s="46" t="e">
        <f>IF(AA1661=0,DATE(YEAR(AC1661+1),7,16),
IF(V1661=0,IF(COUNTIF(Table9[MM Year],X1661),AC1661+AB1661+Z1661+15-DAY(AC1661+AB1661+Z1661+15)+16,AC1661+AB1661+Z1661-DAY(AC1661+AB1661+Z1661)+16),
IF(COUNTIF(Table9[MM Year],X1661),
IF(AC1661+AB1661+Z1661&lt;VLOOKUP(X1661,Table9[],7,0),AC1661
+AB1661+Z1661+VLOOKUP(X1661,Table9[],4,0),AC1661+AB1661+Z1661),AC1661
+AB1661+Z1661)))</f>
        <v>#VALUE!</v>
      </c>
      <c r="AE1661" s="42"/>
      <c r="AF1661" s="15" t="str">
        <f>IFERROR(IF(COUNTIF(Table9[MM Year],X1661),
IF(AD1661&lt;VLOOKUP(X1661,Table9[],7,0),AD1661
+VLOOKUP(X1661,Table9[],4,0),AD1661),AD1661
),"")</f>
        <v/>
      </c>
      <c r="AG1661" s="5"/>
      <c r="AH1661" s="5"/>
      <c r="AI1661" s="5"/>
      <c r="AJ1661" s="6"/>
      <c r="AK1661" s="6"/>
      <c r="AL1661" s="12" t="str">
        <f t="shared" si="257"/>
        <v/>
      </c>
      <c r="AM1661" s="5"/>
      <c r="AN1661" s="27" t="str">
        <f t="shared" si="258"/>
        <v/>
      </c>
      <c r="AO1661" s="5"/>
      <c r="AP1661" s="5"/>
      <c r="AQ1661" s="6"/>
      <c r="AR1661" s="12" t="str">
        <f t="shared" si="259"/>
        <v/>
      </c>
      <c r="AS1661" s="6"/>
      <c r="AT1661" s="5"/>
      <c r="AU1661" s="53"/>
      <c r="AV1661" s="53"/>
      <c r="AW1661" s="54"/>
      <c r="AX1661" s="15" t="str">
        <f t="shared" si="260"/>
        <v/>
      </c>
      <c r="AY1661" s="5"/>
      <c r="AZ1661" s="27" t="str">
        <f>IFERROR(VLOOKUP(AY1661,vlookup!A$2:I$331,2,FALSE),"")</f>
        <v/>
      </c>
      <c r="BA1661" s="27" t="str">
        <f>IFERROR(VLOOKUP(AY1661,vlookup!A$2:I$331,3,FALSE),"")</f>
        <v/>
      </c>
      <c r="BB1661" s="5"/>
      <c r="BC1661" s="27" t="str">
        <f>IFERROR(VLOOKUP(BB1661,vlookup!D$2:E$331,2,FALSE),"")</f>
        <v/>
      </c>
      <c r="BD1661" s="5"/>
      <c r="BE1661" s="27" t="str">
        <f t="shared" si="261"/>
        <v/>
      </c>
      <c r="BF1661" s="27" t="str">
        <f>IFERROR(VLOOKUP(BE1661,vlookup!G$2:I$331,2,FALSE),"")</f>
        <v/>
      </c>
      <c r="BG1661" s="27" t="str">
        <f>IFERROR(VLOOKUP(BE1661,vlookup!G$2:I$331,3,FALSE),"")</f>
        <v/>
      </c>
      <c r="BH1661" s="5"/>
      <c r="BI1661" s="6"/>
      <c r="BJ1661" s="6"/>
      <c r="BK1661" s="6"/>
      <c r="BL1661" s="6"/>
    </row>
    <row r="1662" spans="1:64">
      <c r="A1662" s="4"/>
      <c r="B1662" s="5"/>
      <c r="C1662" s="27" t="str">
        <f>IFERROR(VLOOKUP(B1662,vlookup!A$2:I$331,2,FALSE),"")</f>
        <v/>
      </c>
      <c r="D1662" s="27" t="str">
        <f>IFERROR(VLOOKUP(B1662,vlookup!A$2:I$331,3,FALSE),"")</f>
        <v/>
      </c>
      <c r="E1662" s="5"/>
      <c r="F1662" s="27" t="str">
        <f>IFERROR(VLOOKUP(E1662,vlookup!D$2:E$331,2,FALSE),"")</f>
        <v/>
      </c>
      <c r="G1662" s="5"/>
      <c r="H1662" s="27" t="str">
        <f t="shared" si="252"/>
        <v/>
      </c>
      <c r="I1662" s="27" t="str">
        <f>IFERROR(VLOOKUP(H1662,vlookup!G$2:I$331,2,FALSE),"")</f>
        <v/>
      </c>
      <c r="J1662" s="27" t="str">
        <f>IFERROR(VLOOKUP(H1662,vlookup!G$2:I$331,3,FALSE),"")</f>
        <v/>
      </c>
      <c r="K1662" s="5"/>
      <c r="L1662" s="6"/>
      <c r="M1662" s="6"/>
      <c r="N1662" s="6"/>
      <c r="O1662" s="6"/>
      <c r="P1662" s="6"/>
      <c r="Q1662" s="14" t="str">
        <f t="shared" si="253"/>
        <v/>
      </c>
      <c r="R1662" s="5"/>
      <c r="S1662" s="6"/>
      <c r="T1662" s="6"/>
      <c r="U1662" s="5"/>
      <c r="V1662" s="45">
        <f t="shared" si="254"/>
        <v>0</v>
      </c>
      <c r="W1662" s="45">
        <f t="shared" si="255"/>
        <v>0</v>
      </c>
      <c r="X1662" s="45" t="e">
        <f t="shared" si="256"/>
        <v>#VALUE!</v>
      </c>
      <c r="Y1662" s="45">
        <f>IFERROR(VALUE(V1662),VLOOKUP(V1662,DayReplace[],2,0))</f>
        <v>0</v>
      </c>
      <c r="Z1662" s="45">
        <f>IF(V1662=0,1,
IF(OR(AND(COUNTIF(Table12[Normal and Leap Years],X1662),AA1662=3,Y1662=30),
AND(COUNTIF(Table9[MM Year],X1662),COUNTIF(Table13[Always 29-Day Months],AA1662),Y1662=30)),Y1662
-1,Y1662))</f>
        <v>1</v>
      </c>
      <c r="AA1662" s="45">
        <f>IFERROR(VALUE(W1662),VLOOKUP(W1662,MonthReplace[],2,0))</f>
        <v>0</v>
      </c>
      <c r="AB1662" s="45" t="e">
        <f>IF(COUNTIF(Table9[MM Year],X1662),VLOOKUP(AA1662,MonthSerial[],VLOOKUP(X1662,Table9[],3,0)+2,0),DATE(X1662,AA1662,0)-AC1662)</f>
        <v>#VALUE!</v>
      </c>
      <c r="AC1662" s="45" t="e">
        <f>IF(COUNTIF(Table9[MM Year],X1662),
VLOOKUP(X1662,Table9[],5,0),
DATE(X1662,1,0))</f>
        <v>#VALUE!</v>
      </c>
      <c r="AD1662" s="46" t="e">
        <f>IF(AA1662=0,DATE(YEAR(AC1662+1),7,16),
IF(V1662=0,IF(COUNTIF(Table9[MM Year],X1662),AC1662+AB1662+Z1662+15-DAY(AC1662+AB1662+Z1662+15)+16,AC1662+AB1662+Z1662-DAY(AC1662+AB1662+Z1662)+16),
IF(COUNTIF(Table9[MM Year],X1662),
IF(AC1662+AB1662+Z1662&lt;VLOOKUP(X1662,Table9[],7,0),AC1662
+AB1662+Z1662+VLOOKUP(X1662,Table9[],4,0),AC1662+AB1662+Z1662),AC1662
+AB1662+Z1662)))</f>
        <v>#VALUE!</v>
      </c>
      <c r="AE1662" s="42"/>
      <c r="AF1662" s="15" t="str">
        <f>IFERROR(IF(COUNTIF(Table9[MM Year],X1662),
IF(AD1662&lt;VLOOKUP(X1662,Table9[],7,0),AD1662
+VLOOKUP(X1662,Table9[],4,0),AD1662),AD1662
),"")</f>
        <v/>
      </c>
      <c r="AG1662" s="5"/>
      <c r="AH1662" s="5"/>
      <c r="AI1662" s="5"/>
      <c r="AJ1662" s="6"/>
      <c r="AK1662" s="6"/>
      <c r="AL1662" s="12" t="str">
        <f t="shared" si="257"/>
        <v/>
      </c>
      <c r="AM1662" s="5"/>
      <c r="AN1662" s="27" t="str">
        <f t="shared" si="258"/>
        <v/>
      </c>
      <c r="AO1662" s="5"/>
      <c r="AP1662" s="5"/>
      <c r="AQ1662" s="6"/>
      <c r="AR1662" s="12" t="str">
        <f t="shared" si="259"/>
        <v/>
      </c>
      <c r="AS1662" s="6"/>
      <c r="AT1662" s="5"/>
      <c r="AU1662" s="53"/>
      <c r="AV1662" s="53"/>
      <c r="AW1662" s="54"/>
      <c r="AX1662" s="15" t="str">
        <f t="shared" si="260"/>
        <v/>
      </c>
      <c r="AY1662" s="5"/>
      <c r="AZ1662" s="27" t="str">
        <f>IFERROR(VLOOKUP(AY1662,vlookup!A$2:I$331,2,FALSE),"")</f>
        <v/>
      </c>
      <c r="BA1662" s="27" t="str">
        <f>IFERROR(VLOOKUP(AY1662,vlookup!A$2:I$331,3,FALSE),"")</f>
        <v/>
      </c>
      <c r="BB1662" s="5"/>
      <c r="BC1662" s="27" t="str">
        <f>IFERROR(VLOOKUP(BB1662,vlookup!D$2:E$331,2,FALSE),"")</f>
        <v/>
      </c>
      <c r="BD1662" s="5"/>
      <c r="BE1662" s="27" t="str">
        <f t="shared" si="261"/>
        <v/>
      </c>
      <c r="BF1662" s="27" t="str">
        <f>IFERROR(VLOOKUP(BE1662,vlookup!G$2:I$331,2,FALSE),"")</f>
        <v/>
      </c>
      <c r="BG1662" s="27" t="str">
        <f>IFERROR(VLOOKUP(BE1662,vlookup!G$2:I$331,3,FALSE),"")</f>
        <v/>
      </c>
      <c r="BH1662" s="5"/>
      <c r="BI1662" s="6"/>
      <c r="BJ1662" s="6"/>
      <c r="BK1662" s="6"/>
      <c r="BL1662" s="6"/>
    </row>
    <row r="1663" spans="1:64">
      <c r="A1663" s="4"/>
      <c r="B1663" s="5"/>
      <c r="C1663" s="27" t="str">
        <f>IFERROR(VLOOKUP(B1663,vlookup!A$2:I$331,2,FALSE),"")</f>
        <v/>
      </c>
      <c r="D1663" s="27" t="str">
        <f>IFERROR(VLOOKUP(B1663,vlookup!A$2:I$331,3,FALSE),"")</f>
        <v/>
      </c>
      <c r="E1663" s="5"/>
      <c r="F1663" s="27" t="str">
        <f>IFERROR(VLOOKUP(E1663,vlookup!D$2:E$331,2,FALSE),"")</f>
        <v/>
      </c>
      <c r="G1663" s="5"/>
      <c r="H1663" s="27" t="str">
        <f t="shared" si="252"/>
        <v/>
      </c>
      <c r="I1663" s="27" t="str">
        <f>IFERROR(VLOOKUP(H1663,vlookup!G$2:I$331,2,FALSE),"")</f>
        <v/>
      </c>
      <c r="J1663" s="27" t="str">
        <f>IFERROR(VLOOKUP(H1663,vlookup!G$2:I$331,3,FALSE),"")</f>
        <v/>
      </c>
      <c r="K1663" s="5"/>
      <c r="L1663" s="6"/>
      <c r="M1663" s="6"/>
      <c r="N1663" s="6"/>
      <c r="O1663" s="6"/>
      <c r="P1663" s="6"/>
      <c r="Q1663" s="14" t="str">
        <f t="shared" si="253"/>
        <v/>
      </c>
      <c r="R1663" s="5"/>
      <c r="S1663" s="6"/>
      <c r="T1663" s="6"/>
      <c r="U1663" s="5"/>
      <c r="V1663" s="45">
        <f t="shared" si="254"/>
        <v>0</v>
      </c>
      <c r="W1663" s="45">
        <f t="shared" si="255"/>
        <v>0</v>
      </c>
      <c r="X1663" s="45" t="e">
        <f t="shared" si="256"/>
        <v>#VALUE!</v>
      </c>
      <c r="Y1663" s="45">
        <f>IFERROR(VALUE(V1663),VLOOKUP(V1663,DayReplace[],2,0))</f>
        <v>0</v>
      </c>
      <c r="Z1663" s="45">
        <f>IF(V1663=0,1,
IF(OR(AND(COUNTIF(Table12[Normal and Leap Years],X1663),AA1663=3,Y1663=30),
AND(COUNTIF(Table9[MM Year],X1663),COUNTIF(Table13[Always 29-Day Months],AA1663),Y1663=30)),Y1663
-1,Y1663))</f>
        <v>1</v>
      </c>
      <c r="AA1663" s="45">
        <f>IFERROR(VALUE(W1663),VLOOKUP(W1663,MonthReplace[],2,0))</f>
        <v>0</v>
      </c>
      <c r="AB1663" s="45" t="e">
        <f>IF(COUNTIF(Table9[MM Year],X1663),VLOOKUP(AA1663,MonthSerial[],VLOOKUP(X1663,Table9[],3,0)+2,0),DATE(X1663,AA1663,0)-AC1663)</f>
        <v>#VALUE!</v>
      </c>
      <c r="AC1663" s="45" t="e">
        <f>IF(COUNTIF(Table9[MM Year],X1663),
VLOOKUP(X1663,Table9[],5,0),
DATE(X1663,1,0))</f>
        <v>#VALUE!</v>
      </c>
      <c r="AD1663" s="46" t="e">
        <f>IF(AA1663=0,DATE(YEAR(AC1663+1),7,16),
IF(V1663=0,IF(COUNTIF(Table9[MM Year],X1663),AC1663+AB1663+Z1663+15-DAY(AC1663+AB1663+Z1663+15)+16,AC1663+AB1663+Z1663-DAY(AC1663+AB1663+Z1663)+16),
IF(COUNTIF(Table9[MM Year],X1663),
IF(AC1663+AB1663+Z1663&lt;VLOOKUP(X1663,Table9[],7,0),AC1663
+AB1663+Z1663+VLOOKUP(X1663,Table9[],4,0),AC1663+AB1663+Z1663),AC1663
+AB1663+Z1663)))</f>
        <v>#VALUE!</v>
      </c>
      <c r="AE1663" s="42"/>
      <c r="AF1663" s="15" t="str">
        <f>IFERROR(IF(COUNTIF(Table9[MM Year],X1663),
IF(AD1663&lt;VLOOKUP(X1663,Table9[],7,0),AD1663
+VLOOKUP(X1663,Table9[],4,0),AD1663),AD1663
),"")</f>
        <v/>
      </c>
      <c r="AG1663" s="5"/>
      <c r="AH1663" s="5"/>
      <c r="AI1663" s="5"/>
      <c r="AJ1663" s="6"/>
      <c r="AK1663" s="6"/>
      <c r="AL1663" s="12" t="str">
        <f t="shared" si="257"/>
        <v/>
      </c>
      <c r="AM1663" s="5"/>
      <c r="AN1663" s="27" t="str">
        <f t="shared" si="258"/>
        <v/>
      </c>
      <c r="AO1663" s="5"/>
      <c r="AP1663" s="5"/>
      <c r="AQ1663" s="6"/>
      <c r="AR1663" s="12" t="str">
        <f t="shared" si="259"/>
        <v/>
      </c>
      <c r="AS1663" s="6"/>
      <c r="AT1663" s="5"/>
      <c r="AU1663" s="53"/>
      <c r="AV1663" s="53"/>
      <c r="AW1663" s="54"/>
      <c r="AX1663" s="15" t="str">
        <f t="shared" si="260"/>
        <v/>
      </c>
      <c r="AY1663" s="5"/>
      <c r="AZ1663" s="27" t="str">
        <f>IFERROR(VLOOKUP(AY1663,vlookup!A$2:I$331,2,FALSE),"")</f>
        <v/>
      </c>
      <c r="BA1663" s="27" t="str">
        <f>IFERROR(VLOOKUP(AY1663,vlookup!A$2:I$331,3,FALSE),"")</f>
        <v/>
      </c>
      <c r="BB1663" s="5"/>
      <c r="BC1663" s="27" t="str">
        <f>IFERROR(VLOOKUP(BB1663,vlookup!D$2:E$331,2,FALSE),"")</f>
        <v/>
      </c>
      <c r="BD1663" s="5"/>
      <c r="BE1663" s="27" t="str">
        <f t="shared" si="261"/>
        <v/>
      </c>
      <c r="BF1663" s="27" t="str">
        <f>IFERROR(VLOOKUP(BE1663,vlookup!G$2:I$331,2,FALSE),"")</f>
        <v/>
      </c>
      <c r="BG1663" s="27" t="str">
        <f>IFERROR(VLOOKUP(BE1663,vlookup!G$2:I$331,3,FALSE),"")</f>
        <v/>
      </c>
      <c r="BH1663" s="5"/>
      <c r="BI1663" s="6"/>
      <c r="BJ1663" s="6"/>
      <c r="BK1663" s="6"/>
      <c r="BL1663" s="6"/>
    </row>
    <row r="1664" spans="1:64">
      <c r="A1664" s="4"/>
      <c r="B1664" s="5"/>
      <c r="C1664" s="27" t="str">
        <f>IFERROR(VLOOKUP(B1664,vlookup!A$2:I$331,2,FALSE),"")</f>
        <v/>
      </c>
      <c r="D1664" s="27" t="str">
        <f>IFERROR(VLOOKUP(B1664,vlookup!A$2:I$331,3,FALSE),"")</f>
        <v/>
      </c>
      <c r="E1664" s="5"/>
      <c r="F1664" s="27" t="str">
        <f>IFERROR(VLOOKUP(E1664,vlookup!D$2:E$331,2,FALSE),"")</f>
        <v/>
      </c>
      <c r="G1664" s="5"/>
      <c r="H1664" s="27" t="str">
        <f t="shared" si="252"/>
        <v/>
      </c>
      <c r="I1664" s="27" t="str">
        <f>IFERROR(VLOOKUP(H1664,vlookup!G$2:I$331,2,FALSE),"")</f>
        <v/>
      </c>
      <c r="J1664" s="27" t="str">
        <f>IFERROR(VLOOKUP(H1664,vlookup!G$2:I$331,3,FALSE),"")</f>
        <v/>
      </c>
      <c r="K1664" s="5"/>
      <c r="L1664" s="6"/>
      <c r="M1664" s="6"/>
      <c r="N1664" s="6"/>
      <c r="O1664" s="6"/>
      <c r="P1664" s="6"/>
      <c r="Q1664" s="14" t="str">
        <f t="shared" si="253"/>
        <v/>
      </c>
      <c r="R1664" s="5"/>
      <c r="S1664" s="6"/>
      <c r="T1664" s="6"/>
      <c r="U1664" s="5"/>
      <c r="V1664" s="45">
        <f t="shared" si="254"/>
        <v>0</v>
      </c>
      <c r="W1664" s="45">
        <f t="shared" si="255"/>
        <v>0</v>
      </c>
      <c r="X1664" s="45" t="e">
        <f t="shared" si="256"/>
        <v>#VALUE!</v>
      </c>
      <c r="Y1664" s="45">
        <f>IFERROR(VALUE(V1664),VLOOKUP(V1664,DayReplace[],2,0))</f>
        <v>0</v>
      </c>
      <c r="Z1664" s="45">
        <f>IF(V1664=0,1,
IF(OR(AND(COUNTIF(Table12[Normal and Leap Years],X1664),AA1664=3,Y1664=30),
AND(COUNTIF(Table9[MM Year],X1664),COUNTIF(Table13[Always 29-Day Months],AA1664),Y1664=30)),Y1664
-1,Y1664))</f>
        <v>1</v>
      </c>
      <c r="AA1664" s="45">
        <f>IFERROR(VALUE(W1664),VLOOKUP(W1664,MonthReplace[],2,0))</f>
        <v>0</v>
      </c>
      <c r="AB1664" s="45" t="e">
        <f>IF(COUNTIF(Table9[MM Year],X1664),VLOOKUP(AA1664,MonthSerial[],VLOOKUP(X1664,Table9[],3,0)+2,0),DATE(X1664,AA1664,0)-AC1664)</f>
        <v>#VALUE!</v>
      </c>
      <c r="AC1664" s="45" t="e">
        <f>IF(COUNTIF(Table9[MM Year],X1664),
VLOOKUP(X1664,Table9[],5,0),
DATE(X1664,1,0))</f>
        <v>#VALUE!</v>
      </c>
      <c r="AD1664" s="46" t="e">
        <f>IF(AA1664=0,DATE(YEAR(AC1664+1),7,16),
IF(V1664=0,IF(COUNTIF(Table9[MM Year],X1664),AC1664+AB1664+Z1664+15-DAY(AC1664+AB1664+Z1664+15)+16,AC1664+AB1664+Z1664-DAY(AC1664+AB1664+Z1664)+16),
IF(COUNTIF(Table9[MM Year],X1664),
IF(AC1664+AB1664+Z1664&lt;VLOOKUP(X1664,Table9[],7,0),AC1664
+AB1664+Z1664+VLOOKUP(X1664,Table9[],4,0),AC1664+AB1664+Z1664),AC1664
+AB1664+Z1664)))</f>
        <v>#VALUE!</v>
      </c>
      <c r="AE1664" s="42"/>
      <c r="AF1664" s="15" t="str">
        <f>IFERROR(IF(COUNTIF(Table9[MM Year],X1664),
IF(AD1664&lt;VLOOKUP(X1664,Table9[],7,0),AD1664
+VLOOKUP(X1664,Table9[],4,0),AD1664),AD1664
),"")</f>
        <v/>
      </c>
      <c r="AG1664" s="5"/>
      <c r="AH1664" s="5"/>
      <c r="AI1664" s="5"/>
      <c r="AJ1664" s="6"/>
      <c r="AK1664" s="6"/>
      <c r="AL1664" s="12" t="str">
        <f t="shared" si="257"/>
        <v/>
      </c>
      <c r="AM1664" s="5"/>
      <c r="AN1664" s="27" t="str">
        <f t="shared" si="258"/>
        <v/>
      </c>
      <c r="AO1664" s="5"/>
      <c r="AP1664" s="5"/>
      <c r="AQ1664" s="6"/>
      <c r="AR1664" s="12" t="str">
        <f t="shared" si="259"/>
        <v/>
      </c>
      <c r="AS1664" s="6"/>
      <c r="AT1664" s="5"/>
      <c r="AU1664" s="53"/>
      <c r="AV1664" s="53"/>
      <c r="AW1664" s="54"/>
      <c r="AX1664" s="15" t="str">
        <f t="shared" si="260"/>
        <v/>
      </c>
      <c r="AY1664" s="5"/>
      <c r="AZ1664" s="27" t="str">
        <f>IFERROR(VLOOKUP(AY1664,vlookup!A$2:I$331,2,FALSE),"")</f>
        <v/>
      </c>
      <c r="BA1664" s="27" t="str">
        <f>IFERROR(VLOOKUP(AY1664,vlookup!A$2:I$331,3,FALSE),"")</f>
        <v/>
      </c>
      <c r="BB1664" s="5"/>
      <c r="BC1664" s="27" t="str">
        <f>IFERROR(VLOOKUP(BB1664,vlookup!D$2:E$331,2,FALSE),"")</f>
        <v/>
      </c>
      <c r="BD1664" s="5"/>
      <c r="BE1664" s="27" t="str">
        <f t="shared" si="261"/>
        <v/>
      </c>
      <c r="BF1664" s="27" t="str">
        <f>IFERROR(VLOOKUP(BE1664,vlookup!G$2:I$331,2,FALSE),"")</f>
        <v/>
      </c>
      <c r="BG1664" s="27" t="str">
        <f>IFERROR(VLOOKUP(BE1664,vlookup!G$2:I$331,3,FALSE),"")</f>
        <v/>
      </c>
      <c r="BH1664" s="5"/>
      <c r="BI1664" s="6"/>
      <c r="BJ1664" s="6"/>
      <c r="BK1664" s="6"/>
      <c r="BL1664" s="6"/>
    </row>
    <row r="1665" spans="1:64">
      <c r="A1665" s="4"/>
      <c r="B1665" s="5"/>
      <c r="C1665" s="27" t="str">
        <f>IFERROR(VLOOKUP(B1665,vlookup!A$2:I$331,2,FALSE),"")</f>
        <v/>
      </c>
      <c r="D1665" s="27" t="str">
        <f>IFERROR(VLOOKUP(B1665,vlookup!A$2:I$331,3,FALSE),"")</f>
        <v/>
      </c>
      <c r="E1665" s="5"/>
      <c r="F1665" s="27" t="str">
        <f>IFERROR(VLOOKUP(E1665,vlookup!D$2:E$331,2,FALSE),"")</f>
        <v/>
      </c>
      <c r="G1665" s="5"/>
      <c r="H1665" s="27" t="str">
        <f t="shared" si="252"/>
        <v/>
      </c>
      <c r="I1665" s="27" t="str">
        <f>IFERROR(VLOOKUP(H1665,vlookup!G$2:I$331,2,FALSE),"")</f>
        <v/>
      </c>
      <c r="J1665" s="27" t="str">
        <f>IFERROR(VLOOKUP(H1665,vlookup!G$2:I$331,3,FALSE),"")</f>
        <v/>
      </c>
      <c r="K1665" s="5"/>
      <c r="L1665" s="6"/>
      <c r="M1665" s="6"/>
      <c r="N1665" s="6"/>
      <c r="O1665" s="6"/>
      <c r="P1665" s="6"/>
      <c r="Q1665" s="14" t="str">
        <f t="shared" si="253"/>
        <v/>
      </c>
      <c r="R1665" s="5"/>
      <c r="S1665" s="6"/>
      <c r="T1665" s="6"/>
      <c r="U1665" s="5"/>
      <c r="V1665" s="45">
        <f t="shared" si="254"/>
        <v>0</v>
      </c>
      <c r="W1665" s="45">
        <f t="shared" si="255"/>
        <v>0</v>
      </c>
      <c r="X1665" s="45" t="e">
        <f t="shared" si="256"/>
        <v>#VALUE!</v>
      </c>
      <c r="Y1665" s="45">
        <f>IFERROR(VALUE(V1665),VLOOKUP(V1665,DayReplace[],2,0))</f>
        <v>0</v>
      </c>
      <c r="Z1665" s="45">
        <f>IF(V1665=0,1,
IF(OR(AND(COUNTIF(Table12[Normal and Leap Years],X1665),AA1665=3,Y1665=30),
AND(COUNTIF(Table9[MM Year],X1665),COUNTIF(Table13[Always 29-Day Months],AA1665),Y1665=30)),Y1665
-1,Y1665))</f>
        <v>1</v>
      </c>
      <c r="AA1665" s="45">
        <f>IFERROR(VALUE(W1665),VLOOKUP(W1665,MonthReplace[],2,0))</f>
        <v>0</v>
      </c>
      <c r="AB1665" s="45" t="e">
        <f>IF(COUNTIF(Table9[MM Year],X1665),VLOOKUP(AA1665,MonthSerial[],VLOOKUP(X1665,Table9[],3,0)+2,0),DATE(X1665,AA1665,0)-AC1665)</f>
        <v>#VALUE!</v>
      </c>
      <c r="AC1665" s="45" t="e">
        <f>IF(COUNTIF(Table9[MM Year],X1665),
VLOOKUP(X1665,Table9[],5,0),
DATE(X1665,1,0))</f>
        <v>#VALUE!</v>
      </c>
      <c r="AD1665" s="46" t="e">
        <f>IF(AA1665=0,DATE(YEAR(AC1665+1),7,16),
IF(V1665=0,IF(COUNTIF(Table9[MM Year],X1665),AC1665+AB1665+Z1665+15-DAY(AC1665+AB1665+Z1665+15)+16,AC1665+AB1665+Z1665-DAY(AC1665+AB1665+Z1665)+16),
IF(COUNTIF(Table9[MM Year],X1665),
IF(AC1665+AB1665+Z1665&lt;VLOOKUP(X1665,Table9[],7,0),AC1665
+AB1665+Z1665+VLOOKUP(X1665,Table9[],4,0),AC1665+AB1665+Z1665),AC1665
+AB1665+Z1665)))</f>
        <v>#VALUE!</v>
      </c>
      <c r="AE1665" s="42"/>
      <c r="AF1665" s="15" t="str">
        <f>IFERROR(IF(COUNTIF(Table9[MM Year],X1665),
IF(AD1665&lt;VLOOKUP(X1665,Table9[],7,0),AD1665
+VLOOKUP(X1665,Table9[],4,0),AD1665),AD1665
),"")</f>
        <v/>
      </c>
      <c r="AG1665" s="5"/>
      <c r="AH1665" s="5"/>
      <c r="AI1665" s="5"/>
      <c r="AJ1665" s="6"/>
      <c r="AK1665" s="6"/>
      <c r="AL1665" s="12" t="str">
        <f t="shared" si="257"/>
        <v/>
      </c>
      <c r="AM1665" s="5"/>
      <c r="AN1665" s="27" t="str">
        <f t="shared" si="258"/>
        <v/>
      </c>
      <c r="AO1665" s="5"/>
      <c r="AP1665" s="5"/>
      <c r="AQ1665" s="6"/>
      <c r="AR1665" s="12" t="str">
        <f t="shared" si="259"/>
        <v/>
      </c>
      <c r="AS1665" s="6"/>
      <c r="AT1665" s="5"/>
      <c r="AU1665" s="53"/>
      <c r="AV1665" s="53"/>
      <c r="AW1665" s="54"/>
      <c r="AX1665" s="15" t="str">
        <f t="shared" si="260"/>
        <v/>
      </c>
      <c r="AY1665" s="5"/>
      <c r="AZ1665" s="27" t="str">
        <f>IFERROR(VLOOKUP(AY1665,vlookup!A$2:I$331,2,FALSE),"")</f>
        <v/>
      </c>
      <c r="BA1665" s="27" t="str">
        <f>IFERROR(VLOOKUP(AY1665,vlookup!A$2:I$331,3,FALSE),"")</f>
        <v/>
      </c>
      <c r="BB1665" s="5"/>
      <c r="BC1665" s="27" t="str">
        <f>IFERROR(VLOOKUP(BB1665,vlookup!D$2:E$331,2,FALSE),"")</f>
        <v/>
      </c>
      <c r="BD1665" s="5"/>
      <c r="BE1665" s="27" t="str">
        <f t="shared" si="261"/>
        <v/>
      </c>
      <c r="BF1665" s="27" t="str">
        <f>IFERROR(VLOOKUP(BE1665,vlookup!G$2:I$331,2,FALSE),"")</f>
        <v/>
      </c>
      <c r="BG1665" s="27" t="str">
        <f>IFERROR(VLOOKUP(BE1665,vlookup!G$2:I$331,3,FALSE),"")</f>
        <v/>
      </c>
      <c r="BH1665" s="5"/>
      <c r="BI1665" s="6"/>
      <c r="BJ1665" s="6"/>
      <c r="BK1665" s="6"/>
      <c r="BL1665" s="6"/>
    </row>
    <row r="1666" spans="1:64">
      <c r="A1666" s="4"/>
      <c r="B1666" s="5"/>
      <c r="C1666" s="27" t="str">
        <f>IFERROR(VLOOKUP(B1666,vlookup!A$2:I$331,2,FALSE),"")</f>
        <v/>
      </c>
      <c r="D1666" s="27" t="str">
        <f>IFERROR(VLOOKUP(B1666,vlookup!A$2:I$331,3,FALSE),"")</f>
        <v/>
      </c>
      <c r="E1666" s="5"/>
      <c r="F1666" s="27" t="str">
        <f>IFERROR(VLOOKUP(E1666,vlookup!D$2:E$331,2,FALSE),"")</f>
        <v/>
      </c>
      <c r="G1666" s="5"/>
      <c r="H1666" s="27" t="str">
        <f t="shared" si="252"/>
        <v/>
      </c>
      <c r="I1666" s="27" t="str">
        <f>IFERROR(VLOOKUP(H1666,vlookup!G$2:I$331,2,FALSE),"")</f>
        <v/>
      </c>
      <c r="J1666" s="27" t="str">
        <f>IFERROR(VLOOKUP(H1666,vlookup!G$2:I$331,3,FALSE),"")</f>
        <v/>
      </c>
      <c r="K1666" s="5"/>
      <c r="L1666" s="6"/>
      <c r="M1666" s="6"/>
      <c r="N1666" s="6"/>
      <c r="O1666" s="6"/>
      <c r="P1666" s="6"/>
      <c r="Q1666" s="14" t="str">
        <f t="shared" si="253"/>
        <v/>
      </c>
      <c r="R1666" s="5"/>
      <c r="S1666" s="6"/>
      <c r="T1666" s="6"/>
      <c r="U1666" s="5"/>
      <c r="V1666" s="45">
        <f t="shared" si="254"/>
        <v>0</v>
      </c>
      <c r="W1666" s="45">
        <f t="shared" si="255"/>
        <v>0</v>
      </c>
      <c r="X1666" s="45" t="e">
        <f t="shared" si="256"/>
        <v>#VALUE!</v>
      </c>
      <c r="Y1666" s="45">
        <f>IFERROR(VALUE(V1666),VLOOKUP(V1666,DayReplace[],2,0))</f>
        <v>0</v>
      </c>
      <c r="Z1666" s="45">
        <f>IF(V1666=0,1,
IF(OR(AND(COUNTIF(Table12[Normal and Leap Years],X1666),AA1666=3,Y1666=30),
AND(COUNTIF(Table9[MM Year],X1666),COUNTIF(Table13[Always 29-Day Months],AA1666),Y1666=30)),Y1666
-1,Y1666))</f>
        <v>1</v>
      </c>
      <c r="AA1666" s="45">
        <f>IFERROR(VALUE(W1666),VLOOKUP(W1666,MonthReplace[],2,0))</f>
        <v>0</v>
      </c>
      <c r="AB1666" s="45" t="e">
        <f>IF(COUNTIF(Table9[MM Year],X1666),VLOOKUP(AA1666,MonthSerial[],VLOOKUP(X1666,Table9[],3,0)+2,0),DATE(X1666,AA1666,0)-AC1666)</f>
        <v>#VALUE!</v>
      </c>
      <c r="AC1666" s="45" t="e">
        <f>IF(COUNTIF(Table9[MM Year],X1666),
VLOOKUP(X1666,Table9[],5,0),
DATE(X1666,1,0))</f>
        <v>#VALUE!</v>
      </c>
      <c r="AD1666" s="46" t="e">
        <f>IF(AA1666=0,DATE(YEAR(AC1666+1),7,16),
IF(V1666=0,IF(COUNTIF(Table9[MM Year],X1666),AC1666+AB1666+Z1666+15-DAY(AC1666+AB1666+Z1666+15)+16,AC1666+AB1666+Z1666-DAY(AC1666+AB1666+Z1666)+16),
IF(COUNTIF(Table9[MM Year],X1666),
IF(AC1666+AB1666+Z1666&lt;VLOOKUP(X1666,Table9[],7,0),AC1666
+AB1666+Z1666+VLOOKUP(X1666,Table9[],4,0),AC1666+AB1666+Z1666),AC1666
+AB1666+Z1666)))</f>
        <v>#VALUE!</v>
      </c>
      <c r="AE1666" s="42"/>
      <c r="AF1666" s="15" t="str">
        <f>IFERROR(IF(COUNTIF(Table9[MM Year],X1666),
IF(AD1666&lt;VLOOKUP(X1666,Table9[],7,0),AD1666
+VLOOKUP(X1666,Table9[],4,0),AD1666),AD1666
),"")</f>
        <v/>
      </c>
      <c r="AG1666" s="5"/>
      <c r="AH1666" s="5"/>
      <c r="AI1666" s="5"/>
      <c r="AJ1666" s="6"/>
      <c r="AK1666" s="6"/>
      <c r="AL1666" s="12" t="str">
        <f t="shared" si="257"/>
        <v/>
      </c>
      <c r="AM1666" s="5"/>
      <c r="AN1666" s="27" t="str">
        <f t="shared" si="258"/>
        <v/>
      </c>
      <c r="AO1666" s="5"/>
      <c r="AP1666" s="5"/>
      <c r="AQ1666" s="6"/>
      <c r="AR1666" s="12" t="str">
        <f t="shared" si="259"/>
        <v/>
      </c>
      <c r="AS1666" s="6"/>
      <c r="AT1666" s="5"/>
      <c r="AU1666" s="53"/>
      <c r="AV1666" s="53"/>
      <c r="AW1666" s="54"/>
      <c r="AX1666" s="15" t="str">
        <f t="shared" si="260"/>
        <v/>
      </c>
      <c r="AY1666" s="5"/>
      <c r="AZ1666" s="27" t="str">
        <f>IFERROR(VLOOKUP(AY1666,vlookup!A$2:I$331,2,FALSE),"")</f>
        <v/>
      </c>
      <c r="BA1666" s="27" t="str">
        <f>IFERROR(VLOOKUP(AY1666,vlookup!A$2:I$331,3,FALSE),"")</f>
        <v/>
      </c>
      <c r="BB1666" s="5"/>
      <c r="BC1666" s="27" t="str">
        <f>IFERROR(VLOOKUP(BB1666,vlookup!D$2:E$331,2,FALSE),"")</f>
        <v/>
      </c>
      <c r="BD1666" s="5"/>
      <c r="BE1666" s="27" t="str">
        <f t="shared" si="261"/>
        <v/>
      </c>
      <c r="BF1666" s="27" t="str">
        <f>IFERROR(VLOOKUP(BE1666,vlookup!G$2:I$331,2,FALSE),"")</f>
        <v/>
      </c>
      <c r="BG1666" s="27" t="str">
        <f>IFERROR(VLOOKUP(BE1666,vlookup!G$2:I$331,3,FALSE),"")</f>
        <v/>
      </c>
      <c r="BH1666" s="5"/>
      <c r="BI1666" s="6"/>
      <c r="BJ1666" s="6"/>
      <c r="BK1666" s="6"/>
      <c r="BL1666" s="6"/>
    </row>
    <row r="1667" spans="1:64">
      <c r="A1667" s="4"/>
      <c r="B1667" s="5"/>
      <c r="C1667" s="27" t="str">
        <f>IFERROR(VLOOKUP(B1667,vlookup!A$2:I$331,2,FALSE),"")</f>
        <v/>
      </c>
      <c r="D1667" s="27" t="str">
        <f>IFERROR(VLOOKUP(B1667,vlookup!A$2:I$331,3,FALSE),"")</f>
        <v/>
      </c>
      <c r="E1667" s="5"/>
      <c r="F1667" s="27" t="str">
        <f>IFERROR(VLOOKUP(E1667,vlookup!D$2:E$331,2,FALSE),"")</f>
        <v/>
      </c>
      <c r="G1667" s="5"/>
      <c r="H1667" s="27" t="str">
        <f t="shared" si="252"/>
        <v/>
      </c>
      <c r="I1667" s="27" t="str">
        <f>IFERROR(VLOOKUP(H1667,vlookup!G$2:I$331,2,FALSE),"")</f>
        <v/>
      </c>
      <c r="J1667" s="27" t="str">
        <f>IFERROR(VLOOKUP(H1667,vlookup!G$2:I$331,3,FALSE),"")</f>
        <v/>
      </c>
      <c r="K1667" s="5"/>
      <c r="L1667" s="6"/>
      <c r="M1667" s="6"/>
      <c r="N1667" s="6"/>
      <c r="O1667" s="6"/>
      <c r="P1667" s="6"/>
      <c r="Q1667" s="14" t="str">
        <f t="shared" si="253"/>
        <v/>
      </c>
      <c r="R1667" s="5"/>
      <c r="S1667" s="6"/>
      <c r="T1667" s="6"/>
      <c r="U1667" s="5"/>
      <c r="V1667" s="45">
        <f t="shared" si="254"/>
        <v>0</v>
      </c>
      <c r="W1667" s="45">
        <f t="shared" si="255"/>
        <v>0</v>
      </c>
      <c r="X1667" s="45" t="e">
        <f t="shared" si="256"/>
        <v>#VALUE!</v>
      </c>
      <c r="Y1667" s="45">
        <f>IFERROR(VALUE(V1667),VLOOKUP(V1667,DayReplace[],2,0))</f>
        <v>0</v>
      </c>
      <c r="Z1667" s="45">
        <f>IF(V1667=0,1,
IF(OR(AND(COUNTIF(Table12[Normal and Leap Years],X1667),AA1667=3,Y1667=30),
AND(COUNTIF(Table9[MM Year],X1667),COUNTIF(Table13[Always 29-Day Months],AA1667),Y1667=30)),Y1667
-1,Y1667))</f>
        <v>1</v>
      </c>
      <c r="AA1667" s="45">
        <f>IFERROR(VALUE(W1667),VLOOKUP(W1667,MonthReplace[],2,0))</f>
        <v>0</v>
      </c>
      <c r="AB1667" s="45" t="e">
        <f>IF(COUNTIF(Table9[MM Year],X1667),VLOOKUP(AA1667,MonthSerial[],VLOOKUP(X1667,Table9[],3,0)+2,0),DATE(X1667,AA1667,0)-AC1667)</f>
        <v>#VALUE!</v>
      </c>
      <c r="AC1667" s="45" t="e">
        <f>IF(COUNTIF(Table9[MM Year],X1667),
VLOOKUP(X1667,Table9[],5,0),
DATE(X1667,1,0))</f>
        <v>#VALUE!</v>
      </c>
      <c r="AD1667" s="46" t="e">
        <f>IF(AA1667=0,DATE(YEAR(AC1667+1),7,16),
IF(V1667=0,IF(COUNTIF(Table9[MM Year],X1667),AC1667+AB1667+Z1667+15-DAY(AC1667+AB1667+Z1667+15)+16,AC1667+AB1667+Z1667-DAY(AC1667+AB1667+Z1667)+16),
IF(COUNTIF(Table9[MM Year],X1667),
IF(AC1667+AB1667+Z1667&lt;VLOOKUP(X1667,Table9[],7,0),AC1667
+AB1667+Z1667+VLOOKUP(X1667,Table9[],4,0),AC1667+AB1667+Z1667),AC1667
+AB1667+Z1667)))</f>
        <v>#VALUE!</v>
      </c>
      <c r="AE1667" s="42"/>
      <c r="AF1667" s="15" t="str">
        <f>IFERROR(IF(COUNTIF(Table9[MM Year],X1667),
IF(AD1667&lt;VLOOKUP(X1667,Table9[],7,0),AD1667
+VLOOKUP(X1667,Table9[],4,0),AD1667),AD1667
),"")</f>
        <v/>
      </c>
      <c r="AG1667" s="5"/>
      <c r="AH1667" s="5"/>
      <c r="AI1667" s="5"/>
      <c r="AJ1667" s="6"/>
      <c r="AK1667" s="6"/>
      <c r="AL1667" s="12" t="str">
        <f t="shared" si="257"/>
        <v/>
      </c>
      <c r="AM1667" s="5"/>
      <c r="AN1667" s="27" t="str">
        <f t="shared" si="258"/>
        <v/>
      </c>
      <c r="AO1667" s="5"/>
      <c r="AP1667" s="5"/>
      <c r="AQ1667" s="6"/>
      <c r="AR1667" s="12" t="str">
        <f t="shared" si="259"/>
        <v/>
      </c>
      <c r="AS1667" s="6"/>
      <c r="AT1667" s="5"/>
      <c r="AU1667" s="53"/>
      <c r="AV1667" s="53"/>
      <c r="AW1667" s="54"/>
      <c r="AX1667" s="15" t="str">
        <f t="shared" si="260"/>
        <v/>
      </c>
      <c r="AY1667" s="5"/>
      <c r="AZ1667" s="27" t="str">
        <f>IFERROR(VLOOKUP(AY1667,vlookup!A$2:I$331,2,FALSE),"")</f>
        <v/>
      </c>
      <c r="BA1667" s="27" t="str">
        <f>IFERROR(VLOOKUP(AY1667,vlookup!A$2:I$331,3,FALSE),"")</f>
        <v/>
      </c>
      <c r="BB1667" s="5"/>
      <c r="BC1667" s="27" t="str">
        <f>IFERROR(VLOOKUP(BB1667,vlookup!D$2:E$331,2,FALSE),"")</f>
        <v/>
      </c>
      <c r="BD1667" s="5"/>
      <c r="BE1667" s="27" t="str">
        <f t="shared" si="261"/>
        <v/>
      </c>
      <c r="BF1667" s="27" t="str">
        <f>IFERROR(VLOOKUP(BE1667,vlookup!G$2:I$331,2,FALSE),"")</f>
        <v/>
      </c>
      <c r="BG1667" s="27" t="str">
        <f>IFERROR(VLOOKUP(BE1667,vlookup!G$2:I$331,3,FALSE),"")</f>
        <v/>
      </c>
      <c r="BH1667" s="5"/>
      <c r="BI1667" s="6"/>
      <c r="BJ1667" s="6"/>
      <c r="BK1667" s="6"/>
      <c r="BL1667" s="6"/>
    </row>
    <row r="1668" spans="1:64">
      <c r="A1668" s="4"/>
      <c r="B1668" s="5"/>
      <c r="C1668" s="27" t="str">
        <f>IFERROR(VLOOKUP(B1668,vlookup!A$2:I$331,2,FALSE),"")</f>
        <v/>
      </c>
      <c r="D1668" s="27" t="str">
        <f>IFERROR(VLOOKUP(B1668,vlookup!A$2:I$331,3,FALSE),"")</f>
        <v/>
      </c>
      <c r="E1668" s="5"/>
      <c r="F1668" s="27" t="str">
        <f>IFERROR(VLOOKUP(E1668,vlookup!D$2:E$331,2,FALSE),"")</f>
        <v/>
      </c>
      <c r="G1668" s="5"/>
      <c r="H1668" s="27" t="str">
        <f t="shared" si="252"/>
        <v/>
      </c>
      <c r="I1668" s="27" t="str">
        <f>IFERROR(VLOOKUP(H1668,vlookup!G$2:I$331,2,FALSE),"")</f>
        <v/>
      </c>
      <c r="J1668" s="27" t="str">
        <f>IFERROR(VLOOKUP(H1668,vlookup!G$2:I$331,3,FALSE),"")</f>
        <v/>
      </c>
      <c r="K1668" s="5"/>
      <c r="L1668" s="6"/>
      <c r="M1668" s="6"/>
      <c r="N1668" s="6"/>
      <c r="O1668" s="6"/>
      <c r="P1668" s="6"/>
      <c r="Q1668" s="14" t="str">
        <f t="shared" si="253"/>
        <v/>
      </c>
      <c r="R1668" s="5"/>
      <c r="S1668" s="6"/>
      <c r="T1668" s="6"/>
      <c r="U1668" s="5"/>
      <c r="V1668" s="45">
        <f t="shared" si="254"/>
        <v>0</v>
      </c>
      <c r="W1668" s="45">
        <f t="shared" si="255"/>
        <v>0</v>
      </c>
      <c r="X1668" s="45" t="e">
        <f t="shared" si="256"/>
        <v>#VALUE!</v>
      </c>
      <c r="Y1668" s="45">
        <f>IFERROR(VALUE(V1668),VLOOKUP(V1668,DayReplace[],2,0))</f>
        <v>0</v>
      </c>
      <c r="Z1668" s="45">
        <f>IF(V1668=0,1,
IF(OR(AND(COUNTIF(Table12[Normal and Leap Years],X1668),AA1668=3,Y1668=30),
AND(COUNTIF(Table9[MM Year],X1668),COUNTIF(Table13[Always 29-Day Months],AA1668),Y1668=30)),Y1668
-1,Y1668))</f>
        <v>1</v>
      </c>
      <c r="AA1668" s="45">
        <f>IFERROR(VALUE(W1668),VLOOKUP(W1668,MonthReplace[],2,0))</f>
        <v>0</v>
      </c>
      <c r="AB1668" s="45" t="e">
        <f>IF(COUNTIF(Table9[MM Year],X1668),VLOOKUP(AA1668,MonthSerial[],VLOOKUP(X1668,Table9[],3,0)+2,0),DATE(X1668,AA1668,0)-AC1668)</f>
        <v>#VALUE!</v>
      </c>
      <c r="AC1668" s="45" t="e">
        <f>IF(COUNTIF(Table9[MM Year],X1668),
VLOOKUP(X1668,Table9[],5,0),
DATE(X1668,1,0))</f>
        <v>#VALUE!</v>
      </c>
      <c r="AD1668" s="46" t="e">
        <f>IF(AA1668=0,DATE(YEAR(AC1668+1),7,16),
IF(V1668=0,IF(COUNTIF(Table9[MM Year],X1668),AC1668+AB1668+Z1668+15-DAY(AC1668+AB1668+Z1668+15)+16,AC1668+AB1668+Z1668-DAY(AC1668+AB1668+Z1668)+16),
IF(COUNTIF(Table9[MM Year],X1668),
IF(AC1668+AB1668+Z1668&lt;VLOOKUP(X1668,Table9[],7,0),AC1668
+AB1668+Z1668+VLOOKUP(X1668,Table9[],4,0),AC1668+AB1668+Z1668),AC1668
+AB1668+Z1668)))</f>
        <v>#VALUE!</v>
      </c>
      <c r="AE1668" s="42"/>
      <c r="AF1668" s="15" t="str">
        <f>IFERROR(IF(COUNTIF(Table9[MM Year],X1668),
IF(AD1668&lt;VLOOKUP(X1668,Table9[],7,0),AD1668
+VLOOKUP(X1668,Table9[],4,0),AD1668),AD1668
),"")</f>
        <v/>
      </c>
      <c r="AG1668" s="5"/>
      <c r="AH1668" s="5"/>
      <c r="AI1668" s="5"/>
      <c r="AJ1668" s="6"/>
      <c r="AK1668" s="6"/>
      <c r="AL1668" s="12" t="str">
        <f t="shared" si="257"/>
        <v/>
      </c>
      <c r="AM1668" s="5"/>
      <c r="AN1668" s="27" t="str">
        <f t="shared" si="258"/>
        <v/>
      </c>
      <c r="AO1668" s="5"/>
      <c r="AP1668" s="5"/>
      <c r="AQ1668" s="6"/>
      <c r="AR1668" s="12" t="str">
        <f t="shared" si="259"/>
        <v/>
      </c>
      <c r="AS1668" s="6"/>
      <c r="AT1668" s="5"/>
      <c r="AU1668" s="53"/>
      <c r="AV1668" s="53"/>
      <c r="AW1668" s="54"/>
      <c r="AX1668" s="15" t="str">
        <f t="shared" si="260"/>
        <v/>
      </c>
      <c r="AY1668" s="5"/>
      <c r="AZ1668" s="27" t="str">
        <f>IFERROR(VLOOKUP(AY1668,vlookup!A$2:I$331,2,FALSE),"")</f>
        <v/>
      </c>
      <c r="BA1668" s="27" t="str">
        <f>IFERROR(VLOOKUP(AY1668,vlookup!A$2:I$331,3,FALSE),"")</f>
        <v/>
      </c>
      <c r="BB1668" s="5"/>
      <c r="BC1668" s="27" t="str">
        <f>IFERROR(VLOOKUP(BB1668,vlookup!D$2:E$331,2,FALSE),"")</f>
        <v/>
      </c>
      <c r="BD1668" s="5"/>
      <c r="BE1668" s="27" t="str">
        <f t="shared" si="261"/>
        <v/>
      </c>
      <c r="BF1668" s="27" t="str">
        <f>IFERROR(VLOOKUP(BE1668,vlookup!G$2:I$331,2,FALSE),"")</f>
        <v/>
      </c>
      <c r="BG1668" s="27" t="str">
        <f>IFERROR(VLOOKUP(BE1668,vlookup!G$2:I$331,3,FALSE),"")</f>
        <v/>
      </c>
      <c r="BH1668" s="5"/>
      <c r="BI1668" s="6"/>
      <c r="BJ1668" s="6"/>
      <c r="BK1668" s="6"/>
      <c r="BL1668" s="6"/>
    </row>
    <row r="1669" spans="1:64">
      <c r="A1669" s="4"/>
      <c r="B1669" s="5"/>
      <c r="C1669" s="27" t="str">
        <f>IFERROR(VLOOKUP(B1669,vlookup!A$2:I$331,2,FALSE),"")</f>
        <v/>
      </c>
      <c r="D1669" s="27" t="str">
        <f>IFERROR(VLOOKUP(B1669,vlookup!A$2:I$331,3,FALSE),"")</f>
        <v/>
      </c>
      <c r="E1669" s="5"/>
      <c r="F1669" s="27" t="str">
        <f>IFERROR(VLOOKUP(E1669,vlookup!D$2:E$331,2,FALSE),"")</f>
        <v/>
      </c>
      <c r="G1669" s="5"/>
      <c r="H1669" s="27" t="str">
        <f t="shared" ref="H1669:H1732" si="262">IF(G1669="","",CONCATENATE(E1669,"_",G1669))</f>
        <v/>
      </c>
      <c r="I1669" s="27" t="str">
        <f>IFERROR(VLOOKUP(H1669,vlookup!G$2:I$331,2,FALSE),"")</f>
        <v/>
      </c>
      <c r="J1669" s="27" t="str">
        <f>IFERROR(VLOOKUP(H1669,vlookup!G$2:I$331,3,FALSE),"")</f>
        <v/>
      </c>
      <c r="K1669" s="5"/>
      <c r="L1669" s="6"/>
      <c r="M1669" s="6"/>
      <c r="N1669" s="6"/>
      <c r="O1669" s="6"/>
      <c r="P1669" s="6"/>
      <c r="Q1669" s="14" t="str">
        <f t="shared" ref="Q1669:Q1732" si="263">IF(P1669="","",CONCATENATE("၀၂","/",D1669,"/",J1669,"/",P1669))</f>
        <v/>
      </c>
      <c r="R1669" s="5"/>
      <c r="S1669" s="6"/>
      <c r="T1669" s="6"/>
      <c r="U1669" s="5"/>
      <c r="V1669" s="45">
        <f t="shared" ref="V1669:V1732" si="264">IF(LEN(AE1669)-LEN(SUBSTITUTE(AE1669,".",""))=2,LEFT(AE1669,FIND(".",AE1669)-1),0)</f>
        <v>0</v>
      </c>
      <c r="W1669" s="45">
        <f t="shared" ref="W1669:W1732" si="265">CHOOSE(LEN(AE1669)-LEN(SUBSTITUTE(AE1669,".",""))+1,0,
LEFT(AE1669,FIND(".",AE1669)-1),
MID(AE1669,FIND(".",AE1669)+1,FIND(".",AE1669,FIND(".",AE1669)+1)-FIND(".",AE1669)-1))</f>
        <v>0</v>
      </c>
      <c r="X1669" s="45" t="e">
        <f t="shared" ref="X1669:X1732" si="266">VALUE(RIGHT(AE1669,4))</f>
        <v>#VALUE!</v>
      </c>
      <c r="Y1669" s="45">
        <f>IFERROR(VALUE(V1669),VLOOKUP(V1669,DayReplace[],2,0))</f>
        <v>0</v>
      </c>
      <c r="Z1669" s="45">
        <f>IF(V1669=0,1,
IF(OR(AND(COUNTIF(Table12[Normal and Leap Years],X1669),AA1669=3,Y1669=30),
AND(COUNTIF(Table9[MM Year],X1669),COUNTIF(Table13[Always 29-Day Months],AA1669),Y1669=30)),Y1669
-1,Y1669))</f>
        <v>1</v>
      </c>
      <c r="AA1669" s="45">
        <f>IFERROR(VALUE(W1669),VLOOKUP(W1669,MonthReplace[],2,0))</f>
        <v>0</v>
      </c>
      <c r="AB1669" s="45" t="e">
        <f>IF(COUNTIF(Table9[MM Year],X1669),VLOOKUP(AA1669,MonthSerial[],VLOOKUP(X1669,Table9[],3,0)+2,0),DATE(X1669,AA1669,0)-AC1669)</f>
        <v>#VALUE!</v>
      </c>
      <c r="AC1669" s="45" t="e">
        <f>IF(COUNTIF(Table9[MM Year],X1669),
VLOOKUP(X1669,Table9[],5,0),
DATE(X1669,1,0))</f>
        <v>#VALUE!</v>
      </c>
      <c r="AD1669" s="46" t="e">
        <f>IF(AA1669=0,DATE(YEAR(AC1669+1),7,16),
IF(V1669=0,IF(COUNTIF(Table9[MM Year],X1669),AC1669+AB1669+Z1669+15-DAY(AC1669+AB1669+Z1669+15)+16,AC1669+AB1669+Z1669-DAY(AC1669+AB1669+Z1669)+16),
IF(COUNTIF(Table9[MM Year],X1669),
IF(AC1669+AB1669+Z1669&lt;VLOOKUP(X1669,Table9[],7,0),AC1669
+AB1669+Z1669+VLOOKUP(X1669,Table9[],4,0),AC1669+AB1669+Z1669),AC1669
+AB1669+Z1669)))</f>
        <v>#VALUE!</v>
      </c>
      <c r="AE1669" s="42"/>
      <c r="AF1669" s="15" t="str">
        <f>IFERROR(IF(COUNTIF(Table9[MM Year],X1669),
IF(AD1669&lt;VLOOKUP(X1669,Table9[],7,0),AD1669
+VLOOKUP(X1669,Table9[],4,0),AD1669),AD1669
),"")</f>
        <v/>
      </c>
      <c r="AG1669" s="5"/>
      <c r="AH1669" s="5"/>
      <c r="AI1669" s="5"/>
      <c r="AJ1669" s="6"/>
      <c r="AK1669" s="6"/>
      <c r="AL1669" s="12" t="str">
        <f t="shared" ref="AL1669:AL1732" si="267">IF(AK1669="","",CONCATENATE(AJ1669,"-",AK1669))</f>
        <v/>
      </c>
      <c r="AM1669" s="5"/>
      <c r="AN1669" s="27" t="str">
        <f t="shared" ref="AN1669:AN1732" si="268">IF(AM1669="","",CONCATENATE("_",AM1669))</f>
        <v/>
      </c>
      <c r="AO1669" s="5"/>
      <c r="AP1669" s="5"/>
      <c r="AQ1669" s="6"/>
      <c r="AR1669" s="12" t="str">
        <f t="shared" ref="AR1669:AR1732" si="269">IF(AQ1669="","",CONCATENATE(AM1669,"/",AO1669,AP1669,AQ1669))</f>
        <v/>
      </c>
      <c r="AS1669" s="6"/>
      <c r="AT1669" s="5"/>
      <c r="AU1669" s="53"/>
      <c r="AV1669" s="53"/>
      <c r="AW1669" s="54"/>
      <c r="AX1669" s="15" t="str">
        <f t="shared" ref="AX1669:AX1732" si="270">IFERROR(DATE(AW1669,AV1669,AU1669),"")</f>
        <v/>
      </c>
      <c r="AY1669" s="5"/>
      <c r="AZ1669" s="27" t="str">
        <f>IFERROR(VLOOKUP(AY1669,vlookup!A$2:I$331,2,FALSE),"")</f>
        <v/>
      </c>
      <c r="BA1669" s="27" t="str">
        <f>IFERROR(VLOOKUP(AY1669,vlookup!A$2:I$331,3,FALSE),"")</f>
        <v/>
      </c>
      <c r="BB1669" s="5"/>
      <c r="BC1669" s="27" t="str">
        <f>IFERROR(VLOOKUP(BB1669,vlookup!D$2:E$331,2,FALSE),"")</f>
        <v/>
      </c>
      <c r="BD1669" s="5"/>
      <c r="BE1669" s="27" t="str">
        <f t="shared" ref="BE1669:BE1732" si="271">IF(BD1669="","",CONCATENATE(BB1669,"_",BD1669))</f>
        <v/>
      </c>
      <c r="BF1669" s="27" t="str">
        <f>IFERROR(VLOOKUP(BE1669,vlookup!G$2:I$331,2,FALSE),"")</f>
        <v/>
      </c>
      <c r="BG1669" s="27" t="str">
        <f>IFERROR(VLOOKUP(BE1669,vlookup!G$2:I$331,3,FALSE),"")</f>
        <v/>
      </c>
      <c r="BH1669" s="5"/>
      <c r="BI1669" s="6"/>
      <c r="BJ1669" s="6"/>
      <c r="BK1669" s="6"/>
      <c r="BL1669" s="6"/>
    </row>
    <row r="1670" spans="1:64">
      <c r="A1670" s="4"/>
      <c r="B1670" s="5"/>
      <c r="C1670" s="27" t="str">
        <f>IFERROR(VLOOKUP(B1670,vlookup!A$2:I$331,2,FALSE),"")</f>
        <v/>
      </c>
      <c r="D1670" s="27" t="str">
        <f>IFERROR(VLOOKUP(B1670,vlookup!A$2:I$331,3,FALSE),"")</f>
        <v/>
      </c>
      <c r="E1670" s="5"/>
      <c r="F1670" s="27" t="str">
        <f>IFERROR(VLOOKUP(E1670,vlookup!D$2:E$331,2,FALSE),"")</f>
        <v/>
      </c>
      <c r="G1670" s="5"/>
      <c r="H1670" s="27" t="str">
        <f t="shared" si="262"/>
        <v/>
      </c>
      <c r="I1670" s="27" t="str">
        <f>IFERROR(VLOOKUP(H1670,vlookup!G$2:I$331,2,FALSE),"")</f>
        <v/>
      </c>
      <c r="J1670" s="27" t="str">
        <f>IFERROR(VLOOKUP(H1670,vlookup!G$2:I$331,3,FALSE),"")</f>
        <v/>
      </c>
      <c r="K1670" s="5"/>
      <c r="L1670" s="6"/>
      <c r="M1670" s="6"/>
      <c r="N1670" s="6"/>
      <c r="O1670" s="6"/>
      <c r="P1670" s="6"/>
      <c r="Q1670" s="14" t="str">
        <f t="shared" si="263"/>
        <v/>
      </c>
      <c r="R1670" s="5"/>
      <c r="S1670" s="6"/>
      <c r="T1670" s="6"/>
      <c r="U1670" s="5"/>
      <c r="V1670" s="45">
        <f t="shared" si="264"/>
        <v>0</v>
      </c>
      <c r="W1670" s="45">
        <f t="shared" si="265"/>
        <v>0</v>
      </c>
      <c r="X1670" s="45" t="e">
        <f t="shared" si="266"/>
        <v>#VALUE!</v>
      </c>
      <c r="Y1670" s="45">
        <f>IFERROR(VALUE(V1670),VLOOKUP(V1670,DayReplace[],2,0))</f>
        <v>0</v>
      </c>
      <c r="Z1670" s="45">
        <f>IF(V1670=0,1,
IF(OR(AND(COUNTIF(Table12[Normal and Leap Years],X1670),AA1670=3,Y1670=30),
AND(COUNTIF(Table9[MM Year],X1670),COUNTIF(Table13[Always 29-Day Months],AA1670),Y1670=30)),Y1670
-1,Y1670))</f>
        <v>1</v>
      </c>
      <c r="AA1670" s="45">
        <f>IFERROR(VALUE(W1670),VLOOKUP(W1670,MonthReplace[],2,0))</f>
        <v>0</v>
      </c>
      <c r="AB1670" s="45" t="e">
        <f>IF(COUNTIF(Table9[MM Year],X1670),VLOOKUP(AA1670,MonthSerial[],VLOOKUP(X1670,Table9[],3,0)+2,0),DATE(X1670,AA1670,0)-AC1670)</f>
        <v>#VALUE!</v>
      </c>
      <c r="AC1670" s="45" t="e">
        <f>IF(COUNTIF(Table9[MM Year],X1670),
VLOOKUP(X1670,Table9[],5,0),
DATE(X1670,1,0))</f>
        <v>#VALUE!</v>
      </c>
      <c r="AD1670" s="46" t="e">
        <f>IF(AA1670=0,DATE(YEAR(AC1670+1),7,16),
IF(V1670=0,IF(COUNTIF(Table9[MM Year],X1670),AC1670+AB1670+Z1670+15-DAY(AC1670+AB1670+Z1670+15)+16,AC1670+AB1670+Z1670-DAY(AC1670+AB1670+Z1670)+16),
IF(COUNTIF(Table9[MM Year],X1670),
IF(AC1670+AB1670+Z1670&lt;VLOOKUP(X1670,Table9[],7,0),AC1670
+AB1670+Z1670+VLOOKUP(X1670,Table9[],4,0),AC1670+AB1670+Z1670),AC1670
+AB1670+Z1670)))</f>
        <v>#VALUE!</v>
      </c>
      <c r="AE1670" s="42"/>
      <c r="AF1670" s="15" t="str">
        <f>IFERROR(IF(COUNTIF(Table9[MM Year],X1670),
IF(AD1670&lt;VLOOKUP(X1670,Table9[],7,0),AD1670
+VLOOKUP(X1670,Table9[],4,0),AD1670),AD1670
),"")</f>
        <v/>
      </c>
      <c r="AG1670" s="5"/>
      <c r="AH1670" s="5"/>
      <c r="AI1670" s="5"/>
      <c r="AJ1670" s="6"/>
      <c r="AK1670" s="6"/>
      <c r="AL1670" s="12" t="str">
        <f t="shared" si="267"/>
        <v/>
      </c>
      <c r="AM1670" s="5"/>
      <c r="AN1670" s="27" t="str">
        <f t="shared" si="268"/>
        <v/>
      </c>
      <c r="AO1670" s="5"/>
      <c r="AP1670" s="5"/>
      <c r="AQ1670" s="6"/>
      <c r="AR1670" s="12" t="str">
        <f t="shared" si="269"/>
        <v/>
      </c>
      <c r="AS1670" s="6"/>
      <c r="AT1670" s="5"/>
      <c r="AU1670" s="53"/>
      <c r="AV1670" s="53"/>
      <c r="AW1670" s="54"/>
      <c r="AX1670" s="15" t="str">
        <f t="shared" si="270"/>
        <v/>
      </c>
      <c r="AY1670" s="5"/>
      <c r="AZ1670" s="27" t="str">
        <f>IFERROR(VLOOKUP(AY1670,vlookup!A$2:I$331,2,FALSE),"")</f>
        <v/>
      </c>
      <c r="BA1670" s="27" t="str">
        <f>IFERROR(VLOOKUP(AY1670,vlookup!A$2:I$331,3,FALSE),"")</f>
        <v/>
      </c>
      <c r="BB1670" s="5"/>
      <c r="BC1670" s="27" t="str">
        <f>IFERROR(VLOOKUP(BB1670,vlookup!D$2:E$331,2,FALSE),"")</f>
        <v/>
      </c>
      <c r="BD1670" s="5"/>
      <c r="BE1670" s="27" t="str">
        <f t="shared" si="271"/>
        <v/>
      </c>
      <c r="BF1670" s="27" t="str">
        <f>IFERROR(VLOOKUP(BE1670,vlookup!G$2:I$331,2,FALSE),"")</f>
        <v/>
      </c>
      <c r="BG1670" s="27" t="str">
        <f>IFERROR(VLOOKUP(BE1670,vlookup!G$2:I$331,3,FALSE),"")</f>
        <v/>
      </c>
      <c r="BH1670" s="5"/>
      <c r="BI1670" s="6"/>
      <c r="BJ1670" s="6"/>
      <c r="BK1670" s="6"/>
      <c r="BL1670" s="6"/>
    </row>
    <row r="1671" spans="1:64">
      <c r="A1671" s="4"/>
      <c r="B1671" s="5"/>
      <c r="C1671" s="27" t="str">
        <f>IFERROR(VLOOKUP(B1671,vlookup!A$2:I$331,2,FALSE),"")</f>
        <v/>
      </c>
      <c r="D1671" s="27" t="str">
        <f>IFERROR(VLOOKUP(B1671,vlookup!A$2:I$331,3,FALSE),"")</f>
        <v/>
      </c>
      <c r="E1671" s="5"/>
      <c r="F1671" s="27" t="str">
        <f>IFERROR(VLOOKUP(E1671,vlookup!D$2:E$331,2,FALSE),"")</f>
        <v/>
      </c>
      <c r="G1671" s="5"/>
      <c r="H1671" s="27" t="str">
        <f t="shared" si="262"/>
        <v/>
      </c>
      <c r="I1671" s="27" t="str">
        <f>IFERROR(VLOOKUP(H1671,vlookup!G$2:I$331,2,FALSE),"")</f>
        <v/>
      </c>
      <c r="J1671" s="27" t="str">
        <f>IFERROR(VLOOKUP(H1671,vlookup!G$2:I$331,3,FALSE),"")</f>
        <v/>
      </c>
      <c r="K1671" s="5"/>
      <c r="L1671" s="6"/>
      <c r="M1671" s="6"/>
      <c r="N1671" s="6"/>
      <c r="O1671" s="6"/>
      <c r="P1671" s="6"/>
      <c r="Q1671" s="14" t="str">
        <f t="shared" si="263"/>
        <v/>
      </c>
      <c r="R1671" s="5"/>
      <c r="S1671" s="6"/>
      <c r="T1671" s="6"/>
      <c r="U1671" s="5"/>
      <c r="V1671" s="45">
        <f t="shared" si="264"/>
        <v>0</v>
      </c>
      <c r="W1671" s="45">
        <f t="shared" si="265"/>
        <v>0</v>
      </c>
      <c r="X1671" s="45" t="e">
        <f t="shared" si="266"/>
        <v>#VALUE!</v>
      </c>
      <c r="Y1671" s="45">
        <f>IFERROR(VALUE(V1671),VLOOKUP(V1671,DayReplace[],2,0))</f>
        <v>0</v>
      </c>
      <c r="Z1671" s="45">
        <f>IF(V1671=0,1,
IF(OR(AND(COUNTIF(Table12[Normal and Leap Years],X1671),AA1671=3,Y1671=30),
AND(COUNTIF(Table9[MM Year],X1671),COUNTIF(Table13[Always 29-Day Months],AA1671),Y1671=30)),Y1671
-1,Y1671))</f>
        <v>1</v>
      </c>
      <c r="AA1671" s="45">
        <f>IFERROR(VALUE(W1671),VLOOKUP(W1671,MonthReplace[],2,0))</f>
        <v>0</v>
      </c>
      <c r="AB1671" s="45" t="e">
        <f>IF(COUNTIF(Table9[MM Year],X1671),VLOOKUP(AA1671,MonthSerial[],VLOOKUP(X1671,Table9[],3,0)+2,0),DATE(X1671,AA1671,0)-AC1671)</f>
        <v>#VALUE!</v>
      </c>
      <c r="AC1671" s="45" t="e">
        <f>IF(COUNTIF(Table9[MM Year],X1671),
VLOOKUP(X1671,Table9[],5,0),
DATE(X1671,1,0))</f>
        <v>#VALUE!</v>
      </c>
      <c r="AD1671" s="46" t="e">
        <f>IF(AA1671=0,DATE(YEAR(AC1671+1),7,16),
IF(V1671=0,IF(COUNTIF(Table9[MM Year],X1671),AC1671+AB1671+Z1671+15-DAY(AC1671+AB1671+Z1671+15)+16,AC1671+AB1671+Z1671-DAY(AC1671+AB1671+Z1671)+16),
IF(COUNTIF(Table9[MM Year],X1671),
IF(AC1671+AB1671+Z1671&lt;VLOOKUP(X1671,Table9[],7,0),AC1671
+AB1671+Z1671+VLOOKUP(X1671,Table9[],4,0),AC1671+AB1671+Z1671),AC1671
+AB1671+Z1671)))</f>
        <v>#VALUE!</v>
      </c>
      <c r="AE1671" s="42"/>
      <c r="AF1671" s="15" t="str">
        <f>IFERROR(IF(COUNTIF(Table9[MM Year],X1671),
IF(AD1671&lt;VLOOKUP(X1671,Table9[],7,0),AD1671
+VLOOKUP(X1671,Table9[],4,0),AD1671),AD1671
),"")</f>
        <v/>
      </c>
      <c r="AG1671" s="5"/>
      <c r="AH1671" s="5"/>
      <c r="AI1671" s="5"/>
      <c r="AJ1671" s="6"/>
      <c r="AK1671" s="6"/>
      <c r="AL1671" s="12" t="str">
        <f t="shared" si="267"/>
        <v/>
      </c>
      <c r="AM1671" s="5"/>
      <c r="AN1671" s="27" t="str">
        <f t="shared" si="268"/>
        <v/>
      </c>
      <c r="AO1671" s="5"/>
      <c r="AP1671" s="5"/>
      <c r="AQ1671" s="6"/>
      <c r="AR1671" s="12" t="str">
        <f t="shared" si="269"/>
        <v/>
      </c>
      <c r="AS1671" s="6"/>
      <c r="AT1671" s="5"/>
      <c r="AU1671" s="53"/>
      <c r="AV1671" s="53"/>
      <c r="AW1671" s="54"/>
      <c r="AX1671" s="15" t="str">
        <f t="shared" si="270"/>
        <v/>
      </c>
      <c r="AY1671" s="5"/>
      <c r="AZ1671" s="27" t="str">
        <f>IFERROR(VLOOKUP(AY1671,vlookup!A$2:I$331,2,FALSE),"")</f>
        <v/>
      </c>
      <c r="BA1671" s="27" t="str">
        <f>IFERROR(VLOOKUP(AY1671,vlookup!A$2:I$331,3,FALSE),"")</f>
        <v/>
      </c>
      <c r="BB1671" s="5"/>
      <c r="BC1671" s="27" t="str">
        <f>IFERROR(VLOOKUP(BB1671,vlookup!D$2:E$331,2,FALSE),"")</f>
        <v/>
      </c>
      <c r="BD1671" s="5"/>
      <c r="BE1671" s="27" t="str">
        <f t="shared" si="271"/>
        <v/>
      </c>
      <c r="BF1671" s="27" t="str">
        <f>IFERROR(VLOOKUP(BE1671,vlookup!G$2:I$331,2,FALSE),"")</f>
        <v/>
      </c>
      <c r="BG1671" s="27" t="str">
        <f>IFERROR(VLOOKUP(BE1671,vlookup!G$2:I$331,3,FALSE),"")</f>
        <v/>
      </c>
      <c r="BH1671" s="5"/>
      <c r="BI1671" s="6"/>
      <c r="BJ1671" s="6"/>
      <c r="BK1671" s="6"/>
      <c r="BL1671" s="6"/>
    </row>
    <row r="1672" spans="1:64">
      <c r="A1672" s="4"/>
      <c r="B1672" s="5"/>
      <c r="C1672" s="27" t="str">
        <f>IFERROR(VLOOKUP(B1672,vlookup!A$2:I$331,2,FALSE),"")</f>
        <v/>
      </c>
      <c r="D1672" s="27" t="str">
        <f>IFERROR(VLOOKUP(B1672,vlookup!A$2:I$331,3,FALSE),"")</f>
        <v/>
      </c>
      <c r="E1672" s="5"/>
      <c r="F1672" s="27" t="str">
        <f>IFERROR(VLOOKUP(E1672,vlookup!D$2:E$331,2,FALSE),"")</f>
        <v/>
      </c>
      <c r="G1672" s="5"/>
      <c r="H1672" s="27" t="str">
        <f t="shared" si="262"/>
        <v/>
      </c>
      <c r="I1672" s="27" t="str">
        <f>IFERROR(VLOOKUP(H1672,vlookup!G$2:I$331,2,FALSE),"")</f>
        <v/>
      </c>
      <c r="J1672" s="27" t="str">
        <f>IFERROR(VLOOKUP(H1672,vlookup!G$2:I$331,3,FALSE),"")</f>
        <v/>
      </c>
      <c r="K1672" s="5"/>
      <c r="L1672" s="6"/>
      <c r="M1672" s="6"/>
      <c r="N1672" s="6"/>
      <c r="O1672" s="6"/>
      <c r="P1672" s="6"/>
      <c r="Q1672" s="14" t="str">
        <f t="shared" si="263"/>
        <v/>
      </c>
      <c r="R1672" s="5"/>
      <c r="S1672" s="6"/>
      <c r="T1672" s="6"/>
      <c r="U1672" s="5"/>
      <c r="V1672" s="45">
        <f t="shared" si="264"/>
        <v>0</v>
      </c>
      <c r="W1672" s="45">
        <f t="shared" si="265"/>
        <v>0</v>
      </c>
      <c r="X1672" s="45" t="e">
        <f t="shared" si="266"/>
        <v>#VALUE!</v>
      </c>
      <c r="Y1672" s="45">
        <f>IFERROR(VALUE(V1672),VLOOKUP(V1672,DayReplace[],2,0))</f>
        <v>0</v>
      </c>
      <c r="Z1672" s="45">
        <f>IF(V1672=0,1,
IF(OR(AND(COUNTIF(Table12[Normal and Leap Years],X1672),AA1672=3,Y1672=30),
AND(COUNTIF(Table9[MM Year],X1672),COUNTIF(Table13[Always 29-Day Months],AA1672),Y1672=30)),Y1672
-1,Y1672))</f>
        <v>1</v>
      </c>
      <c r="AA1672" s="45">
        <f>IFERROR(VALUE(W1672),VLOOKUP(W1672,MonthReplace[],2,0))</f>
        <v>0</v>
      </c>
      <c r="AB1672" s="45" t="e">
        <f>IF(COUNTIF(Table9[MM Year],X1672),VLOOKUP(AA1672,MonthSerial[],VLOOKUP(X1672,Table9[],3,0)+2,0),DATE(X1672,AA1672,0)-AC1672)</f>
        <v>#VALUE!</v>
      </c>
      <c r="AC1672" s="45" t="e">
        <f>IF(COUNTIF(Table9[MM Year],X1672),
VLOOKUP(X1672,Table9[],5,0),
DATE(X1672,1,0))</f>
        <v>#VALUE!</v>
      </c>
      <c r="AD1672" s="46" t="e">
        <f>IF(AA1672=0,DATE(YEAR(AC1672+1),7,16),
IF(V1672=0,IF(COUNTIF(Table9[MM Year],X1672),AC1672+AB1672+Z1672+15-DAY(AC1672+AB1672+Z1672+15)+16,AC1672+AB1672+Z1672-DAY(AC1672+AB1672+Z1672)+16),
IF(COUNTIF(Table9[MM Year],X1672),
IF(AC1672+AB1672+Z1672&lt;VLOOKUP(X1672,Table9[],7,0),AC1672
+AB1672+Z1672+VLOOKUP(X1672,Table9[],4,0),AC1672+AB1672+Z1672),AC1672
+AB1672+Z1672)))</f>
        <v>#VALUE!</v>
      </c>
      <c r="AE1672" s="42"/>
      <c r="AF1672" s="15" t="str">
        <f>IFERROR(IF(COUNTIF(Table9[MM Year],X1672),
IF(AD1672&lt;VLOOKUP(X1672,Table9[],7,0),AD1672
+VLOOKUP(X1672,Table9[],4,0),AD1672),AD1672
),"")</f>
        <v/>
      </c>
      <c r="AG1672" s="5"/>
      <c r="AH1672" s="5"/>
      <c r="AI1672" s="5"/>
      <c r="AJ1672" s="6"/>
      <c r="AK1672" s="6"/>
      <c r="AL1672" s="12" t="str">
        <f t="shared" si="267"/>
        <v/>
      </c>
      <c r="AM1672" s="5"/>
      <c r="AN1672" s="27" t="str">
        <f t="shared" si="268"/>
        <v/>
      </c>
      <c r="AO1672" s="5"/>
      <c r="AP1672" s="5"/>
      <c r="AQ1672" s="6"/>
      <c r="AR1672" s="12" t="str">
        <f t="shared" si="269"/>
        <v/>
      </c>
      <c r="AS1672" s="6"/>
      <c r="AT1672" s="5"/>
      <c r="AU1672" s="53"/>
      <c r="AV1672" s="53"/>
      <c r="AW1672" s="54"/>
      <c r="AX1672" s="15" t="str">
        <f t="shared" si="270"/>
        <v/>
      </c>
      <c r="AY1672" s="5"/>
      <c r="AZ1672" s="27" t="str">
        <f>IFERROR(VLOOKUP(AY1672,vlookup!A$2:I$331,2,FALSE),"")</f>
        <v/>
      </c>
      <c r="BA1672" s="27" t="str">
        <f>IFERROR(VLOOKUP(AY1672,vlookup!A$2:I$331,3,FALSE),"")</f>
        <v/>
      </c>
      <c r="BB1672" s="5"/>
      <c r="BC1672" s="27" t="str">
        <f>IFERROR(VLOOKUP(BB1672,vlookup!D$2:E$331,2,FALSE),"")</f>
        <v/>
      </c>
      <c r="BD1672" s="5"/>
      <c r="BE1672" s="27" t="str">
        <f t="shared" si="271"/>
        <v/>
      </c>
      <c r="BF1672" s="27" t="str">
        <f>IFERROR(VLOOKUP(BE1672,vlookup!G$2:I$331,2,FALSE),"")</f>
        <v/>
      </c>
      <c r="BG1672" s="27" t="str">
        <f>IFERROR(VLOOKUP(BE1672,vlookup!G$2:I$331,3,FALSE),"")</f>
        <v/>
      </c>
      <c r="BH1672" s="5"/>
      <c r="BI1672" s="6"/>
      <c r="BJ1672" s="6"/>
      <c r="BK1672" s="6"/>
      <c r="BL1672" s="6"/>
    </row>
    <row r="1673" spans="1:64">
      <c r="A1673" s="4"/>
      <c r="B1673" s="5"/>
      <c r="C1673" s="27" t="str">
        <f>IFERROR(VLOOKUP(B1673,vlookup!A$2:I$331,2,FALSE),"")</f>
        <v/>
      </c>
      <c r="D1673" s="27" t="str">
        <f>IFERROR(VLOOKUP(B1673,vlookup!A$2:I$331,3,FALSE),"")</f>
        <v/>
      </c>
      <c r="E1673" s="5"/>
      <c r="F1673" s="27" t="str">
        <f>IFERROR(VLOOKUP(E1673,vlookup!D$2:E$331,2,FALSE),"")</f>
        <v/>
      </c>
      <c r="G1673" s="5"/>
      <c r="H1673" s="27" t="str">
        <f t="shared" si="262"/>
        <v/>
      </c>
      <c r="I1673" s="27" t="str">
        <f>IFERROR(VLOOKUP(H1673,vlookup!G$2:I$331,2,FALSE),"")</f>
        <v/>
      </c>
      <c r="J1673" s="27" t="str">
        <f>IFERROR(VLOOKUP(H1673,vlookup!G$2:I$331,3,FALSE),"")</f>
        <v/>
      </c>
      <c r="K1673" s="5"/>
      <c r="L1673" s="6"/>
      <c r="M1673" s="6"/>
      <c r="N1673" s="6"/>
      <c r="O1673" s="6"/>
      <c r="P1673" s="6"/>
      <c r="Q1673" s="14" t="str">
        <f t="shared" si="263"/>
        <v/>
      </c>
      <c r="R1673" s="5"/>
      <c r="S1673" s="6"/>
      <c r="T1673" s="6"/>
      <c r="U1673" s="5"/>
      <c r="V1673" s="45">
        <f t="shared" si="264"/>
        <v>0</v>
      </c>
      <c r="W1673" s="45">
        <f t="shared" si="265"/>
        <v>0</v>
      </c>
      <c r="X1673" s="45" t="e">
        <f t="shared" si="266"/>
        <v>#VALUE!</v>
      </c>
      <c r="Y1673" s="45">
        <f>IFERROR(VALUE(V1673),VLOOKUP(V1673,DayReplace[],2,0))</f>
        <v>0</v>
      </c>
      <c r="Z1673" s="45">
        <f>IF(V1673=0,1,
IF(OR(AND(COUNTIF(Table12[Normal and Leap Years],X1673),AA1673=3,Y1673=30),
AND(COUNTIF(Table9[MM Year],X1673),COUNTIF(Table13[Always 29-Day Months],AA1673),Y1673=30)),Y1673
-1,Y1673))</f>
        <v>1</v>
      </c>
      <c r="AA1673" s="45">
        <f>IFERROR(VALUE(W1673),VLOOKUP(W1673,MonthReplace[],2,0))</f>
        <v>0</v>
      </c>
      <c r="AB1673" s="45" t="e">
        <f>IF(COUNTIF(Table9[MM Year],X1673),VLOOKUP(AA1673,MonthSerial[],VLOOKUP(X1673,Table9[],3,0)+2,0),DATE(X1673,AA1673,0)-AC1673)</f>
        <v>#VALUE!</v>
      </c>
      <c r="AC1673" s="45" t="e">
        <f>IF(COUNTIF(Table9[MM Year],X1673),
VLOOKUP(X1673,Table9[],5,0),
DATE(X1673,1,0))</f>
        <v>#VALUE!</v>
      </c>
      <c r="AD1673" s="46" t="e">
        <f>IF(AA1673=0,DATE(YEAR(AC1673+1),7,16),
IF(V1673=0,IF(COUNTIF(Table9[MM Year],X1673),AC1673+AB1673+Z1673+15-DAY(AC1673+AB1673+Z1673+15)+16,AC1673+AB1673+Z1673-DAY(AC1673+AB1673+Z1673)+16),
IF(COUNTIF(Table9[MM Year],X1673),
IF(AC1673+AB1673+Z1673&lt;VLOOKUP(X1673,Table9[],7,0),AC1673
+AB1673+Z1673+VLOOKUP(X1673,Table9[],4,0),AC1673+AB1673+Z1673),AC1673
+AB1673+Z1673)))</f>
        <v>#VALUE!</v>
      </c>
      <c r="AE1673" s="42"/>
      <c r="AF1673" s="15" t="str">
        <f>IFERROR(IF(COUNTIF(Table9[MM Year],X1673),
IF(AD1673&lt;VLOOKUP(X1673,Table9[],7,0),AD1673
+VLOOKUP(X1673,Table9[],4,0),AD1673),AD1673
),"")</f>
        <v/>
      </c>
      <c r="AG1673" s="5"/>
      <c r="AH1673" s="5"/>
      <c r="AI1673" s="5"/>
      <c r="AJ1673" s="6"/>
      <c r="AK1673" s="6"/>
      <c r="AL1673" s="12" t="str">
        <f t="shared" si="267"/>
        <v/>
      </c>
      <c r="AM1673" s="5"/>
      <c r="AN1673" s="27" t="str">
        <f t="shared" si="268"/>
        <v/>
      </c>
      <c r="AO1673" s="5"/>
      <c r="AP1673" s="5"/>
      <c r="AQ1673" s="6"/>
      <c r="AR1673" s="12" t="str">
        <f t="shared" si="269"/>
        <v/>
      </c>
      <c r="AS1673" s="6"/>
      <c r="AT1673" s="5"/>
      <c r="AU1673" s="53"/>
      <c r="AV1673" s="53"/>
      <c r="AW1673" s="54"/>
      <c r="AX1673" s="15" t="str">
        <f t="shared" si="270"/>
        <v/>
      </c>
      <c r="AY1673" s="5"/>
      <c r="AZ1673" s="27" t="str">
        <f>IFERROR(VLOOKUP(AY1673,vlookup!A$2:I$331,2,FALSE),"")</f>
        <v/>
      </c>
      <c r="BA1673" s="27" t="str">
        <f>IFERROR(VLOOKUP(AY1673,vlookup!A$2:I$331,3,FALSE),"")</f>
        <v/>
      </c>
      <c r="BB1673" s="5"/>
      <c r="BC1673" s="27" t="str">
        <f>IFERROR(VLOOKUP(BB1673,vlookup!D$2:E$331,2,FALSE),"")</f>
        <v/>
      </c>
      <c r="BD1673" s="5"/>
      <c r="BE1673" s="27" t="str">
        <f t="shared" si="271"/>
        <v/>
      </c>
      <c r="BF1673" s="27" t="str">
        <f>IFERROR(VLOOKUP(BE1673,vlookup!G$2:I$331,2,FALSE),"")</f>
        <v/>
      </c>
      <c r="BG1673" s="27" t="str">
        <f>IFERROR(VLOOKUP(BE1673,vlookup!G$2:I$331,3,FALSE),"")</f>
        <v/>
      </c>
      <c r="BH1673" s="5"/>
      <c r="BI1673" s="6"/>
      <c r="BJ1673" s="6"/>
      <c r="BK1673" s="6"/>
      <c r="BL1673" s="6"/>
    </row>
    <row r="1674" spans="1:64">
      <c r="A1674" s="4"/>
      <c r="B1674" s="5"/>
      <c r="C1674" s="27" t="str">
        <f>IFERROR(VLOOKUP(B1674,vlookup!A$2:I$331,2,FALSE),"")</f>
        <v/>
      </c>
      <c r="D1674" s="27" t="str">
        <f>IFERROR(VLOOKUP(B1674,vlookup!A$2:I$331,3,FALSE),"")</f>
        <v/>
      </c>
      <c r="E1674" s="5"/>
      <c r="F1674" s="27" t="str">
        <f>IFERROR(VLOOKUP(E1674,vlookup!D$2:E$331,2,FALSE),"")</f>
        <v/>
      </c>
      <c r="G1674" s="5"/>
      <c r="H1674" s="27" t="str">
        <f t="shared" si="262"/>
        <v/>
      </c>
      <c r="I1674" s="27" t="str">
        <f>IFERROR(VLOOKUP(H1674,vlookup!G$2:I$331,2,FALSE),"")</f>
        <v/>
      </c>
      <c r="J1674" s="27" t="str">
        <f>IFERROR(VLOOKUP(H1674,vlookup!G$2:I$331,3,FALSE),"")</f>
        <v/>
      </c>
      <c r="K1674" s="5"/>
      <c r="L1674" s="6"/>
      <c r="M1674" s="6"/>
      <c r="N1674" s="6"/>
      <c r="O1674" s="6"/>
      <c r="P1674" s="6"/>
      <c r="Q1674" s="14" t="str">
        <f t="shared" si="263"/>
        <v/>
      </c>
      <c r="R1674" s="5"/>
      <c r="S1674" s="6"/>
      <c r="T1674" s="6"/>
      <c r="U1674" s="5"/>
      <c r="V1674" s="45">
        <f t="shared" si="264"/>
        <v>0</v>
      </c>
      <c r="W1674" s="45">
        <f t="shared" si="265"/>
        <v>0</v>
      </c>
      <c r="X1674" s="45" t="e">
        <f t="shared" si="266"/>
        <v>#VALUE!</v>
      </c>
      <c r="Y1674" s="45">
        <f>IFERROR(VALUE(V1674),VLOOKUP(V1674,DayReplace[],2,0))</f>
        <v>0</v>
      </c>
      <c r="Z1674" s="45">
        <f>IF(V1674=0,1,
IF(OR(AND(COUNTIF(Table12[Normal and Leap Years],X1674),AA1674=3,Y1674=30),
AND(COUNTIF(Table9[MM Year],X1674),COUNTIF(Table13[Always 29-Day Months],AA1674),Y1674=30)),Y1674
-1,Y1674))</f>
        <v>1</v>
      </c>
      <c r="AA1674" s="45">
        <f>IFERROR(VALUE(W1674),VLOOKUP(W1674,MonthReplace[],2,0))</f>
        <v>0</v>
      </c>
      <c r="AB1674" s="45" t="e">
        <f>IF(COUNTIF(Table9[MM Year],X1674),VLOOKUP(AA1674,MonthSerial[],VLOOKUP(X1674,Table9[],3,0)+2,0),DATE(X1674,AA1674,0)-AC1674)</f>
        <v>#VALUE!</v>
      </c>
      <c r="AC1674" s="45" t="e">
        <f>IF(COUNTIF(Table9[MM Year],X1674),
VLOOKUP(X1674,Table9[],5,0),
DATE(X1674,1,0))</f>
        <v>#VALUE!</v>
      </c>
      <c r="AD1674" s="46" t="e">
        <f>IF(AA1674=0,DATE(YEAR(AC1674+1),7,16),
IF(V1674=0,IF(COUNTIF(Table9[MM Year],X1674),AC1674+AB1674+Z1674+15-DAY(AC1674+AB1674+Z1674+15)+16,AC1674+AB1674+Z1674-DAY(AC1674+AB1674+Z1674)+16),
IF(COUNTIF(Table9[MM Year],X1674),
IF(AC1674+AB1674+Z1674&lt;VLOOKUP(X1674,Table9[],7,0),AC1674
+AB1674+Z1674+VLOOKUP(X1674,Table9[],4,0),AC1674+AB1674+Z1674),AC1674
+AB1674+Z1674)))</f>
        <v>#VALUE!</v>
      </c>
      <c r="AE1674" s="42"/>
      <c r="AF1674" s="15" t="str">
        <f>IFERROR(IF(COUNTIF(Table9[MM Year],X1674),
IF(AD1674&lt;VLOOKUP(X1674,Table9[],7,0),AD1674
+VLOOKUP(X1674,Table9[],4,0),AD1674),AD1674
),"")</f>
        <v/>
      </c>
      <c r="AG1674" s="5"/>
      <c r="AH1674" s="5"/>
      <c r="AI1674" s="5"/>
      <c r="AJ1674" s="6"/>
      <c r="AK1674" s="6"/>
      <c r="AL1674" s="12" t="str">
        <f t="shared" si="267"/>
        <v/>
      </c>
      <c r="AM1674" s="5"/>
      <c r="AN1674" s="27" t="str">
        <f t="shared" si="268"/>
        <v/>
      </c>
      <c r="AO1674" s="5"/>
      <c r="AP1674" s="5"/>
      <c r="AQ1674" s="6"/>
      <c r="AR1674" s="12" t="str">
        <f t="shared" si="269"/>
        <v/>
      </c>
      <c r="AS1674" s="6"/>
      <c r="AT1674" s="5"/>
      <c r="AU1674" s="53"/>
      <c r="AV1674" s="53"/>
      <c r="AW1674" s="54"/>
      <c r="AX1674" s="15" t="str">
        <f t="shared" si="270"/>
        <v/>
      </c>
      <c r="AY1674" s="5"/>
      <c r="AZ1674" s="27" t="str">
        <f>IFERROR(VLOOKUP(AY1674,vlookup!A$2:I$331,2,FALSE),"")</f>
        <v/>
      </c>
      <c r="BA1674" s="27" t="str">
        <f>IFERROR(VLOOKUP(AY1674,vlookup!A$2:I$331,3,FALSE),"")</f>
        <v/>
      </c>
      <c r="BB1674" s="5"/>
      <c r="BC1674" s="27" t="str">
        <f>IFERROR(VLOOKUP(BB1674,vlookup!D$2:E$331,2,FALSE),"")</f>
        <v/>
      </c>
      <c r="BD1674" s="5"/>
      <c r="BE1674" s="27" t="str">
        <f t="shared" si="271"/>
        <v/>
      </c>
      <c r="BF1674" s="27" t="str">
        <f>IFERROR(VLOOKUP(BE1674,vlookup!G$2:I$331,2,FALSE),"")</f>
        <v/>
      </c>
      <c r="BG1674" s="27" t="str">
        <f>IFERROR(VLOOKUP(BE1674,vlookup!G$2:I$331,3,FALSE),"")</f>
        <v/>
      </c>
      <c r="BH1674" s="5"/>
      <c r="BI1674" s="6"/>
      <c r="BJ1674" s="6"/>
      <c r="BK1674" s="6"/>
      <c r="BL1674" s="6"/>
    </row>
    <row r="1675" spans="1:64">
      <c r="A1675" s="4"/>
      <c r="B1675" s="5"/>
      <c r="C1675" s="27" t="str">
        <f>IFERROR(VLOOKUP(B1675,vlookup!A$2:I$331,2,FALSE),"")</f>
        <v/>
      </c>
      <c r="D1675" s="27" t="str">
        <f>IFERROR(VLOOKUP(B1675,vlookup!A$2:I$331,3,FALSE),"")</f>
        <v/>
      </c>
      <c r="E1675" s="5"/>
      <c r="F1675" s="27" t="str">
        <f>IFERROR(VLOOKUP(E1675,vlookup!D$2:E$331,2,FALSE),"")</f>
        <v/>
      </c>
      <c r="G1675" s="5"/>
      <c r="H1675" s="27" t="str">
        <f t="shared" si="262"/>
        <v/>
      </c>
      <c r="I1675" s="27" t="str">
        <f>IFERROR(VLOOKUP(H1675,vlookup!G$2:I$331,2,FALSE),"")</f>
        <v/>
      </c>
      <c r="J1675" s="27" t="str">
        <f>IFERROR(VLOOKUP(H1675,vlookup!G$2:I$331,3,FALSE),"")</f>
        <v/>
      </c>
      <c r="K1675" s="5"/>
      <c r="L1675" s="6"/>
      <c r="M1675" s="6"/>
      <c r="N1675" s="6"/>
      <c r="O1675" s="6"/>
      <c r="P1675" s="6"/>
      <c r="Q1675" s="14" t="str">
        <f t="shared" si="263"/>
        <v/>
      </c>
      <c r="R1675" s="5"/>
      <c r="S1675" s="6"/>
      <c r="T1675" s="6"/>
      <c r="U1675" s="5"/>
      <c r="V1675" s="45">
        <f t="shared" si="264"/>
        <v>0</v>
      </c>
      <c r="W1675" s="45">
        <f t="shared" si="265"/>
        <v>0</v>
      </c>
      <c r="X1675" s="45" t="e">
        <f t="shared" si="266"/>
        <v>#VALUE!</v>
      </c>
      <c r="Y1675" s="45">
        <f>IFERROR(VALUE(V1675),VLOOKUP(V1675,DayReplace[],2,0))</f>
        <v>0</v>
      </c>
      <c r="Z1675" s="45">
        <f>IF(V1675=0,1,
IF(OR(AND(COUNTIF(Table12[Normal and Leap Years],X1675),AA1675=3,Y1675=30),
AND(COUNTIF(Table9[MM Year],X1675),COUNTIF(Table13[Always 29-Day Months],AA1675),Y1675=30)),Y1675
-1,Y1675))</f>
        <v>1</v>
      </c>
      <c r="AA1675" s="45">
        <f>IFERROR(VALUE(W1675),VLOOKUP(W1675,MonthReplace[],2,0))</f>
        <v>0</v>
      </c>
      <c r="AB1675" s="45" t="e">
        <f>IF(COUNTIF(Table9[MM Year],X1675),VLOOKUP(AA1675,MonthSerial[],VLOOKUP(X1675,Table9[],3,0)+2,0),DATE(X1675,AA1675,0)-AC1675)</f>
        <v>#VALUE!</v>
      </c>
      <c r="AC1675" s="45" t="e">
        <f>IF(COUNTIF(Table9[MM Year],X1675),
VLOOKUP(X1675,Table9[],5,0),
DATE(X1675,1,0))</f>
        <v>#VALUE!</v>
      </c>
      <c r="AD1675" s="46" t="e">
        <f>IF(AA1675=0,DATE(YEAR(AC1675+1),7,16),
IF(V1675=0,IF(COUNTIF(Table9[MM Year],X1675),AC1675+AB1675+Z1675+15-DAY(AC1675+AB1675+Z1675+15)+16,AC1675+AB1675+Z1675-DAY(AC1675+AB1675+Z1675)+16),
IF(COUNTIF(Table9[MM Year],X1675),
IF(AC1675+AB1675+Z1675&lt;VLOOKUP(X1675,Table9[],7,0),AC1675
+AB1675+Z1675+VLOOKUP(X1675,Table9[],4,0),AC1675+AB1675+Z1675),AC1675
+AB1675+Z1675)))</f>
        <v>#VALUE!</v>
      </c>
      <c r="AE1675" s="42"/>
      <c r="AF1675" s="15" t="str">
        <f>IFERROR(IF(COUNTIF(Table9[MM Year],X1675),
IF(AD1675&lt;VLOOKUP(X1675,Table9[],7,0),AD1675
+VLOOKUP(X1675,Table9[],4,0),AD1675),AD1675
),"")</f>
        <v/>
      </c>
      <c r="AG1675" s="5"/>
      <c r="AH1675" s="5"/>
      <c r="AI1675" s="5"/>
      <c r="AJ1675" s="6"/>
      <c r="AK1675" s="6"/>
      <c r="AL1675" s="12" t="str">
        <f t="shared" si="267"/>
        <v/>
      </c>
      <c r="AM1675" s="5"/>
      <c r="AN1675" s="27" t="str">
        <f t="shared" si="268"/>
        <v/>
      </c>
      <c r="AO1675" s="5"/>
      <c r="AP1675" s="5"/>
      <c r="AQ1675" s="6"/>
      <c r="AR1675" s="12" t="str">
        <f t="shared" si="269"/>
        <v/>
      </c>
      <c r="AS1675" s="6"/>
      <c r="AT1675" s="5"/>
      <c r="AU1675" s="53"/>
      <c r="AV1675" s="53"/>
      <c r="AW1675" s="54"/>
      <c r="AX1675" s="15" t="str">
        <f t="shared" si="270"/>
        <v/>
      </c>
      <c r="AY1675" s="5"/>
      <c r="AZ1675" s="27" t="str">
        <f>IFERROR(VLOOKUP(AY1675,vlookup!A$2:I$331,2,FALSE),"")</f>
        <v/>
      </c>
      <c r="BA1675" s="27" t="str">
        <f>IFERROR(VLOOKUP(AY1675,vlookup!A$2:I$331,3,FALSE),"")</f>
        <v/>
      </c>
      <c r="BB1675" s="5"/>
      <c r="BC1675" s="27" t="str">
        <f>IFERROR(VLOOKUP(BB1675,vlookup!D$2:E$331,2,FALSE),"")</f>
        <v/>
      </c>
      <c r="BD1675" s="5"/>
      <c r="BE1675" s="27" t="str">
        <f t="shared" si="271"/>
        <v/>
      </c>
      <c r="BF1675" s="27" t="str">
        <f>IFERROR(VLOOKUP(BE1675,vlookup!G$2:I$331,2,FALSE),"")</f>
        <v/>
      </c>
      <c r="BG1675" s="27" t="str">
        <f>IFERROR(VLOOKUP(BE1675,vlookup!G$2:I$331,3,FALSE),"")</f>
        <v/>
      </c>
      <c r="BH1675" s="5"/>
      <c r="BI1675" s="6"/>
      <c r="BJ1675" s="6"/>
      <c r="BK1675" s="6"/>
      <c r="BL1675" s="6"/>
    </row>
    <row r="1676" spans="1:64">
      <c r="A1676" s="4"/>
      <c r="B1676" s="5"/>
      <c r="C1676" s="27" t="str">
        <f>IFERROR(VLOOKUP(B1676,vlookup!A$2:I$331,2,FALSE),"")</f>
        <v/>
      </c>
      <c r="D1676" s="27" t="str">
        <f>IFERROR(VLOOKUP(B1676,vlookup!A$2:I$331,3,FALSE),"")</f>
        <v/>
      </c>
      <c r="E1676" s="5"/>
      <c r="F1676" s="27" t="str">
        <f>IFERROR(VLOOKUP(E1676,vlookup!D$2:E$331,2,FALSE),"")</f>
        <v/>
      </c>
      <c r="G1676" s="5"/>
      <c r="H1676" s="27" t="str">
        <f t="shared" si="262"/>
        <v/>
      </c>
      <c r="I1676" s="27" t="str">
        <f>IFERROR(VLOOKUP(H1676,vlookup!G$2:I$331,2,FALSE),"")</f>
        <v/>
      </c>
      <c r="J1676" s="27" t="str">
        <f>IFERROR(VLOOKUP(H1676,vlookup!G$2:I$331,3,FALSE),"")</f>
        <v/>
      </c>
      <c r="K1676" s="5"/>
      <c r="L1676" s="6"/>
      <c r="M1676" s="6"/>
      <c r="N1676" s="6"/>
      <c r="O1676" s="6"/>
      <c r="P1676" s="6"/>
      <c r="Q1676" s="14" t="str">
        <f t="shared" si="263"/>
        <v/>
      </c>
      <c r="R1676" s="5"/>
      <c r="S1676" s="6"/>
      <c r="T1676" s="6"/>
      <c r="U1676" s="5"/>
      <c r="V1676" s="45">
        <f t="shared" si="264"/>
        <v>0</v>
      </c>
      <c r="W1676" s="45">
        <f t="shared" si="265"/>
        <v>0</v>
      </c>
      <c r="X1676" s="45" t="e">
        <f t="shared" si="266"/>
        <v>#VALUE!</v>
      </c>
      <c r="Y1676" s="45">
        <f>IFERROR(VALUE(V1676),VLOOKUP(V1676,DayReplace[],2,0))</f>
        <v>0</v>
      </c>
      <c r="Z1676" s="45">
        <f>IF(V1676=0,1,
IF(OR(AND(COUNTIF(Table12[Normal and Leap Years],X1676),AA1676=3,Y1676=30),
AND(COUNTIF(Table9[MM Year],X1676),COUNTIF(Table13[Always 29-Day Months],AA1676),Y1676=30)),Y1676
-1,Y1676))</f>
        <v>1</v>
      </c>
      <c r="AA1676" s="45">
        <f>IFERROR(VALUE(W1676),VLOOKUP(W1676,MonthReplace[],2,0))</f>
        <v>0</v>
      </c>
      <c r="AB1676" s="45" t="e">
        <f>IF(COUNTIF(Table9[MM Year],X1676),VLOOKUP(AA1676,MonthSerial[],VLOOKUP(X1676,Table9[],3,0)+2,0),DATE(X1676,AA1676,0)-AC1676)</f>
        <v>#VALUE!</v>
      </c>
      <c r="AC1676" s="45" t="e">
        <f>IF(COUNTIF(Table9[MM Year],X1676),
VLOOKUP(X1676,Table9[],5,0),
DATE(X1676,1,0))</f>
        <v>#VALUE!</v>
      </c>
      <c r="AD1676" s="46" t="e">
        <f>IF(AA1676=0,DATE(YEAR(AC1676+1),7,16),
IF(V1676=0,IF(COUNTIF(Table9[MM Year],X1676),AC1676+AB1676+Z1676+15-DAY(AC1676+AB1676+Z1676+15)+16,AC1676+AB1676+Z1676-DAY(AC1676+AB1676+Z1676)+16),
IF(COUNTIF(Table9[MM Year],X1676),
IF(AC1676+AB1676+Z1676&lt;VLOOKUP(X1676,Table9[],7,0),AC1676
+AB1676+Z1676+VLOOKUP(X1676,Table9[],4,0),AC1676+AB1676+Z1676),AC1676
+AB1676+Z1676)))</f>
        <v>#VALUE!</v>
      </c>
      <c r="AE1676" s="42"/>
      <c r="AF1676" s="15" t="str">
        <f>IFERROR(IF(COUNTIF(Table9[MM Year],X1676),
IF(AD1676&lt;VLOOKUP(X1676,Table9[],7,0),AD1676
+VLOOKUP(X1676,Table9[],4,0),AD1676),AD1676
),"")</f>
        <v/>
      </c>
      <c r="AG1676" s="5"/>
      <c r="AH1676" s="5"/>
      <c r="AI1676" s="5"/>
      <c r="AJ1676" s="6"/>
      <c r="AK1676" s="6"/>
      <c r="AL1676" s="12" t="str">
        <f t="shared" si="267"/>
        <v/>
      </c>
      <c r="AM1676" s="5"/>
      <c r="AN1676" s="27" t="str">
        <f t="shared" si="268"/>
        <v/>
      </c>
      <c r="AO1676" s="5"/>
      <c r="AP1676" s="5"/>
      <c r="AQ1676" s="6"/>
      <c r="AR1676" s="12" t="str">
        <f t="shared" si="269"/>
        <v/>
      </c>
      <c r="AS1676" s="6"/>
      <c r="AT1676" s="5"/>
      <c r="AU1676" s="53"/>
      <c r="AV1676" s="53"/>
      <c r="AW1676" s="54"/>
      <c r="AX1676" s="15" t="str">
        <f t="shared" si="270"/>
        <v/>
      </c>
      <c r="AY1676" s="5"/>
      <c r="AZ1676" s="27" t="str">
        <f>IFERROR(VLOOKUP(AY1676,vlookup!A$2:I$331,2,FALSE),"")</f>
        <v/>
      </c>
      <c r="BA1676" s="27" t="str">
        <f>IFERROR(VLOOKUP(AY1676,vlookup!A$2:I$331,3,FALSE),"")</f>
        <v/>
      </c>
      <c r="BB1676" s="5"/>
      <c r="BC1676" s="27" t="str">
        <f>IFERROR(VLOOKUP(BB1676,vlookup!D$2:E$331,2,FALSE),"")</f>
        <v/>
      </c>
      <c r="BD1676" s="5"/>
      <c r="BE1676" s="27" t="str">
        <f t="shared" si="271"/>
        <v/>
      </c>
      <c r="BF1676" s="27" t="str">
        <f>IFERROR(VLOOKUP(BE1676,vlookup!G$2:I$331,2,FALSE),"")</f>
        <v/>
      </c>
      <c r="BG1676" s="27" t="str">
        <f>IFERROR(VLOOKUP(BE1676,vlookup!G$2:I$331,3,FALSE),"")</f>
        <v/>
      </c>
      <c r="BH1676" s="5"/>
      <c r="BI1676" s="6"/>
      <c r="BJ1676" s="6"/>
      <c r="BK1676" s="6"/>
      <c r="BL1676" s="6"/>
    </row>
    <row r="1677" spans="1:64">
      <c r="A1677" s="4"/>
      <c r="B1677" s="5"/>
      <c r="C1677" s="27" t="str">
        <f>IFERROR(VLOOKUP(B1677,vlookup!A$2:I$331,2,FALSE),"")</f>
        <v/>
      </c>
      <c r="D1677" s="27" t="str">
        <f>IFERROR(VLOOKUP(B1677,vlookup!A$2:I$331,3,FALSE),"")</f>
        <v/>
      </c>
      <c r="E1677" s="5"/>
      <c r="F1677" s="27" t="str">
        <f>IFERROR(VLOOKUP(E1677,vlookup!D$2:E$331,2,FALSE),"")</f>
        <v/>
      </c>
      <c r="G1677" s="5"/>
      <c r="H1677" s="27" t="str">
        <f t="shared" si="262"/>
        <v/>
      </c>
      <c r="I1677" s="27" t="str">
        <f>IFERROR(VLOOKUP(H1677,vlookup!G$2:I$331,2,FALSE),"")</f>
        <v/>
      </c>
      <c r="J1677" s="27" t="str">
        <f>IFERROR(VLOOKUP(H1677,vlookup!G$2:I$331,3,FALSE),"")</f>
        <v/>
      </c>
      <c r="K1677" s="5"/>
      <c r="L1677" s="6"/>
      <c r="M1677" s="6"/>
      <c r="N1677" s="6"/>
      <c r="O1677" s="6"/>
      <c r="P1677" s="6"/>
      <c r="Q1677" s="14" t="str">
        <f t="shared" si="263"/>
        <v/>
      </c>
      <c r="R1677" s="5"/>
      <c r="S1677" s="6"/>
      <c r="T1677" s="6"/>
      <c r="U1677" s="5"/>
      <c r="V1677" s="45">
        <f t="shared" si="264"/>
        <v>0</v>
      </c>
      <c r="W1677" s="45">
        <f t="shared" si="265"/>
        <v>0</v>
      </c>
      <c r="X1677" s="45" t="e">
        <f t="shared" si="266"/>
        <v>#VALUE!</v>
      </c>
      <c r="Y1677" s="45">
        <f>IFERROR(VALUE(V1677),VLOOKUP(V1677,DayReplace[],2,0))</f>
        <v>0</v>
      </c>
      <c r="Z1677" s="45">
        <f>IF(V1677=0,1,
IF(OR(AND(COUNTIF(Table12[Normal and Leap Years],X1677),AA1677=3,Y1677=30),
AND(COUNTIF(Table9[MM Year],X1677),COUNTIF(Table13[Always 29-Day Months],AA1677),Y1677=30)),Y1677
-1,Y1677))</f>
        <v>1</v>
      </c>
      <c r="AA1677" s="45">
        <f>IFERROR(VALUE(W1677),VLOOKUP(W1677,MonthReplace[],2,0))</f>
        <v>0</v>
      </c>
      <c r="AB1677" s="45" t="e">
        <f>IF(COUNTIF(Table9[MM Year],X1677),VLOOKUP(AA1677,MonthSerial[],VLOOKUP(X1677,Table9[],3,0)+2,0),DATE(X1677,AA1677,0)-AC1677)</f>
        <v>#VALUE!</v>
      </c>
      <c r="AC1677" s="45" t="e">
        <f>IF(COUNTIF(Table9[MM Year],X1677),
VLOOKUP(X1677,Table9[],5,0),
DATE(X1677,1,0))</f>
        <v>#VALUE!</v>
      </c>
      <c r="AD1677" s="46" t="e">
        <f>IF(AA1677=0,DATE(YEAR(AC1677+1),7,16),
IF(V1677=0,IF(COUNTIF(Table9[MM Year],X1677),AC1677+AB1677+Z1677+15-DAY(AC1677+AB1677+Z1677+15)+16,AC1677+AB1677+Z1677-DAY(AC1677+AB1677+Z1677)+16),
IF(COUNTIF(Table9[MM Year],X1677),
IF(AC1677+AB1677+Z1677&lt;VLOOKUP(X1677,Table9[],7,0),AC1677
+AB1677+Z1677+VLOOKUP(X1677,Table9[],4,0),AC1677+AB1677+Z1677),AC1677
+AB1677+Z1677)))</f>
        <v>#VALUE!</v>
      </c>
      <c r="AE1677" s="42"/>
      <c r="AF1677" s="15" t="str">
        <f>IFERROR(IF(COUNTIF(Table9[MM Year],X1677),
IF(AD1677&lt;VLOOKUP(X1677,Table9[],7,0),AD1677
+VLOOKUP(X1677,Table9[],4,0),AD1677),AD1677
),"")</f>
        <v/>
      </c>
      <c r="AG1677" s="5"/>
      <c r="AH1677" s="5"/>
      <c r="AI1677" s="5"/>
      <c r="AJ1677" s="6"/>
      <c r="AK1677" s="6"/>
      <c r="AL1677" s="12" t="str">
        <f t="shared" si="267"/>
        <v/>
      </c>
      <c r="AM1677" s="5"/>
      <c r="AN1677" s="27" t="str">
        <f t="shared" si="268"/>
        <v/>
      </c>
      <c r="AO1677" s="5"/>
      <c r="AP1677" s="5"/>
      <c r="AQ1677" s="6"/>
      <c r="AR1677" s="12" t="str">
        <f t="shared" si="269"/>
        <v/>
      </c>
      <c r="AS1677" s="6"/>
      <c r="AT1677" s="5"/>
      <c r="AU1677" s="53"/>
      <c r="AV1677" s="53"/>
      <c r="AW1677" s="54"/>
      <c r="AX1677" s="15" t="str">
        <f t="shared" si="270"/>
        <v/>
      </c>
      <c r="AY1677" s="5"/>
      <c r="AZ1677" s="27" t="str">
        <f>IFERROR(VLOOKUP(AY1677,vlookup!A$2:I$331,2,FALSE),"")</f>
        <v/>
      </c>
      <c r="BA1677" s="27" t="str">
        <f>IFERROR(VLOOKUP(AY1677,vlookup!A$2:I$331,3,FALSE),"")</f>
        <v/>
      </c>
      <c r="BB1677" s="5"/>
      <c r="BC1677" s="27" t="str">
        <f>IFERROR(VLOOKUP(BB1677,vlookup!D$2:E$331,2,FALSE),"")</f>
        <v/>
      </c>
      <c r="BD1677" s="5"/>
      <c r="BE1677" s="27" t="str">
        <f t="shared" si="271"/>
        <v/>
      </c>
      <c r="BF1677" s="27" t="str">
        <f>IFERROR(VLOOKUP(BE1677,vlookup!G$2:I$331,2,FALSE),"")</f>
        <v/>
      </c>
      <c r="BG1677" s="27" t="str">
        <f>IFERROR(VLOOKUP(BE1677,vlookup!G$2:I$331,3,FALSE),"")</f>
        <v/>
      </c>
      <c r="BH1677" s="5"/>
      <c r="BI1677" s="6"/>
      <c r="BJ1677" s="6"/>
      <c r="BK1677" s="6"/>
      <c r="BL1677" s="6"/>
    </row>
    <row r="1678" spans="1:64">
      <c r="A1678" s="4"/>
      <c r="B1678" s="5"/>
      <c r="C1678" s="27" t="str">
        <f>IFERROR(VLOOKUP(B1678,vlookup!A$2:I$331,2,FALSE),"")</f>
        <v/>
      </c>
      <c r="D1678" s="27" t="str">
        <f>IFERROR(VLOOKUP(B1678,vlookup!A$2:I$331,3,FALSE),"")</f>
        <v/>
      </c>
      <c r="E1678" s="5"/>
      <c r="F1678" s="27" t="str">
        <f>IFERROR(VLOOKUP(E1678,vlookup!D$2:E$331,2,FALSE),"")</f>
        <v/>
      </c>
      <c r="G1678" s="5"/>
      <c r="H1678" s="27" t="str">
        <f t="shared" si="262"/>
        <v/>
      </c>
      <c r="I1678" s="27" t="str">
        <f>IFERROR(VLOOKUP(H1678,vlookup!G$2:I$331,2,FALSE),"")</f>
        <v/>
      </c>
      <c r="J1678" s="27" t="str">
        <f>IFERROR(VLOOKUP(H1678,vlookup!G$2:I$331,3,FALSE),"")</f>
        <v/>
      </c>
      <c r="K1678" s="5"/>
      <c r="L1678" s="6"/>
      <c r="M1678" s="6"/>
      <c r="N1678" s="6"/>
      <c r="O1678" s="6"/>
      <c r="P1678" s="6"/>
      <c r="Q1678" s="14" t="str">
        <f t="shared" si="263"/>
        <v/>
      </c>
      <c r="R1678" s="5"/>
      <c r="S1678" s="6"/>
      <c r="T1678" s="6"/>
      <c r="U1678" s="5"/>
      <c r="V1678" s="45">
        <f t="shared" si="264"/>
        <v>0</v>
      </c>
      <c r="W1678" s="45">
        <f t="shared" si="265"/>
        <v>0</v>
      </c>
      <c r="X1678" s="45" t="e">
        <f t="shared" si="266"/>
        <v>#VALUE!</v>
      </c>
      <c r="Y1678" s="45">
        <f>IFERROR(VALUE(V1678),VLOOKUP(V1678,DayReplace[],2,0))</f>
        <v>0</v>
      </c>
      <c r="Z1678" s="45">
        <f>IF(V1678=0,1,
IF(OR(AND(COUNTIF(Table12[Normal and Leap Years],X1678),AA1678=3,Y1678=30),
AND(COUNTIF(Table9[MM Year],X1678),COUNTIF(Table13[Always 29-Day Months],AA1678),Y1678=30)),Y1678
-1,Y1678))</f>
        <v>1</v>
      </c>
      <c r="AA1678" s="45">
        <f>IFERROR(VALUE(W1678),VLOOKUP(W1678,MonthReplace[],2,0))</f>
        <v>0</v>
      </c>
      <c r="AB1678" s="45" t="e">
        <f>IF(COUNTIF(Table9[MM Year],X1678),VLOOKUP(AA1678,MonthSerial[],VLOOKUP(X1678,Table9[],3,0)+2,0),DATE(X1678,AA1678,0)-AC1678)</f>
        <v>#VALUE!</v>
      </c>
      <c r="AC1678" s="45" t="e">
        <f>IF(COUNTIF(Table9[MM Year],X1678),
VLOOKUP(X1678,Table9[],5,0),
DATE(X1678,1,0))</f>
        <v>#VALUE!</v>
      </c>
      <c r="AD1678" s="46" t="e">
        <f>IF(AA1678=0,DATE(YEAR(AC1678+1),7,16),
IF(V1678=0,IF(COUNTIF(Table9[MM Year],X1678),AC1678+AB1678+Z1678+15-DAY(AC1678+AB1678+Z1678+15)+16,AC1678+AB1678+Z1678-DAY(AC1678+AB1678+Z1678)+16),
IF(COUNTIF(Table9[MM Year],X1678),
IF(AC1678+AB1678+Z1678&lt;VLOOKUP(X1678,Table9[],7,0),AC1678
+AB1678+Z1678+VLOOKUP(X1678,Table9[],4,0),AC1678+AB1678+Z1678),AC1678
+AB1678+Z1678)))</f>
        <v>#VALUE!</v>
      </c>
      <c r="AE1678" s="42"/>
      <c r="AF1678" s="15" t="str">
        <f>IFERROR(IF(COUNTIF(Table9[MM Year],X1678),
IF(AD1678&lt;VLOOKUP(X1678,Table9[],7,0),AD1678
+VLOOKUP(X1678,Table9[],4,0),AD1678),AD1678
),"")</f>
        <v/>
      </c>
      <c r="AG1678" s="5"/>
      <c r="AH1678" s="5"/>
      <c r="AI1678" s="5"/>
      <c r="AJ1678" s="6"/>
      <c r="AK1678" s="6"/>
      <c r="AL1678" s="12" t="str">
        <f t="shared" si="267"/>
        <v/>
      </c>
      <c r="AM1678" s="5"/>
      <c r="AN1678" s="27" t="str">
        <f t="shared" si="268"/>
        <v/>
      </c>
      <c r="AO1678" s="5"/>
      <c r="AP1678" s="5"/>
      <c r="AQ1678" s="6"/>
      <c r="AR1678" s="12" t="str">
        <f t="shared" si="269"/>
        <v/>
      </c>
      <c r="AS1678" s="6"/>
      <c r="AT1678" s="5"/>
      <c r="AU1678" s="53"/>
      <c r="AV1678" s="53"/>
      <c r="AW1678" s="54"/>
      <c r="AX1678" s="15" t="str">
        <f t="shared" si="270"/>
        <v/>
      </c>
      <c r="AY1678" s="5"/>
      <c r="AZ1678" s="27" t="str">
        <f>IFERROR(VLOOKUP(AY1678,vlookup!A$2:I$331,2,FALSE),"")</f>
        <v/>
      </c>
      <c r="BA1678" s="27" t="str">
        <f>IFERROR(VLOOKUP(AY1678,vlookup!A$2:I$331,3,FALSE),"")</f>
        <v/>
      </c>
      <c r="BB1678" s="5"/>
      <c r="BC1678" s="27" t="str">
        <f>IFERROR(VLOOKUP(BB1678,vlookup!D$2:E$331,2,FALSE),"")</f>
        <v/>
      </c>
      <c r="BD1678" s="5"/>
      <c r="BE1678" s="27" t="str">
        <f t="shared" si="271"/>
        <v/>
      </c>
      <c r="BF1678" s="27" t="str">
        <f>IFERROR(VLOOKUP(BE1678,vlookup!G$2:I$331,2,FALSE),"")</f>
        <v/>
      </c>
      <c r="BG1678" s="27" t="str">
        <f>IFERROR(VLOOKUP(BE1678,vlookup!G$2:I$331,3,FALSE),"")</f>
        <v/>
      </c>
      <c r="BH1678" s="5"/>
      <c r="BI1678" s="6"/>
      <c r="BJ1678" s="6"/>
      <c r="BK1678" s="6"/>
      <c r="BL1678" s="6"/>
    </row>
    <row r="1679" spans="1:64">
      <c r="A1679" s="4"/>
      <c r="B1679" s="5"/>
      <c r="C1679" s="27" t="str">
        <f>IFERROR(VLOOKUP(B1679,vlookup!A$2:I$331,2,FALSE),"")</f>
        <v/>
      </c>
      <c r="D1679" s="27" t="str">
        <f>IFERROR(VLOOKUP(B1679,vlookup!A$2:I$331,3,FALSE),"")</f>
        <v/>
      </c>
      <c r="E1679" s="5"/>
      <c r="F1679" s="27" t="str">
        <f>IFERROR(VLOOKUP(E1679,vlookup!D$2:E$331,2,FALSE),"")</f>
        <v/>
      </c>
      <c r="G1679" s="5"/>
      <c r="H1679" s="27" t="str">
        <f t="shared" si="262"/>
        <v/>
      </c>
      <c r="I1679" s="27" t="str">
        <f>IFERROR(VLOOKUP(H1679,vlookup!G$2:I$331,2,FALSE),"")</f>
        <v/>
      </c>
      <c r="J1679" s="27" t="str">
        <f>IFERROR(VLOOKUP(H1679,vlookup!G$2:I$331,3,FALSE),"")</f>
        <v/>
      </c>
      <c r="K1679" s="5"/>
      <c r="L1679" s="6"/>
      <c r="M1679" s="6"/>
      <c r="N1679" s="6"/>
      <c r="O1679" s="6"/>
      <c r="P1679" s="6"/>
      <c r="Q1679" s="14" t="str">
        <f t="shared" si="263"/>
        <v/>
      </c>
      <c r="R1679" s="5"/>
      <c r="S1679" s="6"/>
      <c r="T1679" s="6"/>
      <c r="U1679" s="5"/>
      <c r="V1679" s="45">
        <f t="shared" si="264"/>
        <v>0</v>
      </c>
      <c r="W1679" s="45">
        <f t="shared" si="265"/>
        <v>0</v>
      </c>
      <c r="X1679" s="45" t="e">
        <f t="shared" si="266"/>
        <v>#VALUE!</v>
      </c>
      <c r="Y1679" s="45">
        <f>IFERROR(VALUE(V1679),VLOOKUP(V1679,DayReplace[],2,0))</f>
        <v>0</v>
      </c>
      <c r="Z1679" s="45">
        <f>IF(V1679=0,1,
IF(OR(AND(COUNTIF(Table12[Normal and Leap Years],X1679),AA1679=3,Y1679=30),
AND(COUNTIF(Table9[MM Year],X1679),COUNTIF(Table13[Always 29-Day Months],AA1679),Y1679=30)),Y1679
-1,Y1679))</f>
        <v>1</v>
      </c>
      <c r="AA1679" s="45">
        <f>IFERROR(VALUE(W1679),VLOOKUP(W1679,MonthReplace[],2,0))</f>
        <v>0</v>
      </c>
      <c r="AB1679" s="45" t="e">
        <f>IF(COUNTIF(Table9[MM Year],X1679),VLOOKUP(AA1679,MonthSerial[],VLOOKUP(X1679,Table9[],3,0)+2,0),DATE(X1679,AA1679,0)-AC1679)</f>
        <v>#VALUE!</v>
      </c>
      <c r="AC1679" s="45" t="e">
        <f>IF(COUNTIF(Table9[MM Year],X1679),
VLOOKUP(X1679,Table9[],5,0),
DATE(X1679,1,0))</f>
        <v>#VALUE!</v>
      </c>
      <c r="AD1679" s="46" t="e">
        <f>IF(AA1679=0,DATE(YEAR(AC1679+1),7,16),
IF(V1679=0,IF(COUNTIF(Table9[MM Year],X1679),AC1679+AB1679+Z1679+15-DAY(AC1679+AB1679+Z1679+15)+16,AC1679+AB1679+Z1679-DAY(AC1679+AB1679+Z1679)+16),
IF(COUNTIF(Table9[MM Year],X1679),
IF(AC1679+AB1679+Z1679&lt;VLOOKUP(X1679,Table9[],7,0),AC1679
+AB1679+Z1679+VLOOKUP(X1679,Table9[],4,0),AC1679+AB1679+Z1679),AC1679
+AB1679+Z1679)))</f>
        <v>#VALUE!</v>
      </c>
      <c r="AE1679" s="42"/>
      <c r="AF1679" s="15" t="str">
        <f>IFERROR(IF(COUNTIF(Table9[MM Year],X1679),
IF(AD1679&lt;VLOOKUP(X1679,Table9[],7,0),AD1679
+VLOOKUP(X1679,Table9[],4,0),AD1679),AD1679
),"")</f>
        <v/>
      </c>
      <c r="AG1679" s="5"/>
      <c r="AH1679" s="5"/>
      <c r="AI1679" s="5"/>
      <c r="AJ1679" s="6"/>
      <c r="AK1679" s="6"/>
      <c r="AL1679" s="12" t="str">
        <f t="shared" si="267"/>
        <v/>
      </c>
      <c r="AM1679" s="5"/>
      <c r="AN1679" s="27" t="str">
        <f t="shared" si="268"/>
        <v/>
      </c>
      <c r="AO1679" s="5"/>
      <c r="AP1679" s="5"/>
      <c r="AQ1679" s="6"/>
      <c r="AR1679" s="12" t="str">
        <f t="shared" si="269"/>
        <v/>
      </c>
      <c r="AS1679" s="6"/>
      <c r="AT1679" s="5"/>
      <c r="AU1679" s="53"/>
      <c r="AV1679" s="53"/>
      <c r="AW1679" s="54"/>
      <c r="AX1679" s="15" t="str">
        <f t="shared" si="270"/>
        <v/>
      </c>
      <c r="AY1679" s="5"/>
      <c r="AZ1679" s="27" t="str">
        <f>IFERROR(VLOOKUP(AY1679,vlookup!A$2:I$331,2,FALSE),"")</f>
        <v/>
      </c>
      <c r="BA1679" s="27" t="str">
        <f>IFERROR(VLOOKUP(AY1679,vlookup!A$2:I$331,3,FALSE),"")</f>
        <v/>
      </c>
      <c r="BB1679" s="5"/>
      <c r="BC1679" s="27" t="str">
        <f>IFERROR(VLOOKUP(BB1679,vlookup!D$2:E$331,2,FALSE),"")</f>
        <v/>
      </c>
      <c r="BD1679" s="5"/>
      <c r="BE1679" s="27" t="str">
        <f t="shared" si="271"/>
        <v/>
      </c>
      <c r="BF1679" s="27" t="str">
        <f>IFERROR(VLOOKUP(BE1679,vlookup!G$2:I$331,2,FALSE),"")</f>
        <v/>
      </c>
      <c r="BG1679" s="27" t="str">
        <f>IFERROR(VLOOKUP(BE1679,vlookup!G$2:I$331,3,FALSE),"")</f>
        <v/>
      </c>
      <c r="BH1679" s="5"/>
      <c r="BI1679" s="6"/>
      <c r="BJ1679" s="6"/>
      <c r="BK1679" s="6"/>
      <c r="BL1679" s="6"/>
    </row>
    <row r="1680" spans="1:64">
      <c r="A1680" s="4"/>
      <c r="B1680" s="5"/>
      <c r="C1680" s="27" t="str">
        <f>IFERROR(VLOOKUP(B1680,vlookup!A$2:I$331,2,FALSE),"")</f>
        <v/>
      </c>
      <c r="D1680" s="27" t="str">
        <f>IFERROR(VLOOKUP(B1680,vlookup!A$2:I$331,3,FALSE),"")</f>
        <v/>
      </c>
      <c r="E1680" s="5"/>
      <c r="F1680" s="27" t="str">
        <f>IFERROR(VLOOKUP(E1680,vlookup!D$2:E$331,2,FALSE),"")</f>
        <v/>
      </c>
      <c r="G1680" s="5"/>
      <c r="H1680" s="27" t="str">
        <f t="shared" si="262"/>
        <v/>
      </c>
      <c r="I1680" s="27" t="str">
        <f>IFERROR(VLOOKUP(H1680,vlookup!G$2:I$331,2,FALSE),"")</f>
        <v/>
      </c>
      <c r="J1680" s="27" t="str">
        <f>IFERROR(VLOOKUP(H1680,vlookup!G$2:I$331,3,FALSE),"")</f>
        <v/>
      </c>
      <c r="K1680" s="5"/>
      <c r="L1680" s="6"/>
      <c r="M1680" s="6"/>
      <c r="N1680" s="6"/>
      <c r="O1680" s="6"/>
      <c r="P1680" s="6"/>
      <c r="Q1680" s="14" t="str">
        <f t="shared" si="263"/>
        <v/>
      </c>
      <c r="R1680" s="5"/>
      <c r="S1680" s="6"/>
      <c r="T1680" s="6"/>
      <c r="U1680" s="5"/>
      <c r="V1680" s="45">
        <f t="shared" si="264"/>
        <v>0</v>
      </c>
      <c r="W1680" s="45">
        <f t="shared" si="265"/>
        <v>0</v>
      </c>
      <c r="X1680" s="45" t="e">
        <f t="shared" si="266"/>
        <v>#VALUE!</v>
      </c>
      <c r="Y1680" s="45">
        <f>IFERROR(VALUE(V1680),VLOOKUP(V1680,DayReplace[],2,0))</f>
        <v>0</v>
      </c>
      <c r="Z1680" s="45">
        <f>IF(V1680=0,1,
IF(OR(AND(COUNTIF(Table12[Normal and Leap Years],X1680),AA1680=3,Y1680=30),
AND(COUNTIF(Table9[MM Year],X1680),COUNTIF(Table13[Always 29-Day Months],AA1680),Y1680=30)),Y1680
-1,Y1680))</f>
        <v>1</v>
      </c>
      <c r="AA1680" s="45">
        <f>IFERROR(VALUE(W1680),VLOOKUP(W1680,MonthReplace[],2,0))</f>
        <v>0</v>
      </c>
      <c r="AB1680" s="45" t="e">
        <f>IF(COUNTIF(Table9[MM Year],X1680),VLOOKUP(AA1680,MonthSerial[],VLOOKUP(X1680,Table9[],3,0)+2,0),DATE(X1680,AA1680,0)-AC1680)</f>
        <v>#VALUE!</v>
      </c>
      <c r="AC1680" s="45" t="e">
        <f>IF(COUNTIF(Table9[MM Year],X1680),
VLOOKUP(X1680,Table9[],5,0),
DATE(X1680,1,0))</f>
        <v>#VALUE!</v>
      </c>
      <c r="AD1680" s="46" t="e">
        <f>IF(AA1680=0,DATE(YEAR(AC1680+1),7,16),
IF(V1680=0,IF(COUNTIF(Table9[MM Year],X1680),AC1680+AB1680+Z1680+15-DAY(AC1680+AB1680+Z1680+15)+16,AC1680+AB1680+Z1680-DAY(AC1680+AB1680+Z1680)+16),
IF(COUNTIF(Table9[MM Year],X1680),
IF(AC1680+AB1680+Z1680&lt;VLOOKUP(X1680,Table9[],7,0),AC1680
+AB1680+Z1680+VLOOKUP(X1680,Table9[],4,0),AC1680+AB1680+Z1680),AC1680
+AB1680+Z1680)))</f>
        <v>#VALUE!</v>
      </c>
      <c r="AE1680" s="42"/>
      <c r="AF1680" s="15" t="str">
        <f>IFERROR(IF(COUNTIF(Table9[MM Year],X1680),
IF(AD1680&lt;VLOOKUP(X1680,Table9[],7,0),AD1680
+VLOOKUP(X1680,Table9[],4,0),AD1680),AD1680
),"")</f>
        <v/>
      </c>
      <c r="AG1680" s="5"/>
      <c r="AH1680" s="5"/>
      <c r="AI1680" s="5"/>
      <c r="AJ1680" s="6"/>
      <c r="AK1680" s="6"/>
      <c r="AL1680" s="12" t="str">
        <f t="shared" si="267"/>
        <v/>
      </c>
      <c r="AM1680" s="5"/>
      <c r="AN1680" s="27" t="str">
        <f t="shared" si="268"/>
        <v/>
      </c>
      <c r="AO1680" s="5"/>
      <c r="AP1680" s="5"/>
      <c r="AQ1680" s="6"/>
      <c r="AR1680" s="12" t="str">
        <f t="shared" si="269"/>
        <v/>
      </c>
      <c r="AS1680" s="6"/>
      <c r="AT1680" s="5"/>
      <c r="AU1680" s="53"/>
      <c r="AV1680" s="53"/>
      <c r="AW1680" s="54"/>
      <c r="AX1680" s="15" t="str">
        <f t="shared" si="270"/>
        <v/>
      </c>
      <c r="AY1680" s="5"/>
      <c r="AZ1680" s="27" t="str">
        <f>IFERROR(VLOOKUP(AY1680,vlookup!A$2:I$331,2,FALSE),"")</f>
        <v/>
      </c>
      <c r="BA1680" s="27" t="str">
        <f>IFERROR(VLOOKUP(AY1680,vlookup!A$2:I$331,3,FALSE),"")</f>
        <v/>
      </c>
      <c r="BB1680" s="5"/>
      <c r="BC1680" s="27" t="str">
        <f>IFERROR(VLOOKUP(BB1680,vlookup!D$2:E$331,2,FALSE),"")</f>
        <v/>
      </c>
      <c r="BD1680" s="5"/>
      <c r="BE1680" s="27" t="str">
        <f t="shared" si="271"/>
        <v/>
      </c>
      <c r="BF1680" s="27" t="str">
        <f>IFERROR(VLOOKUP(BE1680,vlookup!G$2:I$331,2,FALSE),"")</f>
        <v/>
      </c>
      <c r="BG1680" s="27" t="str">
        <f>IFERROR(VLOOKUP(BE1680,vlookup!G$2:I$331,3,FALSE),"")</f>
        <v/>
      </c>
      <c r="BH1680" s="5"/>
      <c r="BI1680" s="6"/>
      <c r="BJ1680" s="6"/>
      <c r="BK1680" s="6"/>
      <c r="BL1680" s="6"/>
    </row>
    <row r="1681" spans="1:64">
      <c r="A1681" s="4"/>
      <c r="B1681" s="5"/>
      <c r="C1681" s="27" t="str">
        <f>IFERROR(VLOOKUP(B1681,vlookup!A$2:I$331,2,FALSE),"")</f>
        <v/>
      </c>
      <c r="D1681" s="27" t="str">
        <f>IFERROR(VLOOKUP(B1681,vlookup!A$2:I$331,3,FALSE),"")</f>
        <v/>
      </c>
      <c r="E1681" s="5"/>
      <c r="F1681" s="27" t="str">
        <f>IFERROR(VLOOKUP(E1681,vlookup!D$2:E$331,2,FALSE),"")</f>
        <v/>
      </c>
      <c r="G1681" s="5"/>
      <c r="H1681" s="27" t="str">
        <f t="shared" si="262"/>
        <v/>
      </c>
      <c r="I1681" s="27" t="str">
        <f>IFERROR(VLOOKUP(H1681,vlookup!G$2:I$331,2,FALSE),"")</f>
        <v/>
      </c>
      <c r="J1681" s="27" t="str">
        <f>IFERROR(VLOOKUP(H1681,vlookup!G$2:I$331,3,FALSE),"")</f>
        <v/>
      </c>
      <c r="K1681" s="5"/>
      <c r="L1681" s="6"/>
      <c r="M1681" s="6"/>
      <c r="N1681" s="6"/>
      <c r="O1681" s="6"/>
      <c r="P1681" s="6"/>
      <c r="Q1681" s="14" t="str">
        <f t="shared" si="263"/>
        <v/>
      </c>
      <c r="R1681" s="5"/>
      <c r="S1681" s="6"/>
      <c r="T1681" s="6"/>
      <c r="U1681" s="5"/>
      <c r="V1681" s="45">
        <f t="shared" si="264"/>
        <v>0</v>
      </c>
      <c r="W1681" s="45">
        <f t="shared" si="265"/>
        <v>0</v>
      </c>
      <c r="X1681" s="45" t="e">
        <f t="shared" si="266"/>
        <v>#VALUE!</v>
      </c>
      <c r="Y1681" s="45">
        <f>IFERROR(VALUE(V1681),VLOOKUP(V1681,DayReplace[],2,0))</f>
        <v>0</v>
      </c>
      <c r="Z1681" s="45">
        <f>IF(V1681=0,1,
IF(OR(AND(COUNTIF(Table12[Normal and Leap Years],X1681),AA1681=3,Y1681=30),
AND(COUNTIF(Table9[MM Year],X1681),COUNTIF(Table13[Always 29-Day Months],AA1681),Y1681=30)),Y1681
-1,Y1681))</f>
        <v>1</v>
      </c>
      <c r="AA1681" s="45">
        <f>IFERROR(VALUE(W1681),VLOOKUP(W1681,MonthReplace[],2,0))</f>
        <v>0</v>
      </c>
      <c r="AB1681" s="45" t="e">
        <f>IF(COUNTIF(Table9[MM Year],X1681),VLOOKUP(AA1681,MonthSerial[],VLOOKUP(X1681,Table9[],3,0)+2,0),DATE(X1681,AA1681,0)-AC1681)</f>
        <v>#VALUE!</v>
      </c>
      <c r="AC1681" s="45" t="e">
        <f>IF(COUNTIF(Table9[MM Year],X1681),
VLOOKUP(X1681,Table9[],5,0),
DATE(X1681,1,0))</f>
        <v>#VALUE!</v>
      </c>
      <c r="AD1681" s="46" t="e">
        <f>IF(AA1681=0,DATE(YEAR(AC1681+1),7,16),
IF(V1681=0,IF(COUNTIF(Table9[MM Year],X1681),AC1681+AB1681+Z1681+15-DAY(AC1681+AB1681+Z1681+15)+16,AC1681+AB1681+Z1681-DAY(AC1681+AB1681+Z1681)+16),
IF(COUNTIF(Table9[MM Year],X1681),
IF(AC1681+AB1681+Z1681&lt;VLOOKUP(X1681,Table9[],7,0),AC1681
+AB1681+Z1681+VLOOKUP(X1681,Table9[],4,0),AC1681+AB1681+Z1681),AC1681
+AB1681+Z1681)))</f>
        <v>#VALUE!</v>
      </c>
      <c r="AE1681" s="42"/>
      <c r="AF1681" s="15" t="str">
        <f>IFERROR(IF(COUNTIF(Table9[MM Year],X1681),
IF(AD1681&lt;VLOOKUP(X1681,Table9[],7,0),AD1681
+VLOOKUP(X1681,Table9[],4,0),AD1681),AD1681
),"")</f>
        <v/>
      </c>
      <c r="AG1681" s="5"/>
      <c r="AH1681" s="5"/>
      <c r="AI1681" s="5"/>
      <c r="AJ1681" s="6"/>
      <c r="AK1681" s="6"/>
      <c r="AL1681" s="12" t="str">
        <f t="shared" si="267"/>
        <v/>
      </c>
      <c r="AM1681" s="5"/>
      <c r="AN1681" s="27" t="str">
        <f t="shared" si="268"/>
        <v/>
      </c>
      <c r="AO1681" s="5"/>
      <c r="AP1681" s="5"/>
      <c r="AQ1681" s="6"/>
      <c r="AR1681" s="12" t="str">
        <f t="shared" si="269"/>
        <v/>
      </c>
      <c r="AS1681" s="6"/>
      <c r="AT1681" s="5"/>
      <c r="AU1681" s="53"/>
      <c r="AV1681" s="53"/>
      <c r="AW1681" s="54"/>
      <c r="AX1681" s="15" t="str">
        <f t="shared" si="270"/>
        <v/>
      </c>
      <c r="AY1681" s="5"/>
      <c r="AZ1681" s="27" t="str">
        <f>IFERROR(VLOOKUP(AY1681,vlookup!A$2:I$331,2,FALSE),"")</f>
        <v/>
      </c>
      <c r="BA1681" s="27" t="str">
        <f>IFERROR(VLOOKUP(AY1681,vlookup!A$2:I$331,3,FALSE),"")</f>
        <v/>
      </c>
      <c r="BB1681" s="5"/>
      <c r="BC1681" s="27" t="str">
        <f>IFERROR(VLOOKUP(BB1681,vlookup!D$2:E$331,2,FALSE),"")</f>
        <v/>
      </c>
      <c r="BD1681" s="5"/>
      <c r="BE1681" s="27" t="str">
        <f t="shared" si="271"/>
        <v/>
      </c>
      <c r="BF1681" s="27" t="str">
        <f>IFERROR(VLOOKUP(BE1681,vlookup!G$2:I$331,2,FALSE),"")</f>
        <v/>
      </c>
      <c r="BG1681" s="27" t="str">
        <f>IFERROR(VLOOKUP(BE1681,vlookup!G$2:I$331,3,FALSE),"")</f>
        <v/>
      </c>
      <c r="BH1681" s="5"/>
      <c r="BI1681" s="6"/>
      <c r="BJ1681" s="6"/>
      <c r="BK1681" s="6"/>
      <c r="BL1681" s="6"/>
    </row>
    <row r="1682" spans="1:64">
      <c r="A1682" s="4"/>
      <c r="B1682" s="5"/>
      <c r="C1682" s="27" t="str">
        <f>IFERROR(VLOOKUP(B1682,vlookup!A$2:I$331,2,FALSE),"")</f>
        <v/>
      </c>
      <c r="D1682" s="27" t="str">
        <f>IFERROR(VLOOKUP(B1682,vlookup!A$2:I$331,3,FALSE),"")</f>
        <v/>
      </c>
      <c r="E1682" s="5"/>
      <c r="F1682" s="27" t="str">
        <f>IFERROR(VLOOKUP(E1682,vlookup!D$2:E$331,2,FALSE),"")</f>
        <v/>
      </c>
      <c r="G1682" s="5"/>
      <c r="H1682" s="27" t="str">
        <f t="shared" si="262"/>
        <v/>
      </c>
      <c r="I1682" s="27" t="str">
        <f>IFERROR(VLOOKUP(H1682,vlookup!G$2:I$331,2,FALSE),"")</f>
        <v/>
      </c>
      <c r="J1682" s="27" t="str">
        <f>IFERROR(VLOOKUP(H1682,vlookup!G$2:I$331,3,FALSE),"")</f>
        <v/>
      </c>
      <c r="K1682" s="5"/>
      <c r="L1682" s="6"/>
      <c r="M1682" s="6"/>
      <c r="N1682" s="6"/>
      <c r="O1682" s="6"/>
      <c r="P1682" s="6"/>
      <c r="Q1682" s="14" t="str">
        <f t="shared" si="263"/>
        <v/>
      </c>
      <c r="R1682" s="5"/>
      <c r="S1682" s="6"/>
      <c r="T1682" s="6"/>
      <c r="U1682" s="5"/>
      <c r="V1682" s="45">
        <f t="shared" si="264"/>
        <v>0</v>
      </c>
      <c r="W1682" s="45">
        <f t="shared" si="265"/>
        <v>0</v>
      </c>
      <c r="X1682" s="45" t="e">
        <f t="shared" si="266"/>
        <v>#VALUE!</v>
      </c>
      <c r="Y1682" s="45">
        <f>IFERROR(VALUE(V1682),VLOOKUP(V1682,DayReplace[],2,0))</f>
        <v>0</v>
      </c>
      <c r="Z1682" s="45">
        <f>IF(V1682=0,1,
IF(OR(AND(COUNTIF(Table12[Normal and Leap Years],X1682),AA1682=3,Y1682=30),
AND(COUNTIF(Table9[MM Year],X1682),COUNTIF(Table13[Always 29-Day Months],AA1682),Y1682=30)),Y1682
-1,Y1682))</f>
        <v>1</v>
      </c>
      <c r="AA1682" s="45">
        <f>IFERROR(VALUE(W1682),VLOOKUP(W1682,MonthReplace[],2,0))</f>
        <v>0</v>
      </c>
      <c r="AB1682" s="45" t="e">
        <f>IF(COUNTIF(Table9[MM Year],X1682),VLOOKUP(AA1682,MonthSerial[],VLOOKUP(X1682,Table9[],3,0)+2,0),DATE(X1682,AA1682,0)-AC1682)</f>
        <v>#VALUE!</v>
      </c>
      <c r="AC1682" s="45" t="e">
        <f>IF(COUNTIF(Table9[MM Year],X1682),
VLOOKUP(X1682,Table9[],5,0),
DATE(X1682,1,0))</f>
        <v>#VALUE!</v>
      </c>
      <c r="AD1682" s="46" t="e">
        <f>IF(AA1682=0,DATE(YEAR(AC1682+1),7,16),
IF(V1682=0,IF(COUNTIF(Table9[MM Year],X1682),AC1682+AB1682+Z1682+15-DAY(AC1682+AB1682+Z1682+15)+16,AC1682+AB1682+Z1682-DAY(AC1682+AB1682+Z1682)+16),
IF(COUNTIF(Table9[MM Year],X1682),
IF(AC1682+AB1682+Z1682&lt;VLOOKUP(X1682,Table9[],7,0),AC1682
+AB1682+Z1682+VLOOKUP(X1682,Table9[],4,0),AC1682+AB1682+Z1682),AC1682
+AB1682+Z1682)))</f>
        <v>#VALUE!</v>
      </c>
      <c r="AE1682" s="42"/>
      <c r="AF1682" s="15" t="str">
        <f>IFERROR(IF(COUNTIF(Table9[MM Year],X1682),
IF(AD1682&lt;VLOOKUP(X1682,Table9[],7,0),AD1682
+VLOOKUP(X1682,Table9[],4,0),AD1682),AD1682
),"")</f>
        <v/>
      </c>
      <c r="AG1682" s="5"/>
      <c r="AH1682" s="5"/>
      <c r="AI1682" s="5"/>
      <c r="AJ1682" s="6"/>
      <c r="AK1682" s="6"/>
      <c r="AL1682" s="12" t="str">
        <f t="shared" si="267"/>
        <v/>
      </c>
      <c r="AM1682" s="5"/>
      <c r="AN1682" s="27" t="str">
        <f t="shared" si="268"/>
        <v/>
      </c>
      <c r="AO1682" s="5"/>
      <c r="AP1682" s="5"/>
      <c r="AQ1682" s="6"/>
      <c r="AR1682" s="12" t="str">
        <f t="shared" si="269"/>
        <v/>
      </c>
      <c r="AS1682" s="6"/>
      <c r="AT1682" s="5"/>
      <c r="AU1682" s="53"/>
      <c r="AV1682" s="53"/>
      <c r="AW1682" s="54"/>
      <c r="AX1682" s="15" t="str">
        <f t="shared" si="270"/>
        <v/>
      </c>
      <c r="AY1682" s="5"/>
      <c r="AZ1682" s="27" t="str">
        <f>IFERROR(VLOOKUP(AY1682,vlookup!A$2:I$331,2,FALSE),"")</f>
        <v/>
      </c>
      <c r="BA1682" s="27" t="str">
        <f>IFERROR(VLOOKUP(AY1682,vlookup!A$2:I$331,3,FALSE),"")</f>
        <v/>
      </c>
      <c r="BB1682" s="5"/>
      <c r="BC1682" s="27" t="str">
        <f>IFERROR(VLOOKUP(BB1682,vlookup!D$2:E$331,2,FALSE),"")</f>
        <v/>
      </c>
      <c r="BD1682" s="5"/>
      <c r="BE1682" s="27" t="str">
        <f t="shared" si="271"/>
        <v/>
      </c>
      <c r="BF1682" s="27" t="str">
        <f>IFERROR(VLOOKUP(BE1682,vlookup!G$2:I$331,2,FALSE),"")</f>
        <v/>
      </c>
      <c r="BG1682" s="27" t="str">
        <f>IFERROR(VLOOKUP(BE1682,vlookup!G$2:I$331,3,FALSE),"")</f>
        <v/>
      </c>
      <c r="BH1682" s="5"/>
      <c r="BI1682" s="6"/>
      <c r="BJ1682" s="6"/>
      <c r="BK1682" s="6"/>
      <c r="BL1682" s="6"/>
    </row>
    <row r="1683" spans="1:64">
      <c r="A1683" s="4"/>
      <c r="B1683" s="5"/>
      <c r="C1683" s="27" t="str">
        <f>IFERROR(VLOOKUP(B1683,vlookup!A$2:I$331,2,FALSE),"")</f>
        <v/>
      </c>
      <c r="D1683" s="27" t="str">
        <f>IFERROR(VLOOKUP(B1683,vlookup!A$2:I$331,3,FALSE),"")</f>
        <v/>
      </c>
      <c r="E1683" s="5"/>
      <c r="F1683" s="27" t="str">
        <f>IFERROR(VLOOKUP(E1683,vlookup!D$2:E$331,2,FALSE),"")</f>
        <v/>
      </c>
      <c r="G1683" s="5"/>
      <c r="H1683" s="27" t="str">
        <f t="shared" si="262"/>
        <v/>
      </c>
      <c r="I1683" s="27" t="str">
        <f>IFERROR(VLOOKUP(H1683,vlookup!G$2:I$331,2,FALSE),"")</f>
        <v/>
      </c>
      <c r="J1683" s="27" t="str">
        <f>IFERROR(VLOOKUP(H1683,vlookup!G$2:I$331,3,FALSE),"")</f>
        <v/>
      </c>
      <c r="K1683" s="5"/>
      <c r="L1683" s="6"/>
      <c r="M1683" s="6"/>
      <c r="N1683" s="6"/>
      <c r="O1683" s="6"/>
      <c r="P1683" s="6"/>
      <c r="Q1683" s="14" t="str">
        <f t="shared" si="263"/>
        <v/>
      </c>
      <c r="R1683" s="5"/>
      <c r="S1683" s="6"/>
      <c r="T1683" s="6"/>
      <c r="U1683" s="5"/>
      <c r="V1683" s="45">
        <f t="shared" si="264"/>
        <v>0</v>
      </c>
      <c r="W1683" s="45">
        <f t="shared" si="265"/>
        <v>0</v>
      </c>
      <c r="X1683" s="45" t="e">
        <f t="shared" si="266"/>
        <v>#VALUE!</v>
      </c>
      <c r="Y1683" s="45">
        <f>IFERROR(VALUE(V1683),VLOOKUP(V1683,DayReplace[],2,0))</f>
        <v>0</v>
      </c>
      <c r="Z1683" s="45">
        <f>IF(V1683=0,1,
IF(OR(AND(COUNTIF(Table12[Normal and Leap Years],X1683),AA1683=3,Y1683=30),
AND(COUNTIF(Table9[MM Year],X1683),COUNTIF(Table13[Always 29-Day Months],AA1683),Y1683=30)),Y1683
-1,Y1683))</f>
        <v>1</v>
      </c>
      <c r="AA1683" s="45">
        <f>IFERROR(VALUE(W1683),VLOOKUP(W1683,MonthReplace[],2,0))</f>
        <v>0</v>
      </c>
      <c r="AB1683" s="45" t="e">
        <f>IF(COUNTIF(Table9[MM Year],X1683),VLOOKUP(AA1683,MonthSerial[],VLOOKUP(X1683,Table9[],3,0)+2,0),DATE(X1683,AA1683,0)-AC1683)</f>
        <v>#VALUE!</v>
      </c>
      <c r="AC1683" s="45" t="e">
        <f>IF(COUNTIF(Table9[MM Year],X1683),
VLOOKUP(X1683,Table9[],5,0),
DATE(X1683,1,0))</f>
        <v>#VALUE!</v>
      </c>
      <c r="AD1683" s="46" t="e">
        <f>IF(AA1683=0,DATE(YEAR(AC1683+1),7,16),
IF(V1683=0,IF(COUNTIF(Table9[MM Year],X1683),AC1683+AB1683+Z1683+15-DAY(AC1683+AB1683+Z1683+15)+16,AC1683+AB1683+Z1683-DAY(AC1683+AB1683+Z1683)+16),
IF(COUNTIF(Table9[MM Year],X1683),
IF(AC1683+AB1683+Z1683&lt;VLOOKUP(X1683,Table9[],7,0),AC1683
+AB1683+Z1683+VLOOKUP(X1683,Table9[],4,0),AC1683+AB1683+Z1683),AC1683
+AB1683+Z1683)))</f>
        <v>#VALUE!</v>
      </c>
      <c r="AE1683" s="42"/>
      <c r="AF1683" s="15" t="str">
        <f>IFERROR(IF(COUNTIF(Table9[MM Year],X1683),
IF(AD1683&lt;VLOOKUP(X1683,Table9[],7,0),AD1683
+VLOOKUP(X1683,Table9[],4,0),AD1683),AD1683
),"")</f>
        <v/>
      </c>
      <c r="AG1683" s="5"/>
      <c r="AH1683" s="5"/>
      <c r="AI1683" s="5"/>
      <c r="AJ1683" s="6"/>
      <c r="AK1683" s="6"/>
      <c r="AL1683" s="12" t="str">
        <f t="shared" si="267"/>
        <v/>
      </c>
      <c r="AM1683" s="5"/>
      <c r="AN1683" s="27" t="str">
        <f t="shared" si="268"/>
        <v/>
      </c>
      <c r="AO1683" s="5"/>
      <c r="AP1683" s="5"/>
      <c r="AQ1683" s="6"/>
      <c r="AR1683" s="12" t="str">
        <f t="shared" si="269"/>
        <v/>
      </c>
      <c r="AS1683" s="6"/>
      <c r="AT1683" s="5"/>
      <c r="AU1683" s="53"/>
      <c r="AV1683" s="53"/>
      <c r="AW1683" s="54"/>
      <c r="AX1683" s="15" t="str">
        <f t="shared" si="270"/>
        <v/>
      </c>
      <c r="AY1683" s="5"/>
      <c r="AZ1683" s="27" t="str">
        <f>IFERROR(VLOOKUP(AY1683,vlookup!A$2:I$331,2,FALSE),"")</f>
        <v/>
      </c>
      <c r="BA1683" s="27" t="str">
        <f>IFERROR(VLOOKUP(AY1683,vlookup!A$2:I$331,3,FALSE),"")</f>
        <v/>
      </c>
      <c r="BB1683" s="5"/>
      <c r="BC1683" s="27" t="str">
        <f>IFERROR(VLOOKUP(BB1683,vlookup!D$2:E$331,2,FALSE),"")</f>
        <v/>
      </c>
      <c r="BD1683" s="5"/>
      <c r="BE1683" s="27" t="str">
        <f t="shared" si="271"/>
        <v/>
      </c>
      <c r="BF1683" s="27" t="str">
        <f>IFERROR(VLOOKUP(BE1683,vlookup!G$2:I$331,2,FALSE),"")</f>
        <v/>
      </c>
      <c r="BG1683" s="27" t="str">
        <f>IFERROR(VLOOKUP(BE1683,vlookup!G$2:I$331,3,FALSE),"")</f>
        <v/>
      </c>
      <c r="BH1683" s="5"/>
      <c r="BI1683" s="6"/>
      <c r="BJ1683" s="6"/>
      <c r="BK1683" s="6"/>
      <c r="BL1683" s="6"/>
    </row>
    <row r="1684" spans="1:64">
      <c r="A1684" s="4"/>
      <c r="B1684" s="5"/>
      <c r="C1684" s="27" t="str">
        <f>IFERROR(VLOOKUP(B1684,vlookup!A$2:I$331,2,FALSE),"")</f>
        <v/>
      </c>
      <c r="D1684" s="27" t="str">
        <f>IFERROR(VLOOKUP(B1684,vlookup!A$2:I$331,3,FALSE),"")</f>
        <v/>
      </c>
      <c r="E1684" s="5"/>
      <c r="F1684" s="27" t="str">
        <f>IFERROR(VLOOKUP(E1684,vlookup!D$2:E$331,2,FALSE),"")</f>
        <v/>
      </c>
      <c r="G1684" s="5"/>
      <c r="H1684" s="27" t="str">
        <f t="shared" si="262"/>
        <v/>
      </c>
      <c r="I1684" s="27" t="str">
        <f>IFERROR(VLOOKUP(H1684,vlookup!G$2:I$331,2,FALSE),"")</f>
        <v/>
      </c>
      <c r="J1684" s="27" t="str">
        <f>IFERROR(VLOOKUP(H1684,vlookup!G$2:I$331,3,FALSE),"")</f>
        <v/>
      </c>
      <c r="K1684" s="5"/>
      <c r="L1684" s="6"/>
      <c r="M1684" s="6"/>
      <c r="N1684" s="6"/>
      <c r="O1684" s="6"/>
      <c r="P1684" s="6"/>
      <c r="Q1684" s="14" t="str">
        <f t="shared" si="263"/>
        <v/>
      </c>
      <c r="R1684" s="5"/>
      <c r="S1684" s="6"/>
      <c r="T1684" s="6"/>
      <c r="U1684" s="5"/>
      <c r="V1684" s="45">
        <f t="shared" si="264"/>
        <v>0</v>
      </c>
      <c r="W1684" s="45">
        <f t="shared" si="265"/>
        <v>0</v>
      </c>
      <c r="X1684" s="45" t="e">
        <f t="shared" si="266"/>
        <v>#VALUE!</v>
      </c>
      <c r="Y1684" s="45">
        <f>IFERROR(VALUE(V1684),VLOOKUP(V1684,DayReplace[],2,0))</f>
        <v>0</v>
      </c>
      <c r="Z1684" s="45">
        <f>IF(V1684=0,1,
IF(OR(AND(COUNTIF(Table12[Normal and Leap Years],X1684),AA1684=3,Y1684=30),
AND(COUNTIF(Table9[MM Year],X1684),COUNTIF(Table13[Always 29-Day Months],AA1684),Y1684=30)),Y1684
-1,Y1684))</f>
        <v>1</v>
      </c>
      <c r="AA1684" s="45">
        <f>IFERROR(VALUE(W1684),VLOOKUP(W1684,MonthReplace[],2,0))</f>
        <v>0</v>
      </c>
      <c r="AB1684" s="45" t="e">
        <f>IF(COUNTIF(Table9[MM Year],X1684),VLOOKUP(AA1684,MonthSerial[],VLOOKUP(X1684,Table9[],3,0)+2,0),DATE(X1684,AA1684,0)-AC1684)</f>
        <v>#VALUE!</v>
      </c>
      <c r="AC1684" s="45" t="e">
        <f>IF(COUNTIF(Table9[MM Year],X1684),
VLOOKUP(X1684,Table9[],5,0),
DATE(X1684,1,0))</f>
        <v>#VALUE!</v>
      </c>
      <c r="AD1684" s="46" t="e">
        <f>IF(AA1684=0,DATE(YEAR(AC1684+1),7,16),
IF(V1684=0,IF(COUNTIF(Table9[MM Year],X1684),AC1684+AB1684+Z1684+15-DAY(AC1684+AB1684+Z1684+15)+16,AC1684+AB1684+Z1684-DAY(AC1684+AB1684+Z1684)+16),
IF(COUNTIF(Table9[MM Year],X1684),
IF(AC1684+AB1684+Z1684&lt;VLOOKUP(X1684,Table9[],7,0),AC1684
+AB1684+Z1684+VLOOKUP(X1684,Table9[],4,0),AC1684+AB1684+Z1684),AC1684
+AB1684+Z1684)))</f>
        <v>#VALUE!</v>
      </c>
      <c r="AE1684" s="42"/>
      <c r="AF1684" s="15" t="str">
        <f>IFERROR(IF(COUNTIF(Table9[MM Year],X1684),
IF(AD1684&lt;VLOOKUP(X1684,Table9[],7,0),AD1684
+VLOOKUP(X1684,Table9[],4,0),AD1684),AD1684
),"")</f>
        <v/>
      </c>
      <c r="AG1684" s="5"/>
      <c r="AH1684" s="5"/>
      <c r="AI1684" s="5"/>
      <c r="AJ1684" s="6"/>
      <c r="AK1684" s="6"/>
      <c r="AL1684" s="12" t="str">
        <f t="shared" si="267"/>
        <v/>
      </c>
      <c r="AM1684" s="5"/>
      <c r="AN1684" s="27" t="str">
        <f t="shared" si="268"/>
        <v/>
      </c>
      <c r="AO1684" s="5"/>
      <c r="AP1684" s="5"/>
      <c r="AQ1684" s="6"/>
      <c r="AR1684" s="12" t="str">
        <f t="shared" si="269"/>
        <v/>
      </c>
      <c r="AS1684" s="6"/>
      <c r="AT1684" s="5"/>
      <c r="AU1684" s="53"/>
      <c r="AV1684" s="53"/>
      <c r="AW1684" s="54"/>
      <c r="AX1684" s="15" t="str">
        <f t="shared" si="270"/>
        <v/>
      </c>
      <c r="AY1684" s="5"/>
      <c r="AZ1684" s="27" t="str">
        <f>IFERROR(VLOOKUP(AY1684,vlookup!A$2:I$331,2,FALSE),"")</f>
        <v/>
      </c>
      <c r="BA1684" s="27" t="str">
        <f>IFERROR(VLOOKUP(AY1684,vlookup!A$2:I$331,3,FALSE),"")</f>
        <v/>
      </c>
      <c r="BB1684" s="5"/>
      <c r="BC1684" s="27" t="str">
        <f>IFERROR(VLOOKUP(BB1684,vlookup!D$2:E$331,2,FALSE),"")</f>
        <v/>
      </c>
      <c r="BD1684" s="5"/>
      <c r="BE1684" s="27" t="str">
        <f t="shared" si="271"/>
        <v/>
      </c>
      <c r="BF1684" s="27" t="str">
        <f>IFERROR(VLOOKUP(BE1684,vlookup!G$2:I$331,2,FALSE),"")</f>
        <v/>
      </c>
      <c r="BG1684" s="27" t="str">
        <f>IFERROR(VLOOKUP(BE1684,vlookup!G$2:I$331,3,FALSE),"")</f>
        <v/>
      </c>
      <c r="BH1684" s="5"/>
      <c r="BI1684" s="6"/>
      <c r="BJ1684" s="6"/>
      <c r="BK1684" s="6"/>
      <c r="BL1684" s="6"/>
    </row>
    <row r="1685" spans="1:64">
      <c r="A1685" s="4"/>
      <c r="B1685" s="5"/>
      <c r="C1685" s="27" t="str">
        <f>IFERROR(VLOOKUP(B1685,vlookup!A$2:I$331,2,FALSE),"")</f>
        <v/>
      </c>
      <c r="D1685" s="27" t="str">
        <f>IFERROR(VLOOKUP(B1685,vlookup!A$2:I$331,3,FALSE),"")</f>
        <v/>
      </c>
      <c r="E1685" s="5"/>
      <c r="F1685" s="27" t="str">
        <f>IFERROR(VLOOKUP(E1685,vlookup!D$2:E$331,2,FALSE),"")</f>
        <v/>
      </c>
      <c r="G1685" s="5"/>
      <c r="H1685" s="27" t="str">
        <f t="shared" si="262"/>
        <v/>
      </c>
      <c r="I1685" s="27" t="str">
        <f>IFERROR(VLOOKUP(H1685,vlookup!G$2:I$331,2,FALSE),"")</f>
        <v/>
      </c>
      <c r="J1685" s="27" t="str">
        <f>IFERROR(VLOOKUP(H1685,vlookup!G$2:I$331,3,FALSE),"")</f>
        <v/>
      </c>
      <c r="K1685" s="5"/>
      <c r="L1685" s="6"/>
      <c r="M1685" s="6"/>
      <c r="N1685" s="6"/>
      <c r="O1685" s="6"/>
      <c r="P1685" s="6"/>
      <c r="Q1685" s="14" t="str">
        <f t="shared" si="263"/>
        <v/>
      </c>
      <c r="R1685" s="5"/>
      <c r="S1685" s="6"/>
      <c r="T1685" s="6"/>
      <c r="U1685" s="5"/>
      <c r="V1685" s="45">
        <f t="shared" si="264"/>
        <v>0</v>
      </c>
      <c r="W1685" s="45">
        <f t="shared" si="265"/>
        <v>0</v>
      </c>
      <c r="X1685" s="45" t="e">
        <f t="shared" si="266"/>
        <v>#VALUE!</v>
      </c>
      <c r="Y1685" s="45">
        <f>IFERROR(VALUE(V1685),VLOOKUP(V1685,DayReplace[],2,0))</f>
        <v>0</v>
      </c>
      <c r="Z1685" s="45">
        <f>IF(V1685=0,1,
IF(OR(AND(COUNTIF(Table12[Normal and Leap Years],X1685),AA1685=3,Y1685=30),
AND(COUNTIF(Table9[MM Year],X1685),COUNTIF(Table13[Always 29-Day Months],AA1685),Y1685=30)),Y1685
-1,Y1685))</f>
        <v>1</v>
      </c>
      <c r="AA1685" s="45">
        <f>IFERROR(VALUE(W1685),VLOOKUP(W1685,MonthReplace[],2,0))</f>
        <v>0</v>
      </c>
      <c r="AB1685" s="45" t="e">
        <f>IF(COUNTIF(Table9[MM Year],X1685),VLOOKUP(AA1685,MonthSerial[],VLOOKUP(X1685,Table9[],3,0)+2,0),DATE(X1685,AA1685,0)-AC1685)</f>
        <v>#VALUE!</v>
      </c>
      <c r="AC1685" s="45" t="e">
        <f>IF(COUNTIF(Table9[MM Year],X1685),
VLOOKUP(X1685,Table9[],5,0),
DATE(X1685,1,0))</f>
        <v>#VALUE!</v>
      </c>
      <c r="AD1685" s="46" t="e">
        <f>IF(AA1685=0,DATE(YEAR(AC1685+1),7,16),
IF(V1685=0,IF(COUNTIF(Table9[MM Year],X1685),AC1685+AB1685+Z1685+15-DAY(AC1685+AB1685+Z1685+15)+16,AC1685+AB1685+Z1685-DAY(AC1685+AB1685+Z1685)+16),
IF(COUNTIF(Table9[MM Year],X1685),
IF(AC1685+AB1685+Z1685&lt;VLOOKUP(X1685,Table9[],7,0),AC1685
+AB1685+Z1685+VLOOKUP(X1685,Table9[],4,0),AC1685+AB1685+Z1685),AC1685
+AB1685+Z1685)))</f>
        <v>#VALUE!</v>
      </c>
      <c r="AE1685" s="42"/>
      <c r="AF1685" s="15" t="str">
        <f>IFERROR(IF(COUNTIF(Table9[MM Year],X1685),
IF(AD1685&lt;VLOOKUP(X1685,Table9[],7,0),AD1685
+VLOOKUP(X1685,Table9[],4,0),AD1685),AD1685
),"")</f>
        <v/>
      </c>
      <c r="AG1685" s="5"/>
      <c r="AH1685" s="5"/>
      <c r="AI1685" s="5"/>
      <c r="AJ1685" s="6"/>
      <c r="AK1685" s="6"/>
      <c r="AL1685" s="12" t="str">
        <f t="shared" si="267"/>
        <v/>
      </c>
      <c r="AM1685" s="5"/>
      <c r="AN1685" s="27" t="str">
        <f t="shared" si="268"/>
        <v/>
      </c>
      <c r="AO1685" s="5"/>
      <c r="AP1685" s="5"/>
      <c r="AQ1685" s="6"/>
      <c r="AR1685" s="12" t="str">
        <f t="shared" si="269"/>
        <v/>
      </c>
      <c r="AS1685" s="6"/>
      <c r="AT1685" s="5"/>
      <c r="AU1685" s="53"/>
      <c r="AV1685" s="53"/>
      <c r="AW1685" s="54"/>
      <c r="AX1685" s="15" t="str">
        <f t="shared" si="270"/>
        <v/>
      </c>
      <c r="AY1685" s="5"/>
      <c r="AZ1685" s="27" t="str">
        <f>IFERROR(VLOOKUP(AY1685,vlookup!A$2:I$331,2,FALSE),"")</f>
        <v/>
      </c>
      <c r="BA1685" s="27" t="str">
        <f>IFERROR(VLOOKUP(AY1685,vlookup!A$2:I$331,3,FALSE),"")</f>
        <v/>
      </c>
      <c r="BB1685" s="5"/>
      <c r="BC1685" s="27" t="str">
        <f>IFERROR(VLOOKUP(BB1685,vlookup!D$2:E$331,2,FALSE),"")</f>
        <v/>
      </c>
      <c r="BD1685" s="5"/>
      <c r="BE1685" s="27" t="str">
        <f t="shared" si="271"/>
        <v/>
      </c>
      <c r="BF1685" s="27" t="str">
        <f>IFERROR(VLOOKUP(BE1685,vlookup!G$2:I$331,2,FALSE),"")</f>
        <v/>
      </c>
      <c r="BG1685" s="27" t="str">
        <f>IFERROR(VLOOKUP(BE1685,vlookup!G$2:I$331,3,FALSE),"")</f>
        <v/>
      </c>
      <c r="BH1685" s="5"/>
      <c r="BI1685" s="6"/>
      <c r="BJ1685" s="6"/>
      <c r="BK1685" s="6"/>
      <c r="BL1685" s="6"/>
    </row>
    <row r="1686" spans="1:64">
      <c r="A1686" s="4"/>
      <c r="B1686" s="5"/>
      <c r="C1686" s="27" t="str">
        <f>IFERROR(VLOOKUP(B1686,vlookup!A$2:I$331,2,FALSE),"")</f>
        <v/>
      </c>
      <c r="D1686" s="27" t="str">
        <f>IFERROR(VLOOKUP(B1686,vlookup!A$2:I$331,3,FALSE),"")</f>
        <v/>
      </c>
      <c r="E1686" s="5"/>
      <c r="F1686" s="27" t="str">
        <f>IFERROR(VLOOKUP(E1686,vlookup!D$2:E$331,2,FALSE),"")</f>
        <v/>
      </c>
      <c r="G1686" s="5"/>
      <c r="H1686" s="27" t="str">
        <f t="shared" si="262"/>
        <v/>
      </c>
      <c r="I1686" s="27" t="str">
        <f>IFERROR(VLOOKUP(H1686,vlookup!G$2:I$331,2,FALSE),"")</f>
        <v/>
      </c>
      <c r="J1686" s="27" t="str">
        <f>IFERROR(VLOOKUP(H1686,vlookup!G$2:I$331,3,FALSE),"")</f>
        <v/>
      </c>
      <c r="K1686" s="5"/>
      <c r="L1686" s="6"/>
      <c r="M1686" s="6"/>
      <c r="N1686" s="6"/>
      <c r="O1686" s="6"/>
      <c r="P1686" s="6"/>
      <c r="Q1686" s="14" t="str">
        <f t="shared" si="263"/>
        <v/>
      </c>
      <c r="R1686" s="5"/>
      <c r="S1686" s="6"/>
      <c r="T1686" s="6"/>
      <c r="U1686" s="5"/>
      <c r="V1686" s="45">
        <f t="shared" si="264"/>
        <v>0</v>
      </c>
      <c r="W1686" s="45">
        <f t="shared" si="265"/>
        <v>0</v>
      </c>
      <c r="X1686" s="45" t="e">
        <f t="shared" si="266"/>
        <v>#VALUE!</v>
      </c>
      <c r="Y1686" s="45">
        <f>IFERROR(VALUE(V1686),VLOOKUP(V1686,DayReplace[],2,0))</f>
        <v>0</v>
      </c>
      <c r="Z1686" s="45">
        <f>IF(V1686=0,1,
IF(OR(AND(COUNTIF(Table12[Normal and Leap Years],X1686),AA1686=3,Y1686=30),
AND(COUNTIF(Table9[MM Year],X1686),COUNTIF(Table13[Always 29-Day Months],AA1686),Y1686=30)),Y1686
-1,Y1686))</f>
        <v>1</v>
      </c>
      <c r="AA1686" s="45">
        <f>IFERROR(VALUE(W1686),VLOOKUP(W1686,MonthReplace[],2,0))</f>
        <v>0</v>
      </c>
      <c r="AB1686" s="45" t="e">
        <f>IF(COUNTIF(Table9[MM Year],X1686),VLOOKUP(AA1686,MonthSerial[],VLOOKUP(X1686,Table9[],3,0)+2,0),DATE(X1686,AA1686,0)-AC1686)</f>
        <v>#VALUE!</v>
      </c>
      <c r="AC1686" s="45" t="e">
        <f>IF(COUNTIF(Table9[MM Year],X1686),
VLOOKUP(X1686,Table9[],5,0),
DATE(X1686,1,0))</f>
        <v>#VALUE!</v>
      </c>
      <c r="AD1686" s="46" t="e">
        <f>IF(AA1686=0,DATE(YEAR(AC1686+1),7,16),
IF(V1686=0,IF(COUNTIF(Table9[MM Year],X1686),AC1686+AB1686+Z1686+15-DAY(AC1686+AB1686+Z1686+15)+16,AC1686+AB1686+Z1686-DAY(AC1686+AB1686+Z1686)+16),
IF(COUNTIF(Table9[MM Year],X1686),
IF(AC1686+AB1686+Z1686&lt;VLOOKUP(X1686,Table9[],7,0),AC1686
+AB1686+Z1686+VLOOKUP(X1686,Table9[],4,0),AC1686+AB1686+Z1686),AC1686
+AB1686+Z1686)))</f>
        <v>#VALUE!</v>
      </c>
      <c r="AE1686" s="42"/>
      <c r="AF1686" s="15" t="str">
        <f>IFERROR(IF(COUNTIF(Table9[MM Year],X1686),
IF(AD1686&lt;VLOOKUP(X1686,Table9[],7,0),AD1686
+VLOOKUP(X1686,Table9[],4,0),AD1686),AD1686
),"")</f>
        <v/>
      </c>
      <c r="AG1686" s="5"/>
      <c r="AH1686" s="5"/>
      <c r="AI1686" s="5"/>
      <c r="AJ1686" s="6"/>
      <c r="AK1686" s="6"/>
      <c r="AL1686" s="12" t="str">
        <f t="shared" si="267"/>
        <v/>
      </c>
      <c r="AM1686" s="5"/>
      <c r="AN1686" s="27" t="str">
        <f t="shared" si="268"/>
        <v/>
      </c>
      <c r="AO1686" s="5"/>
      <c r="AP1686" s="5"/>
      <c r="AQ1686" s="6"/>
      <c r="AR1686" s="12" t="str">
        <f t="shared" si="269"/>
        <v/>
      </c>
      <c r="AS1686" s="6"/>
      <c r="AT1686" s="5"/>
      <c r="AU1686" s="53"/>
      <c r="AV1686" s="53"/>
      <c r="AW1686" s="54"/>
      <c r="AX1686" s="15" t="str">
        <f t="shared" si="270"/>
        <v/>
      </c>
      <c r="AY1686" s="5"/>
      <c r="AZ1686" s="27" t="str">
        <f>IFERROR(VLOOKUP(AY1686,vlookup!A$2:I$331,2,FALSE),"")</f>
        <v/>
      </c>
      <c r="BA1686" s="27" t="str">
        <f>IFERROR(VLOOKUP(AY1686,vlookup!A$2:I$331,3,FALSE),"")</f>
        <v/>
      </c>
      <c r="BB1686" s="5"/>
      <c r="BC1686" s="27" t="str">
        <f>IFERROR(VLOOKUP(BB1686,vlookup!D$2:E$331,2,FALSE),"")</f>
        <v/>
      </c>
      <c r="BD1686" s="5"/>
      <c r="BE1686" s="27" t="str">
        <f t="shared" si="271"/>
        <v/>
      </c>
      <c r="BF1686" s="27" t="str">
        <f>IFERROR(VLOOKUP(BE1686,vlookup!G$2:I$331,2,FALSE),"")</f>
        <v/>
      </c>
      <c r="BG1686" s="27" t="str">
        <f>IFERROR(VLOOKUP(BE1686,vlookup!G$2:I$331,3,FALSE),"")</f>
        <v/>
      </c>
      <c r="BH1686" s="5"/>
      <c r="BI1686" s="6"/>
      <c r="BJ1686" s="6"/>
      <c r="BK1686" s="6"/>
      <c r="BL1686" s="6"/>
    </row>
    <row r="1687" spans="1:64">
      <c r="A1687" s="4"/>
      <c r="B1687" s="5"/>
      <c r="C1687" s="27" t="str">
        <f>IFERROR(VLOOKUP(B1687,vlookup!A$2:I$331,2,FALSE),"")</f>
        <v/>
      </c>
      <c r="D1687" s="27" t="str">
        <f>IFERROR(VLOOKUP(B1687,vlookup!A$2:I$331,3,FALSE),"")</f>
        <v/>
      </c>
      <c r="E1687" s="5"/>
      <c r="F1687" s="27" t="str">
        <f>IFERROR(VLOOKUP(E1687,vlookup!D$2:E$331,2,FALSE),"")</f>
        <v/>
      </c>
      <c r="G1687" s="5"/>
      <c r="H1687" s="27" t="str">
        <f t="shared" si="262"/>
        <v/>
      </c>
      <c r="I1687" s="27" t="str">
        <f>IFERROR(VLOOKUP(H1687,vlookup!G$2:I$331,2,FALSE),"")</f>
        <v/>
      </c>
      <c r="J1687" s="27" t="str">
        <f>IFERROR(VLOOKUP(H1687,vlookup!G$2:I$331,3,FALSE),"")</f>
        <v/>
      </c>
      <c r="K1687" s="5"/>
      <c r="L1687" s="6"/>
      <c r="M1687" s="6"/>
      <c r="N1687" s="6"/>
      <c r="O1687" s="6"/>
      <c r="P1687" s="6"/>
      <c r="Q1687" s="14" t="str">
        <f t="shared" si="263"/>
        <v/>
      </c>
      <c r="R1687" s="5"/>
      <c r="S1687" s="6"/>
      <c r="T1687" s="6"/>
      <c r="U1687" s="5"/>
      <c r="V1687" s="45">
        <f t="shared" si="264"/>
        <v>0</v>
      </c>
      <c r="W1687" s="45">
        <f t="shared" si="265"/>
        <v>0</v>
      </c>
      <c r="X1687" s="45" t="e">
        <f t="shared" si="266"/>
        <v>#VALUE!</v>
      </c>
      <c r="Y1687" s="45">
        <f>IFERROR(VALUE(V1687),VLOOKUP(V1687,DayReplace[],2,0))</f>
        <v>0</v>
      </c>
      <c r="Z1687" s="45">
        <f>IF(V1687=0,1,
IF(OR(AND(COUNTIF(Table12[Normal and Leap Years],X1687),AA1687=3,Y1687=30),
AND(COUNTIF(Table9[MM Year],X1687),COUNTIF(Table13[Always 29-Day Months],AA1687),Y1687=30)),Y1687
-1,Y1687))</f>
        <v>1</v>
      </c>
      <c r="AA1687" s="45">
        <f>IFERROR(VALUE(W1687),VLOOKUP(W1687,MonthReplace[],2,0))</f>
        <v>0</v>
      </c>
      <c r="AB1687" s="45" t="e">
        <f>IF(COUNTIF(Table9[MM Year],X1687),VLOOKUP(AA1687,MonthSerial[],VLOOKUP(X1687,Table9[],3,0)+2,0),DATE(X1687,AA1687,0)-AC1687)</f>
        <v>#VALUE!</v>
      </c>
      <c r="AC1687" s="45" t="e">
        <f>IF(COUNTIF(Table9[MM Year],X1687),
VLOOKUP(X1687,Table9[],5,0),
DATE(X1687,1,0))</f>
        <v>#VALUE!</v>
      </c>
      <c r="AD1687" s="46" t="e">
        <f>IF(AA1687=0,DATE(YEAR(AC1687+1),7,16),
IF(V1687=0,IF(COUNTIF(Table9[MM Year],X1687),AC1687+AB1687+Z1687+15-DAY(AC1687+AB1687+Z1687+15)+16,AC1687+AB1687+Z1687-DAY(AC1687+AB1687+Z1687)+16),
IF(COUNTIF(Table9[MM Year],X1687),
IF(AC1687+AB1687+Z1687&lt;VLOOKUP(X1687,Table9[],7,0),AC1687
+AB1687+Z1687+VLOOKUP(X1687,Table9[],4,0),AC1687+AB1687+Z1687),AC1687
+AB1687+Z1687)))</f>
        <v>#VALUE!</v>
      </c>
      <c r="AE1687" s="42"/>
      <c r="AF1687" s="15" t="str">
        <f>IFERROR(IF(COUNTIF(Table9[MM Year],X1687),
IF(AD1687&lt;VLOOKUP(X1687,Table9[],7,0),AD1687
+VLOOKUP(X1687,Table9[],4,0),AD1687),AD1687
),"")</f>
        <v/>
      </c>
      <c r="AG1687" s="5"/>
      <c r="AH1687" s="5"/>
      <c r="AI1687" s="5"/>
      <c r="AJ1687" s="6"/>
      <c r="AK1687" s="6"/>
      <c r="AL1687" s="12" t="str">
        <f t="shared" si="267"/>
        <v/>
      </c>
      <c r="AM1687" s="5"/>
      <c r="AN1687" s="27" t="str">
        <f t="shared" si="268"/>
        <v/>
      </c>
      <c r="AO1687" s="5"/>
      <c r="AP1687" s="5"/>
      <c r="AQ1687" s="6"/>
      <c r="AR1687" s="12" t="str">
        <f t="shared" si="269"/>
        <v/>
      </c>
      <c r="AS1687" s="6"/>
      <c r="AT1687" s="5"/>
      <c r="AU1687" s="53"/>
      <c r="AV1687" s="53"/>
      <c r="AW1687" s="54"/>
      <c r="AX1687" s="15" t="str">
        <f t="shared" si="270"/>
        <v/>
      </c>
      <c r="AY1687" s="5"/>
      <c r="AZ1687" s="27" t="str">
        <f>IFERROR(VLOOKUP(AY1687,vlookup!A$2:I$331,2,FALSE),"")</f>
        <v/>
      </c>
      <c r="BA1687" s="27" t="str">
        <f>IFERROR(VLOOKUP(AY1687,vlookup!A$2:I$331,3,FALSE),"")</f>
        <v/>
      </c>
      <c r="BB1687" s="5"/>
      <c r="BC1687" s="27" t="str">
        <f>IFERROR(VLOOKUP(BB1687,vlookup!D$2:E$331,2,FALSE),"")</f>
        <v/>
      </c>
      <c r="BD1687" s="5"/>
      <c r="BE1687" s="27" t="str">
        <f t="shared" si="271"/>
        <v/>
      </c>
      <c r="BF1687" s="27" t="str">
        <f>IFERROR(VLOOKUP(BE1687,vlookup!G$2:I$331,2,FALSE),"")</f>
        <v/>
      </c>
      <c r="BG1687" s="27" t="str">
        <f>IFERROR(VLOOKUP(BE1687,vlookup!G$2:I$331,3,FALSE),"")</f>
        <v/>
      </c>
      <c r="BH1687" s="5"/>
      <c r="BI1687" s="6"/>
      <c r="BJ1687" s="6"/>
      <c r="BK1687" s="6"/>
      <c r="BL1687" s="6"/>
    </row>
    <row r="1688" spans="1:64">
      <c r="A1688" s="4"/>
      <c r="B1688" s="5"/>
      <c r="C1688" s="27" t="str">
        <f>IFERROR(VLOOKUP(B1688,vlookup!A$2:I$331,2,FALSE),"")</f>
        <v/>
      </c>
      <c r="D1688" s="27" t="str">
        <f>IFERROR(VLOOKUP(B1688,vlookup!A$2:I$331,3,FALSE),"")</f>
        <v/>
      </c>
      <c r="E1688" s="5"/>
      <c r="F1688" s="27" t="str">
        <f>IFERROR(VLOOKUP(E1688,vlookup!D$2:E$331,2,FALSE),"")</f>
        <v/>
      </c>
      <c r="G1688" s="5"/>
      <c r="H1688" s="27" t="str">
        <f t="shared" si="262"/>
        <v/>
      </c>
      <c r="I1688" s="27" t="str">
        <f>IFERROR(VLOOKUP(H1688,vlookup!G$2:I$331,2,FALSE),"")</f>
        <v/>
      </c>
      <c r="J1688" s="27" t="str">
        <f>IFERROR(VLOOKUP(H1688,vlookup!G$2:I$331,3,FALSE),"")</f>
        <v/>
      </c>
      <c r="K1688" s="5"/>
      <c r="L1688" s="6"/>
      <c r="M1688" s="6"/>
      <c r="N1688" s="6"/>
      <c r="O1688" s="6"/>
      <c r="P1688" s="6"/>
      <c r="Q1688" s="14" t="str">
        <f t="shared" si="263"/>
        <v/>
      </c>
      <c r="R1688" s="5"/>
      <c r="S1688" s="6"/>
      <c r="T1688" s="6"/>
      <c r="U1688" s="5"/>
      <c r="V1688" s="45">
        <f t="shared" si="264"/>
        <v>0</v>
      </c>
      <c r="W1688" s="45">
        <f t="shared" si="265"/>
        <v>0</v>
      </c>
      <c r="X1688" s="45" t="e">
        <f t="shared" si="266"/>
        <v>#VALUE!</v>
      </c>
      <c r="Y1688" s="45">
        <f>IFERROR(VALUE(V1688),VLOOKUP(V1688,DayReplace[],2,0))</f>
        <v>0</v>
      </c>
      <c r="Z1688" s="45">
        <f>IF(V1688=0,1,
IF(OR(AND(COUNTIF(Table12[Normal and Leap Years],X1688),AA1688=3,Y1688=30),
AND(COUNTIF(Table9[MM Year],X1688),COUNTIF(Table13[Always 29-Day Months],AA1688),Y1688=30)),Y1688
-1,Y1688))</f>
        <v>1</v>
      </c>
      <c r="AA1688" s="45">
        <f>IFERROR(VALUE(W1688),VLOOKUP(W1688,MonthReplace[],2,0))</f>
        <v>0</v>
      </c>
      <c r="AB1688" s="45" t="e">
        <f>IF(COUNTIF(Table9[MM Year],X1688),VLOOKUP(AA1688,MonthSerial[],VLOOKUP(X1688,Table9[],3,0)+2,0),DATE(X1688,AA1688,0)-AC1688)</f>
        <v>#VALUE!</v>
      </c>
      <c r="AC1688" s="45" t="e">
        <f>IF(COUNTIF(Table9[MM Year],X1688),
VLOOKUP(X1688,Table9[],5,0),
DATE(X1688,1,0))</f>
        <v>#VALUE!</v>
      </c>
      <c r="AD1688" s="46" t="e">
        <f>IF(AA1688=0,DATE(YEAR(AC1688+1),7,16),
IF(V1688=0,IF(COUNTIF(Table9[MM Year],X1688),AC1688+AB1688+Z1688+15-DAY(AC1688+AB1688+Z1688+15)+16,AC1688+AB1688+Z1688-DAY(AC1688+AB1688+Z1688)+16),
IF(COUNTIF(Table9[MM Year],X1688),
IF(AC1688+AB1688+Z1688&lt;VLOOKUP(X1688,Table9[],7,0),AC1688
+AB1688+Z1688+VLOOKUP(X1688,Table9[],4,0),AC1688+AB1688+Z1688),AC1688
+AB1688+Z1688)))</f>
        <v>#VALUE!</v>
      </c>
      <c r="AE1688" s="42"/>
      <c r="AF1688" s="15" t="str">
        <f>IFERROR(IF(COUNTIF(Table9[MM Year],X1688),
IF(AD1688&lt;VLOOKUP(X1688,Table9[],7,0),AD1688
+VLOOKUP(X1688,Table9[],4,0),AD1688),AD1688
),"")</f>
        <v/>
      </c>
      <c r="AG1688" s="5"/>
      <c r="AH1688" s="5"/>
      <c r="AI1688" s="5"/>
      <c r="AJ1688" s="6"/>
      <c r="AK1688" s="6"/>
      <c r="AL1688" s="12" t="str">
        <f t="shared" si="267"/>
        <v/>
      </c>
      <c r="AM1688" s="5"/>
      <c r="AN1688" s="27" t="str">
        <f t="shared" si="268"/>
        <v/>
      </c>
      <c r="AO1688" s="5"/>
      <c r="AP1688" s="5"/>
      <c r="AQ1688" s="6"/>
      <c r="AR1688" s="12" t="str">
        <f t="shared" si="269"/>
        <v/>
      </c>
      <c r="AS1688" s="6"/>
      <c r="AT1688" s="5"/>
      <c r="AU1688" s="53"/>
      <c r="AV1688" s="53"/>
      <c r="AW1688" s="54"/>
      <c r="AX1688" s="15" t="str">
        <f t="shared" si="270"/>
        <v/>
      </c>
      <c r="AY1688" s="5"/>
      <c r="AZ1688" s="27" t="str">
        <f>IFERROR(VLOOKUP(AY1688,vlookup!A$2:I$331,2,FALSE),"")</f>
        <v/>
      </c>
      <c r="BA1688" s="27" t="str">
        <f>IFERROR(VLOOKUP(AY1688,vlookup!A$2:I$331,3,FALSE),"")</f>
        <v/>
      </c>
      <c r="BB1688" s="5"/>
      <c r="BC1688" s="27" t="str">
        <f>IFERROR(VLOOKUP(BB1688,vlookup!D$2:E$331,2,FALSE),"")</f>
        <v/>
      </c>
      <c r="BD1688" s="5"/>
      <c r="BE1688" s="27" t="str">
        <f t="shared" si="271"/>
        <v/>
      </c>
      <c r="BF1688" s="27" t="str">
        <f>IFERROR(VLOOKUP(BE1688,vlookup!G$2:I$331,2,FALSE),"")</f>
        <v/>
      </c>
      <c r="BG1688" s="27" t="str">
        <f>IFERROR(VLOOKUP(BE1688,vlookup!G$2:I$331,3,FALSE),"")</f>
        <v/>
      </c>
      <c r="BH1688" s="5"/>
      <c r="BI1688" s="6"/>
      <c r="BJ1688" s="6"/>
      <c r="BK1688" s="6"/>
      <c r="BL1688" s="6"/>
    </row>
    <row r="1689" spans="1:64">
      <c r="A1689" s="4"/>
      <c r="B1689" s="5"/>
      <c r="C1689" s="27" t="str">
        <f>IFERROR(VLOOKUP(B1689,vlookup!A$2:I$331,2,FALSE),"")</f>
        <v/>
      </c>
      <c r="D1689" s="27" t="str">
        <f>IFERROR(VLOOKUP(B1689,vlookup!A$2:I$331,3,FALSE),"")</f>
        <v/>
      </c>
      <c r="E1689" s="5"/>
      <c r="F1689" s="27" t="str">
        <f>IFERROR(VLOOKUP(E1689,vlookup!D$2:E$331,2,FALSE),"")</f>
        <v/>
      </c>
      <c r="G1689" s="5"/>
      <c r="H1689" s="27" t="str">
        <f t="shared" si="262"/>
        <v/>
      </c>
      <c r="I1689" s="27" t="str">
        <f>IFERROR(VLOOKUP(H1689,vlookup!G$2:I$331,2,FALSE),"")</f>
        <v/>
      </c>
      <c r="J1689" s="27" t="str">
        <f>IFERROR(VLOOKUP(H1689,vlookup!G$2:I$331,3,FALSE),"")</f>
        <v/>
      </c>
      <c r="K1689" s="5"/>
      <c r="L1689" s="6"/>
      <c r="M1689" s="6"/>
      <c r="N1689" s="6"/>
      <c r="O1689" s="6"/>
      <c r="P1689" s="6"/>
      <c r="Q1689" s="14" t="str">
        <f t="shared" si="263"/>
        <v/>
      </c>
      <c r="R1689" s="5"/>
      <c r="S1689" s="6"/>
      <c r="T1689" s="6"/>
      <c r="U1689" s="5"/>
      <c r="V1689" s="45">
        <f t="shared" si="264"/>
        <v>0</v>
      </c>
      <c r="W1689" s="45">
        <f t="shared" si="265"/>
        <v>0</v>
      </c>
      <c r="X1689" s="45" t="e">
        <f t="shared" si="266"/>
        <v>#VALUE!</v>
      </c>
      <c r="Y1689" s="45">
        <f>IFERROR(VALUE(V1689),VLOOKUP(V1689,DayReplace[],2,0))</f>
        <v>0</v>
      </c>
      <c r="Z1689" s="45">
        <f>IF(V1689=0,1,
IF(OR(AND(COUNTIF(Table12[Normal and Leap Years],X1689),AA1689=3,Y1689=30),
AND(COUNTIF(Table9[MM Year],X1689),COUNTIF(Table13[Always 29-Day Months],AA1689),Y1689=30)),Y1689
-1,Y1689))</f>
        <v>1</v>
      </c>
      <c r="AA1689" s="45">
        <f>IFERROR(VALUE(W1689),VLOOKUP(W1689,MonthReplace[],2,0))</f>
        <v>0</v>
      </c>
      <c r="AB1689" s="45" t="e">
        <f>IF(COUNTIF(Table9[MM Year],X1689),VLOOKUP(AA1689,MonthSerial[],VLOOKUP(X1689,Table9[],3,0)+2,0),DATE(X1689,AA1689,0)-AC1689)</f>
        <v>#VALUE!</v>
      </c>
      <c r="AC1689" s="45" t="e">
        <f>IF(COUNTIF(Table9[MM Year],X1689),
VLOOKUP(X1689,Table9[],5,0),
DATE(X1689,1,0))</f>
        <v>#VALUE!</v>
      </c>
      <c r="AD1689" s="46" t="e">
        <f>IF(AA1689=0,DATE(YEAR(AC1689+1),7,16),
IF(V1689=0,IF(COUNTIF(Table9[MM Year],X1689),AC1689+AB1689+Z1689+15-DAY(AC1689+AB1689+Z1689+15)+16,AC1689+AB1689+Z1689-DAY(AC1689+AB1689+Z1689)+16),
IF(COUNTIF(Table9[MM Year],X1689),
IF(AC1689+AB1689+Z1689&lt;VLOOKUP(X1689,Table9[],7,0),AC1689
+AB1689+Z1689+VLOOKUP(X1689,Table9[],4,0),AC1689+AB1689+Z1689),AC1689
+AB1689+Z1689)))</f>
        <v>#VALUE!</v>
      </c>
      <c r="AE1689" s="42"/>
      <c r="AF1689" s="15" t="str">
        <f>IFERROR(IF(COUNTIF(Table9[MM Year],X1689),
IF(AD1689&lt;VLOOKUP(X1689,Table9[],7,0),AD1689
+VLOOKUP(X1689,Table9[],4,0),AD1689),AD1689
),"")</f>
        <v/>
      </c>
      <c r="AG1689" s="5"/>
      <c r="AH1689" s="5"/>
      <c r="AI1689" s="5"/>
      <c r="AJ1689" s="6"/>
      <c r="AK1689" s="6"/>
      <c r="AL1689" s="12" t="str">
        <f t="shared" si="267"/>
        <v/>
      </c>
      <c r="AM1689" s="5"/>
      <c r="AN1689" s="27" t="str">
        <f t="shared" si="268"/>
        <v/>
      </c>
      <c r="AO1689" s="5"/>
      <c r="AP1689" s="5"/>
      <c r="AQ1689" s="6"/>
      <c r="AR1689" s="12" t="str">
        <f t="shared" si="269"/>
        <v/>
      </c>
      <c r="AS1689" s="6"/>
      <c r="AT1689" s="5"/>
      <c r="AU1689" s="53"/>
      <c r="AV1689" s="53"/>
      <c r="AW1689" s="54"/>
      <c r="AX1689" s="15" t="str">
        <f t="shared" si="270"/>
        <v/>
      </c>
      <c r="AY1689" s="5"/>
      <c r="AZ1689" s="27" t="str">
        <f>IFERROR(VLOOKUP(AY1689,vlookup!A$2:I$331,2,FALSE),"")</f>
        <v/>
      </c>
      <c r="BA1689" s="27" t="str">
        <f>IFERROR(VLOOKUP(AY1689,vlookup!A$2:I$331,3,FALSE),"")</f>
        <v/>
      </c>
      <c r="BB1689" s="5"/>
      <c r="BC1689" s="27" t="str">
        <f>IFERROR(VLOOKUP(BB1689,vlookup!D$2:E$331,2,FALSE),"")</f>
        <v/>
      </c>
      <c r="BD1689" s="5"/>
      <c r="BE1689" s="27" t="str">
        <f t="shared" si="271"/>
        <v/>
      </c>
      <c r="BF1689" s="27" t="str">
        <f>IFERROR(VLOOKUP(BE1689,vlookup!G$2:I$331,2,FALSE),"")</f>
        <v/>
      </c>
      <c r="BG1689" s="27" t="str">
        <f>IFERROR(VLOOKUP(BE1689,vlookup!G$2:I$331,3,FALSE),"")</f>
        <v/>
      </c>
      <c r="BH1689" s="5"/>
      <c r="BI1689" s="6"/>
      <c r="BJ1689" s="6"/>
      <c r="BK1689" s="6"/>
      <c r="BL1689" s="6"/>
    </row>
    <row r="1690" spans="1:64">
      <c r="A1690" s="4"/>
      <c r="B1690" s="5"/>
      <c r="C1690" s="27" t="str">
        <f>IFERROR(VLOOKUP(B1690,vlookup!A$2:I$331,2,FALSE),"")</f>
        <v/>
      </c>
      <c r="D1690" s="27" t="str">
        <f>IFERROR(VLOOKUP(B1690,vlookup!A$2:I$331,3,FALSE),"")</f>
        <v/>
      </c>
      <c r="E1690" s="5"/>
      <c r="F1690" s="27" t="str">
        <f>IFERROR(VLOOKUP(E1690,vlookup!D$2:E$331,2,FALSE),"")</f>
        <v/>
      </c>
      <c r="G1690" s="5"/>
      <c r="H1690" s="27" t="str">
        <f t="shared" si="262"/>
        <v/>
      </c>
      <c r="I1690" s="27" t="str">
        <f>IFERROR(VLOOKUP(H1690,vlookup!G$2:I$331,2,FALSE),"")</f>
        <v/>
      </c>
      <c r="J1690" s="27" t="str">
        <f>IFERROR(VLOOKUP(H1690,vlookup!G$2:I$331,3,FALSE),"")</f>
        <v/>
      </c>
      <c r="K1690" s="5"/>
      <c r="L1690" s="6"/>
      <c r="M1690" s="6"/>
      <c r="N1690" s="6"/>
      <c r="O1690" s="6"/>
      <c r="P1690" s="6"/>
      <c r="Q1690" s="14" t="str">
        <f t="shared" si="263"/>
        <v/>
      </c>
      <c r="R1690" s="5"/>
      <c r="S1690" s="6"/>
      <c r="T1690" s="6"/>
      <c r="U1690" s="5"/>
      <c r="V1690" s="45">
        <f t="shared" si="264"/>
        <v>0</v>
      </c>
      <c r="W1690" s="45">
        <f t="shared" si="265"/>
        <v>0</v>
      </c>
      <c r="X1690" s="45" t="e">
        <f t="shared" si="266"/>
        <v>#VALUE!</v>
      </c>
      <c r="Y1690" s="45">
        <f>IFERROR(VALUE(V1690),VLOOKUP(V1690,DayReplace[],2,0))</f>
        <v>0</v>
      </c>
      <c r="Z1690" s="45">
        <f>IF(V1690=0,1,
IF(OR(AND(COUNTIF(Table12[Normal and Leap Years],X1690),AA1690=3,Y1690=30),
AND(COUNTIF(Table9[MM Year],X1690),COUNTIF(Table13[Always 29-Day Months],AA1690),Y1690=30)),Y1690
-1,Y1690))</f>
        <v>1</v>
      </c>
      <c r="AA1690" s="45">
        <f>IFERROR(VALUE(W1690),VLOOKUP(W1690,MonthReplace[],2,0))</f>
        <v>0</v>
      </c>
      <c r="AB1690" s="45" t="e">
        <f>IF(COUNTIF(Table9[MM Year],X1690),VLOOKUP(AA1690,MonthSerial[],VLOOKUP(X1690,Table9[],3,0)+2,0),DATE(X1690,AA1690,0)-AC1690)</f>
        <v>#VALUE!</v>
      </c>
      <c r="AC1690" s="45" t="e">
        <f>IF(COUNTIF(Table9[MM Year],X1690),
VLOOKUP(X1690,Table9[],5,0),
DATE(X1690,1,0))</f>
        <v>#VALUE!</v>
      </c>
      <c r="AD1690" s="46" t="e">
        <f>IF(AA1690=0,DATE(YEAR(AC1690+1),7,16),
IF(V1690=0,IF(COUNTIF(Table9[MM Year],X1690),AC1690+AB1690+Z1690+15-DAY(AC1690+AB1690+Z1690+15)+16,AC1690+AB1690+Z1690-DAY(AC1690+AB1690+Z1690)+16),
IF(COUNTIF(Table9[MM Year],X1690),
IF(AC1690+AB1690+Z1690&lt;VLOOKUP(X1690,Table9[],7,0),AC1690
+AB1690+Z1690+VLOOKUP(X1690,Table9[],4,0),AC1690+AB1690+Z1690),AC1690
+AB1690+Z1690)))</f>
        <v>#VALUE!</v>
      </c>
      <c r="AE1690" s="42"/>
      <c r="AF1690" s="15" t="str">
        <f>IFERROR(IF(COUNTIF(Table9[MM Year],X1690),
IF(AD1690&lt;VLOOKUP(X1690,Table9[],7,0),AD1690
+VLOOKUP(X1690,Table9[],4,0),AD1690),AD1690
),"")</f>
        <v/>
      </c>
      <c r="AG1690" s="5"/>
      <c r="AH1690" s="5"/>
      <c r="AI1690" s="5"/>
      <c r="AJ1690" s="6"/>
      <c r="AK1690" s="6"/>
      <c r="AL1690" s="12" t="str">
        <f t="shared" si="267"/>
        <v/>
      </c>
      <c r="AM1690" s="5"/>
      <c r="AN1690" s="27" t="str">
        <f t="shared" si="268"/>
        <v/>
      </c>
      <c r="AO1690" s="5"/>
      <c r="AP1690" s="5"/>
      <c r="AQ1690" s="6"/>
      <c r="AR1690" s="12" t="str">
        <f t="shared" si="269"/>
        <v/>
      </c>
      <c r="AS1690" s="6"/>
      <c r="AT1690" s="5"/>
      <c r="AU1690" s="53"/>
      <c r="AV1690" s="53"/>
      <c r="AW1690" s="54"/>
      <c r="AX1690" s="15" t="str">
        <f t="shared" si="270"/>
        <v/>
      </c>
      <c r="AY1690" s="5"/>
      <c r="AZ1690" s="27" t="str">
        <f>IFERROR(VLOOKUP(AY1690,vlookup!A$2:I$331,2,FALSE),"")</f>
        <v/>
      </c>
      <c r="BA1690" s="27" t="str">
        <f>IFERROR(VLOOKUP(AY1690,vlookup!A$2:I$331,3,FALSE),"")</f>
        <v/>
      </c>
      <c r="BB1690" s="5"/>
      <c r="BC1690" s="27" t="str">
        <f>IFERROR(VLOOKUP(BB1690,vlookup!D$2:E$331,2,FALSE),"")</f>
        <v/>
      </c>
      <c r="BD1690" s="5"/>
      <c r="BE1690" s="27" t="str">
        <f t="shared" si="271"/>
        <v/>
      </c>
      <c r="BF1690" s="27" t="str">
        <f>IFERROR(VLOOKUP(BE1690,vlookup!G$2:I$331,2,FALSE),"")</f>
        <v/>
      </c>
      <c r="BG1690" s="27" t="str">
        <f>IFERROR(VLOOKUP(BE1690,vlookup!G$2:I$331,3,FALSE),"")</f>
        <v/>
      </c>
      <c r="BH1690" s="5"/>
      <c r="BI1690" s="6"/>
      <c r="BJ1690" s="6"/>
      <c r="BK1690" s="6"/>
      <c r="BL1690" s="6"/>
    </row>
    <row r="1691" spans="1:64">
      <c r="A1691" s="4"/>
      <c r="B1691" s="5"/>
      <c r="C1691" s="27" t="str">
        <f>IFERROR(VLOOKUP(B1691,vlookup!A$2:I$331,2,FALSE),"")</f>
        <v/>
      </c>
      <c r="D1691" s="27" t="str">
        <f>IFERROR(VLOOKUP(B1691,vlookup!A$2:I$331,3,FALSE),"")</f>
        <v/>
      </c>
      <c r="E1691" s="5"/>
      <c r="F1691" s="27" t="str">
        <f>IFERROR(VLOOKUP(E1691,vlookup!D$2:E$331,2,FALSE),"")</f>
        <v/>
      </c>
      <c r="G1691" s="5"/>
      <c r="H1691" s="27" t="str">
        <f t="shared" si="262"/>
        <v/>
      </c>
      <c r="I1691" s="27" t="str">
        <f>IFERROR(VLOOKUP(H1691,vlookup!G$2:I$331,2,FALSE),"")</f>
        <v/>
      </c>
      <c r="J1691" s="27" t="str">
        <f>IFERROR(VLOOKUP(H1691,vlookup!G$2:I$331,3,FALSE),"")</f>
        <v/>
      </c>
      <c r="K1691" s="5"/>
      <c r="L1691" s="6"/>
      <c r="M1691" s="6"/>
      <c r="N1691" s="6"/>
      <c r="O1691" s="6"/>
      <c r="P1691" s="6"/>
      <c r="Q1691" s="14" t="str">
        <f t="shared" si="263"/>
        <v/>
      </c>
      <c r="R1691" s="5"/>
      <c r="S1691" s="6"/>
      <c r="T1691" s="6"/>
      <c r="U1691" s="5"/>
      <c r="V1691" s="45">
        <f t="shared" si="264"/>
        <v>0</v>
      </c>
      <c r="W1691" s="45">
        <f t="shared" si="265"/>
        <v>0</v>
      </c>
      <c r="X1691" s="45" t="e">
        <f t="shared" si="266"/>
        <v>#VALUE!</v>
      </c>
      <c r="Y1691" s="45">
        <f>IFERROR(VALUE(V1691),VLOOKUP(V1691,DayReplace[],2,0))</f>
        <v>0</v>
      </c>
      <c r="Z1691" s="45">
        <f>IF(V1691=0,1,
IF(OR(AND(COUNTIF(Table12[Normal and Leap Years],X1691),AA1691=3,Y1691=30),
AND(COUNTIF(Table9[MM Year],X1691),COUNTIF(Table13[Always 29-Day Months],AA1691),Y1691=30)),Y1691
-1,Y1691))</f>
        <v>1</v>
      </c>
      <c r="AA1691" s="45">
        <f>IFERROR(VALUE(W1691),VLOOKUP(W1691,MonthReplace[],2,0))</f>
        <v>0</v>
      </c>
      <c r="AB1691" s="45" t="e">
        <f>IF(COUNTIF(Table9[MM Year],X1691),VLOOKUP(AA1691,MonthSerial[],VLOOKUP(X1691,Table9[],3,0)+2,0),DATE(X1691,AA1691,0)-AC1691)</f>
        <v>#VALUE!</v>
      </c>
      <c r="AC1691" s="45" t="e">
        <f>IF(COUNTIF(Table9[MM Year],X1691),
VLOOKUP(X1691,Table9[],5,0),
DATE(X1691,1,0))</f>
        <v>#VALUE!</v>
      </c>
      <c r="AD1691" s="46" t="e">
        <f>IF(AA1691=0,DATE(YEAR(AC1691+1),7,16),
IF(V1691=0,IF(COUNTIF(Table9[MM Year],X1691),AC1691+AB1691+Z1691+15-DAY(AC1691+AB1691+Z1691+15)+16,AC1691+AB1691+Z1691-DAY(AC1691+AB1691+Z1691)+16),
IF(COUNTIF(Table9[MM Year],X1691),
IF(AC1691+AB1691+Z1691&lt;VLOOKUP(X1691,Table9[],7,0),AC1691
+AB1691+Z1691+VLOOKUP(X1691,Table9[],4,0),AC1691+AB1691+Z1691),AC1691
+AB1691+Z1691)))</f>
        <v>#VALUE!</v>
      </c>
      <c r="AE1691" s="42"/>
      <c r="AF1691" s="15" t="str">
        <f>IFERROR(IF(COUNTIF(Table9[MM Year],X1691),
IF(AD1691&lt;VLOOKUP(X1691,Table9[],7,0),AD1691
+VLOOKUP(X1691,Table9[],4,0),AD1691),AD1691
),"")</f>
        <v/>
      </c>
      <c r="AG1691" s="5"/>
      <c r="AH1691" s="5"/>
      <c r="AI1691" s="5"/>
      <c r="AJ1691" s="6"/>
      <c r="AK1691" s="6"/>
      <c r="AL1691" s="12" t="str">
        <f t="shared" si="267"/>
        <v/>
      </c>
      <c r="AM1691" s="5"/>
      <c r="AN1691" s="27" t="str">
        <f t="shared" si="268"/>
        <v/>
      </c>
      <c r="AO1691" s="5"/>
      <c r="AP1691" s="5"/>
      <c r="AQ1691" s="6"/>
      <c r="AR1691" s="12" t="str">
        <f t="shared" si="269"/>
        <v/>
      </c>
      <c r="AS1691" s="6"/>
      <c r="AT1691" s="5"/>
      <c r="AU1691" s="53"/>
      <c r="AV1691" s="53"/>
      <c r="AW1691" s="54"/>
      <c r="AX1691" s="15" t="str">
        <f t="shared" si="270"/>
        <v/>
      </c>
      <c r="AY1691" s="5"/>
      <c r="AZ1691" s="27" t="str">
        <f>IFERROR(VLOOKUP(AY1691,vlookup!A$2:I$331,2,FALSE),"")</f>
        <v/>
      </c>
      <c r="BA1691" s="27" t="str">
        <f>IFERROR(VLOOKUP(AY1691,vlookup!A$2:I$331,3,FALSE),"")</f>
        <v/>
      </c>
      <c r="BB1691" s="5"/>
      <c r="BC1691" s="27" t="str">
        <f>IFERROR(VLOOKUP(BB1691,vlookup!D$2:E$331,2,FALSE),"")</f>
        <v/>
      </c>
      <c r="BD1691" s="5"/>
      <c r="BE1691" s="27" t="str">
        <f t="shared" si="271"/>
        <v/>
      </c>
      <c r="BF1691" s="27" t="str">
        <f>IFERROR(VLOOKUP(BE1691,vlookup!G$2:I$331,2,FALSE),"")</f>
        <v/>
      </c>
      <c r="BG1691" s="27" t="str">
        <f>IFERROR(VLOOKUP(BE1691,vlookup!G$2:I$331,3,FALSE),"")</f>
        <v/>
      </c>
      <c r="BH1691" s="5"/>
      <c r="BI1691" s="6"/>
      <c r="BJ1691" s="6"/>
      <c r="BK1691" s="6"/>
      <c r="BL1691" s="6"/>
    </row>
    <row r="1692" spans="1:64">
      <c r="A1692" s="4"/>
      <c r="B1692" s="5"/>
      <c r="C1692" s="27" t="str">
        <f>IFERROR(VLOOKUP(B1692,vlookup!A$2:I$331,2,FALSE),"")</f>
        <v/>
      </c>
      <c r="D1692" s="27" t="str">
        <f>IFERROR(VLOOKUP(B1692,vlookup!A$2:I$331,3,FALSE),"")</f>
        <v/>
      </c>
      <c r="E1692" s="5"/>
      <c r="F1692" s="27" t="str">
        <f>IFERROR(VLOOKUP(E1692,vlookup!D$2:E$331,2,FALSE),"")</f>
        <v/>
      </c>
      <c r="G1692" s="5"/>
      <c r="H1692" s="27" t="str">
        <f t="shared" si="262"/>
        <v/>
      </c>
      <c r="I1692" s="27" t="str">
        <f>IFERROR(VLOOKUP(H1692,vlookup!G$2:I$331,2,FALSE),"")</f>
        <v/>
      </c>
      <c r="J1692" s="27" t="str">
        <f>IFERROR(VLOOKUP(H1692,vlookup!G$2:I$331,3,FALSE),"")</f>
        <v/>
      </c>
      <c r="K1692" s="5"/>
      <c r="L1692" s="6"/>
      <c r="M1692" s="6"/>
      <c r="N1692" s="6"/>
      <c r="O1692" s="6"/>
      <c r="P1692" s="6"/>
      <c r="Q1692" s="14" t="str">
        <f t="shared" si="263"/>
        <v/>
      </c>
      <c r="R1692" s="5"/>
      <c r="S1692" s="6"/>
      <c r="T1692" s="6"/>
      <c r="U1692" s="5"/>
      <c r="V1692" s="45">
        <f t="shared" si="264"/>
        <v>0</v>
      </c>
      <c r="W1692" s="45">
        <f t="shared" si="265"/>
        <v>0</v>
      </c>
      <c r="X1692" s="45" t="e">
        <f t="shared" si="266"/>
        <v>#VALUE!</v>
      </c>
      <c r="Y1692" s="45">
        <f>IFERROR(VALUE(V1692),VLOOKUP(V1692,DayReplace[],2,0))</f>
        <v>0</v>
      </c>
      <c r="Z1692" s="45">
        <f>IF(V1692=0,1,
IF(OR(AND(COUNTIF(Table12[Normal and Leap Years],X1692),AA1692=3,Y1692=30),
AND(COUNTIF(Table9[MM Year],X1692),COUNTIF(Table13[Always 29-Day Months],AA1692),Y1692=30)),Y1692
-1,Y1692))</f>
        <v>1</v>
      </c>
      <c r="AA1692" s="45">
        <f>IFERROR(VALUE(W1692),VLOOKUP(W1692,MonthReplace[],2,0))</f>
        <v>0</v>
      </c>
      <c r="AB1692" s="45" t="e">
        <f>IF(COUNTIF(Table9[MM Year],X1692),VLOOKUP(AA1692,MonthSerial[],VLOOKUP(X1692,Table9[],3,0)+2,0),DATE(X1692,AA1692,0)-AC1692)</f>
        <v>#VALUE!</v>
      </c>
      <c r="AC1692" s="45" t="e">
        <f>IF(COUNTIF(Table9[MM Year],X1692),
VLOOKUP(X1692,Table9[],5,0),
DATE(X1692,1,0))</f>
        <v>#VALUE!</v>
      </c>
      <c r="AD1692" s="46" t="e">
        <f>IF(AA1692=0,DATE(YEAR(AC1692+1),7,16),
IF(V1692=0,IF(COUNTIF(Table9[MM Year],X1692),AC1692+AB1692+Z1692+15-DAY(AC1692+AB1692+Z1692+15)+16,AC1692+AB1692+Z1692-DAY(AC1692+AB1692+Z1692)+16),
IF(COUNTIF(Table9[MM Year],X1692),
IF(AC1692+AB1692+Z1692&lt;VLOOKUP(X1692,Table9[],7,0),AC1692
+AB1692+Z1692+VLOOKUP(X1692,Table9[],4,0),AC1692+AB1692+Z1692),AC1692
+AB1692+Z1692)))</f>
        <v>#VALUE!</v>
      </c>
      <c r="AE1692" s="42"/>
      <c r="AF1692" s="15" t="str">
        <f>IFERROR(IF(COUNTIF(Table9[MM Year],X1692),
IF(AD1692&lt;VLOOKUP(X1692,Table9[],7,0),AD1692
+VLOOKUP(X1692,Table9[],4,0),AD1692),AD1692
),"")</f>
        <v/>
      </c>
      <c r="AG1692" s="5"/>
      <c r="AH1692" s="5"/>
      <c r="AI1692" s="5"/>
      <c r="AJ1692" s="6"/>
      <c r="AK1692" s="6"/>
      <c r="AL1692" s="12" t="str">
        <f t="shared" si="267"/>
        <v/>
      </c>
      <c r="AM1692" s="5"/>
      <c r="AN1692" s="27" t="str">
        <f t="shared" si="268"/>
        <v/>
      </c>
      <c r="AO1692" s="5"/>
      <c r="AP1692" s="5"/>
      <c r="AQ1692" s="6"/>
      <c r="AR1692" s="12" t="str">
        <f t="shared" si="269"/>
        <v/>
      </c>
      <c r="AS1692" s="6"/>
      <c r="AT1692" s="5"/>
      <c r="AU1692" s="53"/>
      <c r="AV1692" s="53"/>
      <c r="AW1692" s="54"/>
      <c r="AX1692" s="15" t="str">
        <f t="shared" si="270"/>
        <v/>
      </c>
      <c r="AY1692" s="5"/>
      <c r="AZ1692" s="27" t="str">
        <f>IFERROR(VLOOKUP(AY1692,vlookup!A$2:I$331,2,FALSE),"")</f>
        <v/>
      </c>
      <c r="BA1692" s="27" t="str">
        <f>IFERROR(VLOOKUP(AY1692,vlookup!A$2:I$331,3,FALSE),"")</f>
        <v/>
      </c>
      <c r="BB1692" s="5"/>
      <c r="BC1692" s="27" t="str">
        <f>IFERROR(VLOOKUP(BB1692,vlookup!D$2:E$331,2,FALSE),"")</f>
        <v/>
      </c>
      <c r="BD1692" s="5"/>
      <c r="BE1692" s="27" t="str">
        <f t="shared" si="271"/>
        <v/>
      </c>
      <c r="BF1692" s="27" t="str">
        <f>IFERROR(VLOOKUP(BE1692,vlookup!G$2:I$331,2,FALSE),"")</f>
        <v/>
      </c>
      <c r="BG1692" s="27" t="str">
        <f>IFERROR(VLOOKUP(BE1692,vlookup!G$2:I$331,3,FALSE),"")</f>
        <v/>
      </c>
      <c r="BH1692" s="5"/>
      <c r="BI1692" s="6"/>
      <c r="BJ1692" s="6"/>
      <c r="BK1692" s="6"/>
      <c r="BL1692" s="6"/>
    </row>
    <row r="1693" spans="1:64">
      <c r="A1693" s="4"/>
      <c r="B1693" s="5"/>
      <c r="C1693" s="27" t="str">
        <f>IFERROR(VLOOKUP(B1693,vlookup!A$2:I$331,2,FALSE),"")</f>
        <v/>
      </c>
      <c r="D1693" s="27" t="str">
        <f>IFERROR(VLOOKUP(B1693,vlookup!A$2:I$331,3,FALSE),"")</f>
        <v/>
      </c>
      <c r="E1693" s="5"/>
      <c r="F1693" s="27" t="str">
        <f>IFERROR(VLOOKUP(E1693,vlookup!D$2:E$331,2,FALSE),"")</f>
        <v/>
      </c>
      <c r="G1693" s="5"/>
      <c r="H1693" s="27" t="str">
        <f t="shared" si="262"/>
        <v/>
      </c>
      <c r="I1693" s="27" t="str">
        <f>IFERROR(VLOOKUP(H1693,vlookup!G$2:I$331,2,FALSE),"")</f>
        <v/>
      </c>
      <c r="J1693" s="27" t="str">
        <f>IFERROR(VLOOKUP(H1693,vlookup!G$2:I$331,3,FALSE),"")</f>
        <v/>
      </c>
      <c r="K1693" s="5"/>
      <c r="L1693" s="6"/>
      <c r="M1693" s="6"/>
      <c r="N1693" s="6"/>
      <c r="O1693" s="6"/>
      <c r="P1693" s="6"/>
      <c r="Q1693" s="14" t="str">
        <f t="shared" si="263"/>
        <v/>
      </c>
      <c r="R1693" s="5"/>
      <c r="S1693" s="6"/>
      <c r="T1693" s="6"/>
      <c r="U1693" s="5"/>
      <c r="V1693" s="45">
        <f t="shared" si="264"/>
        <v>0</v>
      </c>
      <c r="W1693" s="45">
        <f t="shared" si="265"/>
        <v>0</v>
      </c>
      <c r="X1693" s="45" t="e">
        <f t="shared" si="266"/>
        <v>#VALUE!</v>
      </c>
      <c r="Y1693" s="45">
        <f>IFERROR(VALUE(V1693),VLOOKUP(V1693,DayReplace[],2,0))</f>
        <v>0</v>
      </c>
      <c r="Z1693" s="45">
        <f>IF(V1693=0,1,
IF(OR(AND(COUNTIF(Table12[Normal and Leap Years],X1693),AA1693=3,Y1693=30),
AND(COUNTIF(Table9[MM Year],X1693),COUNTIF(Table13[Always 29-Day Months],AA1693),Y1693=30)),Y1693
-1,Y1693))</f>
        <v>1</v>
      </c>
      <c r="AA1693" s="45">
        <f>IFERROR(VALUE(W1693),VLOOKUP(W1693,MonthReplace[],2,0))</f>
        <v>0</v>
      </c>
      <c r="AB1693" s="45" t="e">
        <f>IF(COUNTIF(Table9[MM Year],X1693),VLOOKUP(AA1693,MonthSerial[],VLOOKUP(X1693,Table9[],3,0)+2,0),DATE(X1693,AA1693,0)-AC1693)</f>
        <v>#VALUE!</v>
      </c>
      <c r="AC1693" s="45" t="e">
        <f>IF(COUNTIF(Table9[MM Year],X1693),
VLOOKUP(X1693,Table9[],5,0),
DATE(X1693,1,0))</f>
        <v>#VALUE!</v>
      </c>
      <c r="AD1693" s="46" t="e">
        <f>IF(AA1693=0,DATE(YEAR(AC1693+1),7,16),
IF(V1693=0,IF(COUNTIF(Table9[MM Year],X1693),AC1693+AB1693+Z1693+15-DAY(AC1693+AB1693+Z1693+15)+16,AC1693+AB1693+Z1693-DAY(AC1693+AB1693+Z1693)+16),
IF(COUNTIF(Table9[MM Year],X1693),
IF(AC1693+AB1693+Z1693&lt;VLOOKUP(X1693,Table9[],7,0),AC1693
+AB1693+Z1693+VLOOKUP(X1693,Table9[],4,0),AC1693+AB1693+Z1693),AC1693
+AB1693+Z1693)))</f>
        <v>#VALUE!</v>
      </c>
      <c r="AE1693" s="42"/>
      <c r="AF1693" s="15" t="str">
        <f>IFERROR(IF(COUNTIF(Table9[MM Year],X1693),
IF(AD1693&lt;VLOOKUP(X1693,Table9[],7,0),AD1693
+VLOOKUP(X1693,Table9[],4,0),AD1693),AD1693
),"")</f>
        <v/>
      </c>
      <c r="AG1693" s="5"/>
      <c r="AH1693" s="5"/>
      <c r="AI1693" s="5"/>
      <c r="AJ1693" s="6"/>
      <c r="AK1693" s="6"/>
      <c r="AL1693" s="12" t="str">
        <f t="shared" si="267"/>
        <v/>
      </c>
      <c r="AM1693" s="5"/>
      <c r="AN1693" s="27" t="str">
        <f t="shared" si="268"/>
        <v/>
      </c>
      <c r="AO1693" s="5"/>
      <c r="AP1693" s="5"/>
      <c r="AQ1693" s="6"/>
      <c r="AR1693" s="12" t="str">
        <f t="shared" si="269"/>
        <v/>
      </c>
      <c r="AS1693" s="6"/>
      <c r="AT1693" s="5"/>
      <c r="AU1693" s="53"/>
      <c r="AV1693" s="53"/>
      <c r="AW1693" s="54"/>
      <c r="AX1693" s="15" t="str">
        <f t="shared" si="270"/>
        <v/>
      </c>
      <c r="AY1693" s="5"/>
      <c r="AZ1693" s="27" t="str">
        <f>IFERROR(VLOOKUP(AY1693,vlookup!A$2:I$331,2,FALSE),"")</f>
        <v/>
      </c>
      <c r="BA1693" s="27" t="str">
        <f>IFERROR(VLOOKUP(AY1693,vlookup!A$2:I$331,3,FALSE),"")</f>
        <v/>
      </c>
      <c r="BB1693" s="5"/>
      <c r="BC1693" s="27" t="str">
        <f>IFERROR(VLOOKUP(BB1693,vlookup!D$2:E$331,2,FALSE),"")</f>
        <v/>
      </c>
      <c r="BD1693" s="5"/>
      <c r="BE1693" s="27" t="str">
        <f t="shared" si="271"/>
        <v/>
      </c>
      <c r="BF1693" s="27" t="str">
        <f>IFERROR(VLOOKUP(BE1693,vlookup!G$2:I$331,2,FALSE),"")</f>
        <v/>
      </c>
      <c r="BG1693" s="27" t="str">
        <f>IFERROR(VLOOKUP(BE1693,vlookup!G$2:I$331,3,FALSE),"")</f>
        <v/>
      </c>
      <c r="BH1693" s="5"/>
      <c r="BI1693" s="6"/>
      <c r="BJ1693" s="6"/>
      <c r="BK1693" s="6"/>
      <c r="BL1693" s="6"/>
    </row>
    <row r="1694" spans="1:64">
      <c r="A1694" s="4"/>
      <c r="B1694" s="5"/>
      <c r="C1694" s="27" t="str">
        <f>IFERROR(VLOOKUP(B1694,vlookup!A$2:I$331,2,FALSE),"")</f>
        <v/>
      </c>
      <c r="D1694" s="27" t="str">
        <f>IFERROR(VLOOKUP(B1694,vlookup!A$2:I$331,3,FALSE),"")</f>
        <v/>
      </c>
      <c r="E1694" s="5"/>
      <c r="F1694" s="27" t="str">
        <f>IFERROR(VLOOKUP(E1694,vlookup!D$2:E$331,2,FALSE),"")</f>
        <v/>
      </c>
      <c r="G1694" s="5"/>
      <c r="H1694" s="27" t="str">
        <f t="shared" si="262"/>
        <v/>
      </c>
      <c r="I1694" s="27" t="str">
        <f>IFERROR(VLOOKUP(H1694,vlookup!G$2:I$331,2,FALSE),"")</f>
        <v/>
      </c>
      <c r="J1694" s="27" t="str">
        <f>IFERROR(VLOOKUP(H1694,vlookup!G$2:I$331,3,FALSE),"")</f>
        <v/>
      </c>
      <c r="K1694" s="5"/>
      <c r="L1694" s="6"/>
      <c r="M1694" s="6"/>
      <c r="N1694" s="6"/>
      <c r="O1694" s="6"/>
      <c r="P1694" s="6"/>
      <c r="Q1694" s="14" t="str">
        <f t="shared" si="263"/>
        <v/>
      </c>
      <c r="R1694" s="5"/>
      <c r="S1694" s="6"/>
      <c r="T1694" s="6"/>
      <c r="U1694" s="5"/>
      <c r="V1694" s="45">
        <f t="shared" si="264"/>
        <v>0</v>
      </c>
      <c r="W1694" s="45">
        <f t="shared" si="265"/>
        <v>0</v>
      </c>
      <c r="X1694" s="45" t="e">
        <f t="shared" si="266"/>
        <v>#VALUE!</v>
      </c>
      <c r="Y1694" s="45">
        <f>IFERROR(VALUE(V1694),VLOOKUP(V1694,DayReplace[],2,0))</f>
        <v>0</v>
      </c>
      <c r="Z1694" s="45">
        <f>IF(V1694=0,1,
IF(OR(AND(COUNTIF(Table12[Normal and Leap Years],X1694),AA1694=3,Y1694=30),
AND(COUNTIF(Table9[MM Year],X1694),COUNTIF(Table13[Always 29-Day Months],AA1694),Y1694=30)),Y1694
-1,Y1694))</f>
        <v>1</v>
      </c>
      <c r="AA1694" s="45">
        <f>IFERROR(VALUE(W1694),VLOOKUP(W1694,MonthReplace[],2,0))</f>
        <v>0</v>
      </c>
      <c r="AB1694" s="45" t="e">
        <f>IF(COUNTIF(Table9[MM Year],X1694),VLOOKUP(AA1694,MonthSerial[],VLOOKUP(X1694,Table9[],3,0)+2,0),DATE(X1694,AA1694,0)-AC1694)</f>
        <v>#VALUE!</v>
      </c>
      <c r="AC1694" s="45" t="e">
        <f>IF(COUNTIF(Table9[MM Year],X1694),
VLOOKUP(X1694,Table9[],5,0),
DATE(X1694,1,0))</f>
        <v>#VALUE!</v>
      </c>
      <c r="AD1694" s="46" t="e">
        <f>IF(AA1694=0,DATE(YEAR(AC1694+1),7,16),
IF(V1694=0,IF(COUNTIF(Table9[MM Year],X1694),AC1694+AB1694+Z1694+15-DAY(AC1694+AB1694+Z1694+15)+16,AC1694+AB1694+Z1694-DAY(AC1694+AB1694+Z1694)+16),
IF(COUNTIF(Table9[MM Year],X1694),
IF(AC1694+AB1694+Z1694&lt;VLOOKUP(X1694,Table9[],7,0),AC1694
+AB1694+Z1694+VLOOKUP(X1694,Table9[],4,0),AC1694+AB1694+Z1694),AC1694
+AB1694+Z1694)))</f>
        <v>#VALUE!</v>
      </c>
      <c r="AE1694" s="42"/>
      <c r="AF1694" s="15" t="str">
        <f>IFERROR(IF(COUNTIF(Table9[MM Year],X1694),
IF(AD1694&lt;VLOOKUP(X1694,Table9[],7,0),AD1694
+VLOOKUP(X1694,Table9[],4,0),AD1694),AD1694
),"")</f>
        <v/>
      </c>
      <c r="AG1694" s="5"/>
      <c r="AH1694" s="5"/>
      <c r="AI1694" s="5"/>
      <c r="AJ1694" s="6"/>
      <c r="AK1694" s="6"/>
      <c r="AL1694" s="12" t="str">
        <f t="shared" si="267"/>
        <v/>
      </c>
      <c r="AM1694" s="5"/>
      <c r="AN1694" s="27" t="str">
        <f t="shared" si="268"/>
        <v/>
      </c>
      <c r="AO1694" s="5"/>
      <c r="AP1694" s="5"/>
      <c r="AQ1694" s="6"/>
      <c r="AR1694" s="12" t="str">
        <f t="shared" si="269"/>
        <v/>
      </c>
      <c r="AS1694" s="6"/>
      <c r="AT1694" s="5"/>
      <c r="AU1694" s="53"/>
      <c r="AV1694" s="53"/>
      <c r="AW1694" s="54"/>
      <c r="AX1694" s="15" t="str">
        <f t="shared" si="270"/>
        <v/>
      </c>
      <c r="AY1694" s="5"/>
      <c r="AZ1694" s="27" t="str">
        <f>IFERROR(VLOOKUP(AY1694,vlookup!A$2:I$331,2,FALSE),"")</f>
        <v/>
      </c>
      <c r="BA1694" s="27" t="str">
        <f>IFERROR(VLOOKUP(AY1694,vlookup!A$2:I$331,3,FALSE),"")</f>
        <v/>
      </c>
      <c r="BB1694" s="5"/>
      <c r="BC1694" s="27" t="str">
        <f>IFERROR(VLOOKUP(BB1694,vlookup!D$2:E$331,2,FALSE),"")</f>
        <v/>
      </c>
      <c r="BD1694" s="5"/>
      <c r="BE1694" s="27" t="str">
        <f t="shared" si="271"/>
        <v/>
      </c>
      <c r="BF1694" s="27" t="str">
        <f>IFERROR(VLOOKUP(BE1694,vlookup!G$2:I$331,2,FALSE),"")</f>
        <v/>
      </c>
      <c r="BG1694" s="27" t="str">
        <f>IFERROR(VLOOKUP(BE1694,vlookup!G$2:I$331,3,FALSE),"")</f>
        <v/>
      </c>
      <c r="BH1694" s="5"/>
      <c r="BI1694" s="6"/>
      <c r="BJ1694" s="6"/>
      <c r="BK1694" s="6"/>
      <c r="BL1694" s="6"/>
    </row>
    <row r="1695" spans="1:64">
      <c r="A1695" s="4"/>
      <c r="B1695" s="5"/>
      <c r="C1695" s="27" t="str">
        <f>IFERROR(VLOOKUP(B1695,vlookup!A$2:I$331,2,FALSE),"")</f>
        <v/>
      </c>
      <c r="D1695" s="27" t="str">
        <f>IFERROR(VLOOKUP(B1695,vlookup!A$2:I$331,3,FALSE),"")</f>
        <v/>
      </c>
      <c r="E1695" s="5"/>
      <c r="F1695" s="27" t="str">
        <f>IFERROR(VLOOKUP(E1695,vlookup!D$2:E$331,2,FALSE),"")</f>
        <v/>
      </c>
      <c r="G1695" s="5"/>
      <c r="H1695" s="27" t="str">
        <f t="shared" si="262"/>
        <v/>
      </c>
      <c r="I1695" s="27" t="str">
        <f>IFERROR(VLOOKUP(H1695,vlookup!G$2:I$331,2,FALSE),"")</f>
        <v/>
      </c>
      <c r="J1695" s="27" t="str">
        <f>IFERROR(VLOOKUP(H1695,vlookup!G$2:I$331,3,FALSE),"")</f>
        <v/>
      </c>
      <c r="K1695" s="5"/>
      <c r="L1695" s="6"/>
      <c r="M1695" s="6"/>
      <c r="N1695" s="6"/>
      <c r="O1695" s="6"/>
      <c r="P1695" s="6"/>
      <c r="Q1695" s="14" t="str">
        <f t="shared" si="263"/>
        <v/>
      </c>
      <c r="R1695" s="5"/>
      <c r="S1695" s="6"/>
      <c r="T1695" s="6"/>
      <c r="U1695" s="5"/>
      <c r="V1695" s="45">
        <f t="shared" si="264"/>
        <v>0</v>
      </c>
      <c r="W1695" s="45">
        <f t="shared" si="265"/>
        <v>0</v>
      </c>
      <c r="X1695" s="45" t="e">
        <f t="shared" si="266"/>
        <v>#VALUE!</v>
      </c>
      <c r="Y1695" s="45">
        <f>IFERROR(VALUE(V1695),VLOOKUP(V1695,DayReplace[],2,0))</f>
        <v>0</v>
      </c>
      <c r="Z1695" s="45">
        <f>IF(V1695=0,1,
IF(OR(AND(COUNTIF(Table12[Normal and Leap Years],X1695),AA1695=3,Y1695=30),
AND(COUNTIF(Table9[MM Year],X1695),COUNTIF(Table13[Always 29-Day Months],AA1695),Y1695=30)),Y1695
-1,Y1695))</f>
        <v>1</v>
      </c>
      <c r="AA1695" s="45">
        <f>IFERROR(VALUE(W1695),VLOOKUP(W1695,MonthReplace[],2,0))</f>
        <v>0</v>
      </c>
      <c r="AB1695" s="45" t="e">
        <f>IF(COUNTIF(Table9[MM Year],X1695),VLOOKUP(AA1695,MonthSerial[],VLOOKUP(X1695,Table9[],3,0)+2,0),DATE(X1695,AA1695,0)-AC1695)</f>
        <v>#VALUE!</v>
      </c>
      <c r="AC1695" s="45" t="e">
        <f>IF(COUNTIF(Table9[MM Year],X1695),
VLOOKUP(X1695,Table9[],5,0),
DATE(X1695,1,0))</f>
        <v>#VALUE!</v>
      </c>
      <c r="AD1695" s="46" t="e">
        <f>IF(AA1695=0,DATE(YEAR(AC1695+1),7,16),
IF(V1695=0,IF(COUNTIF(Table9[MM Year],X1695),AC1695+AB1695+Z1695+15-DAY(AC1695+AB1695+Z1695+15)+16,AC1695+AB1695+Z1695-DAY(AC1695+AB1695+Z1695)+16),
IF(COUNTIF(Table9[MM Year],X1695),
IF(AC1695+AB1695+Z1695&lt;VLOOKUP(X1695,Table9[],7,0),AC1695
+AB1695+Z1695+VLOOKUP(X1695,Table9[],4,0),AC1695+AB1695+Z1695),AC1695
+AB1695+Z1695)))</f>
        <v>#VALUE!</v>
      </c>
      <c r="AE1695" s="42"/>
      <c r="AF1695" s="15" t="str">
        <f>IFERROR(IF(COUNTIF(Table9[MM Year],X1695),
IF(AD1695&lt;VLOOKUP(X1695,Table9[],7,0),AD1695
+VLOOKUP(X1695,Table9[],4,0),AD1695),AD1695
),"")</f>
        <v/>
      </c>
      <c r="AG1695" s="5"/>
      <c r="AH1695" s="5"/>
      <c r="AI1695" s="5"/>
      <c r="AJ1695" s="6"/>
      <c r="AK1695" s="6"/>
      <c r="AL1695" s="12" t="str">
        <f t="shared" si="267"/>
        <v/>
      </c>
      <c r="AM1695" s="5"/>
      <c r="AN1695" s="27" t="str">
        <f t="shared" si="268"/>
        <v/>
      </c>
      <c r="AO1695" s="5"/>
      <c r="AP1695" s="5"/>
      <c r="AQ1695" s="6"/>
      <c r="AR1695" s="12" t="str">
        <f t="shared" si="269"/>
        <v/>
      </c>
      <c r="AS1695" s="6"/>
      <c r="AT1695" s="5"/>
      <c r="AU1695" s="53"/>
      <c r="AV1695" s="53"/>
      <c r="AW1695" s="54"/>
      <c r="AX1695" s="15" t="str">
        <f t="shared" si="270"/>
        <v/>
      </c>
      <c r="AY1695" s="5"/>
      <c r="AZ1695" s="27" t="str">
        <f>IFERROR(VLOOKUP(AY1695,vlookup!A$2:I$331,2,FALSE),"")</f>
        <v/>
      </c>
      <c r="BA1695" s="27" t="str">
        <f>IFERROR(VLOOKUP(AY1695,vlookup!A$2:I$331,3,FALSE),"")</f>
        <v/>
      </c>
      <c r="BB1695" s="5"/>
      <c r="BC1695" s="27" t="str">
        <f>IFERROR(VLOOKUP(BB1695,vlookup!D$2:E$331,2,FALSE),"")</f>
        <v/>
      </c>
      <c r="BD1695" s="5"/>
      <c r="BE1695" s="27" t="str">
        <f t="shared" si="271"/>
        <v/>
      </c>
      <c r="BF1695" s="27" t="str">
        <f>IFERROR(VLOOKUP(BE1695,vlookup!G$2:I$331,2,FALSE),"")</f>
        <v/>
      </c>
      <c r="BG1695" s="27" t="str">
        <f>IFERROR(VLOOKUP(BE1695,vlookup!G$2:I$331,3,FALSE),"")</f>
        <v/>
      </c>
      <c r="BH1695" s="5"/>
      <c r="BI1695" s="6"/>
      <c r="BJ1695" s="6"/>
      <c r="BK1695" s="6"/>
      <c r="BL1695" s="6"/>
    </row>
    <row r="1696" spans="1:64">
      <c r="A1696" s="4"/>
      <c r="B1696" s="5"/>
      <c r="C1696" s="27" t="str">
        <f>IFERROR(VLOOKUP(B1696,vlookup!A$2:I$331,2,FALSE),"")</f>
        <v/>
      </c>
      <c r="D1696" s="27" t="str">
        <f>IFERROR(VLOOKUP(B1696,vlookup!A$2:I$331,3,FALSE),"")</f>
        <v/>
      </c>
      <c r="E1696" s="5"/>
      <c r="F1696" s="27" t="str">
        <f>IFERROR(VLOOKUP(E1696,vlookup!D$2:E$331,2,FALSE),"")</f>
        <v/>
      </c>
      <c r="G1696" s="5"/>
      <c r="H1696" s="27" t="str">
        <f t="shared" si="262"/>
        <v/>
      </c>
      <c r="I1696" s="27" t="str">
        <f>IFERROR(VLOOKUP(H1696,vlookup!G$2:I$331,2,FALSE),"")</f>
        <v/>
      </c>
      <c r="J1696" s="27" t="str">
        <f>IFERROR(VLOOKUP(H1696,vlookup!G$2:I$331,3,FALSE),"")</f>
        <v/>
      </c>
      <c r="K1696" s="5"/>
      <c r="L1696" s="6"/>
      <c r="M1696" s="6"/>
      <c r="N1696" s="6"/>
      <c r="O1696" s="6"/>
      <c r="P1696" s="6"/>
      <c r="Q1696" s="14" t="str">
        <f t="shared" si="263"/>
        <v/>
      </c>
      <c r="R1696" s="5"/>
      <c r="S1696" s="6"/>
      <c r="T1696" s="6"/>
      <c r="U1696" s="5"/>
      <c r="V1696" s="45">
        <f t="shared" si="264"/>
        <v>0</v>
      </c>
      <c r="W1696" s="45">
        <f t="shared" si="265"/>
        <v>0</v>
      </c>
      <c r="X1696" s="45" t="e">
        <f t="shared" si="266"/>
        <v>#VALUE!</v>
      </c>
      <c r="Y1696" s="45">
        <f>IFERROR(VALUE(V1696),VLOOKUP(V1696,DayReplace[],2,0))</f>
        <v>0</v>
      </c>
      <c r="Z1696" s="45">
        <f>IF(V1696=0,1,
IF(OR(AND(COUNTIF(Table12[Normal and Leap Years],X1696),AA1696=3,Y1696=30),
AND(COUNTIF(Table9[MM Year],X1696),COUNTIF(Table13[Always 29-Day Months],AA1696),Y1696=30)),Y1696
-1,Y1696))</f>
        <v>1</v>
      </c>
      <c r="AA1696" s="45">
        <f>IFERROR(VALUE(W1696),VLOOKUP(W1696,MonthReplace[],2,0))</f>
        <v>0</v>
      </c>
      <c r="AB1696" s="45" t="e">
        <f>IF(COUNTIF(Table9[MM Year],X1696),VLOOKUP(AA1696,MonthSerial[],VLOOKUP(X1696,Table9[],3,0)+2,0),DATE(X1696,AA1696,0)-AC1696)</f>
        <v>#VALUE!</v>
      </c>
      <c r="AC1696" s="45" t="e">
        <f>IF(COUNTIF(Table9[MM Year],X1696),
VLOOKUP(X1696,Table9[],5,0),
DATE(X1696,1,0))</f>
        <v>#VALUE!</v>
      </c>
      <c r="AD1696" s="46" t="e">
        <f>IF(AA1696=0,DATE(YEAR(AC1696+1),7,16),
IF(V1696=0,IF(COUNTIF(Table9[MM Year],X1696),AC1696+AB1696+Z1696+15-DAY(AC1696+AB1696+Z1696+15)+16,AC1696+AB1696+Z1696-DAY(AC1696+AB1696+Z1696)+16),
IF(COUNTIF(Table9[MM Year],X1696),
IF(AC1696+AB1696+Z1696&lt;VLOOKUP(X1696,Table9[],7,0),AC1696
+AB1696+Z1696+VLOOKUP(X1696,Table9[],4,0),AC1696+AB1696+Z1696),AC1696
+AB1696+Z1696)))</f>
        <v>#VALUE!</v>
      </c>
      <c r="AE1696" s="42"/>
      <c r="AF1696" s="15" t="str">
        <f>IFERROR(IF(COUNTIF(Table9[MM Year],X1696),
IF(AD1696&lt;VLOOKUP(X1696,Table9[],7,0),AD1696
+VLOOKUP(X1696,Table9[],4,0),AD1696),AD1696
),"")</f>
        <v/>
      </c>
      <c r="AG1696" s="5"/>
      <c r="AH1696" s="5"/>
      <c r="AI1696" s="5"/>
      <c r="AJ1696" s="6"/>
      <c r="AK1696" s="6"/>
      <c r="AL1696" s="12" t="str">
        <f t="shared" si="267"/>
        <v/>
      </c>
      <c r="AM1696" s="5"/>
      <c r="AN1696" s="27" t="str">
        <f t="shared" si="268"/>
        <v/>
      </c>
      <c r="AO1696" s="5"/>
      <c r="AP1696" s="5"/>
      <c r="AQ1696" s="6"/>
      <c r="AR1696" s="12" t="str">
        <f t="shared" si="269"/>
        <v/>
      </c>
      <c r="AS1696" s="6"/>
      <c r="AT1696" s="5"/>
      <c r="AU1696" s="53"/>
      <c r="AV1696" s="53"/>
      <c r="AW1696" s="54"/>
      <c r="AX1696" s="15" t="str">
        <f t="shared" si="270"/>
        <v/>
      </c>
      <c r="AY1696" s="5"/>
      <c r="AZ1696" s="27" t="str">
        <f>IFERROR(VLOOKUP(AY1696,vlookup!A$2:I$331,2,FALSE),"")</f>
        <v/>
      </c>
      <c r="BA1696" s="27" t="str">
        <f>IFERROR(VLOOKUP(AY1696,vlookup!A$2:I$331,3,FALSE),"")</f>
        <v/>
      </c>
      <c r="BB1696" s="5"/>
      <c r="BC1696" s="27" t="str">
        <f>IFERROR(VLOOKUP(BB1696,vlookup!D$2:E$331,2,FALSE),"")</f>
        <v/>
      </c>
      <c r="BD1696" s="5"/>
      <c r="BE1696" s="27" t="str">
        <f t="shared" si="271"/>
        <v/>
      </c>
      <c r="BF1696" s="27" t="str">
        <f>IFERROR(VLOOKUP(BE1696,vlookup!G$2:I$331,2,FALSE),"")</f>
        <v/>
      </c>
      <c r="BG1696" s="27" t="str">
        <f>IFERROR(VLOOKUP(BE1696,vlookup!G$2:I$331,3,FALSE),"")</f>
        <v/>
      </c>
      <c r="BH1696" s="5"/>
      <c r="BI1696" s="6"/>
      <c r="BJ1696" s="6"/>
      <c r="BK1696" s="6"/>
      <c r="BL1696" s="6"/>
    </row>
    <row r="1697" spans="1:64">
      <c r="A1697" s="4"/>
      <c r="B1697" s="5"/>
      <c r="C1697" s="27" t="str">
        <f>IFERROR(VLOOKUP(B1697,vlookup!A$2:I$331,2,FALSE),"")</f>
        <v/>
      </c>
      <c r="D1697" s="27" t="str">
        <f>IFERROR(VLOOKUP(B1697,vlookup!A$2:I$331,3,FALSE),"")</f>
        <v/>
      </c>
      <c r="E1697" s="5"/>
      <c r="F1697" s="27" t="str">
        <f>IFERROR(VLOOKUP(E1697,vlookup!D$2:E$331,2,FALSE),"")</f>
        <v/>
      </c>
      <c r="G1697" s="5"/>
      <c r="H1697" s="27" t="str">
        <f t="shared" si="262"/>
        <v/>
      </c>
      <c r="I1697" s="27" t="str">
        <f>IFERROR(VLOOKUP(H1697,vlookup!G$2:I$331,2,FALSE),"")</f>
        <v/>
      </c>
      <c r="J1697" s="27" t="str">
        <f>IFERROR(VLOOKUP(H1697,vlookup!G$2:I$331,3,FALSE),"")</f>
        <v/>
      </c>
      <c r="K1697" s="5"/>
      <c r="L1697" s="6"/>
      <c r="M1697" s="6"/>
      <c r="N1697" s="6"/>
      <c r="O1697" s="6"/>
      <c r="P1697" s="6"/>
      <c r="Q1697" s="14" t="str">
        <f t="shared" si="263"/>
        <v/>
      </c>
      <c r="R1697" s="5"/>
      <c r="S1697" s="6"/>
      <c r="T1697" s="6"/>
      <c r="U1697" s="5"/>
      <c r="V1697" s="45">
        <f t="shared" si="264"/>
        <v>0</v>
      </c>
      <c r="W1697" s="45">
        <f t="shared" si="265"/>
        <v>0</v>
      </c>
      <c r="X1697" s="45" t="e">
        <f t="shared" si="266"/>
        <v>#VALUE!</v>
      </c>
      <c r="Y1697" s="45">
        <f>IFERROR(VALUE(V1697),VLOOKUP(V1697,DayReplace[],2,0))</f>
        <v>0</v>
      </c>
      <c r="Z1697" s="45">
        <f>IF(V1697=0,1,
IF(OR(AND(COUNTIF(Table12[Normal and Leap Years],X1697),AA1697=3,Y1697=30),
AND(COUNTIF(Table9[MM Year],X1697),COUNTIF(Table13[Always 29-Day Months],AA1697),Y1697=30)),Y1697
-1,Y1697))</f>
        <v>1</v>
      </c>
      <c r="AA1697" s="45">
        <f>IFERROR(VALUE(W1697),VLOOKUP(W1697,MonthReplace[],2,0))</f>
        <v>0</v>
      </c>
      <c r="AB1697" s="45" t="e">
        <f>IF(COUNTIF(Table9[MM Year],X1697),VLOOKUP(AA1697,MonthSerial[],VLOOKUP(X1697,Table9[],3,0)+2,0),DATE(X1697,AA1697,0)-AC1697)</f>
        <v>#VALUE!</v>
      </c>
      <c r="AC1697" s="45" t="e">
        <f>IF(COUNTIF(Table9[MM Year],X1697),
VLOOKUP(X1697,Table9[],5,0),
DATE(X1697,1,0))</f>
        <v>#VALUE!</v>
      </c>
      <c r="AD1697" s="46" t="e">
        <f>IF(AA1697=0,DATE(YEAR(AC1697+1),7,16),
IF(V1697=0,IF(COUNTIF(Table9[MM Year],X1697),AC1697+AB1697+Z1697+15-DAY(AC1697+AB1697+Z1697+15)+16,AC1697+AB1697+Z1697-DAY(AC1697+AB1697+Z1697)+16),
IF(COUNTIF(Table9[MM Year],X1697),
IF(AC1697+AB1697+Z1697&lt;VLOOKUP(X1697,Table9[],7,0),AC1697
+AB1697+Z1697+VLOOKUP(X1697,Table9[],4,0),AC1697+AB1697+Z1697),AC1697
+AB1697+Z1697)))</f>
        <v>#VALUE!</v>
      </c>
      <c r="AE1697" s="42"/>
      <c r="AF1697" s="15" t="str">
        <f>IFERROR(IF(COUNTIF(Table9[MM Year],X1697),
IF(AD1697&lt;VLOOKUP(X1697,Table9[],7,0),AD1697
+VLOOKUP(X1697,Table9[],4,0),AD1697),AD1697
),"")</f>
        <v/>
      </c>
      <c r="AG1697" s="5"/>
      <c r="AH1697" s="5"/>
      <c r="AI1697" s="5"/>
      <c r="AJ1697" s="6"/>
      <c r="AK1697" s="6"/>
      <c r="AL1697" s="12" t="str">
        <f t="shared" si="267"/>
        <v/>
      </c>
      <c r="AM1697" s="5"/>
      <c r="AN1697" s="27" t="str">
        <f t="shared" si="268"/>
        <v/>
      </c>
      <c r="AO1697" s="5"/>
      <c r="AP1697" s="5"/>
      <c r="AQ1697" s="6"/>
      <c r="AR1697" s="12" t="str">
        <f t="shared" si="269"/>
        <v/>
      </c>
      <c r="AS1697" s="6"/>
      <c r="AT1697" s="5"/>
      <c r="AU1697" s="53"/>
      <c r="AV1697" s="53"/>
      <c r="AW1697" s="54"/>
      <c r="AX1697" s="15" t="str">
        <f t="shared" si="270"/>
        <v/>
      </c>
      <c r="AY1697" s="5"/>
      <c r="AZ1697" s="27" t="str">
        <f>IFERROR(VLOOKUP(AY1697,vlookup!A$2:I$331,2,FALSE),"")</f>
        <v/>
      </c>
      <c r="BA1697" s="27" t="str">
        <f>IFERROR(VLOOKUP(AY1697,vlookup!A$2:I$331,3,FALSE),"")</f>
        <v/>
      </c>
      <c r="BB1697" s="5"/>
      <c r="BC1697" s="27" t="str">
        <f>IFERROR(VLOOKUP(BB1697,vlookup!D$2:E$331,2,FALSE),"")</f>
        <v/>
      </c>
      <c r="BD1697" s="5"/>
      <c r="BE1697" s="27" t="str">
        <f t="shared" si="271"/>
        <v/>
      </c>
      <c r="BF1697" s="27" t="str">
        <f>IFERROR(VLOOKUP(BE1697,vlookup!G$2:I$331,2,FALSE),"")</f>
        <v/>
      </c>
      <c r="BG1697" s="27" t="str">
        <f>IFERROR(VLOOKUP(BE1697,vlookup!G$2:I$331,3,FALSE),"")</f>
        <v/>
      </c>
      <c r="BH1697" s="5"/>
      <c r="BI1697" s="6"/>
      <c r="BJ1697" s="6"/>
      <c r="BK1697" s="6"/>
      <c r="BL1697" s="6"/>
    </row>
    <row r="1698" spans="1:64">
      <c r="A1698" s="4"/>
      <c r="B1698" s="5"/>
      <c r="C1698" s="27" t="str">
        <f>IFERROR(VLOOKUP(B1698,vlookup!A$2:I$331,2,FALSE),"")</f>
        <v/>
      </c>
      <c r="D1698" s="27" t="str">
        <f>IFERROR(VLOOKUP(B1698,vlookup!A$2:I$331,3,FALSE),"")</f>
        <v/>
      </c>
      <c r="E1698" s="5"/>
      <c r="F1698" s="27" t="str">
        <f>IFERROR(VLOOKUP(E1698,vlookup!D$2:E$331,2,FALSE),"")</f>
        <v/>
      </c>
      <c r="G1698" s="5"/>
      <c r="H1698" s="27" t="str">
        <f t="shared" si="262"/>
        <v/>
      </c>
      <c r="I1698" s="27" t="str">
        <f>IFERROR(VLOOKUP(H1698,vlookup!G$2:I$331,2,FALSE),"")</f>
        <v/>
      </c>
      <c r="J1698" s="27" t="str">
        <f>IFERROR(VLOOKUP(H1698,vlookup!G$2:I$331,3,FALSE),"")</f>
        <v/>
      </c>
      <c r="K1698" s="5"/>
      <c r="L1698" s="6"/>
      <c r="M1698" s="6"/>
      <c r="N1698" s="6"/>
      <c r="O1698" s="6"/>
      <c r="P1698" s="6"/>
      <c r="Q1698" s="14" t="str">
        <f t="shared" si="263"/>
        <v/>
      </c>
      <c r="R1698" s="5"/>
      <c r="S1698" s="6"/>
      <c r="T1698" s="6"/>
      <c r="U1698" s="5"/>
      <c r="V1698" s="45">
        <f t="shared" si="264"/>
        <v>0</v>
      </c>
      <c r="W1698" s="45">
        <f t="shared" si="265"/>
        <v>0</v>
      </c>
      <c r="X1698" s="45" t="e">
        <f t="shared" si="266"/>
        <v>#VALUE!</v>
      </c>
      <c r="Y1698" s="45">
        <f>IFERROR(VALUE(V1698),VLOOKUP(V1698,DayReplace[],2,0))</f>
        <v>0</v>
      </c>
      <c r="Z1698" s="45">
        <f>IF(V1698=0,1,
IF(OR(AND(COUNTIF(Table12[Normal and Leap Years],X1698),AA1698=3,Y1698=30),
AND(COUNTIF(Table9[MM Year],X1698),COUNTIF(Table13[Always 29-Day Months],AA1698),Y1698=30)),Y1698
-1,Y1698))</f>
        <v>1</v>
      </c>
      <c r="AA1698" s="45">
        <f>IFERROR(VALUE(W1698),VLOOKUP(W1698,MonthReplace[],2,0))</f>
        <v>0</v>
      </c>
      <c r="AB1698" s="45" t="e">
        <f>IF(COUNTIF(Table9[MM Year],X1698),VLOOKUP(AA1698,MonthSerial[],VLOOKUP(X1698,Table9[],3,0)+2,0),DATE(X1698,AA1698,0)-AC1698)</f>
        <v>#VALUE!</v>
      </c>
      <c r="AC1698" s="45" t="e">
        <f>IF(COUNTIF(Table9[MM Year],X1698),
VLOOKUP(X1698,Table9[],5,0),
DATE(X1698,1,0))</f>
        <v>#VALUE!</v>
      </c>
      <c r="AD1698" s="46" t="e">
        <f>IF(AA1698=0,DATE(YEAR(AC1698+1),7,16),
IF(V1698=0,IF(COUNTIF(Table9[MM Year],X1698),AC1698+AB1698+Z1698+15-DAY(AC1698+AB1698+Z1698+15)+16,AC1698+AB1698+Z1698-DAY(AC1698+AB1698+Z1698)+16),
IF(COUNTIF(Table9[MM Year],X1698),
IF(AC1698+AB1698+Z1698&lt;VLOOKUP(X1698,Table9[],7,0),AC1698
+AB1698+Z1698+VLOOKUP(X1698,Table9[],4,0),AC1698+AB1698+Z1698),AC1698
+AB1698+Z1698)))</f>
        <v>#VALUE!</v>
      </c>
      <c r="AE1698" s="42"/>
      <c r="AF1698" s="15" t="str">
        <f>IFERROR(IF(COUNTIF(Table9[MM Year],X1698),
IF(AD1698&lt;VLOOKUP(X1698,Table9[],7,0),AD1698
+VLOOKUP(X1698,Table9[],4,0),AD1698),AD1698
),"")</f>
        <v/>
      </c>
      <c r="AG1698" s="5"/>
      <c r="AH1698" s="5"/>
      <c r="AI1698" s="5"/>
      <c r="AJ1698" s="6"/>
      <c r="AK1698" s="6"/>
      <c r="AL1698" s="12" t="str">
        <f t="shared" si="267"/>
        <v/>
      </c>
      <c r="AM1698" s="5"/>
      <c r="AN1698" s="27" t="str">
        <f t="shared" si="268"/>
        <v/>
      </c>
      <c r="AO1698" s="5"/>
      <c r="AP1698" s="5"/>
      <c r="AQ1698" s="6"/>
      <c r="AR1698" s="12" t="str">
        <f t="shared" si="269"/>
        <v/>
      </c>
      <c r="AS1698" s="6"/>
      <c r="AT1698" s="5"/>
      <c r="AU1698" s="53"/>
      <c r="AV1698" s="53"/>
      <c r="AW1698" s="54"/>
      <c r="AX1698" s="15" t="str">
        <f t="shared" si="270"/>
        <v/>
      </c>
      <c r="AY1698" s="5"/>
      <c r="AZ1698" s="27" t="str">
        <f>IFERROR(VLOOKUP(AY1698,vlookup!A$2:I$331,2,FALSE),"")</f>
        <v/>
      </c>
      <c r="BA1698" s="27" t="str">
        <f>IFERROR(VLOOKUP(AY1698,vlookup!A$2:I$331,3,FALSE),"")</f>
        <v/>
      </c>
      <c r="BB1698" s="5"/>
      <c r="BC1698" s="27" t="str">
        <f>IFERROR(VLOOKUP(BB1698,vlookup!D$2:E$331,2,FALSE),"")</f>
        <v/>
      </c>
      <c r="BD1698" s="5"/>
      <c r="BE1698" s="27" t="str">
        <f t="shared" si="271"/>
        <v/>
      </c>
      <c r="BF1698" s="27" t="str">
        <f>IFERROR(VLOOKUP(BE1698,vlookup!G$2:I$331,2,FALSE),"")</f>
        <v/>
      </c>
      <c r="BG1698" s="27" t="str">
        <f>IFERROR(VLOOKUP(BE1698,vlookup!G$2:I$331,3,FALSE),"")</f>
        <v/>
      </c>
      <c r="BH1698" s="5"/>
      <c r="BI1698" s="6"/>
      <c r="BJ1698" s="6"/>
      <c r="BK1698" s="6"/>
      <c r="BL1698" s="6"/>
    </row>
    <row r="1699" spans="1:64">
      <c r="A1699" s="4"/>
      <c r="B1699" s="5"/>
      <c r="C1699" s="27" t="str">
        <f>IFERROR(VLOOKUP(B1699,vlookup!A$2:I$331,2,FALSE),"")</f>
        <v/>
      </c>
      <c r="D1699" s="27" t="str">
        <f>IFERROR(VLOOKUP(B1699,vlookup!A$2:I$331,3,FALSE),"")</f>
        <v/>
      </c>
      <c r="E1699" s="5"/>
      <c r="F1699" s="27" t="str">
        <f>IFERROR(VLOOKUP(E1699,vlookup!D$2:E$331,2,FALSE),"")</f>
        <v/>
      </c>
      <c r="G1699" s="5"/>
      <c r="H1699" s="27" t="str">
        <f t="shared" si="262"/>
        <v/>
      </c>
      <c r="I1699" s="27" t="str">
        <f>IFERROR(VLOOKUP(H1699,vlookup!G$2:I$331,2,FALSE),"")</f>
        <v/>
      </c>
      <c r="J1699" s="27" t="str">
        <f>IFERROR(VLOOKUP(H1699,vlookup!G$2:I$331,3,FALSE),"")</f>
        <v/>
      </c>
      <c r="K1699" s="5"/>
      <c r="L1699" s="6"/>
      <c r="M1699" s="6"/>
      <c r="N1699" s="6"/>
      <c r="O1699" s="6"/>
      <c r="P1699" s="6"/>
      <c r="Q1699" s="14" t="str">
        <f t="shared" si="263"/>
        <v/>
      </c>
      <c r="R1699" s="5"/>
      <c r="S1699" s="6"/>
      <c r="T1699" s="6"/>
      <c r="U1699" s="5"/>
      <c r="V1699" s="45">
        <f t="shared" si="264"/>
        <v>0</v>
      </c>
      <c r="W1699" s="45">
        <f t="shared" si="265"/>
        <v>0</v>
      </c>
      <c r="X1699" s="45" t="e">
        <f t="shared" si="266"/>
        <v>#VALUE!</v>
      </c>
      <c r="Y1699" s="45">
        <f>IFERROR(VALUE(V1699),VLOOKUP(V1699,DayReplace[],2,0))</f>
        <v>0</v>
      </c>
      <c r="Z1699" s="45">
        <f>IF(V1699=0,1,
IF(OR(AND(COUNTIF(Table12[Normal and Leap Years],X1699),AA1699=3,Y1699=30),
AND(COUNTIF(Table9[MM Year],X1699),COUNTIF(Table13[Always 29-Day Months],AA1699),Y1699=30)),Y1699
-1,Y1699))</f>
        <v>1</v>
      </c>
      <c r="AA1699" s="45">
        <f>IFERROR(VALUE(W1699),VLOOKUP(W1699,MonthReplace[],2,0))</f>
        <v>0</v>
      </c>
      <c r="AB1699" s="45" t="e">
        <f>IF(COUNTIF(Table9[MM Year],X1699),VLOOKUP(AA1699,MonthSerial[],VLOOKUP(X1699,Table9[],3,0)+2,0),DATE(X1699,AA1699,0)-AC1699)</f>
        <v>#VALUE!</v>
      </c>
      <c r="AC1699" s="45" t="e">
        <f>IF(COUNTIF(Table9[MM Year],X1699),
VLOOKUP(X1699,Table9[],5,0),
DATE(X1699,1,0))</f>
        <v>#VALUE!</v>
      </c>
      <c r="AD1699" s="46" t="e">
        <f>IF(AA1699=0,DATE(YEAR(AC1699+1),7,16),
IF(V1699=0,IF(COUNTIF(Table9[MM Year],X1699),AC1699+AB1699+Z1699+15-DAY(AC1699+AB1699+Z1699+15)+16,AC1699+AB1699+Z1699-DAY(AC1699+AB1699+Z1699)+16),
IF(COUNTIF(Table9[MM Year],X1699),
IF(AC1699+AB1699+Z1699&lt;VLOOKUP(X1699,Table9[],7,0),AC1699
+AB1699+Z1699+VLOOKUP(X1699,Table9[],4,0),AC1699+AB1699+Z1699),AC1699
+AB1699+Z1699)))</f>
        <v>#VALUE!</v>
      </c>
      <c r="AE1699" s="42"/>
      <c r="AF1699" s="15" t="str">
        <f>IFERROR(IF(COUNTIF(Table9[MM Year],X1699),
IF(AD1699&lt;VLOOKUP(X1699,Table9[],7,0),AD1699
+VLOOKUP(X1699,Table9[],4,0),AD1699),AD1699
),"")</f>
        <v/>
      </c>
      <c r="AG1699" s="5"/>
      <c r="AH1699" s="5"/>
      <c r="AI1699" s="5"/>
      <c r="AJ1699" s="6"/>
      <c r="AK1699" s="6"/>
      <c r="AL1699" s="12" t="str">
        <f t="shared" si="267"/>
        <v/>
      </c>
      <c r="AM1699" s="5"/>
      <c r="AN1699" s="27" t="str">
        <f t="shared" si="268"/>
        <v/>
      </c>
      <c r="AO1699" s="5"/>
      <c r="AP1699" s="5"/>
      <c r="AQ1699" s="6"/>
      <c r="AR1699" s="12" t="str">
        <f t="shared" si="269"/>
        <v/>
      </c>
      <c r="AS1699" s="6"/>
      <c r="AT1699" s="5"/>
      <c r="AU1699" s="53"/>
      <c r="AV1699" s="53"/>
      <c r="AW1699" s="54"/>
      <c r="AX1699" s="15" t="str">
        <f t="shared" si="270"/>
        <v/>
      </c>
      <c r="AY1699" s="5"/>
      <c r="AZ1699" s="27" t="str">
        <f>IFERROR(VLOOKUP(AY1699,vlookup!A$2:I$331,2,FALSE),"")</f>
        <v/>
      </c>
      <c r="BA1699" s="27" t="str">
        <f>IFERROR(VLOOKUP(AY1699,vlookup!A$2:I$331,3,FALSE),"")</f>
        <v/>
      </c>
      <c r="BB1699" s="5"/>
      <c r="BC1699" s="27" t="str">
        <f>IFERROR(VLOOKUP(BB1699,vlookup!D$2:E$331,2,FALSE),"")</f>
        <v/>
      </c>
      <c r="BD1699" s="5"/>
      <c r="BE1699" s="27" t="str">
        <f t="shared" si="271"/>
        <v/>
      </c>
      <c r="BF1699" s="27" t="str">
        <f>IFERROR(VLOOKUP(BE1699,vlookup!G$2:I$331,2,FALSE),"")</f>
        <v/>
      </c>
      <c r="BG1699" s="27" t="str">
        <f>IFERROR(VLOOKUP(BE1699,vlookup!G$2:I$331,3,FALSE),"")</f>
        <v/>
      </c>
      <c r="BH1699" s="5"/>
      <c r="BI1699" s="6"/>
      <c r="BJ1699" s="6"/>
      <c r="BK1699" s="6"/>
      <c r="BL1699" s="6"/>
    </row>
    <row r="1700" spans="1:64">
      <c r="A1700" s="4"/>
      <c r="B1700" s="5"/>
      <c r="C1700" s="27" t="str">
        <f>IFERROR(VLOOKUP(B1700,vlookup!A$2:I$331,2,FALSE),"")</f>
        <v/>
      </c>
      <c r="D1700" s="27" t="str">
        <f>IFERROR(VLOOKUP(B1700,vlookup!A$2:I$331,3,FALSE),"")</f>
        <v/>
      </c>
      <c r="E1700" s="5"/>
      <c r="F1700" s="27" t="str">
        <f>IFERROR(VLOOKUP(E1700,vlookup!D$2:E$331,2,FALSE),"")</f>
        <v/>
      </c>
      <c r="G1700" s="5"/>
      <c r="H1700" s="27" t="str">
        <f t="shared" si="262"/>
        <v/>
      </c>
      <c r="I1700" s="27" t="str">
        <f>IFERROR(VLOOKUP(H1700,vlookup!G$2:I$331,2,FALSE),"")</f>
        <v/>
      </c>
      <c r="J1700" s="27" t="str">
        <f>IFERROR(VLOOKUP(H1700,vlookup!G$2:I$331,3,FALSE),"")</f>
        <v/>
      </c>
      <c r="K1700" s="5"/>
      <c r="L1700" s="6"/>
      <c r="M1700" s="6"/>
      <c r="N1700" s="6"/>
      <c r="O1700" s="6"/>
      <c r="P1700" s="6"/>
      <c r="Q1700" s="14" t="str">
        <f t="shared" si="263"/>
        <v/>
      </c>
      <c r="R1700" s="5"/>
      <c r="S1700" s="6"/>
      <c r="T1700" s="6"/>
      <c r="U1700" s="5"/>
      <c r="V1700" s="45">
        <f t="shared" si="264"/>
        <v>0</v>
      </c>
      <c r="W1700" s="45">
        <f t="shared" si="265"/>
        <v>0</v>
      </c>
      <c r="X1700" s="45" t="e">
        <f t="shared" si="266"/>
        <v>#VALUE!</v>
      </c>
      <c r="Y1700" s="45">
        <f>IFERROR(VALUE(V1700),VLOOKUP(V1700,DayReplace[],2,0))</f>
        <v>0</v>
      </c>
      <c r="Z1700" s="45">
        <f>IF(V1700=0,1,
IF(OR(AND(COUNTIF(Table12[Normal and Leap Years],X1700),AA1700=3,Y1700=30),
AND(COUNTIF(Table9[MM Year],X1700),COUNTIF(Table13[Always 29-Day Months],AA1700),Y1700=30)),Y1700
-1,Y1700))</f>
        <v>1</v>
      </c>
      <c r="AA1700" s="45">
        <f>IFERROR(VALUE(W1700),VLOOKUP(W1700,MonthReplace[],2,0))</f>
        <v>0</v>
      </c>
      <c r="AB1700" s="45" t="e">
        <f>IF(COUNTIF(Table9[MM Year],X1700),VLOOKUP(AA1700,MonthSerial[],VLOOKUP(X1700,Table9[],3,0)+2,0),DATE(X1700,AA1700,0)-AC1700)</f>
        <v>#VALUE!</v>
      </c>
      <c r="AC1700" s="45" t="e">
        <f>IF(COUNTIF(Table9[MM Year],X1700),
VLOOKUP(X1700,Table9[],5,0),
DATE(X1700,1,0))</f>
        <v>#VALUE!</v>
      </c>
      <c r="AD1700" s="46" t="e">
        <f>IF(AA1700=0,DATE(YEAR(AC1700+1),7,16),
IF(V1700=0,IF(COUNTIF(Table9[MM Year],X1700),AC1700+AB1700+Z1700+15-DAY(AC1700+AB1700+Z1700+15)+16,AC1700+AB1700+Z1700-DAY(AC1700+AB1700+Z1700)+16),
IF(COUNTIF(Table9[MM Year],X1700),
IF(AC1700+AB1700+Z1700&lt;VLOOKUP(X1700,Table9[],7,0),AC1700
+AB1700+Z1700+VLOOKUP(X1700,Table9[],4,0),AC1700+AB1700+Z1700),AC1700
+AB1700+Z1700)))</f>
        <v>#VALUE!</v>
      </c>
      <c r="AE1700" s="42"/>
      <c r="AF1700" s="15" t="str">
        <f>IFERROR(IF(COUNTIF(Table9[MM Year],X1700),
IF(AD1700&lt;VLOOKUP(X1700,Table9[],7,0),AD1700
+VLOOKUP(X1700,Table9[],4,0),AD1700),AD1700
),"")</f>
        <v/>
      </c>
      <c r="AG1700" s="5"/>
      <c r="AH1700" s="5"/>
      <c r="AI1700" s="5"/>
      <c r="AJ1700" s="6"/>
      <c r="AK1700" s="6"/>
      <c r="AL1700" s="12" t="str">
        <f t="shared" si="267"/>
        <v/>
      </c>
      <c r="AM1700" s="5"/>
      <c r="AN1700" s="27" t="str">
        <f t="shared" si="268"/>
        <v/>
      </c>
      <c r="AO1700" s="5"/>
      <c r="AP1700" s="5"/>
      <c r="AQ1700" s="6"/>
      <c r="AR1700" s="12" t="str">
        <f t="shared" si="269"/>
        <v/>
      </c>
      <c r="AS1700" s="6"/>
      <c r="AT1700" s="5"/>
      <c r="AU1700" s="53"/>
      <c r="AV1700" s="53"/>
      <c r="AW1700" s="54"/>
      <c r="AX1700" s="15" t="str">
        <f t="shared" si="270"/>
        <v/>
      </c>
      <c r="AY1700" s="5"/>
      <c r="AZ1700" s="27" t="str">
        <f>IFERROR(VLOOKUP(AY1700,vlookup!A$2:I$331,2,FALSE),"")</f>
        <v/>
      </c>
      <c r="BA1700" s="27" t="str">
        <f>IFERROR(VLOOKUP(AY1700,vlookup!A$2:I$331,3,FALSE),"")</f>
        <v/>
      </c>
      <c r="BB1700" s="5"/>
      <c r="BC1700" s="27" t="str">
        <f>IFERROR(VLOOKUP(BB1700,vlookup!D$2:E$331,2,FALSE),"")</f>
        <v/>
      </c>
      <c r="BD1700" s="5"/>
      <c r="BE1700" s="27" t="str">
        <f t="shared" si="271"/>
        <v/>
      </c>
      <c r="BF1700" s="27" t="str">
        <f>IFERROR(VLOOKUP(BE1700,vlookup!G$2:I$331,2,FALSE),"")</f>
        <v/>
      </c>
      <c r="BG1700" s="27" t="str">
        <f>IFERROR(VLOOKUP(BE1700,vlookup!G$2:I$331,3,FALSE),"")</f>
        <v/>
      </c>
      <c r="BH1700" s="5"/>
      <c r="BI1700" s="6"/>
      <c r="BJ1700" s="6"/>
      <c r="BK1700" s="6"/>
      <c r="BL1700" s="6"/>
    </row>
    <row r="1701" spans="1:64">
      <c r="A1701" s="4"/>
      <c r="B1701" s="5"/>
      <c r="C1701" s="27" t="str">
        <f>IFERROR(VLOOKUP(B1701,vlookup!A$2:I$331,2,FALSE),"")</f>
        <v/>
      </c>
      <c r="D1701" s="27" t="str">
        <f>IFERROR(VLOOKUP(B1701,vlookup!A$2:I$331,3,FALSE),"")</f>
        <v/>
      </c>
      <c r="E1701" s="5"/>
      <c r="F1701" s="27" t="str">
        <f>IFERROR(VLOOKUP(E1701,vlookup!D$2:E$331,2,FALSE),"")</f>
        <v/>
      </c>
      <c r="G1701" s="5"/>
      <c r="H1701" s="27" t="str">
        <f t="shared" si="262"/>
        <v/>
      </c>
      <c r="I1701" s="27" t="str">
        <f>IFERROR(VLOOKUP(H1701,vlookup!G$2:I$331,2,FALSE),"")</f>
        <v/>
      </c>
      <c r="J1701" s="27" t="str">
        <f>IFERROR(VLOOKUP(H1701,vlookup!G$2:I$331,3,FALSE),"")</f>
        <v/>
      </c>
      <c r="K1701" s="5"/>
      <c r="L1701" s="6"/>
      <c r="M1701" s="6"/>
      <c r="N1701" s="6"/>
      <c r="O1701" s="6"/>
      <c r="P1701" s="6"/>
      <c r="Q1701" s="14" t="str">
        <f t="shared" si="263"/>
        <v/>
      </c>
      <c r="R1701" s="5"/>
      <c r="S1701" s="6"/>
      <c r="T1701" s="6"/>
      <c r="U1701" s="5"/>
      <c r="V1701" s="45">
        <f t="shared" si="264"/>
        <v>0</v>
      </c>
      <c r="W1701" s="45">
        <f t="shared" si="265"/>
        <v>0</v>
      </c>
      <c r="X1701" s="45" t="e">
        <f t="shared" si="266"/>
        <v>#VALUE!</v>
      </c>
      <c r="Y1701" s="45">
        <f>IFERROR(VALUE(V1701),VLOOKUP(V1701,DayReplace[],2,0))</f>
        <v>0</v>
      </c>
      <c r="Z1701" s="45">
        <f>IF(V1701=0,1,
IF(OR(AND(COUNTIF(Table12[Normal and Leap Years],X1701),AA1701=3,Y1701=30),
AND(COUNTIF(Table9[MM Year],X1701),COUNTIF(Table13[Always 29-Day Months],AA1701),Y1701=30)),Y1701
-1,Y1701))</f>
        <v>1</v>
      </c>
      <c r="AA1701" s="45">
        <f>IFERROR(VALUE(W1701),VLOOKUP(W1701,MonthReplace[],2,0))</f>
        <v>0</v>
      </c>
      <c r="AB1701" s="45" t="e">
        <f>IF(COUNTIF(Table9[MM Year],X1701),VLOOKUP(AA1701,MonthSerial[],VLOOKUP(X1701,Table9[],3,0)+2,0),DATE(X1701,AA1701,0)-AC1701)</f>
        <v>#VALUE!</v>
      </c>
      <c r="AC1701" s="45" t="e">
        <f>IF(COUNTIF(Table9[MM Year],X1701),
VLOOKUP(X1701,Table9[],5,0),
DATE(X1701,1,0))</f>
        <v>#VALUE!</v>
      </c>
      <c r="AD1701" s="46" t="e">
        <f>IF(AA1701=0,DATE(YEAR(AC1701+1),7,16),
IF(V1701=0,IF(COUNTIF(Table9[MM Year],X1701),AC1701+AB1701+Z1701+15-DAY(AC1701+AB1701+Z1701+15)+16,AC1701+AB1701+Z1701-DAY(AC1701+AB1701+Z1701)+16),
IF(COUNTIF(Table9[MM Year],X1701),
IF(AC1701+AB1701+Z1701&lt;VLOOKUP(X1701,Table9[],7,0),AC1701
+AB1701+Z1701+VLOOKUP(X1701,Table9[],4,0),AC1701+AB1701+Z1701),AC1701
+AB1701+Z1701)))</f>
        <v>#VALUE!</v>
      </c>
      <c r="AE1701" s="42"/>
      <c r="AF1701" s="15" t="str">
        <f>IFERROR(IF(COUNTIF(Table9[MM Year],X1701),
IF(AD1701&lt;VLOOKUP(X1701,Table9[],7,0),AD1701
+VLOOKUP(X1701,Table9[],4,0),AD1701),AD1701
),"")</f>
        <v/>
      </c>
      <c r="AG1701" s="5"/>
      <c r="AH1701" s="5"/>
      <c r="AI1701" s="5"/>
      <c r="AJ1701" s="6"/>
      <c r="AK1701" s="6"/>
      <c r="AL1701" s="12" t="str">
        <f t="shared" si="267"/>
        <v/>
      </c>
      <c r="AM1701" s="5"/>
      <c r="AN1701" s="27" t="str">
        <f t="shared" si="268"/>
        <v/>
      </c>
      <c r="AO1701" s="5"/>
      <c r="AP1701" s="5"/>
      <c r="AQ1701" s="6"/>
      <c r="AR1701" s="12" t="str">
        <f t="shared" si="269"/>
        <v/>
      </c>
      <c r="AS1701" s="6"/>
      <c r="AT1701" s="5"/>
      <c r="AU1701" s="53"/>
      <c r="AV1701" s="53"/>
      <c r="AW1701" s="54"/>
      <c r="AX1701" s="15" t="str">
        <f t="shared" si="270"/>
        <v/>
      </c>
      <c r="AY1701" s="5"/>
      <c r="AZ1701" s="27" t="str">
        <f>IFERROR(VLOOKUP(AY1701,vlookup!A$2:I$331,2,FALSE),"")</f>
        <v/>
      </c>
      <c r="BA1701" s="27" t="str">
        <f>IFERROR(VLOOKUP(AY1701,vlookup!A$2:I$331,3,FALSE),"")</f>
        <v/>
      </c>
      <c r="BB1701" s="5"/>
      <c r="BC1701" s="27" t="str">
        <f>IFERROR(VLOOKUP(BB1701,vlookup!D$2:E$331,2,FALSE),"")</f>
        <v/>
      </c>
      <c r="BD1701" s="5"/>
      <c r="BE1701" s="27" t="str">
        <f t="shared" si="271"/>
        <v/>
      </c>
      <c r="BF1701" s="27" t="str">
        <f>IFERROR(VLOOKUP(BE1701,vlookup!G$2:I$331,2,FALSE),"")</f>
        <v/>
      </c>
      <c r="BG1701" s="27" t="str">
        <f>IFERROR(VLOOKUP(BE1701,vlookup!G$2:I$331,3,FALSE),"")</f>
        <v/>
      </c>
      <c r="BH1701" s="5"/>
      <c r="BI1701" s="6"/>
      <c r="BJ1701" s="6"/>
      <c r="BK1701" s="6"/>
      <c r="BL1701" s="6"/>
    </row>
    <row r="1702" spans="1:64">
      <c r="A1702" s="4"/>
      <c r="B1702" s="5"/>
      <c r="C1702" s="27" t="str">
        <f>IFERROR(VLOOKUP(B1702,vlookup!A$2:I$331,2,FALSE),"")</f>
        <v/>
      </c>
      <c r="D1702" s="27" t="str">
        <f>IFERROR(VLOOKUP(B1702,vlookup!A$2:I$331,3,FALSE),"")</f>
        <v/>
      </c>
      <c r="E1702" s="5"/>
      <c r="F1702" s="27" t="str">
        <f>IFERROR(VLOOKUP(E1702,vlookup!D$2:E$331,2,FALSE),"")</f>
        <v/>
      </c>
      <c r="G1702" s="5"/>
      <c r="H1702" s="27" t="str">
        <f t="shared" si="262"/>
        <v/>
      </c>
      <c r="I1702" s="27" t="str">
        <f>IFERROR(VLOOKUP(H1702,vlookup!G$2:I$331,2,FALSE),"")</f>
        <v/>
      </c>
      <c r="J1702" s="27" t="str">
        <f>IFERROR(VLOOKUP(H1702,vlookup!G$2:I$331,3,FALSE),"")</f>
        <v/>
      </c>
      <c r="K1702" s="5"/>
      <c r="L1702" s="6"/>
      <c r="M1702" s="6"/>
      <c r="N1702" s="6"/>
      <c r="O1702" s="6"/>
      <c r="P1702" s="6"/>
      <c r="Q1702" s="14" t="str">
        <f t="shared" si="263"/>
        <v/>
      </c>
      <c r="R1702" s="5"/>
      <c r="S1702" s="6"/>
      <c r="T1702" s="6"/>
      <c r="U1702" s="5"/>
      <c r="V1702" s="45">
        <f t="shared" si="264"/>
        <v>0</v>
      </c>
      <c r="W1702" s="45">
        <f t="shared" si="265"/>
        <v>0</v>
      </c>
      <c r="X1702" s="45" t="e">
        <f t="shared" si="266"/>
        <v>#VALUE!</v>
      </c>
      <c r="Y1702" s="45">
        <f>IFERROR(VALUE(V1702),VLOOKUP(V1702,DayReplace[],2,0))</f>
        <v>0</v>
      </c>
      <c r="Z1702" s="45">
        <f>IF(V1702=0,1,
IF(OR(AND(COUNTIF(Table12[Normal and Leap Years],X1702),AA1702=3,Y1702=30),
AND(COUNTIF(Table9[MM Year],X1702),COUNTIF(Table13[Always 29-Day Months],AA1702),Y1702=30)),Y1702
-1,Y1702))</f>
        <v>1</v>
      </c>
      <c r="AA1702" s="45">
        <f>IFERROR(VALUE(W1702),VLOOKUP(W1702,MonthReplace[],2,0))</f>
        <v>0</v>
      </c>
      <c r="AB1702" s="45" t="e">
        <f>IF(COUNTIF(Table9[MM Year],X1702),VLOOKUP(AA1702,MonthSerial[],VLOOKUP(X1702,Table9[],3,0)+2,0),DATE(X1702,AA1702,0)-AC1702)</f>
        <v>#VALUE!</v>
      </c>
      <c r="AC1702" s="45" t="e">
        <f>IF(COUNTIF(Table9[MM Year],X1702),
VLOOKUP(X1702,Table9[],5,0),
DATE(X1702,1,0))</f>
        <v>#VALUE!</v>
      </c>
      <c r="AD1702" s="46" t="e">
        <f>IF(AA1702=0,DATE(YEAR(AC1702+1),7,16),
IF(V1702=0,IF(COUNTIF(Table9[MM Year],X1702),AC1702+AB1702+Z1702+15-DAY(AC1702+AB1702+Z1702+15)+16,AC1702+AB1702+Z1702-DAY(AC1702+AB1702+Z1702)+16),
IF(COUNTIF(Table9[MM Year],X1702),
IF(AC1702+AB1702+Z1702&lt;VLOOKUP(X1702,Table9[],7,0),AC1702
+AB1702+Z1702+VLOOKUP(X1702,Table9[],4,0),AC1702+AB1702+Z1702),AC1702
+AB1702+Z1702)))</f>
        <v>#VALUE!</v>
      </c>
      <c r="AE1702" s="42"/>
      <c r="AF1702" s="15" t="str">
        <f>IFERROR(IF(COUNTIF(Table9[MM Year],X1702),
IF(AD1702&lt;VLOOKUP(X1702,Table9[],7,0),AD1702
+VLOOKUP(X1702,Table9[],4,0),AD1702),AD1702
),"")</f>
        <v/>
      </c>
      <c r="AG1702" s="5"/>
      <c r="AH1702" s="5"/>
      <c r="AI1702" s="5"/>
      <c r="AJ1702" s="6"/>
      <c r="AK1702" s="6"/>
      <c r="AL1702" s="12" t="str">
        <f t="shared" si="267"/>
        <v/>
      </c>
      <c r="AM1702" s="5"/>
      <c r="AN1702" s="27" t="str">
        <f t="shared" si="268"/>
        <v/>
      </c>
      <c r="AO1702" s="5"/>
      <c r="AP1702" s="5"/>
      <c r="AQ1702" s="6"/>
      <c r="AR1702" s="12" t="str">
        <f t="shared" si="269"/>
        <v/>
      </c>
      <c r="AS1702" s="6"/>
      <c r="AT1702" s="5"/>
      <c r="AU1702" s="53"/>
      <c r="AV1702" s="53"/>
      <c r="AW1702" s="54"/>
      <c r="AX1702" s="15" t="str">
        <f t="shared" si="270"/>
        <v/>
      </c>
      <c r="AY1702" s="5"/>
      <c r="AZ1702" s="27" t="str">
        <f>IFERROR(VLOOKUP(AY1702,vlookup!A$2:I$331,2,FALSE),"")</f>
        <v/>
      </c>
      <c r="BA1702" s="27" t="str">
        <f>IFERROR(VLOOKUP(AY1702,vlookup!A$2:I$331,3,FALSE),"")</f>
        <v/>
      </c>
      <c r="BB1702" s="5"/>
      <c r="BC1702" s="27" t="str">
        <f>IFERROR(VLOOKUP(BB1702,vlookup!D$2:E$331,2,FALSE),"")</f>
        <v/>
      </c>
      <c r="BD1702" s="5"/>
      <c r="BE1702" s="27" t="str">
        <f t="shared" si="271"/>
        <v/>
      </c>
      <c r="BF1702" s="27" t="str">
        <f>IFERROR(VLOOKUP(BE1702,vlookup!G$2:I$331,2,FALSE),"")</f>
        <v/>
      </c>
      <c r="BG1702" s="27" t="str">
        <f>IFERROR(VLOOKUP(BE1702,vlookup!G$2:I$331,3,FALSE),"")</f>
        <v/>
      </c>
      <c r="BH1702" s="5"/>
      <c r="BI1702" s="6"/>
      <c r="BJ1702" s="6"/>
      <c r="BK1702" s="6"/>
      <c r="BL1702" s="6"/>
    </row>
    <row r="1703" spans="1:64">
      <c r="A1703" s="4"/>
      <c r="B1703" s="5"/>
      <c r="C1703" s="27" t="str">
        <f>IFERROR(VLOOKUP(B1703,vlookup!A$2:I$331,2,FALSE),"")</f>
        <v/>
      </c>
      <c r="D1703" s="27" t="str">
        <f>IFERROR(VLOOKUP(B1703,vlookup!A$2:I$331,3,FALSE),"")</f>
        <v/>
      </c>
      <c r="E1703" s="5"/>
      <c r="F1703" s="27" t="str">
        <f>IFERROR(VLOOKUP(E1703,vlookup!D$2:E$331,2,FALSE),"")</f>
        <v/>
      </c>
      <c r="G1703" s="5"/>
      <c r="H1703" s="27" t="str">
        <f t="shared" si="262"/>
        <v/>
      </c>
      <c r="I1703" s="27" t="str">
        <f>IFERROR(VLOOKUP(H1703,vlookup!G$2:I$331,2,FALSE),"")</f>
        <v/>
      </c>
      <c r="J1703" s="27" t="str">
        <f>IFERROR(VLOOKUP(H1703,vlookup!G$2:I$331,3,FALSE),"")</f>
        <v/>
      </c>
      <c r="K1703" s="5"/>
      <c r="L1703" s="6"/>
      <c r="M1703" s="6"/>
      <c r="N1703" s="6"/>
      <c r="O1703" s="6"/>
      <c r="P1703" s="6"/>
      <c r="Q1703" s="14" t="str">
        <f t="shared" si="263"/>
        <v/>
      </c>
      <c r="R1703" s="5"/>
      <c r="S1703" s="6"/>
      <c r="T1703" s="6"/>
      <c r="U1703" s="5"/>
      <c r="V1703" s="45">
        <f t="shared" si="264"/>
        <v>0</v>
      </c>
      <c r="W1703" s="45">
        <f t="shared" si="265"/>
        <v>0</v>
      </c>
      <c r="X1703" s="45" t="e">
        <f t="shared" si="266"/>
        <v>#VALUE!</v>
      </c>
      <c r="Y1703" s="45">
        <f>IFERROR(VALUE(V1703),VLOOKUP(V1703,DayReplace[],2,0))</f>
        <v>0</v>
      </c>
      <c r="Z1703" s="45">
        <f>IF(V1703=0,1,
IF(OR(AND(COUNTIF(Table12[Normal and Leap Years],X1703),AA1703=3,Y1703=30),
AND(COUNTIF(Table9[MM Year],X1703),COUNTIF(Table13[Always 29-Day Months],AA1703),Y1703=30)),Y1703
-1,Y1703))</f>
        <v>1</v>
      </c>
      <c r="AA1703" s="45">
        <f>IFERROR(VALUE(W1703),VLOOKUP(W1703,MonthReplace[],2,0))</f>
        <v>0</v>
      </c>
      <c r="AB1703" s="45" t="e">
        <f>IF(COUNTIF(Table9[MM Year],X1703),VLOOKUP(AA1703,MonthSerial[],VLOOKUP(X1703,Table9[],3,0)+2,0),DATE(X1703,AA1703,0)-AC1703)</f>
        <v>#VALUE!</v>
      </c>
      <c r="AC1703" s="45" t="e">
        <f>IF(COUNTIF(Table9[MM Year],X1703),
VLOOKUP(X1703,Table9[],5,0),
DATE(X1703,1,0))</f>
        <v>#VALUE!</v>
      </c>
      <c r="AD1703" s="46" t="e">
        <f>IF(AA1703=0,DATE(YEAR(AC1703+1),7,16),
IF(V1703=0,IF(COUNTIF(Table9[MM Year],X1703),AC1703+AB1703+Z1703+15-DAY(AC1703+AB1703+Z1703+15)+16,AC1703+AB1703+Z1703-DAY(AC1703+AB1703+Z1703)+16),
IF(COUNTIF(Table9[MM Year],X1703),
IF(AC1703+AB1703+Z1703&lt;VLOOKUP(X1703,Table9[],7,0),AC1703
+AB1703+Z1703+VLOOKUP(X1703,Table9[],4,0),AC1703+AB1703+Z1703),AC1703
+AB1703+Z1703)))</f>
        <v>#VALUE!</v>
      </c>
      <c r="AE1703" s="42"/>
      <c r="AF1703" s="15" t="str">
        <f>IFERROR(IF(COUNTIF(Table9[MM Year],X1703),
IF(AD1703&lt;VLOOKUP(X1703,Table9[],7,0),AD1703
+VLOOKUP(X1703,Table9[],4,0),AD1703),AD1703
),"")</f>
        <v/>
      </c>
      <c r="AG1703" s="5"/>
      <c r="AH1703" s="5"/>
      <c r="AI1703" s="5"/>
      <c r="AJ1703" s="6"/>
      <c r="AK1703" s="6"/>
      <c r="AL1703" s="12" t="str">
        <f t="shared" si="267"/>
        <v/>
      </c>
      <c r="AM1703" s="5"/>
      <c r="AN1703" s="27" t="str">
        <f t="shared" si="268"/>
        <v/>
      </c>
      <c r="AO1703" s="5"/>
      <c r="AP1703" s="5"/>
      <c r="AQ1703" s="6"/>
      <c r="AR1703" s="12" t="str">
        <f t="shared" si="269"/>
        <v/>
      </c>
      <c r="AS1703" s="6"/>
      <c r="AT1703" s="5"/>
      <c r="AU1703" s="53"/>
      <c r="AV1703" s="53"/>
      <c r="AW1703" s="54"/>
      <c r="AX1703" s="15" t="str">
        <f t="shared" si="270"/>
        <v/>
      </c>
      <c r="AY1703" s="5"/>
      <c r="AZ1703" s="27" t="str">
        <f>IFERROR(VLOOKUP(AY1703,vlookup!A$2:I$331,2,FALSE),"")</f>
        <v/>
      </c>
      <c r="BA1703" s="27" t="str">
        <f>IFERROR(VLOOKUP(AY1703,vlookup!A$2:I$331,3,FALSE),"")</f>
        <v/>
      </c>
      <c r="BB1703" s="5"/>
      <c r="BC1703" s="27" t="str">
        <f>IFERROR(VLOOKUP(BB1703,vlookup!D$2:E$331,2,FALSE),"")</f>
        <v/>
      </c>
      <c r="BD1703" s="5"/>
      <c r="BE1703" s="27" t="str">
        <f t="shared" si="271"/>
        <v/>
      </c>
      <c r="BF1703" s="27" t="str">
        <f>IFERROR(VLOOKUP(BE1703,vlookup!G$2:I$331,2,FALSE),"")</f>
        <v/>
      </c>
      <c r="BG1703" s="27" t="str">
        <f>IFERROR(VLOOKUP(BE1703,vlookup!G$2:I$331,3,FALSE),"")</f>
        <v/>
      </c>
      <c r="BH1703" s="5"/>
      <c r="BI1703" s="6"/>
      <c r="BJ1703" s="6"/>
      <c r="BK1703" s="6"/>
      <c r="BL1703" s="6"/>
    </row>
    <row r="1704" spans="1:64">
      <c r="A1704" s="4"/>
      <c r="B1704" s="5"/>
      <c r="C1704" s="27" t="str">
        <f>IFERROR(VLOOKUP(B1704,vlookup!A$2:I$331,2,FALSE),"")</f>
        <v/>
      </c>
      <c r="D1704" s="27" t="str">
        <f>IFERROR(VLOOKUP(B1704,vlookup!A$2:I$331,3,FALSE),"")</f>
        <v/>
      </c>
      <c r="E1704" s="5"/>
      <c r="F1704" s="27" t="str">
        <f>IFERROR(VLOOKUP(E1704,vlookup!D$2:E$331,2,FALSE),"")</f>
        <v/>
      </c>
      <c r="G1704" s="5"/>
      <c r="H1704" s="27" t="str">
        <f t="shared" si="262"/>
        <v/>
      </c>
      <c r="I1704" s="27" t="str">
        <f>IFERROR(VLOOKUP(H1704,vlookup!G$2:I$331,2,FALSE),"")</f>
        <v/>
      </c>
      <c r="J1704" s="27" t="str">
        <f>IFERROR(VLOOKUP(H1704,vlookup!G$2:I$331,3,FALSE),"")</f>
        <v/>
      </c>
      <c r="K1704" s="5"/>
      <c r="L1704" s="6"/>
      <c r="M1704" s="6"/>
      <c r="N1704" s="6"/>
      <c r="O1704" s="6"/>
      <c r="P1704" s="6"/>
      <c r="Q1704" s="14" t="str">
        <f t="shared" si="263"/>
        <v/>
      </c>
      <c r="R1704" s="5"/>
      <c r="S1704" s="6"/>
      <c r="T1704" s="6"/>
      <c r="U1704" s="5"/>
      <c r="V1704" s="45">
        <f t="shared" si="264"/>
        <v>0</v>
      </c>
      <c r="W1704" s="45">
        <f t="shared" si="265"/>
        <v>0</v>
      </c>
      <c r="X1704" s="45" t="e">
        <f t="shared" si="266"/>
        <v>#VALUE!</v>
      </c>
      <c r="Y1704" s="45">
        <f>IFERROR(VALUE(V1704),VLOOKUP(V1704,DayReplace[],2,0))</f>
        <v>0</v>
      </c>
      <c r="Z1704" s="45">
        <f>IF(V1704=0,1,
IF(OR(AND(COUNTIF(Table12[Normal and Leap Years],X1704),AA1704=3,Y1704=30),
AND(COUNTIF(Table9[MM Year],X1704),COUNTIF(Table13[Always 29-Day Months],AA1704),Y1704=30)),Y1704
-1,Y1704))</f>
        <v>1</v>
      </c>
      <c r="AA1704" s="45">
        <f>IFERROR(VALUE(W1704),VLOOKUP(W1704,MonthReplace[],2,0))</f>
        <v>0</v>
      </c>
      <c r="AB1704" s="45" t="e">
        <f>IF(COUNTIF(Table9[MM Year],X1704),VLOOKUP(AA1704,MonthSerial[],VLOOKUP(X1704,Table9[],3,0)+2,0),DATE(X1704,AA1704,0)-AC1704)</f>
        <v>#VALUE!</v>
      </c>
      <c r="AC1704" s="45" t="e">
        <f>IF(COUNTIF(Table9[MM Year],X1704),
VLOOKUP(X1704,Table9[],5,0),
DATE(X1704,1,0))</f>
        <v>#VALUE!</v>
      </c>
      <c r="AD1704" s="46" t="e">
        <f>IF(AA1704=0,DATE(YEAR(AC1704+1),7,16),
IF(V1704=0,IF(COUNTIF(Table9[MM Year],X1704),AC1704+AB1704+Z1704+15-DAY(AC1704+AB1704+Z1704+15)+16,AC1704+AB1704+Z1704-DAY(AC1704+AB1704+Z1704)+16),
IF(COUNTIF(Table9[MM Year],X1704),
IF(AC1704+AB1704+Z1704&lt;VLOOKUP(X1704,Table9[],7,0),AC1704
+AB1704+Z1704+VLOOKUP(X1704,Table9[],4,0),AC1704+AB1704+Z1704),AC1704
+AB1704+Z1704)))</f>
        <v>#VALUE!</v>
      </c>
      <c r="AE1704" s="42"/>
      <c r="AF1704" s="15" t="str">
        <f>IFERROR(IF(COUNTIF(Table9[MM Year],X1704),
IF(AD1704&lt;VLOOKUP(X1704,Table9[],7,0),AD1704
+VLOOKUP(X1704,Table9[],4,0),AD1704),AD1704
),"")</f>
        <v/>
      </c>
      <c r="AG1704" s="5"/>
      <c r="AH1704" s="5"/>
      <c r="AI1704" s="5"/>
      <c r="AJ1704" s="6"/>
      <c r="AK1704" s="6"/>
      <c r="AL1704" s="12" t="str">
        <f t="shared" si="267"/>
        <v/>
      </c>
      <c r="AM1704" s="5"/>
      <c r="AN1704" s="27" t="str">
        <f t="shared" si="268"/>
        <v/>
      </c>
      <c r="AO1704" s="5"/>
      <c r="AP1704" s="5"/>
      <c r="AQ1704" s="6"/>
      <c r="AR1704" s="12" t="str">
        <f t="shared" si="269"/>
        <v/>
      </c>
      <c r="AS1704" s="6"/>
      <c r="AT1704" s="5"/>
      <c r="AU1704" s="53"/>
      <c r="AV1704" s="53"/>
      <c r="AW1704" s="54"/>
      <c r="AX1704" s="15" t="str">
        <f t="shared" si="270"/>
        <v/>
      </c>
      <c r="AY1704" s="5"/>
      <c r="AZ1704" s="27" t="str">
        <f>IFERROR(VLOOKUP(AY1704,vlookup!A$2:I$331,2,FALSE),"")</f>
        <v/>
      </c>
      <c r="BA1704" s="27" t="str">
        <f>IFERROR(VLOOKUP(AY1704,vlookup!A$2:I$331,3,FALSE),"")</f>
        <v/>
      </c>
      <c r="BB1704" s="5"/>
      <c r="BC1704" s="27" t="str">
        <f>IFERROR(VLOOKUP(BB1704,vlookup!D$2:E$331,2,FALSE),"")</f>
        <v/>
      </c>
      <c r="BD1704" s="5"/>
      <c r="BE1704" s="27" t="str">
        <f t="shared" si="271"/>
        <v/>
      </c>
      <c r="BF1704" s="27" t="str">
        <f>IFERROR(VLOOKUP(BE1704,vlookup!G$2:I$331,2,FALSE),"")</f>
        <v/>
      </c>
      <c r="BG1704" s="27" t="str">
        <f>IFERROR(VLOOKUP(BE1704,vlookup!G$2:I$331,3,FALSE),"")</f>
        <v/>
      </c>
      <c r="BH1704" s="5"/>
      <c r="BI1704" s="6"/>
      <c r="BJ1704" s="6"/>
      <c r="BK1704" s="6"/>
      <c r="BL1704" s="6"/>
    </row>
    <row r="1705" spans="1:64">
      <c r="A1705" s="4"/>
      <c r="B1705" s="5"/>
      <c r="C1705" s="27" t="str">
        <f>IFERROR(VLOOKUP(B1705,vlookup!A$2:I$331,2,FALSE),"")</f>
        <v/>
      </c>
      <c r="D1705" s="27" t="str">
        <f>IFERROR(VLOOKUP(B1705,vlookup!A$2:I$331,3,FALSE),"")</f>
        <v/>
      </c>
      <c r="E1705" s="5"/>
      <c r="F1705" s="27" t="str">
        <f>IFERROR(VLOOKUP(E1705,vlookup!D$2:E$331,2,FALSE),"")</f>
        <v/>
      </c>
      <c r="G1705" s="5"/>
      <c r="H1705" s="27" t="str">
        <f t="shared" si="262"/>
        <v/>
      </c>
      <c r="I1705" s="27" t="str">
        <f>IFERROR(VLOOKUP(H1705,vlookup!G$2:I$331,2,FALSE),"")</f>
        <v/>
      </c>
      <c r="J1705" s="27" t="str">
        <f>IFERROR(VLOOKUP(H1705,vlookup!G$2:I$331,3,FALSE),"")</f>
        <v/>
      </c>
      <c r="K1705" s="5"/>
      <c r="L1705" s="6"/>
      <c r="M1705" s="6"/>
      <c r="N1705" s="6"/>
      <c r="O1705" s="6"/>
      <c r="P1705" s="6"/>
      <c r="Q1705" s="14" t="str">
        <f t="shared" si="263"/>
        <v/>
      </c>
      <c r="R1705" s="5"/>
      <c r="S1705" s="6"/>
      <c r="T1705" s="6"/>
      <c r="U1705" s="5"/>
      <c r="V1705" s="45">
        <f t="shared" si="264"/>
        <v>0</v>
      </c>
      <c r="W1705" s="45">
        <f t="shared" si="265"/>
        <v>0</v>
      </c>
      <c r="X1705" s="45" t="e">
        <f t="shared" si="266"/>
        <v>#VALUE!</v>
      </c>
      <c r="Y1705" s="45">
        <f>IFERROR(VALUE(V1705),VLOOKUP(V1705,DayReplace[],2,0))</f>
        <v>0</v>
      </c>
      <c r="Z1705" s="45">
        <f>IF(V1705=0,1,
IF(OR(AND(COUNTIF(Table12[Normal and Leap Years],X1705),AA1705=3,Y1705=30),
AND(COUNTIF(Table9[MM Year],X1705),COUNTIF(Table13[Always 29-Day Months],AA1705),Y1705=30)),Y1705
-1,Y1705))</f>
        <v>1</v>
      </c>
      <c r="AA1705" s="45">
        <f>IFERROR(VALUE(W1705),VLOOKUP(W1705,MonthReplace[],2,0))</f>
        <v>0</v>
      </c>
      <c r="AB1705" s="45" t="e">
        <f>IF(COUNTIF(Table9[MM Year],X1705),VLOOKUP(AA1705,MonthSerial[],VLOOKUP(X1705,Table9[],3,0)+2,0),DATE(X1705,AA1705,0)-AC1705)</f>
        <v>#VALUE!</v>
      </c>
      <c r="AC1705" s="45" t="e">
        <f>IF(COUNTIF(Table9[MM Year],X1705),
VLOOKUP(X1705,Table9[],5,0),
DATE(X1705,1,0))</f>
        <v>#VALUE!</v>
      </c>
      <c r="AD1705" s="46" t="e">
        <f>IF(AA1705=0,DATE(YEAR(AC1705+1),7,16),
IF(V1705=0,IF(COUNTIF(Table9[MM Year],X1705),AC1705+AB1705+Z1705+15-DAY(AC1705+AB1705+Z1705+15)+16,AC1705+AB1705+Z1705-DAY(AC1705+AB1705+Z1705)+16),
IF(COUNTIF(Table9[MM Year],X1705),
IF(AC1705+AB1705+Z1705&lt;VLOOKUP(X1705,Table9[],7,0),AC1705
+AB1705+Z1705+VLOOKUP(X1705,Table9[],4,0),AC1705+AB1705+Z1705),AC1705
+AB1705+Z1705)))</f>
        <v>#VALUE!</v>
      </c>
      <c r="AE1705" s="42"/>
      <c r="AF1705" s="15" t="str">
        <f>IFERROR(IF(COUNTIF(Table9[MM Year],X1705),
IF(AD1705&lt;VLOOKUP(X1705,Table9[],7,0),AD1705
+VLOOKUP(X1705,Table9[],4,0),AD1705),AD1705
),"")</f>
        <v/>
      </c>
      <c r="AG1705" s="5"/>
      <c r="AH1705" s="5"/>
      <c r="AI1705" s="5"/>
      <c r="AJ1705" s="6"/>
      <c r="AK1705" s="6"/>
      <c r="AL1705" s="12" t="str">
        <f t="shared" si="267"/>
        <v/>
      </c>
      <c r="AM1705" s="5"/>
      <c r="AN1705" s="27" t="str">
        <f t="shared" si="268"/>
        <v/>
      </c>
      <c r="AO1705" s="5"/>
      <c r="AP1705" s="5"/>
      <c r="AQ1705" s="6"/>
      <c r="AR1705" s="12" t="str">
        <f t="shared" si="269"/>
        <v/>
      </c>
      <c r="AS1705" s="6"/>
      <c r="AT1705" s="5"/>
      <c r="AU1705" s="53"/>
      <c r="AV1705" s="53"/>
      <c r="AW1705" s="54"/>
      <c r="AX1705" s="15" t="str">
        <f t="shared" si="270"/>
        <v/>
      </c>
      <c r="AY1705" s="5"/>
      <c r="AZ1705" s="27" t="str">
        <f>IFERROR(VLOOKUP(AY1705,vlookup!A$2:I$331,2,FALSE),"")</f>
        <v/>
      </c>
      <c r="BA1705" s="27" t="str">
        <f>IFERROR(VLOOKUP(AY1705,vlookup!A$2:I$331,3,FALSE),"")</f>
        <v/>
      </c>
      <c r="BB1705" s="5"/>
      <c r="BC1705" s="27" t="str">
        <f>IFERROR(VLOOKUP(BB1705,vlookup!D$2:E$331,2,FALSE),"")</f>
        <v/>
      </c>
      <c r="BD1705" s="5"/>
      <c r="BE1705" s="27" t="str">
        <f t="shared" si="271"/>
        <v/>
      </c>
      <c r="BF1705" s="27" t="str">
        <f>IFERROR(VLOOKUP(BE1705,vlookup!G$2:I$331,2,FALSE),"")</f>
        <v/>
      </c>
      <c r="BG1705" s="27" t="str">
        <f>IFERROR(VLOOKUP(BE1705,vlookup!G$2:I$331,3,FALSE),"")</f>
        <v/>
      </c>
      <c r="BH1705" s="5"/>
      <c r="BI1705" s="6"/>
      <c r="BJ1705" s="6"/>
      <c r="BK1705" s="6"/>
      <c r="BL1705" s="6"/>
    </row>
    <row r="1706" spans="1:64">
      <c r="A1706" s="4"/>
      <c r="B1706" s="5"/>
      <c r="C1706" s="27" t="str">
        <f>IFERROR(VLOOKUP(B1706,vlookup!A$2:I$331,2,FALSE),"")</f>
        <v/>
      </c>
      <c r="D1706" s="27" t="str">
        <f>IFERROR(VLOOKUP(B1706,vlookup!A$2:I$331,3,FALSE),"")</f>
        <v/>
      </c>
      <c r="E1706" s="5"/>
      <c r="F1706" s="27" t="str">
        <f>IFERROR(VLOOKUP(E1706,vlookup!D$2:E$331,2,FALSE),"")</f>
        <v/>
      </c>
      <c r="G1706" s="5"/>
      <c r="H1706" s="27" t="str">
        <f t="shared" si="262"/>
        <v/>
      </c>
      <c r="I1706" s="27" t="str">
        <f>IFERROR(VLOOKUP(H1706,vlookup!G$2:I$331,2,FALSE),"")</f>
        <v/>
      </c>
      <c r="J1706" s="27" t="str">
        <f>IFERROR(VLOOKUP(H1706,vlookup!G$2:I$331,3,FALSE),"")</f>
        <v/>
      </c>
      <c r="K1706" s="5"/>
      <c r="L1706" s="6"/>
      <c r="M1706" s="6"/>
      <c r="N1706" s="6"/>
      <c r="O1706" s="6"/>
      <c r="P1706" s="6"/>
      <c r="Q1706" s="14" t="str">
        <f t="shared" si="263"/>
        <v/>
      </c>
      <c r="R1706" s="5"/>
      <c r="S1706" s="6"/>
      <c r="T1706" s="6"/>
      <c r="U1706" s="5"/>
      <c r="V1706" s="45">
        <f t="shared" si="264"/>
        <v>0</v>
      </c>
      <c r="W1706" s="45">
        <f t="shared" si="265"/>
        <v>0</v>
      </c>
      <c r="X1706" s="45" t="e">
        <f t="shared" si="266"/>
        <v>#VALUE!</v>
      </c>
      <c r="Y1706" s="45">
        <f>IFERROR(VALUE(V1706),VLOOKUP(V1706,DayReplace[],2,0))</f>
        <v>0</v>
      </c>
      <c r="Z1706" s="45">
        <f>IF(V1706=0,1,
IF(OR(AND(COUNTIF(Table12[Normal and Leap Years],X1706),AA1706=3,Y1706=30),
AND(COUNTIF(Table9[MM Year],X1706),COUNTIF(Table13[Always 29-Day Months],AA1706),Y1706=30)),Y1706
-1,Y1706))</f>
        <v>1</v>
      </c>
      <c r="AA1706" s="45">
        <f>IFERROR(VALUE(W1706),VLOOKUP(W1706,MonthReplace[],2,0))</f>
        <v>0</v>
      </c>
      <c r="AB1706" s="45" t="e">
        <f>IF(COUNTIF(Table9[MM Year],X1706),VLOOKUP(AA1706,MonthSerial[],VLOOKUP(X1706,Table9[],3,0)+2,0),DATE(X1706,AA1706,0)-AC1706)</f>
        <v>#VALUE!</v>
      </c>
      <c r="AC1706" s="45" t="e">
        <f>IF(COUNTIF(Table9[MM Year],X1706),
VLOOKUP(X1706,Table9[],5,0),
DATE(X1706,1,0))</f>
        <v>#VALUE!</v>
      </c>
      <c r="AD1706" s="46" t="e">
        <f>IF(AA1706=0,DATE(YEAR(AC1706+1),7,16),
IF(V1706=0,IF(COUNTIF(Table9[MM Year],X1706),AC1706+AB1706+Z1706+15-DAY(AC1706+AB1706+Z1706+15)+16,AC1706+AB1706+Z1706-DAY(AC1706+AB1706+Z1706)+16),
IF(COUNTIF(Table9[MM Year],X1706),
IF(AC1706+AB1706+Z1706&lt;VLOOKUP(X1706,Table9[],7,0),AC1706
+AB1706+Z1706+VLOOKUP(X1706,Table9[],4,0),AC1706+AB1706+Z1706),AC1706
+AB1706+Z1706)))</f>
        <v>#VALUE!</v>
      </c>
      <c r="AE1706" s="42"/>
      <c r="AF1706" s="15" t="str">
        <f>IFERROR(IF(COUNTIF(Table9[MM Year],X1706),
IF(AD1706&lt;VLOOKUP(X1706,Table9[],7,0),AD1706
+VLOOKUP(X1706,Table9[],4,0),AD1706),AD1706
),"")</f>
        <v/>
      </c>
      <c r="AG1706" s="5"/>
      <c r="AH1706" s="5"/>
      <c r="AI1706" s="5"/>
      <c r="AJ1706" s="6"/>
      <c r="AK1706" s="6"/>
      <c r="AL1706" s="12" t="str">
        <f t="shared" si="267"/>
        <v/>
      </c>
      <c r="AM1706" s="5"/>
      <c r="AN1706" s="27" t="str">
        <f t="shared" si="268"/>
        <v/>
      </c>
      <c r="AO1706" s="5"/>
      <c r="AP1706" s="5"/>
      <c r="AQ1706" s="6"/>
      <c r="AR1706" s="12" t="str">
        <f t="shared" si="269"/>
        <v/>
      </c>
      <c r="AS1706" s="6"/>
      <c r="AT1706" s="5"/>
      <c r="AU1706" s="53"/>
      <c r="AV1706" s="53"/>
      <c r="AW1706" s="54"/>
      <c r="AX1706" s="15" t="str">
        <f t="shared" si="270"/>
        <v/>
      </c>
      <c r="AY1706" s="5"/>
      <c r="AZ1706" s="27" t="str">
        <f>IFERROR(VLOOKUP(AY1706,vlookup!A$2:I$331,2,FALSE),"")</f>
        <v/>
      </c>
      <c r="BA1706" s="27" t="str">
        <f>IFERROR(VLOOKUP(AY1706,vlookup!A$2:I$331,3,FALSE),"")</f>
        <v/>
      </c>
      <c r="BB1706" s="5"/>
      <c r="BC1706" s="27" t="str">
        <f>IFERROR(VLOOKUP(BB1706,vlookup!D$2:E$331,2,FALSE),"")</f>
        <v/>
      </c>
      <c r="BD1706" s="5"/>
      <c r="BE1706" s="27" t="str">
        <f t="shared" si="271"/>
        <v/>
      </c>
      <c r="BF1706" s="27" t="str">
        <f>IFERROR(VLOOKUP(BE1706,vlookup!G$2:I$331,2,FALSE),"")</f>
        <v/>
      </c>
      <c r="BG1706" s="27" t="str">
        <f>IFERROR(VLOOKUP(BE1706,vlookup!G$2:I$331,3,FALSE),"")</f>
        <v/>
      </c>
      <c r="BH1706" s="5"/>
      <c r="BI1706" s="6"/>
      <c r="BJ1706" s="6"/>
      <c r="BK1706" s="6"/>
      <c r="BL1706" s="6"/>
    </row>
    <row r="1707" spans="1:64">
      <c r="A1707" s="4"/>
      <c r="B1707" s="5"/>
      <c r="C1707" s="27" t="str">
        <f>IFERROR(VLOOKUP(B1707,vlookup!A$2:I$331,2,FALSE),"")</f>
        <v/>
      </c>
      <c r="D1707" s="27" t="str">
        <f>IFERROR(VLOOKUP(B1707,vlookup!A$2:I$331,3,FALSE),"")</f>
        <v/>
      </c>
      <c r="E1707" s="5"/>
      <c r="F1707" s="27" t="str">
        <f>IFERROR(VLOOKUP(E1707,vlookup!D$2:E$331,2,FALSE),"")</f>
        <v/>
      </c>
      <c r="G1707" s="5"/>
      <c r="H1707" s="27" t="str">
        <f t="shared" si="262"/>
        <v/>
      </c>
      <c r="I1707" s="27" t="str">
        <f>IFERROR(VLOOKUP(H1707,vlookup!G$2:I$331,2,FALSE),"")</f>
        <v/>
      </c>
      <c r="J1707" s="27" t="str">
        <f>IFERROR(VLOOKUP(H1707,vlookup!G$2:I$331,3,FALSE),"")</f>
        <v/>
      </c>
      <c r="K1707" s="5"/>
      <c r="L1707" s="6"/>
      <c r="M1707" s="6"/>
      <c r="N1707" s="6"/>
      <c r="O1707" s="6"/>
      <c r="P1707" s="6"/>
      <c r="Q1707" s="14" t="str">
        <f t="shared" si="263"/>
        <v/>
      </c>
      <c r="R1707" s="5"/>
      <c r="S1707" s="6"/>
      <c r="T1707" s="6"/>
      <c r="U1707" s="5"/>
      <c r="V1707" s="45">
        <f t="shared" si="264"/>
        <v>0</v>
      </c>
      <c r="W1707" s="45">
        <f t="shared" si="265"/>
        <v>0</v>
      </c>
      <c r="X1707" s="45" t="e">
        <f t="shared" si="266"/>
        <v>#VALUE!</v>
      </c>
      <c r="Y1707" s="45">
        <f>IFERROR(VALUE(V1707),VLOOKUP(V1707,DayReplace[],2,0))</f>
        <v>0</v>
      </c>
      <c r="Z1707" s="45">
        <f>IF(V1707=0,1,
IF(OR(AND(COUNTIF(Table12[Normal and Leap Years],X1707),AA1707=3,Y1707=30),
AND(COUNTIF(Table9[MM Year],X1707),COUNTIF(Table13[Always 29-Day Months],AA1707),Y1707=30)),Y1707
-1,Y1707))</f>
        <v>1</v>
      </c>
      <c r="AA1707" s="45">
        <f>IFERROR(VALUE(W1707),VLOOKUP(W1707,MonthReplace[],2,0))</f>
        <v>0</v>
      </c>
      <c r="AB1707" s="45" t="e">
        <f>IF(COUNTIF(Table9[MM Year],X1707),VLOOKUP(AA1707,MonthSerial[],VLOOKUP(X1707,Table9[],3,0)+2,0),DATE(X1707,AA1707,0)-AC1707)</f>
        <v>#VALUE!</v>
      </c>
      <c r="AC1707" s="45" t="e">
        <f>IF(COUNTIF(Table9[MM Year],X1707),
VLOOKUP(X1707,Table9[],5,0),
DATE(X1707,1,0))</f>
        <v>#VALUE!</v>
      </c>
      <c r="AD1707" s="46" t="e">
        <f>IF(AA1707=0,DATE(YEAR(AC1707+1),7,16),
IF(V1707=0,IF(COUNTIF(Table9[MM Year],X1707),AC1707+AB1707+Z1707+15-DAY(AC1707+AB1707+Z1707+15)+16,AC1707+AB1707+Z1707-DAY(AC1707+AB1707+Z1707)+16),
IF(COUNTIF(Table9[MM Year],X1707),
IF(AC1707+AB1707+Z1707&lt;VLOOKUP(X1707,Table9[],7,0),AC1707
+AB1707+Z1707+VLOOKUP(X1707,Table9[],4,0),AC1707+AB1707+Z1707),AC1707
+AB1707+Z1707)))</f>
        <v>#VALUE!</v>
      </c>
      <c r="AE1707" s="42"/>
      <c r="AF1707" s="15" t="str">
        <f>IFERROR(IF(COUNTIF(Table9[MM Year],X1707),
IF(AD1707&lt;VLOOKUP(X1707,Table9[],7,0),AD1707
+VLOOKUP(X1707,Table9[],4,0),AD1707),AD1707
),"")</f>
        <v/>
      </c>
      <c r="AG1707" s="5"/>
      <c r="AH1707" s="5"/>
      <c r="AI1707" s="5"/>
      <c r="AJ1707" s="6"/>
      <c r="AK1707" s="6"/>
      <c r="AL1707" s="12" t="str">
        <f t="shared" si="267"/>
        <v/>
      </c>
      <c r="AM1707" s="5"/>
      <c r="AN1707" s="27" t="str">
        <f t="shared" si="268"/>
        <v/>
      </c>
      <c r="AO1707" s="5"/>
      <c r="AP1707" s="5"/>
      <c r="AQ1707" s="6"/>
      <c r="AR1707" s="12" t="str">
        <f t="shared" si="269"/>
        <v/>
      </c>
      <c r="AS1707" s="6"/>
      <c r="AT1707" s="5"/>
      <c r="AU1707" s="53"/>
      <c r="AV1707" s="53"/>
      <c r="AW1707" s="54"/>
      <c r="AX1707" s="15" t="str">
        <f t="shared" si="270"/>
        <v/>
      </c>
      <c r="AY1707" s="5"/>
      <c r="AZ1707" s="27" t="str">
        <f>IFERROR(VLOOKUP(AY1707,vlookup!A$2:I$331,2,FALSE),"")</f>
        <v/>
      </c>
      <c r="BA1707" s="27" t="str">
        <f>IFERROR(VLOOKUP(AY1707,vlookup!A$2:I$331,3,FALSE),"")</f>
        <v/>
      </c>
      <c r="BB1707" s="5"/>
      <c r="BC1707" s="27" t="str">
        <f>IFERROR(VLOOKUP(BB1707,vlookup!D$2:E$331,2,FALSE),"")</f>
        <v/>
      </c>
      <c r="BD1707" s="5"/>
      <c r="BE1707" s="27" t="str">
        <f t="shared" si="271"/>
        <v/>
      </c>
      <c r="BF1707" s="27" t="str">
        <f>IFERROR(VLOOKUP(BE1707,vlookup!G$2:I$331,2,FALSE),"")</f>
        <v/>
      </c>
      <c r="BG1707" s="27" t="str">
        <f>IFERROR(VLOOKUP(BE1707,vlookup!G$2:I$331,3,FALSE),"")</f>
        <v/>
      </c>
      <c r="BH1707" s="5"/>
      <c r="BI1707" s="6"/>
      <c r="BJ1707" s="6"/>
      <c r="BK1707" s="6"/>
      <c r="BL1707" s="6"/>
    </row>
    <row r="1708" spans="1:64">
      <c r="A1708" s="4"/>
      <c r="B1708" s="5"/>
      <c r="C1708" s="27" t="str">
        <f>IFERROR(VLOOKUP(B1708,vlookup!A$2:I$331,2,FALSE),"")</f>
        <v/>
      </c>
      <c r="D1708" s="27" t="str">
        <f>IFERROR(VLOOKUP(B1708,vlookup!A$2:I$331,3,FALSE),"")</f>
        <v/>
      </c>
      <c r="E1708" s="5"/>
      <c r="F1708" s="27" t="str">
        <f>IFERROR(VLOOKUP(E1708,vlookup!D$2:E$331,2,FALSE),"")</f>
        <v/>
      </c>
      <c r="G1708" s="5"/>
      <c r="H1708" s="27" t="str">
        <f t="shared" si="262"/>
        <v/>
      </c>
      <c r="I1708" s="27" t="str">
        <f>IFERROR(VLOOKUP(H1708,vlookup!G$2:I$331,2,FALSE),"")</f>
        <v/>
      </c>
      <c r="J1708" s="27" t="str">
        <f>IFERROR(VLOOKUP(H1708,vlookup!G$2:I$331,3,FALSE),"")</f>
        <v/>
      </c>
      <c r="K1708" s="5"/>
      <c r="L1708" s="6"/>
      <c r="M1708" s="6"/>
      <c r="N1708" s="6"/>
      <c r="O1708" s="6"/>
      <c r="P1708" s="6"/>
      <c r="Q1708" s="14" t="str">
        <f t="shared" si="263"/>
        <v/>
      </c>
      <c r="R1708" s="5"/>
      <c r="S1708" s="6"/>
      <c r="T1708" s="6"/>
      <c r="U1708" s="5"/>
      <c r="V1708" s="45">
        <f t="shared" si="264"/>
        <v>0</v>
      </c>
      <c r="W1708" s="45">
        <f t="shared" si="265"/>
        <v>0</v>
      </c>
      <c r="X1708" s="45" t="e">
        <f t="shared" si="266"/>
        <v>#VALUE!</v>
      </c>
      <c r="Y1708" s="45">
        <f>IFERROR(VALUE(V1708),VLOOKUP(V1708,DayReplace[],2,0))</f>
        <v>0</v>
      </c>
      <c r="Z1708" s="45">
        <f>IF(V1708=0,1,
IF(OR(AND(COUNTIF(Table12[Normal and Leap Years],X1708),AA1708=3,Y1708=30),
AND(COUNTIF(Table9[MM Year],X1708),COUNTIF(Table13[Always 29-Day Months],AA1708),Y1708=30)),Y1708
-1,Y1708))</f>
        <v>1</v>
      </c>
      <c r="AA1708" s="45">
        <f>IFERROR(VALUE(W1708),VLOOKUP(W1708,MonthReplace[],2,0))</f>
        <v>0</v>
      </c>
      <c r="AB1708" s="45" t="e">
        <f>IF(COUNTIF(Table9[MM Year],X1708),VLOOKUP(AA1708,MonthSerial[],VLOOKUP(X1708,Table9[],3,0)+2,0),DATE(X1708,AA1708,0)-AC1708)</f>
        <v>#VALUE!</v>
      </c>
      <c r="AC1708" s="45" t="e">
        <f>IF(COUNTIF(Table9[MM Year],X1708),
VLOOKUP(X1708,Table9[],5,0),
DATE(X1708,1,0))</f>
        <v>#VALUE!</v>
      </c>
      <c r="AD1708" s="46" t="e">
        <f>IF(AA1708=0,DATE(YEAR(AC1708+1),7,16),
IF(V1708=0,IF(COUNTIF(Table9[MM Year],X1708),AC1708+AB1708+Z1708+15-DAY(AC1708+AB1708+Z1708+15)+16,AC1708+AB1708+Z1708-DAY(AC1708+AB1708+Z1708)+16),
IF(COUNTIF(Table9[MM Year],X1708),
IF(AC1708+AB1708+Z1708&lt;VLOOKUP(X1708,Table9[],7,0),AC1708
+AB1708+Z1708+VLOOKUP(X1708,Table9[],4,0),AC1708+AB1708+Z1708),AC1708
+AB1708+Z1708)))</f>
        <v>#VALUE!</v>
      </c>
      <c r="AE1708" s="42"/>
      <c r="AF1708" s="15" t="str">
        <f>IFERROR(IF(COUNTIF(Table9[MM Year],X1708),
IF(AD1708&lt;VLOOKUP(X1708,Table9[],7,0),AD1708
+VLOOKUP(X1708,Table9[],4,0),AD1708),AD1708
),"")</f>
        <v/>
      </c>
      <c r="AG1708" s="5"/>
      <c r="AH1708" s="5"/>
      <c r="AI1708" s="5"/>
      <c r="AJ1708" s="6"/>
      <c r="AK1708" s="6"/>
      <c r="AL1708" s="12" t="str">
        <f t="shared" si="267"/>
        <v/>
      </c>
      <c r="AM1708" s="5"/>
      <c r="AN1708" s="27" t="str">
        <f t="shared" si="268"/>
        <v/>
      </c>
      <c r="AO1708" s="5"/>
      <c r="AP1708" s="5"/>
      <c r="AQ1708" s="6"/>
      <c r="AR1708" s="12" t="str">
        <f t="shared" si="269"/>
        <v/>
      </c>
      <c r="AS1708" s="6"/>
      <c r="AT1708" s="5"/>
      <c r="AU1708" s="53"/>
      <c r="AV1708" s="53"/>
      <c r="AW1708" s="54"/>
      <c r="AX1708" s="15" t="str">
        <f t="shared" si="270"/>
        <v/>
      </c>
      <c r="AY1708" s="5"/>
      <c r="AZ1708" s="27" t="str">
        <f>IFERROR(VLOOKUP(AY1708,vlookup!A$2:I$331,2,FALSE),"")</f>
        <v/>
      </c>
      <c r="BA1708" s="27" t="str">
        <f>IFERROR(VLOOKUP(AY1708,vlookup!A$2:I$331,3,FALSE),"")</f>
        <v/>
      </c>
      <c r="BB1708" s="5"/>
      <c r="BC1708" s="27" t="str">
        <f>IFERROR(VLOOKUP(BB1708,vlookup!D$2:E$331,2,FALSE),"")</f>
        <v/>
      </c>
      <c r="BD1708" s="5"/>
      <c r="BE1708" s="27" t="str">
        <f t="shared" si="271"/>
        <v/>
      </c>
      <c r="BF1708" s="27" t="str">
        <f>IFERROR(VLOOKUP(BE1708,vlookup!G$2:I$331,2,FALSE),"")</f>
        <v/>
      </c>
      <c r="BG1708" s="27" t="str">
        <f>IFERROR(VLOOKUP(BE1708,vlookup!G$2:I$331,3,FALSE),"")</f>
        <v/>
      </c>
      <c r="BH1708" s="5"/>
      <c r="BI1708" s="6"/>
      <c r="BJ1708" s="6"/>
      <c r="BK1708" s="6"/>
      <c r="BL1708" s="6"/>
    </row>
    <row r="1709" spans="1:64">
      <c r="A1709" s="4"/>
      <c r="B1709" s="5"/>
      <c r="C1709" s="27" t="str">
        <f>IFERROR(VLOOKUP(B1709,vlookup!A$2:I$331,2,FALSE),"")</f>
        <v/>
      </c>
      <c r="D1709" s="27" t="str">
        <f>IFERROR(VLOOKUP(B1709,vlookup!A$2:I$331,3,FALSE),"")</f>
        <v/>
      </c>
      <c r="E1709" s="5"/>
      <c r="F1709" s="27" t="str">
        <f>IFERROR(VLOOKUP(E1709,vlookup!D$2:E$331,2,FALSE),"")</f>
        <v/>
      </c>
      <c r="G1709" s="5"/>
      <c r="H1709" s="27" t="str">
        <f t="shared" si="262"/>
        <v/>
      </c>
      <c r="I1709" s="27" t="str">
        <f>IFERROR(VLOOKUP(H1709,vlookup!G$2:I$331,2,FALSE),"")</f>
        <v/>
      </c>
      <c r="J1709" s="27" t="str">
        <f>IFERROR(VLOOKUP(H1709,vlookup!G$2:I$331,3,FALSE),"")</f>
        <v/>
      </c>
      <c r="K1709" s="5"/>
      <c r="L1709" s="6"/>
      <c r="M1709" s="6"/>
      <c r="N1709" s="6"/>
      <c r="O1709" s="6"/>
      <c r="P1709" s="6"/>
      <c r="Q1709" s="14" t="str">
        <f t="shared" si="263"/>
        <v/>
      </c>
      <c r="R1709" s="5"/>
      <c r="S1709" s="6"/>
      <c r="T1709" s="6"/>
      <c r="U1709" s="5"/>
      <c r="V1709" s="45">
        <f t="shared" si="264"/>
        <v>0</v>
      </c>
      <c r="W1709" s="45">
        <f t="shared" si="265"/>
        <v>0</v>
      </c>
      <c r="X1709" s="45" t="e">
        <f t="shared" si="266"/>
        <v>#VALUE!</v>
      </c>
      <c r="Y1709" s="45">
        <f>IFERROR(VALUE(V1709),VLOOKUP(V1709,DayReplace[],2,0))</f>
        <v>0</v>
      </c>
      <c r="Z1709" s="45">
        <f>IF(V1709=0,1,
IF(OR(AND(COUNTIF(Table12[Normal and Leap Years],X1709),AA1709=3,Y1709=30),
AND(COUNTIF(Table9[MM Year],X1709),COUNTIF(Table13[Always 29-Day Months],AA1709),Y1709=30)),Y1709
-1,Y1709))</f>
        <v>1</v>
      </c>
      <c r="AA1709" s="45">
        <f>IFERROR(VALUE(W1709),VLOOKUP(W1709,MonthReplace[],2,0))</f>
        <v>0</v>
      </c>
      <c r="AB1709" s="45" t="e">
        <f>IF(COUNTIF(Table9[MM Year],X1709),VLOOKUP(AA1709,MonthSerial[],VLOOKUP(X1709,Table9[],3,0)+2,0),DATE(X1709,AA1709,0)-AC1709)</f>
        <v>#VALUE!</v>
      </c>
      <c r="AC1709" s="45" t="e">
        <f>IF(COUNTIF(Table9[MM Year],X1709),
VLOOKUP(X1709,Table9[],5,0),
DATE(X1709,1,0))</f>
        <v>#VALUE!</v>
      </c>
      <c r="AD1709" s="46" t="e">
        <f>IF(AA1709=0,DATE(YEAR(AC1709+1),7,16),
IF(V1709=0,IF(COUNTIF(Table9[MM Year],X1709),AC1709+AB1709+Z1709+15-DAY(AC1709+AB1709+Z1709+15)+16,AC1709+AB1709+Z1709-DAY(AC1709+AB1709+Z1709)+16),
IF(COUNTIF(Table9[MM Year],X1709),
IF(AC1709+AB1709+Z1709&lt;VLOOKUP(X1709,Table9[],7,0),AC1709
+AB1709+Z1709+VLOOKUP(X1709,Table9[],4,0),AC1709+AB1709+Z1709),AC1709
+AB1709+Z1709)))</f>
        <v>#VALUE!</v>
      </c>
      <c r="AE1709" s="42"/>
      <c r="AF1709" s="15" t="str">
        <f>IFERROR(IF(COUNTIF(Table9[MM Year],X1709),
IF(AD1709&lt;VLOOKUP(X1709,Table9[],7,0),AD1709
+VLOOKUP(X1709,Table9[],4,0),AD1709),AD1709
),"")</f>
        <v/>
      </c>
      <c r="AG1709" s="5"/>
      <c r="AH1709" s="5"/>
      <c r="AI1709" s="5"/>
      <c r="AJ1709" s="6"/>
      <c r="AK1709" s="6"/>
      <c r="AL1709" s="12" t="str">
        <f t="shared" si="267"/>
        <v/>
      </c>
      <c r="AM1709" s="5"/>
      <c r="AN1709" s="27" t="str">
        <f t="shared" si="268"/>
        <v/>
      </c>
      <c r="AO1709" s="5"/>
      <c r="AP1709" s="5"/>
      <c r="AQ1709" s="6"/>
      <c r="AR1709" s="12" t="str">
        <f t="shared" si="269"/>
        <v/>
      </c>
      <c r="AS1709" s="6"/>
      <c r="AT1709" s="5"/>
      <c r="AU1709" s="53"/>
      <c r="AV1709" s="53"/>
      <c r="AW1709" s="54"/>
      <c r="AX1709" s="15" t="str">
        <f t="shared" si="270"/>
        <v/>
      </c>
      <c r="AY1709" s="5"/>
      <c r="AZ1709" s="27" t="str">
        <f>IFERROR(VLOOKUP(AY1709,vlookup!A$2:I$331,2,FALSE),"")</f>
        <v/>
      </c>
      <c r="BA1709" s="27" t="str">
        <f>IFERROR(VLOOKUP(AY1709,vlookup!A$2:I$331,3,FALSE),"")</f>
        <v/>
      </c>
      <c r="BB1709" s="5"/>
      <c r="BC1709" s="27" t="str">
        <f>IFERROR(VLOOKUP(BB1709,vlookup!D$2:E$331,2,FALSE),"")</f>
        <v/>
      </c>
      <c r="BD1709" s="5"/>
      <c r="BE1709" s="27" t="str">
        <f t="shared" si="271"/>
        <v/>
      </c>
      <c r="BF1709" s="27" t="str">
        <f>IFERROR(VLOOKUP(BE1709,vlookup!G$2:I$331,2,FALSE),"")</f>
        <v/>
      </c>
      <c r="BG1709" s="27" t="str">
        <f>IFERROR(VLOOKUP(BE1709,vlookup!G$2:I$331,3,FALSE),"")</f>
        <v/>
      </c>
      <c r="BH1709" s="5"/>
      <c r="BI1709" s="6"/>
      <c r="BJ1709" s="6"/>
      <c r="BK1709" s="6"/>
      <c r="BL1709" s="6"/>
    </row>
    <row r="1710" spans="1:64">
      <c r="A1710" s="4"/>
      <c r="B1710" s="5"/>
      <c r="C1710" s="27" t="str">
        <f>IFERROR(VLOOKUP(B1710,vlookup!A$2:I$331,2,FALSE),"")</f>
        <v/>
      </c>
      <c r="D1710" s="27" t="str">
        <f>IFERROR(VLOOKUP(B1710,vlookup!A$2:I$331,3,FALSE),"")</f>
        <v/>
      </c>
      <c r="E1710" s="5"/>
      <c r="F1710" s="27" t="str">
        <f>IFERROR(VLOOKUP(E1710,vlookup!D$2:E$331,2,FALSE),"")</f>
        <v/>
      </c>
      <c r="G1710" s="5"/>
      <c r="H1710" s="27" t="str">
        <f t="shared" si="262"/>
        <v/>
      </c>
      <c r="I1710" s="27" t="str">
        <f>IFERROR(VLOOKUP(H1710,vlookup!G$2:I$331,2,FALSE),"")</f>
        <v/>
      </c>
      <c r="J1710" s="27" t="str">
        <f>IFERROR(VLOOKUP(H1710,vlookup!G$2:I$331,3,FALSE),"")</f>
        <v/>
      </c>
      <c r="K1710" s="5"/>
      <c r="L1710" s="6"/>
      <c r="M1710" s="6"/>
      <c r="N1710" s="6"/>
      <c r="O1710" s="6"/>
      <c r="P1710" s="6"/>
      <c r="Q1710" s="14" t="str">
        <f t="shared" si="263"/>
        <v/>
      </c>
      <c r="R1710" s="5"/>
      <c r="S1710" s="6"/>
      <c r="T1710" s="6"/>
      <c r="U1710" s="5"/>
      <c r="V1710" s="45">
        <f t="shared" si="264"/>
        <v>0</v>
      </c>
      <c r="W1710" s="45">
        <f t="shared" si="265"/>
        <v>0</v>
      </c>
      <c r="X1710" s="45" t="e">
        <f t="shared" si="266"/>
        <v>#VALUE!</v>
      </c>
      <c r="Y1710" s="45">
        <f>IFERROR(VALUE(V1710),VLOOKUP(V1710,DayReplace[],2,0))</f>
        <v>0</v>
      </c>
      <c r="Z1710" s="45">
        <f>IF(V1710=0,1,
IF(OR(AND(COUNTIF(Table12[Normal and Leap Years],X1710),AA1710=3,Y1710=30),
AND(COUNTIF(Table9[MM Year],X1710),COUNTIF(Table13[Always 29-Day Months],AA1710),Y1710=30)),Y1710
-1,Y1710))</f>
        <v>1</v>
      </c>
      <c r="AA1710" s="45">
        <f>IFERROR(VALUE(W1710),VLOOKUP(W1710,MonthReplace[],2,0))</f>
        <v>0</v>
      </c>
      <c r="AB1710" s="45" t="e">
        <f>IF(COUNTIF(Table9[MM Year],X1710),VLOOKUP(AA1710,MonthSerial[],VLOOKUP(X1710,Table9[],3,0)+2,0),DATE(X1710,AA1710,0)-AC1710)</f>
        <v>#VALUE!</v>
      </c>
      <c r="AC1710" s="45" t="e">
        <f>IF(COUNTIF(Table9[MM Year],X1710),
VLOOKUP(X1710,Table9[],5,0),
DATE(X1710,1,0))</f>
        <v>#VALUE!</v>
      </c>
      <c r="AD1710" s="46" t="e">
        <f>IF(AA1710=0,DATE(YEAR(AC1710+1),7,16),
IF(V1710=0,IF(COUNTIF(Table9[MM Year],X1710),AC1710+AB1710+Z1710+15-DAY(AC1710+AB1710+Z1710+15)+16,AC1710+AB1710+Z1710-DAY(AC1710+AB1710+Z1710)+16),
IF(COUNTIF(Table9[MM Year],X1710),
IF(AC1710+AB1710+Z1710&lt;VLOOKUP(X1710,Table9[],7,0),AC1710
+AB1710+Z1710+VLOOKUP(X1710,Table9[],4,0),AC1710+AB1710+Z1710),AC1710
+AB1710+Z1710)))</f>
        <v>#VALUE!</v>
      </c>
      <c r="AE1710" s="42"/>
      <c r="AF1710" s="15" t="str">
        <f>IFERROR(IF(COUNTIF(Table9[MM Year],X1710),
IF(AD1710&lt;VLOOKUP(X1710,Table9[],7,0),AD1710
+VLOOKUP(X1710,Table9[],4,0),AD1710),AD1710
),"")</f>
        <v/>
      </c>
      <c r="AG1710" s="5"/>
      <c r="AH1710" s="5"/>
      <c r="AI1710" s="5"/>
      <c r="AJ1710" s="6"/>
      <c r="AK1710" s="6"/>
      <c r="AL1710" s="12" t="str">
        <f t="shared" si="267"/>
        <v/>
      </c>
      <c r="AM1710" s="5"/>
      <c r="AN1710" s="27" t="str">
        <f t="shared" si="268"/>
        <v/>
      </c>
      <c r="AO1710" s="5"/>
      <c r="AP1710" s="5"/>
      <c r="AQ1710" s="6"/>
      <c r="AR1710" s="12" t="str">
        <f t="shared" si="269"/>
        <v/>
      </c>
      <c r="AS1710" s="6"/>
      <c r="AT1710" s="5"/>
      <c r="AU1710" s="53"/>
      <c r="AV1710" s="53"/>
      <c r="AW1710" s="54"/>
      <c r="AX1710" s="15" t="str">
        <f t="shared" si="270"/>
        <v/>
      </c>
      <c r="AY1710" s="5"/>
      <c r="AZ1710" s="27" t="str">
        <f>IFERROR(VLOOKUP(AY1710,vlookup!A$2:I$331,2,FALSE),"")</f>
        <v/>
      </c>
      <c r="BA1710" s="27" t="str">
        <f>IFERROR(VLOOKUP(AY1710,vlookup!A$2:I$331,3,FALSE),"")</f>
        <v/>
      </c>
      <c r="BB1710" s="5"/>
      <c r="BC1710" s="27" t="str">
        <f>IFERROR(VLOOKUP(BB1710,vlookup!D$2:E$331,2,FALSE),"")</f>
        <v/>
      </c>
      <c r="BD1710" s="5"/>
      <c r="BE1710" s="27" t="str">
        <f t="shared" si="271"/>
        <v/>
      </c>
      <c r="BF1710" s="27" t="str">
        <f>IFERROR(VLOOKUP(BE1710,vlookup!G$2:I$331,2,FALSE),"")</f>
        <v/>
      </c>
      <c r="BG1710" s="27" t="str">
        <f>IFERROR(VLOOKUP(BE1710,vlookup!G$2:I$331,3,FALSE),"")</f>
        <v/>
      </c>
      <c r="BH1710" s="5"/>
      <c r="BI1710" s="6"/>
      <c r="BJ1710" s="6"/>
      <c r="BK1710" s="6"/>
      <c r="BL1710" s="6"/>
    </row>
    <row r="1711" spans="1:64">
      <c r="A1711" s="4"/>
      <c r="B1711" s="5"/>
      <c r="C1711" s="27" t="str">
        <f>IFERROR(VLOOKUP(B1711,vlookup!A$2:I$331,2,FALSE),"")</f>
        <v/>
      </c>
      <c r="D1711" s="27" t="str">
        <f>IFERROR(VLOOKUP(B1711,vlookup!A$2:I$331,3,FALSE),"")</f>
        <v/>
      </c>
      <c r="E1711" s="5"/>
      <c r="F1711" s="27" t="str">
        <f>IFERROR(VLOOKUP(E1711,vlookup!D$2:E$331,2,FALSE),"")</f>
        <v/>
      </c>
      <c r="G1711" s="5"/>
      <c r="H1711" s="27" t="str">
        <f t="shared" si="262"/>
        <v/>
      </c>
      <c r="I1711" s="27" t="str">
        <f>IFERROR(VLOOKUP(H1711,vlookup!G$2:I$331,2,FALSE),"")</f>
        <v/>
      </c>
      <c r="J1711" s="27" t="str">
        <f>IFERROR(VLOOKUP(H1711,vlookup!G$2:I$331,3,FALSE),"")</f>
        <v/>
      </c>
      <c r="K1711" s="5"/>
      <c r="L1711" s="6"/>
      <c r="M1711" s="6"/>
      <c r="N1711" s="6"/>
      <c r="O1711" s="6"/>
      <c r="P1711" s="6"/>
      <c r="Q1711" s="14" t="str">
        <f t="shared" si="263"/>
        <v/>
      </c>
      <c r="R1711" s="5"/>
      <c r="S1711" s="6"/>
      <c r="T1711" s="6"/>
      <c r="U1711" s="5"/>
      <c r="V1711" s="45">
        <f t="shared" si="264"/>
        <v>0</v>
      </c>
      <c r="W1711" s="45">
        <f t="shared" si="265"/>
        <v>0</v>
      </c>
      <c r="X1711" s="45" t="e">
        <f t="shared" si="266"/>
        <v>#VALUE!</v>
      </c>
      <c r="Y1711" s="45">
        <f>IFERROR(VALUE(V1711),VLOOKUP(V1711,DayReplace[],2,0))</f>
        <v>0</v>
      </c>
      <c r="Z1711" s="45">
        <f>IF(V1711=0,1,
IF(OR(AND(COUNTIF(Table12[Normal and Leap Years],X1711),AA1711=3,Y1711=30),
AND(COUNTIF(Table9[MM Year],X1711),COUNTIF(Table13[Always 29-Day Months],AA1711),Y1711=30)),Y1711
-1,Y1711))</f>
        <v>1</v>
      </c>
      <c r="AA1711" s="45">
        <f>IFERROR(VALUE(W1711),VLOOKUP(W1711,MonthReplace[],2,0))</f>
        <v>0</v>
      </c>
      <c r="AB1711" s="45" t="e">
        <f>IF(COUNTIF(Table9[MM Year],X1711),VLOOKUP(AA1711,MonthSerial[],VLOOKUP(X1711,Table9[],3,0)+2,0),DATE(X1711,AA1711,0)-AC1711)</f>
        <v>#VALUE!</v>
      </c>
      <c r="AC1711" s="45" t="e">
        <f>IF(COUNTIF(Table9[MM Year],X1711),
VLOOKUP(X1711,Table9[],5,0),
DATE(X1711,1,0))</f>
        <v>#VALUE!</v>
      </c>
      <c r="AD1711" s="46" t="e">
        <f>IF(AA1711=0,DATE(YEAR(AC1711+1),7,16),
IF(V1711=0,IF(COUNTIF(Table9[MM Year],X1711),AC1711+AB1711+Z1711+15-DAY(AC1711+AB1711+Z1711+15)+16,AC1711+AB1711+Z1711-DAY(AC1711+AB1711+Z1711)+16),
IF(COUNTIF(Table9[MM Year],X1711),
IF(AC1711+AB1711+Z1711&lt;VLOOKUP(X1711,Table9[],7,0),AC1711
+AB1711+Z1711+VLOOKUP(X1711,Table9[],4,0),AC1711+AB1711+Z1711),AC1711
+AB1711+Z1711)))</f>
        <v>#VALUE!</v>
      </c>
      <c r="AE1711" s="42"/>
      <c r="AF1711" s="15" t="str">
        <f>IFERROR(IF(COUNTIF(Table9[MM Year],X1711),
IF(AD1711&lt;VLOOKUP(X1711,Table9[],7,0),AD1711
+VLOOKUP(X1711,Table9[],4,0),AD1711),AD1711
),"")</f>
        <v/>
      </c>
      <c r="AG1711" s="5"/>
      <c r="AH1711" s="5"/>
      <c r="AI1711" s="5"/>
      <c r="AJ1711" s="6"/>
      <c r="AK1711" s="6"/>
      <c r="AL1711" s="12" t="str">
        <f t="shared" si="267"/>
        <v/>
      </c>
      <c r="AM1711" s="5"/>
      <c r="AN1711" s="27" t="str">
        <f t="shared" si="268"/>
        <v/>
      </c>
      <c r="AO1711" s="5"/>
      <c r="AP1711" s="5"/>
      <c r="AQ1711" s="6"/>
      <c r="AR1711" s="12" t="str">
        <f t="shared" si="269"/>
        <v/>
      </c>
      <c r="AS1711" s="6"/>
      <c r="AT1711" s="5"/>
      <c r="AU1711" s="53"/>
      <c r="AV1711" s="53"/>
      <c r="AW1711" s="54"/>
      <c r="AX1711" s="15" t="str">
        <f t="shared" si="270"/>
        <v/>
      </c>
      <c r="AY1711" s="5"/>
      <c r="AZ1711" s="27" t="str">
        <f>IFERROR(VLOOKUP(AY1711,vlookup!A$2:I$331,2,FALSE),"")</f>
        <v/>
      </c>
      <c r="BA1711" s="27" t="str">
        <f>IFERROR(VLOOKUP(AY1711,vlookup!A$2:I$331,3,FALSE),"")</f>
        <v/>
      </c>
      <c r="BB1711" s="5"/>
      <c r="BC1711" s="27" t="str">
        <f>IFERROR(VLOOKUP(BB1711,vlookup!D$2:E$331,2,FALSE),"")</f>
        <v/>
      </c>
      <c r="BD1711" s="5"/>
      <c r="BE1711" s="27" t="str">
        <f t="shared" si="271"/>
        <v/>
      </c>
      <c r="BF1711" s="27" t="str">
        <f>IFERROR(VLOOKUP(BE1711,vlookup!G$2:I$331,2,FALSE),"")</f>
        <v/>
      </c>
      <c r="BG1711" s="27" t="str">
        <f>IFERROR(VLOOKUP(BE1711,vlookup!G$2:I$331,3,FALSE),"")</f>
        <v/>
      </c>
      <c r="BH1711" s="5"/>
      <c r="BI1711" s="6"/>
      <c r="BJ1711" s="6"/>
      <c r="BK1711" s="6"/>
      <c r="BL1711" s="6"/>
    </row>
    <row r="1712" spans="1:64">
      <c r="A1712" s="4"/>
      <c r="B1712" s="5"/>
      <c r="C1712" s="27" t="str">
        <f>IFERROR(VLOOKUP(B1712,vlookup!A$2:I$331,2,FALSE),"")</f>
        <v/>
      </c>
      <c r="D1712" s="27" t="str">
        <f>IFERROR(VLOOKUP(B1712,vlookup!A$2:I$331,3,FALSE),"")</f>
        <v/>
      </c>
      <c r="E1712" s="5"/>
      <c r="F1712" s="27" t="str">
        <f>IFERROR(VLOOKUP(E1712,vlookup!D$2:E$331,2,FALSE),"")</f>
        <v/>
      </c>
      <c r="G1712" s="5"/>
      <c r="H1712" s="27" t="str">
        <f t="shared" si="262"/>
        <v/>
      </c>
      <c r="I1712" s="27" t="str">
        <f>IFERROR(VLOOKUP(H1712,vlookup!G$2:I$331,2,FALSE),"")</f>
        <v/>
      </c>
      <c r="J1712" s="27" t="str">
        <f>IFERROR(VLOOKUP(H1712,vlookup!G$2:I$331,3,FALSE),"")</f>
        <v/>
      </c>
      <c r="K1712" s="5"/>
      <c r="L1712" s="6"/>
      <c r="M1712" s="6"/>
      <c r="N1712" s="6"/>
      <c r="O1712" s="6"/>
      <c r="P1712" s="6"/>
      <c r="Q1712" s="14" t="str">
        <f t="shared" si="263"/>
        <v/>
      </c>
      <c r="R1712" s="5"/>
      <c r="S1712" s="6"/>
      <c r="T1712" s="6"/>
      <c r="U1712" s="5"/>
      <c r="V1712" s="45">
        <f t="shared" si="264"/>
        <v>0</v>
      </c>
      <c r="W1712" s="45">
        <f t="shared" si="265"/>
        <v>0</v>
      </c>
      <c r="X1712" s="45" t="e">
        <f t="shared" si="266"/>
        <v>#VALUE!</v>
      </c>
      <c r="Y1712" s="45">
        <f>IFERROR(VALUE(V1712),VLOOKUP(V1712,DayReplace[],2,0))</f>
        <v>0</v>
      </c>
      <c r="Z1712" s="45">
        <f>IF(V1712=0,1,
IF(OR(AND(COUNTIF(Table12[Normal and Leap Years],X1712),AA1712=3,Y1712=30),
AND(COUNTIF(Table9[MM Year],X1712),COUNTIF(Table13[Always 29-Day Months],AA1712),Y1712=30)),Y1712
-1,Y1712))</f>
        <v>1</v>
      </c>
      <c r="AA1712" s="45">
        <f>IFERROR(VALUE(W1712),VLOOKUP(W1712,MonthReplace[],2,0))</f>
        <v>0</v>
      </c>
      <c r="AB1712" s="45" t="e">
        <f>IF(COUNTIF(Table9[MM Year],X1712),VLOOKUP(AA1712,MonthSerial[],VLOOKUP(X1712,Table9[],3,0)+2,0),DATE(X1712,AA1712,0)-AC1712)</f>
        <v>#VALUE!</v>
      </c>
      <c r="AC1712" s="45" t="e">
        <f>IF(COUNTIF(Table9[MM Year],X1712),
VLOOKUP(X1712,Table9[],5,0),
DATE(X1712,1,0))</f>
        <v>#VALUE!</v>
      </c>
      <c r="AD1712" s="46" t="e">
        <f>IF(AA1712=0,DATE(YEAR(AC1712+1),7,16),
IF(V1712=0,IF(COUNTIF(Table9[MM Year],X1712),AC1712+AB1712+Z1712+15-DAY(AC1712+AB1712+Z1712+15)+16,AC1712+AB1712+Z1712-DAY(AC1712+AB1712+Z1712)+16),
IF(COUNTIF(Table9[MM Year],X1712),
IF(AC1712+AB1712+Z1712&lt;VLOOKUP(X1712,Table9[],7,0),AC1712
+AB1712+Z1712+VLOOKUP(X1712,Table9[],4,0),AC1712+AB1712+Z1712),AC1712
+AB1712+Z1712)))</f>
        <v>#VALUE!</v>
      </c>
      <c r="AE1712" s="42"/>
      <c r="AF1712" s="15" t="str">
        <f>IFERROR(IF(COUNTIF(Table9[MM Year],X1712),
IF(AD1712&lt;VLOOKUP(X1712,Table9[],7,0),AD1712
+VLOOKUP(X1712,Table9[],4,0),AD1712),AD1712
),"")</f>
        <v/>
      </c>
      <c r="AG1712" s="5"/>
      <c r="AH1712" s="5"/>
      <c r="AI1712" s="5"/>
      <c r="AJ1712" s="6"/>
      <c r="AK1712" s="6"/>
      <c r="AL1712" s="12" t="str">
        <f t="shared" si="267"/>
        <v/>
      </c>
      <c r="AM1712" s="5"/>
      <c r="AN1712" s="27" t="str">
        <f t="shared" si="268"/>
        <v/>
      </c>
      <c r="AO1712" s="5"/>
      <c r="AP1712" s="5"/>
      <c r="AQ1712" s="6"/>
      <c r="AR1712" s="12" t="str">
        <f t="shared" si="269"/>
        <v/>
      </c>
      <c r="AS1712" s="6"/>
      <c r="AT1712" s="5"/>
      <c r="AU1712" s="53"/>
      <c r="AV1712" s="53"/>
      <c r="AW1712" s="54"/>
      <c r="AX1712" s="15" t="str">
        <f t="shared" si="270"/>
        <v/>
      </c>
      <c r="AY1712" s="5"/>
      <c r="AZ1712" s="27" t="str">
        <f>IFERROR(VLOOKUP(AY1712,vlookup!A$2:I$331,2,FALSE),"")</f>
        <v/>
      </c>
      <c r="BA1712" s="27" t="str">
        <f>IFERROR(VLOOKUP(AY1712,vlookup!A$2:I$331,3,FALSE),"")</f>
        <v/>
      </c>
      <c r="BB1712" s="5"/>
      <c r="BC1712" s="27" t="str">
        <f>IFERROR(VLOOKUP(BB1712,vlookup!D$2:E$331,2,FALSE),"")</f>
        <v/>
      </c>
      <c r="BD1712" s="5"/>
      <c r="BE1712" s="27" t="str">
        <f t="shared" si="271"/>
        <v/>
      </c>
      <c r="BF1712" s="27" t="str">
        <f>IFERROR(VLOOKUP(BE1712,vlookup!G$2:I$331,2,FALSE),"")</f>
        <v/>
      </c>
      <c r="BG1712" s="27" t="str">
        <f>IFERROR(VLOOKUP(BE1712,vlookup!G$2:I$331,3,FALSE),"")</f>
        <v/>
      </c>
      <c r="BH1712" s="5"/>
      <c r="BI1712" s="6"/>
      <c r="BJ1712" s="6"/>
      <c r="BK1712" s="6"/>
      <c r="BL1712" s="6"/>
    </row>
    <row r="1713" spans="1:64">
      <c r="A1713" s="4"/>
      <c r="B1713" s="5"/>
      <c r="C1713" s="27" t="str">
        <f>IFERROR(VLOOKUP(B1713,vlookup!A$2:I$331,2,FALSE),"")</f>
        <v/>
      </c>
      <c r="D1713" s="27" t="str">
        <f>IFERROR(VLOOKUP(B1713,vlookup!A$2:I$331,3,FALSE),"")</f>
        <v/>
      </c>
      <c r="E1713" s="5"/>
      <c r="F1713" s="27" t="str">
        <f>IFERROR(VLOOKUP(E1713,vlookup!D$2:E$331,2,FALSE),"")</f>
        <v/>
      </c>
      <c r="G1713" s="5"/>
      <c r="H1713" s="27" t="str">
        <f t="shared" si="262"/>
        <v/>
      </c>
      <c r="I1713" s="27" t="str">
        <f>IFERROR(VLOOKUP(H1713,vlookup!G$2:I$331,2,FALSE),"")</f>
        <v/>
      </c>
      <c r="J1713" s="27" t="str">
        <f>IFERROR(VLOOKUP(H1713,vlookup!G$2:I$331,3,FALSE),"")</f>
        <v/>
      </c>
      <c r="K1713" s="5"/>
      <c r="L1713" s="6"/>
      <c r="M1713" s="6"/>
      <c r="N1713" s="6"/>
      <c r="O1713" s="6"/>
      <c r="P1713" s="6"/>
      <c r="Q1713" s="14" t="str">
        <f t="shared" si="263"/>
        <v/>
      </c>
      <c r="R1713" s="5"/>
      <c r="S1713" s="6"/>
      <c r="T1713" s="6"/>
      <c r="U1713" s="5"/>
      <c r="V1713" s="45">
        <f t="shared" si="264"/>
        <v>0</v>
      </c>
      <c r="W1713" s="45">
        <f t="shared" si="265"/>
        <v>0</v>
      </c>
      <c r="X1713" s="45" t="e">
        <f t="shared" si="266"/>
        <v>#VALUE!</v>
      </c>
      <c r="Y1713" s="45">
        <f>IFERROR(VALUE(V1713),VLOOKUP(V1713,DayReplace[],2,0))</f>
        <v>0</v>
      </c>
      <c r="Z1713" s="45">
        <f>IF(V1713=0,1,
IF(OR(AND(COUNTIF(Table12[Normal and Leap Years],X1713),AA1713=3,Y1713=30),
AND(COUNTIF(Table9[MM Year],X1713),COUNTIF(Table13[Always 29-Day Months],AA1713),Y1713=30)),Y1713
-1,Y1713))</f>
        <v>1</v>
      </c>
      <c r="AA1713" s="45">
        <f>IFERROR(VALUE(W1713),VLOOKUP(W1713,MonthReplace[],2,0))</f>
        <v>0</v>
      </c>
      <c r="AB1713" s="45" t="e">
        <f>IF(COUNTIF(Table9[MM Year],X1713),VLOOKUP(AA1713,MonthSerial[],VLOOKUP(X1713,Table9[],3,0)+2,0),DATE(X1713,AA1713,0)-AC1713)</f>
        <v>#VALUE!</v>
      </c>
      <c r="AC1713" s="45" t="e">
        <f>IF(COUNTIF(Table9[MM Year],X1713),
VLOOKUP(X1713,Table9[],5,0),
DATE(X1713,1,0))</f>
        <v>#VALUE!</v>
      </c>
      <c r="AD1713" s="46" t="e">
        <f>IF(AA1713=0,DATE(YEAR(AC1713+1),7,16),
IF(V1713=0,IF(COUNTIF(Table9[MM Year],X1713),AC1713+AB1713+Z1713+15-DAY(AC1713+AB1713+Z1713+15)+16,AC1713+AB1713+Z1713-DAY(AC1713+AB1713+Z1713)+16),
IF(COUNTIF(Table9[MM Year],X1713),
IF(AC1713+AB1713+Z1713&lt;VLOOKUP(X1713,Table9[],7,0),AC1713
+AB1713+Z1713+VLOOKUP(X1713,Table9[],4,0),AC1713+AB1713+Z1713),AC1713
+AB1713+Z1713)))</f>
        <v>#VALUE!</v>
      </c>
      <c r="AE1713" s="42"/>
      <c r="AF1713" s="15" t="str">
        <f>IFERROR(IF(COUNTIF(Table9[MM Year],X1713),
IF(AD1713&lt;VLOOKUP(X1713,Table9[],7,0),AD1713
+VLOOKUP(X1713,Table9[],4,0),AD1713),AD1713
),"")</f>
        <v/>
      </c>
      <c r="AG1713" s="5"/>
      <c r="AH1713" s="5"/>
      <c r="AI1713" s="5"/>
      <c r="AJ1713" s="6"/>
      <c r="AK1713" s="6"/>
      <c r="AL1713" s="12" t="str">
        <f t="shared" si="267"/>
        <v/>
      </c>
      <c r="AM1713" s="5"/>
      <c r="AN1713" s="27" t="str">
        <f t="shared" si="268"/>
        <v/>
      </c>
      <c r="AO1713" s="5"/>
      <c r="AP1713" s="5"/>
      <c r="AQ1713" s="6"/>
      <c r="AR1713" s="12" t="str">
        <f t="shared" si="269"/>
        <v/>
      </c>
      <c r="AS1713" s="6"/>
      <c r="AT1713" s="5"/>
      <c r="AU1713" s="53"/>
      <c r="AV1713" s="53"/>
      <c r="AW1713" s="54"/>
      <c r="AX1713" s="15" t="str">
        <f t="shared" si="270"/>
        <v/>
      </c>
      <c r="AY1713" s="5"/>
      <c r="AZ1713" s="27" t="str">
        <f>IFERROR(VLOOKUP(AY1713,vlookup!A$2:I$331,2,FALSE),"")</f>
        <v/>
      </c>
      <c r="BA1713" s="27" t="str">
        <f>IFERROR(VLOOKUP(AY1713,vlookup!A$2:I$331,3,FALSE),"")</f>
        <v/>
      </c>
      <c r="BB1713" s="5"/>
      <c r="BC1713" s="27" t="str">
        <f>IFERROR(VLOOKUP(BB1713,vlookup!D$2:E$331,2,FALSE),"")</f>
        <v/>
      </c>
      <c r="BD1713" s="5"/>
      <c r="BE1713" s="27" t="str">
        <f t="shared" si="271"/>
        <v/>
      </c>
      <c r="BF1713" s="27" t="str">
        <f>IFERROR(VLOOKUP(BE1713,vlookup!G$2:I$331,2,FALSE),"")</f>
        <v/>
      </c>
      <c r="BG1713" s="27" t="str">
        <f>IFERROR(VLOOKUP(BE1713,vlookup!G$2:I$331,3,FALSE),"")</f>
        <v/>
      </c>
      <c r="BH1713" s="5"/>
      <c r="BI1713" s="6"/>
      <c r="BJ1713" s="6"/>
      <c r="BK1713" s="6"/>
      <c r="BL1713" s="6"/>
    </row>
    <row r="1714" spans="1:64">
      <c r="A1714" s="4"/>
      <c r="B1714" s="5"/>
      <c r="C1714" s="27" t="str">
        <f>IFERROR(VLOOKUP(B1714,vlookup!A$2:I$331,2,FALSE),"")</f>
        <v/>
      </c>
      <c r="D1714" s="27" t="str">
        <f>IFERROR(VLOOKUP(B1714,vlookup!A$2:I$331,3,FALSE),"")</f>
        <v/>
      </c>
      <c r="E1714" s="5"/>
      <c r="F1714" s="27" t="str">
        <f>IFERROR(VLOOKUP(E1714,vlookup!D$2:E$331,2,FALSE),"")</f>
        <v/>
      </c>
      <c r="G1714" s="5"/>
      <c r="H1714" s="27" t="str">
        <f t="shared" si="262"/>
        <v/>
      </c>
      <c r="I1714" s="27" t="str">
        <f>IFERROR(VLOOKUP(H1714,vlookup!G$2:I$331,2,FALSE),"")</f>
        <v/>
      </c>
      <c r="J1714" s="27" t="str">
        <f>IFERROR(VLOOKUP(H1714,vlookup!G$2:I$331,3,FALSE),"")</f>
        <v/>
      </c>
      <c r="K1714" s="5"/>
      <c r="L1714" s="6"/>
      <c r="M1714" s="6"/>
      <c r="N1714" s="6"/>
      <c r="O1714" s="6"/>
      <c r="P1714" s="6"/>
      <c r="Q1714" s="14" t="str">
        <f t="shared" si="263"/>
        <v/>
      </c>
      <c r="R1714" s="5"/>
      <c r="S1714" s="6"/>
      <c r="T1714" s="6"/>
      <c r="U1714" s="5"/>
      <c r="V1714" s="45">
        <f t="shared" si="264"/>
        <v>0</v>
      </c>
      <c r="W1714" s="45">
        <f t="shared" si="265"/>
        <v>0</v>
      </c>
      <c r="X1714" s="45" t="e">
        <f t="shared" si="266"/>
        <v>#VALUE!</v>
      </c>
      <c r="Y1714" s="45">
        <f>IFERROR(VALUE(V1714),VLOOKUP(V1714,DayReplace[],2,0))</f>
        <v>0</v>
      </c>
      <c r="Z1714" s="45">
        <f>IF(V1714=0,1,
IF(OR(AND(COUNTIF(Table12[Normal and Leap Years],X1714),AA1714=3,Y1714=30),
AND(COUNTIF(Table9[MM Year],X1714),COUNTIF(Table13[Always 29-Day Months],AA1714),Y1714=30)),Y1714
-1,Y1714))</f>
        <v>1</v>
      </c>
      <c r="AA1714" s="45">
        <f>IFERROR(VALUE(W1714),VLOOKUP(W1714,MonthReplace[],2,0))</f>
        <v>0</v>
      </c>
      <c r="AB1714" s="45" t="e">
        <f>IF(COUNTIF(Table9[MM Year],X1714),VLOOKUP(AA1714,MonthSerial[],VLOOKUP(X1714,Table9[],3,0)+2,0),DATE(X1714,AA1714,0)-AC1714)</f>
        <v>#VALUE!</v>
      </c>
      <c r="AC1714" s="45" t="e">
        <f>IF(COUNTIF(Table9[MM Year],X1714),
VLOOKUP(X1714,Table9[],5,0),
DATE(X1714,1,0))</f>
        <v>#VALUE!</v>
      </c>
      <c r="AD1714" s="46" t="e">
        <f>IF(AA1714=0,DATE(YEAR(AC1714+1),7,16),
IF(V1714=0,IF(COUNTIF(Table9[MM Year],X1714),AC1714+AB1714+Z1714+15-DAY(AC1714+AB1714+Z1714+15)+16,AC1714+AB1714+Z1714-DAY(AC1714+AB1714+Z1714)+16),
IF(COUNTIF(Table9[MM Year],X1714),
IF(AC1714+AB1714+Z1714&lt;VLOOKUP(X1714,Table9[],7,0),AC1714
+AB1714+Z1714+VLOOKUP(X1714,Table9[],4,0),AC1714+AB1714+Z1714),AC1714
+AB1714+Z1714)))</f>
        <v>#VALUE!</v>
      </c>
      <c r="AE1714" s="42"/>
      <c r="AF1714" s="15" t="str">
        <f>IFERROR(IF(COUNTIF(Table9[MM Year],X1714),
IF(AD1714&lt;VLOOKUP(X1714,Table9[],7,0),AD1714
+VLOOKUP(X1714,Table9[],4,0),AD1714),AD1714
),"")</f>
        <v/>
      </c>
      <c r="AG1714" s="5"/>
      <c r="AH1714" s="5"/>
      <c r="AI1714" s="5"/>
      <c r="AJ1714" s="6"/>
      <c r="AK1714" s="6"/>
      <c r="AL1714" s="12" t="str">
        <f t="shared" si="267"/>
        <v/>
      </c>
      <c r="AM1714" s="5"/>
      <c r="AN1714" s="27" t="str">
        <f t="shared" si="268"/>
        <v/>
      </c>
      <c r="AO1714" s="5"/>
      <c r="AP1714" s="5"/>
      <c r="AQ1714" s="6"/>
      <c r="AR1714" s="12" t="str">
        <f t="shared" si="269"/>
        <v/>
      </c>
      <c r="AS1714" s="6"/>
      <c r="AT1714" s="5"/>
      <c r="AU1714" s="53"/>
      <c r="AV1714" s="53"/>
      <c r="AW1714" s="54"/>
      <c r="AX1714" s="15" t="str">
        <f t="shared" si="270"/>
        <v/>
      </c>
      <c r="AY1714" s="5"/>
      <c r="AZ1714" s="27" t="str">
        <f>IFERROR(VLOOKUP(AY1714,vlookup!A$2:I$331,2,FALSE),"")</f>
        <v/>
      </c>
      <c r="BA1714" s="27" t="str">
        <f>IFERROR(VLOOKUP(AY1714,vlookup!A$2:I$331,3,FALSE),"")</f>
        <v/>
      </c>
      <c r="BB1714" s="5"/>
      <c r="BC1714" s="27" t="str">
        <f>IFERROR(VLOOKUP(BB1714,vlookup!D$2:E$331,2,FALSE),"")</f>
        <v/>
      </c>
      <c r="BD1714" s="5"/>
      <c r="BE1714" s="27" t="str">
        <f t="shared" si="271"/>
        <v/>
      </c>
      <c r="BF1714" s="27" t="str">
        <f>IFERROR(VLOOKUP(BE1714,vlookup!G$2:I$331,2,FALSE),"")</f>
        <v/>
      </c>
      <c r="BG1714" s="27" t="str">
        <f>IFERROR(VLOOKUP(BE1714,vlookup!G$2:I$331,3,FALSE),"")</f>
        <v/>
      </c>
      <c r="BH1714" s="5"/>
      <c r="BI1714" s="6"/>
      <c r="BJ1714" s="6"/>
      <c r="BK1714" s="6"/>
      <c r="BL1714" s="6"/>
    </row>
    <row r="1715" spans="1:64">
      <c r="A1715" s="4"/>
      <c r="B1715" s="5"/>
      <c r="C1715" s="27" t="str">
        <f>IFERROR(VLOOKUP(B1715,vlookup!A$2:I$331,2,FALSE),"")</f>
        <v/>
      </c>
      <c r="D1715" s="27" t="str">
        <f>IFERROR(VLOOKUP(B1715,vlookup!A$2:I$331,3,FALSE),"")</f>
        <v/>
      </c>
      <c r="E1715" s="5"/>
      <c r="F1715" s="27" t="str">
        <f>IFERROR(VLOOKUP(E1715,vlookup!D$2:E$331,2,FALSE),"")</f>
        <v/>
      </c>
      <c r="G1715" s="5"/>
      <c r="H1715" s="27" t="str">
        <f t="shared" si="262"/>
        <v/>
      </c>
      <c r="I1715" s="27" t="str">
        <f>IFERROR(VLOOKUP(H1715,vlookup!G$2:I$331,2,FALSE),"")</f>
        <v/>
      </c>
      <c r="J1715" s="27" t="str">
        <f>IFERROR(VLOOKUP(H1715,vlookup!G$2:I$331,3,FALSE),"")</f>
        <v/>
      </c>
      <c r="K1715" s="5"/>
      <c r="L1715" s="6"/>
      <c r="M1715" s="6"/>
      <c r="N1715" s="6"/>
      <c r="O1715" s="6"/>
      <c r="P1715" s="6"/>
      <c r="Q1715" s="14" t="str">
        <f t="shared" si="263"/>
        <v/>
      </c>
      <c r="R1715" s="5"/>
      <c r="S1715" s="6"/>
      <c r="T1715" s="6"/>
      <c r="U1715" s="5"/>
      <c r="V1715" s="45">
        <f t="shared" si="264"/>
        <v>0</v>
      </c>
      <c r="W1715" s="45">
        <f t="shared" si="265"/>
        <v>0</v>
      </c>
      <c r="X1715" s="45" t="e">
        <f t="shared" si="266"/>
        <v>#VALUE!</v>
      </c>
      <c r="Y1715" s="45">
        <f>IFERROR(VALUE(V1715),VLOOKUP(V1715,DayReplace[],2,0))</f>
        <v>0</v>
      </c>
      <c r="Z1715" s="45">
        <f>IF(V1715=0,1,
IF(OR(AND(COUNTIF(Table12[Normal and Leap Years],X1715),AA1715=3,Y1715=30),
AND(COUNTIF(Table9[MM Year],X1715),COUNTIF(Table13[Always 29-Day Months],AA1715),Y1715=30)),Y1715
-1,Y1715))</f>
        <v>1</v>
      </c>
      <c r="AA1715" s="45">
        <f>IFERROR(VALUE(W1715),VLOOKUP(W1715,MonthReplace[],2,0))</f>
        <v>0</v>
      </c>
      <c r="AB1715" s="45" t="e">
        <f>IF(COUNTIF(Table9[MM Year],X1715),VLOOKUP(AA1715,MonthSerial[],VLOOKUP(X1715,Table9[],3,0)+2,0),DATE(X1715,AA1715,0)-AC1715)</f>
        <v>#VALUE!</v>
      </c>
      <c r="AC1715" s="45" t="e">
        <f>IF(COUNTIF(Table9[MM Year],X1715),
VLOOKUP(X1715,Table9[],5,0),
DATE(X1715,1,0))</f>
        <v>#VALUE!</v>
      </c>
      <c r="AD1715" s="46" t="e">
        <f>IF(AA1715=0,DATE(YEAR(AC1715+1),7,16),
IF(V1715=0,IF(COUNTIF(Table9[MM Year],X1715),AC1715+AB1715+Z1715+15-DAY(AC1715+AB1715+Z1715+15)+16,AC1715+AB1715+Z1715-DAY(AC1715+AB1715+Z1715)+16),
IF(COUNTIF(Table9[MM Year],X1715),
IF(AC1715+AB1715+Z1715&lt;VLOOKUP(X1715,Table9[],7,0),AC1715
+AB1715+Z1715+VLOOKUP(X1715,Table9[],4,0),AC1715+AB1715+Z1715),AC1715
+AB1715+Z1715)))</f>
        <v>#VALUE!</v>
      </c>
      <c r="AE1715" s="42"/>
      <c r="AF1715" s="15" t="str">
        <f>IFERROR(IF(COUNTIF(Table9[MM Year],X1715),
IF(AD1715&lt;VLOOKUP(X1715,Table9[],7,0),AD1715
+VLOOKUP(X1715,Table9[],4,0),AD1715),AD1715
),"")</f>
        <v/>
      </c>
      <c r="AG1715" s="5"/>
      <c r="AH1715" s="5"/>
      <c r="AI1715" s="5"/>
      <c r="AJ1715" s="6"/>
      <c r="AK1715" s="6"/>
      <c r="AL1715" s="12" t="str">
        <f t="shared" si="267"/>
        <v/>
      </c>
      <c r="AM1715" s="5"/>
      <c r="AN1715" s="27" t="str">
        <f t="shared" si="268"/>
        <v/>
      </c>
      <c r="AO1715" s="5"/>
      <c r="AP1715" s="5"/>
      <c r="AQ1715" s="6"/>
      <c r="AR1715" s="12" t="str">
        <f t="shared" si="269"/>
        <v/>
      </c>
      <c r="AS1715" s="6"/>
      <c r="AT1715" s="5"/>
      <c r="AU1715" s="53"/>
      <c r="AV1715" s="53"/>
      <c r="AW1715" s="54"/>
      <c r="AX1715" s="15" t="str">
        <f t="shared" si="270"/>
        <v/>
      </c>
      <c r="AY1715" s="5"/>
      <c r="AZ1715" s="27" t="str">
        <f>IFERROR(VLOOKUP(AY1715,vlookup!A$2:I$331,2,FALSE),"")</f>
        <v/>
      </c>
      <c r="BA1715" s="27" t="str">
        <f>IFERROR(VLOOKUP(AY1715,vlookup!A$2:I$331,3,FALSE),"")</f>
        <v/>
      </c>
      <c r="BB1715" s="5"/>
      <c r="BC1715" s="27" t="str">
        <f>IFERROR(VLOOKUP(BB1715,vlookup!D$2:E$331,2,FALSE),"")</f>
        <v/>
      </c>
      <c r="BD1715" s="5"/>
      <c r="BE1715" s="27" t="str">
        <f t="shared" si="271"/>
        <v/>
      </c>
      <c r="BF1715" s="27" t="str">
        <f>IFERROR(VLOOKUP(BE1715,vlookup!G$2:I$331,2,FALSE),"")</f>
        <v/>
      </c>
      <c r="BG1715" s="27" t="str">
        <f>IFERROR(VLOOKUP(BE1715,vlookup!G$2:I$331,3,FALSE),"")</f>
        <v/>
      </c>
      <c r="BH1715" s="5"/>
      <c r="BI1715" s="6"/>
      <c r="BJ1715" s="6"/>
      <c r="BK1715" s="6"/>
      <c r="BL1715" s="6"/>
    </row>
    <row r="1716" spans="1:64">
      <c r="A1716" s="4"/>
      <c r="B1716" s="5"/>
      <c r="C1716" s="27" t="str">
        <f>IFERROR(VLOOKUP(B1716,vlookup!A$2:I$331,2,FALSE),"")</f>
        <v/>
      </c>
      <c r="D1716" s="27" t="str">
        <f>IFERROR(VLOOKUP(B1716,vlookup!A$2:I$331,3,FALSE),"")</f>
        <v/>
      </c>
      <c r="E1716" s="5"/>
      <c r="F1716" s="27" t="str">
        <f>IFERROR(VLOOKUP(E1716,vlookup!D$2:E$331,2,FALSE),"")</f>
        <v/>
      </c>
      <c r="G1716" s="5"/>
      <c r="H1716" s="27" t="str">
        <f t="shared" si="262"/>
        <v/>
      </c>
      <c r="I1716" s="27" t="str">
        <f>IFERROR(VLOOKUP(H1716,vlookup!G$2:I$331,2,FALSE),"")</f>
        <v/>
      </c>
      <c r="J1716" s="27" t="str">
        <f>IFERROR(VLOOKUP(H1716,vlookup!G$2:I$331,3,FALSE),"")</f>
        <v/>
      </c>
      <c r="K1716" s="5"/>
      <c r="L1716" s="6"/>
      <c r="M1716" s="6"/>
      <c r="N1716" s="6"/>
      <c r="O1716" s="6"/>
      <c r="P1716" s="6"/>
      <c r="Q1716" s="14" t="str">
        <f t="shared" si="263"/>
        <v/>
      </c>
      <c r="R1716" s="5"/>
      <c r="S1716" s="6"/>
      <c r="T1716" s="6"/>
      <c r="U1716" s="5"/>
      <c r="V1716" s="45">
        <f t="shared" si="264"/>
        <v>0</v>
      </c>
      <c r="W1716" s="45">
        <f t="shared" si="265"/>
        <v>0</v>
      </c>
      <c r="X1716" s="45" t="e">
        <f t="shared" si="266"/>
        <v>#VALUE!</v>
      </c>
      <c r="Y1716" s="45">
        <f>IFERROR(VALUE(V1716),VLOOKUP(V1716,DayReplace[],2,0))</f>
        <v>0</v>
      </c>
      <c r="Z1716" s="45">
        <f>IF(V1716=0,1,
IF(OR(AND(COUNTIF(Table12[Normal and Leap Years],X1716),AA1716=3,Y1716=30),
AND(COUNTIF(Table9[MM Year],X1716),COUNTIF(Table13[Always 29-Day Months],AA1716),Y1716=30)),Y1716
-1,Y1716))</f>
        <v>1</v>
      </c>
      <c r="AA1716" s="45">
        <f>IFERROR(VALUE(W1716),VLOOKUP(W1716,MonthReplace[],2,0))</f>
        <v>0</v>
      </c>
      <c r="AB1716" s="45" t="e">
        <f>IF(COUNTIF(Table9[MM Year],X1716),VLOOKUP(AA1716,MonthSerial[],VLOOKUP(X1716,Table9[],3,0)+2,0),DATE(X1716,AA1716,0)-AC1716)</f>
        <v>#VALUE!</v>
      </c>
      <c r="AC1716" s="45" t="e">
        <f>IF(COUNTIF(Table9[MM Year],X1716),
VLOOKUP(X1716,Table9[],5,0),
DATE(X1716,1,0))</f>
        <v>#VALUE!</v>
      </c>
      <c r="AD1716" s="46" t="e">
        <f>IF(AA1716=0,DATE(YEAR(AC1716+1),7,16),
IF(V1716=0,IF(COUNTIF(Table9[MM Year],X1716),AC1716+AB1716+Z1716+15-DAY(AC1716+AB1716+Z1716+15)+16,AC1716+AB1716+Z1716-DAY(AC1716+AB1716+Z1716)+16),
IF(COUNTIF(Table9[MM Year],X1716),
IF(AC1716+AB1716+Z1716&lt;VLOOKUP(X1716,Table9[],7,0),AC1716
+AB1716+Z1716+VLOOKUP(X1716,Table9[],4,0),AC1716+AB1716+Z1716),AC1716
+AB1716+Z1716)))</f>
        <v>#VALUE!</v>
      </c>
      <c r="AE1716" s="42"/>
      <c r="AF1716" s="15" t="str">
        <f>IFERROR(IF(COUNTIF(Table9[MM Year],X1716),
IF(AD1716&lt;VLOOKUP(X1716,Table9[],7,0),AD1716
+VLOOKUP(X1716,Table9[],4,0),AD1716),AD1716
),"")</f>
        <v/>
      </c>
      <c r="AG1716" s="5"/>
      <c r="AH1716" s="5"/>
      <c r="AI1716" s="5"/>
      <c r="AJ1716" s="6"/>
      <c r="AK1716" s="6"/>
      <c r="AL1716" s="12" t="str">
        <f t="shared" si="267"/>
        <v/>
      </c>
      <c r="AM1716" s="5"/>
      <c r="AN1716" s="27" t="str">
        <f t="shared" si="268"/>
        <v/>
      </c>
      <c r="AO1716" s="5"/>
      <c r="AP1716" s="5"/>
      <c r="AQ1716" s="6"/>
      <c r="AR1716" s="12" t="str">
        <f t="shared" si="269"/>
        <v/>
      </c>
      <c r="AS1716" s="6"/>
      <c r="AT1716" s="5"/>
      <c r="AU1716" s="53"/>
      <c r="AV1716" s="53"/>
      <c r="AW1716" s="54"/>
      <c r="AX1716" s="15" t="str">
        <f t="shared" si="270"/>
        <v/>
      </c>
      <c r="AY1716" s="5"/>
      <c r="AZ1716" s="27" t="str">
        <f>IFERROR(VLOOKUP(AY1716,vlookup!A$2:I$331,2,FALSE),"")</f>
        <v/>
      </c>
      <c r="BA1716" s="27" t="str">
        <f>IFERROR(VLOOKUP(AY1716,vlookup!A$2:I$331,3,FALSE),"")</f>
        <v/>
      </c>
      <c r="BB1716" s="5"/>
      <c r="BC1716" s="27" t="str">
        <f>IFERROR(VLOOKUP(BB1716,vlookup!D$2:E$331,2,FALSE),"")</f>
        <v/>
      </c>
      <c r="BD1716" s="5"/>
      <c r="BE1716" s="27" t="str">
        <f t="shared" si="271"/>
        <v/>
      </c>
      <c r="BF1716" s="27" t="str">
        <f>IFERROR(VLOOKUP(BE1716,vlookup!G$2:I$331,2,FALSE),"")</f>
        <v/>
      </c>
      <c r="BG1716" s="27" t="str">
        <f>IFERROR(VLOOKUP(BE1716,vlookup!G$2:I$331,3,FALSE),"")</f>
        <v/>
      </c>
      <c r="BH1716" s="5"/>
      <c r="BI1716" s="6"/>
      <c r="BJ1716" s="6"/>
      <c r="BK1716" s="6"/>
      <c r="BL1716" s="6"/>
    </row>
    <row r="1717" spans="1:64">
      <c r="A1717" s="4"/>
      <c r="B1717" s="5"/>
      <c r="C1717" s="27" t="str">
        <f>IFERROR(VLOOKUP(B1717,vlookup!A$2:I$331,2,FALSE),"")</f>
        <v/>
      </c>
      <c r="D1717" s="27" t="str">
        <f>IFERROR(VLOOKUP(B1717,vlookup!A$2:I$331,3,FALSE),"")</f>
        <v/>
      </c>
      <c r="E1717" s="5"/>
      <c r="F1717" s="27" t="str">
        <f>IFERROR(VLOOKUP(E1717,vlookup!D$2:E$331,2,FALSE),"")</f>
        <v/>
      </c>
      <c r="G1717" s="5"/>
      <c r="H1717" s="27" t="str">
        <f t="shared" si="262"/>
        <v/>
      </c>
      <c r="I1717" s="27" t="str">
        <f>IFERROR(VLOOKUP(H1717,vlookup!G$2:I$331,2,FALSE),"")</f>
        <v/>
      </c>
      <c r="J1717" s="27" t="str">
        <f>IFERROR(VLOOKUP(H1717,vlookup!G$2:I$331,3,FALSE),"")</f>
        <v/>
      </c>
      <c r="K1717" s="5"/>
      <c r="L1717" s="6"/>
      <c r="M1717" s="6"/>
      <c r="N1717" s="6"/>
      <c r="O1717" s="6"/>
      <c r="P1717" s="6"/>
      <c r="Q1717" s="14" t="str">
        <f t="shared" si="263"/>
        <v/>
      </c>
      <c r="R1717" s="5"/>
      <c r="S1717" s="6"/>
      <c r="T1717" s="6"/>
      <c r="U1717" s="5"/>
      <c r="V1717" s="45">
        <f t="shared" si="264"/>
        <v>0</v>
      </c>
      <c r="W1717" s="45">
        <f t="shared" si="265"/>
        <v>0</v>
      </c>
      <c r="X1717" s="45" t="e">
        <f t="shared" si="266"/>
        <v>#VALUE!</v>
      </c>
      <c r="Y1717" s="45">
        <f>IFERROR(VALUE(V1717),VLOOKUP(V1717,DayReplace[],2,0))</f>
        <v>0</v>
      </c>
      <c r="Z1717" s="45">
        <f>IF(V1717=0,1,
IF(OR(AND(COUNTIF(Table12[Normal and Leap Years],X1717),AA1717=3,Y1717=30),
AND(COUNTIF(Table9[MM Year],X1717),COUNTIF(Table13[Always 29-Day Months],AA1717),Y1717=30)),Y1717
-1,Y1717))</f>
        <v>1</v>
      </c>
      <c r="AA1717" s="45">
        <f>IFERROR(VALUE(W1717),VLOOKUP(W1717,MonthReplace[],2,0))</f>
        <v>0</v>
      </c>
      <c r="AB1717" s="45" t="e">
        <f>IF(COUNTIF(Table9[MM Year],X1717),VLOOKUP(AA1717,MonthSerial[],VLOOKUP(X1717,Table9[],3,0)+2,0),DATE(X1717,AA1717,0)-AC1717)</f>
        <v>#VALUE!</v>
      </c>
      <c r="AC1717" s="45" t="e">
        <f>IF(COUNTIF(Table9[MM Year],X1717),
VLOOKUP(X1717,Table9[],5,0),
DATE(X1717,1,0))</f>
        <v>#VALUE!</v>
      </c>
      <c r="AD1717" s="46" t="e">
        <f>IF(AA1717=0,DATE(YEAR(AC1717+1),7,16),
IF(V1717=0,IF(COUNTIF(Table9[MM Year],X1717),AC1717+AB1717+Z1717+15-DAY(AC1717+AB1717+Z1717+15)+16,AC1717+AB1717+Z1717-DAY(AC1717+AB1717+Z1717)+16),
IF(COUNTIF(Table9[MM Year],X1717),
IF(AC1717+AB1717+Z1717&lt;VLOOKUP(X1717,Table9[],7,0),AC1717
+AB1717+Z1717+VLOOKUP(X1717,Table9[],4,0),AC1717+AB1717+Z1717),AC1717
+AB1717+Z1717)))</f>
        <v>#VALUE!</v>
      </c>
      <c r="AE1717" s="42"/>
      <c r="AF1717" s="15" t="str">
        <f>IFERROR(IF(COUNTIF(Table9[MM Year],X1717),
IF(AD1717&lt;VLOOKUP(X1717,Table9[],7,0),AD1717
+VLOOKUP(X1717,Table9[],4,0),AD1717),AD1717
),"")</f>
        <v/>
      </c>
      <c r="AG1717" s="5"/>
      <c r="AH1717" s="5"/>
      <c r="AI1717" s="5"/>
      <c r="AJ1717" s="6"/>
      <c r="AK1717" s="6"/>
      <c r="AL1717" s="12" t="str">
        <f t="shared" si="267"/>
        <v/>
      </c>
      <c r="AM1717" s="5"/>
      <c r="AN1717" s="27" t="str">
        <f t="shared" si="268"/>
        <v/>
      </c>
      <c r="AO1717" s="5"/>
      <c r="AP1717" s="5"/>
      <c r="AQ1717" s="6"/>
      <c r="AR1717" s="12" t="str">
        <f t="shared" si="269"/>
        <v/>
      </c>
      <c r="AS1717" s="6"/>
      <c r="AT1717" s="5"/>
      <c r="AU1717" s="53"/>
      <c r="AV1717" s="53"/>
      <c r="AW1717" s="54"/>
      <c r="AX1717" s="15" t="str">
        <f t="shared" si="270"/>
        <v/>
      </c>
      <c r="AY1717" s="5"/>
      <c r="AZ1717" s="27" t="str">
        <f>IFERROR(VLOOKUP(AY1717,vlookup!A$2:I$331,2,FALSE),"")</f>
        <v/>
      </c>
      <c r="BA1717" s="27" t="str">
        <f>IFERROR(VLOOKUP(AY1717,vlookup!A$2:I$331,3,FALSE),"")</f>
        <v/>
      </c>
      <c r="BB1717" s="5"/>
      <c r="BC1717" s="27" t="str">
        <f>IFERROR(VLOOKUP(BB1717,vlookup!D$2:E$331,2,FALSE),"")</f>
        <v/>
      </c>
      <c r="BD1717" s="5"/>
      <c r="BE1717" s="27" t="str">
        <f t="shared" si="271"/>
        <v/>
      </c>
      <c r="BF1717" s="27" t="str">
        <f>IFERROR(VLOOKUP(BE1717,vlookup!G$2:I$331,2,FALSE),"")</f>
        <v/>
      </c>
      <c r="BG1717" s="27" t="str">
        <f>IFERROR(VLOOKUP(BE1717,vlookup!G$2:I$331,3,FALSE),"")</f>
        <v/>
      </c>
      <c r="BH1717" s="5"/>
      <c r="BI1717" s="6"/>
      <c r="BJ1717" s="6"/>
      <c r="BK1717" s="6"/>
      <c r="BL1717" s="6"/>
    </row>
    <row r="1718" spans="1:64">
      <c r="A1718" s="4"/>
      <c r="B1718" s="5"/>
      <c r="C1718" s="27" t="str">
        <f>IFERROR(VLOOKUP(B1718,vlookup!A$2:I$331,2,FALSE),"")</f>
        <v/>
      </c>
      <c r="D1718" s="27" t="str">
        <f>IFERROR(VLOOKUP(B1718,vlookup!A$2:I$331,3,FALSE),"")</f>
        <v/>
      </c>
      <c r="E1718" s="5"/>
      <c r="F1718" s="27" t="str">
        <f>IFERROR(VLOOKUP(E1718,vlookup!D$2:E$331,2,FALSE),"")</f>
        <v/>
      </c>
      <c r="G1718" s="5"/>
      <c r="H1718" s="27" t="str">
        <f t="shared" si="262"/>
        <v/>
      </c>
      <c r="I1718" s="27" t="str">
        <f>IFERROR(VLOOKUP(H1718,vlookup!G$2:I$331,2,FALSE),"")</f>
        <v/>
      </c>
      <c r="J1718" s="27" t="str">
        <f>IFERROR(VLOOKUP(H1718,vlookup!G$2:I$331,3,FALSE),"")</f>
        <v/>
      </c>
      <c r="K1718" s="5"/>
      <c r="L1718" s="6"/>
      <c r="M1718" s="6"/>
      <c r="N1718" s="6"/>
      <c r="O1718" s="6"/>
      <c r="P1718" s="6"/>
      <c r="Q1718" s="14" t="str">
        <f t="shared" si="263"/>
        <v/>
      </c>
      <c r="R1718" s="5"/>
      <c r="S1718" s="6"/>
      <c r="T1718" s="6"/>
      <c r="U1718" s="5"/>
      <c r="V1718" s="45">
        <f t="shared" si="264"/>
        <v>0</v>
      </c>
      <c r="W1718" s="45">
        <f t="shared" si="265"/>
        <v>0</v>
      </c>
      <c r="X1718" s="45" t="e">
        <f t="shared" si="266"/>
        <v>#VALUE!</v>
      </c>
      <c r="Y1718" s="45">
        <f>IFERROR(VALUE(V1718),VLOOKUP(V1718,DayReplace[],2,0))</f>
        <v>0</v>
      </c>
      <c r="Z1718" s="45">
        <f>IF(V1718=0,1,
IF(OR(AND(COUNTIF(Table12[Normal and Leap Years],X1718),AA1718=3,Y1718=30),
AND(COUNTIF(Table9[MM Year],X1718),COUNTIF(Table13[Always 29-Day Months],AA1718),Y1718=30)),Y1718
-1,Y1718))</f>
        <v>1</v>
      </c>
      <c r="AA1718" s="45">
        <f>IFERROR(VALUE(W1718),VLOOKUP(W1718,MonthReplace[],2,0))</f>
        <v>0</v>
      </c>
      <c r="AB1718" s="45" t="e">
        <f>IF(COUNTIF(Table9[MM Year],X1718),VLOOKUP(AA1718,MonthSerial[],VLOOKUP(X1718,Table9[],3,0)+2,0),DATE(X1718,AA1718,0)-AC1718)</f>
        <v>#VALUE!</v>
      </c>
      <c r="AC1718" s="45" t="e">
        <f>IF(COUNTIF(Table9[MM Year],X1718),
VLOOKUP(X1718,Table9[],5,0),
DATE(X1718,1,0))</f>
        <v>#VALUE!</v>
      </c>
      <c r="AD1718" s="46" t="e">
        <f>IF(AA1718=0,DATE(YEAR(AC1718+1),7,16),
IF(V1718=0,IF(COUNTIF(Table9[MM Year],X1718),AC1718+AB1718+Z1718+15-DAY(AC1718+AB1718+Z1718+15)+16,AC1718+AB1718+Z1718-DAY(AC1718+AB1718+Z1718)+16),
IF(COUNTIF(Table9[MM Year],X1718),
IF(AC1718+AB1718+Z1718&lt;VLOOKUP(X1718,Table9[],7,0),AC1718
+AB1718+Z1718+VLOOKUP(X1718,Table9[],4,0),AC1718+AB1718+Z1718),AC1718
+AB1718+Z1718)))</f>
        <v>#VALUE!</v>
      </c>
      <c r="AE1718" s="42"/>
      <c r="AF1718" s="15" t="str">
        <f>IFERROR(IF(COUNTIF(Table9[MM Year],X1718),
IF(AD1718&lt;VLOOKUP(X1718,Table9[],7,0),AD1718
+VLOOKUP(X1718,Table9[],4,0),AD1718),AD1718
),"")</f>
        <v/>
      </c>
      <c r="AG1718" s="5"/>
      <c r="AH1718" s="5"/>
      <c r="AI1718" s="5"/>
      <c r="AJ1718" s="6"/>
      <c r="AK1718" s="6"/>
      <c r="AL1718" s="12" t="str">
        <f t="shared" si="267"/>
        <v/>
      </c>
      <c r="AM1718" s="5"/>
      <c r="AN1718" s="27" t="str">
        <f t="shared" si="268"/>
        <v/>
      </c>
      <c r="AO1718" s="5"/>
      <c r="AP1718" s="5"/>
      <c r="AQ1718" s="6"/>
      <c r="AR1718" s="12" t="str">
        <f t="shared" si="269"/>
        <v/>
      </c>
      <c r="AS1718" s="6"/>
      <c r="AT1718" s="5"/>
      <c r="AU1718" s="53"/>
      <c r="AV1718" s="53"/>
      <c r="AW1718" s="54"/>
      <c r="AX1718" s="15" t="str">
        <f t="shared" si="270"/>
        <v/>
      </c>
      <c r="AY1718" s="5"/>
      <c r="AZ1718" s="27" t="str">
        <f>IFERROR(VLOOKUP(AY1718,vlookup!A$2:I$331,2,FALSE),"")</f>
        <v/>
      </c>
      <c r="BA1718" s="27" t="str">
        <f>IFERROR(VLOOKUP(AY1718,vlookup!A$2:I$331,3,FALSE),"")</f>
        <v/>
      </c>
      <c r="BB1718" s="5"/>
      <c r="BC1718" s="27" t="str">
        <f>IFERROR(VLOOKUP(BB1718,vlookup!D$2:E$331,2,FALSE),"")</f>
        <v/>
      </c>
      <c r="BD1718" s="5"/>
      <c r="BE1718" s="27" t="str">
        <f t="shared" si="271"/>
        <v/>
      </c>
      <c r="BF1718" s="27" t="str">
        <f>IFERROR(VLOOKUP(BE1718,vlookup!G$2:I$331,2,FALSE),"")</f>
        <v/>
      </c>
      <c r="BG1718" s="27" t="str">
        <f>IFERROR(VLOOKUP(BE1718,vlookup!G$2:I$331,3,FALSE),"")</f>
        <v/>
      </c>
      <c r="BH1718" s="5"/>
      <c r="BI1718" s="6"/>
      <c r="BJ1718" s="6"/>
      <c r="BK1718" s="6"/>
      <c r="BL1718" s="6"/>
    </row>
    <row r="1719" spans="1:64">
      <c r="A1719" s="4"/>
      <c r="B1719" s="5"/>
      <c r="C1719" s="27" t="str">
        <f>IFERROR(VLOOKUP(B1719,vlookup!A$2:I$331,2,FALSE),"")</f>
        <v/>
      </c>
      <c r="D1719" s="27" t="str">
        <f>IFERROR(VLOOKUP(B1719,vlookup!A$2:I$331,3,FALSE),"")</f>
        <v/>
      </c>
      <c r="E1719" s="5"/>
      <c r="F1719" s="27" t="str">
        <f>IFERROR(VLOOKUP(E1719,vlookup!D$2:E$331,2,FALSE),"")</f>
        <v/>
      </c>
      <c r="G1719" s="5"/>
      <c r="H1719" s="27" t="str">
        <f t="shared" si="262"/>
        <v/>
      </c>
      <c r="I1719" s="27" t="str">
        <f>IFERROR(VLOOKUP(H1719,vlookup!G$2:I$331,2,FALSE),"")</f>
        <v/>
      </c>
      <c r="J1719" s="27" t="str">
        <f>IFERROR(VLOOKUP(H1719,vlookup!G$2:I$331,3,FALSE),"")</f>
        <v/>
      </c>
      <c r="K1719" s="5"/>
      <c r="L1719" s="6"/>
      <c r="M1719" s="6"/>
      <c r="N1719" s="6"/>
      <c r="O1719" s="6"/>
      <c r="P1719" s="6"/>
      <c r="Q1719" s="14" t="str">
        <f t="shared" si="263"/>
        <v/>
      </c>
      <c r="R1719" s="5"/>
      <c r="S1719" s="6"/>
      <c r="T1719" s="6"/>
      <c r="U1719" s="5"/>
      <c r="V1719" s="45">
        <f t="shared" si="264"/>
        <v>0</v>
      </c>
      <c r="W1719" s="45">
        <f t="shared" si="265"/>
        <v>0</v>
      </c>
      <c r="X1719" s="45" t="e">
        <f t="shared" si="266"/>
        <v>#VALUE!</v>
      </c>
      <c r="Y1719" s="45">
        <f>IFERROR(VALUE(V1719),VLOOKUP(V1719,DayReplace[],2,0))</f>
        <v>0</v>
      </c>
      <c r="Z1719" s="45">
        <f>IF(V1719=0,1,
IF(OR(AND(COUNTIF(Table12[Normal and Leap Years],X1719),AA1719=3,Y1719=30),
AND(COUNTIF(Table9[MM Year],X1719),COUNTIF(Table13[Always 29-Day Months],AA1719),Y1719=30)),Y1719
-1,Y1719))</f>
        <v>1</v>
      </c>
      <c r="AA1719" s="45">
        <f>IFERROR(VALUE(W1719),VLOOKUP(W1719,MonthReplace[],2,0))</f>
        <v>0</v>
      </c>
      <c r="AB1719" s="45" t="e">
        <f>IF(COUNTIF(Table9[MM Year],X1719),VLOOKUP(AA1719,MonthSerial[],VLOOKUP(X1719,Table9[],3,0)+2,0),DATE(X1719,AA1719,0)-AC1719)</f>
        <v>#VALUE!</v>
      </c>
      <c r="AC1719" s="45" t="e">
        <f>IF(COUNTIF(Table9[MM Year],X1719),
VLOOKUP(X1719,Table9[],5,0),
DATE(X1719,1,0))</f>
        <v>#VALUE!</v>
      </c>
      <c r="AD1719" s="46" t="e">
        <f>IF(AA1719=0,DATE(YEAR(AC1719+1),7,16),
IF(V1719=0,IF(COUNTIF(Table9[MM Year],X1719),AC1719+AB1719+Z1719+15-DAY(AC1719+AB1719+Z1719+15)+16,AC1719+AB1719+Z1719-DAY(AC1719+AB1719+Z1719)+16),
IF(COUNTIF(Table9[MM Year],X1719),
IF(AC1719+AB1719+Z1719&lt;VLOOKUP(X1719,Table9[],7,0),AC1719
+AB1719+Z1719+VLOOKUP(X1719,Table9[],4,0),AC1719+AB1719+Z1719),AC1719
+AB1719+Z1719)))</f>
        <v>#VALUE!</v>
      </c>
      <c r="AE1719" s="42"/>
      <c r="AF1719" s="15" t="str">
        <f>IFERROR(IF(COUNTIF(Table9[MM Year],X1719),
IF(AD1719&lt;VLOOKUP(X1719,Table9[],7,0),AD1719
+VLOOKUP(X1719,Table9[],4,0),AD1719),AD1719
),"")</f>
        <v/>
      </c>
      <c r="AG1719" s="5"/>
      <c r="AH1719" s="5"/>
      <c r="AI1719" s="5"/>
      <c r="AJ1719" s="6"/>
      <c r="AK1719" s="6"/>
      <c r="AL1719" s="12" t="str">
        <f t="shared" si="267"/>
        <v/>
      </c>
      <c r="AM1719" s="5"/>
      <c r="AN1719" s="27" t="str">
        <f t="shared" si="268"/>
        <v/>
      </c>
      <c r="AO1719" s="5"/>
      <c r="AP1719" s="5"/>
      <c r="AQ1719" s="6"/>
      <c r="AR1719" s="12" t="str">
        <f t="shared" si="269"/>
        <v/>
      </c>
      <c r="AS1719" s="6"/>
      <c r="AT1719" s="5"/>
      <c r="AU1719" s="53"/>
      <c r="AV1719" s="53"/>
      <c r="AW1719" s="54"/>
      <c r="AX1719" s="15" t="str">
        <f t="shared" si="270"/>
        <v/>
      </c>
      <c r="AY1719" s="5"/>
      <c r="AZ1719" s="27" t="str">
        <f>IFERROR(VLOOKUP(AY1719,vlookup!A$2:I$331,2,FALSE),"")</f>
        <v/>
      </c>
      <c r="BA1719" s="27" t="str">
        <f>IFERROR(VLOOKUP(AY1719,vlookup!A$2:I$331,3,FALSE),"")</f>
        <v/>
      </c>
      <c r="BB1719" s="5"/>
      <c r="BC1719" s="27" t="str">
        <f>IFERROR(VLOOKUP(BB1719,vlookup!D$2:E$331,2,FALSE),"")</f>
        <v/>
      </c>
      <c r="BD1719" s="5"/>
      <c r="BE1719" s="27" t="str">
        <f t="shared" si="271"/>
        <v/>
      </c>
      <c r="BF1719" s="27" t="str">
        <f>IFERROR(VLOOKUP(BE1719,vlookup!G$2:I$331,2,FALSE),"")</f>
        <v/>
      </c>
      <c r="BG1719" s="27" t="str">
        <f>IFERROR(VLOOKUP(BE1719,vlookup!G$2:I$331,3,FALSE),"")</f>
        <v/>
      </c>
      <c r="BH1719" s="5"/>
      <c r="BI1719" s="6"/>
      <c r="BJ1719" s="6"/>
      <c r="BK1719" s="6"/>
      <c r="BL1719" s="6"/>
    </row>
    <row r="1720" spans="1:64">
      <c r="A1720" s="4"/>
      <c r="B1720" s="5"/>
      <c r="C1720" s="27" t="str">
        <f>IFERROR(VLOOKUP(B1720,vlookup!A$2:I$331,2,FALSE),"")</f>
        <v/>
      </c>
      <c r="D1720" s="27" t="str">
        <f>IFERROR(VLOOKUP(B1720,vlookup!A$2:I$331,3,FALSE),"")</f>
        <v/>
      </c>
      <c r="E1720" s="5"/>
      <c r="F1720" s="27" t="str">
        <f>IFERROR(VLOOKUP(E1720,vlookup!D$2:E$331,2,FALSE),"")</f>
        <v/>
      </c>
      <c r="G1720" s="5"/>
      <c r="H1720" s="27" t="str">
        <f t="shared" si="262"/>
        <v/>
      </c>
      <c r="I1720" s="27" t="str">
        <f>IFERROR(VLOOKUP(H1720,vlookup!G$2:I$331,2,FALSE),"")</f>
        <v/>
      </c>
      <c r="J1720" s="27" t="str">
        <f>IFERROR(VLOOKUP(H1720,vlookup!G$2:I$331,3,FALSE),"")</f>
        <v/>
      </c>
      <c r="K1720" s="5"/>
      <c r="L1720" s="6"/>
      <c r="M1720" s="6"/>
      <c r="N1720" s="6"/>
      <c r="O1720" s="6"/>
      <c r="P1720" s="6"/>
      <c r="Q1720" s="14" t="str">
        <f t="shared" si="263"/>
        <v/>
      </c>
      <c r="R1720" s="5"/>
      <c r="S1720" s="6"/>
      <c r="T1720" s="6"/>
      <c r="U1720" s="5"/>
      <c r="V1720" s="45">
        <f t="shared" si="264"/>
        <v>0</v>
      </c>
      <c r="W1720" s="45">
        <f t="shared" si="265"/>
        <v>0</v>
      </c>
      <c r="X1720" s="45" t="e">
        <f t="shared" si="266"/>
        <v>#VALUE!</v>
      </c>
      <c r="Y1720" s="45">
        <f>IFERROR(VALUE(V1720),VLOOKUP(V1720,DayReplace[],2,0))</f>
        <v>0</v>
      </c>
      <c r="Z1720" s="45">
        <f>IF(V1720=0,1,
IF(OR(AND(COUNTIF(Table12[Normal and Leap Years],X1720),AA1720=3,Y1720=30),
AND(COUNTIF(Table9[MM Year],X1720),COUNTIF(Table13[Always 29-Day Months],AA1720),Y1720=30)),Y1720
-1,Y1720))</f>
        <v>1</v>
      </c>
      <c r="AA1720" s="45">
        <f>IFERROR(VALUE(W1720),VLOOKUP(W1720,MonthReplace[],2,0))</f>
        <v>0</v>
      </c>
      <c r="AB1720" s="45" t="e">
        <f>IF(COUNTIF(Table9[MM Year],X1720),VLOOKUP(AA1720,MonthSerial[],VLOOKUP(X1720,Table9[],3,0)+2,0),DATE(X1720,AA1720,0)-AC1720)</f>
        <v>#VALUE!</v>
      </c>
      <c r="AC1720" s="45" t="e">
        <f>IF(COUNTIF(Table9[MM Year],X1720),
VLOOKUP(X1720,Table9[],5,0),
DATE(X1720,1,0))</f>
        <v>#VALUE!</v>
      </c>
      <c r="AD1720" s="46" t="e">
        <f>IF(AA1720=0,DATE(YEAR(AC1720+1),7,16),
IF(V1720=0,IF(COUNTIF(Table9[MM Year],X1720),AC1720+AB1720+Z1720+15-DAY(AC1720+AB1720+Z1720+15)+16,AC1720+AB1720+Z1720-DAY(AC1720+AB1720+Z1720)+16),
IF(COUNTIF(Table9[MM Year],X1720),
IF(AC1720+AB1720+Z1720&lt;VLOOKUP(X1720,Table9[],7,0),AC1720
+AB1720+Z1720+VLOOKUP(X1720,Table9[],4,0),AC1720+AB1720+Z1720),AC1720
+AB1720+Z1720)))</f>
        <v>#VALUE!</v>
      </c>
      <c r="AE1720" s="42"/>
      <c r="AF1720" s="15" t="str">
        <f>IFERROR(IF(COUNTIF(Table9[MM Year],X1720),
IF(AD1720&lt;VLOOKUP(X1720,Table9[],7,0),AD1720
+VLOOKUP(X1720,Table9[],4,0),AD1720),AD1720
),"")</f>
        <v/>
      </c>
      <c r="AG1720" s="5"/>
      <c r="AH1720" s="5"/>
      <c r="AI1720" s="5"/>
      <c r="AJ1720" s="6"/>
      <c r="AK1720" s="6"/>
      <c r="AL1720" s="12" t="str">
        <f t="shared" si="267"/>
        <v/>
      </c>
      <c r="AM1720" s="5"/>
      <c r="AN1720" s="27" t="str">
        <f t="shared" si="268"/>
        <v/>
      </c>
      <c r="AO1720" s="5"/>
      <c r="AP1720" s="5"/>
      <c r="AQ1720" s="6"/>
      <c r="AR1720" s="12" t="str">
        <f t="shared" si="269"/>
        <v/>
      </c>
      <c r="AS1720" s="6"/>
      <c r="AT1720" s="5"/>
      <c r="AU1720" s="53"/>
      <c r="AV1720" s="53"/>
      <c r="AW1720" s="54"/>
      <c r="AX1720" s="15" t="str">
        <f t="shared" si="270"/>
        <v/>
      </c>
      <c r="AY1720" s="5"/>
      <c r="AZ1720" s="27" t="str">
        <f>IFERROR(VLOOKUP(AY1720,vlookup!A$2:I$331,2,FALSE),"")</f>
        <v/>
      </c>
      <c r="BA1720" s="27" t="str">
        <f>IFERROR(VLOOKUP(AY1720,vlookup!A$2:I$331,3,FALSE),"")</f>
        <v/>
      </c>
      <c r="BB1720" s="5"/>
      <c r="BC1720" s="27" t="str">
        <f>IFERROR(VLOOKUP(BB1720,vlookup!D$2:E$331,2,FALSE),"")</f>
        <v/>
      </c>
      <c r="BD1720" s="5"/>
      <c r="BE1720" s="27" t="str">
        <f t="shared" si="271"/>
        <v/>
      </c>
      <c r="BF1720" s="27" t="str">
        <f>IFERROR(VLOOKUP(BE1720,vlookup!G$2:I$331,2,FALSE),"")</f>
        <v/>
      </c>
      <c r="BG1720" s="27" t="str">
        <f>IFERROR(VLOOKUP(BE1720,vlookup!G$2:I$331,3,FALSE),"")</f>
        <v/>
      </c>
      <c r="BH1720" s="5"/>
      <c r="BI1720" s="6"/>
      <c r="BJ1720" s="6"/>
      <c r="BK1720" s="6"/>
      <c r="BL1720" s="6"/>
    </row>
    <row r="1721" spans="1:64">
      <c r="A1721" s="4"/>
      <c r="B1721" s="5"/>
      <c r="C1721" s="27" t="str">
        <f>IFERROR(VLOOKUP(B1721,vlookup!A$2:I$331,2,FALSE),"")</f>
        <v/>
      </c>
      <c r="D1721" s="27" t="str">
        <f>IFERROR(VLOOKUP(B1721,vlookup!A$2:I$331,3,FALSE),"")</f>
        <v/>
      </c>
      <c r="E1721" s="5"/>
      <c r="F1721" s="27" t="str">
        <f>IFERROR(VLOOKUP(E1721,vlookup!D$2:E$331,2,FALSE),"")</f>
        <v/>
      </c>
      <c r="G1721" s="5"/>
      <c r="H1721" s="27" t="str">
        <f t="shared" si="262"/>
        <v/>
      </c>
      <c r="I1721" s="27" t="str">
        <f>IFERROR(VLOOKUP(H1721,vlookup!G$2:I$331,2,FALSE),"")</f>
        <v/>
      </c>
      <c r="J1721" s="27" t="str">
        <f>IFERROR(VLOOKUP(H1721,vlookup!G$2:I$331,3,FALSE),"")</f>
        <v/>
      </c>
      <c r="K1721" s="5"/>
      <c r="L1721" s="6"/>
      <c r="M1721" s="6"/>
      <c r="N1721" s="6"/>
      <c r="O1721" s="6"/>
      <c r="P1721" s="6"/>
      <c r="Q1721" s="14" t="str">
        <f t="shared" si="263"/>
        <v/>
      </c>
      <c r="R1721" s="5"/>
      <c r="S1721" s="6"/>
      <c r="T1721" s="6"/>
      <c r="U1721" s="5"/>
      <c r="V1721" s="45">
        <f t="shared" si="264"/>
        <v>0</v>
      </c>
      <c r="W1721" s="45">
        <f t="shared" si="265"/>
        <v>0</v>
      </c>
      <c r="X1721" s="45" t="e">
        <f t="shared" si="266"/>
        <v>#VALUE!</v>
      </c>
      <c r="Y1721" s="45">
        <f>IFERROR(VALUE(V1721),VLOOKUP(V1721,DayReplace[],2,0))</f>
        <v>0</v>
      </c>
      <c r="Z1721" s="45">
        <f>IF(V1721=0,1,
IF(OR(AND(COUNTIF(Table12[Normal and Leap Years],X1721),AA1721=3,Y1721=30),
AND(COUNTIF(Table9[MM Year],X1721),COUNTIF(Table13[Always 29-Day Months],AA1721),Y1721=30)),Y1721
-1,Y1721))</f>
        <v>1</v>
      </c>
      <c r="AA1721" s="45">
        <f>IFERROR(VALUE(W1721),VLOOKUP(W1721,MonthReplace[],2,0))</f>
        <v>0</v>
      </c>
      <c r="AB1721" s="45" t="e">
        <f>IF(COUNTIF(Table9[MM Year],X1721),VLOOKUP(AA1721,MonthSerial[],VLOOKUP(X1721,Table9[],3,0)+2,0),DATE(X1721,AA1721,0)-AC1721)</f>
        <v>#VALUE!</v>
      </c>
      <c r="AC1721" s="45" t="e">
        <f>IF(COUNTIF(Table9[MM Year],X1721),
VLOOKUP(X1721,Table9[],5,0),
DATE(X1721,1,0))</f>
        <v>#VALUE!</v>
      </c>
      <c r="AD1721" s="46" t="e">
        <f>IF(AA1721=0,DATE(YEAR(AC1721+1),7,16),
IF(V1721=0,IF(COUNTIF(Table9[MM Year],X1721),AC1721+AB1721+Z1721+15-DAY(AC1721+AB1721+Z1721+15)+16,AC1721+AB1721+Z1721-DAY(AC1721+AB1721+Z1721)+16),
IF(COUNTIF(Table9[MM Year],X1721),
IF(AC1721+AB1721+Z1721&lt;VLOOKUP(X1721,Table9[],7,0),AC1721
+AB1721+Z1721+VLOOKUP(X1721,Table9[],4,0),AC1721+AB1721+Z1721),AC1721
+AB1721+Z1721)))</f>
        <v>#VALUE!</v>
      </c>
      <c r="AE1721" s="42"/>
      <c r="AF1721" s="15" t="str">
        <f>IFERROR(IF(COUNTIF(Table9[MM Year],X1721),
IF(AD1721&lt;VLOOKUP(X1721,Table9[],7,0),AD1721
+VLOOKUP(X1721,Table9[],4,0),AD1721),AD1721
),"")</f>
        <v/>
      </c>
      <c r="AG1721" s="5"/>
      <c r="AH1721" s="5"/>
      <c r="AI1721" s="5"/>
      <c r="AJ1721" s="6"/>
      <c r="AK1721" s="6"/>
      <c r="AL1721" s="12" t="str">
        <f t="shared" si="267"/>
        <v/>
      </c>
      <c r="AM1721" s="5"/>
      <c r="AN1721" s="27" t="str">
        <f t="shared" si="268"/>
        <v/>
      </c>
      <c r="AO1721" s="5"/>
      <c r="AP1721" s="5"/>
      <c r="AQ1721" s="6"/>
      <c r="AR1721" s="12" t="str">
        <f t="shared" si="269"/>
        <v/>
      </c>
      <c r="AS1721" s="6"/>
      <c r="AT1721" s="5"/>
      <c r="AU1721" s="53"/>
      <c r="AV1721" s="53"/>
      <c r="AW1721" s="54"/>
      <c r="AX1721" s="15" t="str">
        <f t="shared" si="270"/>
        <v/>
      </c>
      <c r="AY1721" s="5"/>
      <c r="AZ1721" s="27" t="str">
        <f>IFERROR(VLOOKUP(AY1721,vlookup!A$2:I$331,2,FALSE),"")</f>
        <v/>
      </c>
      <c r="BA1721" s="27" t="str">
        <f>IFERROR(VLOOKUP(AY1721,vlookup!A$2:I$331,3,FALSE),"")</f>
        <v/>
      </c>
      <c r="BB1721" s="5"/>
      <c r="BC1721" s="27" t="str">
        <f>IFERROR(VLOOKUP(BB1721,vlookup!D$2:E$331,2,FALSE),"")</f>
        <v/>
      </c>
      <c r="BD1721" s="5"/>
      <c r="BE1721" s="27" t="str">
        <f t="shared" si="271"/>
        <v/>
      </c>
      <c r="BF1721" s="27" t="str">
        <f>IFERROR(VLOOKUP(BE1721,vlookup!G$2:I$331,2,FALSE),"")</f>
        <v/>
      </c>
      <c r="BG1721" s="27" t="str">
        <f>IFERROR(VLOOKUP(BE1721,vlookup!G$2:I$331,3,FALSE),"")</f>
        <v/>
      </c>
      <c r="BH1721" s="5"/>
      <c r="BI1721" s="6"/>
      <c r="BJ1721" s="6"/>
      <c r="BK1721" s="6"/>
      <c r="BL1721" s="6"/>
    </row>
    <row r="1722" spans="1:64">
      <c r="A1722" s="4"/>
      <c r="B1722" s="5"/>
      <c r="C1722" s="27" t="str">
        <f>IFERROR(VLOOKUP(B1722,vlookup!A$2:I$331,2,FALSE),"")</f>
        <v/>
      </c>
      <c r="D1722" s="27" t="str">
        <f>IFERROR(VLOOKUP(B1722,vlookup!A$2:I$331,3,FALSE),"")</f>
        <v/>
      </c>
      <c r="E1722" s="5"/>
      <c r="F1722" s="27" t="str">
        <f>IFERROR(VLOOKUP(E1722,vlookup!D$2:E$331,2,FALSE),"")</f>
        <v/>
      </c>
      <c r="G1722" s="5"/>
      <c r="H1722" s="27" t="str">
        <f t="shared" si="262"/>
        <v/>
      </c>
      <c r="I1722" s="27" t="str">
        <f>IFERROR(VLOOKUP(H1722,vlookup!G$2:I$331,2,FALSE),"")</f>
        <v/>
      </c>
      <c r="J1722" s="27" t="str">
        <f>IFERROR(VLOOKUP(H1722,vlookup!G$2:I$331,3,FALSE),"")</f>
        <v/>
      </c>
      <c r="K1722" s="5"/>
      <c r="L1722" s="6"/>
      <c r="M1722" s="6"/>
      <c r="N1722" s="6"/>
      <c r="O1722" s="6"/>
      <c r="P1722" s="6"/>
      <c r="Q1722" s="14" t="str">
        <f t="shared" si="263"/>
        <v/>
      </c>
      <c r="R1722" s="5"/>
      <c r="S1722" s="6"/>
      <c r="T1722" s="6"/>
      <c r="U1722" s="5"/>
      <c r="V1722" s="45">
        <f t="shared" si="264"/>
        <v>0</v>
      </c>
      <c r="W1722" s="45">
        <f t="shared" si="265"/>
        <v>0</v>
      </c>
      <c r="X1722" s="45" t="e">
        <f t="shared" si="266"/>
        <v>#VALUE!</v>
      </c>
      <c r="Y1722" s="45">
        <f>IFERROR(VALUE(V1722),VLOOKUP(V1722,DayReplace[],2,0))</f>
        <v>0</v>
      </c>
      <c r="Z1722" s="45">
        <f>IF(V1722=0,1,
IF(OR(AND(COUNTIF(Table12[Normal and Leap Years],X1722),AA1722=3,Y1722=30),
AND(COUNTIF(Table9[MM Year],X1722),COUNTIF(Table13[Always 29-Day Months],AA1722),Y1722=30)),Y1722
-1,Y1722))</f>
        <v>1</v>
      </c>
      <c r="AA1722" s="45">
        <f>IFERROR(VALUE(W1722),VLOOKUP(W1722,MonthReplace[],2,0))</f>
        <v>0</v>
      </c>
      <c r="AB1722" s="45" t="e">
        <f>IF(COUNTIF(Table9[MM Year],X1722),VLOOKUP(AA1722,MonthSerial[],VLOOKUP(X1722,Table9[],3,0)+2,0),DATE(X1722,AA1722,0)-AC1722)</f>
        <v>#VALUE!</v>
      </c>
      <c r="AC1722" s="45" t="e">
        <f>IF(COUNTIF(Table9[MM Year],X1722),
VLOOKUP(X1722,Table9[],5,0),
DATE(X1722,1,0))</f>
        <v>#VALUE!</v>
      </c>
      <c r="AD1722" s="46" t="e">
        <f>IF(AA1722=0,DATE(YEAR(AC1722+1),7,16),
IF(V1722=0,IF(COUNTIF(Table9[MM Year],X1722),AC1722+AB1722+Z1722+15-DAY(AC1722+AB1722+Z1722+15)+16,AC1722+AB1722+Z1722-DAY(AC1722+AB1722+Z1722)+16),
IF(COUNTIF(Table9[MM Year],X1722),
IF(AC1722+AB1722+Z1722&lt;VLOOKUP(X1722,Table9[],7,0),AC1722
+AB1722+Z1722+VLOOKUP(X1722,Table9[],4,0),AC1722+AB1722+Z1722),AC1722
+AB1722+Z1722)))</f>
        <v>#VALUE!</v>
      </c>
      <c r="AE1722" s="42"/>
      <c r="AF1722" s="15" t="str">
        <f>IFERROR(IF(COUNTIF(Table9[MM Year],X1722),
IF(AD1722&lt;VLOOKUP(X1722,Table9[],7,0),AD1722
+VLOOKUP(X1722,Table9[],4,0),AD1722),AD1722
),"")</f>
        <v/>
      </c>
      <c r="AG1722" s="5"/>
      <c r="AH1722" s="5"/>
      <c r="AI1722" s="5"/>
      <c r="AJ1722" s="6"/>
      <c r="AK1722" s="6"/>
      <c r="AL1722" s="12" t="str">
        <f t="shared" si="267"/>
        <v/>
      </c>
      <c r="AM1722" s="5"/>
      <c r="AN1722" s="27" t="str">
        <f t="shared" si="268"/>
        <v/>
      </c>
      <c r="AO1722" s="5"/>
      <c r="AP1722" s="5"/>
      <c r="AQ1722" s="6"/>
      <c r="AR1722" s="12" t="str">
        <f t="shared" si="269"/>
        <v/>
      </c>
      <c r="AS1722" s="6"/>
      <c r="AT1722" s="5"/>
      <c r="AU1722" s="53"/>
      <c r="AV1722" s="53"/>
      <c r="AW1722" s="54"/>
      <c r="AX1722" s="15" t="str">
        <f t="shared" si="270"/>
        <v/>
      </c>
      <c r="AY1722" s="5"/>
      <c r="AZ1722" s="27" t="str">
        <f>IFERROR(VLOOKUP(AY1722,vlookup!A$2:I$331,2,FALSE),"")</f>
        <v/>
      </c>
      <c r="BA1722" s="27" t="str">
        <f>IFERROR(VLOOKUP(AY1722,vlookup!A$2:I$331,3,FALSE),"")</f>
        <v/>
      </c>
      <c r="BB1722" s="5"/>
      <c r="BC1722" s="27" t="str">
        <f>IFERROR(VLOOKUP(BB1722,vlookup!D$2:E$331,2,FALSE),"")</f>
        <v/>
      </c>
      <c r="BD1722" s="5"/>
      <c r="BE1722" s="27" t="str">
        <f t="shared" si="271"/>
        <v/>
      </c>
      <c r="BF1722" s="27" t="str">
        <f>IFERROR(VLOOKUP(BE1722,vlookup!G$2:I$331,2,FALSE),"")</f>
        <v/>
      </c>
      <c r="BG1722" s="27" t="str">
        <f>IFERROR(VLOOKUP(BE1722,vlookup!G$2:I$331,3,FALSE),"")</f>
        <v/>
      </c>
      <c r="BH1722" s="5"/>
      <c r="BI1722" s="6"/>
      <c r="BJ1722" s="6"/>
      <c r="BK1722" s="6"/>
      <c r="BL1722" s="6"/>
    </row>
    <row r="1723" spans="1:64">
      <c r="A1723" s="4"/>
      <c r="B1723" s="5"/>
      <c r="C1723" s="27" t="str">
        <f>IFERROR(VLOOKUP(B1723,vlookup!A$2:I$331,2,FALSE),"")</f>
        <v/>
      </c>
      <c r="D1723" s="27" t="str">
        <f>IFERROR(VLOOKUP(B1723,vlookup!A$2:I$331,3,FALSE),"")</f>
        <v/>
      </c>
      <c r="E1723" s="5"/>
      <c r="F1723" s="27" t="str">
        <f>IFERROR(VLOOKUP(E1723,vlookup!D$2:E$331,2,FALSE),"")</f>
        <v/>
      </c>
      <c r="G1723" s="5"/>
      <c r="H1723" s="27" t="str">
        <f t="shared" si="262"/>
        <v/>
      </c>
      <c r="I1723" s="27" t="str">
        <f>IFERROR(VLOOKUP(H1723,vlookup!G$2:I$331,2,FALSE),"")</f>
        <v/>
      </c>
      <c r="J1723" s="27" t="str">
        <f>IFERROR(VLOOKUP(H1723,vlookup!G$2:I$331,3,FALSE),"")</f>
        <v/>
      </c>
      <c r="K1723" s="5"/>
      <c r="L1723" s="6"/>
      <c r="M1723" s="6"/>
      <c r="N1723" s="6"/>
      <c r="O1723" s="6"/>
      <c r="P1723" s="6"/>
      <c r="Q1723" s="14" t="str">
        <f t="shared" si="263"/>
        <v/>
      </c>
      <c r="R1723" s="5"/>
      <c r="S1723" s="6"/>
      <c r="T1723" s="6"/>
      <c r="U1723" s="5"/>
      <c r="V1723" s="45">
        <f t="shared" si="264"/>
        <v>0</v>
      </c>
      <c r="W1723" s="45">
        <f t="shared" si="265"/>
        <v>0</v>
      </c>
      <c r="X1723" s="45" t="e">
        <f t="shared" si="266"/>
        <v>#VALUE!</v>
      </c>
      <c r="Y1723" s="45">
        <f>IFERROR(VALUE(V1723),VLOOKUP(V1723,DayReplace[],2,0))</f>
        <v>0</v>
      </c>
      <c r="Z1723" s="45">
        <f>IF(V1723=0,1,
IF(OR(AND(COUNTIF(Table12[Normal and Leap Years],X1723),AA1723=3,Y1723=30),
AND(COUNTIF(Table9[MM Year],X1723),COUNTIF(Table13[Always 29-Day Months],AA1723),Y1723=30)),Y1723
-1,Y1723))</f>
        <v>1</v>
      </c>
      <c r="AA1723" s="45">
        <f>IFERROR(VALUE(W1723),VLOOKUP(W1723,MonthReplace[],2,0))</f>
        <v>0</v>
      </c>
      <c r="AB1723" s="45" t="e">
        <f>IF(COUNTIF(Table9[MM Year],X1723),VLOOKUP(AA1723,MonthSerial[],VLOOKUP(X1723,Table9[],3,0)+2,0),DATE(X1723,AA1723,0)-AC1723)</f>
        <v>#VALUE!</v>
      </c>
      <c r="AC1723" s="45" t="e">
        <f>IF(COUNTIF(Table9[MM Year],X1723),
VLOOKUP(X1723,Table9[],5,0),
DATE(X1723,1,0))</f>
        <v>#VALUE!</v>
      </c>
      <c r="AD1723" s="46" t="e">
        <f>IF(AA1723=0,DATE(YEAR(AC1723+1),7,16),
IF(V1723=0,IF(COUNTIF(Table9[MM Year],X1723),AC1723+AB1723+Z1723+15-DAY(AC1723+AB1723+Z1723+15)+16,AC1723+AB1723+Z1723-DAY(AC1723+AB1723+Z1723)+16),
IF(COUNTIF(Table9[MM Year],X1723),
IF(AC1723+AB1723+Z1723&lt;VLOOKUP(X1723,Table9[],7,0),AC1723
+AB1723+Z1723+VLOOKUP(X1723,Table9[],4,0),AC1723+AB1723+Z1723),AC1723
+AB1723+Z1723)))</f>
        <v>#VALUE!</v>
      </c>
      <c r="AE1723" s="42"/>
      <c r="AF1723" s="15" t="str">
        <f>IFERROR(IF(COUNTIF(Table9[MM Year],X1723),
IF(AD1723&lt;VLOOKUP(X1723,Table9[],7,0),AD1723
+VLOOKUP(X1723,Table9[],4,0),AD1723),AD1723
),"")</f>
        <v/>
      </c>
      <c r="AG1723" s="5"/>
      <c r="AH1723" s="5"/>
      <c r="AI1723" s="5"/>
      <c r="AJ1723" s="6"/>
      <c r="AK1723" s="6"/>
      <c r="AL1723" s="12" t="str">
        <f t="shared" si="267"/>
        <v/>
      </c>
      <c r="AM1723" s="5"/>
      <c r="AN1723" s="27" t="str">
        <f t="shared" si="268"/>
        <v/>
      </c>
      <c r="AO1723" s="5"/>
      <c r="AP1723" s="5"/>
      <c r="AQ1723" s="6"/>
      <c r="AR1723" s="12" t="str">
        <f t="shared" si="269"/>
        <v/>
      </c>
      <c r="AS1723" s="6"/>
      <c r="AT1723" s="5"/>
      <c r="AU1723" s="53"/>
      <c r="AV1723" s="53"/>
      <c r="AW1723" s="54"/>
      <c r="AX1723" s="15" t="str">
        <f t="shared" si="270"/>
        <v/>
      </c>
      <c r="AY1723" s="5"/>
      <c r="AZ1723" s="27" t="str">
        <f>IFERROR(VLOOKUP(AY1723,vlookup!A$2:I$331,2,FALSE),"")</f>
        <v/>
      </c>
      <c r="BA1723" s="27" t="str">
        <f>IFERROR(VLOOKUP(AY1723,vlookup!A$2:I$331,3,FALSE),"")</f>
        <v/>
      </c>
      <c r="BB1723" s="5"/>
      <c r="BC1723" s="27" t="str">
        <f>IFERROR(VLOOKUP(BB1723,vlookup!D$2:E$331,2,FALSE),"")</f>
        <v/>
      </c>
      <c r="BD1723" s="5"/>
      <c r="BE1723" s="27" t="str">
        <f t="shared" si="271"/>
        <v/>
      </c>
      <c r="BF1723" s="27" t="str">
        <f>IFERROR(VLOOKUP(BE1723,vlookup!G$2:I$331,2,FALSE),"")</f>
        <v/>
      </c>
      <c r="BG1723" s="27" t="str">
        <f>IFERROR(VLOOKUP(BE1723,vlookup!G$2:I$331,3,FALSE),"")</f>
        <v/>
      </c>
      <c r="BH1723" s="5"/>
      <c r="BI1723" s="6"/>
      <c r="BJ1723" s="6"/>
      <c r="BK1723" s="6"/>
      <c r="BL1723" s="6"/>
    </row>
    <row r="1724" spans="1:64">
      <c r="A1724" s="4"/>
      <c r="B1724" s="5"/>
      <c r="C1724" s="27" t="str">
        <f>IFERROR(VLOOKUP(B1724,vlookup!A$2:I$331,2,FALSE),"")</f>
        <v/>
      </c>
      <c r="D1724" s="27" t="str">
        <f>IFERROR(VLOOKUP(B1724,vlookup!A$2:I$331,3,FALSE),"")</f>
        <v/>
      </c>
      <c r="E1724" s="5"/>
      <c r="F1724" s="27" t="str">
        <f>IFERROR(VLOOKUP(E1724,vlookup!D$2:E$331,2,FALSE),"")</f>
        <v/>
      </c>
      <c r="G1724" s="5"/>
      <c r="H1724" s="27" t="str">
        <f t="shared" si="262"/>
        <v/>
      </c>
      <c r="I1724" s="27" t="str">
        <f>IFERROR(VLOOKUP(H1724,vlookup!G$2:I$331,2,FALSE),"")</f>
        <v/>
      </c>
      <c r="J1724" s="27" t="str">
        <f>IFERROR(VLOOKUP(H1724,vlookup!G$2:I$331,3,FALSE),"")</f>
        <v/>
      </c>
      <c r="K1724" s="5"/>
      <c r="L1724" s="6"/>
      <c r="M1724" s="6"/>
      <c r="N1724" s="6"/>
      <c r="O1724" s="6"/>
      <c r="P1724" s="6"/>
      <c r="Q1724" s="14" t="str">
        <f t="shared" si="263"/>
        <v/>
      </c>
      <c r="R1724" s="5"/>
      <c r="S1724" s="6"/>
      <c r="T1724" s="6"/>
      <c r="U1724" s="5"/>
      <c r="V1724" s="45">
        <f t="shared" si="264"/>
        <v>0</v>
      </c>
      <c r="W1724" s="45">
        <f t="shared" si="265"/>
        <v>0</v>
      </c>
      <c r="X1724" s="45" t="e">
        <f t="shared" si="266"/>
        <v>#VALUE!</v>
      </c>
      <c r="Y1724" s="45">
        <f>IFERROR(VALUE(V1724),VLOOKUP(V1724,DayReplace[],2,0))</f>
        <v>0</v>
      </c>
      <c r="Z1724" s="45">
        <f>IF(V1724=0,1,
IF(OR(AND(COUNTIF(Table12[Normal and Leap Years],X1724),AA1724=3,Y1724=30),
AND(COUNTIF(Table9[MM Year],X1724),COUNTIF(Table13[Always 29-Day Months],AA1724),Y1724=30)),Y1724
-1,Y1724))</f>
        <v>1</v>
      </c>
      <c r="AA1724" s="45">
        <f>IFERROR(VALUE(W1724),VLOOKUP(W1724,MonthReplace[],2,0))</f>
        <v>0</v>
      </c>
      <c r="AB1724" s="45" t="e">
        <f>IF(COUNTIF(Table9[MM Year],X1724),VLOOKUP(AA1724,MonthSerial[],VLOOKUP(X1724,Table9[],3,0)+2,0),DATE(X1724,AA1724,0)-AC1724)</f>
        <v>#VALUE!</v>
      </c>
      <c r="AC1724" s="45" t="e">
        <f>IF(COUNTIF(Table9[MM Year],X1724),
VLOOKUP(X1724,Table9[],5,0),
DATE(X1724,1,0))</f>
        <v>#VALUE!</v>
      </c>
      <c r="AD1724" s="46" t="e">
        <f>IF(AA1724=0,DATE(YEAR(AC1724+1),7,16),
IF(V1724=0,IF(COUNTIF(Table9[MM Year],X1724),AC1724+AB1724+Z1724+15-DAY(AC1724+AB1724+Z1724+15)+16,AC1724+AB1724+Z1724-DAY(AC1724+AB1724+Z1724)+16),
IF(COUNTIF(Table9[MM Year],X1724),
IF(AC1724+AB1724+Z1724&lt;VLOOKUP(X1724,Table9[],7,0),AC1724
+AB1724+Z1724+VLOOKUP(X1724,Table9[],4,0),AC1724+AB1724+Z1724),AC1724
+AB1724+Z1724)))</f>
        <v>#VALUE!</v>
      </c>
      <c r="AE1724" s="42"/>
      <c r="AF1724" s="15" t="str">
        <f>IFERROR(IF(COUNTIF(Table9[MM Year],X1724),
IF(AD1724&lt;VLOOKUP(X1724,Table9[],7,0),AD1724
+VLOOKUP(X1724,Table9[],4,0),AD1724),AD1724
),"")</f>
        <v/>
      </c>
      <c r="AG1724" s="5"/>
      <c r="AH1724" s="5"/>
      <c r="AI1724" s="5"/>
      <c r="AJ1724" s="6"/>
      <c r="AK1724" s="6"/>
      <c r="AL1724" s="12" t="str">
        <f t="shared" si="267"/>
        <v/>
      </c>
      <c r="AM1724" s="5"/>
      <c r="AN1724" s="27" t="str">
        <f t="shared" si="268"/>
        <v/>
      </c>
      <c r="AO1724" s="5"/>
      <c r="AP1724" s="5"/>
      <c r="AQ1724" s="6"/>
      <c r="AR1724" s="12" t="str">
        <f t="shared" si="269"/>
        <v/>
      </c>
      <c r="AS1724" s="6"/>
      <c r="AT1724" s="5"/>
      <c r="AU1724" s="53"/>
      <c r="AV1724" s="53"/>
      <c r="AW1724" s="54"/>
      <c r="AX1724" s="15" t="str">
        <f t="shared" si="270"/>
        <v/>
      </c>
      <c r="AY1724" s="5"/>
      <c r="AZ1724" s="27" t="str">
        <f>IFERROR(VLOOKUP(AY1724,vlookup!A$2:I$331,2,FALSE),"")</f>
        <v/>
      </c>
      <c r="BA1724" s="27" t="str">
        <f>IFERROR(VLOOKUP(AY1724,vlookup!A$2:I$331,3,FALSE),"")</f>
        <v/>
      </c>
      <c r="BB1724" s="5"/>
      <c r="BC1724" s="27" t="str">
        <f>IFERROR(VLOOKUP(BB1724,vlookup!D$2:E$331,2,FALSE),"")</f>
        <v/>
      </c>
      <c r="BD1724" s="5"/>
      <c r="BE1724" s="27" t="str">
        <f t="shared" si="271"/>
        <v/>
      </c>
      <c r="BF1724" s="27" t="str">
        <f>IFERROR(VLOOKUP(BE1724,vlookup!G$2:I$331,2,FALSE),"")</f>
        <v/>
      </c>
      <c r="BG1724" s="27" t="str">
        <f>IFERROR(VLOOKUP(BE1724,vlookup!G$2:I$331,3,FALSE),"")</f>
        <v/>
      </c>
      <c r="BH1724" s="5"/>
      <c r="BI1724" s="6"/>
      <c r="BJ1724" s="6"/>
      <c r="BK1724" s="6"/>
      <c r="BL1724" s="6"/>
    </row>
    <row r="1725" spans="1:64">
      <c r="A1725" s="4"/>
      <c r="B1725" s="5"/>
      <c r="C1725" s="27" t="str">
        <f>IFERROR(VLOOKUP(B1725,vlookup!A$2:I$331,2,FALSE),"")</f>
        <v/>
      </c>
      <c r="D1725" s="27" t="str">
        <f>IFERROR(VLOOKUP(B1725,vlookup!A$2:I$331,3,FALSE),"")</f>
        <v/>
      </c>
      <c r="E1725" s="5"/>
      <c r="F1725" s="27" t="str">
        <f>IFERROR(VLOOKUP(E1725,vlookup!D$2:E$331,2,FALSE),"")</f>
        <v/>
      </c>
      <c r="G1725" s="5"/>
      <c r="H1725" s="27" t="str">
        <f t="shared" si="262"/>
        <v/>
      </c>
      <c r="I1725" s="27" t="str">
        <f>IFERROR(VLOOKUP(H1725,vlookup!G$2:I$331,2,FALSE),"")</f>
        <v/>
      </c>
      <c r="J1725" s="27" t="str">
        <f>IFERROR(VLOOKUP(H1725,vlookup!G$2:I$331,3,FALSE),"")</f>
        <v/>
      </c>
      <c r="K1725" s="5"/>
      <c r="L1725" s="6"/>
      <c r="M1725" s="6"/>
      <c r="N1725" s="6"/>
      <c r="O1725" s="6"/>
      <c r="P1725" s="6"/>
      <c r="Q1725" s="14" t="str">
        <f t="shared" si="263"/>
        <v/>
      </c>
      <c r="R1725" s="5"/>
      <c r="S1725" s="6"/>
      <c r="T1725" s="6"/>
      <c r="U1725" s="5"/>
      <c r="V1725" s="45">
        <f t="shared" si="264"/>
        <v>0</v>
      </c>
      <c r="W1725" s="45">
        <f t="shared" si="265"/>
        <v>0</v>
      </c>
      <c r="X1725" s="45" t="e">
        <f t="shared" si="266"/>
        <v>#VALUE!</v>
      </c>
      <c r="Y1725" s="45">
        <f>IFERROR(VALUE(V1725),VLOOKUP(V1725,DayReplace[],2,0))</f>
        <v>0</v>
      </c>
      <c r="Z1725" s="45">
        <f>IF(V1725=0,1,
IF(OR(AND(COUNTIF(Table12[Normal and Leap Years],X1725),AA1725=3,Y1725=30),
AND(COUNTIF(Table9[MM Year],X1725),COUNTIF(Table13[Always 29-Day Months],AA1725),Y1725=30)),Y1725
-1,Y1725))</f>
        <v>1</v>
      </c>
      <c r="AA1725" s="45">
        <f>IFERROR(VALUE(W1725),VLOOKUP(W1725,MonthReplace[],2,0))</f>
        <v>0</v>
      </c>
      <c r="AB1725" s="45" t="e">
        <f>IF(COUNTIF(Table9[MM Year],X1725),VLOOKUP(AA1725,MonthSerial[],VLOOKUP(X1725,Table9[],3,0)+2,0),DATE(X1725,AA1725,0)-AC1725)</f>
        <v>#VALUE!</v>
      </c>
      <c r="AC1725" s="45" t="e">
        <f>IF(COUNTIF(Table9[MM Year],X1725),
VLOOKUP(X1725,Table9[],5,0),
DATE(X1725,1,0))</f>
        <v>#VALUE!</v>
      </c>
      <c r="AD1725" s="46" t="e">
        <f>IF(AA1725=0,DATE(YEAR(AC1725+1),7,16),
IF(V1725=0,IF(COUNTIF(Table9[MM Year],X1725),AC1725+AB1725+Z1725+15-DAY(AC1725+AB1725+Z1725+15)+16,AC1725+AB1725+Z1725-DAY(AC1725+AB1725+Z1725)+16),
IF(COUNTIF(Table9[MM Year],X1725),
IF(AC1725+AB1725+Z1725&lt;VLOOKUP(X1725,Table9[],7,0),AC1725
+AB1725+Z1725+VLOOKUP(X1725,Table9[],4,0),AC1725+AB1725+Z1725),AC1725
+AB1725+Z1725)))</f>
        <v>#VALUE!</v>
      </c>
      <c r="AE1725" s="42"/>
      <c r="AF1725" s="15" t="str">
        <f>IFERROR(IF(COUNTIF(Table9[MM Year],X1725),
IF(AD1725&lt;VLOOKUP(X1725,Table9[],7,0),AD1725
+VLOOKUP(X1725,Table9[],4,0),AD1725),AD1725
),"")</f>
        <v/>
      </c>
      <c r="AG1725" s="5"/>
      <c r="AH1725" s="5"/>
      <c r="AI1725" s="5"/>
      <c r="AJ1725" s="6"/>
      <c r="AK1725" s="6"/>
      <c r="AL1725" s="12" t="str">
        <f t="shared" si="267"/>
        <v/>
      </c>
      <c r="AM1725" s="5"/>
      <c r="AN1725" s="27" t="str">
        <f t="shared" si="268"/>
        <v/>
      </c>
      <c r="AO1725" s="5"/>
      <c r="AP1725" s="5"/>
      <c r="AQ1725" s="6"/>
      <c r="AR1725" s="12" t="str">
        <f t="shared" si="269"/>
        <v/>
      </c>
      <c r="AS1725" s="6"/>
      <c r="AT1725" s="5"/>
      <c r="AU1725" s="53"/>
      <c r="AV1725" s="53"/>
      <c r="AW1725" s="54"/>
      <c r="AX1725" s="15" t="str">
        <f t="shared" si="270"/>
        <v/>
      </c>
      <c r="AY1725" s="5"/>
      <c r="AZ1725" s="27" t="str">
        <f>IFERROR(VLOOKUP(AY1725,vlookup!A$2:I$331,2,FALSE),"")</f>
        <v/>
      </c>
      <c r="BA1725" s="27" t="str">
        <f>IFERROR(VLOOKUP(AY1725,vlookup!A$2:I$331,3,FALSE),"")</f>
        <v/>
      </c>
      <c r="BB1725" s="5"/>
      <c r="BC1725" s="27" t="str">
        <f>IFERROR(VLOOKUP(BB1725,vlookup!D$2:E$331,2,FALSE),"")</f>
        <v/>
      </c>
      <c r="BD1725" s="5"/>
      <c r="BE1725" s="27" t="str">
        <f t="shared" si="271"/>
        <v/>
      </c>
      <c r="BF1725" s="27" t="str">
        <f>IFERROR(VLOOKUP(BE1725,vlookup!G$2:I$331,2,FALSE),"")</f>
        <v/>
      </c>
      <c r="BG1725" s="27" t="str">
        <f>IFERROR(VLOOKUP(BE1725,vlookup!G$2:I$331,3,FALSE),"")</f>
        <v/>
      </c>
      <c r="BH1725" s="5"/>
      <c r="BI1725" s="6"/>
      <c r="BJ1725" s="6"/>
      <c r="BK1725" s="6"/>
      <c r="BL1725" s="6"/>
    </row>
    <row r="1726" spans="1:64">
      <c r="A1726" s="4"/>
      <c r="B1726" s="5"/>
      <c r="C1726" s="27" t="str">
        <f>IFERROR(VLOOKUP(B1726,vlookup!A$2:I$331,2,FALSE),"")</f>
        <v/>
      </c>
      <c r="D1726" s="27" t="str">
        <f>IFERROR(VLOOKUP(B1726,vlookup!A$2:I$331,3,FALSE),"")</f>
        <v/>
      </c>
      <c r="E1726" s="5"/>
      <c r="F1726" s="27" t="str">
        <f>IFERROR(VLOOKUP(E1726,vlookup!D$2:E$331,2,FALSE),"")</f>
        <v/>
      </c>
      <c r="G1726" s="5"/>
      <c r="H1726" s="27" t="str">
        <f t="shared" si="262"/>
        <v/>
      </c>
      <c r="I1726" s="27" t="str">
        <f>IFERROR(VLOOKUP(H1726,vlookup!G$2:I$331,2,FALSE),"")</f>
        <v/>
      </c>
      <c r="J1726" s="27" t="str">
        <f>IFERROR(VLOOKUP(H1726,vlookup!G$2:I$331,3,FALSE),"")</f>
        <v/>
      </c>
      <c r="K1726" s="5"/>
      <c r="L1726" s="6"/>
      <c r="M1726" s="6"/>
      <c r="N1726" s="6"/>
      <c r="O1726" s="6"/>
      <c r="P1726" s="6"/>
      <c r="Q1726" s="14" t="str">
        <f t="shared" si="263"/>
        <v/>
      </c>
      <c r="R1726" s="5"/>
      <c r="S1726" s="6"/>
      <c r="T1726" s="6"/>
      <c r="U1726" s="5"/>
      <c r="V1726" s="45">
        <f t="shared" si="264"/>
        <v>0</v>
      </c>
      <c r="W1726" s="45">
        <f t="shared" si="265"/>
        <v>0</v>
      </c>
      <c r="X1726" s="45" t="e">
        <f t="shared" si="266"/>
        <v>#VALUE!</v>
      </c>
      <c r="Y1726" s="45">
        <f>IFERROR(VALUE(V1726),VLOOKUP(V1726,DayReplace[],2,0))</f>
        <v>0</v>
      </c>
      <c r="Z1726" s="45">
        <f>IF(V1726=0,1,
IF(OR(AND(COUNTIF(Table12[Normal and Leap Years],X1726),AA1726=3,Y1726=30),
AND(COUNTIF(Table9[MM Year],X1726),COUNTIF(Table13[Always 29-Day Months],AA1726),Y1726=30)),Y1726
-1,Y1726))</f>
        <v>1</v>
      </c>
      <c r="AA1726" s="45">
        <f>IFERROR(VALUE(W1726),VLOOKUP(W1726,MonthReplace[],2,0))</f>
        <v>0</v>
      </c>
      <c r="AB1726" s="45" t="e">
        <f>IF(COUNTIF(Table9[MM Year],X1726),VLOOKUP(AA1726,MonthSerial[],VLOOKUP(X1726,Table9[],3,0)+2,0),DATE(X1726,AA1726,0)-AC1726)</f>
        <v>#VALUE!</v>
      </c>
      <c r="AC1726" s="45" t="e">
        <f>IF(COUNTIF(Table9[MM Year],X1726),
VLOOKUP(X1726,Table9[],5,0),
DATE(X1726,1,0))</f>
        <v>#VALUE!</v>
      </c>
      <c r="AD1726" s="46" t="e">
        <f>IF(AA1726=0,DATE(YEAR(AC1726+1),7,16),
IF(V1726=0,IF(COUNTIF(Table9[MM Year],X1726),AC1726+AB1726+Z1726+15-DAY(AC1726+AB1726+Z1726+15)+16,AC1726+AB1726+Z1726-DAY(AC1726+AB1726+Z1726)+16),
IF(COUNTIF(Table9[MM Year],X1726),
IF(AC1726+AB1726+Z1726&lt;VLOOKUP(X1726,Table9[],7,0),AC1726
+AB1726+Z1726+VLOOKUP(X1726,Table9[],4,0),AC1726+AB1726+Z1726),AC1726
+AB1726+Z1726)))</f>
        <v>#VALUE!</v>
      </c>
      <c r="AE1726" s="42"/>
      <c r="AF1726" s="15" t="str">
        <f>IFERROR(IF(COUNTIF(Table9[MM Year],X1726),
IF(AD1726&lt;VLOOKUP(X1726,Table9[],7,0),AD1726
+VLOOKUP(X1726,Table9[],4,0),AD1726),AD1726
),"")</f>
        <v/>
      </c>
      <c r="AG1726" s="5"/>
      <c r="AH1726" s="5"/>
      <c r="AI1726" s="5"/>
      <c r="AJ1726" s="6"/>
      <c r="AK1726" s="6"/>
      <c r="AL1726" s="12" t="str">
        <f t="shared" si="267"/>
        <v/>
      </c>
      <c r="AM1726" s="5"/>
      <c r="AN1726" s="27" t="str">
        <f t="shared" si="268"/>
        <v/>
      </c>
      <c r="AO1726" s="5"/>
      <c r="AP1726" s="5"/>
      <c r="AQ1726" s="6"/>
      <c r="AR1726" s="12" t="str">
        <f t="shared" si="269"/>
        <v/>
      </c>
      <c r="AS1726" s="6"/>
      <c r="AT1726" s="5"/>
      <c r="AU1726" s="53"/>
      <c r="AV1726" s="53"/>
      <c r="AW1726" s="54"/>
      <c r="AX1726" s="15" t="str">
        <f t="shared" si="270"/>
        <v/>
      </c>
      <c r="AY1726" s="5"/>
      <c r="AZ1726" s="27" t="str">
        <f>IFERROR(VLOOKUP(AY1726,vlookup!A$2:I$331,2,FALSE),"")</f>
        <v/>
      </c>
      <c r="BA1726" s="27" t="str">
        <f>IFERROR(VLOOKUP(AY1726,vlookup!A$2:I$331,3,FALSE),"")</f>
        <v/>
      </c>
      <c r="BB1726" s="5"/>
      <c r="BC1726" s="27" t="str">
        <f>IFERROR(VLOOKUP(BB1726,vlookup!D$2:E$331,2,FALSE),"")</f>
        <v/>
      </c>
      <c r="BD1726" s="5"/>
      <c r="BE1726" s="27" t="str">
        <f t="shared" si="271"/>
        <v/>
      </c>
      <c r="BF1726" s="27" t="str">
        <f>IFERROR(VLOOKUP(BE1726,vlookup!G$2:I$331,2,FALSE),"")</f>
        <v/>
      </c>
      <c r="BG1726" s="27" t="str">
        <f>IFERROR(VLOOKUP(BE1726,vlookup!G$2:I$331,3,FALSE),"")</f>
        <v/>
      </c>
      <c r="BH1726" s="5"/>
      <c r="BI1726" s="6"/>
      <c r="BJ1726" s="6"/>
      <c r="BK1726" s="6"/>
      <c r="BL1726" s="6"/>
    </row>
    <row r="1727" spans="1:64">
      <c r="A1727" s="4"/>
      <c r="B1727" s="5"/>
      <c r="C1727" s="27" t="str">
        <f>IFERROR(VLOOKUP(B1727,vlookup!A$2:I$331,2,FALSE),"")</f>
        <v/>
      </c>
      <c r="D1727" s="27" t="str">
        <f>IFERROR(VLOOKUP(B1727,vlookup!A$2:I$331,3,FALSE),"")</f>
        <v/>
      </c>
      <c r="E1727" s="5"/>
      <c r="F1727" s="27" t="str">
        <f>IFERROR(VLOOKUP(E1727,vlookup!D$2:E$331,2,FALSE),"")</f>
        <v/>
      </c>
      <c r="G1727" s="5"/>
      <c r="H1727" s="27" t="str">
        <f t="shared" si="262"/>
        <v/>
      </c>
      <c r="I1727" s="27" t="str">
        <f>IFERROR(VLOOKUP(H1727,vlookup!G$2:I$331,2,FALSE),"")</f>
        <v/>
      </c>
      <c r="J1727" s="27" t="str">
        <f>IFERROR(VLOOKUP(H1727,vlookup!G$2:I$331,3,FALSE),"")</f>
        <v/>
      </c>
      <c r="K1727" s="5"/>
      <c r="L1727" s="6"/>
      <c r="M1727" s="6"/>
      <c r="N1727" s="6"/>
      <c r="O1727" s="6"/>
      <c r="P1727" s="6"/>
      <c r="Q1727" s="14" t="str">
        <f t="shared" si="263"/>
        <v/>
      </c>
      <c r="R1727" s="5"/>
      <c r="S1727" s="6"/>
      <c r="T1727" s="6"/>
      <c r="U1727" s="5"/>
      <c r="V1727" s="45">
        <f t="shared" si="264"/>
        <v>0</v>
      </c>
      <c r="W1727" s="45">
        <f t="shared" si="265"/>
        <v>0</v>
      </c>
      <c r="X1727" s="45" t="e">
        <f t="shared" si="266"/>
        <v>#VALUE!</v>
      </c>
      <c r="Y1727" s="45">
        <f>IFERROR(VALUE(V1727),VLOOKUP(V1727,DayReplace[],2,0))</f>
        <v>0</v>
      </c>
      <c r="Z1727" s="45">
        <f>IF(V1727=0,1,
IF(OR(AND(COUNTIF(Table12[Normal and Leap Years],X1727),AA1727=3,Y1727=30),
AND(COUNTIF(Table9[MM Year],X1727),COUNTIF(Table13[Always 29-Day Months],AA1727),Y1727=30)),Y1727
-1,Y1727))</f>
        <v>1</v>
      </c>
      <c r="AA1727" s="45">
        <f>IFERROR(VALUE(W1727),VLOOKUP(W1727,MonthReplace[],2,0))</f>
        <v>0</v>
      </c>
      <c r="AB1727" s="45" t="e">
        <f>IF(COUNTIF(Table9[MM Year],X1727),VLOOKUP(AA1727,MonthSerial[],VLOOKUP(X1727,Table9[],3,0)+2,0),DATE(X1727,AA1727,0)-AC1727)</f>
        <v>#VALUE!</v>
      </c>
      <c r="AC1727" s="45" t="e">
        <f>IF(COUNTIF(Table9[MM Year],X1727),
VLOOKUP(X1727,Table9[],5,0),
DATE(X1727,1,0))</f>
        <v>#VALUE!</v>
      </c>
      <c r="AD1727" s="46" t="e">
        <f>IF(AA1727=0,DATE(YEAR(AC1727+1),7,16),
IF(V1727=0,IF(COUNTIF(Table9[MM Year],X1727),AC1727+AB1727+Z1727+15-DAY(AC1727+AB1727+Z1727+15)+16,AC1727+AB1727+Z1727-DAY(AC1727+AB1727+Z1727)+16),
IF(COUNTIF(Table9[MM Year],X1727),
IF(AC1727+AB1727+Z1727&lt;VLOOKUP(X1727,Table9[],7,0),AC1727
+AB1727+Z1727+VLOOKUP(X1727,Table9[],4,0),AC1727+AB1727+Z1727),AC1727
+AB1727+Z1727)))</f>
        <v>#VALUE!</v>
      </c>
      <c r="AE1727" s="42"/>
      <c r="AF1727" s="15" t="str">
        <f>IFERROR(IF(COUNTIF(Table9[MM Year],X1727),
IF(AD1727&lt;VLOOKUP(X1727,Table9[],7,0),AD1727
+VLOOKUP(X1727,Table9[],4,0),AD1727),AD1727
),"")</f>
        <v/>
      </c>
      <c r="AG1727" s="5"/>
      <c r="AH1727" s="5"/>
      <c r="AI1727" s="5"/>
      <c r="AJ1727" s="6"/>
      <c r="AK1727" s="6"/>
      <c r="AL1727" s="12" t="str">
        <f t="shared" si="267"/>
        <v/>
      </c>
      <c r="AM1727" s="5"/>
      <c r="AN1727" s="27" t="str">
        <f t="shared" si="268"/>
        <v/>
      </c>
      <c r="AO1727" s="5"/>
      <c r="AP1727" s="5"/>
      <c r="AQ1727" s="6"/>
      <c r="AR1727" s="12" t="str">
        <f t="shared" si="269"/>
        <v/>
      </c>
      <c r="AS1727" s="6"/>
      <c r="AT1727" s="5"/>
      <c r="AU1727" s="53"/>
      <c r="AV1727" s="53"/>
      <c r="AW1727" s="54"/>
      <c r="AX1727" s="15" t="str">
        <f t="shared" si="270"/>
        <v/>
      </c>
      <c r="AY1727" s="5"/>
      <c r="AZ1727" s="27" t="str">
        <f>IFERROR(VLOOKUP(AY1727,vlookup!A$2:I$331,2,FALSE),"")</f>
        <v/>
      </c>
      <c r="BA1727" s="27" t="str">
        <f>IFERROR(VLOOKUP(AY1727,vlookup!A$2:I$331,3,FALSE),"")</f>
        <v/>
      </c>
      <c r="BB1727" s="5"/>
      <c r="BC1727" s="27" t="str">
        <f>IFERROR(VLOOKUP(BB1727,vlookup!D$2:E$331,2,FALSE),"")</f>
        <v/>
      </c>
      <c r="BD1727" s="5"/>
      <c r="BE1727" s="27" t="str">
        <f t="shared" si="271"/>
        <v/>
      </c>
      <c r="BF1727" s="27" t="str">
        <f>IFERROR(VLOOKUP(BE1727,vlookup!G$2:I$331,2,FALSE),"")</f>
        <v/>
      </c>
      <c r="BG1727" s="27" t="str">
        <f>IFERROR(VLOOKUP(BE1727,vlookup!G$2:I$331,3,FALSE),"")</f>
        <v/>
      </c>
      <c r="BH1727" s="5"/>
      <c r="BI1727" s="6"/>
      <c r="BJ1727" s="6"/>
      <c r="BK1727" s="6"/>
      <c r="BL1727" s="6"/>
    </row>
    <row r="1728" spans="1:64">
      <c r="A1728" s="4"/>
      <c r="B1728" s="5"/>
      <c r="C1728" s="27" t="str">
        <f>IFERROR(VLOOKUP(B1728,vlookup!A$2:I$331,2,FALSE),"")</f>
        <v/>
      </c>
      <c r="D1728" s="27" t="str">
        <f>IFERROR(VLOOKUP(B1728,vlookup!A$2:I$331,3,FALSE),"")</f>
        <v/>
      </c>
      <c r="E1728" s="5"/>
      <c r="F1728" s="27" t="str">
        <f>IFERROR(VLOOKUP(E1728,vlookup!D$2:E$331,2,FALSE),"")</f>
        <v/>
      </c>
      <c r="G1728" s="5"/>
      <c r="H1728" s="27" t="str">
        <f t="shared" si="262"/>
        <v/>
      </c>
      <c r="I1728" s="27" t="str">
        <f>IFERROR(VLOOKUP(H1728,vlookup!G$2:I$331,2,FALSE),"")</f>
        <v/>
      </c>
      <c r="J1728" s="27" t="str">
        <f>IFERROR(VLOOKUP(H1728,vlookup!G$2:I$331,3,FALSE),"")</f>
        <v/>
      </c>
      <c r="K1728" s="5"/>
      <c r="L1728" s="6"/>
      <c r="M1728" s="6"/>
      <c r="N1728" s="6"/>
      <c r="O1728" s="6"/>
      <c r="P1728" s="6"/>
      <c r="Q1728" s="14" t="str">
        <f t="shared" si="263"/>
        <v/>
      </c>
      <c r="R1728" s="5"/>
      <c r="S1728" s="6"/>
      <c r="T1728" s="6"/>
      <c r="U1728" s="5"/>
      <c r="V1728" s="45">
        <f t="shared" si="264"/>
        <v>0</v>
      </c>
      <c r="W1728" s="45">
        <f t="shared" si="265"/>
        <v>0</v>
      </c>
      <c r="X1728" s="45" t="e">
        <f t="shared" si="266"/>
        <v>#VALUE!</v>
      </c>
      <c r="Y1728" s="45">
        <f>IFERROR(VALUE(V1728),VLOOKUP(V1728,DayReplace[],2,0))</f>
        <v>0</v>
      </c>
      <c r="Z1728" s="45">
        <f>IF(V1728=0,1,
IF(OR(AND(COUNTIF(Table12[Normal and Leap Years],X1728),AA1728=3,Y1728=30),
AND(COUNTIF(Table9[MM Year],X1728),COUNTIF(Table13[Always 29-Day Months],AA1728),Y1728=30)),Y1728
-1,Y1728))</f>
        <v>1</v>
      </c>
      <c r="AA1728" s="45">
        <f>IFERROR(VALUE(W1728),VLOOKUP(W1728,MonthReplace[],2,0))</f>
        <v>0</v>
      </c>
      <c r="AB1728" s="45" t="e">
        <f>IF(COUNTIF(Table9[MM Year],X1728),VLOOKUP(AA1728,MonthSerial[],VLOOKUP(X1728,Table9[],3,0)+2,0),DATE(X1728,AA1728,0)-AC1728)</f>
        <v>#VALUE!</v>
      </c>
      <c r="AC1728" s="45" t="e">
        <f>IF(COUNTIF(Table9[MM Year],X1728),
VLOOKUP(X1728,Table9[],5,0),
DATE(X1728,1,0))</f>
        <v>#VALUE!</v>
      </c>
      <c r="AD1728" s="46" t="e">
        <f>IF(AA1728=0,DATE(YEAR(AC1728+1),7,16),
IF(V1728=0,IF(COUNTIF(Table9[MM Year],X1728),AC1728+AB1728+Z1728+15-DAY(AC1728+AB1728+Z1728+15)+16,AC1728+AB1728+Z1728-DAY(AC1728+AB1728+Z1728)+16),
IF(COUNTIF(Table9[MM Year],X1728),
IF(AC1728+AB1728+Z1728&lt;VLOOKUP(X1728,Table9[],7,0),AC1728
+AB1728+Z1728+VLOOKUP(X1728,Table9[],4,0),AC1728+AB1728+Z1728),AC1728
+AB1728+Z1728)))</f>
        <v>#VALUE!</v>
      </c>
      <c r="AE1728" s="42"/>
      <c r="AF1728" s="15" t="str">
        <f>IFERROR(IF(COUNTIF(Table9[MM Year],X1728),
IF(AD1728&lt;VLOOKUP(X1728,Table9[],7,0),AD1728
+VLOOKUP(X1728,Table9[],4,0),AD1728),AD1728
),"")</f>
        <v/>
      </c>
      <c r="AG1728" s="5"/>
      <c r="AH1728" s="5"/>
      <c r="AI1728" s="5"/>
      <c r="AJ1728" s="6"/>
      <c r="AK1728" s="6"/>
      <c r="AL1728" s="12" t="str">
        <f t="shared" si="267"/>
        <v/>
      </c>
      <c r="AM1728" s="5"/>
      <c r="AN1728" s="27" t="str">
        <f t="shared" si="268"/>
        <v/>
      </c>
      <c r="AO1728" s="5"/>
      <c r="AP1728" s="5"/>
      <c r="AQ1728" s="6"/>
      <c r="AR1728" s="12" t="str">
        <f t="shared" si="269"/>
        <v/>
      </c>
      <c r="AS1728" s="6"/>
      <c r="AT1728" s="5"/>
      <c r="AU1728" s="53"/>
      <c r="AV1728" s="53"/>
      <c r="AW1728" s="54"/>
      <c r="AX1728" s="15" t="str">
        <f t="shared" si="270"/>
        <v/>
      </c>
      <c r="AY1728" s="5"/>
      <c r="AZ1728" s="27" t="str">
        <f>IFERROR(VLOOKUP(AY1728,vlookup!A$2:I$331,2,FALSE),"")</f>
        <v/>
      </c>
      <c r="BA1728" s="27" t="str">
        <f>IFERROR(VLOOKUP(AY1728,vlookup!A$2:I$331,3,FALSE),"")</f>
        <v/>
      </c>
      <c r="BB1728" s="5"/>
      <c r="BC1728" s="27" t="str">
        <f>IFERROR(VLOOKUP(BB1728,vlookup!D$2:E$331,2,FALSE),"")</f>
        <v/>
      </c>
      <c r="BD1728" s="5"/>
      <c r="BE1728" s="27" t="str">
        <f t="shared" si="271"/>
        <v/>
      </c>
      <c r="BF1728" s="27" t="str">
        <f>IFERROR(VLOOKUP(BE1728,vlookup!G$2:I$331,2,FALSE),"")</f>
        <v/>
      </c>
      <c r="BG1728" s="27" t="str">
        <f>IFERROR(VLOOKUP(BE1728,vlookup!G$2:I$331,3,FALSE),"")</f>
        <v/>
      </c>
      <c r="BH1728" s="5"/>
      <c r="BI1728" s="6"/>
      <c r="BJ1728" s="6"/>
      <c r="BK1728" s="6"/>
      <c r="BL1728" s="6"/>
    </row>
    <row r="1729" spans="1:64">
      <c r="A1729" s="4"/>
      <c r="B1729" s="5"/>
      <c r="C1729" s="27" t="str">
        <f>IFERROR(VLOOKUP(B1729,vlookup!A$2:I$331,2,FALSE),"")</f>
        <v/>
      </c>
      <c r="D1729" s="27" t="str">
        <f>IFERROR(VLOOKUP(B1729,vlookup!A$2:I$331,3,FALSE),"")</f>
        <v/>
      </c>
      <c r="E1729" s="5"/>
      <c r="F1729" s="27" t="str">
        <f>IFERROR(VLOOKUP(E1729,vlookup!D$2:E$331,2,FALSE),"")</f>
        <v/>
      </c>
      <c r="G1729" s="5"/>
      <c r="H1729" s="27" t="str">
        <f t="shared" si="262"/>
        <v/>
      </c>
      <c r="I1729" s="27" t="str">
        <f>IFERROR(VLOOKUP(H1729,vlookup!G$2:I$331,2,FALSE),"")</f>
        <v/>
      </c>
      <c r="J1729" s="27" t="str">
        <f>IFERROR(VLOOKUP(H1729,vlookup!G$2:I$331,3,FALSE),"")</f>
        <v/>
      </c>
      <c r="K1729" s="5"/>
      <c r="L1729" s="6"/>
      <c r="M1729" s="6"/>
      <c r="N1729" s="6"/>
      <c r="O1729" s="6"/>
      <c r="P1729" s="6"/>
      <c r="Q1729" s="14" t="str">
        <f t="shared" si="263"/>
        <v/>
      </c>
      <c r="R1729" s="5"/>
      <c r="S1729" s="6"/>
      <c r="T1729" s="6"/>
      <c r="U1729" s="5"/>
      <c r="V1729" s="45">
        <f t="shared" si="264"/>
        <v>0</v>
      </c>
      <c r="W1729" s="45">
        <f t="shared" si="265"/>
        <v>0</v>
      </c>
      <c r="X1729" s="45" t="e">
        <f t="shared" si="266"/>
        <v>#VALUE!</v>
      </c>
      <c r="Y1729" s="45">
        <f>IFERROR(VALUE(V1729),VLOOKUP(V1729,DayReplace[],2,0))</f>
        <v>0</v>
      </c>
      <c r="Z1729" s="45">
        <f>IF(V1729=0,1,
IF(OR(AND(COUNTIF(Table12[Normal and Leap Years],X1729),AA1729=3,Y1729=30),
AND(COUNTIF(Table9[MM Year],X1729),COUNTIF(Table13[Always 29-Day Months],AA1729),Y1729=30)),Y1729
-1,Y1729))</f>
        <v>1</v>
      </c>
      <c r="AA1729" s="45">
        <f>IFERROR(VALUE(W1729),VLOOKUP(W1729,MonthReplace[],2,0))</f>
        <v>0</v>
      </c>
      <c r="AB1729" s="45" t="e">
        <f>IF(COUNTIF(Table9[MM Year],X1729),VLOOKUP(AA1729,MonthSerial[],VLOOKUP(X1729,Table9[],3,0)+2,0),DATE(X1729,AA1729,0)-AC1729)</f>
        <v>#VALUE!</v>
      </c>
      <c r="AC1729" s="45" t="e">
        <f>IF(COUNTIF(Table9[MM Year],X1729),
VLOOKUP(X1729,Table9[],5,0),
DATE(X1729,1,0))</f>
        <v>#VALUE!</v>
      </c>
      <c r="AD1729" s="46" t="e">
        <f>IF(AA1729=0,DATE(YEAR(AC1729+1),7,16),
IF(V1729=0,IF(COUNTIF(Table9[MM Year],X1729),AC1729+AB1729+Z1729+15-DAY(AC1729+AB1729+Z1729+15)+16,AC1729+AB1729+Z1729-DAY(AC1729+AB1729+Z1729)+16),
IF(COUNTIF(Table9[MM Year],X1729),
IF(AC1729+AB1729+Z1729&lt;VLOOKUP(X1729,Table9[],7,0),AC1729
+AB1729+Z1729+VLOOKUP(X1729,Table9[],4,0),AC1729+AB1729+Z1729),AC1729
+AB1729+Z1729)))</f>
        <v>#VALUE!</v>
      </c>
      <c r="AE1729" s="42"/>
      <c r="AF1729" s="15" t="str">
        <f>IFERROR(IF(COUNTIF(Table9[MM Year],X1729),
IF(AD1729&lt;VLOOKUP(X1729,Table9[],7,0),AD1729
+VLOOKUP(X1729,Table9[],4,0),AD1729),AD1729
),"")</f>
        <v/>
      </c>
      <c r="AG1729" s="5"/>
      <c r="AH1729" s="5"/>
      <c r="AI1729" s="5"/>
      <c r="AJ1729" s="6"/>
      <c r="AK1729" s="6"/>
      <c r="AL1729" s="12" t="str">
        <f t="shared" si="267"/>
        <v/>
      </c>
      <c r="AM1729" s="5"/>
      <c r="AN1729" s="27" t="str">
        <f t="shared" si="268"/>
        <v/>
      </c>
      <c r="AO1729" s="5"/>
      <c r="AP1729" s="5"/>
      <c r="AQ1729" s="6"/>
      <c r="AR1729" s="12" t="str">
        <f t="shared" si="269"/>
        <v/>
      </c>
      <c r="AS1729" s="6"/>
      <c r="AT1729" s="5"/>
      <c r="AU1729" s="53"/>
      <c r="AV1729" s="53"/>
      <c r="AW1729" s="54"/>
      <c r="AX1729" s="15" t="str">
        <f t="shared" si="270"/>
        <v/>
      </c>
      <c r="AY1729" s="5"/>
      <c r="AZ1729" s="27" t="str">
        <f>IFERROR(VLOOKUP(AY1729,vlookup!A$2:I$331,2,FALSE),"")</f>
        <v/>
      </c>
      <c r="BA1729" s="27" t="str">
        <f>IFERROR(VLOOKUP(AY1729,vlookup!A$2:I$331,3,FALSE),"")</f>
        <v/>
      </c>
      <c r="BB1729" s="5"/>
      <c r="BC1729" s="27" t="str">
        <f>IFERROR(VLOOKUP(BB1729,vlookup!D$2:E$331,2,FALSE),"")</f>
        <v/>
      </c>
      <c r="BD1729" s="5"/>
      <c r="BE1729" s="27" t="str">
        <f t="shared" si="271"/>
        <v/>
      </c>
      <c r="BF1729" s="27" t="str">
        <f>IFERROR(VLOOKUP(BE1729,vlookup!G$2:I$331,2,FALSE),"")</f>
        <v/>
      </c>
      <c r="BG1729" s="27" t="str">
        <f>IFERROR(VLOOKUP(BE1729,vlookup!G$2:I$331,3,FALSE),"")</f>
        <v/>
      </c>
      <c r="BH1729" s="5"/>
      <c r="BI1729" s="6"/>
      <c r="BJ1729" s="6"/>
      <c r="BK1729" s="6"/>
      <c r="BL1729" s="6"/>
    </row>
    <row r="1730" spans="1:64">
      <c r="A1730" s="4"/>
      <c r="B1730" s="5"/>
      <c r="C1730" s="27" t="str">
        <f>IFERROR(VLOOKUP(B1730,vlookup!A$2:I$331,2,FALSE),"")</f>
        <v/>
      </c>
      <c r="D1730" s="27" t="str">
        <f>IFERROR(VLOOKUP(B1730,vlookup!A$2:I$331,3,FALSE),"")</f>
        <v/>
      </c>
      <c r="E1730" s="5"/>
      <c r="F1730" s="27" t="str">
        <f>IFERROR(VLOOKUP(E1730,vlookup!D$2:E$331,2,FALSE),"")</f>
        <v/>
      </c>
      <c r="G1730" s="5"/>
      <c r="H1730" s="27" t="str">
        <f t="shared" si="262"/>
        <v/>
      </c>
      <c r="I1730" s="27" t="str">
        <f>IFERROR(VLOOKUP(H1730,vlookup!G$2:I$331,2,FALSE),"")</f>
        <v/>
      </c>
      <c r="J1730" s="27" t="str">
        <f>IFERROR(VLOOKUP(H1730,vlookup!G$2:I$331,3,FALSE),"")</f>
        <v/>
      </c>
      <c r="K1730" s="5"/>
      <c r="L1730" s="6"/>
      <c r="M1730" s="6"/>
      <c r="N1730" s="6"/>
      <c r="O1730" s="6"/>
      <c r="P1730" s="6"/>
      <c r="Q1730" s="14" t="str">
        <f t="shared" si="263"/>
        <v/>
      </c>
      <c r="R1730" s="5"/>
      <c r="S1730" s="6"/>
      <c r="T1730" s="6"/>
      <c r="U1730" s="5"/>
      <c r="V1730" s="45">
        <f t="shared" si="264"/>
        <v>0</v>
      </c>
      <c r="W1730" s="45">
        <f t="shared" si="265"/>
        <v>0</v>
      </c>
      <c r="X1730" s="45" t="e">
        <f t="shared" si="266"/>
        <v>#VALUE!</v>
      </c>
      <c r="Y1730" s="45">
        <f>IFERROR(VALUE(V1730),VLOOKUP(V1730,DayReplace[],2,0))</f>
        <v>0</v>
      </c>
      <c r="Z1730" s="45">
        <f>IF(V1730=0,1,
IF(OR(AND(COUNTIF(Table12[Normal and Leap Years],X1730),AA1730=3,Y1730=30),
AND(COUNTIF(Table9[MM Year],X1730),COUNTIF(Table13[Always 29-Day Months],AA1730),Y1730=30)),Y1730
-1,Y1730))</f>
        <v>1</v>
      </c>
      <c r="AA1730" s="45">
        <f>IFERROR(VALUE(W1730),VLOOKUP(W1730,MonthReplace[],2,0))</f>
        <v>0</v>
      </c>
      <c r="AB1730" s="45" t="e">
        <f>IF(COUNTIF(Table9[MM Year],X1730),VLOOKUP(AA1730,MonthSerial[],VLOOKUP(X1730,Table9[],3,0)+2,0),DATE(X1730,AA1730,0)-AC1730)</f>
        <v>#VALUE!</v>
      </c>
      <c r="AC1730" s="45" t="e">
        <f>IF(COUNTIF(Table9[MM Year],X1730),
VLOOKUP(X1730,Table9[],5,0),
DATE(X1730,1,0))</f>
        <v>#VALUE!</v>
      </c>
      <c r="AD1730" s="46" t="e">
        <f>IF(AA1730=0,DATE(YEAR(AC1730+1),7,16),
IF(V1730=0,IF(COUNTIF(Table9[MM Year],X1730),AC1730+AB1730+Z1730+15-DAY(AC1730+AB1730+Z1730+15)+16,AC1730+AB1730+Z1730-DAY(AC1730+AB1730+Z1730)+16),
IF(COUNTIF(Table9[MM Year],X1730),
IF(AC1730+AB1730+Z1730&lt;VLOOKUP(X1730,Table9[],7,0),AC1730
+AB1730+Z1730+VLOOKUP(X1730,Table9[],4,0),AC1730+AB1730+Z1730),AC1730
+AB1730+Z1730)))</f>
        <v>#VALUE!</v>
      </c>
      <c r="AE1730" s="42"/>
      <c r="AF1730" s="15" t="str">
        <f>IFERROR(IF(COUNTIF(Table9[MM Year],X1730),
IF(AD1730&lt;VLOOKUP(X1730,Table9[],7,0),AD1730
+VLOOKUP(X1730,Table9[],4,0),AD1730),AD1730
),"")</f>
        <v/>
      </c>
      <c r="AG1730" s="5"/>
      <c r="AH1730" s="5"/>
      <c r="AI1730" s="5"/>
      <c r="AJ1730" s="6"/>
      <c r="AK1730" s="6"/>
      <c r="AL1730" s="12" t="str">
        <f t="shared" si="267"/>
        <v/>
      </c>
      <c r="AM1730" s="5"/>
      <c r="AN1730" s="27" t="str">
        <f t="shared" si="268"/>
        <v/>
      </c>
      <c r="AO1730" s="5"/>
      <c r="AP1730" s="5"/>
      <c r="AQ1730" s="6"/>
      <c r="AR1730" s="12" t="str">
        <f t="shared" si="269"/>
        <v/>
      </c>
      <c r="AS1730" s="6"/>
      <c r="AT1730" s="5"/>
      <c r="AU1730" s="53"/>
      <c r="AV1730" s="53"/>
      <c r="AW1730" s="54"/>
      <c r="AX1730" s="15" t="str">
        <f t="shared" si="270"/>
        <v/>
      </c>
      <c r="AY1730" s="5"/>
      <c r="AZ1730" s="27" t="str">
        <f>IFERROR(VLOOKUP(AY1730,vlookup!A$2:I$331,2,FALSE),"")</f>
        <v/>
      </c>
      <c r="BA1730" s="27" t="str">
        <f>IFERROR(VLOOKUP(AY1730,vlookup!A$2:I$331,3,FALSE),"")</f>
        <v/>
      </c>
      <c r="BB1730" s="5"/>
      <c r="BC1730" s="27" t="str">
        <f>IFERROR(VLOOKUP(BB1730,vlookup!D$2:E$331,2,FALSE),"")</f>
        <v/>
      </c>
      <c r="BD1730" s="5"/>
      <c r="BE1730" s="27" t="str">
        <f t="shared" si="271"/>
        <v/>
      </c>
      <c r="BF1730" s="27" t="str">
        <f>IFERROR(VLOOKUP(BE1730,vlookup!G$2:I$331,2,FALSE),"")</f>
        <v/>
      </c>
      <c r="BG1730" s="27" t="str">
        <f>IFERROR(VLOOKUP(BE1730,vlookup!G$2:I$331,3,FALSE),"")</f>
        <v/>
      </c>
      <c r="BH1730" s="5"/>
      <c r="BI1730" s="6"/>
      <c r="BJ1730" s="6"/>
      <c r="BK1730" s="6"/>
      <c r="BL1730" s="6"/>
    </row>
    <row r="1731" spans="1:64">
      <c r="A1731" s="4"/>
      <c r="B1731" s="5"/>
      <c r="C1731" s="27" t="str">
        <f>IFERROR(VLOOKUP(B1731,vlookup!A$2:I$331,2,FALSE),"")</f>
        <v/>
      </c>
      <c r="D1731" s="27" t="str">
        <f>IFERROR(VLOOKUP(B1731,vlookup!A$2:I$331,3,FALSE),"")</f>
        <v/>
      </c>
      <c r="E1731" s="5"/>
      <c r="F1731" s="27" t="str">
        <f>IFERROR(VLOOKUP(E1731,vlookup!D$2:E$331,2,FALSE),"")</f>
        <v/>
      </c>
      <c r="G1731" s="5"/>
      <c r="H1731" s="27" t="str">
        <f t="shared" si="262"/>
        <v/>
      </c>
      <c r="I1731" s="27" t="str">
        <f>IFERROR(VLOOKUP(H1731,vlookup!G$2:I$331,2,FALSE),"")</f>
        <v/>
      </c>
      <c r="J1731" s="27" t="str">
        <f>IFERROR(VLOOKUP(H1731,vlookup!G$2:I$331,3,FALSE),"")</f>
        <v/>
      </c>
      <c r="K1731" s="5"/>
      <c r="L1731" s="6"/>
      <c r="M1731" s="6"/>
      <c r="N1731" s="6"/>
      <c r="O1731" s="6"/>
      <c r="P1731" s="6"/>
      <c r="Q1731" s="14" t="str">
        <f t="shared" si="263"/>
        <v/>
      </c>
      <c r="R1731" s="5"/>
      <c r="S1731" s="6"/>
      <c r="T1731" s="6"/>
      <c r="U1731" s="5"/>
      <c r="V1731" s="45">
        <f t="shared" si="264"/>
        <v>0</v>
      </c>
      <c r="W1731" s="45">
        <f t="shared" si="265"/>
        <v>0</v>
      </c>
      <c r="X1731" s="45" t="e">
        <f t="shared" si="266"/>
        <v>#VALUE!</v>
      </c>
      <c r="Y1731" s="45">
        <f>IFERROR(VALUE(V1731),VLOOKUP(V1731,DayReplace[],2,0))</f>
        <v>0</v>
      </c>
      <c r="Z1731" s="45">
        <f>IF(V1731=0,1,
IF(OR(AND(COUNTIF(Table12[Normal and Leap Years],X1731),AA1731=3,Y1731=30),
AND(COUNTIF(Table9[MM Year],X1731),COUNTIF(Table13[Always 29-Day Months],AA1731),Y1731=30)),Y1731
-1,Y1731))</f>
        <v>1</v>
      </c>
      <c r="AA1731" s="45">
        <f>IFERROR(VALUE(W1731),VLOOKUP(W1731,MonthReplace[],2,0))</f>
        <v>0</v>
      </c>
      <c r="AB1731" s="45" t="e">
        <f>IF(COUNTIF(Table9[MM Year],X1731),VLOOKUP(AA1731,MonthSerial[],VLOOKUP(X1731,Table9[],3,0)+2,0),DATE(X1731,AA1731,0)-AC1731)</f>
        <v>#VALUE!</v>
      </c>
      <c r="AC1731" s="45" t="e">
        <f>IF(COUNTIF(Table9[MM Year],X1731),
VLOOKUP(X1731,Table9[],5,0),
DATE(X1731,1,0))</f>
        <v>#VALUE!</v>
      </c>
      <c r="AD1731" s="46" t="e">
        <f>IF(AA1731=0,DATE(YEAR(AC1731+1),7,16),
IF(V1731=0,IF(COUNTIF(Table9[MM Year],X1731),AC1731+AB1731+Z1731+15-DAY(AC1731+AB1731+Z1731+15)+16,AC1731+AB1731+Z1731-DAY(AC1731+AB1731+Z1731)+16),
IF(COUNTIF(Table9[MM Year],X1731),
IF(AC1731+AB1731+Z1731&lt;VLOOKUP(X1731,Table9[],7,0),AC1731
+AB1731+Z1731+VLOOKUP(X1731,Table9[],4,0),AC1731+AB1731+Z1731),AC1731
+AB1731+Z1731)))</f>
        <v>#VALUE!</v>
      </c>
      <c r="AE1731" s="42"/>
      <c r="AF1731" s="15" t="str">
        <f>IFERROR(IF(COUNTIF(Table9[MM Year],X1731),
IF(AD1731&lt;VLOOKUP(X1731,Table9[],7,0),AD1731
+VLOOKUP(X1731,Table9[],4,0),AD1731),AD1731
),"")</f>
        <v/>
      </c>
      <c r="AG1731" s="5"/>
      <c r="AH1731" s="5"/>
      <c r="AI1731" s="5"/>
      <c r="AJ1731" s="6"/>
      <c r="AK1731" s="6"/>
      <c r="AL1731" s="12" t="str">
        <f t="shared" si="267"/>
        <v/>
      </c>
      <c r="AM1731" s="5"/>
      <c r="AN1731" s="27" t="str">
        <f t="shared" si="268"/>
        <v/>
      </c>
      <c r="AO1731" s="5"/>
      <c r="AP1731" s="5"/>
      <c r="AQ1731" s="6"/>
      <c r="AR1731" s="12" t="str">
        <f t="shared" si="269"/>
        <v/>
      </c>
      <c r="AS1731" s="6"/>
      <c r="AT1731" s="5"/>
      <c r="AU1731" s="53"/>
      <c r="AV1731" s="53"/>
      <c r="AW1731" s="54"/>
      <c r="AX1731" s="15" t="str">
        <f t="shared" si="270"/>
        <v/>
      </c>
      <c r="AY1731" s="5"/>
      <c r="AZ1731" s="27" t="str">
        <f>IFERROR(VLOOKUP(AY1731,vlookup!A$2:I$331,2,FALSE),"")</f>
        <v/>
      </c>
      <c r="BA1731" s="27" t="str">
        <f>IFERROR(VLOOKUP(AY1731,vlookup!A$2:I$331,3,FALSE),"")</f>
        <v/>
      </c>
      <c r="BB1731" s="5"/>
      <c r="BC1731" s="27" t="str">
        <f>IFERROR(VLOOKUP(BB1731,vlookup!D$2:E$331,2,FALSE),"")</f>
        <v/>
      </c>
      <c r="BD1731" s="5"/>
      <c r="BE1731" s="27" t="str">
        <f t="shared" si="271"/>
        <v/>
      </c>
      <c r="BF1731" s="27" t="str">
        <f>IFERROR(VLOOKUP(BE1731,vlookup!G$2:I$331,2,FALSE),"")</f>
        <v/>
      </c>
      <c r="BG1731" s="27" t="str">
        <f>IFERROR(VLOOKUP(BE1731,vlookup!G$2:I$331,3,FALSE),"")</f>
        <v/>
      </c>
      <c r="BH1731" s="5"/>
      <c r="BI1731" s="6"/>
      <c r="BJ1731" s="6"/>
      <c r="BK1731" s="6"/>
      <c r="BL1731" s="6"/>
    </row>
    <row r="1732" spans="1:64">
      <c r="A1732" s="4"/>
      <c r="B1732" s="5"/>
      <c r="C1732" s="27" t="str">
        <f>IFERROR(VLOOKUP(B1732,vlookup!A$2:I$331,2,FALSE),"")</f>
        <v/>
      </c>
      <c r="D1732" s="27" t="str">
        <f>IFERROR(VLOOKUP(B1732,vlookup!A$2:I$331,3,FALSE),"")</f>
        <v/>
      </c>
      <c r="E1732" s="5"/>
      <c r="F1732" s="27" t="str">
        <f>IFERROR(VLOOKUP(E1732,vlookup!D$2:E$331,2,FALSE),"")</f>
        <v/>
      </c>
      <c r="G1732" s="5"/>
      <c r="H1732" s="27" t="str">
        <f t="shared" si="262"/>
        <v/>
      </c>
      <c r="I1732" s="27" t="str">
        <f>IFERROR(VLOOKUP(H1732,vlookup!G$2:I$331,2,FALSE),"")</f>
        <v/>
      </c>
      <c r="J1732" s="27" t="str">
        <f>IFERROR(VLOOKUP(H1732,vlookup!G$2:I$331,3,FALSE),"")</f>
        <v/>
      </c>
      <c r="K1732" s="5"/>
      <c r="L1732" s="6"/>
      <c r="M1732" s="6"/>
      <c r="N1732" s="6"/>
      <c r="O1732" s="6"/>
      <c r="P1732" s="6"/>
      <c r="Q1732" s="14" t="str">
        <f t="shared" si="263"/>
        <v/>
      </c>
      <c r="R1732" s="5"/>
      <c r="S1732" s="6"/>
      <c r="T1732" s="6"/>
      <c r="U1732" s="5"/>
      <c r="V1732" s="45">
        <f t="shared" si="264"/>
        <v>0</v>
      </c>
      <c r="W1732" s="45">
        <f t="shared" si="265"/>
        <v>0</v>
      </c>
      <c r="X1732" s="45" t="e">
        <f t="shared" si="266"/>
        <v>#VALUE!</v>
      </c>
      <c r="Y1732" s="45">
        <f>IFERROR(VALUE(V1732),VLOOKUP(V1732,DayReplace[],2,0))</f>
        <v>0</v>
      </c>
      <c r="Z1732" s="45">
        <f>IF(V1732=0,1,
IF(OR(AND(COUNTIF(Table12[Normal and Leap Years],X1732),AA1732=3,Y1732=30),
AND(COUNTIF(Table9[MM Year],X1732),COUNTIF(Table13[Always 29-Day Months],AA1732),Y1732=30)),Y1732
-1,Y1732))</f>
        <v>1</v>
      </c>
      <c r="AA1732" s="45">
        <f>IFERROR(VALUE(W1732),VLOOKUP(W1732,MonthReplace[],2,0))</f>
        <v>0</v>
      </c>
      <c r="AB1732" s="45" t="e">
        <f>IF(COUNTIF(Table9[MM Year],X1732),VLOOKUP(AA1732,MonthSerial[],VLOOKUP(X1732,Table9[],3,0)+2,0),DATE(X1732,AA1732,0)-AC1732)</f>
        <v>#VALUE!</v>
      </c>
      <c r="AC1732" s="45" t="e">
        <f>IF(COUNTIF(Table9[MM Year],X1732),
VLOOKUP(X1732,Table9[],5,0),
DATE(X1732,1,0))</f>
        <v>#VALUE!</v>
      </c>
      <c r="AD1732" s="46" t="e">
        <f>IF(AA1732=0,DATE(YEAR(AC1732+1),7,16),
IF(V1732=0,IF(COUNTIF(Table9[MM Year],X1732),AC1732+AB1732+Z1732+15-DAY(AC1732+AB1732+Z1732+15)+16,AC1732+AB1732+Z1732-DAY(AC1732+AB1732+Z1732)+16),
IF(COUNTIF(Table9[MM Year],X1732),
IF(AC1732+AB1732+Z1732&lt;VLOOKUP(X1732,Table9[],7,0),AC1732
+AB1732+Z1732+VLOOKUP(X1732,Table9[],4,0),AC1732+AB1732+Z1732),AC1732
+AB1732+Z1732)))</f>
        <v>#VALUE!</v>
      </c>
      <c r="AE1732" s="42"/>
      <c r="AF1732" s="15" t="str">
        <f>IFERROR(IF(COUNTIF(Table9[MM Year],X1732),
IF(AD1732&lt;VLOOKUP(X1732,Table9[],7,0),AD1732
+VLOOKUP(X1732,Table9[],4,0),AD1732),AD1732
),"")</f>
        <v/>
      </c>
      <c r="AG1732" s="5"/>
      <c r="AH1732" s="5"/>
      <c r="AI1732" s="5"/>
      <c r="AJ1732" s="6"/>
      <c r="AK1732" s="6"/>
      <c r="AL1732" s="12" t="str">
        <f t="shared" si="267"/>
        <v/>
      </c>
      <c r="AM1732" s="5"/>
      <c r="AN1732" s="27" t="str">
        <f t="shared" si="268"/>
        <v/>
      </c>
      <c r="AO1732" s="5"/>
      <c r="AP1732" s="5"/>
      <c r="AQ1732" s="6"/>
      <c r="AR1732" s="12" t="str">
        <f t="shared" si="269"/>
        <v/>
      </c>
      <c r="AS1732" s="6"/>
      <c r="AT1732" s="5"/>
      <c r="AU1732" s="53"/>
      <c r="AV1732" s="53"/>
      <c r="AW1732" s="54"/>
      <c r="AX1732" s="15" t="str">
        <f t="shared" si="270"/>
        <v/>
      </c>
      <c r="AY1732" s="5"/>
      <c r="AZ1732" s="27" t="str">
        <f>IFERROR(VLOOKUP(AY1732,vlookup!A$2:I$331,2,FALSE),"")</f>
        <v/>
      </c>
      <c r="BA1732" s="27" t="str">
        <f>IFERROR(VLOOKUP(AY1732,vlookup!A$2:I$331,3,FALSE),"")</f>
        <v/>
      </c>
      <c r="BB1732" s="5"/>
      <c r="BC1732" s="27" t="str">
        <f>IFERROR(VLOOKUP(BB1732,vlookup!D$2:E$331,2,FALSE),"")</f>
        <v/>
      </c>
      <c r="BD1732" s="5"/>
      <c r="BE1732" s="27" t="str">
        <f t="shared" si="271"/>
        <v/>
      </c>
      <c r="BF1732" s="27" t="str">
        <f>IFERROR(VLOOKUP(BE1732,vlookup!G$2:I$331,2,FALSE),"")</f>
        <v/>
      </c>
      <c r="BG1732" s="27" t="str">
        <f>IFERROR(VLOOKUP(BE1732,vlookup!G$2:I$331,3,FALSE),"")</f>
        <v/>
      </c>
      <c r="BH1732" s="5"/>
      <c r="BI1732" s="6"/>
      <c r="BJ1732" s="6"/>
      <c r="BK1732" s="6"/>
      <c r="BL1732" s="6"/>
    </row>
    <row r="1733" spans="1:64">
      <c r="A1733" s="4"/>
      <c r="B1733" s="5"/>
      <c r="C1733" s="27" t="str">
        <f>IFERROR(VLOOKUP(B1733,vlookup!A$2:I$331,2,FALSE),"")</f>
        <v/>
      </c>
      <c r="D1733" s="27" t="str">
        <f>IFERROR(VLOOKUP(B1733,vlookup!A$2:I$331,3,FALSE),"")</f>
        <v/>
      </c>
      <c r="E1733" s="5"/>
      <c r="F1733" s="27" t="str">
        <f>IFERROR(VLOOKUP(E1733,vlookup!D$2:E$331,2,FALSE),"")</f>
        <v/>
      </c>
      <c r="G1733" s="5"/>
      <c r="H1733" s="27" t="str">
        <f t="shared" ref="H1733:H1796" si="272">IF(G1733="","",CONCATENATE(E1733,"_",G1733))</f>
        <v/>
      </c>
      <c r="I1733" s="27" t="str">
        <f>IFERROR(VLOOKUP(H1733,vlookup!G$2:I$331,2,FALSE),"")</f>
        <v/>
      </c>
      <c r="J1733" s="27" t="str">
        <f>IFERROR(VLOOKUP(H1733,vlookup!G$2:I$331,3,FALSE),"")</f>
        <v/>
      </c>
      <c r="K1733" s="5"/>
      <c r="L1733" s="6"/>
      <c r="M1733" s="6"/>
      <c r="N1733" s="6"/>
      <c r="O1733" s="6"/>
      <c r="P1733" s="6"/>
      <c r="Q1733" s="14" t="str">
        <f t="shared" ref="Q1733:Q1796" si="273">IF(P1733="","",CONCATENATE("၀၂","/",D1733,"/",J1733,"/",P1733))</f>
        <v/>
      </c>
      <c r="R1733" s="5"/>
      <c r="S1733" s="6"/>
      <c r="T1733" s="6"/>
      <c r="U1733" s="5"/>
      <c r="V1733" s="45">
        <f t="shared" ref="V1733:V1796" si="274">IF(LEN(AE1733)-LEN(SUBSTITUTE(AE1733,".",""))=2,LEFT(AE1733,FIND(".",AE1733)-1),0)</f>
        <v>0</v>
      </c>
      <c r="W1733" s="45">
        <f t="shared" ref="W1733:W1796" si="275">CHOOSE(LEN(AE1733)-LEN(SUBSTITUTE(AE1733,".",""))+1,0,
LEFT(AE1733,FIND(".",AE1733)-1),
MID(AE1733,FIND(".",AE1733)+1,FIND(".",AE1733,FIND(".",AE1733)+1)-FIND(".",AE1733)-1))</f>
        <v>0</v>
      </c>
      <c r="X1733" s="45" t="e">
        <f t="shared" ref="X1733:X1796" si="276">VALUE(RIGHT(AE1733,4))</f>
        <v>#VALUE!</v>
      </c>
      <c r="Y1733" s="45">
        <f>IFERROR(VALUE(V1733),VLOOKUP(V1733,DayReplace[],2,0))</f>
        <v>0</v>
      </c>
      <c r="Z1733" s="45">
        <f>IF(V1733=0,1,
IF(OR(AND(COUNTIF(Table12[Normal and Leap Years],X1733),AA1733=3,Y1733=30),
AND(COUNTIF(Table9[MM Year],X1733),COUNTIF(Table13[Always 29-Day Months],AA1733),Y1733=30)),Y1733
-1,Y1733))</f>
        <v>1</v>
      </c>
      <c r="AA1733" s="45">
        <f>IFERROR(VALUE(W1733),VLOOKUP(W1733,MonthReplace[],2,0))</f>
        <v>0</v>
      </c>
      <c r="AB1733" s="45" t="e">
        <f>IF(COUNTIF(Table9[MM Year],X1733),VLOOKUP(AA1733,MonthSerial[],VLOOKUP(X1733,Table9[],3,0)+2,0),DATE(X1733,AA1733,0)-AC1733)</f>
        <v>#VALUE!</v>
      </c>
      <c r="AC1733" s="45" t="e">
        <f>IF(COUNTIF(Table9[MM Year],X1733),
VLOOKUP(X1733,Table9[],5,0),
DATE(X1733,1,0))</f>
        <v>#VALUE!</v>
      </c>
      <c r="AD1733" s="46" t="e">
        <f>IF(AA1733=0,DATE(YEAR(AC1733+1),7,16),
IF(V1733=0,IF(COUNTIF(Table9[MM Year],X1733),AC1733+AB1733+Z1733+15-DAY(AC1733+AB1733+Z1733+15)+16,AC1733+AB1733+Z1733-DAY(AC1733+AB1733+Z1733)+16),
IF(COUNTIF(Table9[MM Year],X1733),
IF(AC1733+AB1733+Z1733&lt;VLOOKUP(X1733,Table9[],7,0),AC1733
+AB1733+Z1733+VLOOKUP(X1733,Table9[],4,0),AC1733+AB1733+Z1733),AC1733
+AB1733+Z1733)))</f>
        <v>#VALUE!</v>
      </c>
      <c r="AE1733" s="42"/>
      <c r="AF1733" s="15" t="str">
        <f>IFERROR(IF(COUNTIF(Table9[MM Year],X1733),
IF(AD1733&lt;VLOOKUP(X1733,Table9[],7,0),AD1733
+VLOOKUP(X1733,Table9[],4,0),AD1733),AD1733
),"")</f>
        <v/>
      </c>
      <c r="AG1733" s="5"/>
      <c r="AH1733" s="5"/>
      <c r="AI1733" s="5"/>
      <c r="AJ1733" s="6"/>
      <c r="AK1733" s="6"/>
      <c r="AL1733" s="12" t="str">
        <f t="shared" ref="AL1733:AL1796" si="277">IF(AK1733="","",CONCATENATE(AJ1733,"-",AK1733))</f>
        <v/>
      </c>
      <c r="AM1733" s="5"/>
      <c r="AN1733" s="27" t="str">
        <f t="shared" ref="AN1733:AN1796" si="278">IF(AM1733="","",CONCATENATE("_",AM1733))</f>
        <v/>
      </c>
      <c r="AO1733" s="5"/>
      <c r="AP1733" s="5"/>
      <c r="AQ1733" s="6"/>
      <c r="AR1733" s="12" t="str">
        <f t="shared" ref="AR1733:AR1796" si="279">IF(AQ1733="","",CONCATENATE(AM1733,"/",AO1733,AP1733,AQ1733))</f>
        <v/>
      </c>
      <c r="AS1733" s="6"/>
      <c r="AT1733" s="5"/>
      <c r="AU1733" s="53"/>
      <c r="AV1733" s="53"/>
      <c r="AW1733" s="54"/>
      <c r="AX1733" s="15" t="str">
        <f t="shared" ref="AX1733:AX1796" si="280">IFERROR(DATE(AW1733,AV1733,AU1733),"")</f>
        <v/>
      </c>
      <c r="AY1733" s="5"/>
      <c r="AZ1733" s="27" t="str">
        <f>IFERROR(VLOOKUP(AY1733,vlookup!A$2:I$331,2,FALSE),"")</f>
        <v/>
      </c>
      <c r="BA1733" s="27" t="str">
        <f>IFERROR(VLOOKUP(AY1733,vlookup!A$2:I$331,3,FALSE),"")</f>
        <v/>
      </c>
      <c r="BB1733" s="5"/>
      <c r="BC1733" s="27" t="str">
        <f>IFERROR(VLOOKUP(BB1733,vlookup!D$2:E$331,2,FALSE),"")</f>
        <v/>
      </c>
      <c r="BD1733" s="5"/>
      <c r="BE1733" s="27" t="str">
        <f t="shared" ref="BE1733:BE1796" si="281">IF(BD1733="","",CONCATENATE(BB1733,"_",BD1733))</f>
        <v/>
      </c>
      <c r="BF1733" s="27" t="str">
        <f>IFERROR(VLOOKUP(BE1733,vlookup!G$2:I$331,2,FALSE),"")</f>
        <v/>
      </c>
      <c r="BG1733" s="27" t="str">
        <f>IFERROR(VLOOKUP(BE1733,vlookup!G$2:I$331,3,FALSE),"")</f>
        <v/>
      </c>
      <c r="BH1733" s="5"/>
      <c r="BI1733" s="6"/>
      <c r="BJ1733" s="6"/>
      <c r="BK1733" s="6"/>
      <c r="BL1733" s="6"/>
    </row>
    <row r="1734" spans="1:64">
      <c r="A1734" s="4"/>
      <c r="B1734" s="5"/>
      <c r="C1734" s="27" t="str">
        <f>IFERROR(VLOOKUP(B1734,vlookup!A$2:I$331,2,FALSE),"")</f>
        <v/>
      </c>
      <c r="D1734" s="27" t="str">
        <f>IFERROR(VLOOKUP(B1734,vlookup!A$2:I$331,3,FALSE),"")</f>
        <v/>
      </c>
      <c r="E1734" s="5"/>
      <c r="F1734" s="27" t="str">
        <f>IFERROR(VLOOKUP(E1734,vlookup!D$2:E$331,2,FALSE),"")</f>
        <v/>
      </c>
      <c r="G1734" s="5"/>
      <c r="H1734" s="27" t="str">
        <f t="shared" si="272"/>
        <v/>
      </c>
      <c r="I1734" s="27" t="str">
        <f>IFERROR(VLOOKUP(H1734,vlookup!G$2:I$331,2,FALSE),"")</f>
        <v/>
      </c>
      <c r="J1734" s="27" t="str">
        <f>IFERROR(VLOOKUP(H1734,vlookup!G$2:I$331,3,FALSE),"")</f>
        <v/>
      </c>
      <c r="K1734" s="5"/>
      <c r="L1734" s="6"/>
      <c r="M1734" s="6"/>
      <c r="N1734" s="6"/>
      <c r="O1734" s="6"/>
      <c r="P1734" s="6"/>
      <c r="Q1734" s="14" t="str">
        <f t="shared" si="273"/>
        <v/>
      </c>
      <c r="R1734" s="5"/>
      <c r="S1734" s="6"/>
      <c r="T1734" s="6"/>
      <c r="U1734" s="5"/>
      <c r="V1734" s="45">
        <f t="shared" si="274"/>
        <v>0</v>
      </c>
      <c r="W1734" s="45">
        <f t="shared" si="275"/>
        <v>0</v>
      </c>
      <c r="X1734" s="45" t="e">
        <f t="shared" si="276"/>
        <v>#VALUE!</v>
      </c>
      <c r="Y1734" s="45">
        <f>IFERROR(VALUE(V1734),VLOOKUP(V1734,DayReplace[],2,0))</f>
        <v>0</v>
      </c>
      <c r="Z1734" s="45">
        <f>IF(V1734=0,1,
IF(OR(AND(COUNTIF(Table12[Normal and Leap Years],X1734),AA1734=3,Y1734=30),
AND(COUNTIF(Table9[MM Year],X1734),COUNTIF(Table13[Always 29-Day Months],AA1734),Y1734=30)),Y1734
-1,Y1734))</f>
        <v>1</v>
      </c>
      <c r="AA1734" s="45">
        <f>IFERROR(VALUE(W1734),VLOOKUP(W1734,MonthReplace[],2,0))</f>
        <v>0</v>
      </c>
      <c r="AB1734" s="45" t="e">
        <f>IF(COUNTIF(Table9[MM Year],X1734),VLOOKUP(AA1734,MonthSerial[],VLOOKUP(X1734,Table9[],3,0)+2,0),DATE(X1734,AA1734,0)-AC1734)</f>
        <v>#VALUE!</v>
      </c>
      <c r="AC1734" s="45" t="e">
        <f>IF(COUNTIF(Table9[MM Year],X1734),
VLOOKUP(X1734,Table9[],5,0),
DATE(X1734,1,0))</f>
        <v>#VALUE!</v>
      </c>
      <c r="AD1734" s="46" t="e">
        <f>IF(AA1734=0,DATE(YEAR(AC1734+1),7,16),
IF(V1734=0,IF(COUNTIF(Table9[MM Year],X1734),AC1734+AB1734+Z1734+15-DAY(AC1734+AB1734+Z1734+15)+16,AC1734+AB1734+Z1734-DAY(AC1734+AB1734+Z1734)+16),
IF(COUNTIF(Table9[MM Year],X1734),
IF(AC1734+AB1734+Z1734&lt;VLOOKUP(X1734,Table9[],7,0),AC1734
+AB1734+Z1734+VLOOKUP(X1734,Table9[],4,0),AC1734+AB1734+Z1734),AC1734
+AB1734+Z1734)))</f>
        <v>#VALUE!</v>
      </c>
      <c r="AE1734" s="42"/>
      <c r="AF1734" s="15" t="str">
        <f>IFERROR(IF(COUNTIF(Table9[MM Year],X1734),
IF(AD1734&lt;VLOOKUP(X1734,Table9[],7,0),AD1734
+VLOOKUP(X1734,Table9[],4,0),AD1734),AD1734
),"")</f>
        <v/>
      </c>
      <c r="AG1734" s="5"/>
      <c r="AH1734" s="5"/>
      <c r="AI1734" s="5"/>
      <c r="AJ1734" s="6"/>
      <c r="AK1734" s="6"/>
      <c r="AL1734" s="12" t="str">
        <f t="shared" si="277"/>
        <v/>
      </c>
      <c r="AM1734" s="5"/>
      <c r="AN1734" s="27" t="str">
        <f t="shared" si="278"/>
        <v/>
      </c>
      <c r="AO1734" s="5"/>
      <c r="AP1734" s="5"/>
      <c r="AQ1734" s="6"/>
      <c r="AR1734" s="12" t="str">
        <f t="shared" si="279"/>
        <v/>
      </c>
      <c r="AS1734" s="6"/>
      <c r="AT1734" s="5"/>
      <c r="AU1734" s="53"/>
      <c r="AV1734" s="53"/>
      <c r="AW1734" s="54"/>
      <c r="AX1734" s="15" t="str">
        <f t="shared" si="280"/>
        <v/>
      </c>
      <c r="AY1734" s="5"/>
      <c r="AZ1734" s="27" t="str">
        <f>IFERROR(VLOOKUP(AY1734,vlookup!A$2:I$331,2,FALSE),"")</f>
        <v/>
      </c>
      <c r="BA1734" s="27" t="str">
        <f>IFERROR(VLOOKUP(AY1734,vlookup!A$2:I$331,3,FALSE),"")</f>
        <v/>
      </c>
      <c r="BB1734" s="5"/>
      <c r="BC1734" s="27" t="str">
        <f>IFERROR(VLOOKUP(BB1734,vlookup!D$2:E$331,2,FALSE),"")</f>
        <v/>
      </c>
      <c r="BD1734" s="5"/>
      <c r="BE1734" s="27" t="str">
        <f t="shared" si="281"/>
        <v/>
      </c>
      <c r="BF1734" s="27" t="str">
        <f>IFERROR(VLOOKUP(BE1734,vlookup!G$2:I$331,2,FALSE),"")</f>
        <v/>
      </c>
      <c r="BG1734" s="27" t="str">
        <f>IFERROR(VLOOKUP(BE1734,vlookup!G$2:I$331,3,FALSE),"")</f>
        <v/>
      </c>
      <c r="BH1734" s="5"/>
      <c r="BI1734" s="6"/>
      <c r="BJ1734" s="6"/>
      <c r="BK1734" s="6"/>
      <c r="BL1734" s="6"/>
    </row>
    <row r="1735" spans="1:64">
      <c r="A1735" s="4"/>
      <c r="B1735" s="5"/>
      <c r="C1735" s="27" t="str">
        <f>IFERROR(VLOOKUP(B1735,vlookup!A$2:I$331,2,FALSE),"")</f>
        <v/>
      </c>
      <c r="D1735" s="27" t="str">
        <f>IFERROR(VLOOKUP(B1735,vlookup!A$2:I$331,3,FALSE),"")</f>
        <v/>
      </c>
      <c r="E1735" s="5"/>
      <c r="F1735" s="27" t="str">
        <f>IFERROR(VLOOKUP(E1735,vlookup!D$2:E$331,2,FALSE),"")</f>
        <v/>
      </c>
      <c r="G1735" s="5"/>
      <c r="H1735" s="27" t="str">
        <f t="shared" si="272"/>
        <v/>
      </c>
      <c r="I1735" s="27" t="str">
        <f>IFERROR(VLOOKUP(H1735,vlookup!G$2:I$331,2,FALSE),"")</f>
        <v/>
      </c>
      <c r="J1735" s="27" t="str">
        <f>IFERROR(VLOOKUP(H1735,vlookup!G$2:I$331,3,FALSE),"")</f>
        <v/>
      </c>
      <c r="K1735" s="5"/>
      <c r="L1735" s="6"/>
      <c r="M1735" s="6"/>
      <c r="N1735" s="6"/>
      <c r="O1735" s="6"/>
      <c r="P1735" s="6"/>
      <c r="Q1735" s="14" t="str">
        <f t="shared" si="273"/>
        <v/>
      </c>
      <c r="R1735" s="5"/>
      <c r="S1735" s="6"/>
      <c r="T1735" s="6"/>
      <c r="U1735" s="5"/>
      <c r="V1735" s="45">
        <f t="shared" si="274"/>
        <v>0</v>
      </c>
      <c r="W1735" s="45">
        <f t="shared" si="275"/>
        <v>0</v>
      </c>
      <c r="X1735" s="45" t="e">
        <f t="shared" si="276"/>
        <v>#VALUE!</v>
      </c>
      <c r="Y1735" s="45">
        <f>IFERROR(VALUE(V1735),VLOOKUP(V1735,DayReplace[],2,0))</f>
        <v>0</v>
      </c>
      <c r="Z1735" s="45">
        <f>IF(V1735=0,1,
IF(OR(AND(COUNTIF(Table12[Normal and Leap Years],X1735),AA1735=3,Y1735=30),
AND(COUNTIF(Table9[MM Year],X1735),COUNTIF(Table13[Always 29-Day Months],AA1735),Y1735=30)),Y1735
-1,Y1735))</f>
        <v>1</v>
      </c>
      <c r="AA1735" s="45">
        <f>IFERROR(VALUE(W1735),VLOOKUP(W1735,MonthReplace[],2,0))</f>
        <v>0</v>
      </c>
      <c r="AB1735" s="45" t="e">
        <f>IF(COUNTIF(Table9[MM Year],X1735),VLOOKUP(AA1735,MonthSerial[],VLOOKUP(X1735,Table9[],3,0)+2,0),DATE(X1735,AA1735,0)-AC1735)</f>
        <v>#VALUE!</v>
      </c>
      <c r="AC1735" s="45" t="e">
        <f>IF(COUNTIF(Table9[MM Year],X1735),
VLOOKUP(X1735,Table9[],5,0),
DATE(X1735,1,0))</f>
        <v>#VALUE!</v>
      </c>
      <c r="AD1735" s="46" t="e">
        <f>IF(AA1735=0,DATE(YEAR(AC1735+1),7,16),
IF(V1735=0,IF(COUNTIF(Table9[MM Year],X1735),AC1735+AB1735+Z1735+15-DAY(AC1735+AB1735+Z1735+15)+16,AC1735+AB1735+Z1735-DAY(AC1735+AB1735+Z1735)+16),
IF(COUNTIF(Table9[MM Year],X1735),
IF(AC1735+AB1735+Z1735&lt;VLOOKUP(X1735,Table9[],7,0),AC1735
+AB1735+Z1735+VLOOKUP(X1735,Table9[],4,0),AC1735+AB1735+Z1735),AC1735
+AB1735+Z1735)))</f>
        <v>#VALUE!</v>
      </c>
      <c r="AE1735" s="42"/>
      <c r="AF1735" s="15" t="str">
        <f>IFERROR(IF(COUNTIF(Table9[MM Year],X1735),
IF(AD1735&lt;VLOOKUP(X1735,Table9[],7,0),AD1735
+VLOOKUP(X1735,Table9[],4,0),AD1735),AD1735
),"")</f>
        <v/>
      </c>
      <c r="AG1735" s="5"/>
      <c r="AH1735" s="5"/>
      <c r="AI1735" s="5"/>
      <c r="AJ1735" s="6"/>
      <c r="AK1735" s="6"/>
      <c r="AL1735" s="12" t="str">
        <f t="shared" si="277"/>
        <v/>
      </c>
      <c r="AM1735" s="5"/>
      <c r="AN1735" s="27" t="str">
        <f t="shared" si="278"/>
        <v/>
      </c>
      <c r="AO1735" s="5"/>
      <c r="AP1735" s="5"/>
      <c r="AQ1735" s="6"/>
      <c r="AR1735" s="12" t="str">
        <f t="shared" si="279"/>
        <v/>
      </c>
      <c r="AS1735" s="6"/>
      <c r="AT1735" s="5"/>
      <c r="AU1735" s="53"/>
      <c r="AV1735" s="53"/>
      <c r="AW1735" s="54"/>
      <c r="AX1735" s="15" t="str">
        <f t="shared" si="280"/>
        <v/>
      </c>
      <c r="AY1735" s="5"/>
      <c r="AZ1735" s="27" t="str">
        <f>IFERROR(VLOOKUP(AY1735,vlookup!A$2:I$331,2,FALSE),"")</f>
        <v/>
      </c>
      <c r="BA1735" s="27" t="str">
        <f>IFERROR(VLOOKUP(AY1735,vlookup!A$2:I$331,3,FALSE),"")</f>
        <v/>
      </c>
      <c r="BB1735" s="5"/>
      <c r="BC1735" s="27" t="str">
        <f>IFERROR(VLOOKUP(BB1735,vlookup!D$2:E$331,2,FALSE),"")</f>
        <v/>
      </c>
      <c r="BD1735" s="5"/>
      <c r="BE1735" s="27" t="str">
        <f t="shared" si="281"/>
        <v/>
      </c>
      <c r="BF1735" s="27" t="str">
        <f>IFERROR(VLOOKUP(BE1735,vlookup!G$2:I$331,2,FALSE),"")</f>
        <v/>
      </c>
      <c r="BG1735" s="27" t="str">
        <f>IFERROR(VLOOKUP(BE1735,vlookup!G$2:I$331,3,FALSE),"")</f>
        <v/>
      </c>
      <c r="BH1735" s="5"/>
      <c r="BI1735" s="6"/>
      <c r="BJ1735" s="6"/>
      <c r="BK1735" s="6"/>
      <c r="BL1735" s="6"/>
    </row>
    <row r="1736" spans="1:64">
      <c r="A1736" s="4"/>
      <c r="B1736" s="5"/>
      <c r="C1736" s="27" t="str">
        <f>IFERROR(VLOOKUP(B1736,vlookup!A$2:I$331,2,FALSE),"")</f>
        <v/>
      </c>
      <c r="D1736" s="27" t="str">
        <f>IFERROR(VLOOKUP(B1736,vlookup!A$2:I$331,3,FALSE),"")</f>
        <v/>
      </c>
      <c r="E1736" s="5"/>
      <c r="F1736" s="27" t="str">
        <f>IFERROR(VLOOKUP(E1736,vlookup!D$2:E$331,2,FALSE),"")</f>
        <v/>
      </c>
      <c r="G1736" s="5"/>
      <c r="H1736" s="27" t="str">
        <f t="shared" si="272"/>
        <v/>
      </c>
      <c r="I1736" s="27" t="str">
        <f>IFERROR(VLOOKUP(H1736,vlookup!G$2:I$331,2,FALSE),"")</f>
        <v/>
      </c>
      <c r="J1736" s="27" t="str">
        <f>IFERROR(VLOOKUP(H1736,vlookup!G$2:I$331,3,FALSE),"")</f>
        <v/>
      </c>
      <c r="K1736" s="5"/>
      <c r="L1736" s="6"/>
      <c r="M1736" s="6"/>
      <c r="N1736" s="6"/>
      <c r="O1736" s="6"/>
      <c r="P1736" s="6"/>
      <c r="Q1736" s="14" t="str">
        <f t="shared" si="273"/>
        <v/>
      </c>
      <c r="R1736" s="5"/>
      <c r="S1736" s="6"/>
      <c r="T1736" s="6"/>
      <c r="U1736" s="5"/>
      <c r="V1736" s="45">
        <f t="shared" si="274"/>
        <v>0</v>
      </c>
      <c r="W1736" s="45">
        <f t="shared" si="275"/>
        <v>0</v>
      </c>
      <c r="X1736" s="45" t="e">
        <f t="shared" si="276"/>
        <v>#VALUE!</v>
      </c>
      <c r="Y1736" s="45">
        <f>IFERROR(VALUE(V1736),VLOOKUP(V1736,DayReplace[],2,0))</f>
        <v>0</v>
      </c>
      <c r="Z1736" s="45">
        <f>IF(V1736=0,1,
IF(OR(AND(COUNTIF(Table12[Normal and Leap Years],X1736),AA1736=3,Y1736=30),
AND(COUNTIF(Table9[MM Year],X1736),COUNTIF(Table13[Always 29-Day Months],AA1736),Y1736=30)),Y1736
-1,Y1736))</f>
        <v>1</v>
      </c>
      <c r="AA1736" s="45">
        <f>IFERROR(VALUE(W1736),VLOOKUP(W1736,MonthReplace[],2,0))</f>
        <v>0</v>
      </c>
      <c r="AB1736" s="45" t="e">
        <f>IF(COUNTIF(Table9[MM Year],X1736),VLOOKUP(AA1736,MonthSerial[],VLOOKUP(X1736,Table9[],3,0)+2,0),DATE(X1736,AA1736,0)-AC1736)</f>
        <v>#VALUE!</v>
      </c>
      <c r="AC1736" s="45" t="e">
        <f>IF(COUNTIF(Table9[MM Year],X1736),
VLOOKUP(X1736,Table9[],5,0),
DATE(X1736,1,0))</f>
        <v>#VALUE!</v>
      </c>
      <c r="AD1736" s="46" t="e">
        <f>IF(AA1736=0,DATE(YEAR(AC1736+1),7,16),
IF(V1736=0,IF(COUNTIF(Table9[MM Year],X1736),AC1736+AB1736+Z1736+15-DAY(AC1736+AB1736+Z1736+15)+16,AC1736+AB1736+Z1736-DAY(AC1736+AB1736+Z1736)+16),
IF(COUNTIF(Table9[MM Year],X1736),
IF(AC1736+AB1736+Z1736&lt;VLOOKUP(X1736,Table9[],7,0),AC1736
+AB1736+Z1736+VLOOKUP(X1736,Table9[],4,0),AC1736+AB1736+Z1736),AC1736
+AB1736+Z1736)))</f>
        <v>#VALUE!</v>
      </c>
      <c r="AE1736" s="42"/>
      <c r="AF1736" s="15" t="str">
        <f>IFERROR(IF(COUNTIF(Table9[MM Year],X1736),
IF(AD1736&lt;VLOOKUP(X1736,Table9[],7,0),AD1736
+VLOOKUP(X1736,Table9[],4,0),AD1736),AD1736
),"")</f>
        <v/>
      </c>
      <c r="AG1736" s="5"/>
      <c r="AH1736" s="5"/>
      <c r="AI1736" s="5"/>
      <c r="AJ1736" s="6"/>
      <c r="AK1736" s="6"/>
      <c r="AL1736" s="12" t="str">
        <f t="shared" si="277"/>
        <v/>
      </c>
      <c r="AM1736" s="5"/>
      <c r="AN1736" s="27" t="str">
        <f t="shared" si="278"/>
        <v/>
      </c>
      <c r="AO1736" s="5"/>
      <c r="AP1736" s="5"/>
      <c r="AQ1736" s="6"/>
      <c r="AR1736" s="12" t="str">
        <f t="shared" si="279"/>
        <v/>
      </c>
      <c r="AS1736" s="6"/>
      <c r="AT1736" s="5"/>
      <c r="AU1736" s="53"/>
      <c r="AV1736" s="53"/>
      <c r="AW1736" s="54"/>
      <c r="AX1736" s="15" t="str">
        <f t="shared" si="280"/>
        <v/>
      </c>
      <c r="AY1736" s="5"/>
      <c r="AZ1736" s="27" t="str">
        <f>IFERROR(VLOOKUP(AY1736,vlookup!A$2:I$331,2,FALSE),"")</f>
        <v/>
      </c>
      <c r="BA1736" s="27" t="str">
        <f>IFERROR(VLOOKUP(AY1736,vlookup!A$2:I$331,3,FALSE),"")</f>
        <v/>
      </c>
      <c r="BB1736" s="5"/>
      <c r="BC1736" s="27" t="str">
        <f>IFERROR(VLOOKUP(BB1736,vlookup!D$2:E$331,2,FALSE),"")</f>
        <v/>
      </c>
      <c r="BD1736" s="5"/>
      <c r="BE1736" s="27" t="str">
        <f t="shared" si="281"/>
        <v/>
      </c>
      <c r="BF1736" s="27" t="str">
        <f>IFERROR(VLOOKUP(BE1736,vlookup!G$2:I$331,2,FALSE),"")</f>
        <v/>
      </c>
      <c r="BG1736" s="27" t="str">
        <f>IFERROR(VLOOKUP(BE1736,vlookup!G$2:I$331,3,FALSE),"")</f>
        <v/>
      </c>
      <c r="BH1736" s="5"/>
      <c r="BI1736" s="6"/>
      <c r="BJ1736" s="6"/>
      <c r="BK1736" s="6"/>
      <c r="BL1736" s="6"/>
    </row>
    <row r="1737" spans="1:64">
      <c r="A1737" s="4"/>
      <c r="B1737" s="5"/>
      <c r="C1737" s="27" t="str">
        <f>IFERROR(VLOOKUP(B1737,vlookup!A$2:I$331,2,FALSE),"")</f>
        <v/>
      </c>
      <c r="D1737" s="27" t="str">
        <f>IFERROR(VLOOKUP(B1737,vlookup!A$2:I$331,3,FALSE),"")</f>
        <v/>
      </c>
      <c r="E1737" s="5"/>
      <c r="F1737" s="27" t="str">
        <f>IFERROR(VLOOKUP(E1737,vlookup!D$2:E$331,2,FALSE),"")</f>
        <v/>
      </c>
      <c r="G1737" s="5"/>
      <c r="H1737" s="27" t="str">
        <f t="shared" si="272"/>
        <v/>
      </c>
      <c r="I1737" s="27" t="str">
        <f>IFERROR(VLOOKUP(H1737,vlookup!G$2:I$331,2,FALSE),"")</f>
        <v/>
      </c>
      <c r="J1737" s="27" t="str">
        <f>IFERROR(VLOOKUP(H1737,vlookup!G$2:I$331,3,FALSE),"")</f>
        <v/>
      </c>
      <c r="K1737" s="5"/>
      <c r="L1737" s="6"/>
      <c r="M1737" s="6"/>
      <c r="N1737" s="6"/>
      <c r="O1737" s="6"/>
      <c r="P1737" s="6"/>
      <c r="Q1737" s="14" t="str">
        <f t="shared" si="273"/>
        <v/>
      </c>
      <c r="R1737" s="5"/>
      <c r="S1737" s="6"/>
      <c r="T1737" s="6"/>
      <c r="U1737" s="5"/>
      <c r="V1737" s="45">
        <f t="shared" si="274"/>
        <v>0</v>
      </c>
      <c r="W1737" s="45">
        <f t="shared" si="275"/>
        <v>0</v>
      </c>
      <c r="X1737" s="45" t="e">
        <f t="shared" si="276"/>
        <v>#VALUE!</v>
      </c>
      <c r="Y1737" s="45">
        <f>IFERROR(VALUE(V1737),VLOOKUP(V1737,DayReplace[],2,0))</f>
        <v>0</v>
      </c>
      <c r="Z1737" s="45">
        <f>IF(V1737=0,1,
IF(OR(AND(COUNTIF(Table12[Normal and Leap Years],X1737),AA1737=3,Y1737=30),
AND(COUNTIF(Table9[MM Year],X1737),COUNTIF(Table13[Always 29-Day Months],AA1737),Y1737=30)),Y1737
-1,Y1737))</f>
        <v>1</v>
      </c>
      <c r="AA1737" s="45">
        <f>IFERROR(VALUE(W1737),VLOOKUP(W1737,MonthReplace[],2,0))</f>
        <v>0</v>
      </c>
      <c r="AB1737" s="45" t="e">
        <f>IF(COUNTIF(Table9[MM Year],X1737),VLOOKUP(AA1737,MonthSerial[],VLOOKUP(X1737,Table9[],3,0)+2,0),DATE(X1737,AA1737,0)-AC1737)</f>
        <v>#VALUE!</v>
      </c>
      <c r="AC1737" s="45" t="e">
        <f>IF(COUNTIF(Table9[MM Year],X1737),
VLOOKUP(X1737,Table9[],5,0),
DATE(X1737,1,0))</f>
        <v>#VALUE!</v>
      </c>
      <c r="AD1737" s="46" t="e">
        <f>IF(AA1737=0,DATE(YEAR(AC1737+1),7,16),
IF(V1737=0,IF(COUNTIF(Table9[MM Year],X1737),AC1737+AB1737+Z1737+15-DAY(AC1737+AB1737+Z1737+15)+16,AC1737+AB1737+Z1737-DAY(AC1737+AB1737+Z1737)+16),
IF(COUNTIF(Table9[MM Year],X1737),
IF(AC1737+AB1737+Z1737&lt;VLOOKUP(X1737,Table9[],7,0),AC1737
+AB1737+Z1737+VLOOKUP(X1737,Table9[],4,0),AC1737+AB1737+Z1737),AC1737
+AB1737+Z1737)))</f>
        <v>#VALUE!</v>
      </c>
      <c r="AE1737" s="42"/>
      <c r="AF1737" s="15" t="str">
        <f>IFERROR(IF(COUNTIF(Table9[MM Year],X1737),
IF(AD1737&lt;VLOOKUP(X1737,Table9[],7,0),AD1737
+VLOOKUP(X1737,Table9[],4,0),AD1737),AD1737
),"")</f>
        <v/>
      </c>
      <c r="AG1737" s="5"/>
      <c r="AH1737" s="5"/>
      <c r="AI1737" s="5"/>
      <c r="AJ1737" s="6"/>
      <c r="AK1737" s="6"/>
      <c r="AL1737" s="12" t="str">
        <f t="shared" si="277"/>
        <v/>
      </c>
      <c r="AM1737" s="5"/>
      <c r="AN1737" s="27" t="str">
        <f t="shared" si="278"/>
        <v/>
      </c>
      <c r="AO1737" s="5"/>
      <c r="AP1737" s="5"/>
      <c r="AQ1737" s="6"/>
      <c r="AR1737" s="12" t="str">
        <f t="shared" si="279"/>
        <v/>
      </c>
      <c r="AS1737" s="6"/>
      <c r="AT1737" s="5"/>
      <c r="AU1737" s="53"/>
      <c r="AV1737" s="53"/>
      <c r="AW1737" s="54"/>
      <c r="AX1737" s="15" t="str">
        <f t="shared" si="280"/>
        <v/>
      </c>
      <c r="AY1737" s="5"/>
      <c r="AZ1737" s="27" t="str">
        <f>IFERROR(VLOOKUP(AY1737,vlookup!A$2:I$331,2,FALSE),"")</f>
        <v/>
      </c>
      <c r="BA1737" s="27" t="str">
        <f>IFERROR(VLOOKUP(AY1737,vlookup!A$2:I$331,3,FALSE),"")</f>
        <v/>
      </c>
      <c r="BB1737" s="5"/>
      <c r="BC1737" s="27" t="str">
        <f>IFERROR(VLOOKUP(BB1737,vlookup!D$2:E$331,2,FALSE),"")</f>
        <v/>
      </c>
      <c r="BD1737" s="5"/>
      <c r="BE1737" s="27" t="str">
        <f t="shared" si="281"/>
        <v/>
      </c>
      <c r="BF1737" s="27" t="str">
        <f>IFERROR(VLOOKUP(BE1737,vlookup!G$2:I$331,2,FALSE),"")</f>
        <v/>
      </c>
      <c r="BG1737" s="27" t="str">
        <f>IFERROR(VLOOKUP(BE1737,vlookup!G$2:I$331,3,FALSE),"")</f>
        <v/>
      </c>
      <c r="BH1737" s="5"/>
      <c r="BI1737" s="6"/>
      <c r="BJ1737" s="6"/>
      <c r="BK1737" s="6"/>
      <c r="BL1737" s="6"/>
    </row>
    <row r="1738" spans="1:64">
      <c r="A1738" s="4"/>
      <c r="B1738" s="5"/>
      <c r="C1738" s="27" t="str">
        <f>IFERROR(VLOOKUP(B1738,vlookup!A$2:I$331,2,FALSE),"")</f>
        <v/>
      </c>
      <c r="D1738" s="27" t="str">
        <f>IFERROR(VLOOKUP(B1738,vlookup!A$2:I$331,3,FALSE),"")</f>
        <v/>
      </c>
      <c r="E1738" s="5"/>
      <c r="F1738" s="27" t="str">
        <f>IFERROR(VLOOKUP(E1738,vlookup!D$2:E$331,2,FALSE),"")</f>
        <v/>
      </c>
      <c r="G1738" s="5"/>
      <c r="H1738" s="27" t="str">
        <f t="shared" si="272"/>
        <v/>
      </c>
      <c r="I1738" s="27" t="str">
        <f>IFERROR(VLOOKUP(H1738,vlookup!G$2:I$331,2,FALSE),"")</f>
        <v/>
      </c>
      <c r="J1738" s="27" t="str">
        <f>IFERROR(VLOOKUP(H1738,vlookup!G$2:I$331,3,FALSE),"")</f>
        <v/>
      </c>
      <c r="K1738" s="5"/>
      <c r="L1738" s="6"/>
      <c r="M1738" s="6"/>
      <c r="N1738" s="6"/>
      <c r="O1738" s="6"/>
      <c r="P1738" s="6"/>
      <c r="Q1738" s="14" t="str">
        <f t="shared" si="273"/>
        <v/>
      </c>
      <c r="R1738" s="5"/>
      <c r="S1738" s="6"/>
      <c r="T1738" s="6"/>
      <c r="U1738" s="5"/>
      <c r="V1738" s="45">
        <f t="shared" si="274"/>
        <v>0</v>
      </c>
      <c r="W1738" s="45">
        <f t="shared" si="275"/>
        <v>0</v>
      </c>
      <c r="X1738" s="45" t="e">
        <f t="shared" si="276"/>
        <v>#VALUE!</v>
      </c>
      <c r="Y1738" s="45">
        <f>IFERROR(VALUE(V1738),VLOOKUP(V1738,DayReplace[],2,0))</f>
        <v>0</v>
      </c>
      <c r="Z1738" s="45">
        <f>IF(V1738=0,1,
IF(OR(AND(COUNTIF(Table12[Normal and Leap Years],X1738),AA1738=3,Y1738=30),
AND(COUNTIF(Table9[MM Year],X1738),COUNTIF(Table13[Always 29-Day Months],AA1738),Y1738=30)),Y1738
-1,Y1738))</f>
        <v>1</v>
      </c>
      <c r="AA1738" s="45">
        <f>IFERROR(VALUE(W1738),VLOOKUP(W1738,MonthReplace[],2,0))</f>
        <v>0</v>
      </c>
      <c r="AB1738" s="45" t="e">
        <f>IF(COUNTIF(Table9[MM Year],X1738),VLOOKUP(AA1738,MonthSerial[],VLOOKUP(X1738,Table9[],3,0)+2,0),DATE(X1738,AA1738,0)-AC1738)</f>
        <v>#VALUE!</v>
      </c>
      <c r="AC1738" s="45" t="e">
        <f>IF(COUNTIF(Table9[MM Year],X1738),
VLOOKUP(X1738,Table9[],5,0),
DATE(X1738,1,0))</f>
        <v>#VALUE!</v>
      </c>
      <c r="AD1738" s="46" t="e">
        <f>IF(AA1738=0,DATE(YEAR(AC1738+1),7,16),
IF(V1738=0,IF(COUNTIF(Table9[MM Year],X1738),AC1738+AB1738+Z1738+15-DAY(AC1738+AB1738+Z1738+15)+16,AC1738+AB1738+Z1738-DAY(AC1738+AB1738+Z1738)+16),
IF(COUNTIF(Table9[MM Year],X1738),
IF(AC1738+AB1738+Z1738&lt;VLOOKUP(X1738,Table9[],7,0),AC1738
+AB1738+Z1738+VLOOKUP(X1738,Table9[],4,0),AC1738+AB1738+Z1738),AC1738
+AB1738+Z1738)))</f>
        <v>#VALUE!</v>
      </c>
      <c r="AE1738" s="42"/>
      <c r="AF1738" s="15" t="str">
        <f>IFERROR(IF(COUNTIF(Table9[MM Year],X1738),
IF(AD1738&lt;VLOOKUP(X1738,Table9[],7,0),AD1738
+VLOOKUP(X1738,Table9[],4,0),AD1738),AD1738
),"")</f>
        <v/>
      </c>
      <c r="AG1738" s="5"/>
      <c r="AH1738" s="5"/>
      <c r="AI1738" s="5"/>
      <c r="AJ1738" s="6"/>
      <c r="AK1738" s="6"/>
      <c r="AL1738" s="12" t="str">
        <f t="shared" si="277"/>
        <v/>
      </c>
      <c r="AM1738" s="5"/>
      <c r="AN1738" s="27" t="str">
        <f t="shared" si="278"/>
        <v/>
      </c>
      <c r="AO1738" s="5"/>
      <c r="AP1738" s="5"/>
      <c r="AQ1738" s="6"/>
      <c r="AR1738" s="12" t="str">
        <f t="shared" si="279"/>
        <v/>
      </c>
      <c r="AS1738" s="6"/>
      <c r="AT1738" s="5"/>
      <c r="AU1738" s="53"/>
      <c r="AV1738" s="53"/>
      <c r="AW1738" s="54"/>
      <c r="AX1738" s="15" t="str">
        <f t="shared" si="280"/>
        <v/>
      </c>
      <c r="AY1738" s="5"/>
      <c r="AZ1738" s="27" t="str">
        <f>IFERROR(VLOOKUP(AY1738,vlookup!A$2:I$331,2,FALSE),"")</f>
        <v/>
      </c>
      <c r="BA1738" s="27" t="str">
        <f>IFERROR(VLOOKUP(AY1738,vlookup!A$2:I$331,3,FALSE),"")</f>
        <v/>
      </c>
      <c r="BB1738" s="5"/>
      <c r="BC1738" s="27" t="str">
        <f>IFERROR(VLOOKUP(BB1738,vlookup!D$2:E$331,2,FALSE),"")</f>
        <v/>
      </c>
      <c r="BD1738" s="5"/>
      <c r="BE1738" s="27" t="str">
        <f t="shared" si="281"/>
        <v/>
      </c>
      <c r="BF1738" s="27" t="str">
        <f>IFERROR(VLOOKUP(BE1738,vlookup!G$2:I$331,2,FALSE),"")</f>
        <v/>
      </c>
      <c r="BG1738" s="27" t="str">
        <f>IFERROR(VLOOKUP(BE1738,vlookup!G$2:I$331,3,FALSE),"")</f>
        <v/>
      </c>
      <c r="BH1738" s="5"/>
      <c r="BI1738" s="6"/>
      <c r="BJ1738" s="6"/>
      <c r="BK1738" s="6"/>
      <c r="BL1738" s="6"/>
    </row>
    <row r="1739" spans="1:64">
      <c r="A1739" s="4"/>
      <c r="B1739" s="5"/>
      <c r="C1739" s="27" t="str">
        <f>IFERROR(VLOOKUP(B1739,vlookup!A$2:I$331,2,FALSE),"")</f>
        <v/>
      </c>
      <c r="D1739" s="27" t="str">
        <f>IFERROR(VLOOKUP(B1739,vlookup!A$2:I$331,3,FALSE),"")</f>
        <v/>
      </c>
      <c r="E1739" s="5"/>
      <c r="F1739" s="27" t="str">
        <f>IFERROR(VLOOKUP(E1739,vlookup!D$2:E$331,2,FALSE),"")</f>
        <v/>
      </c>
      <c r="G1739" s="5"/>
      <c r="H1739" s="27" t="str">
        <f t="shared" si="272"/>
        <v/>
      </c>
      <c r="I1739" s="27" t="str">
        <f>IFERROR(VLOOKUP(H1739,vlookup!G$2:I$331,2,FALSE),"")</f>
        <v/>
      </c>
      <c r="J1739" s="27" t="str">
        <f>IFERROR(VLOOKUP(H1739,vlookup!G$2:I$331,3,FALSE),"")</f>
        <v/>
      </c>
      <c r="K1739" s="5"/>
      <c r="L1739" s="6"/>
      <c r="M1739" s="6"/>
      <c r="N1739" s="6"/>
      <c r="O1739" s="6"/>
      <c r="P1739" s="6"/>
      <c r="Q1739" s="14" t="str">
        <f t="shared" si="273"/>
        <v/>
      </c>
      <c r="R1739" s="5"/>
      <c r="S1739" s="6"/>
      <c r="T1739" s="6"/>
      <c r="U1739" s="5"/>
      <c r="V1739" s="45">
        <f t="shared" si="274"/>
        <v>0</v>
      </c>
      <c r="W1739" s="45">
        <f t="shared" si="275"/>
        <v>0</v>
      </c>
      <c r="X1739" s="45" t="e">
        <f t="shared" si="276"/>
        <v>#VALUE!</v>
      </c>
      <c r="Y1739" s="45">
        <f>IFERROR(VALUE(V1739),VLOOKUP(V1739,DayReplace[],2,0))</f>
        <v>0</v>
      </c>
      <c r="Z1739" s="45">
        <f>IF(V1739=0,1,
IF(OR(AND(COUNTIF(Table12[Normal and Leap Years],X1739),AA1739=3,Y1739=30),
AND(COUNTIF(Table9[MM Year],X1739),COUNTIF(Table13[Always 29-Day Months],AA1739),Y1739=30)),Y1739
-1,Y1739))</f>
        <v>1</v>
      </c>
      <c r="AA1739" s="45">
        <f>IFERROR(VALUE(W1739),VLOOKUP(W1739,MonthReplace[],2,0))</f>
        <v>0</v>
      </c>
      <c r="AB1739" s="45" t="e">
        <f>IF(COUNTIF(Table9[MM Year],X1739),VLOOKUP(AA1739,MonthSerial[],VLOOKUP(X1739,Table9[],3,0)+2,0),DATE(X1739,AA1739,0)-AC1739)</f>
        <v>#VALUE!</v>
      </c>
      <c r="AC1739" s="45" t="e">
        <f>IF(COUNTIF(Table9[MM Year],X1739),
VLOOKUP(X1739,Table9[],5,0),
DATE(X1739,1,0))</f>
        <v>#VALUE!</v>
      </c>
      <c r="AD1739" s="46" t="e">
        <f>IF(AA1739=0,DATE(YEAR(AC1739+1),7,16),
IF(V1739=0,IF(COUNTIF(Table9[MM Year],X1739),AC1739+AB1739+Z1739+15-DAY(AC1739+AB1739+Z1739+15)+16,AC1739+AB1739+Z1739-DAY(AC1739+AB1739+Z1739)+16),
IF(COUNTIF(Table9[MM Year],X1739),
IF(AC1739+AB1739+Z1739&lt;VLOOKUP(X1739,Table9[],7,0),AC1739
+AB1739+Z1739+VLOOKUP(X1739,Table9[],4,0),AC1739+AB1739+Z1739),AC1739
+AB1739+Z1739)))</f>
        <v>#VALUE!</v>
      </c>
      <c r="AE1739" s="42"/>
      <c r="AF1739" s="15" t="str">
        <f>IFERROR(IF(COUNTIF(Table9[MM Year],X1739),
IF(AD1739&lt;VLOOKUP(X1739,Table9[],7,0),AD1739
+VLOOKUP(X1739,Table9[],4,0),AD1739),AD1739
),"")</f>
        <v/>
      </c>
      <c r="AG1739" s="5"/>
      <c r="AH1739" s="5"/>
      <c r="AI1739" s="5"/>
      <c r="AJ1739" s="6"/>
      <c r="AK1739" s="6"/>
      <c r="AL1739" s="12" t="str">
        <f t="shared" si="277"/>
        <v/>
      </c>
      <c r="AM1739" s="5"/>
      <c r="AN1739" s="27" t="str">
        <f t="shared" si="278"/>
        <v/>
      </c>
      <c r="AO1739" s="5"/>
      <c r="AP1739" s="5"/>
      <c r="AQ1739" s="6"/>
      <c r="AR1739" s="12" t="str">
        <f t="shared" si="279"/>
        <v/>
      </c>
      <c r="AS1739" s="6"/>
      <c r="AT1739" s="5"/>
      <c r="AU1739" s="53"/>
      <c r="AV1739" s="53"/>
      <c r="AW1739" s="54"/>
      <c r="AX1739" s="15" t="str">
        <f t="shared" si="280"/>
        <v/>
      </c>
      <c r="AY1739" s="5"/>
      <c r="AZ1739" s="27" t="str">
        <f>IFERROR(VLOOKUP(AY1739,vlookup!A$2:I$331,2,FALSE),"")</f>
        <v/>
      </c>
      <c r="BA1739" s="27" t="str">
        <f>IFERROR(VLOOKUP(AY1739,vlookup!A$2:I$331,3,FALSE),"")</f>
        <v/>
      </c>
      <c r="BB1739" s="5"/>
      <c r="BC1739" s="27" t="str">
        <f>IFERROR(VLOOKUP(BB1739,vlookup!D$2:E$331,2,FALSE),"")</f>
        <v/>
      </c>
      <c r="BD1739" s="5"/>
      <c r="BE1739" s="27" t="str">
        <f t="shared" si="281"/>
        <v/>
      </c>
      <c r="BF1739" s="27" t="str">
        <f>IFERROR(VLOOKUP(BE1739,vlookup!G$2:I$331,2,FALSE),"")</f>
        <v/>
      </c>
      <c r="BG1739" s="27" t="str">
        <f>IFERROR(VLOOKUP(BE1739,vlookup!G$2:I$331,3,FALSE),"")</f>
        <v/>
      </c>
      <c r="BH1739" s="5"/>
      <c r="BI1739" s="6"/>
      <c r="BJ1739" s="6"/>
      <c r="BK1739" s="6"/>
      <c r="BL1739" s="6"/>
    </row>
    <row r="1740" spans="1:64">
      <c r="A1740" s="4"/>
      <c r="B1740" s="5"/>
      <c r="C1740" s="27" t="str">
        <f>IFERROR(VLOOKUP(B1740,vlookup!A$2:I$331,2,FALSE),"")</f>
        <v/>
      </c>
      <c r="D1740" s="27" t="str">
        <f>IFERROR(VLOOKUP(B1740,vlookup!A$2:I$331,3,FALSE),"")</f>
        <v/>
      </c>
      <c r="E1740" s="5"/>
      <c r="F1740" s="27" t="str">
        <f>IFERROR(VLOOKUP(E1740,vlookup!D$2:E$331,2,FALSE),"")</f>
        <v/>
      </c>
      <c r="G1740" s="5"/>
      <c r="H1740" s="27" t="str">
        <f t="shared" si="272"/>
        <v/>
      </c>
      <c r="I1740" s="27" t="str">
        <f>IFERROR(VLOOKUP(H1740,vlookup!G$2:I$331,2,FALSE),"")</f>
        <v/>
      </c>
      <c r="J1740" s="27" t="str">
        <f>IFERROR(VLOOKUP(H1740,vlookup!G$2:I$331,3,FALSE),"")</f>
        <v/>
      </c>
      <c r="K1740" s="5"/>
      <c r="L1740" s="6"/>
      <c r="M1740" s="6"/>
      <c r="N1740" s="6"/>
      <c r="O1740" s="6"/>
      <c r="P1740" s="6"/>
      <c r="Q1740" s="14" t="str">
        <f t="shared" si="273"/>
        <v/>
      </c>
      <c r="R1740" s="5"/>
      <c r="S1740" s="6"/>
      <c r="T1740" s="6"/>
      <c r="U1740" s="5"/>
      <c r="V1740" s="45">
        <f t="shared" si="274"/>
        <v>0</v>
      </c>
      <c r="W1740" s="45">
        <f t="shared" si="275"/>
        <v>0</v>
      </c>
      <c r="X1740" s="45" t="e">
        <f t="shared" si="276"/>
        <v>#VALUE!</v>
      </c>
      <c r="Y1740" s="45">
        <f>IFERROR(VALUE(V1740),VLOOKUP(V1740,DayReplace[],2,0))</f>
        <v>0</v>
      </c>
      <c r="Z1740" s="45">
        <f>IF(V1740=0,1,
IF(OR(AND(COUNTIF(Table12[Normal and Leap Years],X1740),AA1740=3,Y1740=30),
AND(COUNTIF(Table9[MM Year],X1740),COUNTIF(Table13[Always 29-Day Months],AA1740),Y1740=30)),Y1740
-1,Y1740))</f>
        <v>1</v>
      </c>
      <c r="AA1740" s="45">
        <f>IFERROR(VALUE(W1740),VLOOKUP(W1740,MonthReplace[],2,0))</f>
        <v>0</v>
      </c>
      <c r="AB1740" s="45" t="e">
        <f>IF(COUNTIF(Table9[MM Year],X1740),VLOOKUP(AA1740,MonthSerial[],VLOOKUP(X1740,Table9[],3,0)+2,0),DATE(X1740,AA1740,0)-AC1740)</f>
        <v>#VALUE!</v>
      </c>
      <c r="AC1740" s="45" t="e">
        <f>IF(COUNTIF(Table9[MM Year],X1740),
VLOOKUP(X1740,Table9[],5,0),
DATE(X1740,1,0))</f>
        <v>#VALUE!</v>
      </c>
      <c r="AD1740" s="46" t="e">
        <f>IF(AA1740=0,DATE(YEAR(AC1740+1),7,16),
IF(V1740=0,IF(COUNTIF(Table9[MM Year],X1740),AC1740+AB1740+Z1740+15-DAY(AC1740+AB1740+Z1740+15)+16,AC1740+AB1740+Z1740-DAY(AC1740+AB1740+Z1740)+16),
IF(COUNTIF(Table9[MM Year],X1740),
IF(AC1740+AB1740+Z1740&lt;VLOOKUP(X1740,Table9[],7,0),AC1740
+AB1740+Z1740+VLOOKUP(X1740,Table9[],4,0),AC1740+AB1740+Z1740),AC1740
+AB1740+Z1740)))</f>
        <v>#VALUE!</v>
      </c>
      <c r="AE1740" s="42"/>
      <c r="AF1740" s="15" t="str">
        <f>IFERROR(IF(COUNTIF(Table9[MM Year],X1740),
IF(AD1740&lt;VLOOKUP(X1740,Table9[],7,0),AD1740
+VLOOKUP(X1740,Table9[],4,0),AD1740),AD1740
),"")</f>
        <v/>
      </c>
      <c r="AG1740" s="5"/>
      <c r="AH1740" s="5"/>
      <c r="AI1740" s="5"/>
      <c r="AJ1740" s="6"/>
      <c r="AK1740" s="6"/>
      <c r="AL1740" s="12" t="str">
        <f t="shared" si="277"/>
        <v/>
      </c>
      <c r="AM1740" s="5"/>
      <c r="AN1740" s="27" t="str">
        <f t="shared" si="278"/>
        <v/>
      </c>
      <c r="AO1740" s="5"/>
      <c r="AP1740" s="5"/>
      <c r="AQ1740" s="6"/>
      <c r="AR1740" s="12" t="str">
        <f t="shared" si="279"/>
        <v/>
      </c>
      <c r="AS1740" s="6"/>
      <c r="AT1740" s="5"/>
      <c r="AU1740" s="53"/>
      <c r="AV1740" s="53"/>
      <c r="AW1740" s="54"/>
      <c r="AX1740" s="15" t="str">
        <f t="shared" si="280"/>
        <v/>
      </c>
      <c r="AY1740" s="5"/>
      <c r="AZ1740" s="27" t="str">
        <f>IFERROR(VLOOKUP(AY1740,vlookup!A$2:I$331,2,FALSE),"")</f>
        <v/>
      </c>
      <c r="BA1740" s="27" t="str">
        <f>IFERROR(VLOOKUP(AY1740,vlookup!A$2:I$331,3,FALSE),"")</f>
        <v/>
      </c>
      <c r="BB1740" s="5"/>
      <c r="BC1740" s="27" t="str">
        <f>IFERROR(VLOOKUP(BB1740,vlookup!D$2:E$331,2,FALSE),"")</f>
        <v/>
      </c>
      <c r="BD1740" s="5"/>
      <c r="BE1740" s="27" t="str">
        <f t="shared" si="281"/>
        <v/>
      </c>
      <c r="BF1740" s="27" t="str">
        <f>IFERROR(VLOOKUP(BE1740,vlookup!G$2:I$331,2,FALSE),"")</f>
        <v/>
      </c>
      <c r="BG1740" s="27" t="str">
        <f>IFERROR(VLOOKUP(BE1740,vlookup!G$2:I$331,3,FALSE),"")</f>
        <v/>
      </c>
      <c r="BH1740" s="5"/>
      <c r="BI1740" s="6"/>
      <c r="BJ1740" s="6"/>
      <c r="BK1740" s="6"/>
      <c r="BL1740" s="6"/>
    </row>
    <row r="1741" spans="1:64">
      <c r="A1741" s="4"/>
      <c r="B1741" s="5"/>
      <c r="C1741" s="27" t="str">
        <f>IFERROR(VLOOKUP(B1741,vlookup!A$2:I$331,2,FALSE),"")</f>
        <v/>
      </c>
      <c r="D1741" s="27" t="str">
        <f>IFERROR(VLOOKUP(B1741,vlookup!A$2:I$331,3,FALSE),"")</f>
        <v/>
      </c>
      <c r="E1741" s="5"/>
      <c r="F1741" s="27" t="str">
        <f>IFERROR(VLOOKUP(E1741,vlookup!D$2:E$331,2,FALSE),"")</f>
        <v/>
      </c>
      <c r="G1741" s="5"/>
      <c r="H1741" s="27" t="str">
        <f t="shared" si="272"/>
        <v/>
      </c>
      <c r="I1741" s="27" t="str">
        <f>IFERROR(VLOOKUP(H1741,vlookup!G$2:I$331,2,FALSE),"")</f>
        <v/>
      </c>
      <c r="J1741" s="27" t="str">
        <f>IFERROR(VLOOKUP(H1741,vlookup!G$2:I$331,3,FALSE),"")</f>
        <v/>
      </c>
      <c r="K1741" s="5"/>
      <c r="L1741" s="6"/>
      <c r="M1741" s="6"/>
      <c r="N1741" s="6"/>
      <c r="O1741" s="6"/>
      <c r="P1741" s="6"/>
      <c r="Q1741" s="14" t="str">
        <f t="shared" si="273"/>
        <v/>
      </c>
      <c r="R1741" s="5"/>
      <c r="S1741" s="6"/>
      <c r="T1741" s="6"/>
      <c r="U1741" s="5"/>
      <c r="V1741" s="45">
        <f t="shared" si="274"/>
        <v>0</v>
      </c>
      <c r="W1741" s="45">
        <f t="shared" si="275"/>
        <v>0</v>
      </c>
      <c r="X1741" s="45" t="e">
        <f t="shared" si="276"/>
        <v>#VALUE!</v>
      </c>
      <c r="Y1741" s="45">
        <f>IFERROR(VALUE(V1741),VLOOKUP(V1741,DayReplace[],2,0))</f>
        <v>0</v>
      </c>
      <c r="Z1741" s="45">
        <f>IF(V1741=0,1,
IF(OR(AND(COUNTIF(Table12[Normal and Leap Years],X1741),AA1741=3,Y1741=30),
AND(COUNTIF(Table9[MM Year],X1741),COUNTIF(Table13[Always 29-Day Months],AA1741),Y1741=30)),Y1741
-1,Y1741))</f>
        <v>1</v>
      </c>
      <c r="AA1741" s="45">
        <f>IFERROR(VALUE(W1741),VLOOKUP(W1741,MonthReplace[],2,0))</f>
        <v>0</v>
      </c>
      <c r="AB1741" s="45" t="e">
        <f>IF(COUNTIF(Table9[MM Year],X1741),VLOOKUP(AA1741,MonthSerial[],VLOOKUP(X1741,Table9[],3,0)+2,0),DATE(X1741,AA1741,0)-AC1741)</f>
        <v>#VALUE!</v>
      </c>
      <c r="AC1741" s="45" t="e">
        <f>IF(COUNTIF(Table9[MM Year],X1741),
VLOOKUP(X1741,Table9[],5,0),
DATE(X1741,1,0))</f>
        <v>#VALUE!</v>
      </c>
      <c r="AD1741" s="46" t="e">
        <f>IF(AA1741=0,DATE(YEAR(AC1741+1),7,16),
IF(V1741=0,IF(COUNTIF(Table9[MM Year],X1741),AC1741+AB1741+Z1741+15-DAY(AC1741+AB1741+Z1741+15)+16,AC1741+AB1741+Z1741-DAY(AC1741+AB1741+Z1741)+16),
IF(COUNTIF(Table9[MM Year],X1741),
IF(AC1741+AB1741+Z1741&lt;VLOOKUP(X1741,Table9[],7,0),AC1741
+AB1741+Z1741+VLOOKUP(X1741,Table9[],4,0),AC1741+AB1741+Z1741),AC1741
+AB1741+Z1741)))</f>
        <v>#VALUE!</v>
      </c>
      <c r="AE1741" s="42"/>
      <c r="AF1741" s="15" t="str">
        <f>IFERROR(IF(COUNTIF(Table9[MM Year],X1741),
IF(AD1741&lt;VLOOKUP(X1741,Table9[],7,0),AD1741
+VLOOKUP(X1741,Table9[],4,0),AD1741),AD1741
),"")</f>
        <v/>
      </c>
      <c r="AG1741" s="5"/>
      <c r="AH1741" s="5"/>
      <c r="AI1741" s="5"/>
      <c r="AJ1741" s="6"/>
      <c r="AK1741" s="6"/>
      <c r="AL1741" s="12" t="str">
        <f t="shared" si="277"/>
        <v/>
      </c>
      <c r="AM1741" s="5"/>
      <c r="AN1741" s="27" t="str">
        <f t="shared" si="278"/>
        <v/>
      </c>
      <c r="AO1741" s="5"/>
      <c r="AP1741" s="5"/>
      <c r="AQ1741" s="6"/>
      <c r="AR1741" s="12" t="str">
        <f t="shared" si="279"/>
        <v/>
      </c>
      <c r="AS1741" s="6"/>
      <c r="AT1741" s="5"/>
      <c r="AU1741" s="53"/>
      <c r="AV1741" s="53"/>
      <c r="AW1741" s="54"/>
      <c r="AX1741" s="15" t="str">
        <f t="shared" si="280"/>
        <v/>
      </c>
      <c r="AY1741" s="5"/>
      <c r="AZ1741" s="27" t="str">
        <f>IFERROR(VLOOKUP(AY1741,vlookup!A$2:I$331,2,FALSE),"")</f>
        <v/>
      </c>
      <c r="BA1741" s="27" t="str">
        <f>IFERROR(VLOOKUP(AY1741,vlookup!A$2:I$331,3,FALSE),"")</f>
        <v/>
      </c>
      <c r="BB1741" s="5"/>
      <c r="BC1741" s="27" t="str">
        <f>IFERROR(VLOOKUP(BB1741,vlookup!D$2:E$331,2,FALSE),"")</f>
        <v/>
      </c>
      <c r="BD1741" s="5"/>
      <c r="BE1741" s="27" t="str">
        <f t="shared" si="281"/>
        <v/>
      </c>
      <c r="BF1741" s="27" t="str">
        <f>IFERROR(VLOOKUP(BE1741,vlookup!G$2:I$331,2,FALSE),"")</f>
        <v/>
      </c>
      <c r="BG1741" s="27" t="str">
        <f>IFERROR(VLOOKUP(BE1741,vlookup!G$2:I$331,3,FALSE),"")</f>
        <v/>
      </c>
      <c r="BH1741" s="5"/>
      <c r="BI1741" s="6"/>
      <c r="BJ1741" s="6"/>
      <c r="BK1741" s="6"/>
      <c r="BL1741" s="6"/>
    </row>
    <row r="1742" spans="1:64">
      <c r="A1742" s="4"/>
      <c r="B1742" s="5"/>
      <c r="C1742" s="27" t="str">
        <f>IFERROR(VLOOKUP(B1742,vlookup!A$2:I$331,2,FALSE),"")</f>
        <v/>
      </c>
      <c r="D1742" s="27" t="str">
        <f>IFERROR(VLOOKUP(B1742,vlookup!A$2:I$331,3,FALSE),"")</f>
        <v/>
      </c>
      <c r="E1742" s="5"/>
      <c r="F1742" s="27" t="str">
        <f>IFERROR(VLOOKUP(E1742,vlookup!D$2:E$331,2,FALSE),"")</f>
        <v/>
      </c>
      <c r="G1742" s="5"/>
      <c r="H1742" s="27" t="str">
        <f t="shared" si="272"/>
        <v/>
      </c>
      <c r="I1742" s="27" t="str">
        <f>IFERROR(VLOOKUP(H1742,vlookup!G$2:I$331,2,FALSE),"")</f>
        <v/>
      </c>
      <c r="J1742" s="27" t="str">
        <f>IFERROR(VLOOKUP(H1742,vlookup!G$2:I$331,3,FALSE),"")</f>
        <v/>
      </c>
      <c r="K1742" s="5"/>
      <c r="L1742" s="6"/>
      <c r="M1742" s="6"/>
      <c r="N1742" s="6"/>
      <c r="O1742" s="6"/>
      <c r="P1742" s="6"/>
      <c r="Q1742" s="14" t="str">
        <f t="shared" si="273"/>
        <v/>
      </c>
      <c r="R1742" s="5"/>
      <c r="S1742" s="6"/>
      <c r="T1742" s="6"/>
      <c r="U1742" s="5"/>
      <c r="V1742" s="45">
        <f t="shared" si="274"/>
        <v>0</v>
      </c>
      <c r="W1742" s="45">
        <f t="shared" si="275"/>
        <v>0</v>
      </c>
      <c r="X1742" s="45" t="e">
        <f t="shared" si="276"/>
        <v>#VALUE!</v>
      </c>
      <c r="Y1742" s="45">
        <f>IFERROR(VALUE(V1742),VLOOKUP(V1742,DayReplace[],2,0))</f>
        <v>0</v>
      </c>
      <c r="Z1742" s="45">
        <f>IF(V1742=0,1,
IF(OR(AND(COUNTIF(Table12[Normal and Leap Years],X1742),AA1742=3,Y1742=30),
AND(COUNTIF(Table9[MM Year],X1742),COUNTIF(Table13[Always 29-Day Months],AA1742),Y1742=30)),Y1742
-1,Y1742))</f>
        <v>1</v>
      </c>
      <c r="AA1742" s="45">
        <f>IFERROR(VALUE(W1742),VLOOKUP(W1742,MonthReplace[],2,0))</f>
        <v>0</v>
      </c>
      <c r="AB1742" s="45" t="e">
        <f>IF(COUNTIF(Table9[MM Year],X1742),VLOOKUP(AA1742,MonthSerial[],VLOOKUP(X1742,Table9[],3,0)+2,0),DATE(X1742,AA1742,0)-AC1742)</f>
        <v>#VALUE!</v>
      </c>
      <c r="AC1742" s="45" t="e">
        <f>IF(COUNTIF(Table9[MM Year],X1742),
VLOOKUP(X1742,Table9[],5,0),
DATE(X1742,1,0))</f>
        <v>#VALUE!</v>
      </c>
      <c r="AD1742" s="46" t="e">
        <f>IF(AA1742=0,DATE(YEAR(AC1742+1),7,16),
IF(V1742=0,IF(COUNTIF(Table9[MM Year],X1742),AC1742+AB1742+Z1742+15-DAY(AC1742+AB1742+Z1742+15)+16,AC1742+AB1742+Z1742-DAY(AC1742+AB1742+Z1742)+16),
IF(COUNTIF(Table9[MM Year],X1742),
IF(AC1742+AB1742+Z1742&lt;VLOOKUP(X1742,Table9[],7,0),AC1742
+AB1742+Z1742+VLOOKUP(X1742,Table9[],4,0),AC1742+AB1742+Z1742),AC1742
+AB1742+Z1742)))</f>
        <v>#VALUE!</v>
      </c>
      <c r="AE1742" s="42"/>
      <c r="AF1742" s="15" t="str">
        <f>IFERROR(IF(COUNTIF(Table9[MM Year],X1742),
IF(AD1742&lt;VLOOKUP(X1742,Table9[],7,0),AD1742
+VLOOKUP(X1742,Table9[],4,0),AD1742),AD1742
),"")</f>
        <v/>
      </c>
      <c r="AG1742" s="5"/>
      <c r="AH1742" s="5"/>
      <c r="AI1742" s="5"/>
      <c r="AJ1742" s="6"/>
      <c r="AK1742" s="6"/>
      <c r="AL1742" s="12" t="str">
        <f t="shared" si="277"/>
        <v/>
      </c>
      <c r="AM1742" s="5"/>
      <c r="AN1742" s="27" t="str">
        <f t="shared" si="278"/>
        <v/>
      </c>
      <c r="AO1742" s="5"/>
      <c r="AP1742" s="5"/>
      <c r="AQ1742" s="6"/>
      <c r="AR1742" s="12" t="str">
        <f t="shared" si="279"/>
        <v/>
      </c>
      <c r="AS1742" s="6"/>
      <c r="AT1742" s="5"/>
      <c r="AU1742" s="53"/>
      <c r="AV1742" s="53"/>
      <c r="AW1742" s="54"/>
      <c r="AX1742" s="15" t="str">
        <f t="shared" si="280"/>
        <v/>
      </c>
      <c r="AY1742" s="5"/>
      <c r="AZ1742" s="27" t="str">
        <f>IFERROR(VLOOKUP(AY1742,vlookup!A$2:I$331,2,FALSE),"")</f>
        <v/>
      </c>
      <c r="BA1742" s="27" t="str">
        <f>IFERROR(VLOOKUP(AY1742,vlookup!A$2:I$331,3,FALSE),"")</f>
        <v/>
      </c>
      <c r="BB1742" s="5"/>
      <c r="BC1742" s="27" t="str">
        <f>IFERROR(VLOOKUP(BB1742,vlookup!D$2:E$331,2,FALSE),"")</f>
        <v/>
      </c>
      <c r="BD1742" s="5"/>
      <c r="BE1742" s="27" t="str">
        <f t="shared" si="281"/>
        <v/>
      </c>
      <c r="BF1742" s="27" t="str">
        <f>IFERROR(VLOOKUP(BE1742,vlookup!G$2:I$331,2,FALSE),"")</f>
        <v/>
      </c>
      <c r="BG1742" s="27" t="str">
        <f>IFERROR(VLOOKUP(BE1742,vlookup!G$2:I$331,3,FALSE),"")</f>
        <v/>
      </c>
      <c r="BH1742" s="5"/>
      <c r="BI1742" s="6"/>
      <c r="BJ1742" s="6"/>
      <c r="BK1742" s="6"/>
      <c r="BL1742" s="6"/>
    </row>
    <row r="1743" spans="1:64">
      <c r="A1743" s="4"/>
      <c r="B1743" s="5"/>
      <c r="C1743" s="27" t="str">
        <f>IFERROR(VLOOKUP(B1743,vlookup!A$2:I$331,2,FALSE),"")</f>
        <v/>
      </c>
      <c r="D1743" s="27" t="str">
        <f>IFERROR(VLOOKUP(B1743,vlookup!A$2:I$331,3,FALSE),"")</f>
        <v/>
      </c>
      <c r="E1743" s="5"/>
      <c r="F1743" s="27" t="str">
        <f>IFERROR(VLOOKUP(E1743,vlookup!D$2:E$331,2,FALSE),"")</f>
        <v/>
      </c>
      <c r="G1743" s="5"/>
      <c r="H1743" s="27" t="str">
        <f t="shared" si="272"/>
        <v/>
      </c>
      <c r="I1743" s="27" t="str">
        <f>IFERROR(VLOOKUP(H1743,vlookup!G$2:I$331,2,FALSE),"")</f>
        <v/>
      </c>
      <c r="J1743" s="27" t="str">
        <f>IFERROR(VLOOKUP(H1743,vlookup!G$2:I$331,3,FALSE),"")</f>
        <v/>
      </c>
      <c r="K1743" s="5"/>
      <c r="L1743" s="6"/>
      <c r="M1743" s="6"/>
      <c r="N1743" s="6"/>
      <c r="O1743" s="6"/>
      <c r="P1743" s="6"/>
      <c r="Q1743" s="14" t="str">
        <f t="shared" si="273"/>
        <v/>
      </c>
      <c r="R1743" s="5"/>
      <c r="S1743" s="6"/>
      <c r="T1743" s="6"/>
      <c r="U1743" s="5"/>
      <c r="V1743" s="45">
        <f t="shared" si="274"/>
        <v>0</v>
      </c>
      <c r="W1743" s="45">
        <f t="shared" si="275"/>
        <v>0</v>
      </c>
      <c r="X1743" s="45" t="e">
        <f t="shared" si="276"/>
        <v>#VALUE!</v>
      </c>
      <c r="Y1743" s="45">
        <f>IFERROR(VALUE(V1743),VLOOKUP(V1743,DayReplace[],2,0))</f>
        <v>0</v>
      </c>
      <c r="Z1743" s="45">
        <f>IF(V1743=0,1,
IF(OR(AND(COUNTIF(Table12[Normal and Leap Years],X1743),AA1743=3,Y1743=30),
AND(COUNTIF(Table9[MM Year],X1743),COUNTIF(Table13[Always 29-Day Months],AA1743),Y1743=30)),Y1743
-1,Y1743))</f>
        <v>1</v>
      </c>
      <c r="AA1743" s="45">
        <f>IFERROR(VALUE(W1743),VLOOKUP(W1743,MonthReplace[],2,0))</f>
        <v>0</v>
      </c>
      <c r="AB1743" s="45" t="e">
        <f>IF(COUNTIF(Table9[MM Year],X1743),VLOOKUP(AA1743,MonthSerial[],VLOOKUP(X1743,Table9[],3,0)+2,0),DATE(X1743,AA1743,0)-AC1743)</f>
        <v>#VALUE!</v>
      </c>
      <c r="AC1743" s="45" t="e">
        <f>IF(COUNTIF(Table9[MM Year],X1743),
VLOOKUP(X1743,Table9[],5,0),
DATE(X1743,1,0))</f>
        <v>#VALUE!</v>
      </c>
      <c r="AD1743" s="46" t="e">
        <f>IF(AA1743=0,DATE(YEAR(AC1743+1),7,16),
IF(V1743=0,IF(COUNTIF(Table9[MM Year],X1743),AC1743+AB1743+Z1743+15-DAY(AC1743+AB1743+Z1743+15)+16,AC1743+AB1743+Z1743-DAY(AC1743+AB1743+Z1743)+16),
IF(COUNTIF(Table9[MM Year],X1743),
IF(AC1743+AB1743+Z1743&lt;VLOOKUP(X1743,Table9[],7,0),AC1743
+AB1743+Z1743+VLOOKUP(X1743,Table9[],4,0),AC1743+AB1743+Z1743),AC1743
+AB1743+Z1743)))</f>
        <v>#VALUE!</v>
      </c>
      <c r="AE1743" s="42"/>
      <c r="AF1743" s="15" t="str">
        <f>IFERROR(IF(COUNTIF(Table9[MM Year],X1743),
IF(AD1743&lt;VLOOKUP(X1743,Table9[],7,0),AD1743
+VLOOKUP(X1743,Table9[],4,0),AD1743),AD1743
),"")</f>
        <v/>
      </c>
      <c r="AG1743" s="5"/>
      <c r="AH1743" s="5"/>
      <c r="AI1743" s="5"/>
      <c r="AJ1743" s="6"/>
      <c r="AK1743" s="6"/>
      <c r="AL1743" s="12" t="str">
        <f t="shared" si="277"/>
        <v/>
      </c>
      <c r="AM1743" s="5"/>
      <c r="AN1743" s="27" t="str">
        <f t="shared" si="278"/>
        <v/>
      </c>
      <c r="AO1743" s="5"/>
      <c r="AP1743" s="5"/>
      <c r="AQ1743" s="6"/>
      <c r="AR1743" s="12" t="str">
        <f t="shared" si="279"/>
        <v/>
      </c>
      <c r="AS1743" s="6"/>
      <c r="AT1743" s="5"/>
      <c r="AU1743" s="53"/>
      <c r="AV1743" s="53"/>
      <c r="AW1743" s="54"/>
      <c r="AX1743" s="15" t="str">
        <f t="shared" si="280"/>
        <v/>
      </c>
      <c r="AY1743" s="5"/>
      <c r="AZ1743" s="27" t="str">
        <f>IFERROR(VLOOKUP(AY1743,vlookup!A$2:I$331,2,FALSE),"")</f>
        <v/>
      </c>
      <c r="BA1743" s="27" t="str">
        <f>IFERROR(VLOOKUP(AY1743,vlookup!A$2:I$331,3,FALSE),"")</f>
        <v/>
      </c>
      <c r="BB1743" s="5"/>
      <c r="BC1743" s="27" t="str">
        <f>IFERROR(VLOOKUP(BB1743,vlookup!D$2:E$331,2,FALSE),"")</f>
        <v/>
      </c>
      <c r="BD1743" s="5"/>
      <c r="BE1743" s="27" t="str">
        <f t="shared" si="281"/>
        <v/>
      </c>
      <c r="BF1743" s="27" t="str">
        <f>IFERROR(VLOOKUP(BE1743,vlookup!G$2:I$331,2,FALSE),"")</f>
        <v/>
      </c>
      <c r="BG1743" s="27" t="str">
        <f>IFERROR(VLOOKUP(BE1743,vlookup!G$2:I$331,3,FALSE),"")</f>
        <v/>
      </c>
      <c r="BH1743" s="5"/>
      <c r="BI1743" s="6"/>
      <c r="BJ1743" s="6"/>
      <c r="BK1743" s="6"/>
      <c r="BL1743" s="6"/>
    </row>
    <row r="1744" spans="1:64">
      <c r="A1744" s="4"/>
      <c r="B1744" s="5"/>
      <c r="C1744" s="27" t="str">
        <f>IFERROR(VLOOKUP(B1744,vlookup!A$2:I$331,2,FALSE),"")</f>
        <v/>
      </c>
      <c r="D1744" s="27" t="str">
        <f>IFERROR(VLOOKUP(B1744,vlookup!A$2:I$331,3,FALSE),"")</f>
        <v/>
      </c>
      <c r="E1744" s="5"/>
      <c r="F1744" s="27" t="str">
        <f>IFERROR(VLOOKUP(E1744,vlookup!D$2:E$331,2,FALSE),"")</f>
        <v/>
      </c>
      <c r="G1744" s="5"/>
      <c r="H1744" s="27" t="str">
        <f t="shared" si="272"/>
        <v/>
      </c>
      <c r="I1744" s="27" t="str">
        <f>IFERROR(VLOOKUP(H1744,vlookup!G$2:I$331,2,FALSE),"")</f>
        <v/>
      </c>
      <c r="J1744" s="27" t="str">
        <f>IFERROR(VLOOKUP(H1744,vlookup!G$2:I$331,3,FALSE),"")</f>
        <v/>
      </c>
      <c r="K1744" s="5"/>
      <c r="L1744" s="6"/>
      <c r="M1744" s="6"/>
      <c r="N1744" s="6"/>
      <c r="O1744" s="6"/>
      <c r="P1744" s="6"/>
      <c r="Q1744" s="14" t="str">
        <f t="shared" si="273"/>
        <v/>
      </c>
      <c r="R1744" s="5"/>
      <c r="S1744" s="6"/>
      <c r="T1744" s="6"/>
      <c r="U1744" s="5"/>
      <c r="V1744" s="45">
        <f t="shared" si="274"/>
        <v>0</v>
      </c>
      <c r="W1744" s="45">
        <f t="shared" si="275"/>
        <v>0</v>
      </c>
      <c r="X1744" s="45" t="e">
        <f t="shared" si="276"/>
        <v>#VALUE!</v>
      </c>
      <c r="Y1744" s="45">
        <f>IFERROR(VALUE(V1744),VLOOKUP(V1744,DayReplace[],2,0))</f>
        <v>0</v>
      </c>
      <c r="Z1744" s="45">
        <f>IF(V1744=0,1,
IF(OR(AND(COUNTIF(Table12[Normal and Leap Years],X1744),AA1744=3,Y1744=30),
AND(COUNTIF(Table9[MM Year],X1744),COUNTIF(Table13[Always 29-Day Months],AA1744),Y1744=30)),Y1744
-1,Y1744))</f>
        <v>1</v>
      </c>
      <c r="AA1744" s="45">
        <f>IFERROR(VALUE(W1744),VLOOKUP(W1744,MonthReplace[],2,0))</f>
        <v>0</v>
      </c>
      <c r="AB1744" s="45" t="e">
        <f>IF(COUNTIF(Table9[MM Year],X1744),VLOOKUP(AA1744,MonthSerial[],VLOOKUP(X1744,Table9[],3,0)+2,0),DATE(X1744,AA1744,0)-AC1744)</f>
        <v>#VALUE!</v>
      </c>
      <c r="AC1744" s="45" t="e">
        <f>IF(COUNTIF(Table9[MM Year],X1744),
VLOOKUP(X1744,Table9[],5,0),
DATE(X1744,1,0))</f>
        <v>#VALUE!</v>
      </c>
      <c r="AD1744" s="46" t="e">
        <f>IF(AA1744=0,DATE(YEAR(AC1744+1),7,16),
IF(V1744=0,IF(COUNTIF(Table9[MM Year],X1744),AC1744+AB1744+Z1744+15-DAY(AC1744+AB1744+Z1744+15)+16,AC1744+AB1744+Z1744-DAY(AC1744+AB1744+Z1744)+16),
IF(COUNTIF(Table9[MM Year],X1744),
IF(AC1744+AB1744+Z1744&lt;VLOOKUP(X1744,Table9[],7,0),AC1744
+AB1744+Z1744+VLOOKUP(X1744,Table9[],4,0),AC1744+AB1744+Z1744),AC1744
+AB1744+Z1744)))</f>
        <v>#VALUE!</v>
      </c>
      <c r="AE1744" s="42"/>
      <c r="AF1744" s="15" t="str">
        <f>IFERROR(IF(COUNTIF(Table9[MM Year],X1744),
IF(AD1744&lt;VLOOKUP(X1744,Table9[],7,0),AD1744
+VLOOKUP(X1744,Table9[],4,0),AD1744),AD1744
),"")</f>
        <v/>
      </c>
      <c r="AG1744" s="5"/>
      <c r="AH1744" s="5"/>
      <c r="AI1744" s="5"/>
      <c r="AJ1744" s="6"/>
      <c r="AK1744" s="6"/>
      <c r="AL1744" s="12" t="str">
        <f t="shared" si="277"/>
        <v/>
      </c>
      <c r="AM1744" s="5"/>
      <c r="AN1744" s="27" t="str">
        <f t="shared" si="278"/>
        <v/>
      </c>
      <c r="AO1744" s="5"/>
      <c r="AP1744" s="5"/>
      <c r="AQ1744" s="6"/>
      <c r="AR1744" s="12" t="str">
        <f t="shared" si="279"/>
        <v/>
      </c>
      <c r="AS1744" s="6"/>
      <c r="AT1744" s="5"/>
      <c r="AU1744" s="53"/>
      <c r="AV1744" s="53"/>
      <c r="AW1744" s="54"/>
      <c r="AX1744" s="15" t="str">
        <f t="shared" si="280"/>
        <v/>
      </c>
      <c r="AY1744" s="5"/>
      <c r="AZ1744" s="27" t="str">
        <f>IFERROR(VLOOKUP(AY1744,vlookup!A$2:I$331,2,FALSE),"")</f>
        <v/>
      </c>
      <c r="BA1744" s="27" t="str">
        <f>IFERROR(VLOOKUP(AY1744,vlookup!A$2:I$331,3,FALSE),"")</f>
        <v/>
      </c>
      <c r="BB1744" s="5"/>
      <c r="BC1744" s="27" t="str">
        <f>IFERROR(VLOOKUP(BB1744,vlookup!D$2:E$331,2,FALSE),"")</f>
        <v/>
      </c>
      <c r="BD1744" s="5"/>
      <c r="BE1744" s="27" t="str">
        <f t="shared" si="281"/>
        <v/>
      </c>
      <c r="BF1744" s="27" t="str">
        <f>IFERROR(VLOOKUP(BE1744,vlookup!G$2:I$331,2,FALSE),"")</f>
        <v/>
      </c>
      <c r="BG1744" s="27" t="str">
        <f>IFERROR(VLOOKUP(BE1744,vlookup!G$2:I$331,3,FALSE),"")</f>
        <v/>
      </c>
      <c r="BH1744" s="5"/>
      <c r="BI1744" s="6"/>
      <c r="BJ1744" s="6"/>
      <c r="BK1744" s="6"/>
      <c r="BL1744" s="6"/>
    </row>
    <row r="1745" spans="1:64">
      <c r="A1745" s="4"/>
      <c r="B1745" s="5"/>
      <c r="C1745" s="27" t="str">
        <f>IFERROR(VLOOKUP(B1745,vlookup!A$2:I$331,2,FALSE),"")</f>
        <v/>
      </c>
      <c r="D1745" s="27" t="str">
        <f>IFERROR(VLOOKUP(B1745,vlookup!A$2:I$331,3,FALSE),"")</f>
        <v/>
      </c>
      <c r="E1745" s="5"/>
      <c r="F1745" s="27" t="str">
        <f>IFERROR(VLOOKUP(E1745,vlookup!D$2:E$331,2,FALSE),"")</f>
        <v/>
      </c>
      <c r="G1745" s="5"/>
      <c r="H1745" s="27" t="str">
        <f t="shared" si="272"/>
        <v/>
      </c>
      <c r="I1745" s="27" t="str">
        <f>IFERROR(VLOOKUP(H1745,vlookup!G$2:I$331,2,FALSE),"")</f>
        <v/>
      </c>
      <c r="J1745" s="27" t="str">
        <f>IFERROR(VLOOKUP(H1745,vlookup!G$2:I$331,3,FALSE),"")</f>
        <v/>
      </c>
      <c r="K1745" s="5"/>
      <c r="L1745" s="6"/>
      <c r="M1745" s="6"/>
      <c r="N1745" s="6"/>
      <c r="O1745" s="6"/>
      <c r="P1745" s="6"/>
      <c r="Q1745" s="14" t="str">
        <f t="shared" si="273"/>
        <v/>
      </c>
      <c r="R1745" s="5"/>
      <c r="S1745" s="6"/>
      <c r="T1745" s="6"/>
      <c r="U1745" s="5"/>
      <c r="V1745" s="45">
        <f t="shared" si="274"/>
        <v>0</v>
      </c>
      <c r="W1745" s="45">
        <f t="shared" si="275"/>
        <v>0</v>
      </c>
      <c r="X1745" s="45" t="e">
        <f t="shared" si="276"/>
        <v>#VALUE!</v>
      </c>
      <c r="Y1745" s="45">
        <f>IFERROR(VALUE(V1745),VLOOKUP(V1745,DayReplace[],2,0))</f>
        <v>0</v>
      </c>
      <c r="Z1745" s="45">
        <f>IF(V1745=0,1,
IF(OR(AND(COUNTIF(Table12[Normal and Leap Years],X1745),AA1745=3,Y1745=30),
AND(COUNTIF(Table9[MM Year],X1745),COUNTIF(Table13[Always 29-Day Months],AA1745),Y1745=30)),Y1745
-1,Y1745))</f>
        <v>1</v>
      </c>
      <c r="AA1745" s="45">
        <f>IFERROR(VALUE(W1745),VLOOKUP(W1745,MonthReplace[],2,0))</f>
        <v>0</v>
      </c>
      <c r="AB1745" s="45" t="e">
        <f>IF(COUNTIF(Table9[MM Year],X1745),VLOOKUP(AA1745,MonthSerial[],VLOOKUP(X1745,Table9[],3,0)+2,0),DATE(X1745,AA1745,0)-AC1745)</f>
        <v>#VALUE!</v>
      </c>
      <c r="AC1745" s="45" t="e">
        <f>IF(COUNTIF(Table9[MM Year],X1745),
VLOOKUP(X1745,Table9[],5,0),
DATE(X1745,1,0))</f>
        <v>#VALUE!</v>
      </c>
      <c r="AD1745" s="46" t="e">
        <f>IF(AA1745=0,DATE(YEAR(AC1745+1),7,16),
IF(V1745=0,IF(COUNTIF(Table9[MM Year],X1745),AC1745+AB1745+Z1745+15-DAY(AC1745+AB1745+Z1745+15)+16,AC1745+AB1745+Z1745-DAY(AC1745+AB1745+Z1745)+16),
IF(COUNTIF(Table9[MM Year],X1745),
IF(AC1745+AB1745+Z1745&lt;VLOOKUP(X1745,Table9[],7,0),AC1745
+AB1745+Z1745+VLOOKUP(X1745,Table9[],4,0),AC1745+AB1745+Z1745),AC1745
+AB1745+Z1745)))</f>
        <v>#VALUE!</v>
      </c>
      <c r="AE1745" s="42"/>
      <c r="AF1745" s="15" t="str">
        <f>IFERROR(IF(COUNTIF(Table9[MM Year],X1745),
IF(AD1745&lt;VLOOKUP(X1745,Table9[],7,0),AD1745
+VLOOKUP(X1745,Table9[],4,0),AD1745),AD1745
),"")</f>
        <v/>
      </c>
      <c r="AG1745" s="5"/>
      <c r="AH1745" s="5"/>
      <c r="AI1745" s="5"/>
      <c r="AJ1745" s="6"/>
      <c r="AK1745" s="6"/>
      <c r="AL1745" s="12" t="str">
        <f t="shared" si="277"/>
        <v/>
      </c>
      <c r="AM1745" s="5"/>
      <c r="AN1745" s="27" t="str">
        <f t="shared" si="278"/>
        <v/>
      </c>
      <c r="AO1745" s="5"/>
      <c r="AP1745" s="5"/>
      <c r="AQ1745" s="6"/>
      <c r="AR1745" s="12" t="str">
        <f t="shared" si="279"/>
        <v/>
      </c>
      <c r="AS1745" s="6"/>
      <c r="AT1745" s="5"/>
      <c r="AU1745" s="53"/>
      <c r="AV1745" s="53"/>
      <c r="AW1745" s="54"/>
      <c r="AX1745" s="15" t="str">
        <f t="shared" si="280"/>
        <v/>
      </c>
      <c r="AY1745" s="5"/>
      <c r="AZ1745" s="27" t="str">
        <f>IFERROR(VLOOKUP(AY1745,vlookup!A$2:I$331,2,FALSE),"")</f>
        <v/>
      </c>
      <c r="BA1745" s="27" t="str">
        <f>IFERROR(VLOOKUP(AY1745,vlookup!A$2:I$331,3,FALSE),"")</f>
        <v/>
      </c>
      <c r="BB1745" s="5"/>
      <c r="BC1745" s="27" t="str">
        <f>IFERROR(VLOOKUP(BB1745,vlookup!D$2:E$331,2,FALSE),"")</f>
        <v/>
      </c>
      <c r="BD1745" s="5"/>
      <c r="BE1745" s="27" t="str">
        <f t="shared" si="281"/>
        <v/>
      </c>
      <c r="BF1745" s="27" t="str">
        <f>IFERROR(VLOOKUP(BE1745,vlookup!G$2:I$331,2,FALSE),"")</f>
        <v/>
      </c>
      <c r="BG1745" s="27" t="str">
        <f>IFERROR(VLOOKUP(BE1745,vlookup!G$2:I$331,3,FALSE),"")</f>
        <v/>
      </c>
      <c r="BH1745" s="5"/>
      <c r="BI1745" s="6"/>
      <c r="BJ1745" s="6"/>
      <c r="BK1745" s="6"/>
      <c r="BL1745" s="6"/>
    </row>
    <row r="1746" spans="1:64">
      <c r="A1746" s="4"/>
      <c r="B1746" s="5"/>
      <c r="C1746" s="27" t="str">
        <f>IFERROR(VLOOKUP(B1746,vlookup!A$2:I$331,2,FALSE),"")</f>
        <v/>
      </c>
      <c r="D1746" s="27" t="str">
        <f>IFERROR(VLOOKUP(B1746,vlookup!A$2:I$331,3,FALSE),"")</f>
        <v/>
      </c>
      <c r="E1746" s="5"/>
      <c r="F1746" s="27" t="str">
        <f>IFERROR(VLOOKUP(E1746,vlookup!D$2:E$331,2,FALSE),"")</f>
        <v/>
      </c>
      <c r="G1746" s="5"/>
      <c r="H1746" s="27" t="str">
        <f t="shared" si="272"/>
        <v/>
      </c>
      <c r="I1746" s="27" t="str">
        <f>IFERROR(VLOOKUP(H1746,vlookup!G$2:I$331,2,FALSE),"")</f>
        <v/>
      </c>
      <c r="J1746" s="27" t="str">
        <f>IFERROR(VLOOKUP(H1746,vlookup!G$2:I$331,3,FALSE),"")</f>
        <v/>
      </c>
      <c r="K1746" s="5"/>
      <c r="L1746" s="6"/>
      <c r="M1746" s="6"/>
      <c r="N1746" s="6"/>
      <c r="O1746" s="6"/>
      <c r="P1746" s="6"/>
      <c r="Q1746" s="14" t="str">
        <f t="shared" si="273"/>
        <v/>
      </c>
      <c r="R1746" s="5"/>
      <c r="S1746" s="6"/>
      <c r="T1746" s="6"/>
      <c r="U1746" s="5"/>
      <c r="V1746" s="45">
        <f t="shared" si="274"/>
        <v>0</v>
      </c>
      <c r="W1746" s="45">
        <f t="shared" si="275"/>
        <v>0</v>
      </c>
      <c r="X1746" s="45" t="e">
        <f t="shared" si="276"/>
        <v>#VALUE!</v>
      </c>
      <c r="Y1746" s="45">
        <f>IFERROR(VALUE(V1746),VLOOKUP(V1746,DayReplace[],2,0))</f>
        <v>0</v>
      </c>
      <c r="Z1746" s="45">
        <f>IF(V1746=0,1,
IF(OR(AND(COUNTIF(Table12[Normal and Leap Years],X1746),AA1746=3,Y1746=30),
AND(COUNTIF(Table9[MM Year],X1746),COUNTIF(Table13[Always 29-Day Months],AA1746),Y1746=30)),Y1746
-1,Y1746))</f>
        <v>1</v>
      </c>
      <c r="AA1746" s="45">
        <f>IFERROR(VALUE(W1746),VLOOKUP(W1746,MonthReplace[],2,0))</f>
        <v>0</v>
      </c>
      <c r="AB1746" s="45" t="e">
        <f>IF(COUNTIF(Table9[MM Year],X1746),VLOOKUP(AA1746,MonthSerial[],VLOOKUP(X1746,Table9[],3,0)+2,0),DATE(X1746,AA1746,0)-AC1746)</f>
        <v>#VALUE!</v>
      </c>
      <c r="AC1746" s="45" t="e">
        <f>IF(COUNTIF(Table9[MM Year],X1746),
VLOOKUP(X1746,Table9[],5,0),
DATE(X1746,1,0))</f>
        <v>#VALUE!</v>
      </c>
      <c r="AD1746" s="46" t="e">
        <f>IF(AA1746=0,DATE(YEAR(AC1746+1),7,16),
IF(V1746=0,IF(COUNTIF(Table9[MM Year],X1746),AC1746+AB1746+Z1746+15-DAY(AC1746+AB1746+Z1746+15)+16,AC1746+AB1746+Z1746-DAY(AC1746+AB1746+Z1746)+16),
IF(COUNTIF(Table9[MM Year],X1746),
IF(AC1746+AB1746+Z1746&lt;VLOOKUP(X1746,Table9[],7,0),AC1746
+AB1746+Z1746+VLOOKUP(X1746,Table9[],4,0),AC1746+AB1746+Z1746),AC1746
+AB1746+Z1746)))</f>
        <v>#VALUE!</v>
      </c>
      <c r="AE1746" s="42"/>
      <c r="AF1746" s="15" t="str">
        <f>IFERROR(IF(COUNTIF(Table9[MM Year],X1746),
IF(AD1746&lt;VLOOKUP(X1746,Table9[],7,0),AD1746
+VLOOKUP(X1746,Table9[],4,0),AD1746),AD1746
),"")</f>
        <v/>
      </c>
      <c r="AG1746" s="5"/>
      <c r="AH1746" s="5"/>
      <c r="AI1746" s="5"/>
      <c r="AJ1746" s="6"/>
      <c r="AK1746" s="6"/>
      <c r="AL1746" s="12" t="str">
        <f t="shared" si="277"/>
        <v/>
      </c>
      <c r="AM1746" s="5"/>
      <c r="AN1746" s="27" t="str">
        <f t="shared" si="278"/>
        <v/>
      </c>
      <c r="AO1746" s="5"/>
      <c r="AP1746" s="5"/>
      <c r="AQ1746" s="6"/>
      <c r="AR1746" s="12" t="str">
        <f t="shared" si="279"/>
        <v/>
      </c>
      <c r="AS1746" s="6"/>
      <c r="AT1746" s="5"/>
      <c r="AU1746" s="53"/>
      <c r="AV1746" s="53"/>
      <c r="AW1746" s="54"/>
      <c r="AX1746" s="15" t="str">
        <f t="shared" si="280"/>
        <v/>
      </c>
      <c r="AY1746" s="5"/>
      <c r="AZ1746" s="27" t="str">
        <f>IFERROR(VLOOKUP(AY1746,vlookup!A$2:I$331,2,FALSE),"")</f>
        <v/>
      </c>
      <c r="BA1746" s="27" t="str">
        <f>IFERROR(VLOOKUP(AY1746,vlookup!A$2:I$331,3,FALSE),"")</f>
        <v/>
      </c>
      <c r="BB1746" s="5"/>
      <c r="BC1746" s="27" t="str">
        <f>IFERROR(VLOOKUP(BB1746,vlookup!D$2:E$331,2,FALSE),"")</f>
        <v/>
      </c>
      <c r="BD1746" s="5"/>
      <c r="BE1746" s="27" t="str">
        <f t="shared" si="281"/>
        <v/>
      </c>
      <c r="BF1746" s="27" t="str">
        <f>IFERROR(VLOOKUP(BE1746,vlookup!G$2:I$331,2,FALSE),"")</f>
        <v/>
      </c>
      <c r="BG1746" s="27" t="str">
        <f>IFERROR(VLOOKUP(BE1746,vlookup!G$2:I$331,3,FALSE),"")</f>
        <v/>
      </c>
      <c r="BH1746" s="5"/>
      <c r="BI1746" s="6"/>
      <c r="BJ1746" s="6"/>
      <c r="BK1746" s="6"/>
      <c r="BL1746" s="6"/>
    </row>
    <row r="1747" spans="1:64">
      <c r="A1747" s="4"/>
      <c r="B1747" s="5"/>
      <c r="C1747" s="27" t="str">
        <f>IFERROR(VLOOKUP(B1747,vlookup!A$2:I$331,2,FALSE),"")</f>
        <v/>
      </c>
      <c r="D1747" s="27" t="str">
        <f>IFERROR(VLOOKUP(B1747,vlookup!A$2:I$331,3,FALSE),"")</f>
        <v/>
      </c>
      <c r="E1747" s="5"/>
      <c r="F1747" s="27" t="str">
        <f>IFERROR(VLOOKUP(E1747,vlookup!D$2:E$331,2,FALSE),"")</f>
        <v/>
      </c>
      <c r="G1747" s="5"/>
      <c r="H1747" s="27" t="str">
        <f t="shared" si="272"/>
        <v/>
      </c>
      <c r="I1747" s="27" t="str">
        <f>IFERROR(VLOOKUP(H1747,vlookup!G$2:I$331,2,FALSE),"")</f>
        <v/>
      </c>
      <c r="J1747" s="27" t="str">
        <f>IFERROR(VLOOKUP(H1747,vlookup!G$2:I$331,3,FALSE),"")</f>
        <v/>
      </c>
      <c r="K1747" s="5"/>
      <c r="L1747" s="6"/>
      <c r="M1747" s="6"/>
      <c r="N1747" s="6"/>
      <c r="O1747" s="6"/>
      <c r="P1747" s="6"/>
      <c r="Q1747" s="14" t="str">
        <f t="shared" si="273"/>
        <v/>
      </c>
      <c r="R1747" s="5"/>
      <c r="S1747" s="6"/>
      <c r="T1747" s="6"/>
      <c r="U1747" s="5"/>
      <c r="V1747" s="45">
        <f t="shared" si="274"/>
        <v>0</v>
      </c>
      <c r="W1747" s="45">
        <f t="shared" si="275"/>
        <v>0</v>
      </c>
      <c r="X1747" s="45" t="e">
        <f t="shared" si="276"/>
        <v>#VALUE!</v>
      </c>
      <c r="Y1747" s="45">
        <f>IFERROR(VALUE(V1747),VLOOKUP(V1747,DayReplace[],2,0))</f>
        <v>0</v>
      </c>
      <c r="Z1747" s="45">
        <f>IF(V1747=0,1,
IF(OR(AND(COUNTIF(Table12[Normal and Leap Years],X1747),AA1747=3,Y1747=30),
AND(COUNTIF(Table9[MM Year],X1747),COUNTIF(Table13[Always 29-Day Months],AA1747),Y1747=30)),Y1747
-1,Y1747))</f>
        <v>1</v>
      </c>
      <c r="AA1747" s="45">
        <f>IFERROR(VALUE(W1747),VLOOKUP(W1747,MonthReplace[],2,0))</f>
        <v>0</v>
      </c>
      <c r="AB1747" s="45" t="e">
        <f>IF(COUNTIF(Table9[MM Year],X1747),VLOOKUP(AA1747,MonthSerial[],VLOOKUP(X1747,Table9[],3,0)+2,0),DATE(X1747,AA1747,0)-AC1747)</f>
        <v>#VALUE!</v>
      </c>
      <c r="AC1747" s="45" t="e">
        <f>IF(COUNTIF(Table9[MM Year],X1747),
VLOOKUP(X1747,Table9[],5,0),
DATE(X1747,1,0))</f>
        <v>#VALUE!</v>
      </c>
      <c r="AD1747" s="46" t="e">
        <f>IF(AA1747=0,DATE(YEAR(AC1747+1),7,16),
IF(V1747=0,IF(COUNTIF(Table9[MM Year],X1747),AC1747+AB1747+Z1747+15-DAY(AC1747+AB1747+Z1747+15)+16,AC1747+AB1747+Z1747-DAY(AC1747+AB1747+Z1747)+16),
IF(COUNTIF(Table9[MM Year],X1747),
IF(AC1747+AB1747+Z1747&lt;VLOOKUP(X1747,Table9[],7,0),AC1747
+AB1747+Z1747+VLOOKUP(X1747,Table9[],4,0),AC1747+AB1747+Z1747),AC1747
+AB1747+Z1747)))</f>
        <v>#VALUE!</v>
      </c>
      <c r="AE1747" s="42"/>
      <c r="AF1747" s="15" t="str">
        <f>IFERROR(IF(COUNTIF(Table9[MM Year],X1747),
IF(AD1747&lt;VLOOKUP(X1747,Table9[],7,0),AD1747
+VLOOKUP(X1747,Table9[],4,0),AD1747),AD1747
),"")</f>
        <v/>
      </c>
      <c r="AG1747" s="5"/>
      <c r="AH1747" s="5"/>
      <c r="AI1747" s="5"/>
      <c r="AJ1747" s="6"/>
      <c r="AK1747" s="6"/>
      <c r="AL1747" s="12" t="str">
        <f t="shared" si="277"/>
        <v/>
      </c>
      <c r="AM1747" s="5"/>
      <c r="AN1747" s="27" t="str">
        <f t="shared" si="278"/>
        <v/>
      </c>
      <c r="AO1747" s="5"/>
      <c r="AP1747" s="5"/>
      <c r="AQ1747" s="6"/>
      <c r="AR1747" s="12" t="str">
        <f t="shared" si="279"/>
        <v/>
      </c>
      <c r="AS1747" s="6"/>
      <c r="AT1747" s="5"/>
      <c r="AU1747" s="53"/>
      <c r="AV1747" s="53"/>
      <c r="AW1747" s="54"/>
      <c r="AX1747" s="15" t="str">
        <f t="shared" si="280"/>
        <v/>
      </c>
      <c r="AY1747" s="5"/>
      <c r="AZ1747" s="27" t="str">
        <f>IFERROR(VLOOKUP(AY1747,vlookup!A$2:I$331,2,FALSE),"")</f>
        <v/>
      </c>
      <c r="BA1747" s="27" t="str">
        <f>IFERROR(VLOOKUP(AY1747,vlookup!A$2:I$331,3,FALSE),"")</f>
        <v/>
      </c>
      <c r="BB1747" s="5"/>
      <c r="BC1747" s="27" t="str">
        <f>IFERROR(VLOOKUP(BB1747,vlookup!D$2:E$331,2,FALSE),"")</f>
        <v/>
      </c>
      <c r="BD1747" s="5"/>
      <c r="BE1747" s="27" t="str">
        <f t="shared" si="281"/>
        <v/>
      </c>
      <c r="BF1747" s="27" t="str">
        <f>IFERROR(VLOOKUP(BE1747,vlookup!G$2:I$331,2,FALSE),"")</f>
        <v/>
      </c>
      <c r="BG1747" s="27" t="str">
        <f>IFERROR(VLOOKUP(BE1747,vlookup!G$2:I$331,3,FALSE),"")</f>
        <v/>
      </c>
      <c r="BH1747" s="5"/>
      <c r="BI1747" s="6"/>
      <c r="BJ1747" s="6"/>
      <c r="BK1747" s="6"/>
      <c r="BL1747" s="6"/>
    </row>
    <row r="1748" spans="1:64">
      <c r="A1748" s="4"/>
      <c r="B1748" s="5"/>
      <c r="C1748" s="27" t="str">
        <f>IFERROR(VLOOKUP(B1748,vlookup!A$2:I$331,2,FALSE),"")</f>
        <v/>
      </c>
      <c r="D1748" s="27" t="str">
        <f>IFERROR(VLOOKUP(B1748,vlookup!A$2:I$331,3,FALSE),"")</f>
        <v/>
      </c>
      <c r="E1748" s="5"/>
      <c r="F1748" s="27" t="str">
        <f>IFERROR(VLOOKUP(E1748,vlookup!D$2:E$331,2,FALSE),"")</f>
        <v/>
      </c>
      <c r="G1748" s="5"/>
      <c r="H1748" s="27" t="str">
        <f t="shared" si="272"/>
        <v/>
      </c>
      <c r="I1748" s="27" t="str">
        <f>IFERROR(VLOOKUP(H1748,vlookup!G$2:I$331,2,FALSE),"")</f>
        <v/>
      </c>
      <c r="J1748" s="27" t="str">
        <f>IFERROR(VLOOKUP(H1748,vlookup!G$2:I$331,3,FALSE),"")</f>
        <v/>
      </c>
      <c r="K1748" s="5"/>
      <c r="L1748" s="6"/>
      <c r="M1748" s="6"/>
      <c r="N1748" s="6"/>
      <c r="O1748" s="6"/>
      <c r="P1748" s="6"/>
      <c r="Q1748" s="14" t="str">
        <f t="shared" si="273"/>
        <v/>
      </c>
      <c r="R1748" s="5"/>
      <c r="S1748" s="6"/>
      <c r="T1748" s="6"/>
      <c r="U1748" s="5"/>
      <c r="V1748" s="45">
        <f t="shared" si="274"/>
        <v>0</v>
      </c>
      <c r="W1748" s="45">
        <f t="shared" si="275"/>
        <v>0</v>
      </c>
      <c r="X1748" s="45" t="e">
        <f t="shared" si="276"/>
        <v>#VALUE!</v>
      </c>
      <c r="Y1748" s="45">
        <f>IFERROR(VALUE(V1748),VLOOKUP(V1748,DayReplace[],2,0))</f>
        <v>0</v>
      </c>
      <c r="Z1748" s="45">
        <f>IF(V1748=0,1,
IF(OR(AND(COUNTIF(Table12[Normal and Leap Years],X1748),AA1748=3,Y1748=30),
AND(COUNTIF(Table9[MM Year],X1748),COUNTIF(Table13[Always 29-Day Months],AA1748),Y1748=30)),Y1748
-1,Y1748))</f>
        <v>1</v>
      </c>
      <c r="AA1748" s="45">
        <f>IFERROR(VALUE(W1748),VLOOKUP(W1748,MonthReplace[],2,0))</f>
        <v>0</v>
      </c>
      <c r="AB1748" s="45" t="e">
        <f>IF(COUNTIF(Table9[MM Year],X1748),VLOOKUP(AA1748,MonthSerial[],VLOOKUP(X1748,Table9[],3,0)+2,0),DATE(X1748,AA1748,0)-AC1748)</f>
        <v>#VALUE!</v>
      </c>
      <c r="AC1748" s="45" t="e">
        <f>IF(COUNTIF(Table9[MM Year],X1748),
VLOOKUP(X1748,Table9[],5,0),
DATE(X1748,1,0))</f>
        <v>#VALUE!</v>
      </c>
      <c r="AD1748" s="46" t="e">
        <f>IF(AA1748=0,DATE(YEAR(AC1748+1),7,16),
IF(V1748=0,IF(COUNTIF(Table9[MM Year],X1748),AC1748+AB1748+Z1748+15-DAY(AC1748+AB1748+Z1748+15)+16,AC1748+AB1748+Z1748-DAY(AC1748+AB1748+Z1748)+16),
IF(COUNTIF(Table9[MM Year],X1748),
IF(AC1748+AB1748+Z1748&lt;VLOOKUP(X1748,Table9[],7,0),AC1748
+AB1748+Z1748+VLOOKUP(X1748,Table9[],4,0),AC1748+AB1748+Z1748),AC1748
+AB1748+Z1748)))</f>
        <v>#VALUE!</v>
      </c>
      <c r="AE1748" s="42"/>
      <c r="AF1748" s="15" t="str">
        <f>IFERROR(IF(COUNTIF(Table9[MM Year],X1748),
IF(AD1748&lt;VLOOKUP(X1748,Table9[],7,0),AD1748
+VLOOKUP(X1748,Table9[],4,0),AD1748),AD1748
),"")</f>
        <v/>
      </c>
      <c r="AG1748" s="5"/>
      <c r="AH1748" s="5"/>
      <c r="AI1748" s="5"/>
      <c r="AJ1748" s="6"/>
      <c r="AK1748" s="6"/>
      <c r="AL1748" s="12" t="str">
        <f t="shared" si="277"/>
        <v/>
      </c>
      <c r="AM1748" s="5"/>
      <c r="AN1748" s="27" t="str">
        <f t="shared" si="278"/>
        <v/>
      </c>
      <c r="AO1748" s="5"/>
      <c r="AP1748" s="5"/>
      <c r="AQ1748" s="6"/>
      <c r="AR1748" s="12" t="str">
        <f t="shared" si="279"/>
        <v/>
      </c>
      <c r="AS1748" s="6"/>
      <c r="AT1748" s="5"/>
      <c r="AU1748" s="53"/>
      <c r="AV1748" s="53"/>
      <c r="AW1748" s="54"/>
      <c r="AX1748" s="15" t="str">
        <f t="shared" si="280"/>
        <v/>
      </c>
      <c r="AY1748" s="5"/>
      <c r="AZ1748" s="27" t="str">
        <f>IFERROR(VLOOKUP(AY1748,vlookup!A$2:I$331,2,FALSE),"")</f>
        <v/>
      </c>
      <c r="BA1748" s="27" t="str">
        <f>IFERROR(VLOOKUP(AY1748,vlookup!A$2:I$331,3,FALSE),"")</f>
        <v/>
      </c>
      <c r="BB1748" s="5"/>
      <c r="BC1748" s="27" t="str">
        <f>IFERROR(VLOOKUP(BB1748,vlookup!D$2:E$331,2,FALSE),"")</f>
        <v/>
      </c>
      <c r="BD1748" s="5"/>
      <c r="BE1748" s="27" t="str">
        <f t="shared" si="281"/>
        <v/>
      </c>
      <c r="BF1748" s="27" t="str">
        <f>IFERROR(VLOOKUP(BE1748,vlookup!G$2:I$331,2,FALSE),"")</f>
        <v/>
      </c>
      <c r="BG1748" s="27" t="str">
        <f>IFERROR(VLOOKUP(BE1748,vlookup!G$2:I$331,3,FALSE),"")</f>
        <v/>
      </c>
      <c r="BH1748" s="5"/>
      <c r="BI1748" s="6"/>
      <c r="BJ1748" s="6"/>
      <c r="BK1748" s="6"/>
      <c r="BL1748" s="6"/>
    </row>
    <row r="1749" spans="1:64">
      <c r="A1749" s="4"/>
      <c r="B1749" s="5"/>
      <c r="C1749" s="27" t="str">
        <f>IFERROR(VLOOKUP(B1749,vlookup!A$2:I$331,2,FALSE),"")</f>
        <v/>
      </c>
      <c r="D1749" s="27" t="str">
        <f>IFERROR(VLOOKUP(B1749,vlookup!A$2:I$331,3,FALSE),"")</f>
        <v/>
      </c>
      <c r="E1749" s="5"/>
      <c r="F1749" s="27" t="str">
        <f>IFERROR(VLOOKUP(E1749,vlookup!D$2:E$331,2,FALSE),"")</f>
        <v/>
      </c>
      <c r="G1749" s="5"/>
      <c r="H1749" s="27" t="str">
        <f t="shared" si="272"/>
        <v/>
      </c>
      <c r="I1749" s="27" t="str">
        <f>IFERROR(VLOOKUP(H1749,vlookup!G$2:I$331,2,FALSE),"")</f>
        <v/>
      </c>
      <c r="J1749" s="27" t="str">
        <f>IFERROR(VLOOKUP(H1749,vlookup!G$2:I$331,3,FALSE),"")</f>
        <v/>
      </c>
      <c r="K1749" s="5"/>
      <c r="L1749" s="6"/>
      <c r="M1749" s="6"/>
      <c r="N1749" s="6"/>
      <c r="O1749" s="6"/>
      <c r="P1749" s="6"/>
      <c r="Q1749" s="14" t="str">
        <f t="shared" si="273"/>
        <v/>
      </c>
      <c r="R1749" s="5"/>
      <c r="S1749" s="6"/>
      <c r="T1749" s="6"/>
      <c r="U1749" s="5"/>
      <c r="V1749" s="45">
        <f t="shared" si="274"/>
        <v>0</v>
      </c>
      <c r="W1749" s="45">
        <f t="shared" si="275"/>
        <v>0</v>
      </c>
      <c r="X1749" s="45" t="e">
        <f t="shared" si="276"/>
        <v>#VALUE!</v>
      </c>
      <c r="Y1749" s="45">
        <f>IFERROR(VALUE(V1749),VLOOKUP(V1749,DayReplace[],2,0))</f>
        <v>0</v>
      </c>
      <c r="Z1749" s="45">
        <f>IF(V1749=0,1,
IF(OR(AND(COUNTIF(Table12[Normal and Leap Years],X1749),AA1749=3,Y1749=30),
AND(COUNTIF(Table9[MM Year],X1749),COUNTIF(Table13[Always 29-Day Months],AA1749),Y1749=30)),Y1749
-1,Y1749))</f>
        <v>1</v>
      </c>
      <c r="AA1749" s="45">
        <f>IFERROR(VALUE(W1749),VLOOKUP(W1749,MonthReplace[],2,0))</f>
        <v>0</v>
      </c>
      <c r="AB1749" s="45" t="e">
        <f>IF(COUNTIF(Table9[MM Year],X1749),VLOOKUP(AA1749,MonthSerial[],VLOOKUP(X1749,Table9[],3,0)+2,0),DATE(X1749,AA1749,0)-AC1749)</f>
        <v>#VALUE!</v>
      </c>
      <c r="AC1749" s="45" t="e">
        <f>IF(COUNTIF(Table9[MM Year],X1749),
VLOOKUP(X1749,Table9[],5,0),
DATE(X1749,1,0))</f>
        <v>#VALUE!</v>
      </c>
      <c r="AD1749" s="46" t="e">
        <f>IF(AA1749=0,DATE(YEAR(AC1749+1),7,16),
IF(V1749=0,IF(COUNTIF(Table9[MM Year],X1749),AC1749+AB1749+Z1749+15-DAY(AC1749+AB1749+Z1749+15)+16,AC1749+AB1749+Z1749-DAY(AC1749+AB1749+Z1749)+16),
IF(COUNTIF(Table9[MM Year],X1749),
IF(AC1749+AB1749+Z1749&lt;VLOOKUP(X1749,Table9[],7,0),AC1749
+AB1749+Z1749+VLOOKUP(X1749,Table9[],4,0),AC1749+AB1749+Z1749),AC1749
+AB1749+Z1749)))</f>
        <v>#VALUE!</v>
      </c>
      <c r="AE1749" s="42"/>
      <c r="AF1749" s="15" t="str">
        <f>IFERROR(IF(COUNTIF(Table9[MM Year],X1749),
IF(AD1749&lt;VLOOKUP(X1749,Table9[],7,0),AD1749
+VLOOKUP(X1749,Table9[],4,0),AD1749),AD1749
),"")</f>
        <v/>
      </c>
      <c r="AG1749" s="5"/>
      <c r="AH1749" s="5"/>
      <c r="AI1749" s="5"/>
      <c r="AJ1749" s="6"/>
      <c r="AK1749" s="6"/>
      <c r="AL1749" s="12" t="str">
        <f t="shared" si="277"/>
        <v/>
      </c>
      <c r="AM1749" s="5"/>
      <c r="AN1749" s="27" t="str">
        <f t="shared" si="278"/>
        <v/>
      </c>
      <c r="AO1749" s="5"/>
      <c r="AP1749" s="5"/>
      <c r="AQ1749" s="6"/>
      <c r="AR1749" s="12" t="str">
        <f t="shared" si="279"/>
        <v/>
      </c>
      <c r="AS1749" s="6"/>
      <c r="AT1749" s="5"/>
      <c r="AU1749" s="53"/>
      <c r="AV1749" s="53"/>
      <c r="AW1749" s="54"/>
      <c r="AX1749" s="15" t="str">
        <f t="shared" si="280"/>
        <v/>
      </c>
      <c r="AY1749" s="5"/>
      <c r="AZ1749" s="27" t="str">
        <f>IFERROR(VLOOKUP(AY1749,vlookup!A$2:I$331,2,FALSE),"")</f>
        <v/>
      </c>
      <c r="BA1749" s="27" t="str">
        <f>IFERROR(VLOOKUP(AY1749,vlookup!A$2:I$331,3,FALSE),"")</f>
        <v/>
      </c>
      <c r="BB1749" s="5"/>
      <c r="BC1749" s="27" t="str">
        <f>IFERROR(VLOOKUP(BB1749,vlookup!D$2:E$331,2,FALSE),"")</f>
        <v/>
      </c>
      <c r="BD1749" s="5"/>
      <c r="BE1749" s="27" t="str">
        <f t="shared" si="281"/>
        <v/>
      </c>
      <c r="BF1749" s="27" t="str">
        <f>IFERROR(VLOOKUP(BE1749,vlookup!G$2:I$331,2,FALSE),"")</f>
        <v/>
      </c>
      <c r="BG1749" s="27" t="str">
        <f>IFERROR(VLOOKUP(BE1749,vlookup!G$2:I$331,3,FALSE),"")</f>
        <v/>
      </c>
      <c r="BH1749" s="5"/>
      <c r="BI1749" s="6"/>
      <c r="BJ1749" s="6"/>
      <c r="BK1749" s="6"/>
      <c r="BL1749" s="6"/>
    </row>
    <row r="1750" spans="1:64">
      <c r="A1750" s="4"/>
      <c r="B1750" s="5"/>
      <c r="C1750" s="27" t="str">
        <f>IFERROR(VLOOKUP(B1750,vlookup!A$2:I$331,2,FALSE),"")</f>
        <v/>
      </c>
      <c r="D1750" s="27" t="str">
        <f>IFERROR(VLOOKUP(B1750,vlookup!A$2:I$331,3,FALSE),"")</f>
        <v/>
      </c>
      <c r="E1750" s="5"/>
      <c r="F1750" s="27" t="str">
        <f>IFERROR(VLOOKUP(E1750,vlookup!D$2:E$331,2,FALSE),"")</f>
        <v/>
      </c>
      <c r="G1750" s="5"/>
      <c r="H1750" s="27" t="str">
        <f t="shared" si="272"/>
        <v/>
      </c>
      <c r="I1750" s="27" t="str">
        <f>IFERROR(VLOOKUP(H1750,vlookup!G$2:I$331,2,FALSE),"")</f>
        <v/>
      </c>
      <c r="J1750" s="27" t="str">
        <f>IFERROR(VLOOKUP(H1750,vlookup!G$2:I$331,3,FALSE),"")</f>
        <v/>
      </c>
      <c r="K1750" s="5"/>
      <c r="L1750" s="6"/>
      <c r="M1750" s="6"/>
      <c r="N1750" s="6"/>
      <c r="O1750" s="6"/>
      <c r="P1750" s="6"/>
      <c r="Q1750" s="14" t="str">
        <f t="shared" si="273"/>
        <v/>
      </c>
      <c r="R1750" s="5"/>
      <c r="S1750" s="6"/>
      <c r="T1750" s="6"/>
      <c r="U1750" s="5"/>
      <c r="V1750" s="45">
        <f t="shared" si="274"/>
        <v>0</v>
      </c>
      <c r="W1750" s="45">
        <f t="shared" si="275"/>
        <v>0</v>
      </c>
      <c r="X1750" s="45" t="e">
        <f t="shared" si="276"/>
        <v>#VALUE!</v>
      </c>
      <c r="Y1750" s="45">
        <f>IFERROR(VALUE(V1750),VLOOKUP(V1750,DayReplace[],2,0))</f>
        <v>0</v>
      </c>
      <c r="Z1750" s="45">
        <f>IF(V1750=0,1,
IF(OR(AND(COUNTIF(Table12[Normal and Leap Years],X1750),AA1750=3,Y1750=30),
AND(COUNTIF(Table9[MM Year],X1750),COUNTIF(Table13[Always 29-Day Months],AA1750),Y1750=30)),Y1750
-1,Y1750))</f>
        <v>1</v>
      </c>
      <c r="AA1750" s="45">
        <f>IFERROR(VALUE(W1750),VLOOKUP(W1750,MonthReplace[],2,0))</f>
        <v>0</v>
      </c>
      <c r="AB1750" s="45" t="e">
        <f>IF(COUNTIF(Table9[MM Year],X1750),VLOOKUP(AA1750,MonthSerial[],VLOOKUP(X1750,Table9[],3,0)+2,0),DATE(X1750,AA1750,0)-AC1750)</f>
        <v>#VALUE!</v>
      </c>
      <c r="AC1750" s="45" t="e">
        <f>IF(COUNTIF(Table9[MM Year],X1750),
VLOOKUP(X1750,Table9[],5,0),
DATE(X1750,1,0))</f>
        <v>#VALUE!</v>
      </c>
      <c r="AD1750" s="46" t="e">
        <f>IF(AA1750=0,DATE(YEAR(AC1750+1),7,16),
IF(V1750=0,IF(COUNTIF(Table9[MM Year],X1750),AC1750+AB1750+Z1750+15-DAY(AC1750+AB1750+Z1750+15)+16,AC1750+AB1750+Z1750-DAY(AC1750+AB1750+Z1750)+16),
IF(COUNTIF(Table9[MM Year],X1750),
IF(AC1750+AB1750+Z1750&lt;VLOOKUP(X1750,Table9[],7,0),AC1750
+AB1750+Z1750+VLOOKUP(X1750,Table9[],4,0),AC1750+AB1750+Z1750),AC1750
+AB1750+Z1750)))</f>
        <v>#VALUE!</v>
      </c>
      <c r="AE1750" s="42"/>
      <c r="AF1750" s="15" t="str">
        <f>IFERROR(IF(COUNTIF(Table9[MM Year],X1750),
IF(AD1750&lt;VLOOKUP(X1750,Table9[],7,0),AD1750
+VLOOKUP(X1750,Table9[],4,0),AD1750),AD1750
),"")</f>
        <v/>
      </c>
      <c r="AG1750" s="5"/>
      <c r="AH1750" s="5"/>
      <c r="AI1750" s="5"/>
      <c r="AJ1750" s="6"/>
      <c r="AK1750" s="6"/>
      <c r="AL1750" s="12" t="str">
        <f t="shared" si="277"/>
        <v/>
      </c>
      <c r="AM1750" s="5"/>
      <c r="AN1750" s="27" t="str">
        <f t="shared" si="278"/>
        <v/>
      </c>
      <c r="AO1750" s="5"/>
      <c r="AP1750" s="5"/>
      <c r="AQ1750" s="6"/>
      <c r="AR1750" s="12" t="str">
        <f t="shared" si="279"/>
        <v/>
      </c>
      <c r="AS1750" s="6"/>
      <c r="AT1750" s="5"/>
      <c r="AU1750" s="53"/>
      <c r="AV1750" s="53"/>
      <c r="AW1750" s="54"/>
      <c r="AX1750" s="15" t="str">
        <f t="shared" si="280"/>
        <v/>
      </c>
      <c r="AY1750" s="5"/>
      <c r="AZ1750" s="27" t="str">
        <f>IFERROR(VLOOKUP(AY1750,vlookup!A$2:I$331,2,FALSE),"")</f>
        <v/>
      </c>
      <c r="BA1750" s="27" t="str">
        <f>IFERROR(VLOOKUP(AY1750,vlookup!A$2:I$331,3,FALSE),"")</f>
        <v/>
      </c>
      <c r="BB1750" s="5"/>
      <c r="BC1750" s="27" t="str">
        <f>IFERROR(VLOOKUP(BB1750,vlookup!D$2:E$331,2,FALSE),"")</f>
        <v/>
      </c>
      <c r="BD1750" s="5"/>
      <c r="BE1750" s="27" t="str">
        <f t="shared" si="281"/>
        <v/>
      </c>
      <c r="BF1750" s="27" t="str">
        <f>IFERROR(VLOOKUP(BE1750,vlookup!G$2:I$331,2,FALSE),"")</f>
        <v/>
      </c>
      <c r="BG1750" s="27" t="str">
        <f>IFERROR(VLOOKUP(BE1750,vlookup!G$2:I$331,3,FALSE),"")</f>
        <v/>
      </c>
      <c r="BH1750" s="5"/>
      <c r="BI1750" s="6"/>
      <c r="BJ1750" s="6"/>
      <c r="BK1750" s="6"/>
      <c r="BL1750" s="6"/>
    </row>
    <row r="1751" spans="1:64">
      <c r="A1751" s="4"/>
      <c r="B1751" s="5"/>
      <c r="C1751" s="27" t="str">
        <f>IFERROR(VLOOKUP(B1751,vlookup!A$2:I$331,2,FALSE),"")</f>
        <v/>
      </c>
      <c r="D1751" s="27" t="str">
        <f>IFERROR(VLOOKUP(B1751,vlookup!A$2:I$331,3,FALSE),"")</f>
        <v/>
      </c>
      <c r="E1751" s="5"/>
      <c r="F1751" s="27" t="str">
        <f>IFERROR(VLOOKUP(E1751,vlookup!D$2:E$331,2,FALSE),"")</f>
        <v/>
      </c>
      <c r="G1751" s="5"/>
      <c r="H1751" s="27" t="str">
        <f t="shared" si="272"/>
        <v/>
      </c>
      <c r="I1751" s="27" t="str">
        <f>IFERROR(VLOOKUP(H1751,vlookup!G$2:I$331,2,FALSE),"")</f>
        <v/>
      </c>
      <c r="J1751" s="27" t="str">
        <f>IFERROR(VLOOKUP(H1751,vlookup!G$2:I$331,3,FALSE),"")</f>
        <v/>
      </c>
      <c r="K1751" s="5"/>
      <c r="L1751" s="6"/>
      <c r="M1751" s="6"/>
      <c r="N1751" s="6"/>
      <c r="O1751" s="6"/>
      <c r="P1751" s="6"/>
      <c r="Q1751" s="14" t="str">
        <f t="shared" si="273"/>
        <v/>
      </c>
      <c r="R1751" s="5"/>
      <c r="S1751" s="6"/>
      <c r="T1751" s="6"/>
      <c r="U1751" s="5"/>
      <c r="V1751" s="45">
        <f t="shared" si="274"/>
        <v>0</v>
      </c>
      <c r="W1751" s="45">
        <f t="shared" si="275"/>
        <v>0</v>
      </c>
      <c r="X1751" s="45" t="e">
        <f t="shared" si="276"/>
        <v>#VALUE!</v>
      </c>
      <c r="Y1751" s="45">
        <f>IFERROR(VALUE(V1751),VLOOKUP(V1751,DayReplace[],2,0))</f>
        <v>0</v>
      </c>
      <c r="Z1751" s="45">
        <f>IF(V1751=0,1,
IF(OR(AND(COUNTIF(Table12[Normal and Leap Years],X1751),AA1751=3,Y1751=30),
AND(COUNTIF(Table9[MM Year],X1751),COUNTIF(Table13[Always 29-Day Months],AA1751),Y1751=30)),Y1751
-1,Y1751))</f>
        <v>1</v>
      </c>
      <c r="AA1751" s="45">
        <f>IFERROR(VALUE(W1751),VLOOKUP(W1751,MonthReplace[],2,0))</f>
        <v>0</v>
      </c>
      <c r="AB1751" s="45" t="e">
        <f>IF(COUNTIF(Table9[MM Year],X1751),VLOOKUP(AA1751,MonthSerial[],VLOOKUP(X1751,Table9[],3,0)+2,0),DATE(X1751,AA1751,0)-AC1751)</f>
        <v>#VALUE!</v>
      </c>
      <c r="AC1751" s="45" t="e">
        <f>IF(COUNTIF(Table9[MM Year],X1751),
VLOOKUP(X1751,Table9[],5,0),
DATE(X1751,1,0))</f>
        <v>#VALUE!</v>
      </c>
      <c r="AD1751" s="46" t="e">
        <f>IF(AA1751=0,DATE(YEAR(AC1751+1),7,16),
IF(V1751=0,IF(COUNTIF(Table9[MM Year],X1751),AC1751+AB1751+Z1751+15-DAY(AC1751+AB1751+Z1751+15)+16,AC1751+AB1751+Z1751-DAY(AC1751+AB1751+Z1751)+16),
IF(COUNTIF(Table9[MM Year],X1751),
IF(AC1751+AB1751+Z1751&lt;VLOOKUP(X1751,Table9[],7,0),AC1751
+AB1751+Z1751+VLOOKUP(X1751,Table9[],4,0),AC1751+AB1751+Z1751),AC1751
+AB1751+Z1751)))</f>
        <v>#VALUE!</v>
      </c>
      <c r="AE1751" s="42"/>
      <c r="AF1751" s="15" t="str">
        <f>IFERROR(IF(COUNTIF(Table9[MM Year],X1751),
IF(AD1751&lt;VLOOKUP(X1751,Table9[],7,0),AD1751
+VLOOKUP(X1751,Table9[],4,0),AD1751),AD1751
),"")</f>
        <v/>
      </c>
      <c r="AG1751" s="5"/>
      <c r="AH1751" s="5"/>
      <c r="AI1751" s="5"/>
      <c r="AJ1751" s="6"/>
      <c r="AK1751" s="6"/>
      <c r="AL1751" s="12" t="str">
        <f t="shared" si="277"/>
        <v/>
      </c>
      <c r="AM1751" s="5"/>
      <c r="AN1751" s="27" t="str">
        <f t="shared" si="278"/>
        <v/>
      </c>
      <c r="AO1751" s="5"/>
      <c r="AP1751" s="5"/>
      <c r="AQ1751" s="6"/>
      <c r="AR1751" s="12" t="str">
        <f t="shared" si="279"/>
        <v/>
      </c>
      <c r="AS1751" s="6"/>
      <c r="AT1751" s="5"/>
      <c r="AU1751" s="53"/>
      <c r="AV1751" s="53"/>
      <c r="AW1751" s="54"/>
      <c r="AX1751" s="15" t="str">
        <f t="shared" si="280"/>
        <v/>
      </c>
      <c r="AY1751" s="5"/>
      <c r="AZ1751" s="27" t="str">
        <f>IFERROR(VLOOKUP(AY1751,vlookup!A$2:I$331,2,FALSE),"")</f>
        <v/>
      </c>
      <c r="BA1751" s="27" t="str">
        <f>IFERROR(VLOOKUP(AY1751,vlookup!A$2:I$331,3,FALSE),"")</f>
        <v/>
      </c>
      <c r="BB1751" s="5"/>
      <c r="BC1751" s="27" t="str">
        <f>IFERROR(VLOOKUP(BB1751,vlookup!D$2:E$331,2,FALSE),"")</f>
        <v/>
      </c>
      <c r="BD1751" s="5"/>
      <c r="BE1751" s="27" t="str">
        <f t="shared" si="281"/>
        <v/>
      </c>
      <c r="BF1751" s="27" t="str">
        <f>IFERROR(VLOOKUP(BE1751,vlookup!G$2:I$331,2,FALSE),"")</f>
        <v/>
      </c>
      <c r="BG1751" s="27" t="str">
        <f>IFERROR(VLOOKUP(BE1751,vlookup!G$2:I$331,3,FALSE),"")</f>
        <v/>
      </c>
      <c r="BH1751" s="5"/>
      <c r="BI1751" s="6"/>
      <c r="BJ1751" s="6"/>
      <c r="BK1751" s="6"/>
      <c r="BL1751" s="6"/>
    </row>
    <row r="1752" spans="1:64">
      <c r="A1752" s="4"/>
      <c r="B1752" s="5"/>
      <c r="C1752" s="27" t="str">
        <f>IFERROR(VLOOKUP(B1752,vlookup!A$2:I$331,2,FALSE),"")</f>
        <v/>
      </c>
      <c r="D1752" s="27" t="str">
        <f>IFERROR(VLOOKUP(B1752,vlookup!A$2:I$331,3,FALSE),"")</f>
        <v/>
      </c>
      <c r="E1752" s="5"/>
      <c r="F1752" s="27" t="str">
        <f>IFERROR(VLOOKUP(E1752,vlookup!D$2:E$331,2,FALSE),"")</f>
        <v/>
      </c>
      <c r="G1752" s="5"/>
      <c r="H1752" s="27" t="str">
        <f t="shared" si="272"/>
        <v/>
      </c>
      <c r="I1752" s="27" t="str">
        <f>IFERROR(VLOOKUP(H1752,vlookup!G$2:I$331,2,FALSE),"")</f>
        <v/>
      </c>
      <c r="J1752" s="27" t="str">
        <f>IFERROR(VLOOKUP(H1752,vlookup!G$2:I$331,3,FALSE),"")</f>
        <v/>
      </c>
      <c r="K1752" s="5"/>
      <c r="L1752" s="6"/>
      <c r="M1752" s="6"/>
      <c r="N1752" s="6"/>
      <c r="O1752" s="6"/>
      <c r="P1752" s="6"/>
      <c r="Q1752" s="14" t="str">
        <f t="shared" si="273"/>
        <v/>
      </c>
      <c r="R1752" s="5"/>
      <c r="S1752" s="6"/>
      <c r="T1752" s="6"/>
      <c r="U1752" s="5"/>
      <c r="V1752" s="45">
        <f t="shared" si="274"/>
        <v>0</v>
      </c>
      <c r="W1752" s="45">
        <f t="shared" si="275"/>
        <v>0</v>
      </c>
      <c r="X1752" s="45" t="e">
        <f t="shared" si="276"/>
        <v>#VALUE!</v>
      </c>
      <c r="Y1752" s="45">
        <f>IFERROR(VALUE(V1752),VLOOKUP(V1752,DayReplace[],2,0))</f>
        <v>0</v>
      </c>
      <c r="Z1752" s="45">
        <f>IF(V1752=0,1,
IF(OR(AND(COUNTIF(Table12[Normal and Leap Years],X1752),AA1752=3,Y1752=30),
AND(COUNTIF(Table9[MM Year],X1752),COUNTIF(Table13[Always 29-Day Months],AA1752),Y1752=30)),Y1752
-1,Y1752))</f>
        <v>1</v>
      </c>
      <c r="AA1752" s="45">
        <f>IFERROR(VALUE(W1752),VLOOKUP(W1752,MonthReplace[],2,0))</f>
        <v>0</v>
      </c>
      <c r="AB1752" s="45" t="e">
        <f>IF(COUNTIF(Table9[MM Year],X1752),VLOOKUP(AA1752,MonthSerial[],VLOOKUP(X1752,Table9[],3,0)+2,0),DATE(X1752,AA1752,0)-AC1752)</f>
        <v>#VALUE!</v>
      </c>
      <c r="AC1752" s="45" t="e">
        <f>IF(COUNTIF(Table9[MM Year],X1752),
VLOOKUP(X1752,Table9[],5,0),
DATE(X1752,1,0))</f>
        <v>#VALUE!</v>
      </c>
      <c r="AD1752" s="46" t="e">
        <f>IF(AA1752=0,DATE(YEAR(AC1752+1),7,16),
IF(V1752=0,IF(COUNTIF(Table9[MM Year],X1752),AC1752+AB1752+Z1752+15-DAY(AC1752+AB1752+Z1752+15)+16,AC1752+AB1752+Z1752-DAY(AC1752+AB1752+Z1752)+16),
IF(COUNTIF(Table9[MM Year],X1752),
IF(AC1752+AB1752+Z1752&lt;VLOOKUP(X1752,Table9[],7,0),AC1752
+AB1752+Z1752+VLOOKUP(X1752,Table9[],4,0),AC1752+AB1752+Z1752),AC1752
+AB1752+Z1752)))</f>
        <v>#VALUE!</v>
      </c>
      <c r="AE1752" s="42"/>
      <c r="AF1752" s="15" t="str">
        <f>IFERROR(IF(COUNTIF(Table9[MM Year],X1752),
IF(AD1752&lt;VLOOKUP(X1752,Table9[],7,0),AD1752
+VLOOKUP(X1752,Table9[],4,0),AD1752),AD1752
),"")</f>
        <v/>
      </c>
      <c r="AG1752" s="5"/>
      <c r="AH1752" s="5"/>
      <c r="AI1752" s="5"/>
      <c r="AJ1752" s="6"/>
      <c r="AK1752" s="6"/>
      <c r="AL1752" s="12" t="str">
        <f t="shared" si="277"/>
        <v/>
      </c>
      <c r="AM1752" s="5"/>
      <c r="AN1752" s="27" t="str">
        <f t="shared" si="278"/>
        <v/>
      </c>
      <c r="AO1752" s="5"/>
      <c r="AP1752" s="5"/>
      <c r="AQ1752" s="6"/>
      <c r="AR1752" s="12" t="str">
        <f t="shared" si="279"/>
        <v/>
      </c>
      <c r="AS1752" s="6"/>
      <c r="AT1752" s="5"/>
      <c r="AU1752" s="53"/>
      <c r="AV1752" s="53"/>
      <c r="AW1752" s="54"/>
      <c r="AX1752" s="15" t="str">
        <f t="shared" si="280"/>
        <v/>
      </c>
      <c r="AY1752" s="5"/>
      <c r="AZ1752" s="27" t="str">
        <f>IFERROR(VLOOKUP(AY1752,vlookup!A$2:I$331,2,FALSE),"")</f>
        <v/>
      </c>
      <c r="BA1752" s="27" t="str">
        <f>IFERROR(VLOOKUP(AY1752,vlookup!A$2:I$331,3,FALSE),"")</f>
        <v/>
      </c>
      <c r="BB1752" s="5"/>
      <c r="BC1752" s="27" t="str">
        <f>IFERROR(VLOOKUP(BB1752,vlookup!D$2:E$331,2,FALSE),"")</f>
        <v/>
      </c>
      <c r="BD1752" s="5"/>
      <c r="BE1752" s="27" t="str">
        <f t="shared" si="281"/>
        <v/>
      </c>
      <c r="BF1752" s="27" t="str">
        <f>IFERROR(VLOOKUP(BE1752,vlookup!G$2:I$331,2,FALSE),"")</f>
        <v/>
      </c>
      <c r="BG1752" s="27" t="str">
        <f>IFERROR(VLOOKUP(BE1752,vlookup!G$2:I$331,3,FALSE),"")</f>
        <v/>
      </c>
      <c r="BH1752" s="5"/>
      <c r="BI1752" s="6"/>
      <c r="BJ1752" s="6"/>
      <c r="BK1752" s="6"/>
      <c r="BL1752" s="6"/>
    </row>
    <row r="1753" spans="1:64">
      <c r="A1753" s="4"/>
      <c r="B1753" s="5"/>
      <c r="C1753" s="27" t="str">
        <f>IFERROR(VLOOKUP(B1753,vlookup!A$2:I$331,2,FALSE),"")</f>
        <v/>
      </c>
      <c r="D1753" s="27" t="str">
        <f>IFERROR(VLOOKUP(B1753,vlookup!A$2:I$331,3,FALSE),"")</f>
        <v/>
      </c>
      <c r="E1753" s="5"/>
      <c r="F1753" s="27" t="str">
        <f>IFERROR(VLOOKUP(E1753,vlookup!D$2:E$331,2,FALSE),"")</f>
        <v/>
      </c>
      <c r="G1753" s="5"/>
      <c r="H1753" s="27" t="str">
        <f t="shared" si="272"/>
        <v/>
      </c>
      <c r="I1753" s="27" t="str">
        <f>IFERROR(VLOOKUP(H1753,vlookup!G$2:I$331,2,FALSE),"")</f>
        <v/>
      </c>
      <c r="J1753" s="27" t="str">
        <f>IFERROR(VLOOKUP(H1753,vlookup!G$2:I$331,3,FALSE),"")</f>
        <v/>
      </c>
      <c r="K1753" s="5"/>
      <c r="L1753" s="6"/>
      <c r="M1753" s="6"/>
      <c r="N1753" s="6"/>
      <c r="O1753" s="6"/>
      <c r="P1753" s="6"/>
      <c r="Q1753" s="14" t="str">
        <f t="shared" si="273"/>
        <v/>
      </c>
      <c r="R1753" s="5"/>
      <c r="S1753" s="6"/>
      <c r="T1753" s="6"/>
      <c r="U1753" s="5"/>
      <c r="V1753" s="45">
        <f t="shared" si="274"/>
        <v>0</v>
      </c>
      <c r="W1753" s="45">
        <f t="shared" si="275"/>
        <v>0</v>
      </c>
      <c r="X1753" s="45" t="e">
        <f t="shared" si="276"/>
        <v>#VALUE!</v>
      </c>
      <c r="Y1753" s="45">
        <f>IFERROR(VALUE(V1753),VLOOKUP(V1753,DayReplace[],2,0))</f>
        <v>0</v>
      </c>
      <c r="Z1753" s="45">
        <f>IF(V1753=0,1,
IF(OR(AND(COUNTIF(Table12[Normal and Leap Years],X1753),AA1753=3,Y1753=30),
AND(COUNTIF(Table9[MM Year],X1753),COUNTIF(Table13[Always 29-Day Months],AA1753),Y1753=30)),Y1753
-1,Y1753))</f>
        <v>1</v>
      </c>
      <c r="AA1753" s="45">
        <f>IFERROR(VALUE(W1753),VLOOKUP(W1753,MonthReplace[],2,0))</f>
        <v>0</v>
      </c>
      <c r="AB1753" s="45" t="e">
        <f>IF(COUNTIF(Table9[MM Year],X1753),VLOOKUP(AA1753,MonthSerial[],VLOOKUP(X1753,Table9[],3,0)+2,0),DATE(X1753,AA1753,0)-AC1753)</f>
        <v>#VALUE!</v>
      </c>
      <c r="AC1753" s="45" t="e">
        <f>IF(COUNTIF(Table9[MM Year],X1753),
VLOOKUP(X1753,Table9[],5,0),
DATE(X1753,1,0))</f>
        <v>#VALUE!</v>
      </c>
      <c r="AD1753" s="46" t="e">
        <f>IF(AA1753=0,DATE(YEAR(AC1753+1),7,16),
IF(V1753=0,IF(COUNTIF(Table9[MM Year],X1753),AC1753+AB1753+Z1753+15-DAY(AC1753+AB1753+Z1753+15)+16,AC1753+AB1753+Z1753-DAY(AC1753+AB1753+Z1753)+16),
IF(COUNTIF(Table9[MM Year],X1753),
IF(AC1753+AB1753+Z1753&lt;VLOOKUP(X1753,Table9[],7,0),AC1753
+AB1753+Z1753+VLOOKUP(X1753,Table9[],4,0),AC1753+AB1753+Z1753),AC1753
+AB1753+Z1753)))</f>
        <v>#VALUE!</v>
      </c>
      <c r="AE1753" s="42"/>
      <c r="AF1753" s="15" t="str">
        <f>IFERROR(IF(COUNTIF(Table9[MM Year],X1753),
IF(AD1753&lt;VLOOKUP(X1753,Table9[],7,0),AD1753
+VLOOKUP(X1753,Table9[],4,0),AD1753),AD1753
),"")</f>
        <v/>
      </c>
      <c r="AG1753" s="5"/>
      <c r="AH1753" s="5"/>
      <c r="AI1753" s="5"/>
      <c r="AJ1753" s="6"/>
      <c r="AK1753" s="6"/>
      <c r="AL1753" s="12" t="str">
        <f t="shared" si="277"/>
        <v/>
      </c>
      <c r="AM1753" s="5"/>
      <c r="AN1753" s="27" t="str">
        <f t="shared" si="278"/>
        <v/>
      </c>
      <c r="AO1753" s="5"/>
      <c r="AP1753" s="5"/>
      <c r="AQ1753" s="6"/>
      <c r="AR1753" s="12" t="str">
        <f t="shared" si="279"/>
        <v/>
      </c>
      <c r="AS1753" s="6"/>
      <c r="AT1753" s="5"/>
      <c r="AU1753" s="53"/>
      <c r="AV1753" s="53"/>
      <c r="AW1753" s="54"/>
      <c r="AX1753" s="15" t="str">
        <f t="shared" si="280"/>
        <v/>
      </c>
      <c r="AY1753" s="5"/>
      <c r="AZ1753" s="27" t="str">
        <f>IFERROR(VLOOKUP(AY1753,vlookup!A$2:I$331,2,FALSE),"")</f>
        <v/>
      </c>
      <c r="BA1753" s="27" t="str">
        <f>IFERROR(VLOOKUP(AY1753,vlookup!A$2:I$331,3,FALSE),"")</f>
        <v/>
      </c>
      <c r="BB1753" s="5"/>
      <c r="BC1753" s="27" t="str">
        <f>IFERROR(VLOOKUP(BB1753,vlookup!D$2:E$331,2,FALSE),"")</f>
        <v/>
      </c>
      <c r="BD1753" s="5"/>
      <c r="BE1753" s="27" t="str">
        <f t="shared" si="281"/>
        <v/>
      </c>
      <c r="BF1753" s="27" t="str">
        <f>IFERROR(VLOOKUP(BE1753,vlookup!G$2:I$331,2,FALSE),"")</f>
        <v/>
      </c>
      <c r="BG1753" s="27" t="str">
        <f>IFERROR(VLOOKUP(BE1753,vlookup!G$2:I$331,3,FALSE),"")</f>
        <v/>
      </c>
      <c r="BH1753" s="5"/>
      <c r="BI1753" s="6"/>
      <c r="BJ1753" s="6"/>
      <c r="BK1753" s="6"/>
      <c r="BL1753" s="6"/>
    </row>
    <row r="1754" spans="1:64">
      <c r="A1754" s="4"/>
      <c r="B1754" s="5"/>
      <c r="C1754" s="27" t="str">
        <f>IFERROR(VLOOKUP(B1754,vlookup!A$2:I$331,2,FALSE),"")</f>
        <v/>
      </c>
      <c r="D1754" s="27" t="str">
        <f>IFERROR(VLOOKUP(B1754,vlookup!A$2:I$331,3,FALSE),"")</f>
        <v/>
      </c>
      <c r="E1754" s="5"/>
      <c r="F1754" s="27" t="str">
        <f>IFERROR(VLOOKUP(E1754,vlookup!D$2:E$331,2,FALSE),"")</f>
        <v/>
      </c>
      <c r="G1754" s="5"/>
      <c r="H1754" s="27" t="str">
        <f t="shared" si="272"/>
        <v/>
      </c>
      <c r="I1754" s="27" t="str">
        <f>IFERROR(VLOOKUP(H1754,vlookup!G$2:I$331,2,FALSE),"")</f>
        <v/>
      </c>
      <c r="J1754" s="27" t="str">
        <f>IFERROR(VLOOKUP(H1754,vlookup!G$2:I$331,3,FALSE),"")</f>
        <v/>
      </c>
      <c r="K1754" s="5"/>
      <c r="L1754" s="6"/>
      <c r="M1754" s="6"/>
      <c r="N1754" s="6"/>
      <c r="O1754" s="6"/>
      <c r="P1754" s="6"/>
      <c r="Q1754" s="14" t="str">
        <f t="shared" si="273"/>
        <v/>
      </c>
      <c r="R1754" s="5"/>
      <c r="S1754" s="6"/>
      <c r="T1754" s="6"/>
      <c r="U1754" s="5"/>
      <c r="V1754" s="45">
        <f t="shared" si="274"/>
        <v>0</v>
      </c>
      <c r="W1754" s="45">
        <f t="shared" si="275"/>
        <v>0</v>
      </c>
      <c r="X1754" s="45" t="e">
        <f t="shared" si="276"/>
        <v>#VALUE!</v>
      </c>
      <c r="Y1754" s="45">
        <f>IFERROR(VALUE(V1754),VLOOKUP(V1754,DayReplace[],2,0))</f>
        <v>0</v>
      </c>
      <c r="Z1754" s="45">
        <f>IF(V1754=0,1,
IF(OR(AND(COUNTIF(Table12[Normal and Leap Years],X1754),AA1754=3,Y1754=30),
AND(COUNTIF(Table9[MM Year],X1754),COUNTIF(Table13[Always 29-Day Months],AA1754),Y1754=30)),Y1754
-1,Y1754))</f>
        <v>1</v>
      </c>
      <c r="AA1754" s="45">
        <f>IFERROR(VALUE(W1754),VLOOKUP(W1754,MonthReplace[],2,0))</f>
        <v>0</v>
      </c>
      <c r="AB1754" s="45" t="e">
        <f>IF(COUNTIF(Table9[MM Year],X1754),VLOOKUP(AA1754,MonthSerial[],VLOOKUP(X1754,Table9[],3,0)+2,0),DATE(X1754,AA1754,0)-AC1754)</f>
        <v>#VALUE!</v>
      </c>
      <c r="AC1754" s="45" t="e">
        <f>IF(COUNTIF(Table9[MM Year],X1754),
VLOOKUP(X1754,Table9[],5,0),
DATE(X1754,1,0))</f>
        <v>#VALUE!</v>
      </c>
      <c r="AD1754" s="46" t="e">
        <f>IF(AA1754=0,DATE(YEAR(AC1754+1),7,16),
IF(V1754=0,IF(COUNTIF(Table9[MM Year],X1754),AC1754+AB1754+Z1754+15-DAY(AC1754+AB1754+Z1754+15)+16,AC1754+AB1754+Z1754-DAY(AC1754+AB1754+Z1754)+16),
IF(COUNTIF(Table9[MM Year],X1754),
IF(AC1754+AB1754+Z1754&lt;VLOOKUP(X1754,Table9[],7,0),AC1754
+AB1754+Z1754+VLOOKUP(X1754,Table9[],4,0),AC1754+AB1754+Z1754),AC1754
+AB1754+Z1754)))</f>
        <v>#VALUE!</v>
      </c>
      <c r="AE1754" s="42"/>
      <c r="AF1754" s="15" t="str">
        <f>IFERROR(IF(COUNTIF(Table9[MM Year],X1754),
IF(AD1754&lt;VLOOKUP(X1754,Table9[],7,0),AD1754
+VLOOKUP(X1754,Table9[],4,0),AD1754),AD1754
),"")</f>
        <v/>
      </c>
      <c r="AG1754" s="5"/>
      <c r="AH1754" s="5"/>
      <c r="AI1754" s="5"/>
      <c r="AJ1754" s="6"/>
      <c r="AK1754" s="6"/>
      <c r="AL1754" s="12" t="str">
        <f t="shared" si="277"/>
        <v/>
      </c>
      <c r="AM1754" s="5"/>
      <c r="AN1754" s="27" t="str">
        <f t="shared" si="278"/>
        <v/>
      </c>
      <c r="AO1754" s="5"/>
      <c r="AP1754" s="5"/>
      <c r="AQ1754" s="6"/>
      <c r="AR1754" s="12" t="str">
        <f t="shared" si="279"/>
        <v/>
      </c>
      <c r="AS1754" s="6"/>
      <c r="AT1754" s="5"/>
      <c r="AU1754" s="53"/>
      <c r="AV1754" s="53"/>
      <c r="AW1754" s="54"/>
      <c r="AX1754" s="15" t="str">
        <f t="shared" si="280"/>
        <v/>
      </c>
      <c r="AY1754" s="5"/>
      <c r="AZ1754" s="27" t="str">
        <f>IFERROR(VLOOKUP(AY1754,vlookup!A$2:I$331,2,FALSE),"")</f>
        <v/>
      </c>
      <c r="BA1754" s="27" t="str">
        <f>IFERROR(VLOOKUP(AY1754,vlookup!A$2:I$331,3,FALSE),"")</f>
        <v/>
      </c>
      <c r="BB1754" s="5"/>
      <c r="BC1754" s="27" t="str">
        <f>IFERROR(VLOOKUP(BB1754,vlookup!D$2:E$331,2,FALSE),"")</f>
        <v/>
      </c>
      <c r="BD1754" s="5"/>
      <c r="BE1754" s="27" t="str">
        <f t="shared" si="281"/>
        <v/>
      </c>
      <c r="BF1754" s="27" t="str">
        <f>IFERROR(VLOOKUP(BE1754,vlookup!G$2:I$331,2,FALSE),"")</f>
        <v/>
      </c>
      <c r="BG1754" s="27" t="str">
        <f>IFERROR(VLOOKUP(BE1754,vlookup!G$2:I$331,3,FALSE),"")</f>
        <v/>
      </c>
      <c r="BH1754" s="5"/>
      <c r="BI1754" s="6"/>
      <c r="BJ1754" s="6"/>
      <c r="BK1754" s="6"/>
      <c r="BL1754" s="6"/>
    </row>
    <row r="1755" spans="1:64">
      <c r="A1755" s="4"/>
      <c r="B1755" s="5"/>
      <c r="C1755" s="27" t="str">
        <f>IFERROR(VLOOKUP(B1755,vlookup!A$2:I$331,2,FALSE),"")</f>
        <v/>
      </c>
      <c r="D1755" s="27" t="str">
        <f>IFERROR(VLOOKUP(B1755,vlookup!A$2:I$331,3,FALSE),"")</f>
        <v/>
      </c>
      <c r="E1755" s="5"/>
      <c r="F1755" s="27" t="str">
        <f>IFERROR(VLOOKUP(E1755,vlookup!D$2:E$331,2,FALSE),"")</f>
        <v/>
      </c>
      <c r="G1755" s="5"/>
      <c r="H1755" s="27" t="str">
        <f t="shared" si="272"/>
        <v/>
      </c>
      <c r="I1755" s="27" t="str">
        <f>IFERROR(VLOOKUP(H1755,vlookup!G$2:I$331,2,FALSE),"")</f>
        <v/>
      </c>
      <c r="J1755" s="27" t="str">
        <f>IFERROR(VLOOKUP(H1755,vlookup!G$2:I$331,3,FALSE),"")</f>
        <v/>
      </c>
      <c r="K1755" s="5"/>
      <c r="L1755" s="6"/>
      <c r="M1755" s="6"/>
      <c r="N1755" s="6"/>
      <c r="O1755" s="6"/>
      <c r="P1755" s="6"/>
      <c r="Q1755" s="14" t="str">
        <f t="shared" si="273"/>
        <v/>
      </c>
      <c r="R1755" s="5"/>
      <c r="S1755" s="6"/>
      <c r="T1755" s="6"/>
      <c r="U1755" s="5"/>
      <c r="V1755" s="45">
        <f t="shared" si="274"/>
        <v>0</v>
      </c>
      <c r="W1755" s="45">
        <f t="shared" si="275"/>
        <v>0</v>
      </c>
      <c r="X1755" s="45" t="e">
        <f t="shared" si="276"/>
        <v>#VALUE!</v>
      </c>
      <c r="Y1755" s="45">
        <f>IFERROR(VALUE(V1755),VLOOKUP(V1755,DayReplace[],2,0))</f>
        <v>0</v>
      </c>
      <c r="Z1755" s="45">
        <f>IF(V1755=0,1,
IF(OR(AND(COUNTIF(Table12[Normal and Leap Years],X1755),AA1755=3,Y1755=30),
AND(COUNTIF(Table9[MM Year],X1755),COUNTIF(Table13[Always 29-Day Months],AA1755),Y1755=30)),Y1755
-1,Y1755))</f>
        <v>1</v>
      </c>
      <c r="AA1755" s="45">
        <f>IFERROR(VALUE(W1755),VLOOKUP(W1755,MonthReplace[],2,0))</f>
        <v>0</v>
      </c>
      <c r="AB1755" s="45" t="e">
        <f>IF(COUNTIF(Table9[MM Year],X1755),VLOOKUP(AA1755,MonthSerial[],VLOOKUP(X1755,Table9[],3,0)+2,0),DATE(X1755,AA1755,0)-AC1755)</f>
        <v>#VALUE!</v>
      </c>
      <c r="AC1755" s="45" t="e">
        <f>IF(COUNTIF(Table9[MM Year],X1755),
VLOOKUP(X1755,Table9[],5,0),
DATE(X1755,1,0))</f>
        <v>#VALUE!</v>
      </c>
      <c r="AD1755" s="46" t="e">
        <f>IF(AA1755=0,DATE(YEAR(AC1755+1),7,16),
IF(V1755=0,IF(COUNTIF(Table9[MM Year],X1755),AC1755+AB1755+Z1755+15-DAY(AC1755+AB1755+Z1755+15)+16,AC1755+AB1755+Z1755-DAY(AC1755+AB1755+Z1755)+16),
IF(COUNTIF(Table9[MM Year],X1755),
IF(AC1755+AB1755+Z1755&lt;VLOOKUP(X1755,Table9[],7,0),AC1755
+AB1755+Z1755+VLOOKUP(X1755,Table9[],4,0),AC1755+AB1755+Z1755),AC1755
+AB1755+Z1755)))</f>
        <v>#VALUE!</v>
      </c>
      <c r="AE1755" s="42"/>
      <c r="AF1755" s="15" t="str">
        <f>IFERROR(IF(COUNTIF(Table9[MM Year],X1755),
IF(AD1755&lt;VLOOKUP(X1755,Table9[],7,0),AD1755
+VLOOKUP(X1755,Table9[],4,0),AD1755),AD1755
),"")</f>
        <v/>
      </c>
      <c r="AG1755" s="5"/>
      <c r="AH1755" s="5"/>
      <c r="AI1755" s="5"/>
      <c r="AJ1755" s="6"/>
      <c r="AK1755" s="6"/>
      <c r="AL1755" s="12" t="str">
        <f t="shared" si="277"/>
        <v/>
      </c>
      <c r="AM1755" s="5"/>
      <c r="AN1755" s="27" t="str">
        <f t="shared" si="278"/>
        <v/>
      </c>
      <c r="AO1755" s="5"/>
      <c r="AP1755" s="5"/>
      <c r="AQ1755" s="6"/>
      <c r="AR1755" s="12" t="str">
        <f t="shared" si="279"/>
        <v/>
      </c>
      <c r="AS1755" s="6"/>
      <c r="AT1755" s="5"/>
      <c r="AU1755" s="53"/>
      <c r="AV1755" s="53"/>
      <c r="AW1755" s="54"/>
      <c r="AX1755" s="15" t="str">
        <f t="shared" si="280"/>
        <v/>
      </c>
      <c r="AY1755" s="5"/>
      <c r="AZ1755" s="27" t="str">
        <f>IFERROR(VLOOKUP(AY1755,vlookup!A$2:I$331,2,FALSE),"")</f>
        <v/>
      </c>
      <c r="BA1755" s="27" t="str">
        <f>IFERROR(VLOOKUP(AY1755,vlookup!A$2:I$331,3,FALSE),"")</f>
        <v/>
      </c>
      <c r="BB1755" s="5"/>
      <c r="BC1755" s="27" t="str">
        <f>IFERROR(VLOOKUP(BB1755,vlookup!D$2:E$331,2,FALSE),"")</f>
        <v/>
      </c>
      <c r="BD1755" s="5"/>
      <c r="BE1755" s="27" t="str">
        <f t="shared" si="281"/>
        <v/>
      </c>
      <c r="BF1755" s="27" t="str">
        <f>IFERROR(VLOOKUP(BE1755,vlookup!G$2:I$331,2,FALSE),"")</f>
        <v/>
      </c>
      <c r="BG1755" s="27" t="str">
        <f>IFERROR(VLOOKUP(BE1755,vlookup!G$2:I$331,3,FALSE),"")</f>
        <v/>
      </c>
      <c r="BH1755" s="5"/>
      <c r="BI1755" s="6"/>
      <c r="BJ1755" s="6"/>
      <c r="BK1755" s="6"/>
      <c r="BL1755" s="6"/>
    </row>
    <row r="1756" spans="1:64">
      <c r="A1756" s="4"/>
      <c r="B1756" s="5"/>
      <c r="C1756" s="27" t="str">
        <f>IFERROR(VLOOKUP(B1756,vlookup!A$2:I$331,2,FALSE),"")</f>
        <v/>
      </c>
      <c r="D1756" s="27" t="str">
        <f>IFERROR(VLOOKUP(B1756,vlookup!A$2:I$331,3,FALSE),"")</f>
        <v/>
      </c>
      <c r="E1756" s="5"/>
      <c r="F1756" s="27" t="str">
        <f>IFERROR(VLOOKUP(E1756,vlookup!D$2:E$331,2,FALSE),"")</f>
        <v/>
      </c>
      <c r="G1756" s="5"/>
      <c r="H1756" s="27" t="str">
        <f t="shared" si="272"/>
        <v/>
      </c>
      <c r="I1756" s="27" t="str">
        <f>IFERROR(VLOOKUP(H1756,vlookup!G$2:I$331,2,FALSE),"")</f>
        <v/>
      </c>
      <c r="J1756" s="27" t="str">
        <f>IFERROR(VLOOKUP(H1756,vlookup!G$2:I$331,3,FALSE),"")</f>
        <v/>
      </c>
      <c r="K1756" s="5"/>
      <c r="L1756" s="6"/>
      <c r="M1756" s="6"/>
      <c r="N1756" s="6"/>
      <c r="O1756" s="6"/>
      <c r="P1756" s="6"/>
      <c r="Q1756" s="14" t="str">
        <f t="shared" si="273"/>
        <v/>
      </c>
      <c r="R1756" s="5"/>
      <c r="S1756" s="6"/>
      <c r="T1756" s="6"/>
      <c r="U1756" s="5"/>
      <c r="V1756" s="45">
        <f t="shared" si="274"/>
        <v>0</v>
      </c>
      <c r="W1756" s="45">
        <f t="shared" si="275"/>
        <v>0</v>
      </c>
      <c r="X1756" s="45" t="e">
        <f t="shared" si="276"/>
        <v>#VALUE!</v>
      </c>
      <c r="Y1756" s="45">
        <f>IFERROR(VALUE(V1756),VLOOKUP(V1756,DayReplace[],2,0))</f>
        <v>0</v>
      </c>
      <c r="Z1756" s="45">
        <f>IF(V1756=0,1,
IF(OR(AND(COUNTIF(Table12[Normal and Leap Years],X1756),AA1756=3,Y1756=30),
AND(COUNTIF(Table9[MM Year],X1756),COUNTIF(Table13[Always 29-Day Months],AA1756),Y1756=30)),Y1756
-1,Y1756))</f>
        <v>1</v>
      </c>
      <c r="AA1756" s="45">
        <f>IFERROR(VALUE(W1756),VLOOKUP(W1756,MonthReplace[],2,0))</f>
        <v>0</v>
      </c>
      <c r="AB1756" s="45" t="e">
        <f>IF(COUNTIF(Table9[MM Year],X1756),VLOOKUP(AA1756,MonthSerial[],VLOOKUP(X1756,Table9[],3,0)+2,0),DATE(X1756,AA1756,0)-AC1756)</f>
        <v>#VALUE!</v>
      </c>
      <c r="AC1756" s="45" t="e">
        <f>IF(COUNTIF(Table9[MM Year],X1756),
VLOOKUP(X1756,Table9[],5,0),
DATE(X1756,1,0))</f>
        <v>#VALUE!</v>
      </c>
      <c r="AD1756" s="46" t="e">
        <f>IF(AA1756=0,DATE(YEAR(AC1756+1),7,16),
IF(V1756=0,IF(COUNTIF(Table9[MM Year],X1756),AC1756+AB1756+Z1756+15-DAY(AC1756+AB1756+Z1756+15)+16,AC1756+AB1756+Z1756-DAY(AC1756+AB1756+Z1756)+16),
IF(COUNTIF(Table9[MM Year],X1756),
IF(AC1756+AB1756+Z1756&lt;VLOOKUP(X1756,Table9[],7,0),AC1756
+AB1756+Z1756+VLOOKUP(X1756,Table9[],4,0),AC1756+AB1756+Z1756),AC1756
+AB1756+Z1756)))</f>
        <v>#VALUE!</v>
      </c>
      <c r="AE1756" s="42"/>
      <c r="AF1756" s="15" t="str">
        <f>IFERROR(IF(COUNTIF(Table9[MM Year],X1756),
IF(AD1756&lt;VLOOKUP(X1756,Table9[],7,0),AD1756
+VLOOKUP(X1756,Table9[],4,0),AD1756),AD1756
),"")</f>
        <v/>
      </c>
      <c r="AG1756" s="5"/>
      <c r="AH1756" s="5"/>
      <c r="AI1756" s="5"/>
      <c r="AJ1756" s="6"/>
      <c r="AK1756" s="6"/>
      <c r="AL1756" s="12" t="str">
        <f t="shared" si="277"/>
        <v/>
      </c>
      <c r="AM1756" s="5"/>
      <c r="AN1756" s="27" t="str">
        <f t="shared" si="278"/>
        <v/>
      </c>
      <c r="AO1756" s="5"/>
      <c r="AP1756" s="5"/>
      <c r="AQ1756" s="6"/>
      <c r="AR1756" s="12" t="str">
        <f t="shared" si="279"/>
        <v/>
      </c>
      <c r="AS1756" s="6"/>
      <c r="AT1756" s="5"/>
      <c r="AU1756" s="53"/>
      <c r="AV1756" s="53"/>
      <c r="AW1756" s="54"/>
      <c r="AX1756" s="15" t="str">
        <f t="shared" si="280"/>
        <v/>
      </c>
      <c r="AY1756" s="5"/>
      <c r="AZ1756" s="27" t="str">
        <f>IFERROR(VLOOKUP(AY1756,vlookup!A$2:I$331,2,FALSE),"")</f>
        <v/>
      </c>
      <c r="BA1756" s="27" t="str">
        <f>IFERROR(VLOOKUP(AY1756,vlookup!A$2:I$331,3,FALSE),"")</f>
        <v/>
      </c>
      <c r="BB1756" s="5"/>
      <c r="BC1756" s="27" t="str">
        <f>IFERROR(VLOOKUP(BB1756,vlookup!D$2:E$331,2,FALSE),"")</f>
        <v/>
      </c>
      <c r="BD1756" s="5"/>
      <c r="BE1756" s="27" t="str">
        <f t="shared" si="281"/>
        <v/>
      </c>
      <c r="BF1756" s="27" t="str">
        <f>IFERROR(VLOOKUP(BE1756,vlookup!G$2:I$331,2,FALSE),"")</f>
        <v/>
      </c>
      <c r="BG1756" s="27" t="str">
        <f>IFERROR(VLOOKUP(BE1756,vlookup!G$2:I$331,3,FALSE),"")</f>
        <v/>
      </c>
      <c r="BH1756" s="5"/>
      <c r="BI1756" s="6"/>
      <c r="BJ1756" s="6"/>
      <c r="BK1756" s="6"/>
      <c r="BL1756" s="6"/>
    </row>
    <row r="1757" spans="1:64">
      <c r="A1757" s="4"/>
      <c r="B1757" s="5"/>
      <c r="C1757" s="27" t="str">
        <f>IFERROR(VLOOKUP(B1757,vlookup!A$2:I$331,2,FALSE),"")</f>
        <v/>
      </c>
      <c r="D1757" s="27" t="str">
        <f>IFERROR(VLOOKUP(B1757,vlookup!A$2:I$331,3,FALSE),"")</f>
        <v/>
      </c>
      <c r="E1757" s="5"/>
      <c r="F1757" s="27" t="str">
        <f>IFERROR(VLOOKUP(E1757,vlookup!D$2:E$331,2,FALSE),"")</f>
        <v/>
      </c>
      <c r="G1757" s="5"/>
      <c r="H1757" s="27" t="str">
        <f t="shared" si="272"/>
        <v/>
      </c>
      <c r="I1757" s="27" t="str">
        <f>IFERROR(VLOOKUP(H1757,vlookup!G$2:I$331,2,FALSE),"")</f>
        <v/>
      </c>
      <c r="J1757" s="27" t="str">
        <f>IFERROR(VLOOKUP(H1757,vlookup!G$2:I$331,3,FALSE),"")</f>
        <v/>
      </c>
      <c r="K1757" s="5"/>
      <c r="L1757" s="6"/>
      <c r="M1757" s="6"/>
      <c r="N1757" s="6"/>
      <c r="O1757" s="6"/>
      <c r="P1757" s="6"/>
      <c r="Q1757" s="14" t="str">
        <f t="shared" si="273"/>
        <v/>
      </c>
      <c r="R1757" s="5"/>
      <c r="S1757" s="6"/>
      <c r="T1757" s="6"/>
      <c r="U1757" s="5"/>
      <c r="V1757" s="45">
        <f t="shared" si="274"/>
        <v>0</v>
      </c>
      <c r="W1757" s="45">
        <f t="shared" si="275"/>
        <v>0</v>
      </c>
      <c r="X1757" s="45" t="e">
        <f t="shared" si="276"/>
        <v>#VALUE!</v>
      </c>
      <c r="Y1757" s="45">
        <f>IFERROR(VALUE(V1757),VLOOKUP(V1757,DayReplace[],2,0))</f>
        <v>0</v>
      </c>
      <c r="Z1757" s="45">
        <f>IF(V1757=0,1,
IF(OR(AND(COUNTIF(Table12[Normal and Leap Years],X1757),AA1757=3,Y1757=30),
AND(COUNTIF(Table9[MM Year],X1757),COUNTIF(Table13[Always 29-Day Months],AA1757),Y1757=30)),Y1757
-1,Y1757))</f>
        <v>1</v>
      </c>
      <c r="AA1757" s="45">
        <f>IFERROR(VALUE(W1757),VLOOKUP(W1757,MonthReplace[],2,0))</f>
        <v>0</v>
      </c>
      <c r="AB1757" s="45" t="e">
        <f>IF(COUNTIF(Table9[MM Year],X1757),VLOOKUP(AA1757,MonthSerial[],VLOOKUP(X1757,Table9[],3,0)+2,0),DATE(X1757,AA1757,0)-AC1757)</f>
        <v>#VALUE!</v>
      </c>
      <c r="AC1757" s="45" t="e">
        <f>IF(COUNTIF(Table9[MM Year],X1757),
VLOOKUP(X1757,Table9[],5,0),
DATE(X1757,1,0))</f>
        <v>#VALUE!</v>
      </c>
      <c r="AD1757" s="46" t="e">
        <f>IF(AA1757=0,DATE(YEAR(AC1757+1),7,16),
IF(V1757=0,IF(COUNTIF(Table9[MM Year],X1757),AC1757+AB1757+Z1757+15-DAY(AC1757+AB1757+Z1757+15)+16,AC1757+AB1757+Z1757-DAY(AC1757+AB1757+Z1757)+16),
IF(COUNTIF(Table9[MM Year],X1757),
IF(AC1757+AB1757+Z1757&lt;VLOOKUP(X1757,Table9[],7,0),AC1757
+AB1757+Z1757+VLOOKUP(X1757,Table9[],4,0),AC1757+AB1757+Z1757),AC1757
+AB1757+Z1757)))</f>
        <v>#VALUE!</v>
      </c>
      <c r="AE1757" s="42"/>
      <c r="AF1757" s="15" t="str">
        <f>IFERROR(IF(COUNTIF(Table9[MM Year],X1757),
IF(AD1757&lt;VLOOKUP(X1757,Table9[],7,0),AD1757
+VLOOKUP(X1757,Table9[],4,0),AD1757),AD1757
),"")</f>
        <v/>
      </c>
      <c r="AG1757" s="5"/>
      <c r="AH1757" s="5"/>
      <c r="AI1757" s="5"/>
      <c r="AJ1757" s="6"/>
      <c r="AK1757" s="6"/>
      <c r="AL1757" s="12" t="str">
        <f t="shared" si="277"/>
        <v/>
      </c>
      <c r="AM1757" s="5"/>
      <c r="AN1757" s="27" t="str">
        <f t="shared" si="278"/>
        <v/>
      </c>
      <c r="AO1757" s="5"/>
      <c r="AP1757" s="5"/>
      <c r="AQ1757" s="6"/>
      <c r="AR1757" s="12" t="str">
        <f t="shared" si="279"/>
        <v/>
      </c>
      <c r="AS1757" s="6"/>
      <c r="AT1757" s="5"/>
      <c r="AU1757" s="53"/>
      <c r="AV1757" s="53"/>
      <c r="AW1757" s="54"/>
      <c r="AX1757" s="15" t="str">
        <f t="shared" si="280"/>
        <v/>
      </c>
      <c r="AY1757" s="5"/>
      <c r="AZ1757" s="27" t="str">
        <f>IFERROR(VLOOKUP(AY1757,vlookup!A$2:I$331,2,FALSE),"")</f>
        <v/>
      </c>
      <c r="BA1757" s="27" t="str">
        <f>IFERROR(VLOOKUP(AY1757,vlookup!A$2:I$331,3,FALSE),"")</f>
        <v/>
      </c>
      <c r="BB1757" s="5"/>
      <c r="BC1757" s="27" t="str">
        <f>IFERROR(VLOOKUP(BB1757,vlookup!D$2:E$331,2,FALSE),"")</f>
        <v/>
      </c>
      <c r="BD1757" s="5"/>
      <c r="BE1757" s="27" t="str">
        <f t="shared" si="281"/>
        <v/>
      </c>
      <c r="BF1757" s="27" t="str">
        <f>IFERROR(VLOOKUP(BE1757,vlookup!G$2:I$331,2,FALSE),"")</f>
        <v/>
      </c>
      <c r="BG1757" s="27" t="str">
        <f>IFERROR(VLOOKUP(BE1757,vlookup!G$2:I$331,3,FALSE),"")</f>
        <v/>
      </c>
      <c r="BH1757" s="5"/>
      <c r="BI1757" s="6"/>
      <c r="BJ1757" s="6"/>
      <c r="BK1757" s="6"/>
      <c r="BL1757" s="6"/>
    </row>
    <row r="1758" spans="1:64">
      <c r="A1758" s="4"/>
      <c r="B1758" s="5"/>
      <c r="C1758" s="27" t="str">
        <f>IFERROR(VLOOKUP(B1758,vlookup!A$2:I$331,2,FALSE),"")</f>
        <v/>
      </c>
      <c r="D1758" s="27" t="str">
        <f>IFERROR(VLOOKUP(B1758,vlookup!A$2:I$331,3,FALSE),"")</f>
        <v/>
      </c>
      <c r="E1758" s="5"/>
      <c r="F1758" s="27" t="str">
        <f>IFERROR(VLOOKUP(E1758,vlookup!D$2:E$331,2,FALSE),"")</f>
        <v/>
      </c>
      <c r="G1758" s="5"/>
      <c r="H1758" s="27" t="str">
        <f t="shared" si="272"/>
        <v/>
      </c>
      <c r="I1758" s="27" t="str">
        <f>IFERROR(VLOOKUP(H1758,vlookup!G$2:I$331,2,FALSE),"")</f>
        <v/>
      </c>
      <c r="J1758" s="27" t="str">
        <f>IFERROR(VLOOKUP(H1758,vlookup!G$2:I$331,3,FALSE),"")</f>
        <v/>
      </c>
      <c r="K1758" s="5"/>
      <c r="L1758" s="6"/>
      <c r="M1758" s="6"/>
      <c r="N1758" s="6"/>
      <c r="O1758" s="6"/>
      <c r="P1758" s="6"/>
      <c r="Q1758" s="14" t="str">
        <f t="shared" si="273"/>
        <v/>
      </c>
      <c r="R1758" s="5"/>
      <c r="S1758" s="6"/>
      <c r="T1758" s="6"/>
      <c r="U1758" s="5"/>
      <c r="V1758" s="45">
        <f t="shared" si="274"/>
        <v>0</v>
      </c>
      <c r="W1758" s="45">
        <f t="shared" si="275"/>
        <v>0</v>
      </c>
      <c r="X1758" s="45" t="e">
        <f t="shared" si="276"/>
        <v>#VALUE!</v>
      </c>
      <c r="Y1758" s="45">
        <f>IFERROR(VALUE(V1758),VLOOKUP(V1758,DayReplace[],2,0))</f>
        <v>0</v>
      </c>
      <c r="Z1758" s="45">
        <f>IF(V1758=0,1,
IF(OR(AND(COUNTIF(Table12[Normal and Leap Years],X1758),AA1758=3,Y1758=30),
AND(COUNTIF(Table9[MM Year],X1758),COUNTIF(Table13[Always 29-Day Months],AA1758),Y1758=30)),Y1758
-1,Y1758))</f>
        <v>1</v>
      </c>
      <c r="AA1758" s="45">
        <f>IFERROR(VALUE(W1758),VLOOKUP(W1758,MonthReplace[],2,0))</f>
        <v>0</v>
      </c>
      <c r="AB1758" s="45" t="e">
        <f>IF(COUNTIF(Table9[MM Year],X1758),VLOOKUP(AA1758,MonthSerial[],VLOOKUP(X1758,Table9[],3,0)+2,0),DATE(X1758,AA1758,0)-AC1758)</f>
        <v>#VALUE!</v>
      </c>
      <c r="AC1758" s="45" t="e">
        <f>IF(COUNTIF(Table9[MM Year],X1758),
VLOOKUP(X1758,Table9[],5,0),
DATE(X1758,1,0))</f>
        <v>#VALUE!</v>
      </c>
      <c r="AD1758" s="46" t="e">
        <f>IF(AA1758=0,DATE(YEAR(AC1758+1),7,16),
IF(V1758=0,IF(COUNTIF(Table9[MM Year],X1758),AC1758+AB1758+Z1758+15-DAY(AC1758+AB1758+Z1758+15)+16,AC1758+AB1758+Z1758-DAY(AC1758+AB1758+Z1758)+16),
IF(COUNTIF(Table9[MM Year],X1758),
IF(AC1758+AB1758+Z1758&lt;VLOOKUP(X1758,Table9[],7,0),AC1758
+AB1758+Z1758+VLOOKUP(X1758,Table9[],4,0),AC1758+AB1758+Z1758),AC1758
+AB1758+Z1758)))</f>
        <v>#VALUE!</v>
      </c>
      <c r="AE1758" s="42"/>
      <c r="AF1758" s="15" t="str">
        <f>IFERROR(IF(COUNTIF(Table9[MM Year],X1758),
IF(AD1758&lt;VLOOKUP(X1758,Table9[],7,0),AD1758
+VLOOKUP(X1758,Table9[],4,0),AD1758),AD1758
),"")</f>
        <v/>
      </c>
      <c r="AG1758" s="5"/>
      <c r="AH1758" s="5"/>
      <c r="AI1758" s="5"/>
      <c r="AJ1758" s="6"/>
      <c r="AK1758" s="6"/>
      <c r="AL1758" s="12" t="str">
        <f t="shared" si="277"/>
        <v/>
      </c>
      <c r="AM1758" s="5"/>
      <c r="AN1758" s="27" t="str">
        <f t="shared" si="278"/>
        <v/>
      </c>
      <c r="AO1758" s="5"/>
      <c r="AP1758" s="5"/>
      <c r="AQ1758" s="6"/>
      <c r="AR1758" s="12" t="str">
        <f t="shared" si="279"/>
        <v/>
      </c>
      <c r="AS1758" s="6"/>
      <c r="AT1758" s="5"/>
      <c r="AU1758" s="53"/>
      <c r="AV1758" s="53"/>
      <c r="AW1758" s="54"/>
      <c r="AX1758" s="15" t="str">
        <f t="shared" si="280"/>
        <v/>
      </c>
      <c r="AY1758" s="5"/>
      <c r="AZ1758" s="27" t="str">
        <f>IFERROR(VLOOKUP(AY1758,vlookup!A$2:I$331,2,FALSE),"")</f>
        <v/>
      </c>
      <c r="BA1758" s="27" t="str">
        <f>IFERROR(VLOOKUP(AY1758,vlookup!A$2:I$331,3,FALSE),"")</f>
        <v/>
      </c>
      <c r="BB1758" s="5"/>
      <c r="BC1758" s="27" t="str">
        <f>IFERROR(VLOOKUP(BB1758,vlookup!D$2:E$331,2,FALSE),"")</f>
        <v/>
      </c>
      <c r="BD1758" s="5"/>
      <c r="BE1758" s="27" t="str">
        <f t="shared" si="281"/>
        <v/>
      </c>
      <c r="BF1758" s="27" t="str">
        <f>IFERROR(VLOOKUP(BE1758,vlookup!G$2:I$331,2,FALSE),"")</f>
        <v/>
      </c>
      <c r="BG1758" s="27" t="str">
        <f>IFERROR(VLOOKUP(BE1758,vlookup!G$2:I$331,3,FALSE),"")</f>
        <v/>
      </c>
      <c r="BH1758" s="5"/>
      <c r="BI1758" s="6"/>
      <c r="BJ1758" s="6"/>
      <c r="BK1758" s="6"/>
      <c r="BL1758" s="6"/>
    </row>
    <row r="1759" spans="1:64">
      <c r="A1759" s="4"/>
      <c r="B1759" s="5"/>
      <c r="C1759" s="27" t="str">
        <f>IFERROR(VLOOKUP(B1759,vlookup!A$2:I$331,2,FALSE),"")</f>
        <v/>
      </c>
      <c r="D1759" s="27" t="str">
        <f>IFERROR(VLOOKUP(B1759,vlookup!A$2:I$331,3,FALSE),"")</f>
        <v/>
      </c>
      <c r="E1759" s="5"/>
      <c r="F1759" s="27" t="str">
        <f>IFERROR(VLOOKUP(E1759,vlookup!D$2:E$331,2,FALSE),"")</f>
        <v/>
      </c>
      <c r="G1759" s="5"/>
      <c r="H1759" s="27" t="str">
        <f t="shared" si="272"/>
        <v/>
      </c>
      <c r="I1759" s="27" t="str">
        <f>IFERROR(VLOOKUP(H1759,vlookup!G$2:I$331,2,FALSE),"")</f>
        <v/>
      </c>
      <c r="J1759" s="27" t="str">
        <f>IFERROR(VLOOKUP(H1759,vlookup!G$2:I$331,3,FALSE),"")</f>
        <v/>
      </c>
      <c r="K1759" s="5"/>
      <c r="L1759" s="6"/>
      <c r="M1759" s="6"/>
      <c r="N1759" s="6"/>
      <c r="O1759" s="6"/>
      <c r="P1759" s="6"/>
      <c r="Q1759" s="14" t="str">
        <f t="shared" si="273"/>
        <v/>
      </c>
      <c r="R1759" s="5"/>
      <c r="S1759" s="6"/>
      <c r="T1759" s="6"/>
      <c r="U1759" s="5"/>
      <c r="V1759" s="45">
        <f t="shared" si="274"/>
        <v>0</v>
      </c>
      <c r="W1759" s="45">
        <f t="shared" si="275"/>
        <v>0</v>
      </c>
      <c r="X1759" s="45" t="e">
        <f t="shared" si="276"/>
        <v>#VALUE!</v>
      </c>
      <c r="Y1759" s="45">
        <f>IFERROR(VALUE(V1759),VLOOKUP(V1759,DayReplace[],2,0))</f>
        <v>0</v>
      </c>
      <c r="Z1759" s="45">
        <f>IF(V1759=0,1,
IF(OR(AND(COUNTIF(Table12[Normal and Leap Years],X1759),AA1759=3,Y1759=30),
AND(COUNTIF(Table9[MM Year],X1759),COUNTIF(Table13[Always 29-Day Months],AA1759),Y1759=30)),Y1759
-1,Y1759))</f>
        <v>1</v>
      </c>
      <c r="AA1759" s="45">
        <f>IFERROR(VALUE(W1759),VLOOKUP(W1759,MonthReplace[],2,0))</f>
        <v>0</v>
      </c>
      <c r="AB1759" s="45" t="e">
        <f>IF(COUNTIF(Table9[MM Year],X1759),VLOOKUP(AA1759,MonthSerial[],VLOOKUP(X1759,Table9[],3,0)+2,0),DATE(X1759,AA1759,0)-AC1759)</f>
        <v>#VALUE!</v>
      </c>
      <c r="AC1759" s="45" t="e">
        <f>IF(COUNTIF(Table9[MM Year],X1759),
VLOOKUP(X1759,Table9[],5,0),
DATE(X1759,1,0))</f>
        <v>#VALUE!</v>
      </c>
      <c r="AD1759" s="46" t="e">
        <f>IF(AA1759=0,DATE(YEAR(AC1759+1),7,16),
IF(V1759=0,IF(COUNTIF(Table9[MM Year],X1759),AC1759+AB1759+Z1759+15-DAY(AC1759+AB1759+Z1759+15)+16,AC1759+AB1759+Z1759-DAY(AC1759+AB1759+Z1759)+16),
IF(COUNTIF(Table9[MM Year],X1759),
IF(AC1759+AB1759+Z1759&lt;VLOOKUP(X1759,Table9[],7,0),AC1759
+AB1759+Z1759+VLOOKUP(X1759,Table9[],4,0),AC1759+AB1759+Z1759),AC1759
+AB1759+Z1759)))</f>
        <v>#VALUE!</v>
      </c>
      <c r="AE1759" s="42"/>
      <c r="AF1759" s="15" t="str">
        <f>IFERROR(IF(COUNTIF(Table9[MM Year],X1759),
IF(AD1759&lt;VLOOKUP(X1759,Table9[],7,0),AD1759
+VLOOKUP(X1759,Table9[],4,0),AD1759),AD1759
),"")</f>
        <v/>
      </c>
      <c r="AG1759" s="5"/>
      <c r="AH1759" s="5"/>
      <c r="AI1759" s="5"/>
      <c r="AJ1759" s="6"/>
      <c r="AK1759" s="6"/>
      <c r="AL1759" s="12" t="str">
        <f t="shared" si="277"/>
        <v/>
      </c>
      <c r="AM1759" s="5"/>
      <c r="AN1759" s="27" t="str">
        <f t="shared" si="278"/>
        <v/>
      </c>
      <c r="AO1759" s="5"/>
      <c r="AP1759" s="5"/>
      <c r="AQ1759" s="6"/>
      <c r="AR1759" s="12" t="str">
        <f t="shared" si="279"/>
        <v/>
      </c>
      <c r="AS1759" s="6"/>
      <c r="AT1759" s="5"/>
      <c r="AU1759" s="53"/>
      <c r="AV1759" s="53"/>
      <c r="AW1759" s="54"/>
      <c r="AX1759" s="15" t="str">
        <f t="shared" si="280"/>
        <v/>
      </c>
      <c r="AY1759" s="5"/>
      <c r="AZ1759" s="27" t="str">
        <f>IFERROR(VLOOKUP(AY1759,vlookup!A$2:I$331,2,FALSE),"")</f>
        <v/>
      </c>
      <c r="BA1759" s="27" t="str">
        <f>IFERROR(VLOOKUP(AY1759,vlookup!A$2:I$331,3,FALSE),"")</f>
        <v/>
      </c>
      <c r="BB1759" s="5"/>
      <c r="BC1759" s="27" t="str">
        <f>IFERROR(VLOOKUP(BB1759,vlookup!D$2:E$331,2,FALSE),"")</f>
        <v/>
      </c>
      <c r="BD1759" s="5"/>
      <c r="BE1759" s="27" t="str">
        <f t="shared" si="281"/>
        <v/>
      </c>
      <c r="BF1759" s="27" t="str">
        <f>IFERROR(VLOOKUP(BE1759,vlookup!G$2:I$331,2,FALSE),"")</f>
        <v/>
      </c>
      <c r="BG1759" s="27" t="str">
        <f>IFERROR(VLOOKUP(BE1759,vlookup!G$2:I$331,3,FALSE),"")</f>
        <v/>
      </c>
      <c r="BH1759" s="5"/>
      <c r="BI1759" s="6"/>
      <c r="BJ1759" s="6"/>
      <c r="BK1759" s="6"/>
      <c r="BL1759" s="6"/>
    </row>
    <row r="1760" spans="1:64">
      <c r="A1760" s="4"/>
      <c r="B1760" s="5"/>
      <c r="C1760" s="27" t="str">
        <f>IFERROR(VLOOKUP(B1760,vlookup!A$2:I$331,2,FALSE),"")</f>
        <v/>
      </c>
      <c r="D1760" s="27" t="str">
        <f>IFERROR(VLOOKUP(B1760,vlookup!A$2:I$331,3,FALSE),"")</f>
        <v/>
      </c>
      <c r="E1760" s="5"/>
      <c r="F1760" s="27" t="str">
        <f>IFERROR(VLOOKUP(E1760,vlookup!D$2:E$331,2,FALSE),"")</f>
        <v/>
      </c>
      <c r="G1760" s="5"/>
      <c r="H1760" s="27" t="str">
        <f t="shared" si="272"/>
        <v/>
      </c>
      <c r="I1760" s="27" t="str">
        <f>IFERROR(VLOOKUP(H1760,vlookup!G$2:I$331,2,FALSE),"")</f>
        <v/>
      </c>
      <c r="J1760" s="27" t="str">
        <f>IFERROR(VLOOKUP(H1760,vlookup!G$2:I$331,3,FALSE),"")</f>
        <v/>
      </c>
      <c r="K1760" s="5"/>
      <c r="L1760" s="6"/>
      <c r="M1760" s="6"/>
      <c r="N1760" s="6"/>
      <c r="O1760" s="6"/>
      <c r="P1760" s="6"/>
      <c r="Q1760" s="14" t="str">
        <f t="shared" si="273"/>
        <v/>
      </c>
      <c r="R1760" s="5"/>
      <c r="S1760" s="6"/>
      <c r="T1760" s="6"/>
      <c r="U1760" s="5"/>
      <c r="V1760" s="45">
        <f t="shared" si="274"/>
        <v>0</v>
      </c>
      <c r="W1760" s="45">
        <f t="shared" si="275"/>
        <v>0</v>
      </c>
      <c r="X1760" s="45" t="e">
        <f t="shared" si="276"/>
        <v>#VALUE!</v>
      </c>
      <c r="Y1760" s="45">
        <f>IFERROR(VALUE(V1760),VLOOKUP(V1760,DayReplace[],2,0))</f>
        <v>0</v>
      </c>
      <c r="Z1760" s="45">
        <f>IF(V1760=0,1,
IF(OR(AND(COUNTIF(Table12[Normal and Leap Years],X1760),AA1760=3,Y1760=30),
AND(COUNTIF(Table9[MM Year],X1760),COUNTIF(Table13[Always 29-Day Months],AA1760),Y1760=30)),Y1760
-1,Y1760))</f>
        <v>1</v>
      </c>
      <c r="AA1760" s="45">
        <f>IFERROR(VALUE(W1760),VLOOKUP(W1760,MonthReplace[],2,0))</f>
        <v>0</v>
      </c>
      <c r="AB1760" s="45" t="e">
        <f>IF(COUNTIF(Table9[MM Year],X1760),VLOOKUP(AA1760,MonthSerial[],VLOOKUP(X1760,Table9[],3,0)+2,0),DATE(X1760,AA1760,0)-AC1760)</f>
        <v>#VALUE!</v>
      </c>
      <c r="AC1760" s="45" t="e">
        <f>IF(COUNTIF(Table9[MM Year],X1760),
VLOOKUP(X1760,Table9[],5,0),
DATE(X1760,1,0))</f>
        <v>#VALUE!</v>
      </c>
      <c r="AD1760" s="46" t="e">
        <f>IF(AA1760=0,DATE(YEAR(AC1760+1),7,16),
IF(V1760=0,IF(COUNTIF(Table9[MM Year],X1760),AC1760+AB1760+Z1760+15-DAY(AC1760+AB1760+Z1760+15)+16,AC1760+AB1760+Z1760-DAY(AC1760+AB1760+Z1760)+16),
IF(COUNTIF(Table9[MM Year],X1760),
IF(AC1760+AB1760+Z1760&lt;VLOOKUP(X1760,Table9[],7,0),AC1760
+AB1760+Z1760+VLOOKUP(X1760,Table9[],4,0),AC1760+AB1760+Z1760),AC1760
+AB1760+Z1760)))</f>
        <v>#VALUE!</v>
      </c>
      <c r="AE1760" s="42"/>
      <c r="AF1760" s="15" t="str">
        <f>IFERROR(IF(COUNTIF(Table9[MM Year],X1760),
IF(AD1760&lt;VLOOKUP(X1760,Table9[],7,0),AD1760
+VLOOKUP(X1760,Table9[],4,0),AD1760),AD1760
),"")</f>
        <v/>
      </c>
      <c r="AG1760" s="5"/>
      <c r="AH1760" s="5"/>
      <c r="AI1760" s="5"/>
      <c r="AJ1760" s="6"/>
      <c r="AK1760" s="6"/>
      <c r="AL1760" s="12" t="str">
        <f t="shared" si="277"/>
        <v/>
      </c>
      <c r="AM1760" s="5"/>
      <c r="AN1760" s="27" t="str">
        <f t="shared" si="278"/>
        <v/>
      </c>
      <c r="AO1760" s="5"/>
      <c r="AP1760" s="5"/>
      <c r="AQ1760" s="6"/>
      <c r="AR1760" s="12" t="str">
        <f t="shared" si="279"/>
        <v/>
      </c>
      <c r="AS1760" s="6"/>
      <c r="AT1760" s="5"/>
      <c r="AU1760" s="53"/>
      <c r="AV1760" s="53"/>
      <c r="AW1760" s="54"/>
      <c r="AX1760" s="15" t="str">
        <f t="shared" si="280"/>
        <v/>
      </c>
      <c r="AY1760" s="5"/>
      <c r="AZ1760" s="27" t="str">
        <f>IFERROR(VLOOKUP(AY1760,vlookup!A$2:I$331,2,FALSE),"")</f>
        <v/>
      </c>
      <c r="BA1760" s="27" t="str">
        <f>IFERROR(VLOOKUP(AY1760,vlookup!A$2:I$331,3,FALSE),"")</f>
        <v/>
      </c>
      <c r="BB1760" s="5"/>
      <c r="BC1760" s="27" t="str">
        <f>IFERROR(VLOOKUP(BB1760,vlookup!D$2:E$331,2,FALSE),"")</f>
        <v/>
      </c>
      <c r="BD1760" s="5"/>
      <c r="BE1760" s="27" t="str">
        <f t="shared" si="281"/>
        <v/>
      </c>
      <c r="BF1760" s="27" t="str">
        <f>IFERROR(VLOOKUP(BE1760,vlookup!G$2:I$331,2,FALSE),"")</f>
        <v/>
      </c>
      <c r="BG1760" s="27" t="str">
        <f>IFERROR(VLOOKUP(BE1760,vlookup!G$2:I$331,3,FALSE),"")</f>
        <v/>
      </c>
      <c r="BH1760" s="5"/>
      <c r="BI1760" s="6"/>
      <c r="BJ1760" s="6"/>
      <c r="BK1760" s="6"/>
      <c r="BL1760" s="6"/>
    </row>
    <row r="1761" spans="1:64">
      <c r="A1761" s="4"/>
      <c r="B1761" s="5"/>
      <c r="C1761" s="27" t="str">
        <f>IFERROR(VLOOKUP(B1761,vlookup!A$2:I$331,2,FALSE),"")</f>
        <v/>
      </c>
      <c r="D1761" s="27" t="str">
        <f>IFERROR(VLOOKUP(B1761,vlookup!A$2:I$331,3,FALSE),"")</f>
        <v/>
      </c>
      <c r="E1761" s="5"/>
      <c r="F1761" s="27" t="str">
        <f>IFERROR(VLOOKUP(E1761,vlookup!D$2:E$331,2,FALSE),"")</f>
        <v/>
      </c>
      <c r="G1761" s="5"/>
      <c r="H1761" s="27" t="str">
        <f t="shared" si="272"/>
        <v/>
      </c>
      <c r="I1761" s="27" t="str">
        <f>IFERROR(VLOOKUP(H1761,vlookup!G$2:I$331,2,FALSE),"")</f>
        <v/>
      </c>
      <c r="J1761" s="27" t="str">
        <f>IFERROR(VLOOKUP(H1761,vlookup!G$2:I$331,3,FALSE),"")</f>
        <v/>
      </c>
      <c r="K1761" s="5"/>
      <c r="L1761" s="6"/>
      <c r="M1761" s="6"/>
      <c r="N1761" s="6"/>
      <c r="O1761" s="6"/>
      <c r="P1761" s="6"/>
      <c r="Q1761" s="14" t="str">
        <f t="shared" si="273"/>
        <v/>
      </c>
      <c r="R1761" s="5"/>
      <c r="S1761" s="6"/>
      <c r="T1761" s="6"/>
      <c r="U1761" s="5"/>
      <c r="V1761" s="45">
        <f t="shared" si="274"/>
        <v>0</v>
      </c>
      <c r="W1761" s="45">
        <f t="shared" si="275"/>
        <v>0</v>
      </c>
      <c r="X1761" s="45" t="e">
        <f t="shared" si="276"/>
        <v>#VALUE!</v>
      </c>
      <c r="Y1761" s="45">
        <f>IFERROR(VALUE(V1761),VLOOKUP(V1761,DayReplace[],2,0))</f>
        <v>0</v>
      </c>
      <c r="Z1761" s="45">
        <f>IF(V1761=0,1,
IF(OR(AND(COUNTIF(Table12[Normal and Leap Years],X1761),AA1761=3,Y1761=30),
AND(COUNTIF(Table9[MM Year],X1761),COUNTIF(Table13[Always 29-Day Months],AA1761),Y1761=30)),Y1761
-1,Y1761))</f>
        <v>1</v>
      </c>
      <c r="AA1761" s="45">
        <f>IFERROR(VALUE(W1761),VLOOKUP(W1761,MonthReplace[],2,0))</f>
        <v>0</v>
      </c>
      <c r="AB1761" s="45" t="e">
        <f>IF(COUNTIF(Table9[MM Year],X1761),VLOOKUP(AA1761,MonthSerial[],VLOOKUP(X1761,Table9[],3,0)+2,0),DATE(X1761,AA1761,0)-AC1761)</f>
        <v>#VALUE!</v>
      </c>
      <c r="AC1761" s="45" t="e">
        <f>IF(COUNTIF(Table9[MM Year],X1761),
VLOOKUP(X1761,Table9[],5,0),
DATE(X1761,1,0))</f>
        <v>#VALUE!</v>
      </c>
      <c r="AD1761" s="46" t="e">
        <f>IF(AA1761=0,DATE(YEAR(AC1761+1),7,16),
IF(V1761=0,IF(COUNTIF(Table9[MM Year],X1761),AC1761+AB1761+Z1761+15-DAY(AC1761+AB1761+Z1761+15)+16,AC1761+AB1761+Z1761-DAY(AC1761+AB1761+Z1761)+16),
IF(COUNTIF(Table9[MM Year],X1761),
IF(AC1761+AB1761+Z1761&lt;VLOOKUP(X1761,Table9[],7,0),AC1761
+AB1761+Z1761+VLOOKUP(X1761,Table9[],4,0),AC1761+AB1761+Z1761),AC1761
+AB1761+Z1761)))</f>
        <v>#VALUE!</v>
      </c>
      <c r="AE1761" s="42"/>
      <c r="AF1761" s="15" t="str">
        <f>IFERROR(IF(COUNTIF(Table9[MM Year],X1761),
IF(AD1761&lt;VLOOKUP(X1761,Table9[],7,0),AD1761
+VLOOKUP(X1761,Table9[],4,0),AD1761),AD1761
),"")</f>
        <v/>
      </c>
      <c r="AG1761" s="5"/>
      <c r="AH1761" s="5"/>
      <c r="AI1761" s="5"/>
      <c r="AJ1761" s="6"/>
      <c r="AK1761" s="6"/>
      <c r="AL1761" s="12" t="str">
        <f t="shared" si="277"/>
        <v/>
      </c>
      <c r="AM1761" s="5"/>
      <c r="AN1761" s="27" t="str">
        <f t="shared" si="278"/>
        <v/>
      </c>
      <c r="AO1761" s="5"/>
      <c r="AP1761" s="5"/>
      <c r="AQ1761" s="6"/>
      <c r="AR1761" s="12" t="str">
        <f t="shared" si="279"/>
        <v/>
      </c>
      <c r="AS1761" s="6"/>
      <c r="AT1761" s="5"/>
      <c r="AU1761" s="53"/>
      <c r="AV1761" s="53"/>
      <c r="AW1761" s="54"/>
      <c r="AX1761" s="15" t="str">
        <f t="shared" si="280"/>
        <v/>
      </c>
      <c r="AY1761" s="5"/>
      <c r="AZ1761" s="27" t="str">
        <f>IFERROR(VLOOKUP(AY1761,vlookup!A$2:I$331,2,FALSE),"")</f>
        <v/>
      </c>
      <c r="BA1761" s="27" t="str">
        <f>IFERROR(VLOOKUP(AY1761,vlookup!A$2:I$331,3,FALSE),"")</f>
        <v/>
      </c>
      <c r="BB1761" s="5"/>
      <c r="BC1761" s="27" t="str">
        <f>IFERROR(VLOOKUP(BB1761,vlookup!D$2:E$331,2,FALSE),"")</f>
        <v/>
      </c>
      <c r="BD1761" s="5"/>
      <c r="BE1761" s="27" t="str">
        <f t="shared" si="281"/>
        <v/>
      </c>
      <c r="BF1761" s="27" t="str">
        <f>IFERROR(VLOOKUP(BE1761,vlookup!G$2:I$331,2,FALSE),"")</f>
        <v/>
      </c>
      <c r="BG1761" s="27" t="str">
        <f>IFERROR(VLOOKUP(BE1761,vlookup!G$2:I$331,3,FALSE),"")</f>
        <v/>
      </c>
      <c r="BH1761" s="5"/>
      <c r="BI1761" s="6"/>
      <c r="BJ1761" s="6"/>
      <c r="BK1761" s="6"/>
      <c r="BL1761" s="6"/>
    </row>
    <row r="1762" spans="1:64">
      <c r="A1762" s="4"/>
      <c r="B1762" s="5"/>
      <c r="C1762" s="27" t="str">
        <f>IFERROR(VLOOKUP(B1762,vlookup!A$2:I$331,2,FALSE),"")</f>
        <v/>
      </c>
      <c r="D1762" s="27" t="str">
        <f>IFERROR(VLOOKUP(B1762,vlookup!A$2:I$331,3,FALSE),"")</f>
        <v/>
      </c>
      <c r="E1762" s="5"/>
      <c r="F1762" s="27" t="str">
        <f>IFERROR(VLOOKUP(E1762,vlookup!D$2:E$331,2,FALSE),"")</f>
        <v/>
      </c>
      <c r="G1762" s="5"/>
      <c r="H1762" s="27" t="str">
        <f t="shared" si="272"/>
        <v/>
      </c>
      <c r="I1762" s="27" t="str">
        <f>IFERROR(VLOOKUP(H1762,vlookup!G$2:I$331,2,FALSE),"")</f>
        <v/>
      </c>
      <c r="J1762" s="27" t="str">
        <f>IFERROR(VLOOKUP(H1762,vlookup!G$2:I$331,3,FALSE),"")</f>
        <v/>
      </c>
      <c r="K1762" s="5"/>
      <c r="L1762" s="6"/>
      <c r="M1762" s="6"/>
      <c r="N1762" s="6"/>
      <c r="O1762" s="6"/>
      <c r="P1762" s="6"/>
      <c r="Q1762" s="14" t="str">
        <f t="shared" si="273"/>
        <v/>
      </c>
      <c r="R1762" s="5"/>
      <c r="S1762" s="6"/>
      <c r="T1762" s="6"/>
      <c r="U1762" s="5"/>
      <c r="V1762" s="45">
        <f t="shared" si="274"/>
        <v>0</v>
      </c>
      <c r="W1762" s="45">
        <f t="shared" si="275"/>
        <v>0</v>
      </c>
      <c r="X1762" s="45" t="e">
        <f t="shared" si="276"/>
        <v>#VALUE!</v>
      </c>
      <c r="Y1762" s="45">
        <f>IFERROR(VALUE(V1762),VLOOKUP(V1762,DayReplace[],2,0))</f>
        <v>0</v>
      </c>
      <c r="Z1762" s="45">
        <f>IF(V1762=0,1,
IF(OR(AND(COUNTIF(Table12[Normal and Leap Years],X1762),AA1762=3,Y1762=30),
AND(COUNTIF(Table9[MM Year],X1762),COUNTIF(Table13[Always 29-Day Months],AA1762),Y1762=30)),Y1762
-1,Y1762))</f>
        <v>1</v>
      </c>
      <c r="AA1762" s="45">
        <f>IFERROR(VALUE(W1762),VLOOKUP(W1762,MonthReplace[],2,0))</f>
        <v>0</v>
      </c>
      <c r="AB1762" s="45" t="e">
        <f>IF(COUNTIF(Table9[MM Year],X1762),VLOOKUP(AA1762,MonthSerial[],VLOOKUP(X1762,Table9[],3,0)+2,0),DATE(X1762,AA1762,0)-AC1762)</f>
        <v>#VALUE!</v>
      </c>
      <c r="AC1762" s="45" t="e">
        <f>IF(COUNTIF(Table9[MM Year],X1762),
VLOOKUP(X1762,Table9[],5,0),
DATE(X1762,1,0))</f>
        <v>#VALUE!</v>
      </c>
      <c r="AD1762" s="46" t="e">
        <f>IF(AA1762=0,DATE(YEAR(AC1762+1),7,16),
IF(V1762=0,IF(COUNTIF(Table9[MM Year],X1762),AC1762+AB1762+Z1762+15-DAY(AC1762+AB1762+Z1762+15)+16,AC1762+AB1762+Z1762-DAY(AC1762+AB1762+Z1762)+16),
IF(COUNTIF(Table9[MM Year],X1762),
IF(AC1762+AB1762+Z1762&lt;VLOOKUP(X1762,Table9[],7,0),AC1762
+AB1762+Z1762+VLOOKUP(X1762,Table9[],4,0),AC1762+AB1762+Z1762),AC1762
+AB1762+Z1762)))</f>
        <v>#VALUE!</v>
      </c>
      <c r="AE1762" s="42"/>
      <c r="AF1762" s="15" t="str">
        <f>IFERROR(IF(COUNTIF(Table9[MM Year],X1762),
IF(AD1762&lt;VLOOKUP(X1762,Table9[],7,0),AD1762
+VLOOKUP(X1762,Table9[],4,0),AD1762),AD1762
),"")</f>
        <v/>
      </c>
      <c r="AG1762" s="5"/>
      <c r="AH1762" s="5"/>
      <c r="AI1762" s="5"/>
      <c r="AJ1762" s="6"/>
      <c r="AK1762" s="6"/>
      <c r="AL1762" s="12" t="str">
        <f t="shared" si="277"/>
        <v/>
      </c>
      <c r="AM1762" s="5"/>
      <c r="AN1762" s="27" t="str">
        <f t="shared" si="278"/>
        <v/>
      </c>
      <c r="AO1762" s="5"/>
      <c r="AP1762" s="5"/>
      <c r="AQ1762" s="6"/>
      <c r="AR1762" s="12" t="str">
        <f t="shared" si="279"/>
        <v/>
      </c>
      <c r="AS1762" s="6"/>
      <c r="AT1762" s="5"/>
      <c r="AU1762" s="53"/>
      <c r="AV1762" s="53"/>
      <c r="AW1762" s="54"/>
      <c r="AX1762" s="15" t="str">
        <f t="shared" si="280"/>
        <v/>
      </c>
      <c r="AY1762" s="5"/>
      <c r="AZ1762" s="27" t="str">
        <f>IFERROR(VLOOKUP(AY1762,vlookup!A$2:I$331,2,FALSE),"")</f>
        <v/>
      </c>
      <c r="BA1762" s="27" t="str">
        <f>IFERROR(VLOOKUP(AY1762,vlookup!A$2:I$331,3,FALSE),"")</f>
        <v/>
      </c>
      <c r="BB1762" s="5"/>
      <c r="BC1762" s="27" t="str">
        <f>IFERROR(VLOOKUP(BB1762,vlookup!D$2:E$331,2,FALSE),"")</f>
        <v/>
      </c>
      <c r="BD1762" s="5"/>
      <c r="BE1762" s="27" t="str">
        <f t="shared" si="281"/>
        <v/>
      </c>
      <c r="BF1762" s="27" t="str">
        <f>IFERROR(VLOOKUP(BE1762,vlookup!G$2:I$331,2,FALSE),"")</f>
        <v/>
      </c>
      <c r="BG1762" s="27" t="str">
        <f>IFERROR(VLOOKUP(BE1762,vlookup!G$2:I$331,3,FALSE),"")</f>
        <v/>
      </c>
      <c r="BH1762" s="5"/>
      <c r="BI1762" s="6"/>
      <c r="BJ1762" s="6"/>
      <c r="BK1762" s="6"/>
      <c r="BL1762" s="6"/>
    </row>
    <row r="1763" spans="1:64">
      <c r="A1763" s="4"/>
      <c r="B1763" s="5"/>
      <c r="C1763" s="27" t="str">
        <f>IFERROR(VLOOKUP(B1763,vlookup!A$2:I$331,2,FALSE),"")</f>
        <v/>
      </c>
      <c r="D1763" s="27" t="str">
        <f>IFERROR(VLOOKUP(B1763,vlookup!A$2:I$331,3,FALSE),"")</f>
        <v/>
      </c>
      <c r="E1763" s="5"/>
      <c r="F1763" s="27" t="str">
        <f>IFERROR(VLOOKUP(E1763,vlookup!D$2:E$331,2,FALSE),"")</f>
        <v/>
      </c>
      <c r="G1763" s="5"/>
      <c r="H1763" s="27" t="str">
        <f t="shared" si="272"/>
        <v/>
      </c>
      <c r="I1763" s="27" t="str">
        <f>IFERROR(VLOOKUP(H1763,vlookup!G$2:I$331,2,FALSE),"")</f>
        <v/>
      </c>
      <c r="J1763" s="27" t="str">
        <f>IFERROR(VLOOKUP(H1763,vlookup!G$2:I$331,3,FALSE),"")</f>
        <v/>
      </c>
      <c r="K1763" s="5"/>
      <c r="L1763" s="6"/>
      <c r="M1763" s="6"/>
      <c r="N1763" s="6"/>
      <c r="O1763" s="6"/>
      <c r="P1763" s="6"/>
      <c r="Q1763" s="14" t="str">
        <f t="shared" si="273"/>
        <v/>
      </c>
      <c r="R1763" s="5"/>
      <c r="S1763" s="6"/>
      <c r="T1763" s="6"/>
      <c r="U1763" s="5"/>
      <c r="V1763" s="45">
        <f t="shared" si="274"/>
        <v>0</v>
      </c>
      <c r="W1763" s="45">
        <f t="shared" si="275"/>
        <v>0</v>
      </c>
      <c r="X1763" s="45" t="e">
        <f t="shared" si="276"/>
        <v>#VALUE!</v>
      </c>
      <c r="Y1763" s="45">
        <f>IFERROR(VALUE(V1763),VLOOKUP(V1763,DayReplace[],2,0))</f>
        <v>0</v>
      </c>
      <c r="Z1763" s="45">
        <f>IF(V1763=0,1,
IF(OR(AND(COUNTIF(Table12[Normal and Leap Years],X1763),AA1763=3,Y1763=30),
AND(COUNTIF(Table9[MM Year],X1763),COUNTIF(Table13[Always 29-Day Months],AA1763),Y1763=30)),Y1763
-1,Y1763))</f>
        <v>1</v>
      </c>
      <c r="AA1763" s="45">
        <f>IFERROR(VALUE(W1763),VLOOKUP(W1763,MonthReplace[],2,0))</f>
        <v>0</v>
      </c>
      <c r="AB1763" s="45" t="e">
        <f>IF(COUNTIF(Table9[MM Year],X1763),VLOOKUP(AA1763,MonthSerial[],VLOOKUP(X1763,Table9[],3,0)+2,0),DATE(X1763,AA1763,0)-AC1763)</f>
        <v>#VALUE!</v>
      </c>
      <c r="AC1763" s="45" t="e">
        <f>IF(COUNTIF(Table9[MM Year],X1763),
VLOOKUP(X1763,Table9[],5,0),
DATE(X1763,1,0))</f>
        <v>#VALUE!</v>
      </c>
      <c r="AD1763" s="46" t="e">
        <f>IF(AA1763=0,DATE(YEAR(AC1763+1),7,16),
IF(V1763=0,IF(COUNTIF(Table9[MM Year],X1763),AC1763+AB1763+Z1763+15-DAY(AC1763+AB1763+Z1763+15)+16,AC1763+AB1763+Z1763-DAY(AC1763+AB1763+Z1763)+16),
IF(COUNTIF(Table9[MM Year],X1763),
IF(AC1763+AB1763+Z1763&lt;VLOOKUP(X1763,Table9[],7,0),AC1763
+AB1763+Z1763+VLOOKUP(X1763,Table9[],4,0),AC1763+AB1763+Z1763),AC1763
+AB1763+Z1763)))</f>
        <v>#VALUE!</v>
      </c>
      <c r="AE1763" s="42"/>
      <c r="AF1763" s="15" t="str">
        <f>IFERROR(IF(COUNTIF(Table9[MM Year],X1763),
IF(AD1763&lt;VLOOKUP(X1763,Table9[],7,0),AD1763
+VLOOKUP(X1763,Table9[],4,0),AD1763),AD1763
),"")</f>
        <v/>
      </c>
      <c r="AG1763" s="5"/>
      <c r="AH1763" s="5"/>
      <c r="AI1763" s="5"/>
      <c r="AJ1763" s="6"/>
      <c r="AK1763" s="6"/>
      <c r="AL1763" s="12" t="str">
        <f t="shared" si="277"/>
        <v/>
      </c>
      <c r="AM1763" s="5"/>
      <c r="AN1763" s="27" t="str">
        <f t="shared" si="278"/>
        <v/>
      </c>
      <c r="AO1763" s="5"/>
      <c r="AP1763" s="5"/>
      <c r="AQ1763" s="6"/>
      <c r="AR1763" s="12" t="str">
        <f t="shared" si="279"/>
        <v/>
      </c>
      <c r="AS1763" s="6"/>
      <c r="AT1763" s="5"/>
      <c r="AU1763" s="53"/>
      <c r="AV1763" s="53"/>
      <c r="AW1763" s="54"/>
      <c r="AX1763" s="15" t="str">
        <f t="shared" si="280"/>
        <v/>
      </c>
      <c r="AY1763" s="5"/>
      <c r="AZ1763" s="27" t="str">
        <f>IFERROR(VLOOKUP(AY1763,vlookup!A$2:I$331,2,FALSE),"")</f>
        <v/>
      </c>
      <c r="BA1763" s="27" t="str">
        <f>IFERROR(VLOOKUP(AY1763,vlookup!A$2:I$331,3,FALSE),"")</f>
        <v/>
      </c>
      <c r="BB1763" s="5"/>
      <c r="BC1763" s="27" t="str">
        <f>IFERROR(VLOOKUP(BB1763,vlookup!D$2:E$331,2,FALSE),"")</f>
        <v/>
      </c>
      <c r="BD1763" s="5"/>
      <c r="BE1763" s="27" t="str">
        <f t="shared" si="281"/>
        <v/>
      </c>
      <c r="BF1763" s="27" t="str">
        <f>IFERROR(VLOOKUP(BE1763,vlookup!G$2:I$331,2,FALSE),"")</f>
        <v/>
      </c>
      <c r="BG1763" s="27" t="str">
        <f>IFERROR(VLOOKUP(BE1763,vlookup!G$2:I$331,3,FALSE),"")</f>
        <v/>
      </c>
      <c r="BH1763" s="5"/>
      <c r="BI1763" s="6"/>
      <c r="BJ1763" s="6"/>
      <c r="BK1763" s="6"/>
      <c r="BL1763" s="6"/>
    </row>
    <row r="1764" spans="1:64">
      <c r="A1764" s="4"/>
      <c r="B1764" s="5"/>
      <c r="C1764" s="27" t="str">
        <f>IFERROR(VLOOKUP(B1764,vlookup!A$2:I$331,2,FALSE),"")</f>
        <v/>
      </c>
      <c r="D1764" s="27" t="str">
        <f>IFERROR(VLOOKUP(B1764,vlookup!A$2:I$331,3,FALSE),"")</f>
        <v/>
      </c>
      <c r="E1764" s="5"/>
      <c r="F1764" s="27" t="str">
        <f>IFERROR(VLOOKUP(E1764,vlookup!D$2:E$331,2,FALSE),"")</f>
        <v/>
      </c>
      <c r="G1764" s="5"/>
      <c r="H1764" s="27" t="str">
        <f t="shared" si="272"/>
        <v/>
      </c>
      <c r="I1764" s="27" t="str">
        <f>IFERROR(VLOOKUP(H1764,vlookup!G$2:I$331,2,FALSE),"")</f>
        <v/>
      </c>
      <c r="J1764" s="27" t="str">
        <f>IFERROR(VLOOKUP(H1764,vlookup!G$2:I$331,3,FALSE),"")</f>
        <v/>
      </c>
      <c r="K1764" s="5"/>
      <c r="L1764" s="6"/>
      <c r="M1764" s="6"/>
      <c r="N1764" s="6"/>
      <c r="O1764" s="6"/>
      <c r="P1764" s="6"/>
      <c r="Q1764" s="14" t="str">
        <f t="shared" si="273"/>
        <v/>
      </c>
      <c r="R1764" s="5"/>
      <c r="S1764" s="6"/>
      <c r="T1764" s="6"/>
      <c r="U1764" s="5"/>
      <c r="V1764" s="45">
        <f t="shared" si="274"/>
        <v>0</v>
      </c>
      <c r="W1764" s="45">
        <f t="shared" si="275"/>
        <v>0</v>
      </c>
      <c r="X1764" s="45" t="e">
        <f t="shared" si="276"/>
        <v>#VALUE!</v>
      </c>
      <c r="Y1764" s="45">
        <f>IFERROR(VALUE(V1764),VLOOKUP(V1764,DayReplace[],2,0))</f>
        <v>0</v>
      </c>
      <c r="Z1764" s="45">
        <f>IF(V1764=0,1,
IF(OR(AND(COUNTIF(Table12[Normal and Leap Years],X1764),AA1764=3,Y1764=30),
AND(COUNTIF(Table9[MM Year],X1764),COUNTIF(Table13[Always 29-Day Months],AA1764),Y1764=30)),Y1764
-1,Y1764))</f>
        <v>1</v>
      </c>
      <c r="AA1764" s="45">
        <f>IFERROR(VALUE(W1764),VLOOKUP(W1764,MonthReplace[],2,0))</f>
        <v>0</v>
      </c>
      <c r="AB1764" s="45" t="e">
        <f>IF(COUNTIF(Table9[MM Year],X1764),VLOOKUP(AA1764,MonthSerial[],VLOOKUP(X1764,Table9[],3,0)+2,0),DATE(X1764,AA1764,0)-AC1764)</f>
        <v>#VALUE!</v>
      </c>
      <c r="AC1764" s="45" t="e">
        <f>IF(COUNTIF(Table9[MM Year],X1764),
VLOOKUP(X1764,Table9[],5,0),
DATE(X1764,1,0))</f>
        <v>#VALUE!</v>
      </c>
      <c r="AD1764" s="46" t="e">
        <f>IF(AA1764=0,DATE(YEAR(AC1764+1),7,16),
IF(V1764=0,IF(COUNTIF(Table9[MM Year],X1764),AC1764+AB1764+Z1764+15-DAY(AC1764+AB1764+Z1764+15)+16,AC1764+AB1764+Z1764-DAY(AC1764+AB1764+Z1764)+16),
IF(COUNTIF(Table9[MM Year],X1764),
IF(AC1764+AB1764+Z1764&lt;VLOOKUP(X1764,Table9[],7,0),AC1764
+AB1764+Z1764+VLOOKUP(X1764,Table9[],4,0),AC1764+AB1764+Z1764),AC1764
+AB1764+Z1764)))</f>
        <v>#VALUE!</v>
      </c>
      <c r="AE1764" s="42"/>
      <c r="AF1764" s="15" t="str">
        <f>IFERROR(IF(COUNTIF(Table9[MM Year],X1764),
IF(AD1764&lt;VLOOKUP(X1764,Table9[],7,0),AD1764
+VLOOKUP(X1764,Table9[],4,0),AD1764),AD1764
),"")</f>
        <v/>
      </c>
      <c r="AG1764" s="5"/>
      <c r="AH1764" s="5"/>
      <c r="AI1764" s="5"/>
      <c r="AJ1764" s="6"/>
      <c r="AK1764" s="6"/>
      <c r="AL1764" s="12" t="str">
        <f t="shared" si="277"/>
        <v/>
      </c>
      <c r="AM1764" s="5"/>
      <c r="AN1764" s="27" t="str">
        <f t="shared" si="278"/>
        <v/>
      </c>
      <c r="AO1764" s="5"/>
      <c r="AP1764" s="5"/>
      <c r="AQ1764" s="6"/>
      <c r="AR1764" s="12" t="str">
        <f t="shared" si="279"/>
        <v/>
      </c>
      <c r="AS1764" s="6"/>
      <c r="AT1764" s="5"/>
      <c r="AU1764" s="53"/>
      <c r="AV1764" s="53"/>
      <c r="AW1764" s="54"/>
      <c r="AX1764" s="15" t="str">
        <f t="shared" si="280"/>
        <v/>
      </c>
      <c r="AY1764" s="5"/>
      <c r="AZ1764" s="27" t="str">
        <f>IFERROR(VLOOKUP(AY1764,vlookup!A$2:I$331,2,FALSE),"")</f>
        <v/>
      </c>
      <c r="BA1764" s="27" t="str">
        <f>IFERROR(VLOOKUP(AY1764,vlookup!A$2:I$331,3,FALSE),"")</f>
        <v/>
      </c>
      <c r="BB1764" s="5"/>
      <c r="BC1764" s="27" t="str">
        <f>IFERROR(VLOOKUP(BB1764,vlookup!D$2:E$331,2,FALSE),"")</f>
        <v/>
      </c>
      <c r="BD1764" s="5"/>
      <c r="BE1764" s="27" t="str">
        <f t="shared" si="281"/>
        <v/>
      </c>
      <c r="BF1764" s="27" t="str">
        <f>IFERROR(VLOOKUP(BE1764,vlookup!G$2:I$331,2,FALSE),"")</f>
        <v/>
      </c>
      <c r="BG1764" s="27" t="str">
        <f>IFERROR(VLOOKUP(BE1764,vlookup!G$2:I$331,3,FALSE),"")</f>
        <v/>
      </c>
      <c r="BH1764" s="5"/>
      <c r="BI1764" s="6"/>
      <c r="BJ1764" s="6"/>
      <c r="BK1764" s="6"/>
      <c r="BL1764" s="6"/>
    </row>
    <row r="1765" spans="1:64">
      <c r="A1765" s="4"/>
      <c r="B1765" s="5"/>
      <c r="C1765" s="27" t="str">
        <f>IFERROR(VLOOKUP(B1765,vlookup!A$2:I$331,2,FALSE),"")</f>
        <v/>
      </c>
      <c r="D1765" s="27" t="str">
        <f>IFERROR(VLOOKUP(B1765,vlookup!A$2:I$331,3,FALSE),"")</f>
        <v/>
      </c>
      <c r="E1765" s="5"/>
      <c r="F1765" s="27" t="str">
        <f>IFERROR(VLOOKUP(E1765,vlookup!D$2:E$331,2,FALSE),"")</f>
        <v/>
      </c>
      <c r="G1765" s="5"/>
      <c r="H1765" s="27" t="str">
        <f t="shared" si="272"/>
        <v/>
      </c>
      <c r="I1765" s="27" t="str">
        <f>IFERROR(VLOOKUP(H1765,vlookup!G$2:I$331,2,FALSE),"")</f>
        <v/>
      </c>
      <c r="J1765" s="27" t="str">
        <f>IFERROR(VLOOKUP(H1765,vlookup!G$2:I$331,3,FALSE),"")</f>
        <v/>
      </c>
      <c r="K1765" s="5"/>
      <c r="L1765" s="6"/>
      <c r="M1765" s="6"/>
      <c r="N1765" s="6"/>
      <c r="O1765" s="6"/>
      <c r="P1765" s="6"/>
      <c r="Q1765" s="14" t="str">
        <f t="shared" si="273"/>
        <v/>
      </c>
      <c r="R1765" s="5"/>
      <c r="S1765" s="6"/>
      <c r="T1765" s="6"/>
      <c r="U1765" s="5"/>
      <c r="V1765" s="45">
        <f t="shared" si="274"/>
        <v>0</v>
      </c>
      <c r="W1765" s="45">
        <f t="shared" si="275"/>
        <v>0</v>
      </c>
      <c r="X1765" s="45" t="e">
        <f t="shared" si="276"/>
        <v>#VALUE!</v>
      </c>
      <c r="Y1765" s="45">
        <f>IFERROR(VALUE(V1765),VLOOKUP(V1765,DayReplace[],2,0))</f>
        <v>0</v>
      </c>
      <c r="Z1765" s="45">
        <f>IF(V1765=0,1,
IF(OR(AND(COUNTIF(Table12[Normal and Leap Years],X1765),AA1765=3,Y1765=30),
AND(COUNTIF(Table9[MM Year],X1765),COUNTIF(Table13[Always 29-Day Months],AA1765),Y1765=30)),Y1765
-1,Y1765))</f>
        <v>1</v>
      </c>
      <c r="AA1765" s="45">
        <f>IFERROR(VALUE(W1765),VLOOKUP(W1765,MonthReplace[],2,0))</f>
        <v>0</v>
      </c>
      <c r="AB1765" s="45" t="e">
        <f>IF(COUNTIF(Table9[MM Year],X1765),VLOOKUP(AA1765,MonthSerial[],VLOOKUP(X1765,Table9[],3,0)+2,0),DATE(X1765,AA1765,0)-AC1765)</f>
        <v>#VALUE!</v>
      </c>
      <c r="AC1765" s="45" t="e">
        <f>IF(COUNTIF(Table9[MM Year],X1765),
VLOOKUP(X1765,Table9[],5,0),
DATE(X1765,1,0))</f>
        <v>#VALUE!</v>
      </c>
      <c r="AD1765" s="46" t="e">
        <f>IF(AA1765=0,DATE(YEAR(AC1765+1),7,16),
IF(V1765=0,IF(COUNTIF(Table9[MM Year],X1765),AC1765+AB1765+Z1765+15-DAY(AC1765+AB1765+Z1765+15)+16,AC1765+AB1765+Z1765-DAY(AC1765+AB1765+Z1765)+16),
IF(COUNTIF(Table9[MM Year],X1765),
IF(AC1765+AB1765+Z1765&lt;VLOOKUP(X1765,Table9[],7,0),AC1765
+AB1765+Z1765+VLOOKUP(X1765,Table9[],4,0),AC1765+AB1765+Z1765),AC1765
+AB1765+Z1765)))</f>
        <v>#VALUE!</v>
      </c>
      <c r="AE1765" s="42"/>
      <c r="AF1765" s="15" t="str">
        <f>IFERROR(IF(COUNTIF(Table9[MM Year],X1765),
IF(AD1765&lt;VLOOKUP(X1765,Table9[],7,0),AD1765
+VLOOKUP(X1765,Table9[],4,0),AD1765),AD1765
),"")</f>
        <v/>
      </c>
      <c r="AG1765" s="5"/>
      <c r="AH1765" s="5"/>
      <c r="AI1765" s="5"/>
      <c r="AJ1765" s="6"/>
      <c r="AK1765" s="6"/>
      <c r="AL1765" s="12" t="str">
        <f t="shared" si="277"/>
        <v/>
      </c>
      <c r="AM1765" s="5"/>
      <c r="AN1765" s="27" t="str">
        <f t="shared" si="278"/>
        <v/>
      </c>
      <c r="AO1765" s="5"/>
      <c r="AP1765" s="5"/>
      <c r="AQ1765" s="6"/>
      <c r="AR1765" s="12" t="str">
        <f t="shared" si="279"/>
        <v/>
      </c>
      <c r="AS1765" s="6"/>
      <c r="AT1765" s="5"/>
      <c r="AU1765" s="53"/>
      <c r="AV1765" s="53"/>
      <c r="AW1765" s="54"/>
      <c r="AX1765" s="15" t="str">
        <f t="shared" si="280"/>
        <v/>
      </c>
      <c r="AY1765" s="5"/>
      <c r="AZ1765" s="27" t="str">
        <f>IFERROR(VLOOKUP(AY1765,vlookup!A$2:I$331,2,FALSE),"")</f>
        <v/>
      </c>
      <c r="BA1765" s="27" t="str">
        <f>IFERROR(VLOOKUP(AY1765,vlookup!A$2:I$331,3,FALSE),"")</f>
        <v/>
      </c>
      <c r="BB1765" s="5"/>
      <c r="BC1765" s="27" t="str">
        <f>IFERROR(VLOOKUP(BB1765,vlookup!D$2:E$331,2,FALSE),"")</f>
        <v/>
      </c>
      <c r="BD1765" s="5"/>
      <c r="BE1765" s="27" t="str">
        <f t="shared" si="281"/>
        <v/>
      </c>
      <c r="BF1765" s="27" t="str">
        <f>IFERROR(VLOOKUP(BE1765,vlookup!G$2:I$331,2,FALSE),"")</f>
        <v/>
      </c>
      <c r="BG1765" s="27" t="str">
        <f>IFERROR(VLOOKUP(BE1765,vlookup!G$2:I$331,3,FALSE),"")</f>
        <v/>
      </c>
      <c r="BH1765" s="5"/>
      <c r="BI1765" s="6"/>
      <c r="BJ1765" s="6"/>
      <c r="BK1765" s="6"/>
      <c r="BL1765" s="6"/>
    </row>
    <row r="1766" spans="1:64">
      <c r="A1766" s="4"/>
      <c r="B1766" s="5"/>
      <c r="C1766" s="27" t="str">
        <f>IFERROR(VLOOKUP(B1766,vlookup!A$2:I$331,2,FALSE),"")</f>
        <v/>
      </c>
      <c r="D1766" s="27" t="str">
        <f>IFERROR(VLOOKUP(B1766,vlookup!A$2:I$331,3,FALSE),"")</f>
        <v/>
      </c>
      <c r="E1766" s="5"/>
      <c r="F1766" s="27" t="str">
        <f>IFERROR(VLOOKUP(E1766,vlookup!D$2:E$331,2,FALSE),"")</f>
        <v/>
      </c>
      <c r="G1766" s="5"/>
      <c r="H1766" s="27" t="str">
        <f t="shared" si="272"/>
        <v/>
      </c>
      <c r="I1766" s="27" t="str">
        <f>IFERROR(VLOOKUP(H1766,vlookup!G$2:I$331,2,FALSE),"")</f>
        <v/>
      </c>
      <c r="J1766" s="27" t="str">
        <f>IFERROR(VLOOKUP(H1766,vlookup!G$2:I$331,3,FALSE),"")</f>
        <v/>
      </c>
      <c r="K1766" s="5"/>
      <c r="L1766" s="6"/>
      <c r="M1766" s="6"/>
      <c r="N1766" s="6"/>
      <c r="O1766" s="6"/>
      <c r="P1766" s="6"/>
      <c r="Q1766" s="14" t="str">
        <f t="shared" si="273"/>
        <v/>
      </c>
      <c r="R1766" s="5"/>
      <c r="S1766" s="6"/>
      <c r="T1766" s="6"/>
      <c r="U1766" s="5"/>
      <c r="V1766" s="45">
        <f t="shared" si="274"/>
        <v>0</v>
      </c>
      <c r="W1766" s="45">
        <f t="shared" si="275"/>
        <v>0</v>
      </c>
      <c r="X1766" s="45" t="e">
        <f t="shared" si="276"/>
        <v>#VALUE!</v>
      </c>
      <c r="Y1766" s="45">
        <f>IFERROR(VALUE(V1766),VLOOKUP(V1766,DayReplace[],2,0))</f>
        <v>0</v>
      </c>
      <c r="Z1766" s="45">
        <f>IF(V1766=0,1,
IF(OR(AND(COUNTIF(Table12[Normal and Leap Years],X1766),AA1766=3,Y1766=30),
AND(COUNTIF(Table9[MM Year],X1766),COUNTIF(Table13[Always 29-Day Months],AA1766),Y1766=30)),Y1766
-1,Y1766))</f>
        <v>1</v>
      </c>
      <c r="AA1766" s="45">
        <f>IFERROR(VALUE(W1766),VLOOKUP(W1766,MonthReplace[],2,0))</f>
        <v>0</v>
      </c>
      <c r="AB1766" s="45" t="e">
        <f>IF(COUNTIF(Table9[MM Year],X1766),VLOOKUP(AA1766,MonthSerial[],VLOOKUP(X1766,Table9[],3,0)+2,0),DATE(X1766,AA1766,0)-AC1766)</f>
        <v>#VALUE!</v>
      </c>
      <c r="AC1766" s="45" t="e">
        <f>IF(COUNTIF(Table9[MM Year],X1766),
VLOOKUP(X1766,Table9[],5,0),
DATE(X1766,1,0))</f>
        <v>#VALUE!</v>
      </c>
      <c r="AD1766" s="46" t="e">
        <f>IF(AA1766=0,DATE(YEAR(AC1766+1),7,16),
IF(V1766=0,IF(COUNTIF(Table9[MM Year],X1766),AC1766+AB1766+Z1766+15-DAY(AC1766+AB1766+Z1766+15)+16,AC1766+AB1766+Z1766-DAY(AC1766+AB1766+Z1766)+16),
IF(COUNTIF(Table9[MM Year],X1766),
IF(AC1766+AB1766+Z1766&lt;VLOOKUP(X1766,Table9[],7,0),AC1766
+AB1766+Z1766+VLOOKUP(X1766,Table9[],4,0),AC1766+AB1766+Z1766),AC1766
+AB1766+Z1766)))</f>
        <v>#VALUE!</v>
      </c>
      <c r="AE1766" s="42"/>
      <c r="AF1766" s="15" t="str">
        <f>IFERROR(IF(COUNTIF(Table9[MM Year],X1766),
IF(AD1766&lt;VLOOKUP(X1766,Table9[],7,0),AD1766
+VLOOKUP(X1766,Table9[],4,0),AD1766),AD1766
),"")</f>
        <v/>
      </c>
      <c r="AG1766" s="5"/>
      <c r="AH1766" s="5"/>
      <c r="AI1766" s="5"/>
      <c r="AJ1766" s="6"/>
      <c r="AK1766" s="6"/>
      <c r="AL1766" s="12" t="str">
        <f t="shared" si="277"/>
        <v/>
      </c>
      <c r="AM1766" s="5"/>
      <c r="AN1766" s="27" t="str">
        <f t="shared" si="278"/>
        <v/>
      </c>
      <c r="AO1766" s="5"/>
      <c r="AP1766" s="5"/>
      <c r="AQ1766" s="6"/>
      <c r="AR1766" s="12" t="str">
        <f t="shared" si="279"/>
        <v/>
      </c>
      <c r="AS1766" s="6"/>
      <c r="AT1766" s="5"/>
      <c r="AU1766" s="53"/>
      <c r="AV1766" s="53"/>
      <c r="AW1766" s="54"/>
      <c r="AX1766" s="15" t="str">
        <f t="shared" si="280"/>
        <v/>
      </c>
      <c r="AY1766" s="5"/>
      <c r="AZ1766" s="27" t="str">
        <f>IFERROR(VLOOKUP(AY1766,vlookup!A$2:I$331,2,FALSE),"")</f>
        <v/>
      </c>
      <c r="BA1766" s="27" t="str">
        <f>IFERROR(VLOOKUP(AY1766,vlookup!A$2:I$331,3,FALSE),"")</f>
        <v/>
      </c>
      <c r="BB1766" s="5"/>
      <c r="BC1766" s="27" t="str">
        <f>IFERROR(VLOOKUP(BB1766,vlookup!D$2:E$331,2,FALSE),"")</f>
        <v/>
      </c>
      <c r="BD1766" s="5"/>
      <c r="BE1766" s="27" t="str">
        <f t="shared" si="281"/>
        <v/>
      </c>
      <c r="BF1766" s="27" t="str">
        <f>IFERROR(VLOOKUP(BE1766,vlookup!G$2:I$331,2,FALSE),"")</f>
        <v/>
      </c>
      <c r="BG1766" s="27" t="str">
        <f>IFERROR(VLOOKUP(BE1766,vlookup!G$2:I$331,3,FALSE),"")</f>
        <v/>
      </c>
      <c r="BH1766" s="5"/>
      <c r="BI1766" s="6"/>
      <c r="BJ1766" s="6"/>
      <c r="BK1766" s="6"/>
      <c r="BL1766" s="6"/>
    </row>
    <row r="1767" spans="1:64">
      <c r="A1767" s="4"/>
      <c r="B1767" s="5"/>
      <c r="C1767" s="27" t="str">
        <f>IFERROR(VLOOKUP(B1767,vlookup!A$2:I$331,2,FALSE),"")</f>
        <v/>
      </c>
      <c r="D1767" s="27" t="str">
        <f>IFERROR(VLOOKUP(B1767,vlookup!A$2:I$331,3,FALSE),"")</f>
        <v/>
      </c>
      <c r="E1767" s="5"/>
      <c r="F1767" s="27" t="str">
        <f>IFERROR(VLOOKUP(E1767,vlookup!D$2:E$331,2,FALSE),"")</f>
        <v/>
      </c>
      <c r="G1767" s="5"/>
      <c r="H1767" s="27" t="str">
        <f t="shared" si="272"/>
        <v/>
      </c>
      <c r="I1767" s="27" t="str">
        <f>IFERROR(VLOOKUP(H1767,vlookup!G$2:I$331,2,FALSE),"")</f>
        <v/>
      </c>
      <c r="J1767" s="27" t="str">
        <f>IFERROR(VLOOKUP(H1767,vlookup!G$2:I$331,3,FALSE),"")</f>
        <v/>
      </c>
      <c r="K1767" s="5"/>
      <c r="L1767" s="6"/>
      <c r="M1767" s="6"/>
      <c r="N1767" s="6"/>
      <c r="O1767" s="6"/>
      <c r="P1767" s="6"/>
      <c r="Q1767" s="14" t="str">
        <f t="shared" si="273"/>
        <v/>
      </c>
      <c r="R1767" s="5"/>
      <c r="S1767" s="6"/>
      <c r="T1767" s="6"/>
      <c r="U1767" s="5"/>
      <c r="V1767" s="45">
        <f t="shared" si="274"/>
        <v>0</v>
      </c>
      <c r="W1767" s="45">
        <f t="shared" si="275"/>
        <v>0</v>
      </c>
      <c r="X1767" s="45" t="e">
        <f t="shared" si="276"/>
        <v>#VALUE!</v>
      </c>
      <c r="Y1767" s="45">
        <f>IFERROR(VALUE(V1767),VLOOKUP(V1767,DayReplace[],2,0))</f>
        <v>0</v>
      </c>
      <c r="Z1767" s="45">
        <f>IF(V1767=0,1,
IF(OR(AND(COUNTIF(Table12[Normal and Leap Years],X1767),AA1767=3,Y1767=30),
AND(COUNTIF(Table9[MM Year],X1767),COUNTIF(Table13[Always 29-Day Months],AA1767),Y1767=30)),Y1767
-1,Y1767))</f>
        <v>1</v>
      </c>
      <c r="AA1767" s="45">
        <f>IFERROR(VALUE(W1767),VLOOKUP(W1767,MonthReplace[],2,0))</f>
        <v>0</v>
      </c>
      <c r="AB1767" s="45" t="e">
        <f>IF(COUNTIF(Table9[MM Year],X1767),VLOOKUP(AA1767,MonthSerial[],VLOOKUP(X1767,Table9[],3,0)+2,0),DATE(X1767,AA1767,0)-AC1767)</f>
        <v>#VALUE!</v>
      </c>
      <c r="AC1767" s="45" t="e">
        <f>IF(COUNTIF(Table9[MM Year],X1767),
VLOOKUP(X1767,Table9[],5,0),
DATE(X1767,1,0))</f>
        <v>#VALUE!</v>
      </c>
      <c r="AD1767" s="46" t="e">
        <f>IF(AA1767=0,DATE(YEAR(AC1767+1),7,16),
IF(V1767=0,IF(COUNTIF(Table9[MM Year],X1767),AC1767+AB1767+Z1767+15-DAY(AC1767+AB1767+Z1767+15)+16,AC1767+AB1767+Z1767-DAY(AC1767+AB1767+Z1767)+16),
IF(COUNTIF(Table9[MM Year],X1767),
IF(AC1767+AB1767+Z1767&lt;VLOOKUP(X1767,Table9[],7,0),AC1767
+AB1767+Z1767+VLOOKUP(X1767,Table9[],4,0),AC1767+AB1767+Z1767),AC1767
+AB1767+Z1767)))</f>
        <v>#VALUE!</v>
      </c>
      <c r="AE1767" s="42"/>
      <c r="AF1767" s="15" t="str">
        <f>IFERROR(IF(COUNTIF(Table9[MM Year],X1767),
IF(AD1767&lt;VLOOKUP(X1767,Table9[],7,0),AD1767
+VLOOKUP(X1767,Table9[],4,0),AD1767),AD1767
),"")</f>
        <v/>
      </c>
      <c r="AG1767" s="5"/>
      <c r="AH1767" s="5"/>
      <c r="AI1767" s="5"/>
      <c r="AJ1767" s="6"/>
      <c r="AK1767" s="6"/>
      <c r="AL1767" s="12" t="str">
        <f t="shared" si="277"/>
        <v/>
      </c>
      <c r="AM1767" s="5"/>
      <c r="AN1767" s="27" t="str">
        <f t="shared" si="278"/>
        <v/>
      </c>
      <c r="AO1767" s="5"/>
      <c r="AP1767" s="5"/>
      <c r="AQ1767" s="6"/>
      <c r="AR1767" s="12" t="str">
        <f t="shared" si="279"/>
        <v/>
      </c>
      <c r="AS1767" s="6"/>
      <c r="AT1767" s="5"/>
      <c r="AU1767" s="53"/>
      <c r="AV1767" s="53"/>
      <c r="AW1767" s="54"/>
      <c r="AX1767" s="15" t="str">
        <f t="shared" si="280"/>
        <v/>
      </c>
      <c r="AY1767" s="5"/>
      <c r="AZ1767" s="27" t="str">
        <f>IFERROR(VLOOKUP(AY1767,vlookup!A$2:I$331,2,FALSE),"")</f>
        <v/>
      </c>
      <c r="BA1767" s="27" t="str">
        <f>IFERROR(VLOOKUP(AY1767,vlookup!A$2:I$331,3,FALSE),"")</f>
        <v/>
      </c>
      <c r="BB1767" s="5"/>
      <c r="BC1767" s="27" t="str">
        <f>IFERROR(VLOOKUP(BB1767,vlookup!D$2:E$331,2,FALSE),"")</f>
        <v/>
      </c>
      <c r="BD1767" s="5"/>
      <c r="BE1767" s="27" t="str">
        <f t="shared" si="281"/>
        <v/>
      </c>
      <c r="BF1767" s="27" t="str">
        <f>IFERROR(VLOOKUP(BE1767,vlookup!G$2:I$331,2,FALSE),"")</f>
        <v/>
      </c>
      <c r="BG1767" s="27" t="str">
        <f>IFERROR(VLOOKUP(BE1767,vlookup!G$2:I$331,3,FALSE),"")</f>
        <v/>
      </c>
      <c r="BH1767" s="5"/>
      <c r="BI1767" s="6"/>
      <c r="BJ1767" s="6"/>
      <c r="BK1767" s="6"/>
      <c r="BL1767" s="6"/>
    </row>
    <row r="1768" spans="1:64">
      <c r="A1768" s="4"/>
      <c r="B1768" s="5"/>
      <c r="C1768" s="27" t="str">
        <f>IFERROR(VLOOKUP(B1768,vlookup!A$2:I$331,2,FALSE),"")</f>
        <v/>
      </c>
      <c r="D1768" s="27" t="str">
        <f>IFERROR(VLOOKUP(B1768,vlookup!A$2:I$331,3,FALSE),"")</f>
        <v/>
      </c>
      <c r="E1768" s="5"/>
      <c r="F1768" s="27" t="str">
        <f>IFERROR(VLOOKUP(E1768,vlookup!D$2:E$331,2,FALSE),"")</f>
        <v/>
      </c>
      <c r="G1768" s="5"/>
      <c r="H1768" s="27" t="str">
        <f t="shared" si="272"/>
        <v/>
      </c>
      <c r="I1768" s="27" t="str">
        <f>IFERROR(VLOOKUP(H1768,vlookup!G$2:I$331,2,FALSE),"")</f>
        <v/>
      </c>
      <c r="J1768" s="27" t="str">
        <f>IFERROR(VLOOKUP(H1768,vlookup!G$2:I$331,3,FALSE),"")</f>
        <v/>
      </c>
      <c r="K1768" s="5"/>
      <c r="L1768" s="6"/>
      <c r="M1768" s="6"/>
      <c r="N1768" s="6"/>
      <c r="O1768" s="6"/>
      <c r="P1768" s="6"/>
      <c r="Q1768" s="14" t="str">
        <f t="shared" si="273"/>
        <v/>
      </c>
      <c r="R1768" s="5"/>
      <c r="S1768" s="6"/>
      <c r="T1768" s="6"/>
      <c r="U1768" s="5"/>
      <c r="V1768" s="45">
        <f t="shared" si="274"/>
        <v>0</v>
      </c>
      <c r="W1768" s="45">
        <f t="shared" si="275"/>
        <v>0</v>
      </c>
      <c r="X1768" s="45" t="e">
        <f t="shared" si="276"/>
        <v>#VALUE!</v>
      </c>
      <c r="Y1768" s="45">
        <f>IFERROR(VALUE(V1768),VLOOKUP(V1768,DayReplace[],2,0))</f>
        <v>0</v>
      </c>
      <c r="Z1768" s="45">
        <f>IF(V1768=0,1,
IF(OR(AND(COUNTIF(Table12[Normal and Leap Years],X1768),AA1768=3,Y1768=30),
AND(COUNTIF(Table9[MM Year],X1768),COUNTIF(Table13[Always 29-Day Months],AA1768),Y1768=30)),Y1768
-1,Y1768))</f>
        <v>1</v>
      </c>
      <c r="AA1768" s="45">
        <f>IFERROR(VALUE(W1768),VLOOKUP(W1768,MonthReplace[],2,0))</f>
        <v>0</v>
      </c>
      <c r="AB1768" s="45" t="e">
        <f>IF(COUNTIF(Table9[MM Year],X1768),VLOOKUP(AA1768,MonthSerial[],VLOOKUP(X1768,Table9[],3,0)+2,0),DATE(X1768,AA1768,0)-AC1768)</f>
        <v>#VALUE!</v>
      </c>
      <c r="AC1768" s="45" t="e">
        <f>IF(COUNTIF(Table9[MM Year],X1768),
VLOOKUP(X1768,Table9[],5,0),
DATE(X1768,1,0))</f>
        <v>#VALUE!</v>
      </c>
      <c r="AD1768" s="46" t="e">
        <f>IF(AA1768=0,DATE(YEAR(AC1768+1),7,16),
IF(V1768=0,IF(COUNTIF(Table9[MM Year],X1768),AC1768+AB1768+Z1768+15-DAY(AC1768+AB1768+Z1768+15)+16,AC1768+AB1768+Z1768-DAY(AC1768+AB1768+Z1768)+16),
IF(COUNTIF(Table9[MM Year],X1768),
IF(AC1768+AB1768+Z1768&lt;VLOOKUP(X1768,Table9[],7,0),AC1768
+AB1768+Z1768+VLOOKUP(X1768,Table9[],4,0),AC1768+AB1768+Z1768),AC1768
+AB1768+Z1768)))</f>
        <v>#VALUE!</v>
      </c>
      <c r="AE1768" s="42"/>
      <c r="AF1768" s="15" t="str">
        <f>IFERROR(IF(COUNTIF(Table9[MM Year],X1768),
IF(AD1768&lt;VLOOKUP(X1768,Table9[],7,0),AD1768
+VLOOKUP(X1768,Table9[],4,0),AD1768),AD1768
),"")</f>
        <v/>
      </c>
      <c r="AG1768" s="5"/>
      <c r="AH1768" s="5"/>
      <c r="AI1768" s="5"/>
      <c r="AJ1768" s="6"/>
      <c r="AK1768" s="6"/>
      <c r="AL1768" s="12" t="str">
        <f t="shared" si="277"/>
        <v/>
      </c>
      <c r="AM1768" s="5"/>
      <c r="AN1768" s="27" t="str">
        <f t="shared" si="278"/>
        <v/>
      </c>
      <c r="AO1768" s="5"/>
      <c r="AP1768" s="5"/>
      <c r="AQ1768" s="6"/>
      <c r="AR1768" s="12" t="str">
        <f t="shared" si="279"/>
        <v/>
      </c>
      <c r="AS1768" s="6"/>
      <c r="AT1768" s="5"/>
      <c r="AU1768" s="53"/>
      <c r="AV1768" s="53"/>
      <c r="AW1768" s="54"/>
      <c r="AX1768" s="15" t="str">
        <f t="shared" si="280"/>
        <v/>
      </c>
      <c r="AY1768" s="5"/>
      <c r="AZ1768" s="27" t="str">
        <f>IFERROR(VLOOKUP(AY1768,vlookup!A$2:I$331,2,FALSE),"")</f>
        <v/>
      </c>
      <c r="BA1768" s="27" t="str">
        <f>IFERROR(VLOOKUP(AY1768,vlookup!A$2:I$331,3,FALSE),"")</f>
        <v/>
      </c>
      <c r="BB1768" s="5"/>
      <c r="BC1768" s="27" t="str">
        <f>IFERROR(VLOOKUP(BB1768,vlookup!D$2:E$331,2,FALSE),"")</f>
        <v/>
      </c>
      <c r="BD1768" s="5"/>
      <c r="BE1768" s="27" t="str">
        <f t="shared" si="281"/>
        <v/>
      </c>
      <c r="BF1768" s="27" t="str">
        <f>IFERROR(VLOOKUP(BE1768,vlookup!G$2:I$331,2,FALSE),"")</f>
        <v/>
      </c>
      <c r="BG1768" s="27" t="str">
        <f>IFERROR(VLOOKUP(BE1768,vlookup!G$2:I$331,3,FALSE),"")</f>
        <v/>
      </c>
      <c r="BH1768" s="5"/>
      <c r="BI1768" s="6"/>
      <c r="BJ1768" s="6"/>
      <c r="BK1768" s="6"/>
      <c r="BL1768" s="6"/>
    </row>
    <row r="1769" spans="1:64">
      <c r="A1769" s="4"/>
      <c r="B1769" s="5"/>
      <c r="C1769" s="27" t="str">
        <f>IFERROR(VLOOKUP(B1769,vlookup!A$2:I$331,2,FALSE),"")</f>
        <v/>
      </c>
      <c r="D1769" s="27" t="str">
        <f>IFERROR(VLOOKUP(B1769,vlookup!A$2:I$331,3,FALSE),"")</f>
        <v/>
      </c>
      <c r="E1769" s="5"/>
      <c r="F1769" s="27" t="str">
        <f>IFERROR(VLOOKUP(E1769,vlookup!D$2:E$331,2,FALSE),"")</f>
        <v/>
      </c>
      <c r="G1769" s="5"/>
      <c r="H1769" s="27" t="str">
        <f t="shared" si="272"/>
        <v/>
      </c>
      <c r="I1769" s="27" t="str">
        <f>IFERROR(VLOOKUP(H1769,vlookup!G$2:I$331,2,FALSE),"")</f>
        <v/>
      </c>
      <c r="J1769" s="27" t="str">
        <f>IFERROR(VLOOKUP(H1769,vlookup!G$2:I$331,3,FALSE),"")</f>
        <v/>
      </c>
      <c r="K1769" s="5"/>
      <c r="L1769" s="6"/>
      <c r="M1769" s="6"/>
      <c r="N1769" s="6"/>
      <c r="O1769" s="6"/>
      <c r="P1769" s="6"/>
      <c r="Q1769" s="14" t="str">
        <f t="shared" si="273"/>
        <v/>
      </c>
      <c r="R1769" s="5"/>
      <c r="S1769" s="6"/>
      <c r="T1769" s="6"/>
      <c r="U1769" s="5"/>
      <c r="V1769" s="45">
        <f t="shared" si="274"/>
        <v>0</v>
      </c>
      <c r="W1769" s="45">
        <f t="shared" si="275"/>
        <v>0</v>
      </c>
      <c r="X1769" s="45" t="e">
        <f t="shared" si="276"/>
        <v>#VALUE!</v>
      </c>
      <c r="Y1769" s="45">
        <f>IFERROR(VALUE(V1769),VLOOKUP(V1769,DayReplace[],2,0))</f>
        <v>0</v>
      </c>
      <c r="Z1769" s="45">
        <f>IF(V1769=0,1,
IF(OR(AND(COUNTIF(Table12[Normal and Leap Years],X1769),AA1769=3,Y1769=30),
AND(COUNTIF(Table9[MM Year],X1769),COUNTIF(Table13[Always 29-Day Months],AA1769),Y1769=30)),Y1769
-1,Y1769))</f>
        <v>1</v>
      </c>
      <c r="AA1769" s="45">
        <f>IFERROR(VALUE(W1769),VLOOKUP(W1769,MonthReplace[],2,0))</f>
        <v>0</v>
      </c>
      <c r="AB1769" s="45" t="e">
        <f>IF(COUNTIF(Table9[MM Year],X1769),VLOOKUP(AA1769,MonthSerial[],VLOOKUP(X1769,Table9[],3,0)+2,0),DATE(X1769,AA1769,0)-AC1769)</f>
        <v>#VALUE!</v>
      </c>
      <c r="AC1769" s="45" t="e">
        <f>IF(COUNTIF(Table9[MM Year],X1769),
VLOOKUP(X1769,Table9[],5,0),
DATE(X1769,1,0))</f>
        <v>#VALUE!</v>
      </c>
      <c r="AD1769" s="46" t="e">
        <f>IF(AA1769=0,DATE(YEAR(AC1769+1),7,16),
IF(V1769=0,IF(COUNTIF(Table9[MM Year],X1769),AC1769+AB1769+Z1769+15-DAY(AC1769+AB1769+Z1769+15)+16,AC1769+AB1769+Z1769-DAY(AC1769+AB1769+Z1769)+16),
IF(COUNTIF(Table9[MM Year],X1769),
IF(AC1769+AB1769+Z1769&lt;VLOOKUP(X1769,Table9[],7,0),AC1769
+AB1769+Z1769+VLOOKUP(X1769,Table9[],4,0),AC1769+AB1769+Z1769),AC1769
+AB1769+Z1769)))</f>
        <v>#VALUE!</v>
      </c>
      <c r="AE1769" s="42"/>
      <c r="AF1769" s="15" t="str">
        <f>IFERROR(IF(COUNTIF(Table9[MM Year],X1769),
IF(AD1769&lt;VLOOKUP(X1769,Table9[],7,0),AD1769
+VLOOKUP(X1769,Table9[],4,0),AD1769),AD1769
),"")</f>
        <v/>
      </c>
      <c r="AG1769" s="5"/>
      <c r="AH1769" s="5"/>
      <c r="AI1769" s="5"/>
      <c r="AJ1769" s="6"/>
      <c r="AK1769" s="6"/>
      <c r="AL1769" s="12" t="str">
        <f t="shared" si="277"/>
        <v/>
      </c>
      <c r="AM1769" s="5"/>
      <c r="AN1769" s="27" t="str">
        <f t="shared" si="278"/>
        <v/>
      </c>
      <c r="AO1769" s="5"/>
      <c r="AP1769" s="5"/>
      <c r="AQ1769" s="6"/>
      <c r="AR1769" s="12" t="str">
        <f t="shared" si="279"/>
        <v/>
      </c>
      <c r="AS1769" s="6"/>
      <c r="AT1769" s="5"/>
      <c r="AU1769" s="53"/>
      <c r="AV1769" s="53"/>
      <c r="AW1769" s="54"/>
      <c r="AX1769" s="15" t="str">
        <f t="shared" si="280"/>
        <v/>
      </c>
      <c r="AY1769" s="5"/>
      <c r="AZ1769" s="27" t="str">
        <f>IFERROR(VLOOKUP(AY1769,vlookup!A$2:I$331,2,FALSE),"")</f>
        <v/>
      </c>
      <c r="BA1769" s="27" t="str">
        <f>IFERROR(VLOOKUP(AY1769,vlookup!A$2:I$331,3,FALSE),"")</f>
        <v/>
      </c>
      <c r="BB1769" s="5"/>
      <c r="BC1769" s="27" t="str">
        <f>IFERROR(VLOOKUP(BB1769,vlookup!D$2:E$331,2,FALSE),"")</f>
        <v/>
      </c>
      <c r="BD1769" s="5"/>
      <c r="BE1769" s="27" t="str">
        <f t="shared" si="281"/>
        <v/>
      </c>
      <c r="BF1769" s="27" t="str">
        <f>IFERROR(VLOOKUP(BE1769,vlookup!G$2:I$331,2,FALSE),"")</f>
        <v/>
      </c>
      <c r="BG1769" s="27" t="str">
        <f>IFERROR(VLOOKUP(BE1769,vlookup!G$2:I$331,3,FALSE),"")</f>
        <v/>
      </c>
      <c r="BH1769" s="5"/>
      <c r="BI1769" s="6"/>
      <c r="BJ1769" s="6"/>
      <c r="BK1769" s="6"/>
      <c r="BL1769" s="6"/>
    </row>
    <row r="1770" spans="1:64">
      <c r="A1770" s="4"/>
      <c r="B1770" s="5"/>
      <c r="C1770" s="27" t="str">
        <f>IFERROR(VLOOKUP(B1770,vlookup!A$2:I$331,2,FALSE),"")</f>
        <v/>
      </c>
      <c r="D1770" s="27" t="str">
        <f>IFERROR(VLOOKUP(B1770,vlookup!A$2:I$331,3,FALSE),"")</f>
        <v/>
      </c>
      <c r="E1770" s="5"/>
      <c r="F1770" s="27" t="str">
        <f>IFERROR(VLOOKUP(E1770,vlookup!D$2:E$331,2,FALSE),"")</f>
        <v/>
      </c>
      <c r="G1770" s="5"/>
      <c r="H1770" s="27" t="str">
        <f t="shared" si="272"/>
        <v/>
      </c>
      <c r="I1770" s="27" t="str">
        <f>IFERROR(VLOOKUP(H1770,vlookup!G$2:I$331,2,FALSE),"")</f>
        <v/>
      </c>
      <c r="J1770" s="27" t="str">
        <f>IFERROR(VLOOKUP(H1770,vlookup!G$2:I$331,3,FALSE),"")</f>
        <v/>
      </c>
      <c r="K1770" s="5"/>
      <c r="L1770" s="6"/>
      <c r="M1770" s="6"/>
      <c r="N1770" s="6"/>
      <c r="O1770" s="6"/>
      <c r="P1770" s="6"/>
      <c r="Q1770" s="14" t="str">
        <f t="shared" si="273"/>
        <v/>
      </c>
      <c r="R1770" s="5"/>
      <c r="S1770" s="6"/>
      <c r="T1770" s="6"/>
      <c r="U1770" s="5"/>
      <c r="V1770" s="45">
        <f t="shared" si="274"/>
        <v>0</v>
      </c>
      <c r="W1770" s="45">
        <f t="shared" si="275"/>
        <v>0</v>
      </c>
      <c r="X1770" s="45" t="e">
        <f t="shared" si="276"/>
        <v>#VALUE!</v>
      </c>
      <c r="Y1770" s="45">
        <f>IFERROR(VALUE(V1770),VLOOKUP(V1770,DayReplace[],2,0))</f>
        <v>0</v>
      </c>
      <c r="Z1770" s="45">
        <f>IF(V1770=0,1,
IF(OR(AND(COUNTIF(Table12[Normal and Leap Years],X1770),AA1770=3,Y1770=30),
AND(COUNTIF(Table9[MM Year],X1770),COUNTIF(Table13[Always 29-Day Months],AA1770),Y1770=30)),Y1770
-1,Y1770))</f>
        <v>1</v>
      </c>
      <c r="AA1770" s="45">
        <f>IFERROR(VALUE(W1770),VLOOKUP(W1770,MonthReplace[],2,0))</f>
        <v>0</v>
      </c>
      <c r="AB1770" s="45" t="e">
        <f>IF(COUNTIF(Table9[MM Year],X1770),VLOOKUP(AA1770,MonthSerial[],VLOOKUP(X1770,Table9[],3,0)+2,0),DATE(X1770,AA1770,0)-AC1770)</f>
        <v>#VALUE!</v>
      </c>
      <c r="AC1770" s="45" t="e">
        <f>IF(COUNTIF(Table9[MM Year],X1770),
VLOOKUP(X1770,Table9[],5,0),
DATE(X1770,1,0))</f>
        <v>#VALUE!</v>
      </c>
      <c r="AD1770" s="46" t="e">
        <f>IF(AA1770=0,DATE(YEAR(AC1770+1),7,16),
IF(V1770=0,IF(COUNTIF(Table9[MM Year],X1770),AC1770+AB1770+Z1770+15-DAY(AC1770+AB1770+Z1770+15)+16,AC1770+AB1770+Z1770-DAY(AC1770+AB1770+Z1770)+16),
IF(COUNTIF(Table9[MM Year],X1770),
IF(AC1770+AB1770+Z1770&lt;VLOOKUP(X1770,Table9[],7,0),AC1770
+AB1770+Z1770+VLOOKUP(X1770,Table9[],4,0),AC1770+AB1770+Z1770),AC1770
+AB1770+Z1770)))</f>
        <v>#VALUE!</v>
      </c>
      <c r="AE1770" s="42"/>
      <c r="AF1770" s="15" t="str">
        <f>IFERROR(IF(COUNTIF(Table9[MM Year],X1770),
IF(AD1770&lt;VLOOKUP(X1770,Table9[],7,0),AD1770
+VLOOKUP(X1770,Table9[],4,0),AD1770),AD1770
),"")</f>
        <v/>
      </c>
      <c r="AG1770" s="5"/>
      <c r="AH1770" s="5"/>
      <c r="AI1770" s="5"/>
      <c r="AJ1770" s="6"/>
      <c r="AK1770" s="6"/>
      <c r="AL1770" s="12" t="str">
        <f t="shared" si="277"/>
        <v/>
      </c>
      <c r="AM1770" s="5"/>
      <c r="AN1770" s="27" t="str">
        <f t="shared" si="278"/>
        <v/>
      </c>
      <c r="AO1770" s="5"/>
      <c r="AP1770" s="5"/>
      <c r="AQ1770" s="6"/>
      <c r="AR1770" s="12" t="str">
        <f t="shared" si="279"/>
        <v/>
      </c>
      <c r="AS1770" s="6"/>
      <c r="AT1770" s="5"/>
      <c r="AU1770" s="53"/>
      <c r="AV1770" s="53"/>
      <c r="AW1770" s="54"/>
      <c r="AX1770" s="15" t="str">
        <f t="shared" si="280"/>
        <v/>
      </c>
      <c r="AY1770" s="5"/>
      <c r="AZ1770" s="27" t="str">
        <f>IFERROR(VLOOKUP(AY1770,vlookup!A$2:I$331,2,FALSE),"")</f>
        <v/>
      </c>
      <c r="BA1770" s="27" t="str">
        <f>IFERROR(VLOOKUP(AY1770,vlookup!A$2:I$331,3,FALSE),"")</f>
        <v/>
      </c>
      <c r="BB1770" s="5"/>
      <c r="BC1770" s="27" t="str">
        <f>IFERROR(VLOOKUP(BB1770,vlookup!D$2:E$331,2,FALSE),"")</f>
        <v/>
      </c>
      <c r="BD1770" s="5"/>
      <c r="BE1770" s="27" t="str">
        <f t="shared" si="281"/>
        <v/>
      </c>
      <c r="BF1770" s="27" t="str">
        <f>IFERROR(VLOOKUP(BE1770,vlookup!G$2:I$331,2,FALSE),"")</f>
        <v/>
      </c>
      <c r="BG1770" s="27" t="str">
        <f>IFERROR(VLOOKUP(BE1770,vlookup!G$2:I$331,3,FALSE),"")</f>
        <v/>
      </c>
      <c r="BH1770" s="5"/>
      <c r="BI1770" s="6"/>
      <c r="BJ1770" s="6"/>
      <c r="BK1770" s="6"/>
      <c r="BL1770" s="6"/>
    </row>
    <row r="1771" spans="1:64">
      <c r="A1771" s="4"/>
      <c r="B1771" s="5"/>
      <c r="C1771" s="27" t="str">
        <f>IFERROR(VLOOKUP(B1771,vlookup!A$2:I$331,2,FALSE),"")</f>
        <v/>
      </c>
      <c r="D1771" s="27" t="str">
        <f>IFERROR(VLOOKUP(B1771,vlookup!A$2:I$331,3,FALSE),"")</f>
        <v/>
      </c>
      <c r="E1771" s="5"/>
      <c r="F1771" s="27" t="str">
        <f>IFERROR(VLOOKUP(E1771,vlookup!D$2:E$331,2,FALSE),"")</f>
        <v/>
      </c>
      <c r="G1771" s="5"/>
      <c r="H1771" s="27" t="str">
        <f t="shared" si="272"/>
        <v/>
      </c>
      <c r="I1771" s="27" t="str">
        <f>IFERROR(VLOOKUP(H1771,vlookup!G$2:I$331,2,FALSE),"")</f>
        <v/>
      </c>
      <c r="J1771" s="27" t="str">
        <f>IFERROR(VLOOKUP(H1771,vlookup!G$2:I$331,3,FALSE),"")</f>
        <v/>
      </c>
      <c r="K1771" s="5"/>
      <c r="L1771" s="6"/>
      <c r="M1771" s="6"/>
      <c r="N1771" s="6"/>
      <c r="O1771" s="6"/>
      <c r="P1771" s="6"/>
      <c r="Q1771" s="14" t="str">
        <f t="shared" si="273"/>
        <v/>
      </c>
      <c r="R1771" s="5"/>
      <c r="S1771" s="6"/>
      <c r="T1771" s="6"/>
      <c r="U1771" s="5"/>
      <c r="V1771" s="45">
        <f t="shared" si="274"/>
        <v>0</v>
      </c>
      <c r="W1771" s="45">
        <f t="shared" si="275"/>
        <v>0</v>
      </c>
      <c r="X1771" s="45" t="e">
        <f t="shared" si="276"/>
        <v>#VALUE!</v>
      </c>
      <c r="Y1771" s="45">
        <f>IFERROR(VALUE(V1771),VLOOKUP(V1771,DayReplace[],2,0))</f>
        <v>0</v>
      </c>
      <c r="Z1771" s="45">
        <f>IF(V1771=0,1,
IF(OR(AND(COUNTIF(Table12[Normal and Leap Years],X1771),AA1771=3,Y1771=30),
AND(COUNTIF(Table9[MM Year],X1771),COUNTIF(Table13[Always 29-Day Months],AA1771),Y1771=30)),Y1771
-1,Y1771))</f>
        <v>1</v>
      </c>
      <c r="AA1771" s="45">
        <f>IFERROR(VALUE(W1771),VLOOKUP(W1771,MonthReplace[],2,0))</f>
        <v>0</v>
      </c>
      <c r="AB1771" s="45" t="e">
        <f>IF(COUNTIF(Table9[MM Year],X1771),VLOOKUP(AA1771,MonthSerial[],VLOOKUP(X1771,Table9[],3,0)+2,0),DATE(X1771,AA1771,0)-AC1771)</f>
        <v>#VALUE!</v>
      </c>
      <c r="AC1771" s="45" t="e">
        <f>IF(COUNTIF(Table9[MM Year],X1771),
VLOOKUP(X1771,Table9[],5,0),
DATE(X1771,1,0))</f>
        <v>#VALUE!</v>
      </c>
      <c r="AD1771" s="46" t="e">
        <f>IF(AA1771=0,DATE(YEAR(AC1771+1),7,16),
IF(V1771=0,IF(COUNTIF(Table9[MM Year],X1771),AC1771+AB1771+Z1771+15-DAY(AC1771+AB1771+Z1771+15)+16,AC1771+AB1771+Z1771-DAY(AC1771+AB1771+Z1771)+16),
IF(COUNTIF(Table9[MM Year],X1771),
IF(AC1771+AB1771+Z1771&lt;VLOOKUP(X1771,Table9[],7,0),AC1771
+AB1771+Z1771+VLOOKUP(X1771,Table9[],4,0),AC1771+AB1771+Z1771),AC1771
+AB1771+Z1771)))</f>
        <v>#VALUE!</v>
      </c>
      <c r="AE1771" s="42"/>
      <c r="AF1771" s="15" t="str">
        <f>IFERROR(IF(COUNTIF(Table9[MM Year],X1771),
IF(AD1771&lt;VLOOKUP(X1771,Table9[],7,0),AD1771
+VLOOKUP(X1771,Table9[],4,0),AD1771),AD1771
),"")</f>
        <v/>
      </c>
      <c r="AG1771" s="5"/>
      <c r="AH1771" s="5"/>
      <c r="AI1771" s="5"/>
      <c r="AJ1771" s="6"/>
      <c r="AK1771" s="6"/>
      <c r="AL1771" s="12" t="str">
        <f t="shared" si="277"/>
        <v/>
      </c>
      <c r="AM1771" s="5"/>
      <c r="AN1771" s="27" t="str">
        <f t="shared" si="278"/>
        <v/>
      </c>
      <c r="AO1771" s="5"/>
      <c r="AP1771" s="5"/>
      <c r="AQ1771" s="6"/>
      <c r="AR1771" s="12" t="str">
        <f t="shared" si="279"/>
        <v/>
      </c>
      <c r="AS1771" s="6"/>
      <c r="AT1771" s="5"/>
      <c r="AU1771" s="53"/>
      <c r="AV1771" s="53"/>
      <c r="AW1771" s="54"/>
      <c r="AX1771" s="15" t="str">
        <f t="shared" si="280"/>
        <v/>
      </c>
      <c r="AY1771" s="5"/>
      <c r="AZ1771" s="27" t="str">
        <f>IFERROR(VLOOKUP(AY1771,vlookup!A$2:I$331,2,FALSE),"")</f>
        <v/>
      </c>
      <c r="BA1771" s="27" t="str">
        <f>IFERROR(VLOOKUP(AY1771,vlookup!A$2:I$331,3,FALSE),"")</f>
        <v/>
      </c>
      <c r="BB1771" s="5"/>
      <c r="BC1771" s="27" t="str">
        <f>IFERROR(VLOOKUP(BB1771,vlookup!D$2:E$331,2,FALSE),"")</f>
        <v/>
      </c>
      <c r="BD1771" s="5"/>
      <c r="BE1771" s="27" t="str">
        <f t="shared" si="281"/>
        <v/>
      </c>
      <c r="BF1771" s="27" t="str">
        <f>IFERROR(VLOOKUP(BE1771,vlookup!G$2:I$331,2,FALSE),"")</f>
        <v/>
      </c>
      <c r="BG1771" s="27" t="str">
        <f>IFERROR(VLOOKUP(BE1771,vlookup!G$2:I$331,3,FALSE),"")</f>
        <v/>
      </c>
      <c r="BH1771" s="5"/>
      <c r="BI1771" s="6"/>
      <c r="BJ1771" s="6"/>
      <c r="BK1771" s="6"/>
      <c r="BL1771" s="6"/>
    </row>
    <row r="1772" spans="1:64">
      <c r="A1772" s="4"/>
      <c r="B1772" s="5"/>
      <c r="C1772" s="27" t="str">
        <f>IFERROR(VLOOKUP(B1772,vlookup!A$2:I$331,2,FALSE),"")</f>
        <v/>
      </c>
      <c r="D1772" s="27" t="str">
        <f>IFERROR(VLOOKUP(B1772,vlookup!A$2:I$331,3,FALSE),"")</f>
        <v/>
      </c>
      <c r="E1772" s="5"/>
      <c r="F1772" s="27" t="str">
        <f>IFERROR(VLOOKUP(E1772,vlookup!D$2:E$331,2,FALSE),"")</f>
        <v/>
      </c>
      <c r="G1772" s="5"/>
      <c r="H1772" s="27" t="str">
        <f t="shared" si="272"/>
        <v/>
      </c>
      <c r="I1772" s="27" t="str">
        <f>IFERROR(VLOOKUP(H1772,vlookup!G$2:I$331,2,FALSE),"")</f>
        <v/>
      </c>
      <c r="J1772" s="27" t="str">
        <f>IFERROR(VLOOKUP(H1772,vlookup!G$2:I$331,3,FALSE),"")</f>
        <v/>
      </c>
      <c r="K1772" s="5"/>
      <c r="L1772" s="6"/>
      <c r="M1772" s="6"/>
      <c r="N1772" s="6"/>
      <c r="O1772" s="6"/>
      <c r="P1772" s="6"/>
      <c r="Q1772" s="14" t="str">
        <f t="shared" si="273"/>
        <v/>
      </c>
      <c r="R1772" s="5"/>
      <c r="S1772" s="6"/>
      <c r="T1772" s="6"/>
      <c r="U1772" s="5"/>
      <c r="V1772" s="45">
        <f t="shared" si="274"/>
        <v>0</v>
      </c>
      <c r="W1772" s="45">
        <f t="shared" si="275"/>
        <v>0</v>
      </c>
      <c r="X1772" s="45" t="e">
        <f t="shared" si="276"/>
        <v>#VALUE!</v>
      </c>
      <c r="Y1772" s="45">
        <f>IFERROR(VALUE(V1772),VLOOKUP(V1772,DayReplace[],2,0))</f>
        <v>0</v>
      </c>
      <c r="Z1772" s="45">
        <f>IF(V1772=0,1,
IF(OR(AND(COUNTIF(Table12[Normal and Leap Years],X1772),AA1772=3,Y1772=30),
AND(COUNTIF(Table9[MM Year],X1772),COUNTIF(Table13[Always 29-Day Months],AA1772),Y1772=30)),Y1772
-1,Y1772))</f>
        <v>1</v>
      </c>
      <c r="AA1772" s="45">
        <f>IFERROR(VALUE(W1772),VLOOKUP(W1772,MonthReplace[],2,0))</f>
        <v>0</v>
      </c>
      <c r="AB1772" s="45" t="e">
        <f>IF(COUNTIF(Table9[MM Year],X1772),VLOOKUP(AA1772,MonthSerial[],VLOOKUP(X1772,Table9[],3,0)+2,0),DATE(X1772,AA1772,0)-AC1772)</f>
        <v>#VALUE!</v>
      </c>
      <c r="AC1772" s="45" t="e">
        <f>IF(COUNTIF(Table9[MM Year],X1772),
VLOOKUP(X1772,Table9[],5,0),
DATE(X1772,1,0))</f>
        <v>#VALUE!</v>
      </c>
      <c r="AD1772" s="46" t="e">
        <f>IF(AA1772=0,DATE(YEAR(AC1772+1),7,16),
IF(V1772=0,IF(COUNTIF(Table9[MM Year],X1772),AC1772+AB1772+Z1772+15-DAY(AC1772+AB1772+Z1772+15)+16,AC1772+AB1772+Z1772-DAY(AC1772+AB1772+Z1772)+16),
IF(COUNTIF(Table9[MM Year],X1772),
IF(AC1772+AB1772+Z1772&lt;VLOOKUP(X1772,Table9[],7,0),AC1772
+AB1772+Z1772+VLOOKUP(X1772,Table9[],4,0),AC1772+AB1772+Z1772),AC1772
+AB1772+Z1772)))</f>
        <v>#VALUE!</v>
      </c>
      <c r="AE1772" s="42"/>
      <c r="AF1772" s="15" t="str">
        <f>IFERROR(IF(COUNTIF(Table9[MM Year],X1772),
IF(AD1772&lt;VLOOKUP(X1772,Table9[],7,0),AD1772
+VLOOKUP(X1772,Table9[],4,0),AD1772),AD1772
),"")</f>
        <v/>
      </c>
      <c r="AG1772" s="5"/>
      <c r="AH1772" s="5"/>
      <c r="AI1772" s="5"/>
      <c r="AJ1772" s="6"/>
      <c r="AK1772" s="6"/>
      <c r="AL1772" s="12" t="str">
        <f t="shared" si="277"/>
        <v/>
      </c>
      <c r="AM1772" s="5"/>
      <c r="AN1772" s="27" t="str">
        <f t="shared" si="278"/>
        <v/>
      </c>
      <c r="AO1772" s="5"/>
      <c r="AP1772" s="5"/>
      <c r="AQ1772" s="6"/>
      <c r="AR1772" s="12" t="str">
        <f t="shared" si="279"/>
        <v/>
      </c>
      <c r="AS1772" s="6"/>
      <c r="AT1772" s="5"/>
      <c r="AU1772" s="53"/>
      <c r="AV1772" s="53"/>
      <c r="AW1772" s="54"/>
      <c r="AX1772" s="15" t="str">
        <f t="shared" si="280"/>
        <v/>
      </c>
      <c r="AY1772" s="5"/>
      <c r="AZ1772" s="27" t="str">
        <f>IFERROR(VLOOKUP(AY1772,vlookup!A$2:I$331,2,FALSE),"")</f>
        <v/>
      </c>
      <c r="BA1772" s="27" t="str">
        <f>IFERROR(VLOOKUP(AY1772,vlookup!A$2:I$331,3,FALSE),"")</f>
        <v/>
      </c>
      <c r="BB1772" s="5"/>
      <c r="BC1772" s="27" t="str">
        <f>IFERROR(VLOOKUP(BB1772,vlookup!D$2:E$331,2,FALSE),"")</f>
        <v/>
      </c>
      <c r="BD1772" s="5"/>
      <c r="BE1772" s="27" t="str">
        <f t="shared" si="281"/>
        <v/>
      </c>
      <c r="BF1772" s="27" t="str">
        <f>IFERROR(VLOOKUP(BE1772,vlookup!G$2:I$331,2,FALSE),"")</f>
        <v/>
      </c>
      <c r="BG1772" s="27" t="str">
        <f>IFERROR(VLOOKUP(BE1772,vlookup!G$2:I$331,3,FALSE),"")</f>
        <v/>
      </c>
      <c r="BH1772" s="5"/>
      <c r="BI1772" s="6"/>
      <c r="BJ1772" s="6"/>
      <c r="BK1772" s="6"/>
      <c r="BL1772" s="6"/>
    </row>
    <row r="1773" spans="1:64">
      <c r="A1773" s="4"/>
      <c r="B1773" s="5"/>
      <c r="C1773" s="27" t="str">
        <f>IFERROR(VLOOKUP(B1773,vlookup!A$2:I$331,2,FALSE),"")</f>
        <v/>
      </c>
      <c r="D1773" s="27" t="str">
        <f>IFERROR(VLOOKUP(B1773,vlookup!A$2:I$331,3,FALSE),"")</f>
        <v/>
      </c>
      <c r="E1773" s="5"/>
      <c r="F1773" s="27" t="str">
        <f>IFERROR(VLOOKUP(E1773,vlookup!D$2:E$331,2,FALSE),"")</f>
        <v/>
      </c>
      <c r="G1773" s="5"/>
      <c r="H1773" s="27" t="str">
        <f t="shared" si="272"/>
        <v/>
      </c>
      <c r="I1773" s="27" t="str">
        <f>IFERROR(VLOOKUP(H1773,vlookup!G$2:I$331,2,FALSE),"")</f>
        <v/>
      </c>
      <c r="J1773" s="27" t="str">
        <f>IFERROR(VLOOKUP(H1773,vlookup!G$2:I$331,3,FALSE),"")</f>
        <v/>
      </c>
      <c r="K1773" s="5"/>
      <c r="L1773" s="6"/>
      <c r="M1773" s="6"/>
      <c r="N1773" s="6"/>
      <c r="O1773" s="6"/>
      <c r="P1773" s="6"/>
      <c r="Q1773" s="14" t="str">
        <f t="shared" si="273"/>
        <v/>
      </c>
      <c r="R1773" s="5"/>
      <c r="S1773" s="6"/>
      <c r="T1773" s="6"/>
      <c r="U1773" s="5"/>
      <c r="V1773" s="45">
        <f t="shared" si="274"/>
        <v>0</v>
      </c>
      <c r="W1773" s="45">
        <f t="shared" si="275"/>
        <v>0</v>
      </c>
      <c r="X1773" s="45" t="e">
        <f t="shared" si="276"/>
        <v>#VALUE!</v>
      </c>
      <c r="Y1773" s="45">
        <f>IFERROR(VALUE(V1773),VLOOKUP(V1773,DayReplace[],2,0))</f>
        <v>0</v>
      </c>
      <c r="Z1773" s="45">
        <f>IF(V1773=0,1,
IF(OR(AND(COUNTIF(Table12[Normal and Leap Years],X1773),AA1773=3,Y1773=30),
AND(COUNTIF(Table9[MM Year],X1773),COUNTIF(Table13[Always 29-Day Months],AA1773),Y1773=30)),Y1773
-1,Y1773))</f>
        <v>1</v>
      </c>
      <c r="AA1773" s="45">
        <f>IFERROR(VALUE(W1773),VLOOKUP(W1773,MonthReplace[],2,0))</f>
        <v>0</v>
      </c>
      <c r="AB1773" s="45" t="e">
        <f>IF(COUNTIF(Table9[MM Year],X1773),VLOOKUP(AA1773,MonthSerial[],VLOOKUP(X1773,Table9[],3,0)+2,0),DATE(X1773,AA1773,0)-AC1773)</f>
        <v>#VALUE!</v>
      </c>
      <c r="AC1773" s="45" t="e">
        <f>IF(COUNTIF(Table9[MM Year],X1773),
VLOOKUP(X1773,Table9[],5,0),
DATE(X1773,1,0))</f>
        <v>#VALUE!</v>
      </c>
      <c r="AD1773" s="46" t="e">
        <f>IF(AA1773=0,DATE(YEAR(AC1773+1),7,16),
IF(V1773=0,IF(COUNTIF(Table9[MM Year],X1773),AC1773+AB1773+Z1773+15-DAY(AC1773+AB1773+Z1773+15)+16,AC1773+AB1773+Z1773-DAY(AC1773+AB1773+Z1773)+16),
IF(COUNTIF(Table9[MM Year],X1773),
IF(AC1773+AB1773+Z1773&lt;VLOOKUP(X1773,Table9[],7,0),AC1773
+AB1773+Z1773+VLOOKUP(X1773,Table9[],4,0),AC1773+AB1773+Z1773),AC1773
+AB1773+Z1773)))</f>
        <v>#VALUE!</v>
      </c>
      <c r="AE1773" s="42"/>
      <c r="AF1773" s="15" t="str">
        <f>IFERROR(IF(COUNTIF(Table9[MM Year],X1773),
IF(AD1773&lt;VLOOKUP(X1773,Table9[],7,0),AD1773
+VLOOKUP(X1773,Table9[],4,0),AD1773),AD1773
),"")</f>
        <v/>
      </c>
      <c r="AG1773" s="5"/>
      <c r="AH1773" s="5"/>
      <c r="AI1773" s="5"/>
      <c r="AJ1773" s="6"/>
      <c r="AK1773" s="6"/>
      <c r="AL1773" s="12" t="str">
        <f t="shared" si="277"/>
        <v/>
      </c>
      <c r="AM1773" s="5"/>
      <c r="AN1773" s="27" t="str">
        <f t="shared" si="278"/>
        <v/>
      </c>
      <c r="AO1773" s="5"/>
      <c r="AP1773" s="5"/>
      <c r="AQ1773" s="6"/>
      <c r="AR1773" s="12" t="str">
        <f t="shared" si="279"/>
        <v/>
      </c>
      <c r="AS1773" s="6"/>
      <c r="AT1773" s="5"/>
      <c r="AU1773" s="53"/>
      <c r="AV1773" s="53"/>
      <c r="AW1773" s="54"/>
      <c r="AX1773" s="15" t="str">
        <f t="shared" si="280"/>
        <v/>
      </c>
      <c r="AY1773" s="5"/>
      <c r="AZ1773" s="27" t="str">
        <f>IFERROR(VLOOKUP(AY1773,vlookup!A$2:I$331,2,FALSE),"")</f>
        <v/>
      </c>
      <c r="BA1773" s="27" t="str">
        <f>IFERROR(VLOOKUP(AY1773,vlookup!A$2:I$331,3,FALSE),"")</f>
        <v/>
      </c>
      <c r="BB1773" s="5"/>
      <c r="BC1773" s="27" t="str">
        <f>IFERROR(VLOOKUP(BB1773,vlookup!D$2:E$331,2,FALSE),"")</f>
        <v/>
      </c>
      <c r="BD1773" s="5"/>
      <c r="BE1773" s="27" t="str">
        <f t="shared" si="281"/>
        <v/>
      </c>
      <c r="BF1773" s="27" t="str">
        <f>IFERROR(VLOOKUP(BE1773,vlookup!G$2:I$331,2,FALSE),"")</f>
        <v/>
      </c>
      <c r="BG1773" s="27" t="str">
        <f>IFERROR(VLOOKUP(BE1773,vlookup!G$2:I$331,3,FALSE),"")</f>
        <v/>
      </c>
      <c r="BH1773" s="5"/>
      <c r="BI1773" s="6"/>
      <c r="BJ1773" s="6"/>
      <c r="BK1773" s="6"/>
      <c r="BL1773" s="6"/>
    </row>
    <row r="1774" spans="1:64">
      <c r="A1774" s="4"/>
      <c r="B1774" s="5"/>
      <c r="C1774" s="27" t="str">
        <f>IFERROR(VLOOKUP(B1774,vlookup!A$2:I$331,2,FALSE),"")</f>
        <v/>
      </c>
      <c r="D1774" s="27" t="str">
        <f>IFERROR(VLOOKUP(B1774,vlookup!A$2:I$331,3,FALSE),"")</f>
        <v/>
      </c>
      <c r="E1774" s="5"/>
      <c r="F1774" s="27" t="str">
        <f>IFERROR(VLOOKUP(E1774,vlookup!D$2:E$331,2,FALSE),"")</f>
        <v/>
      </c>
      <c r="G1774" s="5"/>
      <c r="H1774" s="27" t="str">
        <f t="shared" si="272"/>
        <v/>
      </c>
      <c r="I1774" s="27" t="str">
        <f>IFERROR(VLOOKUP(H1774,vlookup!G$2:I$331,2,FALSE),"")</f>
        <v/>
      </c>
      <c r="J1774" s="27" t="str">
        <f>IFERROR(VLOOKUP(H1774,vlookup!G$2:I$331,3,FALSE),"")</f>
        <v/>
      </c>
      <c r="K1774" s="5"/>
      <c r="L1774" s="6"/>
      <c r="M1774" s="6"/>
      <c r="N1774" s="6"/>
      <c r="O1774" s="6"/>
      <c r="P1774" s="6"/>
      <c r="Q1774" s="14" t="str">
        <f t="shared" si="273"/>
        <v/>
      </c>
      <c r="R1774" s="5"/>
      <c r="S1774" s="6"/>
      <c r="T1774" s="6"/>
      <c r="U1774" s="5"/>
      <c r="V1774" s="45">
        <f t="shared" si="274"/>
        <v>0</v>
      </c>
      <c r="W1774" s="45">
        <f t="shared" si="275"/>
        <v>0</v>
      </c>
      <c r="X1774" s="45" t="e">
        <f t="shared" si="276"/>
        <v>#VALUE!</v>
      </c>
      <c r="Y1774" s="45">
        <f>IFERROR(VALUE(V1774),VLOOKUP(V1774,DayReplace[],2,0))</f>
        <v>0</v>
      </c>
      <c r="Z1774" s="45">
        <f>IF(V1774=0,1,
IF(OR(AND(COUNTIF(Table12[Normal and Leap Years],X1774),AA1774=3,Y1774=30),
AND(COUNTIF(Table9[MM Year],X1774),COUNTIF(Table13[Always 29-Day Months],AA1774),Y1774=30)),Y1774
-1,Y1774))</f>
        <v>1</v>
      </c>
      <c r="AA1774" s="45">
        <f>IFERROR(VALUE(W1774),VLOOKUP(W1774,MonthReplace[],2,0))</f>
        <v>0</v>
      </c>
      <c r="AB1774" s="45" t="e">
        <f>IF(COUNTIF(Table9[MM Year],X1774),VLOOKUP(AA1774,MonthSerial[],VLOOKUP(X1774,Table9[],3,0)+2,0),DATE(X1774,AA1774,0)-AC1774)</f>
        <v>#VALUE!</v>
      </c>
      <c r="AC1774" s="45" t="e">
        <f>IF(COUNTIF(Table9[MM Year],X1774),
VLOOKUP(X1774,Table9[],5,0),
DATE(X1774,1,0))</f>
        <v>#VALUE!</v>
      </c>
      <c r="AD1774" s="46" t="e">
        <f>IF(AA1774=0,DATE(YEAR(AC1774+1),7,16),
IF(V1774=0,IF(COUNTIF(Table9[MM Year],X1774),AC1774+AB1774+Z1774+15-DAY(AC1774+AB1774+Z1774+15)+16,AC1774+AB1774+Z1774-DAY(AC1774+AB1774+Z1774)+16),
IF(COUNTIF(Table9[MM Year],X1774),
IF(AC1774+AB1774+Z1774&lt;VLOOKUP(X1774,Table9[],7,0),AC1774
+AB1774+Z1774+VLOOKUP(X1774,Table9[],4,0),AC1774+AB1774+Z1774),AC1774
+AB1774+Z1774)))</f>
        <v>#VALUE!</v>
      </c>
      <c r="AE1774" s="42"/>
      <c r="AF1774" s="15" t="str">
        <f>IFERROR(IF(COUNTIF(Table9[MM Year],X1774),
IF(AD1774&lt;VLOOKUP(X1774,Table9[],7,0),AD1774
+VLOOKUP(X1774,Table9[],4,0),AD1774),AD1774
),"")</f>
        <v/>
      </c>
      <c r="AG1774" s="5"/>
      <c r="AH1774" s="5"/>
      <c r="AI1774" s="5"/>
      <c r="AJ1774" s="6"/>
      <c r="AK1774" s="6"/>
      <c r="AL1774" s="12" t="str">
        <f t="shared" si="277"/>
        <v/>
      </c>
      <c r="AM1774" s="5"/>
      <c r="AN1774" s="27" t="str">
        <f t="shared" si="278"/>
        <v/>
      </c>
      <c r="AO1774" s="5"/>
      <c r="AP1774" s="5"/>
      <c r="AQ1774" s="6"/>
      <c r="AR1774" s="12" t="str">
        <f t="shared" si="279"/>
        <v/>
      </c>
      <c r="AS1774" s="6"/>
      <c r="AT1774" s="5"/>
      <c r="AU1774" s="53"/>
      <c r="AV1774" s="53"/>
      <c r="AW1774" s="54"/>
      <c r="AX1774" s="15" t="str">
        <f t="shared" si="280"/>
        <v/>
      </c>
      <c r="AY1774" s="5"/>
      <c r="AZ1774" s="27" t="str">
        <f>IFERROR(VLOOKUP(AY1774,vlookup!A$2:I$331,2,FALSE),"")</f>
        <v/>
      </c>
      <c r="BA1774" s="27" t="str">
        <f>IFERROR(VLOOKUP(AY1774,vlookup!A$2:I$331,3,FALSE),"")</f>
        <v/>
      </c>
      <c r="BB1774" s="5"/>
      <c r="BC1774" s="27" t="str">
        <f>IFERROR(VLOOKUP(BB1774,vlookup!D$2:E$331,2,FALSE),"")</f>
        <v/>
      </c>
      <c r="BD1774" s="5"/>
      <c r="BE1774" s="27" t="str">
        <f t="shared" si="281"/>
        <v/>
      </c>
      <c r="BF1774" s="27" t="str">
        <f>IFERROR(VLOOKUP(BE1774,vlookup!G$2:I$331,2,FALSE),"")</f>
        <v/>
      </c>
      <c r="BG1774" s="27" t="str">
        <f>IFERROR(VLOOKUP(BE1774,vlookup!G$2:I$331,3,FALSE),"")</f>
        <v/>
      </c>
      <c r="BH1774" s="5"/>
      <c r="BI1774" s="6"/>
      <c r="BJ1774" s="6"/>
      <c r="BK1774" s="6"/>
      <c r="BL1774" s="6"/>
    </row>
    <row r="1775" spans="1:64">
      <c r="A1775" s="4"/>
      <c r="B1775" s="5"/>
      <c r="C1775" s="27" t="str">
        <f>IFERROR(VLOOKUP(B1775,vlookup!A$2:I$331,2,FALSE),"")</f>
        <v/>
      </c>
      <c r="D1775" s="27" t="str">
        <f>IFERROR(VLOOKUP(B1775,vlookup!A$2:I$331,3,FALSE),"")</f>
        <v/>
      </c>
      <c r="E1775" s="5"/>
      <c r="F1775" s="27" t="str">
        <f>IFERROR(VLOOKUP(E1775,vlookup!D$2:E$331,2,FALSE),"")</f>
        <v/>
      </c>
      <c r="G1775" s="5"/>
      <c r="H1775" s="27" t="str">
        <f t="shared" si="272"/>
        <v/>
      </c>
      <c r="I1775" s="27" t="str">
        <f>IFERROR(VLOOKUP(H1775,vlookup!G$2:I$331,2,FALSE),"")</f>
        <v/>
      </c>
      <c r="J1775" s="27" t="str">
        <f>IFERROR(VLOOKUP(H1775,vlookup!G$2:I$331,3,FALSE),"")</f>
        <v/>
      </c>
      <c r="K1775" s="5"/>
      <c r="L1775" s="6"/>
      <c r="M1775" s="6"/>
      <c r="N1775" s="6"/>
      <c r="O1775" s="6"/>
      <c r="P1775" s="6"/>
      <c r="Q1775" s="14" t="str">
        <f t="shared" si="273"/>
        <v/>
      </c>
      <c r="R1775" s="5"/>
      <c r="S1775" s="6"/>
      <c r="T1775" s="6"/>
      <c r="U1775" s="5"/>
      <c r="V1775" s="45">
        <f t="shared" si="274"/>
        <v>0</v>
      </c>
      <c r="W1775" s="45">
        <f t="shared" si="275"/>
        <v>0</v>
      </c>
      <c r="X1775" s="45" t="e">
        <f t="shared" si="276"/>
        <v>#VALUE!</v>
      </c>
      <c r="Y1775" s="45">
        <f>IFERROR(VALUE(V1775),VLOOKUP(V1775,DayReplace[],2,0))</f>
        <v>0</v>
      </c>
      <c r="Z1775" s="45">
        <f>IF(V1775=0,1,
IF(OR(AND(COUNTIF(Table12[Normal and Leap Years],X1775),AA1775=3,Y1775=30),
AND(COUNTIF(Table9[MM Year],X1775),COUNTIF(Table13[Always 29-Day Months],AA1775),Y1775=30)),Y1775
-1,Y1775))</f>
        <v>1</v>
      </c>
      <c r="AA1775" s="45">
        <f>IFERROR(VALUE(W1775),VLOOKUP(W1775,MonthReplace[],2,0))</f>
        <v>0</v>
      </c>
      <c r="AB1775" s="45" t="e">
        <f>IF(COUNTIF(Table9[MM Year],X1775),VLOOKUP(AA1775,MonthSerial[],VLOOKUP(X1775,Table9[],3,0)+2,0),DATE(X1775,AA1775,0)-AC1775)</f>
        <v>#VALUE!</v>
      </c>
      <c r="AC1775" s="45" t="e">
        <f>IF(COUNTIF(Table9[MM Year],X1775),
VLOOKUP(X1775,Table9[],5,0),
DATE(X1775,1,0))</f>
        <v>#VALUE!</v>
      </c>
      <c r="AD1775" s="46" t="e">
        <f>IF(AA1775=0,DATE(YEAR(AC1775+1),7,16),
IF(V1775=0,IF(COUNTIF(Table9[MM Year],X1775),AC1775+AB1775+Z1775+15-DAY(AC1775+AB1775+Z1775+15)+16,AC1775+AB1775+Z1775-DAY(AC1775+AB1775+Z1775)+16),
IF(COUNTIF(Table9[MM Year],X1775),
IF(AC1775+AB1775+Z1775&lt;VLOOKUP(X1775,Table9[],7,0),AC1775
+AB1775+Z1775+VLOOKUP(X1775,Table9[],4,0),AC1775+AB1775+Z1775),AC1775
+AB1775+Z1775)))</f>
        <v>#VALUE!</v>
      </c>
      <c r="AE1775" s="42"/>
      <c r="AF1775" s="15" t="str">
        <f>IFERROR(IF(COUNTIF(Table9[MM Year],X1775),
IF(AD1775&lt;VLOOKUP(X1775,Table9[],7,0),AD1775
+VLOOKUP(X1775,Table9[],4,0),AD1775),AD1775
),"")</f>
        <v/>
      </c>
      <c r="AG1775" s="5"/>
      <c r="AH1775" s="5"/>
      <c r="AI1775" s="5"/>
      <c r="AJ1775" s="6"/>
      <c r="AK1775" s="6"/>
      <c r="AL1775" s="12" t="str">
        <f t="shared" si="277"/>
        <v/>
      </c>
      <c r="AM1775" s="5"/>
      <c r="AN1775" s="27" t="str">
        <f t="shared" si="278"/>
        <v/>
      </c>
      <c r="AO1775" s="5"/>
      <c r="AP1775" s="5"/>
      <c r="AQ1775" s="6"/>
      <c r="AR1775" s="12" t="str">
        <f t="shared" si="279"/>
        <v/>
      </c>
      <c r="AS1775" s="6"/>
      <c r="AT1775" s="5"/>
      <c r="AU1775" s="53"/>
      <c r="AV1775" s="53"/>
      <c r="AW1775" s="54"/>
      <c r="AX1775" s="15" t="str">
        <f t="shared" si="280"/>
        <v/>
      </c>
      <c r="AY1775" s="5"/>
      <c r="AZ1775" s="27" t="str">
        <f>IFERROR(VLOOKUP(AY1775,vlookup!A$2:I$331,2,FALSE),"")</f>
        <v/>
      </c>
      <c r="BA1775" s="27" t="str">
        <f>IFERROR(VLOOKUP(AY1775,vlookup!A$2:I$331,3,FALSE),"")</f>
        <v/>
      </c>
      <c r="BB1775" s="5"/>
      <c r="BC1775" s="27" t="str">
        <f>IFERROR(VLOOKUP(BB1775,vlookup!D$2:E$331,2,FALSE),"")</f>
        <v/>
      </c>
      <c r="BD1775" s="5"/>
      <c r="BE1775" s="27" t="str">
        <f t="shared" si="281"/>
        <v/>
      </c>
      <c r="BF1775" s="27" t="str">
        <f>IFERROR(VLOOKUP(BE1775,vlookup!G$2:I$331,2,FALSE),"")</f>
        <v/>
      </c>
      <c r="BG1775" s="27" t="str">
        <f>IFERROR(VLOOKUP(BE1775,vlookup!G$2:I$331,3,FALSE),"")</f>
        <v/>
      </c>
      <c r="BH1775" s="5"/>
      <c r="BI1775" s="6"/>
      <c r="BJ1775" s="6"/>
      <c r="BK1775" s="6"/>
      <c r="BL1775" s="6"/>
    </row>
    <row r="1776" spans="1:64">
      <c r="A1776" s="4"/>
      <c r="B1776" s="5"/>
      <c r="C1776" s="27" t="str">
        <f>IFERROR(VLOOKUP(B1776,vlookup!A$2:I$331,2,FALSE),"")</f>
        <v/>
      </c>
      <c r="D1776" s="27" t="str">
        <f>IFERROR(VLOOKUP(B1776,vlookup!A$2:I$331,3,FALSE),"")</f>
        <v/>
      </c>
      <c r="E1776" s="5"/>
      <c r="F1776" s="27" t="str">
        <f>IFERROR(VLOOKUP(E1776,vlookup!D$2:E$331,2,FALSE),"")</f>
        <v/>
      </c>
      <c r="G1776" s="5"/>
      <c r="H1776" s="27" t="str">
        <f t="shared" si="272"/>
        <v/>
      </c>
      <c r="I1776" s="27" t="str">
        <f>IFERROR(VLOOKUP(H1776,vlookup!G$2:I$331,2,FALSE),"")</f>
        <v/>
      </c>
      <c r="J1776" s="27" t="str">
        <f>IFERROR(VLOOKUP(H1776,vlookup!G$2:I$331,3,FALSE),"")</f>
        <v/>
      </c>
      <c r="K1776" s="5"/>
      <c r="L1776" s="6"/>
      <c r="M1776" s="6"/>
      <c r="N1776" s="6"/>
      <c r="O1776" s="6"/>
      <c r="P1776" s="6"/>
      <c r="Q1776" s="14" t="str">
        <f t="shared" si="273"/>
        <v/>
      </c>
      <c r="R1776" s="5"/>
      <c r="S1776" s="6"/>
      <c r="T1776" s="6"/>
      <c r="U1776" s="5"/>
      <c r="V1776" s="45">
        <f t="shared" si="274"/>
        <v>0</v>
      </c>
      <c r="W1776" s="45">
        <f t="shared" si="275"/>
        <v>0</v>
      </c>
      <c r="X1776" s="45" t="e">
        <f t="shared" si="276"/>
        <v>#VALUE!</v>
      </c>
      <c r="Y1776" s="45">
        <f>IFERROR(VALUE(V1776),VLOOKUP(V1776,DayReplace[],2,0))</f>
        <v>0</v>
      </c>
      <c r="Z1776" s="45">
        <f>IF(V1776=0,1,
IF(OR(AND(COUNTIF(Table12[Normal and Leap Years],X1776),AA1776=3,Y1776=30),
AND(COUNTIF(Table9[MM Year],X1776),COUNTIF(Table13[Always 29-Day Months],AA1776),Y1776=30)),Y1776
-1,Y1776))</f>
        <v>1</v>
      </c>
      <c r="AA1776" s="45">
        <f>IFERROR(VALUE(W1776),VLOOKUP(W1776,MonthReplace[],2,0))</f>
        <v>0</v>
      </c>
      <c r="AB1776" s="45" t="e">
        <f>IF(COUNTIF(Table9[MM Year],X1776),VLOOKUP(AA1776,MonthSerial[],VLOOKUP(X1776,Table9[],3,0)+2,0),DATE(X1776,AA1776,0)-AC1776)</f>
        <v>#VALUE!</v>
      </c>
      <c r="AC1776" s="45" t="e">
        <f>IF(COUNTIF(Table9[MM Year],X1776),
VLOOKUP(X1776,Table9[],5,0),
DATE(X1776,1,0))</f>
        <v>#VALUE!</v>
      </c>
      <c r="AD1776" s="46" t="e">
        <f>IF(AA1776=0,DATE(YEAR(AC1776+1),7,16),
IF(V1776=0,IF(COUNTIF(Table9[MM Year],X1776),AC1776+AB1776+Z1776+15-DAY(AC1776+AB1776+Z1776+15)+16,AC1776+AB1776+Z1776-DAY(AC1776+AB1776+Z1776)+16),
IF(COUNTIF(Table9[MM Year],X1776),
IF(AC1776+AB1776+Z1776&lt;VLOOKUP(X1776,Table9[],7,0),AC1776
+AB1776+Z1776+VLOOKUP(X1776,Table9[],4,0),AC1776+AB1776+Z1776),AC1776
+AB1776+Z1776)))</f>
        <v>#VALUE!</v>
      </c>
      <c r="AE1776" s="42"/>
      <c r="AF1776" s="15" t="str">
        <f>IFERROR(IF(COUNTIF(Table9[MM Year],X1776),
IF(AD1776&lt;VLOOKUP(X1776,Table9[],7,0),AD1776
+VLOOKUP(X1776,Table9[],4,0),AD1776),AD1776
),"")</f>
        <v/>
      </c>
      <c r="AG1776" s="5"/>
      <c r="AH1776" s="5"/>
      <c r="AI1776" s="5"/>
      <c r="AJ1776" s="6"/>
      <c r="AK1776" s="6"/>
      <c r="AL1776" s="12" t="str">
        <f t="shared" si="277"/>
        <v/>
      </c>
      <c r="AM1776" s="5"/>
      <c r="AN1776" s="27" t="str">
        <f t="shared" si="278"/>
        <v/>
      </c>
      <c r="AO1776" s="5"/>
      <c r="AP1776" s="5"/>
      <c r="AQ1776" s="6"/>
      <c r="AR1776" s="12" t="str">
        <f t="shared" si="279"/>
        <v/>
      </c>
      <c r="AS1776" s="6"/>
      <c r="AT1776" s="5"/>
      <c r="AU1776" s="53"/>
      <c r="AV1776" s="53"/>
      <c r="AW1776" s="54"/>
      <c r="AX1776" s="15" t="str">
        <f t="shared" si="280"/>
        <v/>
      </c>
      <c r="AY1776" s="5"/>
      <c r="AZ1776" s="27" t="str">
        <f>IFERROR(VLOOKUP(AY1776,vlookup!A$2:I$331,2,FALSE),"")</f>
        <v/>
      </c>
      <c r="BA1776" s="27" t="str">
        <f>IFERROR(VLOOKUP(AY1776,vlookup!A$2:I$331,3,FALSE),"")</f>
        <v/>
      </c>
      <c r="BB1776" s="5"/>
      <c r="BC1776" s="27" t="str">
        <f>IFERROR(VLOOKUP(BB1776,vlookup!D$2:E$331,2,FALSE),"")</f>
        <v/>
      </c>
      <c r="BD1776" s="5"/>
      <c r="BE1776" s="27" t="str">
        <f t="shared" si="281"/>
        <v/>
      </c>
      <c r="BF1776" s="27" t="str">
        <f>IFERROR(VLOOKUP(BE1776,vlookup!G$2:I$331,2,FALSE),"")</f>
        <v/>
      </c>
      <c r="BG1776" s="27" t="str">
        <f>IFERROR(VLOOKUP(BE1776,vlookup!G$2:I$331,3,FALSE),"")</f>
        <v/>
      </c>
      <c r="BH1776" s="5"/>
      <c r="BI1776" s="6"/>
      <c r="BJ1776" s="6"/>
      <c r="BK1776" s="6"/>
      <c r="BL1776" s="6"/>
    </row>
    <row r="1777" spans="1:64">
      <c r="A1777" s="4"/>
      <c r="B1777" s="5"/>
      <c r="C1777" s="27" t="str">
        <f>IFERROR(VLOOKUP(B1777,vlookup!A$2:I$331,2,FALSE),"")</f>
        <v/>
      </c>
      <c r="D1777" s="27" t="str">
        <f>IFERROR(VLOOKUP(B1777,vlookup!A$2:I$331,3,FALSE),"")</f>
        <v/>
      </c>
      <c r="E1777" s="5"/>
      <c r="F1777" s="27" t="str">
        <f>IFERROR(VLOOKUP(E1777,vlookup!D$2:E$331,2,FALSE),"")</f>
        <v/>
      </c>
      <c r="G1777" s="5"/>
      <c r="H1777" s="27" t="str">
        <f t="shared" si="272"/>
        <v/>
      </c>
      <c r="I1777" s="27" t="str">
        <f>IFERROR(VLOOKUP(H1777,vlookup!G$2:I$331,2,FALSE),"")</f>
        <v/>
      </c>
      <c r="J1777" s="27" t="str">
        <f>IFERROR(VLOOKUP(H1777,vlookup!G$2:I$331,3,FALSE),"")</f>
        <v/>
      </c>
      <c r="K1777" s="5"/>
      <c r="L1777" s="6"/>
      <c r="M1777" s="6"/>
      <c r="N1777" s="6"/>
      <c r="O1777" s="6"/>
      <c r="P1777" s="6"/>
      <c r="Q1777" s="14" t="str">
        <f t="shared" si="273"/>
        <v/>
      </c>
      <c r="R1777" s="5"/>
      <c r="S1777" s="6"/>
      <c r="T1777" s="6"/>
      <c r="U1777" s="5"/>
      <c r="V1777" s="45">
        <f t="shared" si="274"/>
        <v>0</v>
      </c>
      <c r="W1777" s="45">
        <f t="shared" si="275"/>
        <v>0</v>
      </c>
      <c r="X1777" s="45" t="e">
        <f t="shared" si="276"/>
        <v>#VALUE!</v>
      </c>
      <c r="Y1777" s="45">
        <f>IFERROR(VALUE(V1777),VLOOKUP(V1777,DayReplace[],2,0))</f>
        <v>0</v>
      </c>
      <c r="Z1777" s="45">
        <f>IF(V1777=0,1,
IF(OR(AND(COUNTIF(Table12[Normal and Leap Years],X1777),AA1777=3,Y1777=30),
AND(COUNTIF(Table9[MM Year],X1777),COUNTIF(Table13[Always 29-Day Months],AA1777),Y1777=30)),Y1777
-1,Y1777))</f>
        <v>1</v>
      </c>
      <c r="AA1777" s="45">
        <f>IFERROR(VALUE(W1777),VLOOKUP(W1777,MonthReplace[],2,0))</f>
        <v>0</v>
      </c>
      <c r="AB1777" s="45" t="e">
        <f>IF(COUNTIF(Table9[MM Year],X1777),VLOOKUP(AA1777,MonthSerial[],VLOOKUP(X1777,Table9[],3,0)+2,0),DATE(X1777,AA1777,0)-AC1777)</f>
        <v>#VALUE!</v>
      </c>
      <c r="AC1777" s="45" t="e">
        <f>IF(COUNTIF(Table9[MM Year],X1777),
VLOOKUP(X1777,Table9[],5,0),
DATE(X1777,1,0))</f>
        <v>#VALUE!</v>
      </c>
      <c r="AD1777" s="46" t="e">
        <f>IF(AA1777=0,DATE(YEAR(AC1777+1),7,16),
IF(V1777=0,IF(COUNTIF(Table9[MM Year],X1777),AC1777+AB1777+Z1777+15-DAY(AC1777+AB1777+Z1777+15)+16,AC1777+AB1777+Z1777-DAY(AC1777+AB1777+Z1777)+16),
IF(COUNTIF(Table9[MM Year],X1777),
IF(AC1777+AB1777+Z1777&lt;VLOOKUP(X1777,Table9[],7,0),AC1777
+AB1777+Z1777+VLOOKUP(X1777,Table9[],4,0),AC1777+AB1777+Z1777),AC1777
+AB1777+Z1777)))</f>
        <v>#VALUE!</v>
      </c>
      <c r="AE1777" s="42"/>
      <c r="AF1777" s="15" t="str">
        <f>IFERROR(IF(COUNTIF(Table9[MM Year],X1777),
IF(AD1777&lt;VLOOKUP(X1777,Table9[],7,0),AD1777
+VLOOKUP(X1777,Table9[],4,0),AD1777),AD1777
),"")</f>
        <v/>
      </c>
      <c r="AG1777" s="5"/>
      <c r="AH1777" s="5"/>
      <c r="AI1777" s="5"/>
      <c r="AJ1777" s="6"/>
      <c r="AK1777" s="6"/>
      <c r="AL1777" s="12" t="str">
        <f t="shared" si="277"/>
        <v/>
      </c>
      <c r="AM1777" s="5"/>
      <c r="AN1777" s="27" t="str">
        <f t="shared" si="278"/>
        <v/>
      </c>
      <c r="AO1777" s="5"/>
      <c r="AP1777" s="5"/>
      <c r="AQ1777" s="6"/>
      <c r="AR1777" s="12" t="str">
        <f t="shared" si="279"/>
        <v/>
      </c>
      <c r="AS1777" s="6"/>
      <c r="AT1777" s="5"/>
      <c r="AU1777" s="53"/>
      <c r="AV1777" s="53"/>
      <c r="AW1777" s="54"/>
      <c r="AX1777" s="15" t="str">
        <f t="shared" si="280"/>
        <v/>
      </c>
      <c r="AY1777" s="5"/>
      <c r="AZ1777" s="27" t="str">
        <f>IFERROR(VLOOKUP(AY1777,vlookup!A$2:I$331,2,FALSE),"")</f>
        <v/>
      </c>
      <c r="BA1777" s="27" t="str">
        <f>IFERROR(VLOOKUP(AY1777,vlookup!A$2:I$331,3,FALSE),"")</f>
        <v/>
      </c>
      <c r="BB1777" s="5"/>
      <c r="BC1777" s="27" t="str">
        <f>IFERROR(VLOOKUP(BB1777,vlookup!D$2:E$331,2,FALSE),"")</f>
        <v/>
      </c>
      <c r="BD1777" s="5"/>
      <c r="BE1777" s="27" t="str">
        <f t="shared" si="281"/>
        <v/>
      </c>
      <c r="BF1777" s="27" t="str">
        <f>IFERROR(VLOOKUP(BE1777,vlookup!G$2:I$331,2,FALSE),"")</f>
        <v/>
      </c>
      <c r="BG1777" s="27" t="str">
        <f>IFERROR(VLOOKUP(BE1777,vlookup!G$2:I$331,3,FALSE),"")</f>
        <v/>
      </c>
      <c r="BH1777" s="5"/>
      <c r="BI1777" s="6"/>
      <c r="BJ1777" s="6"/>
      <c r="BK1777" s="6"/>
      <c r="BL1777" s="6"/>
    </row>
    <row r="1778" spans="1:64">
      <c r="A1778" s="4"/>
      <c r="B1778" s="5"/>
      <c r="C1778" s="27" t="str">
        <f>IFERROR(VLOOKUP(B1778,vlookup!A$2:I$331,2,FALSE),"")</f>
        <v/>
      </c>
      <c r="D1778" s="27" t="str">
        <f>IFERROR(VLOOKUP(B1778,vlookup!A$2:I$331,3,FALSE),"")</f>
        <v/>
      </c>
      <c r="E1778" s="5"/>
      <c r="F1778" s="27" t="str">
        <f>IFERROR(VLOOKUP(E1778,vlookup!D$2:E$331,2,FALSE),"")</f>
        <v/>
      </c>
      <c r="G1778" s="5"/>
      <c r="H1778" s="27" t="str">
        <f t="shared" si="272"/>
        <v/>
      </c>
      <c r="I1778" s="27" t="str">
        <f>IFERROR(VLOOKUP(H1778,vlookup!G$2:I$331,2,FALSE),"")</f>
        <v/>
      </c>
      <c r="J1778" s="27" t="str">
        <f>IFERROR(VLOOKUP(H1778,vlookup!G$2:I$331,3,FALSE),"")</f>
        <v/>
      </c>
      <c r="K1778" s="5"/>
      <c r="L1778" s="6"/>
      <c r="M1778" s="6"/>
      <c r="N1778" s="6"/>
      <c r="O1778" s="6"/>
      <c r="P1778" s="6"/>
      <c r="Q1778" s="14" t="str">
        <f t="shared" si="273"/>
        <v/>
      </c>
      <c r="R1778" s="5"/>
      <c r="S1778" s="6"/>
      <c r="T1778" s="6"/>
      <c r="U1778" s="5"/>
      <c r="V1778" s="45">
        <f t="shared" si="274"/>
        <v>0</v>
      </c>
      <c r="W1778" s="45">
        <f t="shared" si="275"/>
        <v>0</v>
      </c>
      <c r="X1778" s="45" t="e">
        <f t="shared" si="276"/>
        <v>#VALUE!</v>
      </c>
      <c r="Y1778" s="45">
        <f>IFERROR(VALUE(V1778),VLOOKUP(V1778,DayReplace[],2,0))</f>
        <v>0</v>
      </c>
      <c r="Z1778" s="45">
        <f>IF(V1778=0,1,
IF(OR(AND(COUNTIF(Table12[Normal and Leap Years],X1778),AA1778=3,Y1778=30),
AND(COUNTIF(Table9[MM Year],X1778),COUNTIF(Table13[Always 29-Day Months],AA1778),Y1778=30)),Y1778
-1,Y1778))</f>
        <v>1</v>
      </c>
      <c r="AA1778" s="45">
        <f>IFERROR(VALUE(W1778),VLOOKUP(W1778,MonthReplace[],2,0))</f>
        <v>0</v>
      </c>
      <c r="AB1778" s="45" t="e">
        <f>IF(COUNTIF(Table9[MM Year],X1778),VLOOKUP(AA1778,MonthSerial[],VLOOKUP(X1778,Table9[],3,0)+2,0),DATE(X1778,AA1778,0)-AC1778)</f>
        <v>#VALUE!</v>
      </c>
      <c r="AC1778" s="45" t="e">
        <f>IF(COUNTIF(Table9[MM Year],X1778),
VLOOKUP(X1778,Table9[],5,0),
DATE(X1778,1,0))</f>
        <v>#VALUE!</v>
      </c>
      <c r="AD1778" s="46" t="e">
        <f>IF(AA1778=0,DATE(YEAR(AC1778+1),7,16),
IF(V1778=0,IF(COUNTIF(Table9[MM Year],X1778),AC1778+AB1778+Z1778+15-DAY(AC1778+AB1778+Z1778+15)+16,AC1778+AB1778+Z1778-DAY(AC1778+AB1778+Z1778)+16),
IF(COUNTIF(Table9[MM Year],X1778),
IF(AC1778+AB1778+Z1778&lt;VLOOKUP(X1778,Table9[],7,0),AC1778
+AB1778+Z1778+VLOOKUP(X1778,Table9[],4,0),AC1778+AB1778+Z1778),AC1778
+AB1778+Z1778)))</f>
        <v>#VALUE!</v>
      </c>
      <c r="AE1778" s="42"/>
      <c r="AF1778" s="15" t="str">
        <f>IFERROR(IF(COUNTIF(Table9[MM Year],X1778),
IF(AD1778&lt;VLOOKUP(X1778,Table9[],7,0),AD1778
+VLOOKUP(X1778,Table9[],4,0),AD1778),AD1778
),"")</f>
        <v/>
      </c>
      <c r="AG1778" s="5"/>
      <c r="AH1778" s="5"/>
      <c r="AI1778" s="5"/>
      <c r="AJ1778" s="6"/>
      <c r="AK1778" s="6"/>
      <c r="AL1778" s="12" t="str">
        <f t="shared" si="277"/>
        <v/>
      </c>
      <c r="AM1778" s="5"/>
      <c r="AN1778" s="27" t="str">
        <f t="shared" si="278"/>
        <v/>
      </c>
      <c r="AO1778" s="5"/>
      <c r="AP1778" s="5"/>
      <c r="AQ1778" s="6"/>
      <c r="AR1778" s="12" t="str">
        <f t="shared" si="279"/>
        <v/>
      </c>
      <c r="AS1778" s="6"/>
      <c r="AT1778" s="5"/>
      <c r="AU1778" s="53"/>
      <c r="AV1778" s="53"/>
      <c r="AW1778" s="54"/>
      <c r="AX1778" s="15" t="str">
        <f t="shared" si="280"/>
        <v/>
      </c>
      <c r="AY1778" s="5"/>
      <c r="AZ1778" s="27" t="str">
        <f>IFERROR(VLOOKUP(AY1778,vlookup!A$2:I$331,2,FALSE),"")</f>
        <v/>
      </c>
      <c r="BA1778" s="27" t="str">
        <f>IFERROR(VLOOKUP(AY1778,vlookup!A$2:I$331,3,FALSE),"")</f>
        <v/>
      </c>
      <c r="BB1778" s="5"/>
      <c r="BC1778" s="27" t="str">
        <f>IFERROR(VLOOKUP(BB1778,vlookup!D$2:E$331,2,FALSE),"")</f>
        <v/>
      </c>
      <c r="BD1778" s="5"/>
      <c r="BE1778" s="27" t="str">
        <f t="shared" si="281"/>
        <v/>
      </c>
      <c r="BF1778" s="27" t="str">
        <f>IFERROR(VLOOKUP(BE1778,vlookup!G$2:I$331,2,FALSE),"")</f>
        <v/>
      </c>
      <c r="BG1778" s="27" t="str">
        <f>IFERROR(VLOOKUP(BE1778,vlookup!G$2:I$331,3,FALSE),"")</f>
        <v/>
      </c>
      <c r="BH1778" s="5"/>
      <c r="BI1778" s="6"/>
      <c r="BJ1778" s="6"/>
      <c r="BK1778" s="6"/>
      <c r="BL1778" s="6"/>
    </row>
    <row r="1779" spans="1:64">
      <c r="A1779" s="4"/>
      <c r="B1779" s="5"/>
      <c r="C1779" s="27" t="str">
        <f>IFERROR(VLOOKUP(B1779,vlookup!A$2:I$331,2,FALSE),"")</f>
        <v/>
      </c>
      <c r="D1779" s="27" t="str">
        <f>IFERROR(VLOOKUP(B1779,vlookup!A$2:I$331,3,FALSE),"")</f>
        <v/>
      </c>
      <c r="E1779" s="5"/>
      <c r="F1779" s="27" t="str">
        <f>IFERROR(VLOOKUP(E1779,vlookup!D$2:E$331,2,FALSE),"")</f>
        <v/>
      </c>
      <c r="G1779" s="5"/>
      <c r="H1779" s="27" t="str">
        <f t="shared" si="272"/>
        <v/>
      </c>
      <c r="I1779" s="27" t="str">
        <f>IFERROR(VLOOKUP(H1779,vlookup!G$2:I$331,2,FALSE),"")</f>
        <v/>
      </c>
      <c r="J1779" s="27" t="str">
        <f>IFERROR(VLOOKUP(H1779,vlookup!G$2:I$331,3,FALSE),"")</f>
        <v/>
      </c>
      <c r="K1779" s="5"/>
      <c r="L1779" s="6"/>
      <c r="M1779" s="6"/>
      <c r="N1779" s="6"/>
      <c r="O1779" s="6"/>
      <c r="P1779" s="6"/>
      <c r="Q1779" s="14" t="str">
        <f t="shared" si="273"/>
        <v/>
      </c>
      <c r="R1779" s="5"/>
      <c r="S1779" s="6"/>
      <c r="T1779" s="6"/>
      <c r="U1779" s="5"/>
      <c r="V1779" s="45">
        <f t="shared" si="274"/>
        <v>0</v>
      </c>
      <c r="W1779" s="45">
        <f t="shared" si="275"/>
        <v>0</v>
      </c>
      <c r="X1779" s="45" t="e">
        <f t="shared" si="276"/>
        <v>#VALUE!</v>
      </c>
      <c r="Y1779" s="45">
        <f>IFERROR(VALUE(V1779),VLOOKUP(V1779,DayReplace[],2,0))</f>
        <v>0</v>
      </c>
      <c r="Z1779" s="45">
        <f>IF(V1779=0,1,
IF(OR(AND(COUNTIF(Table12[Normal and Leap Years],X1779),AA1779=3,Y1779=30),
AND(COUNTIF(Table9[MM Year],X1779),COUNTIF(Table13[Always 29-Day Months],AA1779),Y1779=30)),Y1779
-1,Y1779))</f>
        <v>1</v>
      </c>
      <c r="AA1779" s="45">
        <f>IFERROR(VALUE(W1779),VLOOKUP(W1779,MonthReplace[],2,0))</f>
        <v>0</v>
      </c>
      <c r="AB1779" s="45" t="e">
        <f>IF(COUNTIF(Table9[MM Year],X1779),VLOOKUP(AA1779,MonthSerial[],VLOOKUP(X1779,Table9[],3,0)+2,0),DATE(X1779,AA1779,0)-AC1779)</f>
        <v>#VALUE!</v>
      </c>
      <c r="AC1779" s="45" t="e">
        <f>IF(COUNTIF(Table9[MM Year],X1779),
VLOOKUP(X1779,Table9[],5,0),
DATE(X1779,1,0))</f>
        <v>#VALUE!</v>
      </c>
      <c r="AD1779" s="46" t="e">
        <f>IF(AA1779=0,DATE(YEAR(AC1779+1),7,16),
IF(V1779=0,IF(COUNTIF(Table9[MM Year],X1779),AC1779+AB1779+Z1779+15-DAY(AC1779+AB1779+Z1779+15)+16,AC1779+AB1779+Z1779-DAY(AC1779+AB1779+Z1779)+16),
IF(COUNTIF(Table9[MM Year],X1779),
IF(AC1779+AB1779+Z1779&lt;VLOOKUP(X1779,Table9[],7,0),AC1779
+AB1779+Z1779+VLOOKUP(X1779,Table9[],4,0),AC1779+AB1779+Z1779),AC1779
+AB1779+Z1779)))</f>
        <v>#VALUE!</v>
      </c>
      <c r="AE1779" s="42"/>
      <c r="AF1779" s="15" t="str">
        <f>IFERROR(IF(COUNTIF(Table9[MM Year],X1779),
IF(AD1779&lt;VLOOKUP(X1779,Table9[],7,0),AD1779
+VLOOKUP(X1779,Table9[],4,0),AD1779),AD1779
),"")</f>
        <v/>
      </c>
      <c r="AG1779" s="5"/>
      <c r="AH1779" s="5"/>
      <c r="AI1779" s="5"/>
      <c r="AJ1779" s="6"/>
      <c r="AK1779" s="6"/>
      <c r="AL1779" s="12" t="str">
        <f t="shared" si="277"/>
        <v/>
      </c>
      <c r="AM1779" s="5"/>
      <c r="AN1779" s="27" t="str">
        <f t="shared" si="278"/>
        <v/>
      </c>
      <c r="AO1779" s="5"/>
      <c r="AP1779" s="5"/>
      <c r="AQ1779" s="6"/>
      <c r="AR1779" s="12" t="str">
        <f t="shared" si="279"/>
        <v/>
      </c>
      <c r="AS1779" s="6"/>
      <c r="AT1779" s="5"/>
      <c r="AU1779" s="53"/>
      <c r="AV1779" s="53"/>
      <c r="AW1779" s="54"/>
      <c r="AX1779" s="15" t="str">
        <f t="shared" si="280"/>
        <v/>
      </c>
      <c r="AY1779" s="5"/>
      <c r="AZ1779" s="27" t="str">
        <f>IFERROR(VLOOKUP(AY1779,vlookup!A$2:I$331,2,FALSE),"")</f>
        <v/>
      </c>
      <c r="BA1779" s="27" t="str">
        <f>IFERROR(VLOOKUP(AY1779,vlookup!A$2:I$331,3,FALSE),"")</f>
        <v/>
      </c>
      <c r="BB1779" s="5"/>
      <c r="BC1779" s="27" t="str">
        <f>IFERROR(VLOOKUP(BB1779,vlookup!D$2:E$331,2,FALSE),"")</f>
        <v/>
      </c>
      <c r="BD1779" s="5"/>
      <c r="BE1779" s="27" t="str">
        <f t="shared" si="281"/>
        <v/>
      </c>
      <c r="BF1779" s="27" t="str">
        <f>IFERROR(VLOOKUP(BE1779,vlookup!G$2:I$331,2,FALSE),"")</f>
        <v/>
      </c>
      <c r="BG1779" s="27" t="str">
        <f>IFERROR(VLOOKUP(BE1779,vlookup!G$2:I$331,3,FALSE),"")</f>
        <v/>
      </c>
      <c r="BH1779" s="5"/>
      <c r="BI1779" s="6"/>
      <c r="BJ1779" s="6"/>
      <c r="BK1779" s="6"/>
      <c r="BL1779" s="6"/>
    </row>
    <row r="1780" spans="1:64">
      <c r="A1780" s="4"/>
      <c r="B1780" s="5"/>
      <c r="C1780" s="27" t="str">
        <f>IFERROR(VLOOKUP(B1780,vlookup!A$2:I$331,2,FALSE),"")</f>
        <v/>
      </c>
      <c r="D1780" s="27" t="str">
        <f>IFERROR(VLOOKUP(B1780,vlookup!A$2:I$331,3,FALSE),"")</f>
        <v/>
      </c>
      <c r="E1780" s="5"/>
      <c r="F1780" s="27" t="str">
        <f>IFERROR(VLOOKUP(E1780,vlookup!D$2:E$331,2,FALSE),"")</f>
        <v/>
      </c>
      <c r="G1780" s="5"/>
      <c r="H1780" s="27" t="str">
        <f t="shared" si="272"/>
        <v/>
      </c>
      <c r="I1780" s="27" t="str">
        <f>IFERROR(VLOOKUP(H1780,vlookup!G$2:I$331,2,FALSE),"")</f>
        <v/>
      </c>
      <c r="J1780" s="27" t="str">
        <f>IFERROR(VLOOKUP(H1780,vlookup!G$2:I$331,3,FALSE),"")</f>
        <v/>
      </c>
      <c r="K1780" s="5"/>
      <c r="L1780" s="6"/>
      <c r="M1780" s="6"/>
      <c r="N1780" s="6"/>
      <c r="O1780" s="6"/>
      <c r="P1780" s="6"/>
      <c r="Q1780" s="14" t="str">
        <f t="shared" si="273"/>
        <v/>
      </c>
      <c r="R1780" s="5"/>
      <c r="S1780" s="6"/>
      <c r="T1780" s="6"/>
      <c r="U1780" s="5"/>
      <c r="V1780" s="45">
        <f t="shared" si="274"/>
        <v>0</v>
      </c>
      <c r="W1780" s="45">
        <f t="shared" si="275"/>
        <v>0</v>
      </c>
      <c r="X1780" s="45" t="e">
        <f t="shared" si="276"/>
        <v>#VALUE!</v>
      </c>
      <c r="Y1780" s="45">
        <f>IFERROR(VALUE(V1780),VLOOKUP(V1780,DayReplace[],2,0))</f>
        <v>0</v>
      </c>
      <c r="Z1780" s="45">
        <f>IF(V1780=0,1,
IF(OR(AND(COUNTIF(Table12[Normal and Leap Years],X1780),AA1780=3,Y1780=30),
AND(COUNTIF(Table9[MM Year],X1780),COUNTIF(Table13[Always 29-Day Months],AA1780),Y1780=30)),Y1780
-1,Y1780))</f>
        <v>1</v>
      </c>
      <c r="AA1780" s="45">
        <f>IFERROR(VALUE(W1780),VLOOKUP(W1780,MonthReplace[],2,0))</f>
        <v>0</v>
      </c>
      <c r="AB1780" s="45" t="e">
        <f>IF(COUNTIF(Table9[MM Year],X1780),VLOOKUP(AA1780,MonthSerial[],VLOOKUP(X1780,Table9[],3,0)+2,0),DATE(X1780,AA1780,0)-AC1780)</f>
        <v>#VALUE!</v>
      </c>
      <c r="AC1780" s="45" t="e">
        <f>IF(COUNTIF(Table9[MM Year],X1780),
VLOOKUP(X1780,Table9[],5,0),
DATE(X1780,1,0))</f>
        <v>#VALUE!</v>
      </c>
      <c r="AD1780" s="46" t="e">
        <f>IF(AA1780=0,DATE(YEAR(AC1780+1),7,16),
IF(V1780=0,IF(COUNTIF(Table9[MM Year],X1780),AC1780+AB1780+Z1780+15-DAY(AC1780+AB1780+Z1780+15)+16,AC1780+AB1780+Z1780-DAY(AC1780+AB1780+Z1780)+16),
IF(COUNTIF(Table9[MM Year],X1780),
IF(AC1780+AB1780+Z1780&lt;VLOOKUP(X1780,Table9[],7,0),AC1780
+AB1780+Z1780+VLOOKUP(X1780,Table9[],4,0),AC1780+AB1780+Z1780),AC1780
+AB1780+Z1780)))</f>
        <v>#VALUE!</v>
      </c>
      <c r="AE1780" s="42"/>
      <c r="AF1780" s="15" t="str">
        <f>IFERROR(IF(COUNTIF(Table9[MM Year],X1780),
IF(AD1780&lt;VLOOKUP(X1780,Table9[],7,0),AD1780
+VLOOKUP(X1780,Table9[],4,0),AD1780),AD1780
),"")</f>
        <v/>
      </c>
      <c r="AG1780" s="5"/>
      <c r="AH1780" s="5"/>
      <c r="AI1780" s="5"/>
      <c r="AJ1780" s="6"/>
      <c r="AK1780" s="6"/>
      <c r="AL1780" s="12" t="str">
        <f t="shared" si="277"/>
        <v/>
      </c>
      <c r="AM1780" s="5"/>
      <c r="AN1780" s="27" t="str">
        <f t="shared" si="278"/>
        <v/>
      </c>
      <c r="AO1780" s="5"/>
      <c r="AP1780" s="5"/>
      <c r="AQ1780" s="6"/>
      <c r="AR1780" s="12" t="str">
        <f t="shared" si="279"/>
        <v/>
      </c>
      <c r="AS1780" s="6"/>
      <c r="AT1780" s="5"/>
      <c r="AU1780" s="53"/>
      <c r="AV1780" s="53"/>
      <c r="AW1780" s="54"/>
      <c r="AX1780" s="15" t="str">
        <f t="shared" si="280"/>
        <v/>
      </c>
      <c r="AY1780" s="5"/>
      <c r="AZ1780" s="27" t="str">
        <f>IFERROR(VLOOKUP(AY1780,vlookup!A$2:I$331,2,FALSE),"")</f>
        <v/>
      </c>
      <c r="BA1780" s="27" t="str">
        <f>IFERROR(VLOOKUP(AY1780,vlookup!A$2:I$331,3,FALSE),"")</f>
        <v/>
      </c>
      <c r="BB1780" s="5"/>
      <c r="BC1780" s="27" t="str">
        <f>IFERROR(VLOOKUP(BB1780,vlookup!D$2:E$331,2,FALSE),"")</f>
        <v/>
      </c>
      <c r="BD1780" s="5"/>
      <c r="BE1780" s="27" t="str">
        <f t="shared" si="281"/>
        <v/>
      </c>
      <c r="BF1780" s="27" t="str">
        <f>IFERROR(VLOOKUP(BE1780,vlookup!G$2:I$331,2,FALSE),"")</f>
        <v/>
      </c>
      <c r="BG1780" s="27" t="str">
        <f>IFERROR(VLOOKUP(BE1780,vlookup!G$2:I$331,3,FALSE),"")</f>
        <v/>
      </c>
      <c r="BH1780" s="5"/>
      <c r="BI1780" s="6"/>
      <c r="BJ1780" s="6"/>
      <c r="BK1780" s="6"/>
      <c r="BL1780" s="6"/>
    </row>
    <row r="1781" spans="1:64">
      <c r="A1781" s="4"/>
      <c r="B1781" s="5"/>
      <c r="C1781" s="27" t="str">
        <f>IFERROR(VLOOKUP(B1781,vlookup!A$2:I$331,2,FALSE),"")</f>
        <v/>
      </c>
      <c r="D1781" s="27" t="str">
        <f>IFERROR(VLOOKUP(B1781,vlookup!A$2:I$331,3,FALSE),"")</f>
        <v/>
      </c>
      <c r="E1781" s="5"/>
      <c r="F1781" s="27" t="str">
        <f>IFERROR(VLOOKUP(E1781,vlookup!D$2:E$331,2,FALSE),"")</f>
        <v/>
      </c>
      <c r="G1781" s="5"/>
      <c r="H1781" s="27" t="str">
        <f t="shared" si="272"/>
        <v/>
      </c>
      <c r="I1781" s="27" t="str">
        <f>IFERROR(VLOOKUP(H1781,vlookup!G$2:I$331,2,FALSE),"")</f>
        <v/>
      </c>
      <c r="J1781" s="27" t="str">
        <f>IFERROR(VLOOKUP(H1781,vlookup!G$2:I$331,3,FALSE),"")</f>
        <v/>
      </c>
      <c r="K1781" s="5"/>
      <c r="L1781" s="6"/>
      <c r="M1781" s="6"/>
      <c r="N1781" s="6"/>
      <c r="O1781" s="6"/>
      <c r="P1781" s="6"/>
      <c r="Q1781" s="14" t="str">
        <f t="shared" si="273"/>
        <v/>
      </c>
      <c r="R1781" s="5"/>
      <c r="S1781" s="6"/>
      <c r="T1781" s="6"/>
      <c r="U1781" s="5"/>
      <c r="V1781" s="45">
        <f t="shared" si="274"/>
        <v>0</v>
      </c>
      <c r="W1781" s="45">
        <f t="shared" si="275"/>
        <v>0</v>
      </c>
      <c r="X1781" s="45" t="e">
        <f t="shared" si="276"/>
        <v>#VALUE!</v>
      </c>
      <c r="Y1781" s="45">
        <f>IFERROR(VALUE(V1781),VLOOKUP(V1781,DayReplace[],2,0))</f>
        <v>0</v>
      </c>
      <c r="Z1781" s="45">
        <f>IF(V1781=0,1,
IF(OR(AND(COUNTIF(Table12[Normal and Leap Years],X1781),AA1781=3,Y1781=30),
AND(COUNTIF(Table9[MM Year],X1781),COUNTIF(Table13[Always 29-Day Months],AA1781),Y1781=30)),Y1781
-1,Y1781))</f>
        <v>1</v>
      </c>
      <c r="AA1781" s="45">
        <f>IFERROR(VALUE(W1781),VLOOKUP(W1781,MonthReplace[],2,0))</f>
        <v>0</v>
      </c>
      <c r="AB1781" s="45" t="e">
        <f>IF(COUNTIF(Table9[MM Year],X1781),VLOOKUP(AA1781,MonthSerial[],VLOOKUP(X1781,Table9[],3,0)+2,0),DATE(X1781,AA1781,0)-AC1781)</f>
        <v>#VALUE!</v>
      </c>
      <c r="AC1781" s="45" t="e">
        <f>IF(COUNTIF(Table9[MM Year],X1781),
VLOOKUP(X1781,Table9[],5,0),
DATE(X1781,1,0))</f>
        <v>#VALUE!</v>
      </c>
      <c r="AD1781" s="46" t="e">
        <f>IF(AA1781=0,DATE(YEAR(AC1781+1),7,16),
IF(V1781=0,IF(COUNTIF(Table9[MM Year],X1781),AC1781+AB1781+Z1781+15-DAY(AC1781+AB1781+Z1781+15)+16,AC1781+AB1781+Z1781-DAY(AC1781+AB1781+Z1781)+16),
IF(COUNTIF(Table9[MM Year],X1781),
IF(AC1781+AB1781+Z1781&lt;VLOOKUP(X1781,Table9[],7,0),AC1781
+AB1781+Z1781+VLOOKUP(X1781,Table9[],4,0),AC1781+AB1781+Z1781),AC1781
+AB1781+Z1781)))</f>
        <v>#VALUE!</v>
      </c>
      <c r="AE1781" s="42"/>
      <c r="AF1781" s="15" t="str">
        <f>IFERROR(IF(COUNTIF(Table9[MM Year],X1781),
IF(AD1781&lt;VLOOKUP(X1781,Table9[],7,0),AD1781
+VLOOKUP(X1781,Table9[],4,0),AD1781),AD1781
),"")</f>
        <v/>
      </c>
      <c r="AG1781" s="5"/>
      <c r="AH1781" s="5"/>
      <c r="AI1781" s="5"/>
      <c r="AJ1781" s="6"/>
      <c r="AK1781" s="6"/>
      <c r="AL1781" s="12" t="str">
        <f t="shared" si="277"/>
        <v/>
      </c>
      <c r="AM1781" s="5"/>
      <c r="AN1781" s="27" t="str">
        <f t="shared" si="278"/>
        <v/>
      </c>
      <c r="AO1781" s="5"/>
      <c r="AP1781" s="5"/>
      <c r="AQ1781" s="6"/>
      <c r="AR1781" s="12" t="str">
        <f t="shared" si="279"/>
        <v/>
      </c>
      <c r="AS1781" s="6"/>
      <c r="AT1781" s="5"/>
      <c r="AU1781" s="53"/>
      <c r="AV1781" s="53"/>
      <c r="AW1781" s="54"/>
      <c r="AX1781" s="15" t="str">
        <f t="shared" si="280"/>
        <v/>
      </c>
      <c r="AY1781" s="5"/>
      <c r="AZ1781" s="27" t="str">
        <f>IFERROR(VLOOKUP(AY1781,vlookup!A$2:I$331,2,FALSE),"")</f>
        <v/>
      </c>
      <c r="BA1781" s="27" t="str">
        <f>IFERROR(VLOOKUP(AY1781,vlookup!A$2:I$331,3,FALSE),"")</f>
        <v/>
      </c>
      <c r="BB1781" s="5"/>
      <c r="BC1781" s="27" t="str">
        <f>IFERROR(VLOOKUP(BB1781,vlookup!D$2:E$331,2,FALSE),"")</f>
        <v/>
      </c>
      <c r="BD1781" s="5"/>
      <c r="BE1781" s="27" t="str">
        <f t="shared" si="281"/>
        <v/>
      </c>
      <c r="BF1781" s="27" t="str">
        <f>IFERROR(VLOOKUP(BE1781,vlookup!G$2:I$331,2,FALSE),"")</f>
        <v/>
      </c>
      <c r="BG1781" s="27" t="str">
        <f>IFERROR(VLOOKUP(BE1781,vlookup!G$2:I$331,3,FALSE),"")</f>
        <v/>
      </c>
      <c r="BH1781" s="5"/>
      <c r="BI1781" s="6"/>
      <c r="BJ1781" s="6"/>
      <c r="BK1781" s="6"/>
      <c r="BL1781" s="6"/>
    </row>
    <row r="1782" spans="1:64">
      <c r="A1782" s="4"/>
      <c r="B1782" s="5"/>
      <c r="C1782" s="27" t="str">
        <f>IFERROR(VLOOKUP(B1782,vlookup!A$2:I$331,2,FALSE),"")</f>
        <v/>
      </c>
      <c r="D1782" s="27" t="str">
        <f>IFERROR(VLOOKUP(B1782,vlookup!A$2:I$331,3,FALSE),"")</f>
        <v/>
      </c>
      <c r="E1782" s="5"/>
      <c r="F1782" s="27" t="str">
        <f>IFERROR(VLOOKUP(E1782,vlookup!D$2:E$331,2,FALSE),"")</f>
        <v/>
      </c>
      <c r="G1782" s="5"/>
      <c r="H1782" s="27" t="str">
        <f t="shared" si="272"/>
        <v/>
      </c>
      <c r="I1782" s="27" t="str">
        <f>IFERROR(VLOOKUP(H1782,vlookup!G$2:I$331,2,FALSE),"")</f>
        <v/>
      </c>
      <c r="J1782" s="27" t="str">
        <f>IFERROR(VLOOKUP(H1782,vlookup!G$2:I$331,3,FALSE),"")</f>
        <v/>
      </c>
      <c r="K1782" s="5"/>
      <c r="L1782" s="6"/>
      <c r="M1782" s="6"/>
      <c r="N1782" s="6"/>
      <c r="O1782" s="6"/>
      <c r="P1782" s="6"/>
      <c r="Q1782" s="14" t="str">
        <f t="shared" si="273"/>
        <v/>
      </c>
      <c r="R1782" s="5"/>
      <c r="S1782" s="6"/>
      <c r="T1782" s="6"/>
      <c r="U1782" s="5"/>
      <c r="V1782" s="45">
        <f t="shared" si="274"/>
        <v>0</v>
      </c>
      <c r="W1782" s="45">
        <f t="shared" si="275"/>
        <v>0</v>
      </c>
      <c r="X1782" s="45" t="e">
        <f t="shared" si="276"/>
        <v>#VALUE!</v>
      </c>
      <c r="Y1782" s="45">
        <f>IFERROR(VALUE(V1782),VLOOKUP(V1782,DayReplace[],2,0))</f>
        <v>0</v>
      </c>
      <c r="Z1782" s="45">
        <f>IF(V1782=0,1,
IF(OR(AND(COUNTIF(Table12[Normal and Leap Years],X1782),AA1782=3,Y1782=30),
AND(COUNTIF(Table9[MM Year],X1782),COUNTIF(Table13[Always 29-Day Months],AA1782),Y1782=30)),Y1782
-1,Y1782))</f>
        <v>1</v>
      </c>
      <c r="AA1782" s="45">
        <f>IFERROR(VALUE(W1782),VLOOKUP(W1782,MonthReplace[],2,0))</f>
        <v>0</v>
      </c>
      <c r="AB1782" s="45" t="e">
        <f>IF(COUNTIF(Table9[MM Year],X1782),VLOOKUP(AA1782,MonthSerial[],VLOOKUP(X1782,Table9[],3,0)+2,0),DATE(X1782,AA1782,0)-AC1782)</f>
        <v>#VALUE!</v>
      </c>
      <c r="AC1782" s="45" t="e">
        <f>IF(COUNTIF(Table9[MM Year],X1782),
VLOOKUP(X1782,Table9[],5,0),
DATE(X1782,1,0))</f>
        <v>#VALUE!</v>
      </c>
      <c r="AD1782" s="46" t="e">
        <f>IF(AA1782=0,DATE(YEAR(AC1782+1),7,16),
IF(V1782=0,IF(COUNTIF(Table9[MM Year],X1782),AC1782+AB1782+Z1782+15-DAY(AC1782+AB1782+Z1782+15)+16,AC1782+AB1782+Z1782-DAY(AC1782+AB1782+Z1782)+16),
IF(COUNTIF(Table9[MM Year],X1782),
IF(AC1782+AB1782+Z1782&lt;VLOOKUP(X1782,Table9[],7,0),AC1782
+AB1782+Z1782+VLOOKUP(X1782,Table9[],4,0),AC1782+AB1782+Z1782),AC1782
+AB1782+Z1782)))</f>
        <v>#VALUE!</v>
      </c>
      <c r="AE1782" s="42"/>
      <c r="AF1782" s="15" t="str">
        <f>IFERROR(IF(COUNTIF(Table9[MM Year],X1782),
IF(AD1782&lt;VLOOKUP(X1782,Table9[],7,0),AD1782
+VLOOKUP(X1782,Table9[],4,0),AD1782),AD1782
),"")</f>
        <v/>
      </c>
      <c r="AG1782" s="5"/>
      <c r="AH1782" s="5"/>
      <c r="AI1782" s="5"/>
      <c r="AJ1782" s="6"/>
      <c r="AK1782" s="6"/>
      <c r="AL1782" s="12" t="str">
        <f t="shared" si="277"/>
        <v/>
      </c>
      <c r="AM1782" s="5"/>
      <c r="AN1782" s="27" t="str">
        <f t="shared" si="278"/>
        <v/>
      </c>
      <c r="AO1782" s="5"/>
      <c r="AP1782" s="5"/>
      <c r="AQ1782" s="6"/>
      <c r="AR1782" s="12" t="str">
        <f t="shared" si="279"/>
        <v/>
      </c>
      <c r="AS1782" s="6"/>
      <c r="AT1782" s="5"/>
      <c r="AU1782" s="53"/>
      <c r="AV1782" s="53"/>
      <c r="AW1782" s="54"/>
      <c r="AX1782" s="15" t="str">
        <f t="shared" si="280"/>
        <v/>
      </c>
      <c r="AY1782" s="5"/>
      <c r="AZ1782" s="27" t="str">
        <f>IFERROR(VLOOKUP(AY1782,vlookup!A$2:I$331,2,FALSE),"")</f>
        <v/>
      </c>
      <c r="BA1782" s="27" t="str">
        <f>IFERROR(VLOOKUP(AY1782,vlookup!A$2:I$331,3,FALSE),"")</f>
        <v/>
      </c>
      <c r="BB1782" s="5"/>
      <c r="BC1782" s="27" t="str">
        <f>IFERROR(VLOOKUP(BB1782,vlookup!D$2:E$331,2,FALSE),"")</f>
        <v/>
      </c>
      <c r="BD1782" s="5"/>
      <c r="BE1782" s="27" t="str">
        <f t="shared" si="281"/>
        <v/>
      </c>
      <c r="BF1782" s="27" t="str">
        <f>IFERROR(VLOOKUP(BE1782,vlookup!G$2:I$331,2,FALSE),"")</f>
        <v/>
      </c>
      <c r="BG1782" s="27" t="str">
        <f>IFERROR(VLOOKUP(BE1782,vlookup!G$2:I$331,3,FALSE),"")</f>
        <v/>
      </c>
      <c r="BH1782" s="5"/>
      <c r="BI1782" s="6"/>
      <c r="BJ1782" s="6"/>
      <c r="BK1782" s="6"/>
      <c r="BL1782" s="6"/>
    </row>
    <row r="1783" spans="1:64">
      <c r="A1783" s="4"/>
      <c r="B1783" s="5"/>
      <c r="C1783" s="27" t="str">
        <f>IFERROR(VLOOKUP(B1783,vlookup!A$2:I$331,2,FALSE),"")</f>
        <v/>
      </c>
      <c r="D1783" s="27" t="str">
        <f>IFERROR(VLOOKUP(B1783,vlookup!A$2:I$331,3,FALSE),"")</f>
        <v/>
      </c>
      <c r="E1783" s="5"/>
      <c r="F1783" s="27" t="str">
        <f>IFERROR(VLOOKUP(E1783,vlookup!D$2:E$331,2,FALSE),"")</f>
        <v/>
      </c>
      <c r="G1783" s="5"/>
      <c r="H1783" s="27" t="str">
        <f t="shared" si="272"/>
        <v/>
      </c>
      <c r="I1783" s="27" t="str">
        <f>IFERROR(VLOOKUP(H1783,vlookup!G$2:I$331,2,FALSE),"")</f>
        <v/>
      </c>
      <c r="J1783" s="27" t="str">
        <f>IFERROR(VLOOKUP(H1783,vlookup!G$2:I$331,3,FALSE),"")</f>
        <v/>
      </c>
      <c r="K1783" s="5"/>
      <c r="L1783" s="6"/>
      <c r="M1783" s="6"/>
      <c r="N1783" s="6"/>
      <c r="O1783" s="6"/>
      <c r="P1783" s="6"/>
      <c r="Q1783" s="14" t="str">
        <f t="shared" si="273"/>
        <v/>
      </c>
      <c r="R1783" s="5"/>
      <c r="S1783" s="6"/>
      <c r="T1783" s="6"/>
      <c r="U1783" s="5"/>
      <c r="V1783" s="45">
        <f t="shared" si="274"/>
        <v>0</v>
      </c>
      <c r="W1783" s="45">
        <f t="shared" si="275"/>
        <v>0</v>
      </c>
      <c r="X1783" s="45" t="e">
        <f t="shared" si="276"/>
        <v>#VALUE!</v>
      </c>
      <c r="Y1783" s="45">
        <f>IFERROR(VALUE(V1783),VLOOKUP(V1783,DayReplace[],2,0))</f>
        <v>0</v>
      </c>
      <c r="Z1783" s="45">
        <f>IF(V1783=0,1,
IF(OR(AND(COUNTIF(Table12[Normal and Leap Years],X1783),AA1783=3,Y1783=30),
AND(COUNTIF(Table9[MM Year],X1783),COUNTIF(Table13[Always 29-Day Months],AA1783),Y1783=30)),Y1783
-1,Y1783))</f>
        <v>1</v>
      </c>
      <c r="AA1783" s="45">
        <f>IFERROR(VALUE(W1783),VLOOKUP(W1783,MonthReplace[],2,0))</f>
        <v>0</v>
      </c>
      <c r="AB1783" s="45" t="e">
        <f>IF(COUNTIF(Table9[MM Year],X1783),VLOOKUP(AA1783,MonthSerial[],VLOOKUP(X1783,Table9[],3,0)+2,0),DATE(X1783,AA1783,0)-AC1783)</f>
        <v>#VALUE!</v>
      </c>
      <c r="AC1783" s="45" t="e">
        <f>IF(COUNTIF(Table9[MM Year],X1783),
VLOOKUP(X1783,Table9[],5,0),
DATE(X1783,1,0))</f>
        <v>#VALUE!</v>
      </c>
      <c r="AD1783" s="46" t="e">
        <f>IF(AA1783=0,DATE(YEAR(AC1783+1),7,16),
IF(V1783=0,IF(COUNTIF(Table9[MM Year],X1783),AC1783+AB1783+Z1783+15-DAY(AC1783+AB1783+Z1783+15)+16,AC1783+AB1783+Z1783-DAY(AC1783+AB1783+Z1783)+16),
IF(COUNTIF(Table9[MM Year],X1783),
IF(AC1783+AB1783+Z1783&lt;VLOOKUP(X1783,Table9[],7,0),AC1783
+AB1783+Z1783+VLOOKUP(X1783,Table9[],4,0),AC1783+AB1783+Z1783),AC1783
+AB1783+Z1783)))</f>
        <v>#VALUE!</v>
      </c>
      <c r="AE1783" s="42"/>
      <c r="AF1783" s="15" t="str">
        <f>IFERROR(IF(COUNTIF(Table9[MM Year],X1783),
IF(AD1783&lt;VLOOKUP(X1783,Table9[],7,0),AD1783
+VLOOKUP(X1783,Table9[],4,0),AD1783),AD1783
),"")</f>
        <v/>
      </c>
      <c r="AG1783" s="5"/>
      <c r="AH1783" s="5"/>
      <c r="AI1783" s="5"/>
      <c r="AJ1783" s="6"/>
      <c r="AK1783" s="6"/>
      <c r="AL1783" s="12" t="str">
        <f t="shared" si="277"/>
        <v/>
      </c>
      <c r="AM1783" s="5"/>
      <c r="AN1783" s="27" t="str">
        <f t="shared" si="278"/>
        <v/>
      </c>
      <c r="AO1783" s="5"/>
      <c r="AP1783" s="5"/>
      <c r="AQ1783" s="6"/>
      <c r="AR1783" s="12" t="str">
        <f t="shared" si="279"/>
        <v/>
      </c>
      <c r="AS1783" s="6"/>
      <c r="AT1783" s="5"/>
      <c r="AU1783" s="53"/>
      <c r="AV1783" s="53"/>
      <c r="AW1783" s="54"/>
      <c r="AX1783" s="15" t="str">
        <f t="shared" si="280"/>
        <v/>
      </c>
      <c r="AY1783" s="5"/>
      <c r="AZ1783" s="27" t="str">
        <f>IFERROR(VLOOKUP(AY1783,vlookup!A$2:I$331,2,FALSE),"")</f>
        <v/>
      </c>
      <c r="BA1783" s="27" t="str">
        <f>IFERROR(VLOOKUP(AY1783,vlookup!A$2:I$331,3,FALSE),"")</f>
        <v/>
      </c>
      <c r="BB1783" s="5"/>
      <c r="BC1783" s="27" t="str">
        <f>IFERROR(VLOOKUP(BB1783,vlookup!D$2:E$331,2,FALSE),"")</f>
        <v/>
      </c>
      <c r="BD1783" s="5"/>
      <c r="BE1783" s="27" t="str">
        <f t="shared" si="281"/>
        <v/>
      </c>
      <c r="BF1783" s="27" t="str">
        <f>IFERROR(VLOOKUP(BE1783,vlookup!G$2:I$331,2,FALSE),"")</f>
        <v/>
      </c>
      <c r="BG1783" s="27" t="str">
        <f>IFERROR(VLOOKUP(BE1783,vlookup!G$2:I$331,3,FALSE),"")</f>
        <v/>
      </c>
      <c r="BH1783" s="5"/>
      <c r="BI1783" s="6"/>
      <c r="BJ1783" s="6"/>
      <c r="BK1783" s="6"/>
      <c r="BL1783" s="6"/>
    </row>
    <row r="1784" spans="1:64">
      <c r="A1784" s="4"/>
      <c r="B1784" s="5"/>
      <c r="C1784" s="27" t="str">
        <f>IFERROR(VLOOKUP(B1784,vlookup!A$2:I$331,2,FALSE),"")</f>
        <v/>
      </c>
      <c r="D1784" s="27" t="str">
        <f>IFERROR(VLOOKUP(B1784,vlookup!A$2:I$331,3,FALSE),"")</f>
        <v/>
      </c>
      <c r="E1784" s="5"/>
      <c r="F1784" s="27" t="str">
        <f>IFERROR(VLOOKUP(E1784,vlookup!D$2:E$331,2,FALSE),"")</f>
        <v/>
      </c>
      <c r="G1784" s="5"/>
      <c r="H1784" s="27" t="str">
        <f t="shared" si="272"/>
        <v/>
      </c>
      <c r="I1784" s="27" t="str">
        <f>IFERROR(VLOOKUP(H1784,vlookup!G$2:I$331,2,FALSE),"")</f>
        <v/>
      </c>
      <c r="J1784" s="27" t="str">
        <f>IFERROR(VLOOKUP(H1784,vlookup!G$2:I$331,3,FALSE),"")</f>
        <v/>
      </c>
      <c r="K1784" s="5"/>
      <c r="L1784" s="6"/>
      <c r="M1784" s="6"/>
      <c r="N1784" s="6"/>
      <c r="O1784" s="6"/>
      <c r="P1784" s="6"/>
      <c r="Q1784" s="14" t="str">
        <f t="shared" si="273"/>
        <v/>
      </c>
      <c r="R1784" s="5"/>
      <c r="S1784" s="6"/>
      <c r="T1784" s="6"/>
      <c r="U1784" s="5"/>
      <c r="V1784" s="45">
        <f t="shared" si="274"/>
        <v>0</v>
      </c>
      <c r="W1784" s="45">
        <f t="shared" si="275"/>
        <v>0</v>
      </c>
      <c r="X1784" s="45" t="e">
        <f t="shared" si="276"/>
        <v>#VALUE!</v>
      </c>
      <c r="Y1784" s="45">
        <f>IFERROR(VALUE(V1784),VLOOKUP(V1784,DayReplace[],2,0))</f>
        <v>0</v>
      </c>
      <c r="Z1784" s="45">
        <f>IF(V1784=0,1,
IF(OR(AND(COUNTIF(Table12[Normal and Leap Years],X1784),AA1784=3,Y1784=30),
AND(COUNTIF(Table9[MM Year],X1784),COUNTIF(Table13[Always 29-Day Months],AA1784),Y1784=30)),Y1784
-1,Y1784))</f>
        <v>1</v>
      </c>
      <c r="AA1784" s="45">
        <f>IFERROR(VALUE(W1784),VLOOKUP(W1784,MonthReplace[],2,0))</f>
        <v>0</v>
      </c>
      <c r="AB1784" s="45" t="e">
        <f>IF(COUNTIF(Table9[MM Year],X1784),VLOOKUP(AA1784,MonthSerial[],VLOOKUP(X1784,Table9[],3,0)+2,0),DATE(X1784,AA1784,0)-AC1784)</f>
        <v>#VALUE!</v>
      </c>
      <c r="AC1784" s="45" t="e">
        <f>IF(COUNTIF(Table9[MM Year],X1784),
VLOOKUP(X1784,Table9[],5,0),
DATE(X1784,1,0))</f>
        <v>#VALUE!</v>
      </c>
      <c r="AD1784" s="46" t="e">
        <f>IF(AA1784=0,DATE(YEAR(AC1784+1),7,16),
IF(V1784=0,IF(COUNTIF(Table9[MM Year],X1784),AC1784+AB1784+Z1784+15-DAY(AC1784+AB1784+Z1784+15)+16,AC1784+AB1784+Z1784-DAY(AC1784+AB1784+Z1784)+16),
IF(COUNTIF(Table9[MM Year],X1784),
IF(AC1784+AB1784+Z1784&lt;VLOOKUP(X1784,Table9[],7,0),AC1784
+AB1784+Z1784+VLOOKUP(X1784,Table9[],4,0),AC1784+AB1784+Z1784),AC1784
+AB1784+Z1784)))</f>
        <v>#VALUE!</v>
      </c>
      <c r="AE1784" s="42"/>
      <c r="AF1784" s="15" t="str">
        <f>IFERROR(IF(COUNTIF(Table9[MM Year],X1784),
IF(AD1784&lt;VLOOKUP(X1784,Table9[],7,0),AD1784
+VLOOKUP(X1784,Table9[],4,0),AD1784),AD1784
),"")</f>
        <v/>
      </c>
      <c r="AG1784" s="5"/>
      <c r="AH1784" s="5"/>
      <c r="AI1784" s="5"/>
      <c r="AJ1784" s="6"/>
      <c r="AK1784" s="6"/>
      <c r="AL1784" s="12" t="str">
        <f t="shared" si="277"/>
        <v/>
      </c>
      <c r="AM1784" s="5"/>
      <c r="AN1784" s="27" t="str">
        <f t="shared" si="278"/>
        <v/>
      </c>
      <c r="AO1784" s="5"/>
      <c r="AP1784" s="5"/>
      <c r="AQ1784" s="6"/>
      <c r="AR1784" s="12" t="str">
        <f t="shared" si="279"/>
        <v/>
      </c>
      <c r="AS1784" s="6"/>
      <c r="AT1784" s="5"/>
      <c r="AU1784" s="53"/>
      <c r="AV1784" s="53"/>
      <c r="AW1784" s="54"/>
      <c r="AX1784" s="15" t="str">
        <f t="shared" si="280"/>
        <v/>
      </c>
      <c r="AY1784" s="5"/>
      <c r="AZ1784" s="27" t="str">
        <f>IFERROR(VLOOKUP(AY1784,vlookup!A$2:I$331,2,FALSE),"")</f>
        <v/>
      </c>
      <c r="BA1784" s="27" t="str">
        <f>IFERROR(VLOOKUP(AY1784,vlookup!A$2:I$331,3,FALSE),"")</f>
        <v/>
      </c>
      <c r="BB1784" s="5"/>
      <c r="BC1784" s="27" t="str">
        <f>IFERROR(VLOOKUP(BB1784,vlookup!D$2:E$331,2,FALSE),"")</f>
        <v/>
      </c>
      <c r="BD1784" s="5"/>
      <c r="BE1784" s="27" t="str">
        <f t="shared" si="281"/>
        <v/>
      </c>
      <c r="BF1784" s="27" t="str">
        <f>IFERROR(VLOOKUP(BE1784,vlookup!G$2:I$331,2,FALSE),"")</f>
        <v/>
      </c>
      <c r="BG1784" s="27" t="str">
        <f>IFERROR(VLOOKUP(BE1784,vlookup!G$2:I$331,3,FALSE),"")</f>
        <v/>
      </c>
      <c r="BH1784" s="5"/>
      <c r="BI1784" s="6"/>
      <c r="BJ1784" s="6"/>
      <c r="BK1784" s="6"/>
      <c r="BL1784" s="6"/>
    </row>
    <row r="1785" spans="1:64">
      <c r="A1785" s="4"/>
      <c r="B1785" s="5"/>
      <c r="C1785" s="27" t="str">
        <f>IFERROR(VLOOKUP(B1785,vlookup!A$2:I$331,2,FALSE),"")</f>
        <v/>
      </c>
      <c r="D1785" s="27" t="str">
        <f>IFERROR(VLOOKUP(B1785,vlookup!A$2:I$331,3,FALSE),"")</f>
        <v/>
      </c>
      <c r="E1785" s="5"/>
      <c r="F1785" s="27" t="str">
        <f>IFERROR(VLOOKUP(E1785,vlookup!D$2:E$331,2,FALSE),"")</f>
        <v/>
      </c>
      <c r="G1785" s="5"/>
      <c r="H1785" s="27" t="str">
        <f t="shared" si="272"/>
        <v/>
      </c>
      <c r="I1785" s="27" t="str">
        <f>IFERROR(VLOOKUP(H1785,vlookup!G$2:I$331,2,FALSE),"")</f>
        <v/>
      </c>
      <c r="J1785" s="27" t="str">
        <f>IFERROR(VLOOKUP(H1785,vlookup!G$2:I$331,3,FALSE),"")</f>
        <v/>
      </c>
      <c r="K1785" s="5"/>
      <c r="L1785" s="6"/>
      <c r="M1785" s="6"/>
      <c r="N1785" s="6"/>
      <c r="O1785" s="6"/>
      <c r="P1785" s="6"/>
      <c r="Q1785" s="14" t="str">
        <f t="shared" si="273"/>
        <v/>
      </c>
      <c r="R1785" s="5"/>
      <c r="S1785" s="6"/>
      <c r="T1785" s="6"/>
      <c r="U1785" s="5"/>
      <c r="V1785" s="45">
        <f t="shared" si="274"/>
        <v>0</v>
      </c>
      <c r="W1785" s="45">
        <f t="shared" si="275"/>
        <v>0</v>
      </c>
      <c r="X1785" s="45" t="e">
        <f t="shared" si="276"/>
        <v>#VALUE!</v>
      </c>
      <c r="Y1785" s="45">
        <f>IFERROR(VALUE(V1785),VLOOKUP(V1785,DayReplace[],2,0))</f>
        <v>0</v>
      </c>
      <c r="Z1785" s="45">
        <f>IF(V1785=0,1,
IF(OR(AND(COUNTIF(Table12[Normal and Leap Years],X1785),AA1785=3,Y1785=30),
AND(COUNTIF(Table9[MM Year],X1785),COUNTIF(Table13[Always 29-Day Months],AA1785),Y1785=30)),Y1785
-1,Y1785))</f>
        <v>1</v>
      </c>
      <c r="AA1785" s="45">
        <f>IFERROR(VALUE(W1785),VLOOKUP(W1785,MonthReplace[],2,0))</f>
        <v>0</v>
      </c>
      <c r="AB1785" s="45" t="e">
        <f>IF(COUNTIF(Table9[MM Year],X1785),VLOOKUP(AA1785,MonthSerial[],VLOOKUP(X1785,Table9[],3,0)+2,0),DATE(X1785,AA1785,0)-AC1785)</f>
        <v>#VALUE!</v>
      </c>
      <c r="AC1785" s="45" t="e">
        <f>IF(COUNTIF(Table9[MM Year],X1785),
VLOOKUP(X1785,Table9[],5,0),
DATE(X1785,1,0))</f>
        <v>#VALUE!</v>
      </c>
      <c r="AD1785" s="46" t="e">
        <f>IF(AA1785=0,DATE(YEAR(AC1785+1),7,16),
IF(V1785=0,IF(COUNTIF(Table9[MM Year],X1785),AC1785+AB1785+Z1785+15-DAY(AC1785+AB1785+Z1785+15)+16,AC1785+AB1785+Z1785-DAY(AC1785+AB1785+Z1785)+16),
IF(COUNTIF(Table9[MM Year],X1785),
IF(AC1785+AB1785+Z1785&lt;VLOOKUP(X1785,Table9[],7,0),AC1785
+AB1785+Z1785+VLOOKUP(X1785,Table9[],4,0),AC1785+AB1785+Z1785),AC1785
+AB1785+Z1785)))</f>
        <v>#VALUE!</v>
      </c>
      <c r="AE1785" s="42"/>
      <c r="AF1785" s="15" t="str">
        <f>IFERROR(IF(COUNTIF(Table9[MM Year],X1785),
IF(AD1785&lt;VLOOKUP(X1785,Table9[],7,0),AD1785
+VLOOKUP(X1785,Table9[],4,0),AD1785),AD1785
),"")</f>
        <v/>
      </c>
      <c r="AG1785" s="5"/>
      <c r="AH1785" s="5"/>
      <c r="AI1785" s="5"/>
      <c r="AJ1785" s="6"/>
      <c r="AK1785" s="6"/>
      <c r="AL1785" s="12" t="str">
        <f t="shared" si="277"/>
        <v/>
      </c>
      <c r="AM1785" s="5"/>
      <c r="AN1785" s="27" t="str">
        <f t="shared" si="278"/>
        <v/>
      </c>
      <c r="AO1785" s="5"/>
      <c r="AP1785" s="5"/>
      <c r="AQ1785" s="6"/>
      <c r="AR1785" s="12" t="str">
        <f t="shared" si="279"/>
        <v/>
      </c>
      <c r="AS1785" s="6"/>
      <c r="AT1785" s="5"/>
      <c r="AU1785" s="53"/>
      <c r="AV1785" s="53"/>
      <c r="AW1785" s="54"/>
      <c r="AX1785" s="15" t="str">
        <f t="shared" si="280"/>
        <v/>
      </c>
      <c r="AY1785" s="5"/>
      <c r="AZ1785" s="27" t="str">
        <f>IFERROR(VLOOKUP(AY1785,vlookup!A$2:I$331,2,FALSE),"")</f>
        <v/>
      </c>
      <c r="BA1785" s="27" t="str">
        <f>IFERROR(VLOOKUP(AY1785,vlookup!A$2:I$331,3,FALSE),"")</f>
        <v/>
      </c>
      <c r="BB1785" s="5"/>
      <c r="BC1785" s="27" t="str">
        <f>IFERROR(VLOOKUP(BB1785,vlookup!D$2:E$331,2,FALSE),"")</f>
        <v/>
      </c>
      <c r="BD1785" s="5"/>
      <c r="BE1785" s="27" t="str">
        <f t="shared" si="281"/>
        <v/>
      </c>
      <c r="BF1785" s="27" t="str">
        <f>IFERROR(VLOOKUP(BE1785,vlookup!G$2:I$331,2,FALSE),"")</f>
        <v/>
      </c>
      <c r="BG1785" s="27" t="str">
        <f>IFERROR(VLOOKUP(BE1785,vlookup!G$2:I$331,3,FALSE),"")</f>
        <v/>
      </c>
      <c r="BH1785" s="5"/>
      <c r="BI1785" s="6"/>
      <c r="BJ1785" s="6"/>
      <c r="BK1785" s="6"/>
      <c r="BL1785" s="6"/>
    </row>
    <row r="1786" spans="1:64">
      <c r="A1786" s="4"/>
      <c r="B1786" s="5"/>
      <c r="C1786" s="27" t="str">
        <f>IFERROR(VLOOKUP(B1786,vlookup!A$2:I$331,2,FALSE),"")</f>
        <v/>
      </c>
      <c r="D1786" s="27" t="str">
        <f>IFERROR(VLOOKUP(B1786,vlookup!A$2:I$331,3,FALSE),"")</f>
        <v/>
      </c>
      <c r="E1786" s="5"/>
      <c r="F1786" s="27" t="str">
        <f>IFERROR(VLOOKUP(E1786,vlookup!D$2:E$331,2,FALSE),"")</f>
        <v/>
      </c>
      <c r="G1786" s="5"/>
      <c r="H1786" s="27" t="str">
        <f t="shared" si="272"/>
        <v/>
      </c>
      <c r="I1786" s="27" t="str">
        <f>IFERROR(VLOOKUP(H1786,vlookup!G$2:I$331,2,FALSE),"")</f>
        <v/>
      </c>
      <c r="J1786" s="27" t="str">
        <f>IFERROR(VLOOKUP(H1786,vlookup!G$2:I$331,3,FALSE),"")</f>
        <v/>
      </c>
      <c r="K1786" s="5"/>
      <c r="L1786" s="6"/>
      <c r="M1786" s="6"/>
      <c r="N1786" s="6"/>
      <c r="O1786" s="6"/>
      <c r="P1786" s="6"/>
      <c r="Q1786" s="14" t="str">
        <f t="shared" si="273"/>
        <v/>
      </c>
      <c r="R1786" s="5"/>
      <c r="S1786" s="6"/>
      <c r="T1786" s="6"/>
      <c r="U1786" s="5"/>
      <c r="V1786" s="45">
        <f t="shared" si="274"/>
        <v>0</v>
      </c>
      <c r="W1786" s="45">
        <f t="shared" si="275"/>
        <v>0</v>
      </c>
      <c r="X1786" s="45" t="e">
        <f t="shared" si="276"/>
        <v>#VALUE!</v>
      </c>
      <c r="Y1786" s="45">
        <f>IFERROR(VALUE(V1786),VLOOKUP(V1786,DayReplace[],2,0))</f>
        <v>0</v>
      </c>
      <c r="Z1786" s="45">
        <f>IF(V1786=0,1,
IF(OR(AND(COUNTIF(Table12[Normal and Leap Years],X1786),AA1786=3,Y1786=30),
AND(COUNTIF(Table9[MM Year],X1786),COUNTIF(Table13[Always 29-Day Months],AA1786),Y1786=30)),Y1786
-1,Y1786))</f>
        <v>1</v>
      </c>
      <c r="AA1786" s="45">
        <f>IFERROR(VALUE(W1786),VLOOKUP(W1786,MonthReplace[],2,0))</f>
        <v>0</v>
      </c>
      <c r="AB1786" s="45" t="e">
        <f>IF(COUNTIF(Table9[MM Year],X1786),VLOOKUP(AA1786,MonthSerial[],VLOOKUP(X1786,Table9[],3,0)+2,0),DATE(X1786,AA1786,0)-AC1786)</f>
        <v>#VALUE!</v>
      </c>
      <c r="AC1786" s="45" t="e">
        <f>IF(COUNTIF(Table9[MM Year],X1786),
VLOOKUP(X1786,Table9[],5,0),
DATE(X1786,1,0))</f>
        <v>#VALUE!</v>
      </c>
      <c r="AD1786" s="46" t="e">
        <f>IF(AA1786=0,DATE(YEAR(AC1786+1),7,16),
IF(V1786=0,IF(COUNTIF(Table9[MM Year],X1786),AC1786+AB1786+Z1786+15-DAY(AC1786+AB1786+Z1786+15)+16,AC1786+AB1786+Z1786-DAY(AC1786+AB1786+Z1786)+16),
IF(COUNTIF(Table9[MM Year],X1786),
IF(AC1786+AB1786+Z1786&lt;VLOOKUP(X1786,Table9[],7,0),AC1786
+AB1786+Z1786+VLOOKUP(X1786,Table9[],4,0),AC1786+AB1786+Z1786),AC1786
+AB1786+Z1786)))</f>
        <v>#VALUE!</v>
      </c>
      <c r="AE1786" s="42"/>
      <c r="AF1786" s="15" t="str">
        <f>IFERROR(IF(COUNTIF(Table9[MM Year],X1786),
IF(AD1786&lt;VLOOKUP(X1786,Table9[],7,0),AD1786
+VLOOKUP(X1786,Table9[],4,0),AD1786),AD1786
),"")</f>
        <v/>
      </c>
      <c r="AG1786" s="5"/>
      <c r="AH1786" s="5"/>
      <c r="AI1786" s="5"/>
      <c r="AJ1786" s="6"/>
      <c r="AK1786" s="6"/>
      <c r="AL1786" s="12" t="str">
        <f t="shared" si="277"/>
        <v/>
      </c>
      <c r="AM1786" s="5"/>
      <c r="AN1786" s="27" t="str">
        <f t="shared" si="278"/>
        <v/>
      </c>
      <c r="AO1786" s="5"/>
      <c r="AP1786" s="5"/>
      <c r="AQ1786" s="6"/>
      <c r="AR1786" s="12" t="str">
        <f t="shared" si="279"/>
        <v/>
      </c>
      <c r="AS1786" s="6"/>
      <c r="AT1786" s="5"/>
      <c r="AU1786" s="53"/>
      <c r="AV1786" s="53"/>
      <c r="AW1786" s="54"/>
      <c r="AX1786" s="15" t="str">
        <f t="shared" si="280"/>
        <v/>
      </c>
      <c r="AY1786" s="5"/>
      <c r="AZ1786" s="27" t="str">
        <f>IFERROR(VLOOKUP(AY1786,vlookup!A$2:I$331,2,FALSE),"")</f>
        <v/>
      </c>
      <c r="BA1786" s="27" t="str">
        <f>IFERROR(VLOOKUP(AY1786,vlookup!A$2:I$331,3,FALSE),"")</f>
        <v/>
      </c>
      <c r="BB1786" s="5"/>
      <c r="BC1786" s="27" t="str">
        <f>IFERROR(VLOOKUP(BB1786,vlookup!D$2:E$331,2,FALSE),"")</f>
        <v/>
      </c>
      <c r="BD1786" s="5"/>
      <c r="BE1786" s="27" t="str">
        <f t="shared" si="281"/>
        <v/>
      </c>
      <c r="BF1786" s="27" t="str">
        <f>IFERROR(VLOOKUP(BE1786,vlookup!G$2:I$331,2,FALSE),"")</f>
        <v/>
      </c>
      <c r="BG1786" s="27" t="str">
        <f>IFERROR(VLOOKUP(BE1786,vlookup!G$2:I$331,3,FALSE),"")</f>
        <v/>
      </c>
      <c r="BH1786" s="5"/>
      <c r="BI1786" s="6"/>
      <c r="BJ1786" s="6"/>
      <c r="BK1786" s="6"/>
      <c r="BL1786" s="6"/>
    </row>
    <row r="1787" spans="1:64">
      <c r="A1787" s="4"/>
      <c r="B1787" s="5"/>
      <c r="C1787" s="27" t="str">
        <f>IFERROR(VLOOKUP(B1787,vlookup!A$2:I$331,2,FALSE),"")</f>
        <v/>
      </c>
      <c r="D1787" s="27" t="str">
        <f>IFERROR(VLOOKUP(B1787,vlookup!A$2:I$331,3,FALSE),"")</f>
        <v/>
      </c>
      <c r="E1787" s="5"/>
      <c r="F1787" s="27" t="str">
        <f>IFERROR(VLOOKUP(E1787,vlookup!D$2:E$331,2,FALSE),"")</f>
        <v/>
      </c>
      <c r="G1787" s="5"/>
      <c r="H1787" s="27" t="str">
        <f t="shared" si="272"/>
        <v/>
      </c>
      <c r="I1787" s="27" t="str">
        <f>IFERROR(VLOOKUP(H1787,vlookup!G$2:I$331,2,FALSE),"")</f>
        <v/>
      </c>
      <c r="J1787" s="27" t="str">
        <f>IFERROR(VLOOKUP(H1787,vlookup!G$2:I$331,3,FALSE),"")</f>
        <v/>
      </c>
      <c r="K1787" s="5"/>
      <c r="L1787" s="6"/>
      <c r="M1787" s="6"/>
      <c r="N1787" s="6"/>
      <c r="O1787" s="6"/>
      <c r="P1787" s="6"/>
      <c r="Q1787" s="14" t="str">
        <f t="shared" si="273"/>
        <v/>
      </c>
      <c r="R1787" s="5"/>
      <c r="S1787" s="6"/>
      <c r="T1787" s="6"/>
      <c r="U1787" s="5"/>
      <c r="V1787" s="45">
        <f t="shared" si="274"/>
        <v>0</v>
      </c>
      <c r="W1787" s="45">
        <f t="shared" si="275"/>
        <v>0</v>
      </c>
      <c r="X1787" s="45" t="e">
        <f t="shared" si="276"/>
        <v>#VALUE!</v>
      </c>
      <c r="Y1787" s="45">
        <f>IFERROR(VALUE(V1787),VLOOKUP(V1787,DayReplace[],2,0))</f>
        <v>0</v>
      </c>
      <c r="Z1787" s="45">
        <f>IF(V1787=0,1,
IF(OR(AND(COUNTIF(Table12[Normal and Leap Years],X1787),AA1787=3,Y1787=30),
AND(COUNTIF(Table9[MM Year],X1787),COUNTIF(Table13[Always 29-Day Months],AA1787),Y1787=30)),Y1787
-1,Y1787))</f>
        <v>1</v>
      </c>
      <c r="AA1787" s="45">
        <f>IFERROR(VALUE(W1787),VLOOKUP(W1787,MonthReplace[],2,0))</f>
        <v>0</v>
      </c>
      <c r="AB1787" s="45" t="e">
        <f>IF(COUNTIF(Table9[MM Year],X1787),VLOOKUP(AA1787,MonthSerial[],VLOOKUP(X1787,Table9[],3,0)+2,0),DATE(X1787,AA1787,0)-AC1787)</f>
        <v>#VALUE!</v>
      </c>
      <c r="AC1787" s="45" t="e">
        <f>IF(COUNTIF(Table9[MM Year],X1787),
VLOOKUP(X1787,Table9[],5,0),
DATE(X1787,1,0))</f>
        <v>#VALUE!</v>
      </c>
      <c r="AD1787" s="46" t="e">
        <f>IF(AA1787=0,DATE(YEAR(AC1787+1),7,16),
IF(V1787=0,IF(COUNTIF(Table9[MM Year],X1787),AC1787+AB1787+Z1787+15-DAY(AC1787+AB1787+Z1787+15)+16,AC1787+AB1787+Z1787-DAY(AC1787+AB1787+Z1787)+16),
IF(COUNTIF(Table9[MM Year],X1787),
IF(AC1787+AB1787+Z1787&lt;VLOOKUP(X1787,Table9[],7,0),AC1787
+AB1787+Z1787+VLOOKUP(X1787,Table9[],4,0),AC1787+AB1787+Z1787),AC1787
+AB1787+Z1787)))</f>
        <v>#VALUE!</v>
      </c>
      <c r="AE1787" s="42"/>
      <c r="AF1787" s="15" t="str">
        <f>IFERROR(IF(COUNTIF(Table9[MM Year],X1787),
IF(AD1787&lt;VLOOKUP(X1787,Table9[],7,0),AD1787
+VLOOKUP(X1787,Table9[],4,0),AD1787),AD1787
),"")</f>
        <v/>
      </c>
      <c r="AG1787" s="5"/>
      <c r="AH1787" s="5"/>
      <c r="AI1787" s="5"/>
      <c r="AJ1787" s="6"/>
      <c r="AK1787" s="6"/>
      <c r="AL1787" s="12" t="str">
        <f t="shared" si="277"/>
        <v/>
      </c>
      <c r="AM1787" s="5"/>
      <c r="AN1787" s="27" t="str">
        <f t="shared" si="278"/>
        <v/>
      </c>
      <c r="AO1787" s="5"/>
      <c r="AP1787" s="5"/>
      <c r="AQ1787" s="6"/>
      <c r="AR1787" s="12" t="str">
        <f t="shared" si="279"/>
        <v/>
      </c>
      <c r="AS1787" s="6"/>
      <c r="AT1787" s="5"/>
      <c r="AU1787" s="53"/>
      <c r="AV1787" s="53"/>
      <c r="AW1787" s="54"/>
      <c r="AX1787" s="15" t="str">
        <f t="shared" si="280"/>
        <v/>
      </c>
      <c r="AY1787" s="5"/>
      <c r="AZ1787" s="27" t="str">
        <f>IFERROR(VLOOKUP(AY1787,vlookup!A$2:I$331,2,FALSE),"")</f>
        <v/>
      </c>
      <c r="BA1787" s="27" t="str">
        <f>IFERROR(VLOOKUP(AY1787,vlookup!A$2:I$331,3,FALSE),"")</f>
        <v/>
      </c>
      <c r="BB1787" s="5"/>
      <c r="BC1787" s="27" t="str">
        <f>IFERROR(VLOOKUP(BB1787,vlookup!D$2:E$331,2,FALSE),"")</f>
        <v/>
      </c>
      <c r="BD1787" s="5"/>
      <c r="BE1787" s="27" t="str">
        <f t="shared" si="281"/>
        <v/>
      </c>
      <c r="BF1787" s="27" t="str">
        <f>IFERROR(VLOOKUP(BE1787,vlookup!G$2:I$331,2,FALSE),"")</f>
        <v/>
      </c>
      <c r="BG1787" s="27" t="str">
        <f>IFERROR(VLOOKUP(BE1787,vlookup!G$2:I$331,3,FALSE),"")</f>
        <v/>
      </c>
      <c r="BH1787" s="5"/>
      <c r="BI1787" s="6"/>
      <c r="BJ1787" s="6"/>
      <c r="BK1787" s="6"/>
      <c r="BL1787" s="6"/>
    </row>
    <row r="1788" spans="1:64">
      <c r="A1788" s="4"/>
      <c r="B1788" s="5"/>
      <c r="C1788" s="27" t="str">
        <f>IFERROR(VLOOKUP(B1788,vlookup!A$2:I$331,2,FALSE),"")</f>
        <v/>
      </c>
      <c r="D1788" s="27" t="str">
        <f>IFERROR(VLOOKUP(B1788,vlookup!A$2:I$331,3,FALSE),"")</f>
        <v/>
      </c>
      <c r="E1788" s="5"/>
      <c r="F1788" s="27" t="str">
        <f>IFERROR(VLOOKUP(E1788,vlookup!D$2:E$331,2,FALSE),"")</f>
        <v/>
      </c>
      <c r="G1788" s="5"/>
      <c r="H1788" s="27" t="str">
        <f t="shared" si="272"/>
        <v/>
      </c>
      <c r="I1788" s="27" t="str">
        <f>IFERROR(VLOOKUP(H1788,vlookup!G$2:I$331,2,FALSE),"")</f>
        <v/>
      </c>
      <c r="J1788" s="27" t="str">
        <f>IFERROR(VLOOKUP(H1788,vlookup!G$2:I$331,3,FALSE),"")</f>
        <v/>
      </c>
      <c r="K1788" s="5"/>
      <c r="L1788" s="6"/>
      <c r="M1788" s="6"/>
      <c r="N1788" s="6"/>
      <c r="O1788" s="6"/>
      <c r="P1788" s="6"/>
      <c r="Q1788" s="14" t="str">
        <f t="shared" si="273"/>
        <v/>
      </c>
      <c r="R1788" s="5"/>
      <c r="S1788" s="6"/>
      <c r="T1788" s="6"/>
      <c r="U1788" s="5"/>
      <c r="V1788" s="45">
        <f t="shared" si="274"/>
        <v>0</v>
      </c>
      <c r="W1788" s="45">
        <f t="shared" si="275"/>
        <v>0</v>
      </c>
      <c r="X1788" s="45" t="e">
        <f t="shared" si="276"/>
        <v>#VALUE!</v>
      </c>
      <c r="Y1788" s="45">
        <f>IFERROR(VALUE(V1788),VLOOKUP(V1788,DayReplace[],2,0))</f>
        <v>0</v>
      </c>
      <c r="Z1788" s="45">
        <f>IF(V1788=0,1,
IF(OR(AND(COUNTIF(Table12[Normal and Leap Years],X1788),AA1788=3,Y1788=30),
AND(COUNTIF(Table9[MM Year],X1788),COUNTIF(Table13[Always 29-Day Months],AA1788),Y1788=30)),Y1788
-1,Y1788))</f>
        <v>1</v>
      </c>
      <c r="AA1788" s="45">
        <f>IFERROR(VALUE(W1788),VLOOKUP(W1788,MonthReplace[],2,0))</f>
        <v>0</v>
      </c>
      <c r="AB1788" s="45" t="e">
        <f>IF(COUNTIF(Table9[MM Year],X1788),VLOOKUP(AA1788,MonthSerial[],VLOOKUP(X1788,Table9[],3,0)+2,0),DATE(X1788,AA1788,0)-AC1788)</f>
        <v>#VALUE!</v>
      </c>
      <c r="AC1788" s="45" t="e">
        <f>IF(COUNTIF(Table9[MM Year],X1788),
VLOOKUP(X1788,Table9[],5,0),
DATE(X1788,1,0))</f>
        <v>#VALUE!</v>
      </c>
      <c r="AD1788" s="46" t="e">
        <f>IF(AA1788=0,DATE(YEAR(AC1788+1),7,16),
IF(V1788=0,IF(COUNTIF(Table9[MM Year],X1788),AC1788+AB1788+Z1788+15-DAY(AC1788+AB1788+Z1788+15)+16,AC1788+AB1788+Z1788-DAY(AC1788+AB1788+Z1788)+16),
IF(COUNTIF(Table9[MM Year],X1788),
IF(AC1788+AB1788+Z1788&lt;VLOOKUP(X1788,Table9[],7,0),AC1788
+AB1788+Z1788+VLOOKUP(X1788,Table9[],4,0),AC1788+AB1788+Z1788),AC1788
+AB1788+Z1788)))</f>
        <v>#VALUE!</v>
      </c>
      <c r="AE1788" s="42"/>
      <c r="AF1788" s="15" t="str">
        <f>IFERROR(IF(COUNTIF(Table9[MM Year],X1788),
IF(AD1788&lt;VLOOKUP(X1788,Table9[],7,0),AD1788
+VLOOKUP(X1788,Table9[],4,0),AD1788),AD1788
),"")</f>
        <v/>
      </c>
      <c r="AG1788" s="5"/>
      <c r="AH1788" s="5"/>
      <c r="AI1788" s="5"/>
      <c r="AJ1788" s="6"/>
      <c r="AK1788" s="6"/>
      <c r="AL1788" s="12" t="str">
        <f t="shared" si="277"/>
        <v/>
      </c>
      <c r="AM1788" s="5"/>
      <c r="AN1788" s="27" t="str">
        <f t="shared" si="278"/>
        <v/>
      </c>
      <c r="AO1788" s="5"/>
      <c r="AP1788" s="5"/>
      <c r="AQ1788" s="6"/>
      <c r="AR1788" s="12" t="str">
        <f t="shared" si="279"/>
        <v/>
      </c>
      <c r="AS1788" s="6"/>
      <c r="AT1788" s="5"/>
      <c r="AU1788" s="53"/>
      <c r="AV1788" s="53"/>
      <c r="AW1788" s="54"/>
      <c r="AX1788" s="15" t="str">
        <f t="shared" si="280"/>
        <v/>
      </c>
      <c r="AY1788" s="5"/>
      <c r="AZ1788" s="27" t="str">
        <f>IFERROR(VLOOKUP(AY1788,vlookup!A$2:I$331,2,FALSE),"")</f>
        <v/>
      </c>
      <c r="BA1788" s="27" t="str">
        <f>IFERROR(VLOOKUP(AY1788,vlookup!A$2:I$331,3,FALSE),"")</f>
        <v/>
      </c>
      <c r="BB1788" s="5"/>
      <c r="BC1788" s="27" t="str">
        <f>IFERROR(VLOOKUP(BB1788,vlookup!D$2:E$331,2,FALSE),"")</f>
        <v/>
      </c>
      <c r="BD1788" s="5"/>
      <c r="BE1788" s="27" t="str">
        <f t="shared" si="281"/>
        <v/>
      </c>
      <c r="BF1788" s="27" t="str">
        <f>IFERROR(VLOOKUP(BE1788,vlookup!G$2:I$331,2,FALSE),"")</f>
        <v/>
      </c>
      <c r="BG1788" s="27" t="str">
        <f>IFERROR(VLOOKUP(BE1788,vlookup!G$2:I$331,3,FALSE),"")</f>
        <v/>
      </c>
      <c r="BH1788" s="5"/>
      <c r="BI1788" s="6"/>
      <c r="BJ1788" s="6"/>
      <c r="BK1788" s="6"/>
      <c r="BL1788" s="6"/>
    </row>
    <row r="1789" spans="1:64">
      <c r="A1789" s="4"/>
      <c r="B1789" s="5"/>
      <c r="C1789" s="27" t="str">
        <f>IFERROR(VLOOKUP(B1789,vlookup!A$2:I$331,2,FALSE),"")</f>
        <v/>
      </c>
      <c r="D1789" s="27" t="str">
        <f>IFERROR(VLOOKUP(B1789,vlookup!A$2:I$331,3,FALSE),"")</f>
        <v/>
      </c>
      <c r="E1789" s="5"/>
      <c r="F1789" s="27" t="str">
        <f>IFERROR(VLOOKUP(E1789,vlookup!D$2:E$331,2,FALSE),"")</f>
        <v/>
      </c>
      <c r="G1789" s="5"/>
      <c r="H1789" s="27" t="str">
        <f t="shared" si="272"/>
        <v/>
      </c>
      <c r="I1789" s="27" t="str">
        <f>IFERROR(VLOOKUP(H1789,vlookup!G$2:I$331,2,FALSE),"")</f>
        <v/>
      </c>
      <c r="J1789" s="27" t="str">
        <f>IFERROR(VLOOKUP(H1789,vlookup!G$2:I$331,3,FALSE),"")</f>
        <v/>
      </c>
      <c r="K1789" s="5"/>
      <c r="L1789" s="6"/>
      <c r="M1789" s="6"/>
      <c r="N1789" s="6"/>
      <c r="O1789" s="6"/>
      <c r="P1789" s="6"/>
      <c r="Q1789" s="14" t="str">
        <f t="shared" si="273"/>
        <v/>
      </c>
      <c r="R1789" s="5"/>
      <c r="S1789" s="6"/>
      <c r="T1789" s="6"/>
      <c r="U1789" s="5"/>
      <c r="V1789" s="45">
        <f t="shared" si="274"/>
        <v>0</v>
      </c>
      <c r="W1789" s="45">
        <f t="shared" si="275"/>
        <v>0</v>
      </c>
      <c r="X1789" s="45" t="e">
        <f t="shared" si="276"/>
        <v>#VALUE!</v>
      </c>
      <c r="Y1789" s="45">
        <f>IFERROR(VALUE(V1789),VLOOKUP(V1789,DayReplace[],2,0))</f>
        <v>0</v>
      </c>
      <c r="Z1789" s="45">
        <f>IF(V1789=0,1,
IF(OR(AND(COUNTIF(Table12[Normal and Leap Years],X1789),AA1789=3,Y1789=30),
AND(COUNTIF(Table9[MM Year],X1789),COUNTIF(Table13[Always 29-Day Months],AA1789),Y1789=30)),Y1789
-1,Y1789))</f>
        <v>1</v>
      </c>
      <c r="AA1789" s="45">
        <f>IFERROR(VALUE(W1789),VLOOKUP(W1789,MonthReplace[],2,0))</f>
        <v>0</v>
      </c>
      <c r="AB1789" s="45" t="e">
        <f>IF(COUNTIF(Table9[MM Year],X1789),VLOOKUP(AA1789,MonthSerial[],VLOOKUP(X1789,Table9[],3,0)+2,0),DATE(X1789,AA1789,0)-AC1789)</f>
        <v>#VALUE!</v>
      </c>
      <c r="AC1789" s="45" t="e">
        <f>IF(COUNTIF(Table9[MM Year],X1789),
VLOOKUP(X1789,Table9[],5,0),
DATE(X1789,1,0))</f>
        <v>#VALUE!</v>
      </c>
      <c r="AD1789" s="46" t="e">
        <f>IF(AA1789=0,DATE(YEAR(AC1789+1),7,16),
IF(V1789=0,IF(COUNTIF(Table9[MM Year],X1789),AC1789+AB1789+Z1789+15-DAY(AC1789+AB1789+Z1789+15)+16,AC1789+AB1789+Z1789-DAY(AC1789+AB1789+Z1789)+16),
IF(COUNTIF(Table9[MM Year],X1789),
IF(AC1789+AB1789+Z1789&lt;VLOOKUP(X1789,Table9[],7,0),AC1789
+AB1789+Z1789+VLOOKUP(X1789,Table9[],4,0),AC1789+AB1789+Z1789),AC1789
+AB1789+Z1789)))</f>
        <v>#VALUE!</v>
      </c>
      <c r="AE1789" s="42"/>
      <c r="AF1789" s="15" t="str">
        <f>IFERROR(IF(COUNTIF(Table9[MM Year],X1789),
IF(AD1789&lt;VLOOKUP(X1789,Table9[],7,0),AD1789
+VLOOKUP(X1789,Table9[],4,0),AD1789),AD1789
),"")</f>
        <v/>
      </c>
      <c r="AG1789" s="5"/>
      <c r="AH1789" s="5"/>
      <c r="AI1789" s="5"/>
      <c r="AJ1789" s="6"/>
      <c r="AK1789" s="6"/>
      <c r="AL1789" s="12" t="str">
        <f t="shared" si="277"/>
        <v/>
      </c>
      <c r="AM1789" s="5"/>
      <c r="AN1789" s="27" t="str">
        <f t="shared" si="278"/>
        <v/>
      </c>
      <c r="AO1789" s="5"/>
      <c r="AP1789" s="5"/>
      <c r="AQ1789" s="6"/>
      <c r="AR1789" s="12" t="str">
        <f t="shared" si="279"/>
        <v/>
      </c>
      <c r="AS1789" s="6"/>
      <c r="AT1789" s="5"/>
      <c r="AU1789" s="53"/>
      <c r="AV1789" s="53"/>
      <c r="AW1789" s="54"/>
      <c r="AX1789" s="15" t="str">
        <f t="shared" si="280"/>
        <v/>
      </c>
      <c r="AY1789" s="5"/>
      <c r="AZ1789" s="27" t="str">
        <f>IFERROR(VLOOKUP(AY1789,vlookup!A$2:I$331,2,FALSE),"")</f>
        <v/>
      </c>
      <c r="BA1789" s="27" t="str">
        <f>IFERROR(VLOOKUP(AY1789,vlookup!A$2:I$331,3,FALSE),"")</f>
        <v/>
      </c>
      <c r="BB1789" s="5"/>
      <c r="BC1789" s="27" t="str">
        <f>IFERROR(VLOOKUP(BB1789,vlookup!D$2:E$331,2,FALSE),"")</f>
        <v/>
      </c>
      <c r="BD1789" s="5"/>
      <c r="BE1789" s="27" t="str">
        <f t="shared" si="281"/>
        <v/>
      </c>
      <c r="BF1789" s="27" t="str">
        <f>IFERROR(VLOOKUP(BE1789,vlookup!G$2:I$331,2,FALSE),"")</f>
        <v/>
      </c>
      <c r="BG1789" s="27" t="str">
        <f>IFERROR(VLOOKUP(BE1789,vlookup!G$2:I$331,3,FALSE),"")</f>
        <v/>
      </c>
      <c r="BH1789" s="5"/>
      <c r="BI1789" s="6"/>
      <c r="BJ1789" s="6"/>
      <c r="BK1789" s="6"/>
      <c r="BL1789" s="6"/>
    </row>
    <row r="1790" spans="1:64">
      <c r="A1790" s="4"/>
      <c r="B1790" s="5"/>
      <c r="C1790" s="27" t="str">
        <f>IFERROR(VLOOKUP(B1790,vlookup!A$2:I$331,2,FALSE),"")</f>
        <v/>
      </c>
      <c r="D1790" s="27" t="str">
        <f>IFERROR(VLOOKUP(B1790,vlookup!A$2:I$331,3,FALSE),"")</f>
        <v/>
      </c>
      <c r="E1790" s="5"/>
      <c r="F1790" s="27" t="str">
        <f>IFERROR(VLOOKUP(E1790,vlookup!D$2:E$331,2,FALSE),"")</f>
        <v/>
      </c>
      <c r="G1790" s="5"/>
      <c r="H1790" s="27" t="str">
        <f t="shared" si="272"/>
        <v/>
      </c>
      <c r="I1790" s="27" t="str">
        <f>IFERROR(VLOOKUP(H1790,vlookup!G$2:I$331,2,FALSE),"")</f>
        <v/>
      </c>
      <c r="J1790" s="27" t="str">
        <f>IFERROR(VLOOKUP(H1790,vlookup!G$2:I$331,3,FALSE),"")</f>
        <v/>
      </c>
      <c r="K1790" s="5"/>
      <c r="L1790" s="6"/>
      <c r="M1790" s="6"/>
      <c r="N1790" s="6"/>
      <c r="O1790" s="6"/>
      <c r="P1790" s="6"/>
      <c r="Q1790" s="14" t="str">
        <f t="shared" si="273"/>
        <v/>
      </c>
      <c r="R1790" s="5"/>
      <c r="S1790" s="6"/>
      <c r="T1790" s="6"/>
      <c r="U1790" s="5"/>
      <c r="V1790" s="45">
        <f t="shared" si="274"/>
        <v>0</v>
      </c>
      <c r="W1790" s="45">
        <f t="shared" si="275"/>
        <v>0</v>
      </c>
      <c r="X1790" s="45" t="e">
        <f t="shared" si="276"/>
        <v>#VALUE!</v>
      </c>
      <c r="Y1790" s="45">
        <f>IFERROR(VALUE(V1790),VLOOKUP(V1790,DayReplace[],2,0))</f>
        <v>0</v>
      </c>
      <c r="Z1790" s="45">
        <f>IF(V1790=0,1,
IF(OR(AND(COUNTIF(Table12[Normal and Leap Years],X1790),AA1790=3,Y1790=30),
AND(COUNTIF(Table9[MM Year],X1790),COUNTIF(Table13[Always 29-Day Months],AA1790),Y1790=30)),Y1790
-1,Y1790))</f>
        <v>1</v>
      </c>
      <c r="AA1790" s="45">
        <f>IFERROR(VALUE(W1790),VLOOKUP(W1790,MonthReplace[],2,0))</f>
        <v>0</v>
      </c>
      <c r="AB1790" s="45" t="e">
        <f>IF(COUNTIF(Table9[MM Year],X1790),VLOOKUP(AA1790,MonthSerial[],VLOOKUP(X1790,Table9[],3,0)+2,0),DATE(X1790,AA1790,0)-AC1790)</f>
        <v>#VALUE!</v>
      </c>
      <c r="AC1790" s="45" t="e">
        <f>IF(COUNTIF(Table9[MM Year],X1790),
VLOOKUP(X1790,Table9[],5,0),
DATE(X1790,1,0))</f>
        <v>#VALUE!</v>
      </c>
      <c r="AD1790" s="46" t="e">
        <f>IF(AA1790=0,DATE(YEAR(AC1790+1),7,16),
IF(V1790=0,IF(COUNTIF(Table9[MM Year],X1790),AC1790+AB1790+Z1790+15-DAY(AC1790+AB1790+Z1790+15)+16,AC1790+AB1790+Z1790-DAY(AC1790+AB1790+Z1790)+16),
IF(COUNTIF(Table9[MM Year],X1790),
IF(AC1790+AB1790+Z1790&lt;VLOOKUP(X1790,Table9[],7,0),AC1790
+AB1790+Z1790+VLOOKUP(X1790,Table9[],4,0),AC1790+AB1790+Z1790),AC1790
+AB1790+Z1790)))</f>
        <v>#VALUE!</v>
      </c>
      <c r="AE1790" s="42"/>
      <c r="AF1790" s="15" t="str">
        <f>IFERROR(IF(COUNTIF(Table9[MM Year],X1790),
IF(AD1790&lt;VLOOKUP(X1790,Table9[],7,0),AD1790
+VLOOKUP(X1790,Table9[],4,0),AD1790),AD1790
),"")</f>
        <v/>
      </c>
      <c r="AG1790" s="5"/>
      <c r="AH1790" s="5"/>
      <c r="AI1790" s="5"/>
      <c r="AJ1790" s="6"/>
      <c r="AK1790" s="6"/>
      <c r="AL1790" s="12" t="str">
        <f t="shared" si="277"/>
        <v/>
      </c>
      <c r="AM1790" s="5"/>
      <c r="AN1790" s="27" t="str">
        <f t="shared" si="278"/>
        <v/>
      </c>
      <c r="AO1790" s="5"/>
      <c r="AP1790" s="5"/>
      <c r="AQ1790" s="6"/>
      <c r="AR1790" s="12" t="str">
        <f t="shared" si="279"/>
        <v/>
      </c>
      <c r="AS1790" s="6"/>
      <c r="AT1790" s="5"/>
      <c r="AU1790" s="53"/>
      <c r="AV1790" s="53"/>
      <c r="AW1790" s="54"/>
      <c r="AX1790" s="15" t="str">
        <f t="shared" si="280"/>
        <v/>
      </c>
      <c r="AY1790" s="5"/>
      <c r="AZ1790" s="27" t="str">
        <f>IFERROR(VLOOKUP(AY1790,vlookup!A$2:I$331,2,FALSE),"")</f>
        <v/>
      </c>
      <c r="BA1790" s="27" t="str">
        <f>IFERROR(VLOOKUP(AY1790,vlookup!A$2:I$331,3,FALSE),"")</f>
        <v/>
      </c>
      <c r="BB1790" s="5"/>
      <c r="BC1790" s="27" t="str">
        <f>IFERROR(VLOOKUP(BB1790,vlookup!D$2:E$331,2,FALSE),"")</f>
        <v/>
      </c>
      <c r="BD1790" s="5"/>
      <c r="BE1790" s="27" t="str">
        <f t="shared" si="281"/>
        <v/>
      </c>
      <c r="BF1790" s="27" t="str">
        <f>IFERROR(VLOOKUP(BE1790,vlookup!G$2:I$331,2,FALSE),"")</f>
        <v/>
      </c>
      <c r="BG1790" s="27" t="str">
        <f>IFERROR(VLOOKUP(BE1790,vlookup!G$2:I$331,3,FALSE),"")</f>
        <v/>
      </c>
      <c r="BH1790" s="5"/>
      <c r="BI1790" s="6"/>
      <c r="BJ1790" s="6"/>
      <c r="BK1790" s="6"/>
      <c r="BL1790" s="6"/>
    </row>
    <row r="1791" spans="1:64">
      <c r="A1791" s="4"/>
      <c r="B1791" s="5"/>
      <c r="C1791" s="27" t="str">
        <f>IFERROR(VLOOKUP(B1791,vlookup!A$2:I$331,2,FALSE),"")</f>
        <v/>
      </c>
      <c r="D1791" s="27" t="str">
        <f>IFERROR(VLOOKUP(B1791,vlookup!A$2:I$331,3,FALSE),"")</f>
        <v/>
      </c>
      <c r="E1791" s="5"/>
      <c r="F1791" s="27" t="str">
        <f>IFERROR(VLOOKUP(E1791,vlookup!D$2:E$331,2,FALSE),"")</f>
        <v/>
      </c>
      <c r="G1791" s="5"/>
      <c r="H1791" s="27" t="str">
        <f t="shared" si="272"/>
        <v/>
      </c>
      <c r="I1791" s="27" t="str">
        <f>IFERROR(VLOOKUP(H1791,vlookup!G$2:I$331,2,FALSE),"")</f>
        <v/>
      </c>
      <c r="J1791" s="27" t="str">
        <f>IFERROR(VLOOKUP(H1791,vlookup!G$2:I$331,3,FALSE),"")</f>
        <v/>
      </c>
      <c r="K1791" s="5"/>
      <c r="L1791" s="6"/>
      <c r="M1791" s="6"/>
      <c r="N1791" s="6"/>
      <c r="O1791" s="6"/>
      <c r="P1791" s="6"/>
      <c r="Q1791" s="14" t="str">
        <f t="shared" si="273"/>
        <v/>
      </c>
      <c r="R1791" s="5"/>
      <c r="S1791" s="6"/>
      <c r="T1791" s="6"/>
      <c r="U1791" s="5"/>
      <c r="V1791" s="45">
        <f t="shared" si="274"/>
        <v>0</v>
      </c>
      <c r="W1791" s="45">
        <f t="shared" si="275"/>
        <v>0</v>
      </c>
      <c r="X1791" s="45" t="e">
        <f t="shared" si="276"/>
        <v>#VALUE!</v>
      </c>
      <c r="Y1791" s="45">
        <f>IFERROR(VALUE(V1791),VLOOKUP(V1791,DayReplace[],2,0))</f>
        <v>0</v>
      </c>
      <c r="Z1791" s="45">
        <f>IF(V1791=0,1,
IF(OR(AND(COUNTIF(Table12[Normal and Leap Years],X1791),AA1791=3,Y1791=30),
AND(COUNTIF(Table9[MM Year],X1791),COUNTIF(Table13[Always 29-Day Months],AA1791),Y1791=30)),Y1791
-1,Y1791))</f>
        <v>1</v>
      </c>
      <c r="AA1791" s="45">
        <f>IFERROR(VALUE(W1791),VLOOKUP(W1791,MonthReplace[],2,0))</f>
        <v>0</v>
      </c>
      <c r="AB1791" s="45" t="e">
        <f>IF(COUNTIF(Table9[MM Year],X1791),VLOOKUP(AA1791,MonthSerial[],VLOOKUP(X1791,Table9[],3,0)+2,0),DATE(X1791,AA1791,0)-AC1791)</f>
        <v>#VALUE!</v>
      </c>
      <c r="AC1791" s="45" t="e">
        <f>IF(COUNTIF(Table9[MM Year],X1791),
VLOOKUP(X1791,Table9[],5,0),
DATE(X1791,1,0))</f>
        <v>#VALUE!</v>
      </c>
      <c r="AD1791" s="46" t="e">
        <f>IF(AA1791=0,DATE(YEAR(AC1791+1),7,16),
IF(V1791=0,IF(COUNTIF(Table9[MM Year],X1791),AC1791+AB1791+Z1791+15-DAY(AC1791+AB1791+Z1791+15)+16,AC1791+AB1791+Z1791-DAY(AC1791+AB1791+Z1791)+16),
IF(COUNTIF(Table9[MM Year],X1791),
IF(AC1791+AB1791+Z1791&lt;VLOOKUP(X1791,Table9[],7,0),AC1791
+AB1791+Z1791+VLOOKUP(X1791,Table9[],4,0),AC1791+AB1791+Z1791),AC1791
+AB1791+Z1791)))</f>
        <v>#VALUE!</v>
      </c>
      <c r="AE1791" s="42"/>
      <c r="AF1791" s="15" t="str">
        <f>IFERROR(IF(COUNTIF(Table9[MM Year],X1791),
IF(AD1791&lt;VLOOKUP(X1791,Table9[],7,0),AD1791
+VLOOKUP(X1791,Table9[],4,0),AD1791),AD1791
),"")</f>
        <v/>
      </c>
      <c r="AG1791" s="5"/>
      <c r="AH1791" s="5"/>
      <c r="AI1791" s="5"/>
      <c r="AJ1791" s="6"/>
      <c r="AK1791" s="6"/>
      <c r="AL1791" s="12" t="str">
        <f t="shared" si="277"/>
        <v/>
      </c>
      <c r="AM1791" s="5"/>
      <c r="AN1791" s="27" t="str">
        <f t="shared" si="278"/>
        <v/>
      </c>
      <c r="AO1791" s="5"/>
      <c r="AP1791" s="5"/>
      <c r="AQ1791" s="6"/>
      <c r="AR1791" s="12" t="str">
        <f t="shared" si="279"/>
        <v/>
      </c>
      <c r="AS1791" s="6"/>
      <c r="AT1791" s="5"/>
      <c r="AU1791" s="53"/>
      <c r="AV1791" s="53"/>
      <c r="AW1791" s="54"/>
      <c r="AX1791" s="15" t="str">
        <f t="shared" si="280"/>
        <v/>
      </c>
      <c r="AY1791" s="5"/>
      <c r="AZ1791" s="27" t="str">
        <f>IFERROR(VLOOKUP(AY1791,vlookup!A$2:I$331,2,FALSE),"")</f>
        <v/>
      </c>
      <c r="BA1791" s="27" t="str">
        <f>IFERROR(VLOOKUP(AY1791,vlookup!A$2:I$331,3,FALSE),"")</f>
        <v/>
      </c>
      <c r="BB1791" s="5"/>
      <c r="BC1791" s="27" t="str">
        <f>IFERROR(VLOOKUP(BB1791,vlookup!D$2:E$331,2,FALSE),"")</f>
        <v/>
      </c>
      <c r="BD1791" s="5"/>
      <c r="BE1791" s="27" t="str">
        <f t="shared" si="281"/>
        <v/>
      </c>
      <c r="BF1791" s="27" t="str">
        <f>IFERROR(VLOOKUP(BE1791,vlookup!G$2:I$331,2,FALSE),"")</f>
        <v/>
      </c>
      <c r="BG1791" s="27" t="str">
        <f>IFERROR(VLOOKUP(BE1791,vlookup!G$2:I$331,3,FALSE),"")</f>
        <v/>
      </c>
      <c r="BH1791" s="5"/>
      <c r="BI1791" s="6"/>
      <c r="BJ1791" s="6"/>
      <c r="BK1791" s="6"/>
      <c r="BL1791" s="6"/>
    </row>
    <row r="1792" spans="1:64">
      <c r="A1792" s="4"/>
      <c r="B1792" s="5"/>
      <c r="C1792" s="27" t="str">
        <f>IFERROR(VLOOKUP(B1792,vlookup!A$2:I$331,2,FALSE),"")</f>
        <v/>
      </c>
      <c r="D1792" s="27" t="str">
        <f>IFERROR(VLOOKUP(B1792,vlookup!A$2:I$331,3,FALSE),"")</f>
        <v/>
      </c>
      <c r="E1792" s="5"/>
      <c r="F1792" s="27" t="str">
        <f>IFERROR(VLOOKUP(E1792,vlookup!D$2:E$331,2,FALSE),"")</f>
        <v/>
      </c>
      <c r="G1792" s="5"/>
      <c r="H1792" s="27" t="str">
        <f t="shared" si="272"/>
        <v/>
      </c>
      <c r="I1792" s="27" t="str">
        <f>IFERROR(VLOOKUP(H1792,vlookup!G$2:I$331,2,FALSE),"")</f>
        <v/>
      </c>
      <c r="J1792" s="27" t="str">
        <f>IFERROR(VLOOKUP(H1792,vlookup!G$2:I$331,3,FALSE),"")</f>
        <v/>
      </c>
      <c r="K1792" s="5"/>
      <c r="L1792" s="6"/>
      <c r="M1792" s="6"/>
      <c r="N1792" s="6"/>
      <c r="O1792" s="6"/>
      <c r="P1792" s="6"/>
      <c r="Q1792" s="14" t="str">
        <f t="shared" si="273"/>
        <v/>
      </c>
      <c r="R1792" s="5"/>
      <c r="S1792" s="6"/>
      <c r="T1792" s="6"/>
      <c r="U1792" s="5"/>
      <c r="V1792" s="45">
        <f t="shared" si="274"/>
        <v>0</v>
      </c>
      <c r="W1792" s="45">
        <f t="shared" si="275"/>
        <v>0</v>
      </c>
      <c r="X1792" s="45" t="e">
        <f t="shared" si="276"/>
        <v>#VALUE!</v>
      </c>
      <c r="Y1792" s="45">
        <f>IFERROR(VALUE(V1792),VLOOKUP(V1792,DayReplace[],2,0))</f>
        <v>0</v>
      </c>
      <c r="Z1792" s="45">
        <f>IF(V1792=0,1,
IF(OR(AND(COUNTIF(Table12[Normal and Leap Years],X1792),AA1792=3,Y1792=30),
AND(COUNTIF(Table9[MM Year],X1792),COUNTIF(Table13[Always 29-Day Months],AA1792),Y1792=30)),Y1792
-1,Y1792))</f>
        <v>1</v>
      </c>
      <c r="AA1792" s="45">
        <f>IFERROR(VALUE(W1792),VLOOKUP(W1792,MonthReplace[],2,0))</f>
        <v>0</v>
      </c>
      <c r="AB1792" s="45" t="e">
        <f>IF(COUNTIF(Table9[MM Year],X1792),VLOOKUP(AA1792,MonthSerial[],VLOOKUP(X1792,Table9[],3,0)+2,0),DATE(X1792,AA1792,0)-AC1792)</f>
        <v>#VALUE!</v>
      </c>
      <c r="AC1792" s="45" t="e">
        <f>IF(COUNTIF(Table9[MM Year],X1792),
VLOOKUP(X1792,Table9[],5,0),
DATE(X1792,1,0))</f>
        <v>#VALUE!</v>
      </c>
      <c r="AD1792" s="46" t="e">
        <f>IF(AA1792=0,DATE(YEAR(AC1792+1),7,16),
IF(V1792=0,IF(COUNTIF(Table9[MM Year],X1792),AC1792+AB1792+Z1792+15-DAY(AC1792+AB1792+Z1792+15)+16,AC1792+AB1792+Z1792-DAY(AC1792+AB1792+Z1792)+16),
IF(COUNTIF(Table9[MM Year],X1792),
IF(AC1792+AB1792+Z1792&lt;VLOOKUP(X1792,Table9[],7,0),AC1792
+AB1792+Z1792+VLOOKUP(X1792,Table9[],4,0),AC1792+AB1792+Z1792),AC1792
+AB1792+Z1792)))</f>
        <v>#VALUE!</v>
      </c>
      <c r="AE1792" s="42"/>
      <c r="AF1792" s="15" t="str">
        <f>IFERROR(IF(COUNTIF(Table9[MM Year],X1792),
IF(AD1792&lt;VLOOKUP(X1792,Table9[],7,0),AD1792
+VLOOKUP(X1792,Table9[],4,0),AD1792),AD1792
),"")</f>
        <v/>
      </c>
      <c r="AG1792" s="5"/>
      <c r="AH1792" s="5"/>
      <c r="AI1792" s="5"/>
      <c r="AJ1792" s="6"/>
      <c r="AK1792" s="6"/>
      <c r="AL1792" s="12" t="str">
        <f t="shared" si="277"/>
        <v/>
      </c>
      <c r="AM1792" s="5"/>
      <c r="AN1792" s="27" t="str">
        <f t="shared" si="278"/>
        <v/>
      </c>
      <c r="AO1792" s="5"/>
      <c r="AP1792" s="5"/>
      <c r="AQ1792" s="6"/>
      <c r="AR1792" s="12" t="str">
        <f t="shared" si="279"/>
        <v/>
      </c>
      <c r="AS1792" s="6"/>
      <c r="AT1792" s="5"/>
      <c r="AU1792" s="53"/>
      <c r="AV1792" s="53"/>
      <c r="AW1792" s="54"/>
      <c r="AX1792" s="15" t="str">
        <f t="shared" si="280"/>
        <v/>
      </c>
      <c r="AY1792" s="5"/>
      <c r="AZ1792" s="27" t="str">
        <f>IFERROR(VLOOKUP(AY1792,vlookup!A$2:I$331,2,FALSE),"")</f>
        <v/>
      </c>
      <c r="BA1792" s="27" t="str">
        <f>IFERROR(VLOOKUP(AY1792,vlookup!A$2:I$331,3,FALSE),"")</f>
        <v/>
      </c>
      <c r="BB1792" s="5"/>
      <c r="BC1792" s="27" t="str">
        <f>IFERROR(VLOOKUP(BB1792,vlookup!D$2:E$331,2,FALSE),"")</f>
        <v/>
      </c>
      <c r="BD1792" s="5"/>
      <c r="BE1792" s="27" t="str">
        <f t="shared" si="281"/>
        <v/>
      </c>
      <c r="BF1792" s="27" t="str">
        <f>IFERROR(VLOOKUP(BE1792,vlookup!G$2:I$331,2,FALSE),"")</f>
        <v/>
      </c>
      <c r="BG1792" s="27" t="str">
        <f>IFERROR(VLOOKUP(BE1792,vlookup!G$2:I$331,3,FALSE),"")</f>
        <v/>
      </c>
      <c r="BH1792" s="5"/>
      <c r="BI1792" s="6"/>
      <c r="BJ1792" s="6"/>
      <c r="BK1792" s="6"/>
      <c r="BL1792" s="6"/>
    </row>
    <row r="1793" spans="1:64">
      <c r="A1793" s="4"/>
      <c r="B1793" s="5"/>
      <c r="C1793" s="27" t="str">
        <f>IFERROR(VLOOKUP(B1793,vlookup!A$2:I$331,2,FALSE),"")</f>
        <v/>
      </c>
      <c r="D1793" s="27" t="str">
        <f>IFERROR(VLOOKUP(B1793,vlookup!A$2:I$331,3,FALSE),"")</f>
        <v/>
      </c>
      <c r="E1793" s="5"/>
      <c r="F1793" s="27" t="str">
        <f>IFERROR(VLOOKUP(E1793,vlookup!D$2:E$331,2,FALSE),"")</f>
        <v/>
      </c>
      <c r="G1793" s="5"/>
      <c r="H1793" s="27" t="str">
        <f t="shared" si="272"/>
        <v/>
      </c>
      <c r="I1793" s="27" t="str">
        <f>IFERROR(VLOOKUP(H1793,vlookup!G$2:I$331,2,FALSE),"")</f>
        <v/>
      </c>
      <c r="J1793" s="27" t="str">
        <f>IFERROR(VLOOKUP(H1793,vlookup!G$2:I$331,3,FALSE),"")</f>
        <v/>
      </c>
      <c r="K1793" s="5"/>
      <c r="L1793" s="6"/>
      <c r="M1793" s="6"/>
      <c r="N1793" s="6"/>
      <c r="O1793" s="6"/>
      <c r="P1793" s="6"/>
      <c r="Q1793" s="14" t="str">
        <f t="shared" si="273"/>
        <v/>
      </c>
      <c r="R1793" s="5"/>
      <c r="S1793" s="6"/>
      <c r="T1793" s="6"/>
      <c r="U1793" s="5"/>
      <c r="V1793" s="45">
        <f t="shared" si="274"/>
        <v>0</v>
      </c>
      <c r="W1793" s="45">
        <f t="shared" si="275"/>
        <v>0</v>
      </c>
      <c r="X1793" s="45" t="e">
        <f t="shared" si="276"/>
        <v>#VALUE!</v>
      </c>
      <c r="Y1793" s="45">
        <f>IFERROR(VALUE(V1793),VLOOKUP(V1793,DayReplace[],2,0))</f>
        <v>0</v>
      </c>
      <c r="Z1793" s="45">
        <f>IF(V1793=0,1,
IF(OR(AND(COUNTIF(Table12[Normal and Leap Years],X1793),AA1793=3,Y1793=30),
AND(COUNTIF(Table9[MM Year],X1793),COUNTIF(Table13[Always 29-Day Months],AA1793),Y1793=30)),Y1793
-1,Y1793))</f>
        <v>1</v>
      </c>
      <c r="AA1793" s="45">
        <f>IFERROR(VALUE(W1793),VLOOKUP(W1793,MonthReplace[],2,0))</f>
        <v>0</v>
      </c>
      <c r="AB1793" s="45" t="e">
        <f>IF(COUNTIF(Table9[MM Year],X1793),VLOOKUP(AA1793,MonthSerial[],VLOOKUP(X1793,Table9[],3,0)+2,0),DATE(X1793,AA1793,0)-AC1793)</f>
        <v>#VALUE!</v>
      </c>
      <c r="AC1793" s="45" t="e">
        <f>IF(COUNTIF(Table9[MM Year],X1793),
VLOOKUP(X1793,Table9[],5,0),
DATE(X1793,1,0))</f>
        <v>#VALUE!</v>
      </c>
      <c r="AD1793" s="46" t="e">
        <f>IF(AA1793=0,DATE(YEAR(AC1793+1),7,16),
IF(V1793=0,IF(COUNTIF(Table9[MM Year],X1793),AC1793+AB1793+Z1793+15-DAY(AC1793+AB1793+Z1793+15)+16,AC1793+AB1793+Z1793-DAY(AC1793+AB1793+Z1793)+16),
IF(COUNTIF(Table9[MM Year],X1793),
IF(AC1793+AB1793+Z1793&lt;VLOOKUP(X1793,Table9[],7,0),AC1793
+AB1793+Z1793+VLOOKUP(X1793,Table9[],4,0),AC1793+AB1793+Z1793),AC1793
+AB1793+Z1793)))</f>
        <v>#VALUE!</v>
      </c>
      <c r="AE1793" s="42"/>
      <c r="AF1793" s="15" t="str">
        <f>IFERROR(IF(COUNTIF(Table9[MM Year],X1793),
IF(AD1793&lt;VLOOKUP(X1793,Table9[],7,0),AD1793
+VLOOKUP(X1793,Table9[],4,0),AD1793),AD1793
),"")</f>
        <v/>
      </c>
      <c r="AG1793" s="5"/>
      <c r="AH1793" s="5"/>
      <c r="AI1793" s="5"/>
      <c r="AJ1793" s="6"/>
      <c r="AK1793" s="6"/>
      <c r="AL1793" s="12" t="str">
        <f t="shared" si="277"/>
        <v/>
      </c>
      <c r="AM1793" s="5"/>
      <c r="AN1793" s="27" t="str">
        <f t="shared" si="278"/>
        <v/>
      </c>
      <c r="AO1793" s="5"/>
      <c r="AP1793" s="5"/>
      <c r="AQ1793" s="6"/>
      <c r="AR1793" s="12" t="str">
        <f t="shared" si="279"/>
        <v/>
      </c>
      <c r="AS1793" s="6"/>
      <c r="AT1793" s="5"/>
      <c r="AU1793" s="53"/>
      <c r="AV1793" s="53"/>
      <c r="AW1793" s="54"/>
      <c r="AX1793" s="15" t="str">
        <f t="shared" si="280"/>
        <v/>
      </c>
      <c r="AY1793" s="5"/>
      <c r="AZ1793" s="27" t="str">
        <f>IFERROR(VLOOKUP(AY1793,vlookup!A$2:I$331,2,FALSE),"")</f>
        <v/>
      </c>
      <c r="BA1793" s="27" t="str">
        <f>IFERROR(VLOOKUP(AY1793,vlookup!A$2:I$331,3,FALSE),"")</f>
        <v/>
      </c>
      <c r="BB1793" s="5"/>
      <c r="BC1793" s="27" t="str">
        <f>IFERROR(VLOOKUP(BB1793,vlookup!D$2:E$331,2,FALSE),"")</f>
        <v/>
      </c>
      <c r="BD1793" s="5"/>
      <c r="BE1793" s="27" t="str">
        <f t="shared" si="281"/>
        <v/>
      </c>
      <c r="BF1793" s="27" t="str">
        <f>IFERROR(VLOOKUP(BE1793,vlookup!G$2:I$331,2,FALSE),"")</f>
        <v/>
      </c>
      <c r="BG1793" s="27" t="str">
        <f>IFERROR(VLOOKUP(BE1793,vlookup!G$2:I$331,3,FALSE),"")</f>
        <v/>
      </c>
      <c r="BH1793" s="5"/>
      <c r="BI1793" s="6"/>
      <c r="BJ1793" s="6"/>
      <c r="BK1793" s="6"/>
      <c r="BL1793" s="6"/>
    </row>
    <row r="1794" spans="1:64">
      <c r="A1794" s="4"/>
      <c r="B1794" s="5"/>
      <c r="C1794" s="27" t="str">
        <f>IFERROR(VLOOKUP(B1794,vlookup!A$2:I$331,2,FALSE),"")</f>
        <v/>
      </c>
      <c r="D1794" s="27" t="str">
        <f>IFERROR(VLOOKUP(B1794,vlookup!A$2:I$331,3,FALSE),"")</f>
        <v/>
      </c>
      <c r="E1794" s="5"/>
      <c r="F1794" s="27" t="str">
        <f>IFERROR(VLOOKUP(E1794,vlookup!D$2:E$331,2,FALSE),"")</f>
        <v/>
      </c>
      <c r="G1794" s="5"/>
      <c r="H1794" s="27" t="str">
        <f t="shared" si="272"/>
        <v/>
      </c>
      <c r="I1794" s="27" t="str">
        <f>IFERROR(VLOOKUP(H1794,vlookup!G$2:I$331,2,FALSE),"")</f>
        <v/>
      </c>
      <c r="J1794" s="27" t="str">
        <f>IFERROR(VLOOKUP(H1794,vlookup!G$2:I$331,3,FALSE),"")</f>
        <v/>
      </c>
      <c r="K1794" s="5"/>
      <c r="L1794" s="6"/>
      <c r="M1794" s="6"/>
      <c r="N1794" s="6"/>
      <c r="O1794" s="6"/>
      <c r="P1794" s="6"/>
      <c r="Q1794" s="14" t="str">
        <f t="shared" si="273"/>
        <v/>
      </c>
      <c r="R1794" s="5"/>
      <c r="S1794" s="6"/>
      <c r="T1794" s="6"/>
      <c r="U1794" s="5"/>
      <c r="V1794" s="45">
        <f t="shared" si="274"/>
        <v>0</v>
      </c>
      <c r="W1794" s="45">
        <f t="shared" si="275"/>
        <v>0</v>
      </c>
      <c r="X1794" s="45" t="e">
        <f t="shared" si="276"/>
        <v>#VALUE!</v>
      </c>
      <c r="Y1794" s="45">
        <f>IFERROR(VALUE(V1794),VLOOKUP(V1794,DayReplace[],2,0))</f>
        <v>0</v>
      </c>
      <c r="Z1794" s="45">
        <f>IF(V1794=0,1,
IF(OR(AND(COUNTIF(Table12[Normal and Leap Years],X1794),AA1794=3,Y1794=30),
AND(COUNTIF(Table9[MM Year],X1794),COUNTIF(Table13[Always 29-Day Months],AA1794),Y1794=30)),Y1794
-1,Y1794))</f>
        <v>1</v>
      </c>
      <c r="AA1794" s="45">
        <f>IFERROR(VALUE(W1794),VLOOKUP(W1794,MonthReplace[],2,0))</f>
        <v>0</v>
      </c>
      <c r="AB1794" s="45" t="e">
        <f>IF(COUNTIF(Table9[MM Year],X1794),VLOOKUP(AA1794,MonthSerial[],VLOOKUP(X1794,Table9[],3,0)+2,0),DATE(X1794,AA1794,0)-AC1794)</f>
        <v>#VALUE!</v>
      </c>
      <c r="AC1794" s="45" t="e">
        <f>IF(COUNTIF(Table9[MM Year],X1794),
VLOOKUP(X1794,Table9[],5,0),
DATE(X1794,1,0))</f>
        <v>#VALUE!</v>
      </c>
      <c r="AD1794" s="46" t="e">
        <f>IF(AA1794=0,DATE(YEAR(AC1794+1),7,16),
IF(V1794=0,IF(COUNTIF(Table9[MM Year],X1794),AC1794+AB1794+Z1794+15-DAY(AC1794+AB1794+Z1794+15)+16,AC1794+AB1794+Z1794-DAY(AC1794+AB1794+Z1794)+16),
IF(COUNTIF(Table9[MM Year],X1794),
IF(AC1794+AB1794+Z1794&lt;VLOOKUP(X1794,Table9[],7,0),AC1794
+AB1794+Z1794+VLOOKUP(X1794,Table9[],4,0),AC1794+AB1794+Z1794),AC1794
+AB1794+Z1794)))</f>
        <v>#VALUE!</v>
      </c>
      <c r="AE1794" s="42"/>
      <c r="AF1794" s="15" t="str">
        <f>IFERROR(IF(COUNTIF(Table9[MM Year],X1794),
IF(AD1794&lt;VLOOKUP(X1794,Table9[],7,0),AD1794
+VLOOKUP(X1794,Table9[],4,0),AD1794),AD1794
),"")</f>
        <v/>
      </c>
      <c r="AG1794" s="5"/>
      <c r="AH1794" s="5"/>
      <c r="AI1794" s="5"/>
      <c r="AJ1794" s="6"/>
      <c r="AK1794" s="6"/>
      <c r="AL1794" s="12" t="str">
        <f t="shared" si="277"/>
        <v/>
      </c>
      <c r="AM1794" s="5"/>
      <c r="AN1794" s="27" t="str">
        <f t="shared" si="278"/>
        <v/>
      </c>
      <c r="AO1794" s="5"/>
      <c r="AP1794" s="5"/>
      <c r="AQ1794" s="6"/>
      <c r="AR1794" s="12" t="str">
        <f t="shared" si="279"/>
        <v/>
      </c>
      <c r="AS1794" s="6"/>
      <c r="AT1794" s="5"/>
      <c r="AU1794" s="53"/>
      <c r="AV1794" s="53"/>
      <c r="AW1794" s="54"/>
      <c r="AX1794" s="15" t="str">
        <f t="shared" si="280"/>
        <v/>
      </c>
      <c r="AY1794" s="5"/>
      <c r="AZ1794" s="27" t="str">
        <f>IFERROR(VLOOKUP(AY1794,vlookup!A$2:I$331,2,FALSE),"")</f>
        <v/>
      </c>
      <c r="BA1794" s="27" t="str">
        <f>IFERROR(VLOOKUP(AY1794,vlookup!A$2:I$331,3,FALSE),"")</f>
        <v/>
      </c>
      <c r="BB1794" s="5"/>
      <c r="BC1794" s="27" t="str">
        <f>IFERROR(VLOOKUP(BB1794,vlookup!D$2:E$331,2,FALSE),"")</f>
        <v/>
      </c>
      <c r="BD1794" s="5"/>
      <c r="BE1794" s="27" t="str">
        <f t="shared" si="281"/>
        <v/>
      </c>
      <c r="BF1794" s="27" t="str">
        <f>IFERROR(VLOOKUP(BE1794,vlookup!G$2:I$331,2,FALSE),"")</f>
        <v/>
      </c>
      <c r="BG1794" s="27" t="str">
        <f>IFERROR(VLOOKUP(BE1794,vlookup!G$2:I$331,3,FALSE),"")</f>
        <v/>
      </c>
      <c r="BH1794" s="5"/>
      <c r="BI1794" s="6"/>
      <c r="BJ1794" s="6"/>
      <c r="BK1794" s="6"/>
      <c r="BL1794" s="6"/>
    </row>
    <row r="1795" spans="1:64">
      <c r="A1795" s="4"/>
      <c r="B1795" s="5"/>
      <c r="C1795" s="27" t="str">
        <f>IFERROR(VLOOKUP(B1795,vlookup!A$2:I$331,2,FALSE),"")</f>
        <v/>
      </c>
      <c r="D1795" s="27" t="str">
        <f>IFERROR(VLOOKUP(B1795,vlookup!A$2:I$331,3,FALSE),"")</f>
        <v/>
      </c>
      <c r="E1795" s="5"/>
      <c r="F1795" s="27" t="str">
        <f>IFERROR(VLOOKUP(E1795,vlookup!D$2:E$331,2,FALSE),"")</f>
        <v/>
      </c>
      <c r="G1795" s="5"/>
      <c r="H1795" s="27" t="str">
        <f t="shared" si="272"/>
        <v/>
      </c>
      <c r="I1795" s="27" t="str">
        <f>IFERROR(VLOOKUP(H1795,vlookup!G$2:I$331,2,FALSE),"")</f>
        <v/>
      </c>
      <c r="J1795" s="27" t="str">
        <f>IFERROR(VLOOKUP(H1795,vlookup!G$2:I$331,3,FALSE),"")</f>
        <v/>
      </c>
      <c r="K1795" s="5"/>
      <c r="L1795" s="6"/>
      <c r="M1795" s="6"/>
      <c r="N1795" s="6"/>
      <c r="O1795" s="6"/>
      <c r="P1795" s="6"/>
      <c r="Q1795" s="14" t="str">
        <f t="shared" si="273"/>
        <v/>
      </c>
      <c r="R1795" s="5"/>
      <c r="S1795" s="6"/>
      <c r="T1795" s="6"/>
      <c r="U1795" s="5"/>
      <c r="V1795" s="45">
        <f t="shared" si="274"/>
        <v>0</v>
      </c>
      <c r="W1795" s="45">
        <f t="shared" si="275"/>
        <v>0</v>
      </c>
      <c r="X1795" s="45" t="e">
        <f t="shared" si="276"/>
        <v>#VALUE!</v>
      </c>
      <c r="Y1795" s="45">
        <f>IFERROR(VALUE(V1795),VLOOKUP(V1795,DayReplace[],2,0))</f>
        <v>0</v>
      </c>
      <c r="Z1795" s="45">
        <f>IF(V1795=0,1,
IF(OR(AND(COUNTIF(Table12[Normal and Leap Years],X1795),AA1795=3,Y1795=30),
AND(COUNTIF(Table9[MM Year],X1795),COUNTIF(Table13[Always 29-Day Months],AA1795),Y1795=30)),Y1795
-1,Y1795))</f>
        <v>1</v>
      </c>
      <c r="AA1795" s="45">
        <f>IFERROR(VALUE(W1795),VLOOKUP(W1795,MonthReplace[],2,0))</f>
        <v>0</v>
      </c>
      <c r="AB1795" s="45" t="e">
        <f>IF(COUNTIF(Table9[MM Year],X1795),VLOOKUP(AA1795,MonthSerial[],VLOOKUP(X1795,Table9[],3,0)+2,0),DATE(X1795,AA1795,0)-AC1795)</f>
        <v>#VALUE!</v>
      </c>
      <c r="AC1795" s="45" t="e">
        <f>IF(COUNTIF(Table9[MM Year],X1795),
VLOOKUP(X1795,Table9[],5,0),
DATE(X1795,1,0))</f>
        <v>#VALUE!</v>
      </c>
      <c r="AD1795" s="46" t="e">
        <f>IF(AA1795=0,DATE(YEAR(AC1795+1),7,16),
IF(V1795=0,IF(COUNTIF(Table9[MM Year],X1795),AC1795+AB1795+Z1795+15-DAY(AC1795+AB1795+Z1795+15)+16,AC1795+AB1795+Z1795-DAY(AC1795+AB1795+Z1795)+16),
IF(COUNTIF(Table9[MM Year],X1795),
IF(AC1795+AB1795+Z1795&lt;VLOOKUP(X1795,Table9[],7,0),AC1795
+AB1795+Z1795+VLOOKUP(X1795,Table9[],4,0),AC1795+AB1795+Z1795),AC1795
+AB1795+Z1795)))</f>
        <v>#VALUE!</v>
      </c>
      <c r="AE1795" s="42"/>
      <c r="AF1795" s="15" t="str">
        <f>IFERROR(IF(COUNTIF(Table9[MM Year],X1795),
IF(AD1795&lt;VLOOKUP(X1795,Table9[],7,0),AD1795
+VLOOKUP(X1795,Table9[],4,0),AD1795),AD1795
),"")</f>
        <v/>
      </c>
      <c r="AG1795" s="5"/>
      <c r="AH1795" s="5"/>
      <c r="AI1795" s="5"/>
      <c r="AJ1795" s="6"/>
      <c r="AK1795" s="6"/>
      <c r="AL1795" s="12" t="str">
        <f t="shared" si="277"/>
        <v/>
      </c>
      <c r="AM1795" s="5"/>
      <c r="AN1795" s="27" t="str">
        <f t="shared" si="278"/>
        <v/>
      </c>
      <c r="AO1795" s="5"/>
      <c r="AP1795" s="5"/>
      <c r="AQ1795" s="6"/>
      <c r="AR1795" s="12" t="str">
        <f t="shared" si="279"/>
        <v/>
      </c>
      <c r="AS1795" s="6"/>
      <c r="AT1795" s="5"/>
      <c r="AU1795" s="53"/>
      <c r="AV1795" s="53"/>
      <c r="AW1795" s="54"/>
      <c r="AX1795" s="15" t="str">
        <f t="shared" si="280"/>
        <v/>
      </c>
      <c r="AY1795" s="5"/>
      <c r="AZ1795" s="27" t="str">
        <f>IFERROR(VLOOKUP(AY1795,vlookup!A$2:I$331,2,FALSE),"")</f>
        <v/>
      </c>
      <c r="BA1795" s="27" t="str">
        <f>IFERROR(VLOOKUP(AY1795,vlookup!A$2:I$331,3,FALSE),"")</f>
        <v/>
      </c>
      <c r="BB1795" s="5"/>
      <c r="BC1795" s="27" t="str">
        <f>IFERROR(VLOOKUP(BB1795,vlookup!D$2:E$331,2,FALSE),"")</f>
        <v/>
      </c>
      <c r="BD1795" s="5"/>
      <c r="BE1795" s="27" t="str">
        <f t="shared" si="281"/>
        <v/>
      </c>
      <c r="BF1795" s="27" t="str">
        <f>IFERROR(VLOOKUP(BE1795,vlookup!G$2:I$331,2,FALSE),"")</f>
        <v/>
      </c>
      <c r="BG1795" s="27" t="str">
        <f>IFERROR(VLOOKUP(BE1795,vlookup!G$2:I$331,3,FALSE),"")</f>
        <v/>
      </c>
      <c r="BH1795" s="5"/>
      <c r="BI1795" s="6"/>
      <c r="BJ1795" s="6"/>
      <c r="BK1795" s="6"/>
      <c r="BL1795" s="6"/>
    </row>
    <row r="1796" spans="1:64">
      <c r="A1796" s="4"/>
      <c r="B1796" s="5"/>
      <c r="C1796" s="27" t="str">
        <f>IFERROR(VLOOKUP(B1796,vlookup!A$2:I$331,2,FALSE),"")</f>
        <v/>
      </c>
      <c r="D1796" s="27" t="str">
        <f>IFERROR(VLOOKUP(B1796,vlookup!A$2:I$331,3,FALSE),"")</f>
        <v/>
      </c>
      <c r="E1796" s="5"/>
      <c r="F1796" s="27" t="str">
        <f>IFERROR(VLOOKUP(E1796,vlookup!D$2:E$331,2,FALSE),"")</f>
        <v/>
      </c>
      <c r="G1796" s="5"/>
      <c r="H1796" s="27" t="str">
        <f t="shared" si="272"/>
        <v/>
      </c>
      <c r="I1796" s="27" t="str">
        <f>IFERROR(VLOOKUP(H1796,vlookup!G$2:I$331,2,FALSE),"")</f>
        <v/>
      </c>
      <c r="J1796" s="27" t="str">
        <f>IFERROR(VLOOKUP(H1796,vlookup!G$2:I$331,3,FALSE),"")</f>
        <v/>
      </c>
      <c r="K1796" s="5"/>
      <c r="L1796" s="6"/>
      <c r="M1796" s="6"/>
      <c r="N1796" s="6"/>
      <c r="O1796" s="6"/>
      <c r="P1796" s="6"/>
      <c r="Q1796" s="14" t="str">
        <f t="shared" si="273"/>
        <v/>
      </c>
      <c r="R1796" s="5"/>
      <c r="S1796" s="6"/>
      <c r="T1796" s="6"/>
      <c r="U1796" s="5"/>
      <c r="V1796" s="45">
        <f t="shared" si="274"/>
        <v>0</v>
      </c>
      <c r="W1796" s="45">
        <f t="shared" si="275"/>
        <v>0</v>
      </c>
      <c r="X1796" s="45" t="e">
        <f t="shared" si="276"/>
        <v>#VALUE!</v>
      </c>
      <c r="Y1796" s="45">
        <f>IFERROR(VALUE(V1796),VLOOKUP(V1796,DayReplace[],2,0))</f>
        <v>0</v>
      </c>
      <c r="Z1796" s="45">
        <f>IF(V1796=0,1,
IF(OR(AND(COUNTIF(Table12[Normal and Leap Years],X1796),AA1796=3,Y1796=30),
AND(COUNTIF(Table9[MM Year],X1796),COUNTIF(Table13[Always 29-Day Months],AA1796),Y1796=30)),Y1796
-1,Y1796))</f>
        <v>1</v>
      </c>
      <c r="AA1796" s="45">
        <f>IFERROR(VALUE(W1796),VLOOKUP(W1796,MonthReplace[],2,0))</f>
        <v>0</v>
      </c>
      <c r="AB1796" s="45" t="e">
        <f>IF(COUNTIF(Table9[MM Year],X1796),VLOOKUP(AA1796,MonthSerial[],VLOOKUP(X1796,Table9[],3,0)+2,0),DATE(X1796,AA1796,0)-AC1796)</f>
        <v>#VALUE!</v>
      </c>
      <c r="AC1796" s="45" t="e">
        <f>IF(COUNTIF(Table9[MM Year],X1796),
VLOOKUP(X1796,Table9[],5,0),
DATE(X1796,1,0))</f>
        <v>#VALUE!</v>
      </c>
      <c r="AD1796" s="46" t="e">
        <f>IF(AA1796=0,DATE(YEAR(AC1796+1),7,16),
IF(V1796=0,IF(COUNTIF(Table9[MM Year],X1796),AC1796+AB1796+Z1796+15-DAY(AC1796+AB1796+Z1796+15)+16,AC1796+AB1796+Z1796-DAY(AC1796+AB1796+Z1796)+16),
IF(COUNTIF(Table9[MM Year],X1796),
IF(AC1796+AB1796+Z1796&lt;VLOOKUP(X1796,Table9[],7,0),AC1796
+AB1796+Z1796+VLOOKUP(X1796,Table9[],4,0),AC1796+AB1796+Z1796),AC1796
+AB1796+Z1796)))</f>
        <v>#VALUE!</v>
      </c>
      <c r="AE1796" s="42"/>
      <c r="AF1796" s="15" t="str">
        <f>IFERROR(IF(COUNTIF(Table9[MM Year],X1796),
IF(AD1796&lt;VLOOKUP(X1796,Table9[],7,0),AD1796
+VLOOKUP(X1796,Table9[],4,0),AD1796),AD1796
),"")</f>
        <v/>
      </c>
      <c r="AG1796" s="5"/>
      <c r="AH1796" s="5"/>
      <c r="AI1796" s="5"/>
      <c r="AJ1796" s="6"/>
      <c r="AK1796" s="6"/>
      <c r="AL1796" s="12" t="str">
        <f t="shared" si="277"/>
        <v/>
      </c>
      <c r="AM1796" s="5"/>
      <c r="AN1796" s="27" t="str">
        <f t="shared" si="278"/>
        <v/>
      </c>
      <c r="AO1796" s="5"/>
      <c r="AP1796" s="5"/>
      <c r="AQ1796" s="6"/>
      <c r="AR1796" s="12" t="str">
        <f t="shared" si="279"/>
        <v/>
      </c>
      <c r="AS1796" s="6"/>
      <c r="AT1796" s="5"/>
      <c r="AU1796" s="53"/>
      <c r="AV1796" s="53"/>
      <c r="AW1796" s="54"/>
      <c r="AX1796" s="15" t="str">
        <f t="shared" si="280"/>
        <v/>
      </c>
      <c r="AY1796" s="5"/>
      <c r="AZ1796" s="27" t="str">
        <f>IFERROR(VLOOKUP(AY1796,vlookup!A$2:I$331,2,FALSE),"")</f>
        <v/>
      </c>
      <c r="BA1796" s="27" t="str">
        <f>IFERROR(VLOOKUP(AY1796,vlookup!A$2:I$331,3,FALSE),"")</f>
        <v/>
      </c>
      <c r="BB1796" s="5"/>
      <c r="BC1796" s="27" t="str">
        <f>IFERROR(VLOOKUP(BB1796,vlookup!D$2:E$331,2,FALSE),"")</f>
        <v/>
      </c>
      <c r="BD1796" s="5"/>
      <c r="BE1796" s="27" t="str">
        <f t="shared" si="281"/>
        <v/>
      </c>
      <c r="BF1796" s="27" t="str">
        <f>IFERROR(VLOOKUP(BE1796,vlookup!G$2:I$331,2,FALSE),"")</f>
        <v/>
      </c>
      <c r="BG1796" s="27" t="str">
        <f>IFERROR(VLOOKUP(BE1796,vlookup!G$2:I$331,3,FALSE),"")</f>
        <v/>
      </c>
      <c r="BH1796" s="5"/>
      <c r="BI1796" s="6"/>
      <c r="BJ1796" s="6"/>
      <c r="BK1796" s="6"/>
      <c r="BL1796" s="6"/>
    </row>
    <row r="1797" spans="1:64">
      <c r="A1797" s="4"/>
      <c r="B1797" s="5"/>
      <c r="C1797" s="27" t="str">
        <f>IFERROR(VLOOKUP(B1797,vlookup!A$2:I$331,2,FALSE),"")</f>
        <v/>
      </c>
      <c r="D1797" s="27" t="str">
        <f>IFERROR(VLOOKUP(B1797,vlookup!A$2:I$331,3,FALSE),"")</f>
        <v/>
      </c>
      <c r="E1797" s="5"/>
      <c r="F1797" s="27" t="str">
        <f>IFERROR(VLOOKUP(E1797,vlookup!D$2:E$331,2,FALSE),"")</f>
        <v/>
      </c>
      <c r="G1797" s="5"/>
      <c r="H1797" s="27" t="str">
        <f t="shared" ref="H1797:H1860" si="282">IF(G1797="","",CONCATENATE(E1797,"_",G1797))</f>
        <v/>
      </c>
      <c r="I1797" s="27" t="str">
        <f>IFERROR(VLOOKUP(H1797,vlookup!G$2:I$331,2,FALSE),"")</f>
        <v/>
      </c>
      <c r="J1797" s="27" t="str">
        <f>IFERROR(VLOOKUP(H1797,vlookup!G$2:I$331,3,FALSE),"")</f>
        <v/>
      </c>
      <c r="K1797" s="5"/>
      <c r="L1797" s="6"/>
      <c r="M1797" s="6"/>
      <c r="N1797" s="6"/>
      <c r="O1797" s="6"/>
      <c r="P1797" s="6"/>
      <c r="Q1797" s="14" t="str">
        <f t="shared" ref="Q1797:Q1860" si="283">IF(P1797="","",CONCATENATE("၀၂","/",D1797,"/",J1797,"/",P1797))</f>
        <v/>
      </c>
      <c r="R1797" s="5"/>
      <c r="S1797" s="6"/>
      <c r="T1797" s="6"/>
      <c r="U1797" s="5"/>
      <c r="V1797" s="45">
        <f t="shared" ref="V1797:V1860" si="284">IF(LEN(AE1797)-LEN(SUBSTITUTE(AE1797,".",""))=2,LEFT(AE1797,FIND(".",AE1797)-1),0)</f>
        <v>0</v>
      </c>
      <c r="W1797" s="45">
        <f t="shared" ref="W1797:W1860" si="285">CHOOSE(LEN(AE1797)-LEN(SUBSTITUTE(AE1797,".",""))+1,0,
LEFT(AE1797,FIND(".",AE1797)-1),
MID(AE1797,FIND(".",AE1797)+1,FIND(".",AE1797,FIND(".",AE1797)+1)-FIND(".",AE1797)-1))</f>
        <v>0</v>
      </c>
      <c r="X1797" s="45" t="e">
        <f t="shared" ref="X1797:X1860" si="286">VALUE(RIGHT(AE1797,4))</f>
        <v>#VALUE!</v>
      </c>
      <c r="Y1797" s="45">
        <f>IFERROR(VALUE(V1797),VLOOKUP(V1797,DayReplace[],2,0))</f>
        <v>0</v>
      </c>
      <c r="Z1797" s="45">
        <f>IF(V1797=0,1,
IF(OR(AND(COUNTIF(Table12[Normal and Leap Years],X1797),AA1797=3,Y1797=30),
AND(COUNTIF(Table9[MM Year],X1797),COUNTIF(Table13[Always 29-Day Months],AA1797),Y1797=30)),Y1797
-1,Y1797))</f>
        <v>1</v>
      </c>
      <c r="AA1797" s="45">
        <f>IFERROR(VALUE(W1797),VLOOKUP(W1797,MonthReplace[],2,0))</f>
        <v>0</v>
      </c>
      <c r="AB1797" s="45" t="e">
        <f>IF(COUNTIF(Table9[MM Year],X1797),VLOOKUP(AA1797,MonthSerial[],VLOOKUP(X1797,Table9[],3,0)+2,0),DATE(X1797,AA1797,0)-AC1797)</f>
        <v>#VALUE!</v>
      </c>
      <c r="AC1797" s="45" t="e">
        <f>IF(COUNTIF(Table9[MM Year],X1797),
VLOOKUP(X1797,Table9[],5,0),
DATE(X1797,1,0))</f>
        <v>#VALUE!</v>
      </c>
      <c r="AD1797" s="46" t="e">
        <f>IF(AA1797=0,DATE(YEAR(AC1797+1),7,16),
IF(V1797=0,IF(COUNTIF(Table9[MM Year],X1797),AC1797+AB1797+Z1797+15-DAY(AC1797+AB1797+Z1797+15)+16,AC1797+AB1797+Z1797-DAY(AC1797+AB1797+Z1797)+16),
IF(COUNTIF(Table9[MM Year],X1797),
IF(AC1797+AB1797+Z1797&lt;VLOOKUP(X1797,Table9[],7,0),AC1797
+AB1797+Z1797+VLOOKUP(X1797,Table9[],4,0),AC1797+AB1797+Z1797),AC1797
+AB1797+Z1797)))</f>
        <v>#VALUE!</v>
      </c>
      <c r="AE1797" s="42"/>
      <c r="AF1797" s="15" t="str">
        <f>IFERROR(IF(COUNTIF(Table9[MM Year],X1797),
IF(AD1797&lt;VLOOKUP(X1797,Table9[],7,0),AD1797
+VLOOKUP(X1797,Table9[],4,0),AD1797),AD1797
),"")</f>
        <v/>
      </c>
      <c r="AG1797" s="5"/>
      <c r="AH1797" s="5"/>
      <c r="AI1797" s="5"/>
      <c r="AJ1797" s="6"/>
      <c r="AK1797" s="6"/>
      <c r="AL1797" s="12" t="str">
        <f t="shared" ref="AL1797:AL1860" si="287">IF(AK1797="","",CONCATENATE(AJ1797,"-",AK1797))</f>
        <v/>
      </c>
      <c r="AM1797" s="5"/>
      <c r="AN1797" s="27" t="str">
        <f t="shared" ref="AN1797:AN1860" si="288">IF(AM1797="","",CONCATENATE("_",AM1797))</f>
        <v/>
      </c>
      <c r="AO1797" s="5"/>
      <c r="AP1797" s="5"/>
      <c r="AQ1797" s="6"/>
      <c r="AR1797" s="12" t="str">
        <f t="shared" ref="AR1797:AR1860" si="289">IF(AQ1797="","",CONCATENATE(AM1797,"/",AO1797,AP1797,AQ1797))</f>
        <v/>
      </c>
      <c r="AS1797" s="6"/>
      <c r="AT1797" s="5"/>
      <c r="AU1797" s="53"/>
      <c r="AV1797" s="53"/>
      <c r="AW1797" s="54"/>
      <c r="AX1797" s="15" t="str">
        <f t="shared" ref="AX1797:AX1860" si="290">IFERROR(DATE(AW1797,AV1797,AU1797),"")</f>
        <v/>
      </c>
      <c r="AY1797" s="5"/>
      <c r="AZ1797" s="27" t="str">
        <f>IFERROR(VLOOKUP(AY1797,vlookup!A$2:I$331,2,FALSE),"")</f>
        <v/>
      </c>
      <c r="BA1797" s="27" t="str">
        <f>IFERROR(VLOOKUP(AY1797,vlookup!A$2:I$331,3,FALSE),"")</f>
        <v/>
      </c>
      <c r="BB1797" s="5"/>
      <c r="BC1797" s="27" t="str">
        <f>IFERROR(VLOOKUP(BB1797,vlookup!D$2:E$331,2,FALSE),"")</f>
        <v/>
      </c>
      <c r="BD1797" s="5"/>
      <c r="BE1797" s="27" t="str">
        <f t="shared" ref="BE1797:BE1860" si="291">IF(BD1797="","",CONCATENATE(BB1797,"_",BD1797))</f>
        <v/>
      </c>
      <c r="BF1797" s="27" t="str">
        <f>IFERROR(VLOOKUP(BE1797,vlookup!G$2:I$331,2,FALSE),"")</f>
        <v/>
      </c>
      <c r="BG1797" s="27" t="str">
        <f>IFERROR(VLOOKUP(BE1797,vlookup!G$2:I$331,3,FALSE),"")</f>
        <v/>
      </c>
      <c r="BH1797" s="5"/>
      <c r="BI1797" s="6"/>
      <c r="BJ1797" s="6"/>
      <c r="BK1797" s="6"/>
      <c r="BL1797" s="6"/>
    </row>
    <row r="1798" spans="1:64">
      <c r="A1798" s="4"/>
      <c r="B1798" s="5"/>
      <c r="C1798" s="27" t="str">
        <f>IFERROR(VLOOKUP(B1798,vlookup!A$2:I$331,2,FALSE),"")</f>
        <v/>
      </c>
      <c r="D1798" s="27" t="str">
        <f>IFERROR(VLOOKUP(B1798,vlookup!A$2:I$331,3,FALSE),"")</f>
        <v/>
      </c>
      <c r="E1798" s="5"/>
      <c r="F1798" s="27" t="str">
        <f>IFERROR(VLOOKUP(E1798,vlookup!D$2:E$331,2,FALSE),"")</f>
        <v/>
      </c>
      <c r="G1798" s="5"/>
      <c r="H1798" s="27" t="str">
        <f t="shared" si="282"/>
        <v/>
      </c>
      <c r="I1798" s="27" t="str">
        <f>IFERROR(VLOOKUP(H1798,vlookup!G$2:I$331,2,FALSE),"")</f>
        <v/>
      </c>
      <c r="J1798" s="27" t="str">
        <f>IFERROR(VLOOKUP(H1798,vlookup!G$2:I$331,3,FALSE),"")</f>
        <v/>
      </c>
      <c r="K1798" s="5"/>
      <c r="L1798" s="6"/>
      <c r="M1798" s="6"/>
      <c r="N1798" s="6"/>
      <c r="O1798" s="6"/>
      <c r="P1798" s="6"/>
      <c r="Q1798" s="14" t="str">
        <f t="shared" si="283"/>
        <v/>
      </c>
      <c r="R1798" s="5"/>
      <c r="S1798" s="6"/>
      <c r="T1798" s="6"/>
      <c r="U1798" s="5"/>
      <c r="V1798" s="45">
        <f t="shared" si="284"/>
        <v>0</v>
      </c>
      <c r="W1798" s="45">
        <f t="shared" si="285"/>
        <v>0</v>
      </c>
      <c r="X1798" s="45" t="e">
        <f t="shared" si="286"/>
        <v>#VALUE!</v>
      </c>
      <c r="Y1798" s="45">
        <f>IFERROR(VALUE(V1798),VLOOKUP(V1798,DayReplace[],2,0))</f>
        <v>0</v>
      </c>
      <c r="Z1798" s="45">
        <f>IF(V1798=0,1,
IF(OR(AND(COUNTIF(Table12[Normal and Leap Years],X1798),AA1798=3,Y1798=30),
AND(COUNTIF(Table9[MM Year],X1798),COUNTIF(Table13[Always 29-Day Months],AA1798),Y1798=30)),Y1798
-1,Y1798))</f>
        <v>1</v>
      </c>
      <c r="AA1798" s="45">
        <f>IFERROR(VALUE(W1798),VLOOKUP(W1798,MonthReplace[],2,0))</f>
        <v>0</v>
      </c>
      <c r="AB1798" s="45" t="e">
        <f>IF(COUNTIF(Table9[MM Year],X1798),VLOOKUP(AA1798,MonthSerial[],VLOOKUP(X1798,Table9[],3,0)+2,0),DATE(X1798,AA1798,0)-AC1798)</f>
        <v>#VALUE!</v>
      </c>
      <c r="AC1798" s="45" t="e">
        <f>IF(COUNTIF(Table9[MM Year],X1798),
VLOOKUP(X1798,Table9[],5,0),
DATE(X1798,1,0))</f>
        <v>#VALUE!</v>
      </c>
      <c r="AD1798" s="46" t="e">
        <f>IF(AA1798=0,DATE(YEAR(AC1798+1),7,16),
IF(V1798=0,IF(COUNTIF(Table9[MM Year],X1798),AC1798+AB1798+Z1798+15-DAY(AC1798+AB1798+Z1798+15)+16,AC1798+AB1798+Z1798-DAY(AC1798+AB1798+Z1798)+16),
IF(COUNTIF(Table9[MM Year],X1798),
IF(AC1798+AB1798+Z1798&lt;VLOOKUP(X1798,Table9[],7,0),AC1798
+AB1798+Z1798+VLOOKUP(X1798,Table9[],4,0),AC1798+AB1798+Z1798),AC1798
+AB1798+Z1798)))</f>
        <v>#VALUE!</v>
      </c>
      <c r="AE1798" s="42"/>
      <c r="AF1798" s="15" t="str">
        <f>IFERROR(IF(COUNTIF(Table9[MM Year],X1798),
IF(AD1798&lt;VLOOKUP(X1798,Table9[],7,0),AD1798
+VLOOKUP(X1798,Table9[],4,0),AD1798),AD1798
),"")</f>
        <v/>
      </c>
      <c r="AG1798" s="5"/>
      <c r="AH1798" s="5"/>
      <c r="AI1798" s="5"/>
      <c r="AJ1798" s="6"/>
      <c r="AK1798" s="6"/>
      <c r="AL1798" s="12" t="str">
        <f t="shared" si="287"/>
        <v/>
      </c>
      <c r="AM1798" s="5"/>
      <c r="AN1798" s="27" t="str">
        <f t="shared" si="288"/>
        <v/>
      </c>
      <c r="AO1798" s="5"/>
      <c r="AP1798" s="5"/>
      <c r="AQ1798" s="6"/>
      <c r="AR1798" s="12" t="str">
        <f t="shared" si="289"/>
        <v/>
      </c>
      <c r="AS1798" s="6"/>
      <c r="AT1798" s="5"/>
      <c r="AU1798" s="53"/>
      <c r="AV1798" s="53"/>
      <c r="AW1798" s="54"/>
      <c r="AX1798" s="15" t="str">
        <f t="shared" si="290"/>
        <v/>
      </c>
      <c r="AY1798" s="5"/>
      <c r="AZ1798" s="27" t="str">
        <f>IFERROR(VLOOKUP(AY1798,vlookup!A$2:I$331,2,FALSE),"")</f>
        <v/>
      </c>
      <c r="BA1798" s="27" t="str">
        <f>IFERROR(VLOOKUP(AY1798,vlookup!A$2:I$331,3,FALSE),"")</f>
        <v/>
      </c>
      <c r="BB1798" s="5"/>
      <c r="BC1798" s="27" t="str">
        <f>IFERROR(VLOOKUP(BB1798,vlookup!D$2:E$331,2,FALSE),"")</f>
        <v/>
      </c>
      <c r="BD1798" s="5"/>
      <c r="BE1798" s="27" t="str">
        <f t="shared" si="291"/>
        <v/>
      </c>
      <c r="BF1798" s="27" t="str">
        <f>IFERROR(VLOOKUP(BE1798,vlookup!G$2:I$331,2,FALSE),"")</f>
        <v/>
      </c>
      <c r="BG1798" s="27" t="str">
        <f>IFERROR(VLOOKUP(BE1798,vlookup!G$2:I$331,3,FALSE),"")</f>
        <v/>
      </c>
      <c r="BH1798" s="5"/>
      <c r="BI1798" s="6"/>
      <c r="BJ1798" s="6"/>
      <c r="BK1798" s="6"/>
      <c r="BL1798" s="6"/>
    </row>
    <row r="1799" spans="1:64">
      <c r="A1799" s="4"/>
      <c r="B1799" s="5"/>
      <c r="C1799" s="27" t="str">
        <f>IFERROR(VLOOKUP(B1799,vlookup!A$2:I$331,2,FALSE),"")</f>
        <v/>
      </c>
      <c r="D1799" s="27" t="str">
        <f>IFERROR(VLOOKUP(B1799,vlookup!A$2:I$331,3,FALSE),"")</f>
        <v/>
      </c>
      <c r="E1799" s="5"/>
      <c r="F1799" s="27" t="str">
        <f>IFERROR(VLOOKUP(E1799,vlookup!D$2:E$331,2,FALSE),"")</f>
        <v/>
      </c>
      <c r="G1799" s="5"/>
      <c r="H1799" s="27" t="str">
        <f t="shared" si="282"/>
        <v/>
      </c>
      <c r="I1799" s="27" t="str">
        <f>IFERROR(VLOOKUP(H1799,vlookup!G$2:I$331,2,FALSE),"")</f>
        <v/>
      </c>
      <c r="J1799" s="27" t="str">
        <f>IFERROR(VLOOKUP(H1799,vlookup!G$2:I$331,3,FALSE),"")</f>
        <v/>
      </c>
      <c r="K1799" s="5"/>
      <c r="L1799" s="6"/>
      <c r="M1799" s="6"/>
      <c r="N1799" s="6"/>
      <c r="O1799" s="6"/>
      <c r="P1799" s="6"/>
      <c r="Q1799" s="14" t="str">
        <f t="shared" si="283"/>
        <v/>
      </c>
      <c r="R1799" s="5"/>
      <c r="S1799" s="6"/>
      <c r="T1799" s="6"/>
      <c r="U1799" s="5"/>
      <c r="V1799" s="45">
        <f t="shared" si="284"/>
        <v>0</v>
      </c>
      <c r="W1799" s="45">
        <f t="shared" si="285"/>
        <v>0</v>
      </c>
      <c r="X1799" s="45" t="e">
        <f t="shared" si="286"/>
        <v>#VALUE!</v>
      </c>
      <c r="Y1799" s="45">
        <f>IFERROR(VALUE(V1799),VLOOKUP(V1799,DayReplace[],2,0))</f>
        <v>0</v>
      </c>
      <c r="Z1799" s="45">
        <f>IF(V1799=0,1,
IF(OR(AND(COUNTIF(Table12[Normal and Leap Years],X1799),AA1799=3,Y1799=30),
AND(COUNTIF(Table9[MM Year],X1799),COUNTIF(Table13[Always 29-Day Months],AA1799),Y1799=30)),Y1799
-1,Y1799))</f>
        <v>1</v>
      </c>
      <c r="AA1799" s="45">
        <f>IFERROR(VALUE(W1799),VLOOKUP(W1799,MonthReplace[],2,0))</f>
        <v>0</v>
      </c>
      <c r="AB1799" s="45" t="e">
        <f>IF(COUNTIF(Table9[MM Year],X1799),VLOOKUP(AA1799,MonthSerial[],VLOOKUP(X1799,Table9[],3,0)+2,0),DATE(X1799,AA1799,0)-AC1799)</f>
        <v>#VALUE!</v>
      </c>
      <c r="AC1799" s="45" t="e">
        <f>IF(COUNTIF(Table9[MM Year],X1799),
VLOOKUP(X1799,Table9[],5,0),
DATE(X1799,1,0))</f>
        <v>#VALUE!</v>
      </c>
      <c r="AD1799" s="46" t="e">
        <f>IF(AA1799=0,DATE(YEAR(AC1799+1),7,16),
IF(V1799=0,IF(COUNTIF(Table9[MM Year],X1799),AC1799+AB1799+Z1799+15-DAY(AC1799+AB1799+Z1799+15)+16,AC1799+AB1799+Z1799-DAY(AC1799+AB1799+Z1799)+16),
IF(COUNTIF(Table9[MM Year],X1799),
IF(AC1799+AB1799+Z1799&lt;VLOOKUP(X1799,Table9[],7,0),AC1799
+AB1799+Z1799+VLOOKUP(X1799,Table9[],4,0),AC1799+AB1799+Z1799),AC1799
+AB1799+Z1799)))</f>
        <v>#VALUE!</v>
      </c>
      <c r="AE1799" s="42"/>
      <c r="AF1799" s="15" t="str">
        <f>IFERROR(IF(COUNTIF(Table9[MM Year],X1799),
IF(AD1799&lt;VLOOKUP(X1799,Table9[],7,0),AD1799
+VLOOKUP(X1799,Table9[],4,0),AD1799),AD1799
),"")</f>
        <v/>
      </c>
      <c r="AG1799" s="5"/>
      <c r="AH1799" s="5"/>
      <c r="AI1799" s="5"/>
      <c r="AJ1799" s="6"/>
      <c r="AK1799" s="6"/>
      <c r="AL1799" s="12" t="str">
        <f t="shared" si="287"/>
        <v/>
      </c>
      <c r="AM1799" s="5"/>
      <c r="AN1799" s="27" t="str">
        <f t="shared" si="288"/>
        <v/>
      </c>
      <c r="AO1799" s="5"/>
      <c r="AP1799" s="5"/>
      <c r="AQ1799" s="6"/>
      <c r="AR1799" s="12" t="str">
        <f t="shared" si="289"/>
        <v/>
      </c>
      <c r="AS1799" s="6"/>
      <c r="AT1799" s="5"/>
      <c r="AU1799" s="53"/>
      <c r="AV1799" s="53"/>
      <c r="AW1799" s="54"/>
      <c r="AX1799" s="15" t="str">
        <f t="shared" si="290"/>
        <v/>
      </c>
      <c r="AY1799" s="5"/>
      <c r="AZ1799" s="27" t="str">
        <f>IFERROR(VLOOKUP(AY1799,vlookup!A$2:I$331,2,FALSE),"")</f>
        <v/>
      </c>
      <c r="BA1799" s="27" t="str">
        <f>IFERROR(VLOOKUP(AY1799,vlookup!A$2:I$331,3,FALSE),"")</f>
        <v/>
      </c>
      <c r="BB1799" s="5"/>
      <c r="BC1799" s="27" t="str">
        <f>IFERROR(VLOOKUP(BB1799,vlookup!D$2:E$331,2,FALSE),"")</f>
        <v/>
      </c>
      <c r="BD1799" s="5"/>
      <c r="BE1799" s="27" t="str">
        <f t="shared" si="291"/>
        <v/>
      </c>
      <c r="BF1799" s="27" t="str">
        <f>IFERROR(VLOOKUP(BE1799,vlookup!G$2:I$331,2,FALSE),"")</f>
        <v/>
      </c>
      <c r="BG1799" s="27" t="str">
        <f>IFERROR(VLOOKUP(BE1799,vlookup!G$2:I$331,3,FALSE),"")</f>
        <v/>
      </c>
      <c r="BH1799" s="5"/>
      <c r="BI1799" s="6"/>
      <c r="BJ1799" s="6"/>
      <c r="BK1799" s="6"/>
      <c r="BL1799" s="6"/>
    </row>
    <row r="1800" spans="1:64">
      <c r="A1800" s="4"/>
      <c r="B1800" s="5"/>
      <c r="C1800" s="27" t="str">
        <f>IFERROR(VLOOKUP(B1800,vlookup!A$2:I$331,2,FALSE),"")</f>
        <v/>
      </c>
      <c r="D1800" s="27" t="str">
        <f>IFERROR(VLOOKUP(B1800,vlookup!A$2:I$331,3,FALSE),"")</f>
        <v/>
      </c>
      <c r="E1800" s="5"/>
      <c r="F1800" s="27" t="str">
        <f>IFERROR(VLOOKUP(E1800,vlookup!D$2:E$331,2,FALSE),"")</f>
        <v/>
      </c>
      <c r="G1800" s="5"/>
      <c r="H1800" s="27" t="str">
        <f t="shared" si="282"/>
        <v/>
      </c>
      <c r="I1800" s="27" t="str">
        <f>IFERROR(VLOOKUP(H1800,vlookup!G$2:I$331,2,FALSE),"")</f>
        <v/>
      </c>
      <c r="J1800" s="27" t="str">
        <f>IFERROR(VLOOKUP(H1800,vlookup!G$2:I$331,3,FALSE),"")</f>
        <v/>
      </c>
      <c r="K1800" s="5"/>
      <c r="L1800" s="6"/>
      <c r="M1800" s="6"/>
      <c r="N1800" s="6"/>
      <c r="O1800" s="6"/>
      <c r="P1800" s="6"/>
      <c r="Q1800" s="14" t="str">
        <f t="shared" si="283"/>
        <v/>
      </c>
      <c r="R1800" s="5"/>
      <c r="S1800" s="6"/>
      <c r="T1800" s="6"/>
      <c r="U1800" s="5"/>
      <c r="V1800" s="45">
        <f t="shared" si="284"/>
        <v>0</v>
      </c>
      <c r="W1800" s="45">
        <f t="shared" si="285"/>
        <v>0</v>
      </c>
      <c r="X1800" s="45" t="e">
        <f t="shared" si="286"/>
        <v>#VALUE!</v>
      </c>
      <c r="Y1800" s="45">
        <f>IFERROR(VALUE(V1800),VLOOKUP(V1800,DayReplace[],2,0))</f>
        <v>0</v>
      </c>
      <c r="Z1800" s="45">
        <f>IF(V1800=0,1,
IF(OR(AND(COUNTIF(Table12[Normal and Leap Years],X1800),AA1800=3,Y1800=30),
AND(COUNTIF(Table9[MM Year],X1800),COUNTIF(Table13[Always 29-Day Months],AA1800),Y1800=30)),Y1800
-1,Y1800))</f>
        <v>1</v>
      </c>
      <c r="AA1800" s="45">
        <f>IFERROR(VALUE(W1800),VLOOKUP(W1800,MonthReplace[],2,0))</f>
        <v>0</v>
      </c>
      <c r="AB1800" s="45" t="e">
        <f>IF(COUNTIF(Table9[MM Year],X1800),VLOOKUP(AA1800,MonthSerial[],VLOOKUP(X1800,Table9[],3,0)+2,0),DATE(X1800,AA1800,0)-AC1800)</f>
        <v>#VALUE!</v>
      </c>
      <c r="AC1800" s="45" t="e">
        <f>IF(COUNTIF(Table9[MM Year],X1800),
VLOOKUP(X1800,Table9[],5,0),
DATE(X1800,1,0))</f>
        <v>#VALUE!</v>
      </c>
      <c r="AD1800" s="46" t="e">
        <f>IF(AA1800=0,DATE(YEAR(AC1800+1),7,16),
IF(V1800=0,IF(COUNTIF(Table9[MM Year],X1800),AC1800+AB1800+Z1800+15-DAY(AC1800+AB1800+Z1800+15)+16,AC1800+AB1800+Z1800-DAY(AC1800+AB1800+Z1800)+16),
IF(COUNTIF(Table9[MM Year],X1800),
IF(AC1800+AB1800+Z1800&lt;VLOOKUP(X1800,Table9[],7,0),AC1800
+AB1800+Z1800+VLOOKUP(X1800,Table9[],4,0),AC1800+AB1800+Z1800),AC1800
+AB1800+Z1800)))</f>
        <v>#VALUE!</v>
      </c>
      <c r="AE1800" s="42"/>
      <c r="AF1800" s="15" t="str">
        <f>IFERROR(IF(COUNTIF(Table9[MM Year],X1800),
IF(AD1800&lt;VLOOKUP(X1800,Table9[],7,0),AD1800
+VLOOKUP(X1800,Table9[],4,0),AD1800),AD1800
),"")</f>
        <v/>
      </c>
      <c r="AG1800" s="5"/>
      <c r="AH1800" s="5"/>
      <c r="AI1800" s="5"/>
      <c r="AJ1800" s="6"/>
      <c r="AK1800" s="6"/>
      <c r="AL1800" s="12" t="str">
        <f t="shared" si="287"/>
        <v/>
      </c>
      <c r="AM1800" s="5"/>
      <c r="AN1800" s="27" t="str">
        <f t="shared" si="288"/>
        <v/>
      </c>
      <c r="AO1800" s="5"/>
      <c r="AP1800" s="5"/>
      <c r="AQ1800" s="6"/>
      <c r="AR1800" s="12" t="str">
        <f t="shared" si="289"/>
        <v/>
      </c>
      <c r="AS1800" s="6"/>
      <c r="AT1800" s="5"/>
      <c r="AU1800" s="53"/>
      <c r="AV1800" s="53"/>
      <c r="AW1800" s="54"/>
      <c r="AX1800" s="15" t="str">
        <f t="shared" si="290"/>
        <v/>
      </c>
      <c r="AY1800" s="5"/>
      <c r="AZ1800" s="27" t="str">
        <f>IFERROR(VLOOKUP(AY1800,vlookup!A$2:I$331,2,FALSE),"")</f>
        <v/>
      </c>
      <c r="BA1800" s="27" t="str">
        <f>IFERROR(VLOOKUP(AY1800,vlookup!A$2:I$331,3,FALSE),"")</f>
        <v/>
      </c>
      <c r="BB1800" s="5"/>
      <c r="BC1800" s="27" t="str">
        <f>IFERROR(VLOOKUP(BB1800,vlookup!D$2:E$331,2,FALSE),"")</f>
        <v/>
      </c>
      <c r="BD1800" s="5"/>
      <c r="BE1800" s="27" t="str">
        <f t="shared" si="291"/>
        <v/>
      </c>
      <c r="BF1800" s="27" t="str">
        <f>IFERROR(VLOOKUP(BE1800,vlookup!G$2:I$331,2,FALSE),"")</f>
        <v/>
      </c>
      <c r="BG1800" s="27" t="str">
        <f>IFERROR(VLOOKUP(BE1800,vlookup!G$2:I$331,3,FALSE),"")</f>
        <v/>
      </c>
      <c r="BH1800" s="5"/>
      <c r="BI1800" s="6"/>
      <c r="BJ1800" s="6"/>
      <c r="BK1800" s="6"/>
      <c r="BL1800" s="6"/>
    </row>
    <row r="1801" spans="1:64">
      <c r="A1801" s="4"/>
      <c r="B1801" s="5"/>
      <c r="C1801" s="27" t="str">
        <f>IFERROR(VLOOKUP(B1801,vlookup!A$2:I$331,2,FALSE),"")</f>
        <v/>
      </c>
      <c r="D1801" s="27" t="str">
        <f>IFERROR(VLOOKUP(B1801,vlookup!A$2:I$331,3,FALSE),"")</f>
        <v/>
      </c>
      <c r="E1801" s="5"/>
      <c r="F1801" s="27" t="str">
        <f>IFERROR(VLOOKUP(E1801,vlookup!D$2:E$331,2,FALSE),"")</f>
        <v/>
      </c>
      <c r="G1801" s="5"/>
      <c r="H1801" s="27" t="str">
        <f t="shared" si="282"/>
        <v/>
      </c>
      <c r="I1801" s="27" t="str">
        <f>IFERROR(VLOOKUP(H1801,vlookup!G$2:I$331,2,FALSE),"")</f>
        <v/>
      </c>
      <c r="J1801" s="27" t="str">
        <f>IFERROR(VLOOKUP(H1801,vlookup!G$2:I$331,3,FALSE),"")</f>
        <v/>
      </c>
      <c r="K1801" s="5"/>
      <c r="L1801" s="6"/>
      <c r="M1801" s="6"/>
      <c r="N1801" s="6"/>
      <c r="O1801" s="6"/>
      <c r="P1801" s="6"/>
      <c r="Q1801" s="14" t="str">
        <f t="shared" si="283"/>
        <v/>
      </c>
      <c r="R1801" s="5"/>
      <c r="S1801" s="6"/>
      <c r="T1801" s="6"/>
      <c r="U1801" s="5"/>
      <c r="V1801" s="45">
        <f t="shared" si="284"/>
        <v>0</v>
      </c>
      <c r="W1801" s="45">
        <f t="shared" si="285"/>
        <v>0</v>
      </c>
      <c r="X1801" s="45" t="e">
        <f t="shared" si="286"/>
        <v>#VALUE!</v>
      </c>
      <c r="Y1801" s="45">
        <f>IFERROR(VALUE(V1801),VLOOKUP(V1801,DayReplace[],2,0))</f>
        <v>0</v>
      </c>
      <c r="Z1801" s="45">
        <f>IF(V1801=0,1,
IF(OR(AND(COUNTIF(Table12[Normal and Leap Years],X1801),AA1801=3,Y1801=30),
AND(COUNTIF(Table9[MM Year],X1801),COUNTIF(Table13[Always 29-Day Months],AA1801),Y1801=30)),Y1801
-1,Y1801))</f>
        <v>1</v>
      </c>
      <c r="AA1801" s="45">
        <f>IFERROR(VALUE(W1801),VLOOKUP(W1801,MonthReplace[],2,0))</f>
        <v>0</v>
      </c>
      <c r="AB1801" s="45" t="e">
        <f>IF(COUNTIF(Table9[MM Year],X1801),VLOOKUP(AA1801,MonthSerial[],VLOOKUP(X1801,Table9[],3,0)+2,0),DATE(X1801,AA1801,0)-AC1801)</f>
        <v>#VALUE!</v>
      </c>
      <c r="AC1801" s="45" t="e">
        <f>IF(COUNTIF(Table9[MM Year],X1801),
VLOOKUP(X1801,Table9[],5,0),
DATE(X1801,1,0))</f>
        <v>#VALUE!</v>
      </c>
      <c r="AD1801" s="46" t="e">
        <f>IF(AA1801=0,DATE(YEAR(AC1801+1),7,16),
IF(V1801=0,IF(COUNTIF(Table9[MM Year],X1801),AC1801+AB1801+Z1801+15-DAY(AC1801+AB1801+Z1801+15)+16,AC1801+AB1801+Z1801-DAY(AC1801+AB1801+Z1801)+16),
IF(COUNTIF(Table9[MM Year],X1801),
IF(AC1801+AB1801+Z1801&lt;VLOOKUP(X1801,Table9[],7,0),AC1801
+AB1801+Z1801+VLOOKUP(X1801,Table9[],4,0),AC1801+AB1801+Z1801),AC1801
+AB1801+Z1801)))</f>
        <v>#VALUE!</v>
      </c>
      <c r="AE1801" s="42"/>
      <c r="AF1801" s="15" t="str">
        <f>IFERROR(IF(COUNTIF(Table9[MM Year],X1801),
IF(AD1801&lt;VLOOKUP(X1801,Table9[],7,0),AD1801
+VLOOKUP(X1801,Table9[],4,0),AD1801),AD1801
),"")</f>
        <v/>
      </c>
      <c r="AG1801" s="5"/>
      <c r="AH1801" s="5"/>
      <c r="AI1801" s="5"/>
      <c r="AJ1801" s="6"/>
      <c r="AK1801" s="6"/>
      <c r="AL1801" s="12" t="str">
        <f t="shared" si="287"/>
        <v/>
      </c>
      <c r="AM1801" s="5"/>
      <c r="AN1801" s="27" t="str">
        <f t="shared" si="288"/>
        <v/>
      </c>
      <c r="AO1801" s="5"/>
      <c r="AP1801" s="5"/>
      <c r="AQ1801" s="6"/>
      <c r="AR1801" s="12" t="str">
        <f t="shared" si="289"/>
        <v/>
      </c>
      <c r="AS1801" s="6"/>
      <c r="AT1801" s="5"/>
      <c r="AU1801" s="53"/>
      <c r="AV1801" s="53"/>
      <c r="AW1801" s="54"/>
      <c r="AX1801" s="15" t="str">
        <f t="shared" si="290"/>
        <v/>
      </c>
      <c r="AY1801" s="5"/>
      <c r="AZ1801" s="27" t="str">
        <f>IFERROR(VLOOKUP(AY1801,vlookup!A$2:I$331,2,FALSE),"")</f>
        <v/>
      </c>
      <c r="BA1801" s="27" t="str">
        <f>IFERROR(VLOOKUP(AY1801,vlookup!A$2:I$331,3,FALSE),"")</f>
        <v/>
      </c>
      <c r="BB1801" s="5"/>
      <c r="BC1801" s="27" t="str">
        <f>IFERROR(VLOOKUP(BB1801,vlookup!D$2:E$331,2,FALSE),"")</f>
        <v/>
      </c>
      <c r="BD1801" s="5"/>
      <c r="BE1801" s="27" t="str">
        <f t="shared" si="291"/>
        <v/>
      </c>
      <c r="BF1801" s="27" t="str">
        <f>IFERROR(VLOOKUP(BE1801,vlookup!G$2:I$331,2,FALSE),"")</f>
        <v/>
      </c>
      <c r="BG1801" s="27" t="str">
        <f>IFERROR(VLOOKUP(BE1801,vlookup!G$2:I$331,3,FALSE),"")</f>
        <v/>
      </c>
      <c r="BH1801" s="5"/>
      <c r="BI1801" s="6"/>
      <c r="BJ1801" s="6"/>
      <c r="BK1801" s="6"/>
      <c r="BL1801" s="6"/>
    </row>
    <row r="1802" spans="1:64">
      <c r="A1802" s="4"/>
      <c r="B1802" s="5"/>
      <c r="C1802" s="27" t="str">
        <f>IFERROR(VLOOKUP(B1802,vlookup!A$2:I$331,2,FALSE),"")</f>
        <v/>
      </c>
      <c r="D1802" s="27" t="str">
        <f>IFERROR(VLOOKUP(B1802,vlookup!A$2:I$331,3,FALSE),"")</f>
        <v/>
      </c>
      <c r="E1802" s="5"/>
      <c r="F1802" s="27" t="str">
        <f>IFERROR(VLOOKUP(E1802,vlookup!D$2:E$331,2,FALSE),"")</f>
        <v/>
      </c>
      <c r="G1802" s="5"/>
      <c r="H1802" s="27" t="str">
        <f t="shared" si="282"/>
        <v/>
      </c>
      <c r="I1802" s="27" t="str">
        <f>IFERROR(VLOOKUP(H1802,vlookup!G$2:I$331,2,FALSE),"")</f>
        <v/>
      </c>
      <c r="J1802" s="27" t="str">
        <f>IFERROR(VLOOKUP(H1802,vlookup!G$2:I$331,3,FALSE),"")</f>
        <v/>
      </c>
      <c r="K1802" s="5"/>
      <c r="L1802" s="6"/>
      <c r="M1802" s="6"/>
      <c r="N1802" s="6"/>
      <c r="O1802" s="6"/>
      <c r="P1802" s="6"/>
      <c r="Q1802" s="14" t="str">
        <f t="shared" si="283"/>
        <v/>
      </c>
      <c r="R1802" s="5"/>
      <c r="S1802" s="6"/>
      <c r="T1802" s="6"/>
      <c r="U1802" s="5"/>
      <c r="V1802" s="45">
        <f t="shared" si="284"/>
        <v>0</v>
      </c>
      <c r="W1802" s="45">
        <f t="shared" si="285"/>
        <v>0</v>
      </c>
      <c r="X1802" s="45" t="e">
        <f t="shared" si="286"/>
        <v>#VALUE!</v>
      </c>
      <c r="Y1802" s="45">
        <f>IFERROR(VALUE(V1802),VLOOKUP(V1802,DayReplace[],2,0))</f>
        <v>0</v>
      </c>
      <c r="Z1802" s="45">
        <f>IF(V1802=0,1,
IF(OR(AND(COUNTIF(Table12[Normal and Leap Years],X1802),AA1802=3,Y1802=30),
AND(COUNTIF(Table9[MM Year],X1802),COUNTIF(Table13[Always 29-Day Months],AA1802),Y1802=30)),Y1802
-1,Y1802))</f>
        <v>1</v>
      </c>
      <c r="AA1802" s="45">
        <f>IFERROR(VALUE(W1802),VLOOKUP(W1802,MonthReplace[],2,0))</f>
        <v>0</v>
      </c>
      <c r="AB1802" s="45" t="e">
        <f>IF(COUNTIF(Table9[MM Year],X1802),VLOOKUP(AA1802,MonthSerial[],VLOOKUP(X1802,Table9[],3,0)+2,0),DATE(X1802,AA1802,0)-AC1802)</f>
        <v>#VALUE!</v>
      </c>
      <c r="AC1802" s="45" t="e">
        <f>IF(COUNTIF(Table9[MM Year],X1802),
VLOOKUP(X1802,Table9[],5,0),
DATE(X1802,1,0))</f>
        <v>#VALUE!</v>
      </c>
      <c r="AD1802" s="46" t="e">
        <f>IF(AA1802=0,DATE(YEAR(AC1802+1),7,16),
IF(V1802=0,IF(COUNTIF(Table9[MM Year],X1802),AC1802+AB1802+Z1802+15-DAY(AC1802+AB1802+Z1802+15)+16,AC1802+AB1802+Z1802-DAY(AC1802+AB1802+Z1802)+16),
IF(COUNTIF(Table9[MM Year],X1802),
IF(AC1802+AB1802+Z1802&lt;VLOOKUP(X1802,Table9[],7,0),AC1802
+AB1802+Z1802+VLOOKUP(X1802,Table9[],4,0),AC1802+AB1802+Z1802),AC1802
+AB1802+Z1802)))</f>
        <v>#VALUE!</v>
      </c>
      <c r="AE1802" s="42"/>
      <c r="AF1802" s="15" t="str">
        <f>IFERROR(IF(COUNTIF(Table9[MM Year],X1802),
IF(AD1802&lt;VLOOKUP(X1802,Table9[],7,0),AD1802
+VLOOKUP(X1802,Table9[],4,0),AD1802),AD1802
),"")</f>
        <v/>
      </c>
      <c r="AG1802" s="5"/>
      <c r="AH1802" s="5"/>
      <c r="AI1802" s="5"/>
      <c r="AJ1802" s="6"/>
      <c r="AK1802" s="6"/>
      <c r="AL1802" s="12" t="str">
        <f t="shared" si="287"/>
        <v/>
      </c>
      <c r="AM1802" s="5"/>
      <c r="AN1802" s="27" t="str">
        <f t="shared" si="288"/>
        <v/>
      </c>
      <c r="AO1802" s="5"/>
      <c r="AP1802" s="5"/>
      <c r="AQ1802" s="6"/>
      <c r="AR1802" s="12" t="str">
        <f t="shared" si="289"/>
        <v/>
      </c>
      <c r="AS1802" s="6"/>
      <c r="AT1802" s="5"/>
      <c r="AU1802" s="53"/>
      <c r="AV1802" s="53"/>
      <c r="AW1802" s="54"/>
      <c r="AX1802" s="15" t="str">
        <f t="shared" si="290"/>
        <v/>
      </c>
      <c r="AY1802" s="5"/>
      <c r="AZ1802" s="27" t="str">
        <f>IFERROR(VLOOKUP(AY1802,vlookup!A$2:I$331,2,FALSE),"")</f>
        <v/>
      </c>
      <c r="BA1802" s="27" t="str">
        <f>IFERROR(VLOOKUP(AY1802,vlookup!A$2:I$331,3,FALSE),"")</f>
        <v/>
      </c>
      <c r="BB1802" s="5"/>
      <c r="BC1802" s="27" t="str">
        <f>IFERROR(VLOOKUP(BB1802,vlookup!D$2:E$331,2,FALSE),"")</f>
        <v/>
      </c>
      <c r="BD1802" s="5"/>
      <c r="BE1802" s="27" t="str">
        <f t="shared" si="291"/>
        <v/>
      </c>
      <c r="BF1802" s="27" t="str">
        <f>IFERROR(VLOOKUP(BE1802,vlookup!G$2:I$331,2,FALSE),"")</f>
        <v/>
      </c>
      <c r="BG1802" s="27" t="str">
        <f>IFERROR(VLOOKUP(BE1802,vlookup!G$2:I$331,3,FALSE),"")</f>
        <v/>
      </c>
      <c r="BH1802" s="5"/>
      <c r="BI1802" s="6"/>
      <c r="BJ1802" s="6"/>
      <c r="BK1802" s="6"/>
      <c r="BL1802" s="6"/>
    </row>
    <row r="1803" spans="1:64">
      <c r="A1803" s="4"/>
      <c r="B1803" s="5"/>
      <c r="C1803" s="27" t="str">
        <f>IFERROR(VLOOKUP(B1803,vlookup!A$2:I$331,2,FALSE),"")</f>
        <v/>
      </c>
      <c r="D1803" s="27" t="str">
        <f>IFERROR(VLOOKUP(B1803,vlookup!A$2:I$331,3,FALSE),"")</f>
        <v/>
      </c>
      <c r="E1803" s="5"/>
      <c r="F1803" s="27" t="str">
        <f>IFERROR(VLOOKUP(E1803,vlookup!D$2:E$331,2,FALSE),"")</f>
        <v/>
      </c>
      <c r="G1803" s="5"/>
      <c r="H1803" s="27" t="str">
        <f t="shared" si="282"/>
        <v/>
      </c>
      <c r="I1803" s="27" t="str">
        <f>IFERROR(VLOOKUP(H1803,vlookup!G$2:I$331,2,FALSE),"")</f>
        <v/>
      </c>
      <c r="J1803" s="27" t="str">
        <f>IFERROR(VLOOKUP(H1803,vlookup!G$2:I$331,3,FALSE),"")</f>
        <v/>
      </c>
      <c r="K1803" s="5"/>
      <c r="L1803" s="6"/>
      <c r="M1803" s="6"/>
      <c r="N1803" s="6"/>
      <c r="O1803" s="6"/>
      <c r="P1803" s="6"/>
      <c r="Q1803" s="14" t="str">
        <f t="shared" si="283"/>
        <v/>
      </c>
      <c r="R1803" s="5"/>
      <c r="S1803" s="6"/>
      <c r="T1803" s="6"/>
      <c r="U1803" s="5"/>
      <c r="V1803" s="45">
        <f t="shared" si="284"/>
        <v>0</v>
      </c>
      <c r="W1803" s="45">
        <f t="shared" si="285"/>
        <v>0</v>
      </c>
      <c r="X1803" s="45" t="e">
        <f t="shared" si="286"/>
        <v>#VALUE!</v>
      </c>
      <c r="Y1803" s="45">
        <f>IFERROR(VALUE(V1803),VLOOKUP(V1803,DayReplace[],2,0))</f>
        <v>0</v>
      </c>
      <c r="Z1803" s="45">
        <f>IF(V1803=0,1,
IF(OR(AND(COUNTIF(Table12[Normal and Leap Years],X1803),AA1803=3,Y1803=30),
AND(COUNTIF(Table9[MM Year],X1803),COUNTIF(Table13[Always 29-Day Months],AA1803),Y1803=30)),Y1803
-1,Y1803))</f>
        <v>1</v>
      </c>
      <c r="AA1803" s="45">
        <f>IFERROR(VALUE(W1803),VLOOKUP(W1803,MonthReplace[],2,0))</f>
        <v>0</v>
      </c>
      <c r="AB1803" s="45" t="e">
        <f>IF(COUNTIF(Table9[MM Year],X1803),VLOOKUP(AA1803,MonthSerial[],VLOOKUP(X1803,Table9[],3,0)+2,0),DATE(X1803,AA1803,0)-AC1803)</f>
        <v>#VALUE!</v>
      </c>
      <c r="AC1803" s="45" t="e">
        <f>IF(COUNTIF(Table9[MM Year],X1803),
VLOOKUP(X1803,Table9[],5,0),
DATE(X1803,1,0))</f>
        <v>#VALUE!</v>
      </c>
      <c r="AD1803" s="46" t="e">
        <f>IF(AA1803=0,DATE(YEAR(AC1803+1),7,16),
IF(V1803=0,IF(COUNTIF(Table9[MM Year],X1803),AC1803+AB1803+Z1803+15-DAY(AC1803+AB1803+Z1803+15)+16,AC1803+AB1803+Z1803-DAY(AC1803+AB1803+Z1803)+16),
IF(COUNTIF(Table9[MM Year],X1803),
IF(AC1803+AB1803+Z1803&lt;VLOOKUP(X1803,Table9[],7,0),AC1803
+AB1803+Z1803+VLOOKUP(X1803,Table9[],4,0),AC1803+AB1803+Z1803),AC1803
+AB1803+Z1803)))</f>
        <v>#VALUE!</v>
      </c>
      <c r="AE1803" s="42"/>
      <c r="AF1803" s="15" t="str">
        <f>IFERROR(IF(COUNTIF(Table9[MM Year],X1803),
IF(AD1803&lt;VLOOKUP(X1803,Table9[],7,0),AD1803
+VLOOKUP(X1803,Table9[],4,0),AD1803),AD1803
),"")</f>
        <v/>
      </c>
      <c r="AG1803" s="5"/>
      <c r="AH1803" s="5"/>
      <c r="AI1803" s="5"/>
      <c r="AJ1803" s="6"/>
      <c r="AK1803" s="6"/>
      <c r="AL1803" s="12" t="str">
        <f t="shared" si="287"/>
        <v/>
      </c>
      <c r="AM1803" s="5"/>
      <c r="AN1803" s="27" t="str">
        <f t="shared" si="288"/>
        <v/>
      </c>
      <c r="AO1803" s="5"/>
      <c r="AP1803" s="5"/>
      <c r="AQ1803" s="6"/>
      <c r="AR1803" s="12" t="str">
        <f t="shared" si="289"/>
        <v/>
      </c>
      <c r="AS1803" s="6"/>
      <c r="AT1803" s="5"/>
      <c r="AU1803" s="53"/>
      <c r="AV1803" s="53"/>
      <c r="AW1803" s="54"/>
      <c r="AX1803" s="15" t="str">
        <f t="shared" si="290"/>
        <v/>
      </c>
      <c r="AY1803" s="5"/>
      <c r="AZ1803" s="27" t="str">
        <f>IFERROR(VLOOKUP(AY1803,vlookup!A$2:I$331,2,FALSE),"")</f>
        <v/>
      </c>
      <c r="BA1803" s="27" t="str">
        <f>IFERROR(VLOOKUP(AY1803,vlookup!A$2:I$331,3,FALSE),"")</f>
        <v/>
      </c>
      <c r="BB1803" s="5"/>
      <c r="BC1803" s="27" t="str">
        <f>IFERROR(VLOOKUP(BB1803,vlookup!D$2:E$331,2,FALSE),"")</f>
        <v/>
      </c>
      <c r="BD1803" s="5"/>
      <c r="BE1803" s="27" t="str">
        <f t="shared" si="291"/>
        <v/>
      </c>
      <c r="BF1803" s="27" t="str">
        <f>IFERROR(VLOOKUP(BE1803,vlookup!G$2:I$331,2,FALSE),"")</f>
        <v/>
      </c>
      <c r="BG1803" s="27" t="str">
        <f>IFERROR(VLOOKUP(BE1803,vlookup!G$2:I$331,3,FALSE),"")</f>
        <v/>
      </c>
      <c r="BH1803" s="5"/>
      <c r="BI1803" s="6"/>
      <c r="BJ1803" s="6"/>
      <c r="BK1803" s="6"/>
      <c r="BL1803" s="6"/>
    </row>
    <row r="1804" spans="1:64">
      <c r="A1804" s="4"/>
      <c r="B1804" s="5"/>
      <c r="C1804" s="27" t="str">
        <f>IFERROR(VLOOKUP(B1804,vlookup!A$2:I$331,2,FALSE),"")</f>
        <v/>
      </c>
      <c r="D1804" s="27" t="str">
        <f>IFERROR(VLOOKUP(B1804,vlookup!A$2:I$331,3,FALSE),"")</f>
        <v/>
      </c>
      <c r="E1804" s="5"/>
      <c r="F1804" s="27" t="str">
        <f>IFERROR(VLOOKUP(E1804,vlookup!D$2:E$331,2,FALSE),"")</f>
        <v/>
      </c>
      <c r="G1804" s="5"/>
      <c r="H1804" s="27" t="str">
        <f t="shared" si="282"/>
        <v/>
      </c>
      <c r="I1804" s="27" t="str">
        <f>IFERROR(VLOOKUP(H1804,vlookup!G$2:I$331,2,FALSE),"")</f>
        <v/>
      </c>
      <c r="J1804" s="27" t="str">
        <f>IFERROR(VLOOKUP(H1804,vlookup!G$2:I$331,3,FALSE),"")</f>
        <v/>
      </c>
      <c r="K1804" s="5"/>
      <c r="L1804" s="6"/>
      <c r="M1804" s="6"/>
      <c r="N1804" s="6"/>
      <c r="O1804" s="6"/>
      <c r="P1804" s="6"/>
      <c r="Q1804" s="14" t="str">
        <f t="shared" si="283"/>
        <v/>
      </c>
      <c r="R1804" s="5"/>
      <c r="S1804" s="6"/>
      <c r="T1804" s="6"/>
      <c r="U1804" s="5"/>
      <c r="V1804" s="45">
        <f t="shared" si="284"/>
        <v>0</v>
      </c>
      <c r="W1804" s="45">
        <f t="shared" si="285"/>
        <v>0</v>
      </c>
      <c r="X1804" s="45" t="e">
        <f t="shared" si="286"/>
        <v>#VALUE!</v>
      </c>
      <c r="Y1804" s="45">
        <f>IFERROR(VALUE(V1804),VLOOKUP(V1804,DayReplace[],2,0))</f>
        <v>0</v>
      </c>
      <c r="Z1804" s="45">
        <f>IF(V1804=0,1,
IF(OR(AND(COUNTIF(Table12[Normal and Leap Years],X1804),AA1804=3,Y1804=30),
AND(COUNTIF(Table9[MM Year],X1804),COUNTIF(Table13[Always 29-Day Months],AA1804),Y1804=30)),Y1804
-1,Y1804))</f>
        <v>1</v>
      </c>
      <c r="AA1804" s="45">
        <f>IFERROR(VALUE(W1804),VLOOKUP(W1804,MonthReplace[],2,0))</f>
        <v>0</v>
      </c>
      <c r="AB1804" s="45" t="e">
        <f>IF(COUNTIF(Table9[MM Year],X1804),VLOOKUP(AA1804,MonthSerial[],VLOOKUP(X1804,Table9[],3,0)+2,0),DATE(X1804,AA1804,0)-AC1804)</f>
        <v>#VALUE!</v>
      </c>
      <c r="AC1804" s="45" t="e">
        <f>IF(COUNTIF(Table9[MM Year],X1804),
VLOOKUP(X1804,Table9[],5,0),
DATE(X1804,1,0))</f>
        <v>#VALUE!</v>
      </c>
      <c r="AD1804" s="46" t="e">
        <f>IF(AA1804=0,DATE(YEAR(AC1804+1),7,16),
IF(V1804=0,IF(COUNTIF(Table9[MM Year],X1804),AC1804+AB1804+Z1804+15-DAY(AC1804+AB1804+Z1804+15)+16,AC1804+AB1804+Z1804-DAY(AC1804+AB1804+Z1804)+16),
IF(COUNTIF(Table9[MM Year],X1804),
IF(AC1804+AB1804+Z1804&lt;VLOOKUP(X1804,Table9[],7,0),AC1804
+AB1804+Z1804+VLOOKUP(X1804,Table9[],4,0),AC1804+AB1804+Z1804),AC1804
+AB1804+Z1804)))</f>
        <v>#VALUE!</v>
      </c>
      <c r="AE1804" s="42"/>
      <c r="AF1804" s="15" t="str">
        <f>IFERROR(IF(COUNTIF(Table9[MM Year],X1804),
IF(AD1804&lt;VLOOKUP(X1804,Table9[],7,0),AD1804
+VLOOKUP(X1804,Table9[],4,0),AD1804),AD1804
),"")</f>
        <v/>
      </c>
      <c r="AG1804" s="5"/>
      <c r="AH1804" s="5"/>
      <c r="AI1804" s="5"/>
      <c r="AJ1804" s="6"/>
      <c r="AK1804" s="6"/>
      <c r="AL1804" s="12" t="str">
        <f t="shared" si="287"/>
        <v/>
      </c>
      <c r="AM1804" s="5"/>
      <c r="AN1804" s="27" t="str">
        <f t="shared" si="288"/>
        <v/>
      </c>
      <c r="AO1804" s="5"/>
      <c r="AP1804" s="5"/>
      <c r="AQ1804" s="6"/>
      <c r="AR1804" s="12" t="str">
        <f t="shared" si="289"/>
        <v/>
      </c>
      <c r="AS1804" s="6"/>
      <c r="AT1804" s="5"/>
      <c r="AU1804" s="53"/>
      <c r="AV1804" s="53"/>
      <c r="AW1804" s="54"/>
      <c r="AX1804" s="15" t="str">
        <f t="shared" si="290"/>
        <v/>
      </c>
      <c r="AY1804" s="5"/>
      <c r="AZ1804" s="27" t="str">
        <f>IFERROR(VLOOKUP(AY1804,vlookup!A$2:I$331,2,FALSE),"")</f>
        <v/>
      </c>
      <c r="BA1804" s="27" t="str">
        <f>IFERROR(VLOOKUP(AY1804,vlookup!A$2:I$331,3,FALSE),"")</f>
        <v/>
      </c>
      <c r="BB1804" s="5"/>
      <c r="BC1804" s="27" t="str">
        <f>IFERROR(VLOOKUP(BB1804,vlookup!D$2:E$331,2,FALSE),"")</f>
        <v/>
      </c>
      <c r="BD1804" s="5"/>
      <c r="BE1804" s="27" t="str">
        <f t="shared" si="291"/>
        <v/>
      </c>
      <c r="BF1804" s="27" t="str">
        <f>IFERROR(VLOOKUP(BE1804,vlookup!G$2:I$331,2,FALSE),"")</f>
        <v/>
      </c>
      <c r="BG1804" s="27" t="str">
        <f>IFERROR(VLOOKUP(BE1804,vlookup!G$2:I$331,3,FALSE),"")</f>
        <v/>
      </c>
      <c r="BH1804" s="5"/>
      <c r="BI1804" s="6"/>
      <c r="BJ1804" s="6"/>
      <c r="BK1804" s="6"/>
      <c r="BL1804" s="6"/>
    </row>
    <row r="1805" spans="1:64">
      <c r="A1805" s="4"/>
      <c r="B1805" s="5"/>
      <c r="C1805" s="27" t="str">
        <f>IFERROR(VLOOKUP(B1805,vlookup!A$2:I$331,2,FALSE),"")</f>
        <v/>
      </c>
      <c r="D1805" s="27" t="str">
        <f>IFERROR(VLOOKUP(B1805,vlookup!A$2:I$331,3,FALSE),"")</f>
        <v/>
      </c>
      <c r="E1805" s="5"/>
      <c r="F1805" s="27" t="str">
        <f>IFERROR(VLOOKUP(E1805,vlookup!D$2:E$331,2,FALSE),"")</f>
        <v/>
      </c>
      <c r="G1805" s="5"/>
      <c r="H1805" s="27" t="str">
        <f t="shared" si="282"/>
        <v/>
      </c>
      <c r="I1805" s="27" t="str">
        <f>IFERROR(VLOOKUP(H1805,vlookup!G$2:I$331,2,FALSE),"")</f>
        <v/>
      </c>
      <c r="J1805" s="27" t="str">
        <f>IFERROR(VLOOKUP(H1805,vlookup!G$2:I$331,3,FALSE),"")</f>
        <v/>
      </c>
      <c r="K1805" s="5"/>
      <c r="L1805" s="6"/>
      <c r="M1805" s="6"/>
      <c r="N1805" s="6"/>
      <c r="O1805" s="6"/>
      <c r="P1805" s="6"/>
      <c r="Q1805" s="14" t="str">
        <f t="shared" si="283"/>
        <v/>
      </c>
      <c r="R1805" s="5"/>
      <c r="S1805" s="6"/>
      <c r="T1805" s="6"/>
      <c r="U1805" s="5"/>
      <c r="V1805" s="45">
        <f t="shared" si="284"/>
        <v>0</v>
      </c>
      <c r="W1805" s="45">
        <f t="shared" si="285"/>
        <v>0</v>
      </c>
      <c r="X1805" s="45" t="e">
        <f t="shared" si="286"/>
        <v>#VALUE!</v>
      </c>
      <c r="Y1805" s="45">
        <f>IFERROR(VALUE(V1805),VLOOKUP(V1805,DayReplace[],2,0))</f>
        <v>0</v>
      </c>
      <c r="Z1805" s="45">
        <f>IF(V1805=0,1,
IF(OR(AND(COUNTIF(Table12[Normal and Leap Years],X1805),AA1805=3,Y1805=30),
AND(COUNTIF(Table9[MM Year],X1805),COUNTIF(Table13[Always 29-Day Months],AA1805),Y1805=30)),Y1805
-1,Y1805))</f>
        <v>1</v>
      </c>
      <c r="AA1805" s="45">
        <f>IFERROR(VALUE(W1805),VLOOKUP(W1805,MonthReplace[],2,0))</f>
        <v>0</v>
      </c>
      <c r="AB1805" s="45" t="e">
        <f>IF(COUNTIF(Table9[MM Year],X1805),VLOOKUP(AA1805,MonthSerial[],VLOOKUP(X1805,Table9[],3,0)+2,0),DATE(X1805,AA1805,0)-AC1805)</f>
        <v>#VALUE!</v>
      </c>
      <c r="AC1805" s="45" t="e">
        <f>IF(COUNTIF(Table9[MM Year],X1805),
VLOOKUP(X1805,Table9[],5,0),
DATE(X1805,1,0))</f>
        <v>#VALUE!</v>
      </c>
      <c r="AD1805" s="46" t="e">
        <f>IF(AA1805=0,DATE(YEAR(AC1805+1),7,16),
IF(V1805=0,IF(COUNTIF(Table9[MM Year],X1805),AC1805+AB1805+Z1805+15-DAY(AC1805+AB1805+Z1805+15)+16,AC1805+AB1805+Z1805-DAY(AC1805+AB1805+Z1805)+16),
IF(COUNTIF(Table9[MM Year],X1805),
IF(AC1805+AB1805+Z1805&lt;VLOOKUP(X1805,Table9[],7,0),AC1805
+AB1805+Z1805+VLOOKUP(X1805,Table9[],4,0),AC1805+AB1805+Z1805),AC1805
+AB1805+Z1805)))</f>
        <v>#VALUE!</v>
      </c>
      <c r="AE1805" s="42"/>
      <c r="AF1805" s="15" t="str">
        <f>IFERROR(IF(COUNTIF(Table9[MM Year],X1805),
IF(AD1805&lt;VLOOKUP(X1805,Table9[],7,0),AD1805
+VLOOKUP(X1805,Table9[],4,0),AD1805),AD1805
),"")</f>
        <v/>
      </c>
      <c r="AG1805" s="5"/>
      <c r="AH1805" s="5"/>
      <c r="AI1805" s="5"/>
      <c r="AJ1805" s="6"/>
      <c r="AK1805" s="6"/>
      <c r="AL1805" s="12" t="str">
        <f t="shared" si="287"/>
        <v/>
      </c>
      <c r="AM1805" s="5"/>
      <c r="AN1805" s="27" t="str">
        <f t="shared" si="288"/>
        <v/>
      </c>
      <c r="AO1805" s="5"/>
      <c r="AP1805" s="5"/>
      <c r="AQ1805" s="6"/>
      <c r="AR1805" s="12" t="str">
        <f t="shared" si="289"/>
        <v/>
      </c>
      <c r="AS1805" s="6"/>
      <c r="AT1805" s="5"/>
      <c r="AU1805" s="53"/>
      <c r="AV1805" s="53"/>
      <c r="AW1805" s="54"/>
      <c r="AX1805" s="15" t="str">
        <f t="shared" si="290"/>
        <v/>
      </c>
      <c r="AY1805" s="5"/>
      <c r="AZ1805" s="27" t="str">
        <f>IFERROR(VLOOKUP(AY1805,vlookup!A$2:I$331,2,FALSE),"")</f>
        <v/>
      </c>
      <c r="BA1805" s="27" t="str">
        <f>IFERROR(VLOOKUP(AY1805,vlookup!A$2:I$331,3,FALSE),"")</f>
        <v/>
      </c>
      <c r="BB1805" s="5"/>
      <c r="BC1805" s="27" t="str">
        <f>IFERROR(VLOOKUP(BB1805,vlookup!D$2:E$331,2,FALSE),"")</f>
        <v/>
      </c>
      <c r="BD1805" s="5"/>
      <c r="BE1805" s="27" t="str">
        <f t="shared" si="291"/>
        <v/>
      </c>
      <c r="BF1805" s="27" t="str">
        <f>IFERROR(VLOOKUP(BE1805,vlookup!G$2:I$331,2,FALSE),"")</f>
        <v/>
      </c>
      <c r="BG1805" s="27" t="str">
        <f>IFERROR(VLOOKUP(BE1805,vlookup!G$2:I$331,3,FALSE),"")</f>
        <v/>
      </c>
      <c r="BH1805" s="5"/>
      <c r="BI1805" s="6"/>
      <c r="BJ1805" s="6"/>
      <c r="BK1805" s="6"/>
      <c r="BL1805" s="6"/>
    </row>
    <row r="1806" spans="1:64">
      <c r="A1806" s="4"/>
      <c r="B1806" s="5"/>
      <c r="C1806" s="27" t="str">
        <f>IFERROR(VLOOKUP(B1806,vlookup!A$2:I$331,2,FALSE),"")</f>
        <v/>
      </c>
      <c r="D1806" s="27" t="str">
        <f>IFERROR(VLOOKUP(B1806,vlookup!A$2:I$331,3,FALSE),"")</f>
        <v/>
      </c>
      <c r="E1806" s="5"/>
      <c r="F1806" s="27" t="str">
        <f>IFERROR(VLOOKUP(E1806,vlookup!D$2:E$331,2,FALSE),"")</f>
        <v/>
      </c>
      <c r="G1806" s="5"/>
      <c r="H1806" s="27" t="str">
        <f t="shared" si="282"/>
        <v/>
      </c>
      <c r="I1806" s="27" t="str">
        <f>IFERROR(VLOOKUP(H1806,vlookup!G$2:I$331,2,FALSE),"")</f>
        <v/>
      </c>
      <c r="J1806" s="27" t="str">
        <f>IFERROR(VLOOKUP(H1806,vlookup!G$2:I$331,3,FALSE),"")</f>
        <v/>
      </c>
      <c r="K1806" s="5"/>
      <c r="L1806" s="6"/>
      <c r="M1806" s="6"/>
      <c r="N1806" s="6"/>
      <c r="O1806" s="6"/>
      <c r="P1806" s="6"/>
      <c r="Q1806" s="14" t="str">
        <f t="shared" si="283"/>
        <v/>
      </c>
      <c r="R1806" s="5"/>
      <c r="S1806" s="6"/>
      <c r="T1806" s="6"/>
      <c r="U1806" s="5"/>
      <c r="V1806" s="45">
        <f t="shared" si="284"/>
        <v>0</v>
      </c>
      <c r="W1806" s="45">
        <f t="shared" si="285"/>
        <v>0</v>
      </c>
      <c r="X1806" s="45" t="e">
        <f t="shared" si="286"/>
        <v>#VALUE!</v>
      </c>
      <c r="Y1806" s="45">
        <f>IFERROR(VALUE(V1806),VLOOKUP(V1806,DayReplace[],2,0))</f>
        <v>0</v>
      </c>
      <c r="Z1806" s="45">
        <f>IF(V1806=0,1,
IF(OR(AND(COUNTIF(Table12[Normal and Leap Years],X1806),AA1806=3,Y1806=30),
AND(COUNTIF(Table9[MM Year],X1806),COUNTIF(Table13[Always 29-Day Months],AA1806),Y1806=30)),Y1806
-1,Y1806))</f>
        <v>1</v>
      </c>
      <c r="AA1806" s="45">
        <f>IFERROR(VALUE(W1806),VLOOKUP(W1806,MonthReplace[],2,0))</f>
        <v>0</v>
      </c>
      <c r="AB1806" s="45" t="e">
        <f>IF(COUNTIF(Table9[MM Year],X1806),VLOOKUP(AA1806,MonthSerial[],VLOOKUP(X1806,Table9[],3,0)+2,0),DATE(X1806,AA1806,0)-AC1806)</f>
        <v>#VALUE!</v>
      </c>
      <c r="AC1806" s="45" t="e">
        <f>IF(COUNTIF(Table9[MM Year],X1806),
VLOOKUP(X1806,Table9[],5,0),
DATE(X1806,1,0))</f>
        <v>#VALUE!</v>
      </c>
      <c r="AD1806" s="46" t="e">
        <f>IF(AA1806=0,DATE(YEAR(AC1806+1),7,16),
IF(V1806=0,IF(COUNTIF(Table9[MM Year],X1806),AC1806+AB1806+Z1806+15-DAY(AC1806+AB1806+Z1806+15)+16,AC1806+AB1806+Z1806-DAY(AC1806+AB1806+Z1806)+16),
IF(COUNTIF(Table9[MM Year],X1806),
IF(AC1806+AB1806+Z1806&lt;VLOOKUP(X1806,Table9[],7,0),AC1806
+AB1806+Z1806+VLOOKUP(X1806,Table9[],4,0),AC1806+AB1806+Z1806),AC1806
+AB1806+Z1806)))</f>
        <v>#VALUE!</v>
      </c>
      <c r="AE1806" s="42"/>
      <c r="AF1806" s="15" t="str">
        <f>IFERROR(IF(COUNTIF(Table9[MM Year],X1806),
IF(AD1806&lt;VLOOKUP(X1806,Table9[],7,0),AD1806
+VLOOKUP(X1806,Table9[],4,0),AD1806),AD1806
),"")</f>
        <v/>
      </c>
      <c r="AG1806" s="5"/>
      <c r="AH1806" s="5"/>
      <c r="AI1806" s="5"/>
      <c r="AJ1806" s="6"/>
      <c r="AK1806" s="6"/>
      <c r="AL1806" s="12" t="str">
        <f t="shared" si="287"/>
        <v/>
      </c>
      <c r="AM1806" s="5"/>
      <c r="AN1806" s="27" t="str">
        <f t="shared" si="288"/>
        <v/>
      </c>
      <c r="AO1806" s="5"/>
      <c r="AP1806" s="5"/>
      <c r="AQ1806" s="6"/>
      <c r="AR1806" s="12" t="str">
        <f t="shared" si="289"/>
        <v/>
      </c>
      <c r="AS1806" s="6"/>
      <c r="AT1806" s="5"/>
      <c r="AU1806" s="53"/>
      <c r="AV1806" s="53"/>
      <c r="AW1806" s="54"/>
      <c r="AX1806" s="15" t="str">
        <f t="shared" si="290"/>
        <v/>
      </c>
      <c r="AY1806" s="5"/>
      <c r="AZ1806" s="27" t="str">
        <f>IFERROR(VLOOKUP(AY1806,vlookup!A$2:I$331,2,FALSE),"")</f>
        <v/>
      </c>
      <c r="BA1806" s="27" t="str">
        <f>IFERROR(VLOOKUP(AY1806,vlookup!A$2:I$331,3,FALSE),"")</f>
        <v/>
      </c>
      <c r="BB1806" s="5"/>
      <c r="BC1806" s="27" t="str">
        <f>IFERROR(VLOOKUP(BB1806,vlookup!D$2:E$331,2,FALSE),"")</f>
        <v/>
      </c>
      <c r="BD1806" s="5"/>
      <c r="BE1806" s="27" t="str">
        <f t="shared" si="291"/>
        <v/>
      </c>
      <c r="BF1806" s="27" t="str">
        <f>IFERROR(VLOOKUP(BE1806,vlookup!G$2:I$331,2,FALSE),"")</f>
        <v/>
      </c>
      <c r="BG1806" s="27" t="str">
        <f>IFERROR(VLOOKUP(BE1806,vlookup!G$2:I$331,3,FALSE),"")</f>
        <v/>
      </c>
      <c r="BH1806" s="5"/>
      <c r="BI1806" s="6"/>
      <c r="BJ1806" s="6"/>
      <c r="BK1806" s="6"/>
      <c r="BL1806" s="6"/>
    </row>
    <row r="1807" spans="1:64">
      <c r="A1807" s="4"/>
      <c r="B1807" s="5"/>
      <c r="C1807" s="27" t="str">
        <f>IFERROR(VLOOKUP(B1807,vlookup!A$2:I$331,2,FALSE),"")</f>
        <v/>
      </c>
      <c r="D1807" s="27" t="str">
        <f>IFERROR(VLOOKUP(B1807,vlookup!A$2:I$331,3,FALSE),"")</f>
        <v/>
      </c>
      <c r="E1807" s="5"/>
      <c r="F1807" s="27" t="str">
        <f>IFERROR(VLOOKUP(E1807,vlookup!D$2:E$331,2,FALSE),"")</f>
        <v/>
      </c>
      <c r="G1807" s="5"/>
      <c r="H1807" s="27" t="str">
        <f t="shared" si="282"/>
        <v/>
      </c>
      <c r="I1807" s="27" t="str">
        <f>IFERROR(VLOOKUP(H1807,vlookup!G$2:I$331,2,FALSE),"")</f>
        <v/>
      </c>
      <c r="J1807" s="27" t="str">
        <f>IFERROR(VLOOKUP(H1807,vlookup!G$2:I$331,3,FALSE),"")</f>
        <v/>
      </c>
      <c r="K1807" s="5"/>
      <c r="L1807" s="6"/>
      <c r="M1807" s="6"/>
      <c r="N1807" s="6"/>
      <c r="O1807" s="6"/>
      <c r="P1807" s="6"/>
      <c r="Q1807" s="14" t="str">
        <f t="shared" si="283"/>
        <v/>
      </c>
      <c r="R1807" s="5"/>
      <c r="S1807" s="6"/>
      <c r="T1807" s="6"/>
      <c r="U1807" s="5"/>
      <c r="V1807" s="45">
        <f t="shared" si="284"/>
        <v>0</v>
      </c>
      <c r="W1807" s="45">
        <f t="shared" si="285"/>
        <v>0</v>
      </c>
      <c r="X1807" s="45" t="e">
        <f t="shared" si="286"/>
        <v>#VALUE!</v>
      </c>
      <c r="Y1807" s="45">
        <f>IFERROR(VALUE(V1807),VLOOKUP(V1807,DayReplace[],2,0))</f>
        <v>0</v>
      </c>
      <c r="Z1807" s="45">
        <f>IF(V1807=0,1,
IF(OR(AND(COUNTIF(Table12[Normal and Leap Years],X1807),AA1807=3,Y1807=30),
AND(COUNTIF(Table9[MM Year],X1807),COUNTIF(Table13[Always 29-Day Months],AA1807),Y1807=30)),Y1807
-1,Y1807))</f>
        <v>1</v>
      </c>
      <c r="AA1807" s="45">
        <f>IFERROR(VALUE(W1807),VLOOKUP(W1807,MonthReplace[],2,0))</f>
        <v>0</v>
      </c>
      <c r="AB1807" s="45" t="e">
        <f>IF(COUNTIF(Table9[MM Year],X1807),VLOOKUP(AA1807,MonthSerial[],VLOOKUP(X1807,Table9[],3,0)+2,0),DATE(X1807,AA1807,0)-AC1807)</f>
        <v>#VALUE!</v>
      </c>
      <c r="AC1807" s="45" t="e">
        <f>IF(COUNTIF(Table9[MM Year],X1807),
VLOOKUP(X1807,Table9[],5,0),
DATE(X1807,1,0))</f>
        <v>#VALUE!</v>
      </c>
      <c r="AD1807" s="46" t="e">
        <f>IF(AA1807=0,DATE(YEAR(AC1807+1),7,16),
IF(V1807=0,IF(COUNTIF(Table9[MM Year],X1807),AC1807+AB1807+Z1807+15-DAY(AC1807+AB1807+Z1807+15)+16,AC1807+AB1807+Z1807-DAY(AC1807+AB1807+Z1807)+16),
IF(COUNTIF(Table9[MM Year],X1807),
IF(AC1807+AB1807+Z1807&lt;VLOOKUP(X1807,Table9[],7,0),AC1807
+AB1807+Z1807+VLOOKUP(X1807,Table9[],4,0),AC1807+AB1807+Z1807),AC1807
+AB1807+Z1807)))</f>
        <v>#VALUE!</v>
      </c>
      <c r="AE1807" s="42"/>
      <c r="AF1807" s="15" t="str">
        <f>IFERROR(IF(COUNTIF(Table9[MM Year],X1807),
IF(AD1807&lt;VLOOKUP(X1807,Table9[],7,0),AD1807
+VLOOKUP(X1807,Table9[],4,0),AD1807),AD1807
),"")</f>
        <v/>
      </c>
      <c r="AG1807" s="5"/>
      <c r="AH1807" s="5"/>
      <c r="AI1807" s="5"/>
      <c r="AJ1807" s="6"/>
      <c r="AK1807" s="6"/>
      <c r="AL1807" s="12" t="str">
        <f t="shared" si="287"/>
        <v/>
      </c>
      <c r="AM1807" s="5"/>
      <c r="AN1807" s="27" t="str">
        <f t="shared" si="288"/>
        <v/>
      </c>
      <c r="AO1807" s="5"/>
      <c r="AP1807" s="5"/>
      <c r="AQ1807" s="6"/>
      <c r="AR1807" s="12" t="str">
        <f t="shared" si="289"/>
        <v/>
      </c>
      <c r="AS1807" s="6"/>
      <c r="AT1807" s="5"/>
      <c r="AU1807" s="53"/>
      <c r="AV1807" s="53"/>
      <c r="AW1807" s="54"/>
      <c r="AX1807" s="15" t="str">
        <f t="shared" si="290"/>
        <v/>
      </c>
      <c r="AY1807" s="5"/>
      <c r="AZ1807" s="27" t="str">
        <f>IFERROR(VLOOKUP(AY1807,vlookup!A$2:I$331,2,FALSE),"")</f>
        <v/>
      </c>
      <c r="BA1807" s="27" t="str">
        <f>IFERROR(VLOOKUP(AY1807,vlookup!A$2:I$331,3,FALSE),"")</f>
        <v/>
      </c>
      <c r="BB1807" s="5"/>
      <c r="BC1807" s="27" t="str">
        <f>IFERROR(VLOOKUP(BB1807,vlookup!D$2:E$331,2,FALSE),"")</f>
        <v/>
      </c>
      <c r="BD1807" s="5"/>
      <c r="BE1807" s="27" t="str">
        <f t="shared" si="291"/>
        <v/>
      </c>
      <c r="BF1807" s="27" t="str">
        <f>IFERROR(VLOOKUP(BE1807,vlookup!G$2:I$331,2,FALSE),"")</f>
        <v/>
      </c>
      <c r="BG1807" s="27" t="str">
        <f>IFERROR(VLOOKUP(BE1807,vlookup!G$2:I$331,3,FALSE),"")</f>
        <v/>
      </c>
      <c r="BH1807" s="5"/>
      <c r="BI1807" s="6"/>
      <c r="BJ1807" s="6"/>
      <c r="BK1807" s="6"/>
      <c r="BL1807" s="6"/>
    </row>
    <row r="1808" spans="1:64">
      <c r="A1808" s="4"/>
      <c r="B1808" s="5"/>
      <c r="C1808" s="27" t="str">
        <f>IFERROR(VLOOKUP(B1808,vlookup!A$2:I$331,2,FALSE),"")</f>
        <v/>
      </c>
      <c r="D1808" s="27" t="str">
        <f>IFERROR(VLOOKUP(B1808,vlookup!A$2:I$331,3,FALSE),"")</f>
        <v/>
      </c>
      <c r="E1808" s="5"/>
      <c r="F1808" s="27" t="str">
        <f>IFERROR(VLOOKUP(E1808,vlookup!D$2:E$331,2,FALSE),"")</f>
        <v/>
      </c>
      <c r="G1808" s="5"/>
      <c r="H1808" s="27" t="str">
        <f t="shared" si="282"/>
        <v/>
      </c>
      <c r="I1808" s="27" t="str">
        <f>IFERROR(VLOOKUP(H1808,vlookup!G$2:I$331,2,FALSE),"")</f>
        <v/>
      </c>
      <c r="J1808" s="27" t="str">
        <f>IFERROR(VLOOKUP(H1808,vlookup!G$2:I$331,3,FALSE),"")</f>
        <v/>
      </c>
      <c r="K1808" s="5"/>
      <c r="L1808" s="6"/>
      <c r="M1808" s="6"/>
      <c r="N1808" s="6"/>
      <c r="O1808" s="6"/>
      <c r="P1808" s="6"/>
      <c r="Q1808" s="14" t="str">
        <f t="shared" si="283"/>
        <v/>
      </c>
      <c r="R1808" s="5"/>
      <c r="S1808" s="6"/>
      <c r="T1808" s="6"/>
      <c r="U1808" s="5"/>
      <c r="V1808" s="45">
        <f t="shared" si="284"/>
        <v>0</v>
      </c>
      <c r="W1808" s="45">
        <f t="shared" si="285"/>
        <v>0</v>
      </c>
      <c r="X1808" s="45" t="e">
        <f t="shared" si="286"/>
        <v>#VALUE!</v>
      </c>
      <c r="Y1808" s="45">
        <f>IFERROR(VALUE(V1808),VLOOKUP(V1808,DayReplace[],2,0))</f>
        <v>0</v>
      </c>
      <c r="Z1808" s="45">
        <f>IF(V1808=0,1,
IF(OR(AND(COUNTIF(Table12[Normal and Leap Years],X1808),AA1808=3,Y1808=30),
AND(COUNTIF(Table9[MM Year],X1808),COUNTIF(Table13[Always 29-Day Months],AA1808),Y1808=30)),Y1808
-1,Y1808))</f>
        <v>1</v>
      </c>
      <c r="AA1808" s="45">
        <f>IFERROR(VALUE(W1808),VLOOKUP(W1808,MonthReplace[],2,0))</f>
        <v>0</v>
      </c>
      <c r="AB1808" s="45" t="e">
        <f>IF(COUNTIF(Table9[MM Year],X1808),VLOOKUP(AA1808,MonthSerial[],VLOOKUP(X1808,Table9[],3,0)+2,0),DATE(X1808,AA1808,0)-AC1808)</f>
        <v>#VALUE!</v>
      </c>
      <c r="AC1808" s="45" t="e">
        <f>IF(COUNTIF(Table9[MM Year],X1808),
VLOOKUP(X1808,Table9[],5,0),
DATE(X1808,1,0))</f>
        <v>#VALUE!</v>
      </c>
      <c r="AD1808" s="46" t="e">
        <f>IF(AA1808=0,DATE(YEAR(AC1808+1),7,16),
IF(V1808=0,IF(COUNTIF(Table9[MM Year],X1808),AC1808+AB1808+Z1808+15-DAY(AC1808+AB1808+Z1808+15)+16,AC1808+AB1808+Z1808-DAY(AC1808+AB1808+Z1808)+16),
IF(COUNTIF(Table9[MM Year],X1808),
IF(AC1808+AB1808+Z1808&lt;VLOOKUP(X1808,Table9[],7,0),AC1808
+AB1808+Z1808+VLOOKUP(X1808,Table9[],4,0),AC1808+AB1808+Z1808),AC1808
+AB1808+Z1808)))</f>
        <v>#VALUE!</v>
      </c>
      <c r="AE1808" s="42"/>
      <c r="AF1808" s="15" t="str">
        <f>IFERROR(IF(COUNTIF(Table9[MM Year],X1808),
IF(AD1808&lt;VLOOKUP(X1808,Table9[],7,0),AD1808
+VLOOKUP(X1808,Table9[],4,0),AD1808),AD1808
),"")</f>
        <v/>
      </c>
      <c r="AG1808" s="5"/>
      <c r="AH1808" s="5"/>
      <c r="AI1808" s="5"/>
      <c r="AJ1808" s="6"/>
      <c r="AK1808" s="6"/>
      <c r="AL1808" s="12" t="str">
        <f t="shared" si="287"/>
        <v/>
      </c>
      <c r="AM1808" s="5"/>
      <c r="AN1808" s="27" t="str">
        <f t="shared" si="288"/>
        <v/>
      </c>
      <c r="AO1808" s="5"/>
      <c r="AP1808" s="5"/>
      <c r="AQ1808" s="6"/>
      <c r="AR1808" s="12" t="str">
        <f t="shared" si="289"/>
        <v/>
      </c>
      <c r="AS1808" s="6"/>
      <c r="AT1808" s="5"/>
      <c r="AU1808" s="53"/>
      <c r="AV1808" s="53"/>
      <c r="AW1808" s="54"/>
      <c r="AX1808" s="15" t="str">
        <f t="shared" si="290"/>
        <v/>
      </c>
      <c r="AY1808" s="5"/>
      <c r="AZ1808" s="27" t="str">
        <f>IFERROR(VLOOKUP(AY1808,vlookup!A$2:I$331,2,FALSE),"")</f>
        <v/>
      </c>
      <c r="BA1808" s="27" t="str">
        <f>IFERROR(VLOOKUP(AY1808,vlookup!A$2:I$331,3,FALSE),"")</f>
        <v/>
      </c>
      <c r="BB1808" s="5"/>
      <c r="BC1808" s="27" t="str">
        <f>IFERROR(VLOOKUP(BB1808,vlookup!D$2:E$331,2,FALSE),"")</f>
        <v/>
      </c>
      <c r="BD1808" s="5"/>
      <c r="BE1808" s="27" t="str">
        <f t="shared" si="291"/>
        <v/>
      </c>
      <c r="BF1808" s="27" t="str">
        <f>IFERROR(VLOOKUP(BE1808,vlookup!G$2:I$331,2,FALSE),"")</f>
        <v/>
      </c>
      <c r="BG1808" s="27" t="str">
        <f>IFERROR(VLOOKUP(BE1808,vlookup!G$2:I$331,3,FALSE),"")</f>
        <v/>
      </c>
      <c r="BH1808" s="5"/>
      <c r="BI1808" s="6"/>
      <c r="BJ1808" s="6"/>
      <c r="BK1808" s="6"/>
      <c r="BL1808" s="6"/>
    </row>
    <row r="1809" spans="1:64">
      <c r="A1809" s="4"/>
      <c r="B1809" s="5"/>
      <c r="C1809" s="27" t="str">
        <f>IFERROR(VLOOKUP(B1809,vlookup!A$2:I$331,2,FALSE),"")</f>
        <v/>
      </c>
      <c r="D1809" s="27" t="str">
        <f>IFERROR(VLOOKUP(B1809,vlookup!A$2:I$331,3,FALSE),"")</f>
        <v/>
      </c>
      <c r="E1809" s="5"/>
      <c r="F1809" s="27" t="str">
        <f>IFERROR(VLOOKUP(E1809,vlookup!D$2:E$331,2,FALSE),"")</f>
        <v/>
      </c>
      <c r="G1809" s="5"/>
      <c r="H1809" s="27" t="str">
        <f t="shared" si="282"/>
        <v/>
      </c>
      <c r="I1809" s="27" t="str">
        <f>IFERROR(VLOOKUP(H1809,vlookup!G$2:I$331,2,FALSE),"")</f>
        <v/>
      </c>
      <c r="J1809" s="27" t="str">
        <f>IFERROR(VLOOKUP(H1809,vlookup!G$2:I$331,3,FALSE),"")</f>
        <v/>
      </c>
      <c r="K1809" s="5"/>
      <c r="L1809" s="6"/>
      <c r="M1809" s="6"/>
      <c r="N1809" s="6"/>
      <c r="O1809" s="6"/>
      <c r="P1809" s="6"/>
      <c r="Q1809" s="14" t="str">
        <f t="shared" si="283"/>
        <v/>
      </c>
      <c r="R1809" s="5"/>
      <c r="S1809" s="6"/>
      <c r="T1809" s="6"/>
      <c r="U1809" s="5"/>
      <c r="V1809" s="45">
        <f t="shared" si="284"/>
        <v>0</v>
      </c>
      <c r="W1809" s="45">
        <f t="shared" si="285"/>
        <v>0</v>
      </c>
      <c r="X1809" s="45" t="e">
        <f t="shared" si="286"/>
        <v>#VALUE!</v>
      </c>
      <c r="Y1809" s="45">
        <f>IFERROR(VALUE(V1809),VLOOKUP(V1809,DayReplace[],2,0))</f>
        <v>0</v>
      </c>
      <c r="Z1809" s="45">
        <f>IF(V1809=0,1,
IF(OR(AND(COUNTIF(Table12[Normal and Leap Years],X1809),AA1809=3,Y1809=30),
AND(COUNTIF(Table9[MM Year],X1809),COUNTIF(Table13[Always 29-Day Months],AA1809),Y1809=30)),Y1809
-1,Y1809))</f>
        <v>1</v>
      </c>
      <c r="AA1809" s="45">
        <f>IFERROR(VALUE(W1809),VLOOKUP(W1809,MonthReplace[],2,0))</f>
        <v>0</v>
      </c>
      <c r="AB1809" s="45" t="e">
        <f>IF(COUNTIF(Table9[MM Year],X1809),VLOOKUP(AA1809,MonthSerial[],VLOOKUP(X1809,Table9[],3,0)+2,0),DATE(X1809,AA1809,0)-AC1809)</f>
        <v>#VALUE!</v>
      </c>
      <c r="AC1809" s="45" t="e">
        <f>IF(COUNTIF(Table9[MM Year],X1809),
VLOOKUP(X1809,Table9[],5,0),
DATE(X1809,1,0))</f>
        <v>#VALUE!</v>
      </c>
      <c r="AD1809" s="46" t="e">
        <f>IF(AA1809=0,DATE(YEAR(AC1809+1),7,16),
IF(V1809=0,IF(COUNTIF(Table9[MM Year],X1809),AC1809+AB1809+Z1809+15-DAY(AC1809+AB1809+Z1809+15)+16,AC1809+AB1809+Z1809-DAY(AC1809+AB1809+Z1809)+16),
IF(COUNTIF(Table9[MM Year],X1809),
IF(AC1809+AB1809+Z1809&lt;VLOOKUP(X1809,Table9[],7,0),AC1809
+AB1809+Z1809+VLOOKUP(X1809,Table9[],4,0),AC1809+AB1809+Z1809),AC1809
+AB1809+Z1809)))</f>
        <v>#VALUE!</v>
      </c>
      <c r="AE1809" s="42"/>
      <c r="AF1809" s="15" t="str">
        <f>IFERROR(IF(COUNTIF(Table9[MM Year],X1809),
IF(AD1809&lt;VLOOKUP(X1809,Table9[],7,0),AD1809
+VLOOKUP(X1809,Table9[],4,0),AD1809),AD1809
),"")</f>
        <v/>
      </c>
      <c r="AG1809" s="5"/>
      <c r="AH1809" s="5"/>
      <c r="AI1809" s="5"/>
      <c r="AJ1809" s="6"/>
      <c r="AK1809" s="6"/>
      <c r="AL1809" s="12" t="str">
        <f t="shared" si="287"/>
        <v/>
      </c>
      <c r="AM1809" s="5"/>
      <c r="AN1809" s="27" t="str">
        <f t="shared" si="288"/>
        <v/>
      </c>
      <c r="AO1809" s="5"/>
      <c r="AP1809" s="5"/>
      <c r="AQ1809" s="6"/>
      <c r="AR1809" s="12" t="str">
        <f t="shared" si="289"/>
        <v/>
      </c>
      <c r="AS1809" s="6"/>
      <c r="AT1809" s="5"/>
      <c r="AU1809" s="53"/>
      <c r="AV1809" s="53"/>
      <c r="AW1809" s="54"/>
      <c r="AX1809" s="15" t="str">
        <f t="shared" si="290"/>
        <v/>
      </c>
      <c r="AY1809" s="5"/>
      <c r="AZ1809" s="27" t="str">
        <f>IFERROR(VLOOKUP(AY1809,vlookup!A$2:I$331,2,FALSE),"")</f>
        <v/>
      </c>
      <c r="BA1809" s="27" t="str">
        <f>IFERROR(VLOOKUP(AY1809,vlookup!A$2:I$331,3,FALSE),"")</f>
        <v/>
      </c>
      <c r="BB1809" s="5"/>
      <c r="BC1809" s="27" t="str">
        <f>IFERROR(VLOOKUP(BB1809,vlookup!D$2:E$331,2,FALSE),"")</f>
        <v/>
      </c>
      <c r="BD1809" s="5"/>
      <c r="BE1809" s="27" t="str">
        <f t="shared" si="291"/>
        <v/>
      </c>
      <c r="BF1809" s="27" t="str">
        <f>IFERROR(VLOOKUP(BE1809,vlookup!G$2:I$331,2,FALSE),"")</f>
        <v/>
      </c>
      <c r="BG1809" s="27" t="str">
        <f>IFERROR(VLOOKUP(BE1809,vlookup!G$2:I$331,3,FALSE),"")</f>
        <v/>
      </c>
      <c r="BH1809" s="5"/>
      <c r="BI1809" s="6"/>
      <c r="BJ1809" s="6"/>
      <c r="BK1809" s="6"/>
      <c r="BL1809" s="6"/>
    </row>
    <row r="1810" spans="1:64">
      <c r="A1810" s="4"/>
      <c r="B1810" s="5"/>
      <c r="C1810" s="27" t="str">
        <f>IFERROR(VLOOKUP(B1810,vlookup!A$2:I$331,2,FALSE),"")</f>
        <v/>
      </c>
      <c r="D1810" s="27" t="str">
        <f>IFERROR(VLOOKUP(B1810,vlookup!A$2:I$331,3,FALSE),"")</f>
        <v/>
      </c>
      <c r="E1810" s="5"/>
      <c r="F1810" s="27" t="str">
        <f>IFERROR(VLOOKUP(E1810,vlookup!D$2:E$331,2,FALSE),"")</f>
        <v/>
      </c>
      <c r="G1810" s="5"/>
      <c r="H1810" s="27" t="str">
        <f t="shared" si="282"/>
        <v/>
      </c>
      <c r="I1810" s="27" t="str">
        <f>IFERROR(VLOOKUP(H1810,vlookup!G$2:I$331,2,FALSE),"")</f>
        <v/>
      </c>
      <c r="J1810" s="27" t="str">
        <f>IFERROR(VLOOKUP(H1810,vlookup!G$2:I$331,3,FALSE),"")</f>
        <v/>
      </c>
      <c r="K1810" s="5"/>
      <c r="L1810" s="6"/>
      <c r="M1810" s="6"/>
      <c r="N1810" s="6"/>
      <c r="O1810" s="6"/>
      <c r="P1810" s="6"/>
      <c r="Q1810" s="14" t="str">
        <f t="shared" si="283"/>
        <v/>
      </c>
      <c r="R1810" s="5"/>
      <c r="S1810" s="6"/>
      <c r="T1810" s="6"/>
      <c r="U1810" s="5"/>
      <c r="V1810" s="45">
        <f t="shared" si="284"/>
        <v>0</v>
      </c>
      <c r="W1810" s="45">
        <f t="shared" si="285"/>
        <v>0</v>
      </c>
      <c r="X1810" s="45" t="e">
        <f t="shared" si="286"/>
        <v>#VALUE!</v>
      </c>
      <c r="Y1810" s="45">
        <f>IFERROR(VALUE(V1810),VLOOKUP(V1810,DayReplace[],2,0))</f>
        <v>0</v>
      </c>
      <c r="Z1810" s="45">
        <f>IF(V1810=0,1,
IF(OR(AND(COUNTIF(Table12[Normal and Leap Years],X1810),AA1810=3,Y1810=30),
AND(COUNTIF(Table9[MM Year],X1810),COUNTIF(Table13[Always 29-Day Months],AA1810),Y1810=30)),Y1810
-1,Y1810))</f>
        <v>1</v>
      </c>
      <c r="AA1810" s="45">
        <f>IFERROR(VALUE(W1810),VLOOKUP(W1810,MonthReplace[],2,0))</f>
        <v>0</v>
      </c>
      <c r="AB1810" s="45" t="e">
        <f>IF(COUNTIF(Table9[MM Year],X1810),VLOOKUP(AA1810,MonthSerial[],VLOOKUP(X1810,Table9[],3,0)+2,0),DATE(X1810,AA1810,0)-AC1810)</f>
        <v>#VALUE!</v>
      </c>
      <c r="AC1810" s="45" t="e">
        <f>IF(COUNTIF(Table9[MM Year],X1810),
VLOOKUP(X1810,Table9[],5,0),
DATE(X1810,1,0))</f>
        <v>#VALUE!</v>
      </c>
      <c r="AD1810" s="46" t="e">
        <f>IF(AA1810=0,DATE(YEAR(AC1810+1),7,16),
IF(V1810=0,IF(COUNTIF(Table9[MM Year],X1810),AC1810+AB1810+Z1810+15-DAY(AC1810+AB1810+Z1810+15)+16,AC1810+AB1810+Z1810-DAY(AC1810+AB1810+Z1810)+16),
IF(COUNTIF(Table9[MM Year],X1810),
IF(AC1810+AB1810+Z1810&lt;VLOOKUP(X1810,Table9[],7,0),AC1810
+AB1810+Z1810+VLOOKUP(X1810,Table9[],4,0),AC1810+AB1810+Z1810),AC1810
+AB1810+Z1810)))</f>
        <v>#VALUE!</v>
      </c>
      <c r="AE1810" s="42"/>
      <c r="AF1810" s="15" t="str">
        <f>IFERROR(IF(COUNTIF(Table9[MM Year],X1810),
IF(AD1810&lt;VLOOKUP(X1810,Table9[],7,0),AD1810
+VLOOKUP(X1810,Table9[],4,0),AD1810),AD1810
),"")</f>
        <v/>
      </c>
      <c r="AG1810" s="5"/>
      <c r="AH1810" s="5"/>
      <c r="AI1810" s="5"/>
      <c r="AJ1810" s="6"/>
      <c r="AK1810" s="6"/>
      <c r="AL1810" s="12" t="str">
        <f t="shared" si="287"/>
        <v/>
      </c>
      <c r="AM1810" s="5"/>
      <c r="AN1810" s="27" t="str">
        <f t="shared" si="288"/>
        <v/>
      </c>
      <c r="AO1810" s="5"/>
      <c r="AP1810" s="5"/>
      <c r="AQ1810" s="6"/>
      <c r="AR1810" s="12" t="str">
        <f t="shared" si="289"/>
        <v/>
      </c>
      <c r="AS1810" s="6"/>
      <c r="AT1810" s="5"/>
      <c r="AU1810" s="53"/>
      <c r="AV1810" s="53"/>
      <c r="AW1810" s="54"/>
      <c r="AX1810" s="15" t="str">
        <f t="shared" si="290"/>
        <v/>
      </c>
      <c r="AY1810" s="5"/>
      <c r="AZ1810" s="27" t="str">
        <f>IFERROR(VLOOKUP(AY1810,vlookup!A$2:I$331,2,FALSE),"")</f>
        <v/>
      </c>
      <c r="BA1810" s="27" t="str">
        <f>IFERROR(VLOOKUP(AY1810,vlookup!A$2:I$331,3,FALSE),"")</f>
        <v/>
      </c>
      <c r="BB1810" s="5"/>
      <c r="BC1810" s="27" t="str">
        <f>IFERROR(VLOOKUP(BB1810,vlookup!D$2:E$331,2,FALSE),"")</f>
        <v/>
      </c>
      <c r="BD1810" s="5"/>
      <c r="BE1810" s="27" t="str">
        <f t="shared" si="291"/>
        <v/>
      </c>
      <c r="BF1810" s="27" t="str">
        <f>IFERROR(VLOOKUP(BE1810,vlookup!G$2:I$331,2,FALSE),"")</f>
        <v/>
      </c>
      <c r="BG1810" s="27" t="str">
        <f>IFERROR(VLOOKUP(BE1810,vlookup!G$2:I$331,3,FALSE),"")</f>
        <v/>
      </c>
      <c r="BH1810" s="5"/>
      <c r="BI1810" s="6"/>
      <c r="BJ1810" s="6"/>
      <c r="BK1810" s="6"/>
      <c r="BL1810" s="6"/>
    </row>
    <row r="1811" spans="1:64">
      <c r="A1811" s="4"/>
      <c r="B1811" s="5"/>
      <c r="C1811" s="27" t="str">
        <f>IFERROR(VLOOKUP(B1811,vlookup!A$2:I$331,2,FALSE),"")</f>
        <v/>
      </c>
      <c r="D1811" s="27" t="str">
        <f>IFERROR(VLOOKUP(B1811,vlookup!A$2:I$331,3,FALSE),"")</f>
        <v/>
      </c>
      <c r="E1811" s="5"/>
      <c r="F1811" s="27" t="str">
        <f>IFERROR(VLOOKUP(E1811,vlookup!D$2:E$331,2,FALSE),"")</f>
        <v/>
      </c>
      <c r="G1811" s="5"/>
      <c r="H1811" s="27" t="str">
        <f t="shared" si="282"/>
        <v/>
      </c>
      <c r="I1811" s="27" t="str">
        <f>IFERROR(VLOOKUP(H1811,vlookup!G$2:I$331,2,FALSE),"")</f>
        <v/>
      </c>
      <c r="J1811" s="27" t="str">
        <f>IFERROR(VLOOKUP(H1811,vlookup!G$2:I$331,3,FALSE),"")</f>
        <v/>
      </c>
      <c r="K1811" s="5"/>
      <c r="L1811" s="6"/>
      <c r="M1811" s="6"/>
      <c r="N1811" s="6"/>
      <c r="O1811" s="6"/>
      <c r="P1811" s="6"/>
      <c r="Q1811" s="14" t="str">
        <f t="shared" si="283"/>
        <v/>
      </c>
      <c r="R1811" s="5"/>
      <c r="S1811" s="6"/>
      <c r="T1811" s="6"/>
      <c r="U1811" s="5"/>
      <c r="V1811" s="45">
        <f t="shared" si="284"/>
        <v>0</v>
      </c>
      <c r="W1811" s="45">
        <f t="shared" si="285"/>
        <v>0</v>
      </c>
      <c r="X1811" s="45" t="e">
        <f t="shared" si="286"/>
        <v>#VALUE!</v>
      </c>
      <c r="Y1811" s="45">
        <f>IFERROR(VALUE(V1811),VLOOKUP(V1811,DayReplace[],2,0))</f>
        <v>0</v>
      </c>
      <c r="Z1811" s="45">
        <f>IF(V1811=0,1,
IF(OR(AND(COUNTIF(Table12[Normal and Leap Years],X1811),AA1811=3,Y1811=30),
AND(COUNTIF(Table9[MM Year],X1811),COUNTIF(Table13[Always 29-Day Months],AA1811),Y1811=30)),Y1811
-1,Y1811))</f>
        <v>1</v>
      </c>
      <c r="AA1811" s="45">
        <f>IFERROR(VALUE(W1811),VLOOKUP(W1811,MonthReplace[],2,0))</f>
        <v>0</v>
      </c>
      <c r="AB1811" s="45" t="e">
        <f>IF(COUNTIF(Table9[MM Year],X1811),VLOOKUP(AA1811,MonthSerial[],VLOOKUP(X1811,Table9[],3,0)+2,0),DATE(X1811,AA1811,0)-AC1811)</f>
        <v>#VALUE!</v>
      </c>
      <c r="AC1811" s="45" t="e">
        <f>IF(COUNTIF(Table9[MM Year],X1811),
VLOOKUP(X1811,Table9[],5,0),
DATE(X1811,1,0))</f>
        <v>#VALUE!</v>
      </c>
      <c r="AD1811" s="46" t="e">
        <f>IF(AA1811=0,DATE(YEAR(AC1811+1),7,16),
IF(V1811=0,IF(COUNTIF(Table9[MM Year],X1811),AC1811+AB1811+Z1811+15-DAY(AC1811+AB1811+Z1811+15)+16,AC1811+AB1811+Z1811-DAY(AC1811+AB1811+Z1811)+16),
IF(COUNTIF(Table9[MM Year],X1811),
IF(AC1811+AB1811+Z1811&lt;VLOOKUP(X1811,Table9[],7,0),AC1811
+AB1811+Z1811+VLOOKUP(X1811,Table9[],4,0),AC1811+AB1811+Z1811),AC1811
+AB1811+Z1811)))</f>
        <v>#VALUE!</v>
      </c>
      <c r="AE1811" s="42"/>
      <c r="AF1811" s="15" t="str">
        <f>IFERROR(IF(COUNTIF(Table9[MM Year],X1811),
IF(AD1811&lt;VLOOKUP(X1811,Table9[],7,0),AD1811
+VLOOKUP(X1811,Table9[],4,0),AD1811),AD1811
),"")</f>
        <v/>
      </c>
      <c r="AG1811" s="5"/>
      <c r="AH1811" s="5"/>
      <c r="AI1811" s="5"/>
      <c r="AJ1811" s="6"/>
      <c r="AK1811" s="6"/>
      <c r="AL1811" s="12" t="str">
        <f t="shared" si="287"/>
        <v/>
      </c>
      <c r="AM1811" s="5"/>
      <c r="AN1811" s="27" t="str">
        <f t="shared" si="288"/>
        <v/>
      </c>
      <c r="AO1811" s="5"/>
      <c r="AP1811" s="5"/>
      <c r="AQ1811" s="6"/>
      <c r="AR1811" s="12" t="str">
        <f t="shared" si="289"/>
        <v/>
      </c>
      <c r="AS1811" s="6"/>
      <c r="AT1811" s="5"/>
      <c r="AU1811" s="53"/>
      <c r="AV1811" s="53"/>
      <c r="AW1811" s="54"/>
      <c r="AX1811" s="15" t="str">
        <f t="shared" si="290"/>
        <v/>
      </c>
      <c r="AY1811" s="5"/>
      <c r="AZ1811" s="27" t="str">
        <f>IFERROR(VLOOKUP(AY1811,vlookup!A$2:I$331,2,FALSE),"")</f>
        <v/>
      </c>
      <c r="BA1811" s="27" t="str">
        <f>IFERROR(VLOOKUP(AY1811,vlookup!A$2:I$331,3,FALSE),"")</f>
        <v/>
      </c>
      <c r="BB1811" s="5"/>
      <c r="BC1811" s="27" t="str">
        <f>IFERROR(VLOOKUP(BB1811,vlookup!D$2:E$331,2,FALSE),"")</f>
        <v/>
      </c>
      <c r="BD1811" s="5"/>
      <c r="BE1811" s="27" t="str">
        <f t="shared" si="291"/>
        <v/>
      </c>
      <c r="BF1811" s="27" t="str">
        <f>IFERROR(VLOOKUP(BE1811,vlookup!G$2:I$331,2,FALSE),"")</f>
        <v/>
      </c>
      <c r="BG1811" s="27" t="str">
        <f>IFERROR(VLOOKUP(BE1811,vlookup!G$2:I$331,3,FALSE),"")</f>
        <v/>
      </c>
      <c r="BH1811" s="5"/>
      <c r="BI1811" s="6"/>
      <c r="BJ1811" s="6"/>
      <c r="BK1811" s="6"/>
      <c r="BL1811" s="6"/>
    </row>
    <row r="1812" spans="1:64">
      <c r="A1812" s="4"/>
      <c r="B1812" s="5"/>
      <c r="C1812" s="27" t="str">
        <f>IFERROR(VLOOKUP(B1812,vlookup!A$2:I$331,2,FALSE),"")</f>
        <v/>
      </c>
      <c r="D1812" s="27" t="str">
        <f>IFERROR(VLOOKUP(B1812,vlookup!A$2:I$331,3,FALSE),"")</f>
        <v/>
      </c>
      <c r="E1812" s="5"/>
      <c r="F1812" s="27" t="str">
        <f>IFERROR(VLOOKUP(E1812,vlookup!D$2:E$331,2,FALSE),"")</f>
        <v/>
      </c>
      <c r="G1812" s="5"/>
      <c r="H1812" s="27" t="str">
        <f t="shared" si="282"/>
        <v/>
      </c>
      <c r="I1812" s="27" t="str">
        <f>IFERROR(VLOOKUP(H1812,vlookup!G$2:I$331,2,FALSE),"")</f>
        <v/>
      </c>
      <c r="J1812" s="27" t="str">
        <f>IFERROR(VLOOKUP(H1812,vlookup!G$2:I$331,3,FALSE),"")</f>
        <v/>
      </c>
      <c r="K1812" s="5"/>
      <c r="L1812" s="6"/>
      <c r="M1812" s="6"/>
      <c r="N1812" s="6"/>
      <c r="O1812" s="6"/>
      <c r="P1812" s="6"/>
      <c r="Q1812" s="14" t="str">
        <f t="shared" si="283"/>
        <v/>
      </c>
      <c r="R1812" s="5"/>
      <c r="S1812" s="6"/>
      <c r="T1812" s="6"/>
      <c r="U1812" s="5"/>
      <c r="V1812" s="45">
        <f t="shared" si="284"/>
        <v>0</v>
      </c>
      <c r="W1812" s="45">
        <f t="shared" si="285"/>
        <v>0</v>
      </c>
      <c r="X1812" s="45" t="e">
        <f t="shared" si="286"/>
        <v>#VALUE!</v>
      </c>
      <c r="Y1812" s="45">
        <f>IFERROR(VALUE(V1812),VLOOKUP(V1812,DayReplace[],2,0))</f>
        <v>0</v>
      </c>
      <c r="Z1812" s="45">
        <f>IF(V1812=0,1,
IF(OR(AND(COUNTIF(Table12[Normal and Leap Years],X1812),AA1812=3,Y1812=30),
AND(COUNTIF(Table9[MM Year],X1812),COUNTIF(Table13[Always 29-Day Months],AA1812),Y1812=30)),Y1812
-1,Y1812))</f>
        <v>1</v>
      </c>
      <c r="AA1812" s="45">
        <f>IFERROR(VALUE(W1812),VLOOKUP(W1812,MonthReplace[],2,0))</f>
        <v>0</v>
      </c>
      <c r="AB1812" s="45" t="e">
        <f>IF(COUNTIF(Table9[MM Year],X1812),VLOOKUP(AA1812,MonthSerial[],VLOOKUP(X1812,Table9[],3,0)+2,0),DATE(X1812,AA1812,0)-AC1812)</f>
        <v>#VALUE!</v>
      </c>
      <c r="AC1812" s="45" t="e">
        <f>IF(COUNTIF(Table9[MM Year],X1812),
VLOOKUP(X1812,Table9[],5,0),
DATE(X1812,1,0))</f>
        <v>#VALUE!</v>
      </c>
      <c r="AD1812" s="46" t="e">
        <f>IF(AA1812=0,DATE(YEAR(AC1812+1),7,16),
IF(V1812=0,IF(COUNTIF(Table9[MM Year],X1812),AC1812+AB1812+Z1812+15-DAY(AC1812+AB1812+Z1812+15)+16,AC1812+AB1812+Z1812-DAY(AC1812+AB1812+Z1812)+16),
IF(COUNTIF(Table9[MM Year],X1812),
IF(AC1812+AB1812+Z1812&lt;VLOOKUP(X1812,Table9[],7,0),AC1812
+AB1812+Z1812+VLOOKUP(X1812,Table9[],4,0),AC1812+AB1812+Z1812),AC1812
+AB1812+Z1812)))</f>
        <v>#VALUE!</v>
      </c>
      <c r="AE1812" s="42"/>
      <c r="AF1812" s="15" t="str">
        <f>IFERROR(IF(COUNTIF(Table9[MM Year],X1812),
IF(AD1812&lt;VLOOKUP(X1812,Table9[],7,0),AD1812
+VLOOKUP(X1812,Table9[],4,0),AD1812),AD1812
),"")</f>
        <v/>
      </c>
      <c r="AG1812" s="5"/>
      <c r="AH1812" s="5"/>
      <c r="AI1812" s="5"/>
      <c r="AJ1812" s="6"/>
      <c r="AK1812" s="6"/>
      <c r="AL1812" s="12" t="str">
        <f t="shared" si="287"/>
        <v/>
      </c>
      <c r="AM1812" s="5"/>
      <c r="AN1812" s="27" t="str">
        <f t="shared" si="288"/>
        <v/>
      </c>
      <c r="AO1812" s="5"/>
      <c r="AP1812" s="5"/>
      <c r="AQ1812" s="6"/>
      <c r="AR1812" s="12" t="str">
        <f t="shared" si="289"/>
        <v/>
      </c>
      <c r="AS1812" s="6"/>
      <c r="AT1812" s="5"/>
      <c r="AU1812" s="53"/>
      <c r="AV1812" s="53"/>
      <c r="AW1812" s="54"/>
      <c r="AX1812" s="15" t="str">
        <f t="shared" si="290"/>
        <v/>
      </c>
      <c r="AY1812" s="5"/>
      <c r="AZ1812" s="27" t="str">
        <f>IFERROR(VLOOKUP(AY1812,vlookup!A$2:I$331,2,FALSE),"")</f>
        <v/>
      </c>
      <c r="BA1812" s="27" t="str">
        <f>IFERROR(VLOOKUP(AY1812,vlookup!A$2:I$331,3,FALSE),"")</f>
        <v/>
      </c>
      <c r="BB1812" s="5"/>
      <c r="BC1812" s="27" t="str">
        <f>IFERROR(VLOOKUP(BB1812,vlookup!D$2:E$331,2,FALSE),"")</f>
        <v/>
      </c>
      <c r="BD1812" s="5"/>
      <c r="BE1812" s="27" t="str">
        <f t="shared" si="291"/>
        <v/>
      </c>
      <c r="BF1812" s="27" t="str">
        <f>IFERROR(VLOOKUP(BE1812,vlookup!G$2:I$331,2,FALSE),"")</f>
        <v/>
      </c>
      <c r="BG1812" s="27" t="str">
        <f>IFERROR(VLOOKUP(BE1812,vlookup!G$2:I$331,3,FALSE),"")</f>
        <v/>
      </c>
      <c r="BH1812" s="5"/>
      <c r="BI1812" s="6"/>
      <c r="BJ1812" s="6"/>
      <c r="BK1812" s="6"/>
      <c r="BL1812" s="6"/>
    </row>
    <row r="1813" spans="1:64">
      <c r="A1813" s="4"/>
      <c r="B1813" s="5"/>
      <c r="C1813" s="27" t="str">
        <f>IFERROR(VLOOKUP(B1813,vlookup!A$2:I$331,2,FALSE),"")</f>
        <v/>
      </c>
      <c r="D1813" s="27" t="str">
        <f>IFERROR(VLOOKUP(B1813,vlookup!A$2:I$331,3,FALSE),"")</f>
        <v/>
      </c>
      <c r="E1813" s="5"/>
      <c r="F1813" s="27" t="str">
        <f>IFERROR(VLOOKUP(E1813,vlookup!D$2:E$331,2,FALSE),"")</f>
        <v/>
      </c>
      <c r="G1813" s="5"/>
      <c r="H1813" s="27" t="str">
        <f t="shared" si="282"/>
        <v/>
      </c>
      <c r="I1813" s="27" t="str">
        <f>IFERROR(VLOOKUP(H1813,vlookup!G$2:I$331,2,FALSE),"")</f>
        <v/>
      </c>
      <c r="J1813" s="27" t="str">
        <f>IFERROR(VLOOKUP(H1813,vlookup!G$2:I$331,3,FALSE),"")</f>
        <v/>
      </c>
      <c r="K1813" s="5"/>
      <c r="L1813" s="6"/>
      <c r="M1813" s="6"/>
      <c r="N1813" s="6"/>
      <c r="O1813" s="6"/>
      <c r="P1813" s="6"/>
      <c r="Q1813" s="14" t="str">
        <f t="shared" si="283"/>
        <v/>
      </c>
      <c r="R1813" s="5"/>
      <c r="S1813" s="6"/>
      <c r="T1813" s="6"/>
      <c r="U1813" s="5"/>
      <c r="V1813" s="45">
        <f t="shared" si="284"/>
        <v>0</v>
      </c>
      <c r="W1813" s="45">
        <f t="shared" si="285"/>
        <v>0</v>
      </c>
      <c r="X1813" s="45" t="e">
        <f t="shared" si="286"/>
        <v>#VALUE!</v>
      </c>
      <c r="Y1813" s="45">
        <f>IFERROR(VALUE(V1813),VLOOKUP(V1813,DayReplace[],2,0))</f>
        <v>0</v>
      </c>
      <c r="Z1813" s="45">
        <f>IF(V1813=0,1,
IF(OR(AND(COUNTIF(Table12[Normal and Leap Years],X1813),AA1813=3,Y1813=30),
AND(COUNTIF(Table9[MM Year],X1813),COUNTIF(Table13[Always 29-Day Months],AA1813),Y1813=30)),Y1813
-1,Y1813))</f>
        <v>1</v>
      </c>
      <c r="AA1813" s="45">
        <f>IFERROR(VALUE(W1813),VLOOKUP(W1813,MonthReplace[],2,0))</f>
        <v>0</v>
      </c>
      <c r="AB1813" s="45" t="e">
        <f>IF(COUNTIF(Table9[MM Year],X1813),VLOOKUP(AA1813,MonthSerial[],VLOOKUP(X1813,Table9[],3,0)+2,0),DATE(X1813,AA1813,0)-AC1813)</f>
        <v>#VALUE!</v>
      </c>
      <c r="AC1813" s="45" t="e">
        <f>IF(COUNTIF(Table9[MM Year],X1813),
VLOOKUP(X1813,Table9[],5,0),
DATE(X1813,1,0))</f>
        <v>#VALUE!</v>
      </c>
      <c r="AD1813" s="46" t="e">
        <f>IF(AA1813=0,DATE(YEAR(AC1813+1),7,16),
IF(V1813=0,IF(COUNTIF(Table9[MM Year],X1813),AC1813+AB1813+Z1813+15-DAY(AC1813+AB1813+Z1813+15)+16,AC1813+AB1813+Z1813-DAY(AC1813+AB1813+Z1813)+16),
IF(COUNTIF(Table9[MM Year],X1813),
IF(AC1813+AB1813+Z1813&lt;VLOOKUP(X1813,Table9[],7,0),AC1813
+AB1813+Z1813+VLOOKUP(X1813,Table9[],4,0),AC1813+AB1813+Z1813),AC1813
+AB1813+Z1813)))</f>
        <v>#VALUE!</v>
      </c>
      <c r="AE1813" s="42"/>
      <c r="AF1813" s="15" t="str">
        <f>IFERROR(IF(COUNTIF(Table9[MM Year],X1813),
IF(AD1813&lt;VLOOKUP(X1813,Table9[],7,0),AD1813
+VLOOKUP(X1813,Table9[],4,0),AD1813),AD1813
),"")</f>
        <v/>
      </c>
      <c r="AG1813" s="5"/>
      <c r="AH1813" s="5"/>
      <c r="AI1813" s="5"/>
      <c r="AJ1813" s="6"/>
      <c r="AK1813" s="6"/>
      <c r="AL1813" s="12" t="str">
        <f t="shared" si="287"/>
        <v/>
      </c>
      <c r="AM1813" s="5"/>
      <c r="AN1813" s="27" t="str">
        <f t="shared" si="288"/>
        <v/>
      </c>
      <c r="AO1813" s="5"/>
      <c r="AP1813" s="5"/>
      <c r="AQ1813" s="6"/>
      <c r="AR1813" s="12" t="str">
        <f t="shared" si="289"/>
        <v/>
      </c>
      <c r="AS1813" s="6"/>
      <c r="AT1813" s="5"/>
      <c r="AU1813" s="53"/>
      <c r="AV1813" s="53"/>
      <c r="AW1813" s="54"/>
      <c r="AX1813" s="15" t="str">
        <f t="shared" si="290"/>
        <v/>
      </c>
      <c r="AY1813" s="5"/>
      <c r="AZ1813" s="27" t="str">
        <f>IFERROR(VLOOKUP(AY1813,vlookup!A$2:I$331,2,FALSE),"")</f>
        <v/>
      </c>
      <c r="BA1813" s="27" t="str">
        <f>IFERROR(VLOOKUP(AY1813,vlookup!A$2:I$331,3,FALSE),"")</f>
        <v/>
      </c>
      <c r="BB1813" s="5"/>
      <c r="BC1813" s="27" t="str">
        <f>IFERROR(VLOOKUP(BB1813,vlookup!D$2:E$331,2,FALSE),"")</f>
        <v/>
      </c>
      <c r="BD1813" s="5"/>
      <c r="BE1813" s="27" t="str">
        <f t="shared" si="291"/>
        <v/>
      </c>
      <c r="BF1813" s="27" t="str">
        <f>IFERROR(VLOOKUP(BE1813,vlookup!G$2:I$331,2,FALSE),"")</f>
        <v/>
      </c>
      <c r="BG1813" s="27" t="str">
        <f>IFERROR(VLOOKUP(BE1813,vlookup!G$2:I$331,3,FALSE),"")</f>
        <v/>
      </c>
      <c r="BH1813" s="5"/>
      <c r="BI1813" s="6"/>
      <c r="BJ1813" s="6"/>
      <c r="BK1813" s="6"/>
      <c r="BL1813" s="6"/>
    </row>
    <row r="1814" spans="1:64">
      <c r="A1814" s="4"/>
      <c r="B1814" s="5"/>
      <c r="C1814" s="27" t="str">
        <f>IFERROR(VLOOKUP(B1814,vlookup!A$2:I$331,2,FALSE),"")</f>
        <v/>
      </c>
      <c r="D1814" s="27" t="str">
        <f>IFERROR(VLOOKUP(B1814,vlookup!A$2:I$331,3,FALSE),"")</f>
        <v/>
      </c>
      <c r="E1814" s="5"/>
      <c r="F1814" s="27" t="str">
        <f>IFERROR(VLOOKUP(E1814,vlookup!D$2:E$331,2,FALSE),"")</f>
        <v/>
      </c>
      <c r="G1814" s="5"/>
      <c r="H1814" s="27" t="str">
        <f t="shared" si="282"/>
        <v/>
      </c>
      <c r="I1814" s="27" t="str">
        <f>IFERROR(VLOOKUP(H1814,vlookup!G$2:I$331,2,FALSE),"")</f>
        <v/>
      </c>
      <c r="J1814" s="27" t="str">
        <f>IFERROR(VLOOKUP(H1814,vlookup!G$2:I$331,3,FALSE),"")</f>
        <v/>
      </c>
      <c r="K1814" s="5"/>
      <c r="L1814" s="6"/>
      <c r="M1814" s="6"/>
      <c r="N1814" s="6"/>
      <c r="O1814" s="6"/>
      <c r="P1814" s="6"/>
      <c r="Q1814" s="14" t="str">
        <f t="shared" si="283"/>
        <v/>
      </c>
      <c r="R1814" s="5"/>
      <c r="S1814" s="6"/>
      <c r="T1814" s="6"/>
      <c r="U1814" s="5"/>
      <c r="V1814" s="45">
        <f t="shared" si="284"/>
        <v>0</v>
      </c>
      <c r="W1814" s="45">
        <f t="shared" si="285"/>
        <v>0</v>
      </c>
      <c r="X1814" s="45" t="e">
        <f t="shared" si="286"/>
        <v>#VALUE!</v>
      </c>
      <c r="Y1814" s="45">
        <f>IFERROR(VALUE(V1814),VLOOKUP(V1814,DayReplace[],2,0))</f>
        <v>0</v>
      </c>
      <c r="Z1814" s="45">
        <f>IF(V1814=0,1,
IF(OR(AND(COUNTIF(Table12[Normal and Leap Years],X1814),AA1814=3,Y1814=30),
AND(COUNTIF(Table9[MM Year],X1814),COUNTIF(Table13[Always 29-Day Months],AA1814),Y1814=30)),Y1814
-1,Y1814))</f>
        <v>1</v>
      </c>
      <c r="AA1814" s="45">
        <f>IFERROR(VALUE(W1814),VLOOKUP(W1814,MonthReplace[],2,0))</f>
        <v>0</v>
      </c>
      <c r="AB1814" s="45" t="e">
        <f>IF(COUNTIF(Table9[MM Year],X1814),VLOOKUP(AA1814,MonthSerial[],VLOOKUP(X1814,Table9[],3,0)+2,0),DATE(X1814,AA1814,0)-AC1814)</f>
        <v>#VALUE!</v>
      </c>
      <c r="AC1814" s="45" t="e">
        <f>IF(COUNTIF(Table9[MM Year],X1814),
VLOOKUP(X1814,Table9[],5,0),
DATE(X1814,1,0))</f>
        <v>#VALUE!</v>
      </c>
      <c r="AD1814" s="46" t="e">
        <f>IF(AA1814=0,DATE(YEAR(AC1814+1),7,16),
IF(V1814=0,IF(COUNTIF(Table9[MM Year],X1814),AC1814+AB1814+Z1814+15-DAY(AC1814+AB1814+Z1814+15)+16,AC1814+AB1814+Z1814-DAY(AC1814+AB1814+Z1814)+16),
IF(COUNTIF(Table9[MM Year],X1814),
IF(AC1814+AB1814+Z1814&lt;VLOOKUP(X1814,Table9[],7,0),AC1814
+AB1814+Z1814+VLOOKUP(X1814,Table9[],4,0),AC1814+AB1814+Z1814),AC1814
+AB1814+Z1814)))</f>
        <v>#VALUE!</v>
      </c>
      <c r="AE1814" s="42"/>
      <c r="AF1814" s="15" t="str">
        <f>IFERROR(IF(COUNTIF(Table9[MM Year],X1814),
IF(AD1814&lt;VLOOKUP(X1814,Table9[],7,0),AD1814
+VLOOKUP(X1814,Table9[],4,0),AD1814),AD1814
),"")</f>
        <v/>
      </c>
      <c r="AG1814" s="5"/>
      <c r="AH1814" s="5"/>
      <c r="AI1814" s="5"/>
      <c r="AJ1814" s="6"/>
      <c r="AK1814" s="6"/>
      <c r="AL1814" s="12" t="str">
        <f t="shared" si="287"/>
        <v/>
      </c>
      <c r="AM1814" s="5"/>
      <c r="AN1814" s="27" t="str">
        <f t="shared" si="288"/>
        <v/>
      </c>
      <c r="AO1814" s="5"/>
      <c r="AP1814" s="5"/>
      <c r="AQ1814" s="6"/>
      <c r="AR1814" s="12" t="str">
        <f t="shared" si="289"/>
        <v/>
      </c>
      <c r="AS1814" s="6"/>
      <c r="AT1814" s="5"/>
      <c r="AU1814" s="53"/>
      <c r="AV1814" s="53"/>
      <c r="AW1814" s="54"/>
      <c r="AX1814" s="15" t="str">
        <f t="shared" si="290"/>
        <v/>
      </c>
      <c r="AY1814" s="5"/>
      <c r="AZ1814" s="27" t="str">
        <f>IFERROR(VLOOKUP(AY1814,vlookup!A$2:I$331,2,FALSE),"")</f>
        <v/>
      </c>
      <c r="BA1814" s="27" t="str">
        <f>IFERROR(VLOOKUP(AY1814,vlookup!A$2:I$331,3,FALSE),"")</f>
        <v/>
      </c>
      <c r="BB1814" s="5"/>
      <c r="BC1814" s="27" t="str">
        <f>IFERROR(VLOOKUP(BB1814,vlookup!D$2:E$331,2,FALSE),"")</f>
        <v/>
      </c>
      <c r="BD1814" s="5"/>
      <c r="BE1814" s="27" t="str">
        <f t="shared" si="291"/>
        <v/>
      </c>
      <c r="BF1814" s="27" t="str">
        <f>IFERROR(VLOOKUP(BE1814,vlookup!G$2:I$331,2,FALSE),"")</f>
        <v/>
      </c>
      <c r="BG1814" s="27" t="str">
        <f>IFERROR(VLOOKUP(BE1814,vlookup!G$2:I$331,3,FALSE),"")</f>
        <v/>
      </c>
      <c r="BH1814" s="5"/>
      <c r="BI1814" s="6"/>
      <c r="BJ1814" s="6"/>
      <c r="BK1814" s="6"/>
      <c r="BL1814" s="6"/>
    </row>
    <row r="1815" spans="1:64">
      <c r="A1815" s="4"/>
      <c r="B1815" s="5"/>
      <c r="C1815" s="27" t="str">
        <f>IFERROR(VLOOKUP(B1815,vlookup!A$2:I$331,2,FALSE),"")</f>
        <v/>
      </c>
      <c r="D1815" s="27" t="str">
        <f>IFERROR(VLOOKUP(B1815,vlookup!A$2:I$331,3,FALSE),"")</f>
        <v/>
      </c>
      <c r="E1815" s="5"/>
      <c r="F1815" s="27" t="str">
        <f>IFERROR(VLOOKUP(E1815,vlookup!D$2:E$331,2,FALSE),"")</f>
        <v/>
      </c>
      <c r="G1815" s="5"/>
      <c r="H1815" s="27" t="str">
        <f t="shared" si="282"/>
        <v/>
      </c>
      <c r="I1815" s="27" t="str">
        <f>IFERROR(VLOOKUP(H1815,vlookup!G$2:I$331,2,FALSE),"")</f>
        <v/>
      </c>
      <c r="J1815" s="27" t="str">
        <f>IFERROR(VLOOKUP(H1815,vlookup!G$2:I$331,3,FALSE),"")</f>
        <v/>
      </c>
      <c r="K1815" s="5"/>
      <c r="L1815" s="6"/>
      <c r="M1815" s="6"/>
      <c r="N1815" s="6"/>
      <c r="O1815" s="6"/>
      <c r="P1815" s="6"/>
      <c r="Q1815" s="14" t="str">
        <f t="shared" si="283"/>
        <v/>
      </c>
      <c r="R1815" s="5"/>
      <c r="S1815" s="6"/>
      <c r="T1815" s="6"/>
      <c r="U1815" s="5"/>
      <c r="V1815" s="45">
        <f t="shared" si="284"/>
        <v>0</v>
      </c>
      <c r="W1815" s="45">
        <f t="shared" si="285"/>
        <v>0</v>
      </c>
      <c r="X1815" s="45" t="e">
        <f t="shared" si="286"/>
        <v>#VALUE!</v>
      </c>
      <c r="Y1815" s="45">
        <f>IFERROR(VALUE(V1815),VLOOKUP(V1815,DayReplace[],2,0))</f>
        <v>0</v>
      </c>
      <c r="Z1815" s="45">
        <f>IF(V1815=0,1,
IF(OR(AND(COUNTIF(Table12[Normal and Leap Years],X1815),AA1815=3,Y1815=30),
AND(COUNTIF(Table9[MM Year],X1815),COUNTIF(Table13[Always 29-Day Months],AA1815),Y1815=30)),Y1815
-1,Y1815))</f>
        <v>1</v>
      </c>
      <c r="AA1815" s="45">
        <f>IFERROR(VALUE(W1815),VLOOKUP(W1815,MonthReplace[],2,0))</f>
        <v>0</v>
      </c>
      <c r="AB1815" s="45" t="e">
        <f>IF(COUNTIF(Table9[MM Year],X1815),VLOOKUP(AA1815,MonthSerial[],VLOOKUP(X1815,Table9[],3,0)+2,0),DATE(X1815,AA1815,0)-AC1815)</f>
        <v>#VALUE!</v>
      </c>
      <c r="AC1815" s="45" t="e">
        <f>IF(COUNTIF(Table9[MM Year],X1815),
VLOOKUP(X1815,Table9[],5,0),
DATE(X1815,1,0))</f>
        <v>#VALUE!</v>
      </c>
      <c r="AD1815" s="46" t="e">
        <f>IF(AA1815=0,DATE(YEAR(AC1815+1),7,16),
IF(V1815=0,IF(COUNTIF(Table9[MM Year],X1815),AC1815+AB1815+Z1815+15-DAY(AC1815+AB1815+Z1815+15)+16,AC1815+AB1815+Z1815-DAY(AC1815+AB1815+Z1815)+16),
IF(COUNTIF(Table9[MM Year],X1815),
IF(AC1815+AB1815+Z1815&lt;VLOOKUP(X1815,Table9[],7,0),AC1815
+AB1815+Z1815+VLOOKUP(X1815,Table9[],4,0),AC1815+AB1815+Z1815),AC1815
+AB1815+Z1815)))</f>
        <v>#VALUE!</v>
      </c>
      <c r="AE1815" s="42"/>
      <c r="AF1815" s="15" t="str">
        <f>IFERROR(IF(COUNTIF(Table9[MM Year],X1815),
IF(AD1815&lt;VLOOKUP(X1815,Table9[],7,0),AD1815
+VLOOKUP(X1815,Table9[],4,0),AD1815),AD1815
),"")</f>
        <v/>
      </c>
      <c r="AG1815" s="5"/>
      <c r="AH1815" s="5"/>
      <c r="AI1815" s="5"/>
      <c r="AJ1815" s="6"/>
      <c r="AK1815" s="6"/>
      <c r="AL1815" s="12" t="str">
        <f t="shared" si="287"/>
        <v/>
      </c>
      <c r="AM1815" s="5"/>
      <c r="AN1815" s="27" t="str">
        <f t="shared" si="288"/>
        <v/>
      </c>
      <c r="AO1815" s="5"/>
      <c r="AP1815" s="5"/>
      <c r="AQ1815" s="6"/>
      <c r="AR1815" s="12" t="str">
        <f t="shared" si="289"/>
        <v/>
      </c>
      <c r="AS1815" s="6"/>
      <c r="AT1815" s="5"/>
      <c r="AU1815" s="53"/>
      <c r="AV1815" s="53"/>
      <c r="AW1815" s="54"/>
      <c r="AX1815" s="15" t="str">
        <f t="shared" si="290"/>
        <v/>
      </c>
      <c r="AY1815" s="5"/>
      <c r="AZ1815" s="27" t="str">
        <f>IFERROR(VLOOKUP(AY1815,vlookup!A$2:I$331,2,FALSE),"")</f>
        <v/>
      </c>
      <c r="BA1815" s="27" t="str">
        <f>IFERROR(VLOOKUP(AY1815,vlookup!A$2:I$331,3,FALSE),"")</f>
        <v/>
      </c>
      <c r="BB1815" s="5"/>
      <c r="BC1815" s="27" t="str">
        <f>IFERROR(VLOOKUP(BB1815,vlookup!D$2:E$331,2,FALSE),"")</f>
        <v/>
      </c>
      <c r="BD1815" s="5"/>
      <c r="BE1815" s="27" t="str">
        <f t="shared" si="291"/>
        <v/>
      </c>
      <c r="BF1815" s="27" t="str">
        <f>IFERROR(VLOOKUP(BE1815,vlookup!G$2:I$331,2,FALSE),"")</f>
        <v/>
      </c>
      <c r="BG1815" s="27" t="str">
        <f>IFERROR(VLOOKUP(BE1815,vlookup!G$2:I$331,3,FALSE),"")</f>
        <v/>
      </c>
      <c r="BH1815" s="5"/>
      <c r="BI1815" s="6"/>
      <c r="BJ1815" s="6"/>
      <c r="BK1815" s="6"/>
      <c r="BL1815" s="6"/>
    </row>
    <row r="1816" spans="1:64">
      <c r="A1816" s="4"/>
      <c r="B1816" s="5"/>
      <c r="C1816" s="27" t="str">
        <f>IFERROR(VLOOKUP(B1816,vlookup!A$2:I$331,2,FALSE),"")</f>
        <v/>
      </c>
      <c r="D1816" s="27" t="str">
        <f>IFERROR(VLOOKUP(B1816,vlookup!A$2:I$331,3,FALSE),"")</f>
        <v/>
      </c>
      <c r="E1816" s="5"/>
      <c r="F1816" s="27" t="str">
        <f>IFERROR(VLOOKUP(E1816,vlookup!D$2:E$331,2,FALSE),"")</f>
        <v/>
      </c>
      <c r="G1816" s="5"/>
      <c r="H1816" s="27" t="str">
        <f t="shared" si="282"/>
        <v/>
      </c>
      <c r="I1816" s="27" t="str">
        <f>IFERROR(VLOOKUP(H1816,vlookup!G$2:I$331,2,FALSE),"")</f>
        <v/>
      </c>
      <c r="J1816" s="27" t="str">
        <f>IFERROR(VLOOKUP(H1816,vlookup!G$2:I$331,3,FALSE),"")</f>
        <v/>
      </c>
      <c r="K1816" s="5"/>
      <c r="L1816" s="6"/>
      <c r="M1816" s="6"/>
      <c r="N1816" s="6"/>
      <c r="O1816" s="6"/>
      <c r="P1816" s="6"/>
      <c r="Q1816" s="14" t="str">
        <f t="shared" si="283"/>
        <v/>
      </c>
      <c r="R1816" s="5"/>
      <c r="S1816" s="6"/>
      <c r="T1816" s="6"/>
      <c r="U1816" s="5"/>
      <c r="V1816" s="45">
        <f t="shared" si="284"/>
        <v>0</v>
      </c>
      <c r="W1816" s="45">
        <f t="shared" si="285"/>
        <v>0</v>
      </c>
      <c r="X1816" s="45" t="e">
        <f t="shared" si="286"/>
        <v>#VALUE!</v>
      </c>
      <c r="Y1816" s="45">
        <f>IFERROR(VALUE(V1816),VLOOKUP(V1816,DayReplace[],2,0))</f>
        <v>0</v>
      </c>
      <c r="Z1816" s="45">
        <f>IF(V1816=0,1,
IF(OR(AND(COUNTIF(Table12[Normal and Leap Years],X1816),AA1816=3,Y1816=30),
AND(COUNTIF(Table9[MM Year],X1816),COUNTIF(Table13[Always 29-Day Months],AA1816),Y1816=30)),Y1816
-1,Y1816))</f>
        <v>1</v>
      </c>
      <c r="AA1816" s="45">
        <f>IFERROR(VALUE(W1816),VLOOKUP(W1816,MonthReplace[],2,0))</f>
        <v>0</v>
      </c>
      <c r="AB1816" s="45" t="e">
        <f>IF(COUNTIF(Table9[MM Year],X1816),VLOOKUP(AA1816,MonthSerial[],VLOOKUP(X1816,Table9[],3,0)+2,0),DATE(X1816,AA1816,0)-AC1816)</f>
        <v>#VALUE!</v>
      </c>
      <c r="AC1816" s="45" t="e">
        <f>IF(COUNTIF(Table9[MM Year],X1816),
VLOOKUP(X1816,Table9[],5,0),
DATE(X1816,1,0))</f>
        <v>#VALUE!</v>
      </c>
      <c r="AD1816" s="46" t="e">
        <f>IF(AA1816=0,DATE(YEAR(AC1816+1),7,16),
IF(V1816=0,IF(COUNTIF(Table9[MM Year],X1816),AC1816+AB1816+Z1816+15-DAY(AC1816+AB1816+Z1816+15)+16,AC1816+AB1816+Z1816-DAY(AC1816+AB1816+Z1816)+16),
IF(COUNTIF(Table9[MM Year],X1816),
IF(AC1816+AB1816+Z1816&lt;VLOOKUP(X1816,Table9[],7,0),AC1816
+AB1816+Z1816+VLOOKUP(X1816,Table9[],4,0),AC1816+AB1816+Z1816),AC1816
+AB1816+Z1816)))</f>
        <v>#VALUE!</v>
      </c>
      <c r="AE1816" s="42"/>
      <c r="AF1816" s="15" t="str">
        <f>IFERROR(IF(COUNTIF(Table9[MM Year],X1816),
IF(AD1816&lt;VLOOKUP(X1816,Table9[],7,0),AD1816
+VLOOKUP(X1816,Table9[],4,0),AD1816),AD1816
),"")</f>
        <v/>
      </c>
      <c r="AG1816" s="5"/>
      <c r="AH1816" s="5"/>
      <c r="AI1816" s="5"/>
      <c r="AJ1816" s="6"/>
      <c r="AK1816" s="6"/>
      <c r="AL1816" s="12" t="str">
        <f t="shared" si="287"/>
        <v/>
      </c>
      <c r="AM1816" s="5"/>
      <c r="AN1816" s="27" t="str">
        <f t="shared" si="288"/>
        <v/>
      </c>
      <c r="AO1816" s="5"/>
      <c r="AP1816" s="5"/>
      <c r="AQ1816" s="6"/>
      <c r="AR1816" s="12" t="str">
        <f t="shared" si="289"/>
        <v/>
      </c>
      <c r="AS1816" s="6"/>
      <c r="AT1816" s="5"/>
      <c r="AU1816" s="53"/>
      <c r="AV1816" s="53"/>
      <c r="AW1816" s="54"/>
      <c r="AX1816" s="15" t="str">
        <f t="shared" si="290"/>
        <v/>
      </c>
      <c r="AY1816" s="5"/>
      <c r="AZ1816" s="27" t="str">
        <f>IFERROR(VLOOKUP(AY1816,vlookup!A$2:I$331,2,FALSE),"")</f>
        <v/>
      </c>
      <c r="BA1816" s="27" t="str">
        <f>IFERROR(VLOOKUP(AY1816,vlookup!A$2:I$331,3,FALSE),"")</f>
        <v/>
      </c>
      <c r="BB1816" s="5"/>
      <c r="BC1816" s="27" t="str">
        <f>IFERROR(VLOOKUP(BB1816,vlookup!D$2:E$331,2,FALSE),"")</f>
        <v/>
      </c>
      <c r="BD1816" s="5"/>
      <c r="BE1816" s="27" t="str">
        <f t="shared" si="291"/>
        <v/>
      </c>
      <c r="BF1816" s="27" t="str">
        <f>IFERROR(VLOOKUP(BE1816,vlookup!G$2:I$331,2,FALSE),"")</f>
        <v/>
      </c>
      <c r="BG1816" s="27" t="str">
        <f>IFERROR(VLOOKUP(BE1816,vlookup!G$2:I$331,3,FALSE),"")</f>
        <v/>
      </c>
      <c r="BH1816" s="5"/>
      <c r="BI1816" s="6"/>
      <c r="BJ1816" s="6"/>
      <c r="BK1816" s="6"/>
      <c r="BL1816" s="6"/>
    </row>
    <row r="1817" spans="1:64">
      <c r="A1817" s="4"/>
      <c r="B1817" s="5"/>
      <c r="C1817" s="27" t="str">
        <f>IFERROR(VLOOKUP(B1817,vlookup!A$2:I$331,2,FALSE),"")</f>
        <v/>
      </c>
      <c r="D1817" s="27" t="str">
        <f>IFERROR(VLOOKUP(B1817,vlookup!A$2:I$331,3,FALSE),"")</f>
        <v/>
      </c>
      <c r="E1817" s="5"/>
      <c r="F1817" s="27" t="str">
        <f>IFERROR(VLOOKUP(E1817,vlookup!D$2:E$331,2,FALSE),"")</f>
        <v/>
      </c>
      <c r="G1817" s="5"/>
      <c r="H1817" s="27" t="str">
        <f t="shared" si="282"/>
        <v/>
      </c>
      <c r="I1817" s="27" t="str">
        <f>IFERROR(VLOOKUP(H1817,vlookup!G$2:I$331,2,FALSE),"")</f>
        <v/>
      </c>
      <c r="J1817" s="27" t="str">
        <f>IFERROR(VLOOKUP(H1817,vlookup!G$2:I$331,3,FALSE),"")</f>
        <v/>
      </c>
      <c r="K1817" s="5"/>
      <c r="L1817" s="6"/>
      <c r="M1817" s="6"/>
      <c r="N1817" s="6"/>
      <c r="O1817" s="6"/>
      <c r="P1817" s="6"/>
      <c r="Q1817" s="14" t="str">
        <f t="shared" si="283"/>
        <v/>
      </c>
      <c r="R1817" s="5"/>
      <c r="S1817" s="6"/>
      <c r="T1817" s="6"/>
      <c r="U1817" s="5"/>
      <c r="V1817" s="45">
        <f t="shared" si="284"/>
        <v>0</v>
      </c>
      <c r="W1817" s="45">
        <f t="shared" si="285"/>
        <v>0</v>
      </c>
      <c r="X1817" s="45" t="e">
        <f t="shared" si="286"/>
        <v>#VALUE!</v>
      </c>
      <c r="Y1817" s="45">
        <f>IFERROR(VALUE(V1817),VLOOKUP(V1817,DayReplace[],2,0))</f>
        <v>0</v>
      </c>
      <c r="Z1817" s="45">
        <f>IF(V1817=0,1,
IF(OR(AND(COUNTIF(Table12[Normal and Leap Years],X1817),AA1817=3,Y1817=30),
AND(COUNTIF(Table9[MM Year],X1817),COUNTIF(Table13[Always 29-Day Months],AA1817),Y1817=30)),Y1817
-1,Y1817))</f>
        <v>1</v>
      </c>
      <c r="AA1817" s="45">
        <f>IFERROR(VALUE(W1817),VLOOKUP(W1817,MonthReplace[],2,0))</f>
        <v>0</v>
      </c>
      <c r="AB1817" s="45" t="e">
        <f>IF(COUNTIF(Table9[MM Year],X1817),VLOOKUP(AA1817,MonthSerial[],VLOOKUP(X1817,Table9[],3,0)+2,0),DATE(X1817,AA1817,0)-AC1817)</f>
        <v>#VALUE!</v>
      </c>
      <c r="AC1817" s="45" t="e">
        <f>IF(COUNTIF(Table9[MM Year],X1817),
VLOOKUP(X1817,Table9[],5,0),
DATE(X1817,1,0))</f>
        <v>#VALUE!</v>
      </c>
      <c r="AD1817" s="46" t="e">
        <f>IF(AA1817=0,DATE(YEAR(AC1817+1),7,16),
IF(V1817=0,IF(COUNTIF(Table9[MM Year],X1817),AC1817+AB1817+Z1817+15-DAY(AC1817+AB1817+Z1817+15)+16,AC1817+AB1817+Z1817-DAY(AC1817+AB1817+Z1817)+16),
IF(COUNTIF(Table9[MM Year],X1817),
IF(AC1817+AB1817+Z1817&lt;VLOOKUP(X1817,Table9[],7,0),AC1817
+AB1817+Z1817+VLOOKUP(X1817,Table9[],4,0),AC1817+AB1817+Z1817),AC1817
+AB1817+Z1817)))</f>
        <v>#VALUE!</v>
      </c>
      <c r="AE1817" s="42"/>
      <c r="AF1817" s="15" t="str">
        <f>IFERROR(IF(COUNTIF(Table9[MM Year],X1817),
IF(AD1817&lt;VLOOKUP(X1817,Table9[],7,0),AD1817
+VLOOKUP(X1817,Table9[],4,0),AD1817),AD1817
),"")</f>
        <v/>
      </c>
      <c r="AG1817" s="5"/>
      <c r="AH1817" s="5"/>
      <c r="AI1817" s="5"/>
      <c r="AJ1817" s="6"/>
      <c r="AK1817" s="6"/>
      <c r="AL1817" s="12" t="str">
        <f t="shared" si="287"/>
        <v/>
      </c>
      <c r="AM1817" s="5"/>
      <c r="AN1817" s="27" t="str">
        <f t="shared" si="288"/>
        <v/>
      </c>
      <c r="AO1817" s="5"/>
      <c r="AP1817" s="5"/>
      <c r="AQ1817" s="6"/>
      <c r="AR1817" s="12" t="str">
        <f t="shared" si="289"/>
        <v/>
      </c>
      <c r="AS1817" s="6"/>
      <c r="AT1817" s="5"/>
      <c r="AU1817" s="53"/>
      <c r="AV1817" s="53"/>
      <c r="AW1817" s="54"/>
      <c r="AX1817" s="15" t="str">
        <f t="shared" si="290"/>
        <v/>
      </c>
      <c r="AY1817" s="5"/>
      <c r="AZ1817" s="27" t="str">
        <f>IFERROR(VLOOKUP(AY1817,vlookup!A$2:I$331,2,FALSE),"")</f>
        <v/>
      </c>
      <c r="BA1817" s="27" t="str">
        <f>IFERROR(VLOOKUP(AY1817,vlookup!A$2:I$331,3,FALSE),"")</f>
        <v/>
      </c>
      <c r="BB1817" s="5"/>
      <c r="BC1817" s="27" t="str">
        <f>IFERROR(VLOOKUP(BB1817,vlookup!D$2:E$331,2,FALSE),"")</f>
        <v/>
      </c>
      <c r="BD1817" s="5"/>
      <c r="BE1817" s="27" t="str">
        <f t="shared" si="291"/>
        <v/>
      </c>
      <c r="BF1817" s="27" t="str">
        <f>IFERROR(VLOOKUP(BE1817,vlookup!G$2:I$331,2,FALSE),"")</f>
        <v/>
      </c>
      <c r="BG1817" s="27" t="str">
        <f>IFERROR(VLOOKUP(BE1817,vlookup!G$2:I$331,3,FALSE),"")</f>
        <v/>
      </c>
      <c r="BH1817" s="5"/>
      <c r="BI1817" s="6"/>
      <c r="BJ1817" s="6"/>
      <c r="BK1817" s="6"/>
      <c r="BL1817" s="6"/>
    </row>
    <row r="1818" spans="1:64">
      <c r="A1818" s="4"/>
      <c r="B1818" s="5"/>
      <c r="C1818" s="27" t="str">
        <f>IFERROR(VLOOKUP(B1818,vlookup!A$2:I$331,2,FALSE),"")</f>
        <v/>
      </c>
      <c r="D1818" s="27" t="str">
        <f>IFERROR(VLOOKUP(B1818,vlookup!A$2:I$331,3,FALSE),"")</f>
        <v/>
      </c>
      <c r="E1818" s="5"/>
      <c r="F1818" s="27" t="str">
        <f>IFERROR(VLOOKUP(E1818,vlookup!D$2:E$331,2,FALSE),"")</f>
        <v/>
      </c>
      <c r="G1818" s="5"/>
      <c r="H1818" s="27" t="str">
        <f t="shared" si="282"/>
        <v/>
      </c>
      <c r="I1818" s="27" t="str">
        <f>IFERROR(VLOOKUP(H1818,vlookup!G$2:I$331,2,FALSE),"")</f>
        <v/>
      </c>
      <c r="J1818" s="27" t="str">
        <f>IFERROR(VLOOKUP(H1818,vlookup!G$2:I$331,3,FALSE),"")</f>
        <v/>
      </c>
      <c r="K1818" s="5"/>
      <c r="L1818" s="6"/>
      <c r="M1818" s="6"/>
      <c r="N1818" s="6"/>
      <c r="O1818" s="6"/>
      <c r="P1818" s="6"/>
      <c r="Q1818" s="14" t="str">
        <f t="shared" si="283"/>
        <v/>
      </c>
      <c r="R1818" s="5"/>
      <c r="S1818" s="6"/>
      <c r="T1818" s="6"/>
      <c r="U1818" s="5"/>
      <c r="V1818" s="45">
        <f t="shared" si="284"/>
        <v>0</v>
      </c>
      <c r="W1818" s="45">
        <f t="shared" si="285"/>
        <v>0</v>
      </c>
      <c r="X1818" s="45" t="e">
        <f t="shared" si="286"/>
        <v>#VALUE!</v>
      </c>
      <c r="Y1818" s="45">
        <f>IFERROR(VALUE(V1818),VLOOKUP(V1818,DayReplace[],2,0))</f>
        <v>0</v>
      </c>
      <c r="Z1818" s="45">
        <f>IF(V1818=0,1,
IF(OR(AND(COUNTIF(Table12[Normal and Leap Years],X1818),AA1818=3,Y1818=30),
AND(COUNTIF(Table9[MM Year],X1818),COUNTIF(Table13[Always 29-Day Months],AA1818),Y1818=30)),Y1818
-1,Y1818))</f>
        <v>1</v>
      </c>
      <c r="AA1818" s="45">
        <f>IFERROR(VALUE(W1818),VLOOKUP(W1818,MonthReplace[],2,0))</f>
        <v>0</v>
      </c>
      <c r="AB1818" s="45" t="e">
        <f>IF(COUNTIF(Table9[MM Year],X1818),VLOOKUP(AA1818,MonthSerial[],VLOOKUP(X1818,Table9[],3,0)+2,0),DATE(X1818,AA1818,0)-AC1818)</f>
        <v>#VALUE!</v>
      </c>
      <c r="AC1818" s="45" t="e">
        <f>IF(COUNTIF(Table9[MM Year],X1818),
VLOOKUP(X1818,Table9[],5,0),
DATE(X1818,1,0))</f>
        <v>#VALUE!</v>
      </c>
      <c r="AD1818" s="46" t="e">
        <f>IF(AA1818=0,DATE(YEAR(AC1818+1),7,16),
IF(V1818=0,IF(COUNTIF(Table9[MM Year],X1818),AC1818+AB1818+Z1818+15-DAY(AC1818+AB1818+Z1818+15)+16,AC1818+AB1818+Z1818-DAY(AC1818+AB1818+Z1818)+16),
IF(COUNTIF(Table9[MM Year],X1818),
IF(AC1818+AB1818+Z1818&lt;VLOOKUP(X1818,Table9[],7,0),AC1818
+AB1818+Z1818+VLOOKUP(X1818,Table9[],4,0),AC1818+AB1818+Z1818),AC1818
+AB1818+Z1818)))</f>
        <v>#VALUE!</v>
      </c>
      <c r="AE1818" s="42"/>
      <c r="AF1818" s="15" t="str">
        <f>IFERROR(IF(COUNTIF(Table9[MM Year],X1818),
IF(AD1818&lt;VLOOKUP(X1818,Table9[],7,0),AD1818
+VLOOKUP(X1818,Table9[],4,0),AD1818),AD1818
),"")</f>
        <v/>
      </c>
      <c r="AG1818" s="5"/>
      <c r="AH1818" s="5"/>
      <c r="AI1818" s="5"/>
      <c r="AJ1818" s="6"/>
      <c r="AK1818" s="6"/>
      <c r="AL1818" s="12" t="str">
        <f t="shared" si="287"/>
        <v/>
      </c>
      <c r="AM1818" s="5"/>
      <c r="AN1818" s="27" t="str">
        <f t="shared" si="288"/>
        <v/>
      </c>
      <c r="AO1818" s="5"/>
      <c r="AP1818" s="5"/>
      <c r="AQ1818" s="6"/>
      <c r="AR1818" s="12" t="str">
        <f t="shared" si="289"/>
        <v/>
      </c>
      <c r="AS1818" s="6"/>
      <c r="AT1818" s="5"/>
      <c r="AU1818" s="53"/>
      <c r="AV1818" s="53"/>
      <c r="AW1818" s="54"/>
      <c r="AX1818" s="15" t="str">
        <f t="shared" si="290"/>
        <v/>
      </c>
      <c r="AY1818" s="5"/>
      <c r="AZ1818" s="27" t="str">
        <f>IFERROR(VLOOKUP(AY1818,vlookup!A$2:I$331,2,FALSE),"")</f>
        <v/>
      </c>
      <c r="BA1818" s="27" t="str">
        <f>IFERROR(VLOOKUP(AY1818,vlookup!A$2:I$331,3,FALSE),"")</f>
        <v/>
      </c>
      <c r="BB1818" s="5"/>
      <c r="BC1818" s="27" t="str">
        <f>IFERROR(VLOOKUP(BB1818,vlookup!D$2:E$331,2,FALSE),"")</f>
        <v/>
      </c>
      <c r="BD1818" s="5"/>
      <c r="BE1818" s="27" t="str">
        <f t="shared" si="291"/>
        <v/>
      </c>
      <c r="BF1818" s="27" t="str">
        <f>IFERROR(VLOOKUP(BE1818,vlookup!G$2:I$331,2,FALSE),"")</f>
        <v/>
      </c>
      <c r="BG1818" s="27" t="str">
        <f>IFERROR(VLOOKUP(BE1818,vlookup!G$2:I$331,3,FALSE),"")</f>
        <v/>
      </c>
      <c r="BH1818" s="5"/>
      <c r="BI1818" s="6"/>
      <c r="BJ1818" s="6"/>
      <c r="BK1818" s="6"/>
      <c r="BL1818" s="6"/>
    </row>
    <row r="1819" spans="1:64">
      <c r="A1819" s="4"/>
      <c r="B1819" s="5"/>
      <c r="C1819" s="27" t="str">
        <f>IFERROR(VLOOKUP(B1819,vlookup!A$2:I$331,2,FALSE),"")</f>
        <v/>
      </c>
      <c r="D1819" s="27" t="str">
        <f>IFERROR(VLOOKUP(B1819,vlookup!A$2:I$331,3,FALSE),"")</f>
        <v/>
      </c>
      <c r="E1819" s="5"/>
      <c r="F1819" s="27" t="str">
        <f>IFERROR(VLOOKUP(E1819,vlookup!D$2:E$331,2,FALSE),"")</f>
        <v/>
      </c>
      <c r="G1819" s="5"/>
      <c r="H1819" s="27" t="str">
        <f t="shared" si="282"/>
        <v/>
      </c>
      <c r="I1819" s="27" t="str">
        <f>IFERROR(VLOOKUP(H1819,vlookup!G$2:I$331,2,FALSE),"")</f>
        <v/>
      </c>
      <c r="J1819" s="27" t="str">
        <f>IFERROR(VLOOKUP(H1819,vlookup!G$2:I$331,3,FALSE),"")</f>
        <v/>
      </c>
      <c r="K1819" s="5"/>
      <c r="L1819" s="6"/>
      <c r="M1819" s="6"/>
      <c r="N1819" s="6"/>
      <c r="O1819" s="6"/>
      <c r="P1819" s="6"/>
      <c r="Q1819" s="14" t="str">
        <f t="shared" si="283"/>
        <v/>
      </c>
      <c r="R1819" s="5"/>
      <c r="S1819" s="6"/>
      <c r="T1819" s="6"/>
      <c r="U1819" s="5"/>
      <c r="V1819" s="45">
        <f t="shared" si="284"/>
        <v>0</v>
      </c>
      <c r="W1819" s="45">
        <f t="shared" si="285"/>
        <v>0</v>
      </c>
      <c r="X1819" s="45" t="e">
        <f t="shared" si="286"/>
        <v>#VALUE!</v>
      </c>
      <c r="Y1819" s="45">
        <f>IFERROR(VALUE(V1819),VLOOKUP(V1819,DayReplace[],2,0))</f>
        <v>0</v>
      </c>
      <c r="Z1819" s="45">
        <f>IF(V1819=0,1,
IF(OR(AND(COUNTIF(Table12[Normal and Leap Years],X1819),AA1819=3,Y1819=30),
AND(COUNTIF(Table9[MM Year],X1819),COUNTIF(Table13[Always 29-Day Months],AA1819),Y1819=30)),Y1819
-1,Y1819))</f>
        <v>1</v>
      </c>
      <c r="AA1819" s="45">
        <f>IFERROR(VALUE(W1819),VLOOKUP(W1819,MonthReplace[],2,0))</f>
        <v>0</v>
      </c>
      <c r="AB1819" s="45" t="e">
        <f>IF(COUNTIF(Table9[MM Year],X1819),VLOOKUP(AA1819,MonthSerial[],VLOOKUP(X1819,Table9[],3,0)+2,0),DATE(X1819,AA1819,0)-AC1819)</f>
        <v>#VALUE!</v>
      </c>
      <c r="AC1819" s="45" t="e">
        <f>IF(COUNTIF(Table9[MM Year],X1819),
VLOOKUP(X1819,Table9[],5,0),
DATE(X1819,1,0))</f>
        <v>#VALUE!</v>
      </c>
      <c r="AD1819" s="46" t="e">
        <f>IF(AA1819=0,DATE(YEAR(AC1819+1),7,16),
IF(V1819=0,IF(COUNTIF(Table9[MM Year],X1819),AC1819+AB1819+Z1819+15-DAY(AC1819+AB1819+Z1819+15)+16,AC1819+AB1819+Z1819-DAY(AC1819+AB1819+Z1819)+16),
IF(COUNTIF(Table9[MM Year],X1819),
IF(AC1819+AB1819+Z1819&lt;VLOOKUP(X1819,Table9[],7,0),AC1819
+AB1819+Z1819+VLOOKUP(X1819,Table9[],4,0),AC1819+AB1819+Z1819),AC1819
+AB1819+Z1819)))</f>
        <v>#VALUE!</v>
      </c>
      <c r="AE1819" s="42"/>
      <c r="AF1819" s="15" t="str">
        <f>IFERROR(IF(COUNTIF(Table9[MM Year],X1819),
IF(AD1819&lt;VLOOKUP(X1819,Table9[],7,0),AD1819
+VLOOKUP(X1819,Table9[],4,0),AD1819),AD1819
),"")</f>
        <v/>
      </c>
      <c r="AG1819" s="5"/>
      <c r="AH1819" s="5"/>
      <c r="AI1819" s="5"/>
      <c r="AJ1819" s="6"/>
      <c r="AK1819" s="6"/>
      <c r="AL1819" s="12" t="str">
        <f t="shared" si="287"/>
        <v/>
      </c>
      <c r="AM1819" s="5"/>
      <c r="AN1819" s="27" t="str">
        <f t="shared" si="288"/>
        <v/>
      </c>
      <c r="AO1819" s="5"/>
      <c r="AP1819" s="5"/>
      <c r="AQ1819" s="6"/>
      <c r="AR1819" s="12" t="str">
        <f t="shared" si="289"/>
        <v/>
      </c>
      <c r="AS1819" s="6"/>
      <c r="AT1819" s="5"/>
      <c r="AU1819" s="53"/>
      <c r="AV1819" s="53"/>
      <c r="AW1819" s="54"/>
      <c r="AX1819" s="15" t="str">
        <f t="shared" si="290"/>
        <v/>
      </c>
      <c r="AY1819" s="5"/>
      <c r="AZ1819" s="27" t="str">
        <f>IFERROR(VLOOKUP(AY1819,vlookup!A$2:I$331,2,FALSE),"")</f>
        <v/>
      </c>
      <c r="BA1819" s="27" t="str">
        <f>IFERROR(VLOOKUP(AY1819,vlookup!A$2:I$331,3,FALSE),"")</f>
        <v/>
      </c>
      <c r="BB1819" s="5"/>
      <c r="BC1819" s="27" t="str">
        <f>IFERROR(VLOOKUP(BB1819,vlookup!D$2:E$331,2,FALSE),"")</f>
        <v/>
      </c>
      <c r="BD1819" s="5"/>
      <c r="BE1819" s="27" t="str">
        <f t="shared" si="291"/>
        <v/>
      </c>
      <c r="BF1819" s="27" t="str">
        <f>IFERROR(VLOOKUP(BE1819,vlookup!G$2:I$331,2,FALSE),"")</f>
        <v/>
      </c>
      <c r="BG1819" s="27" t="str">
        <f>IFERROR(VLOOKUP(BE1819,vlookup!G$2:I$331,3,FALSE),"")</f>
        <v/>
      </c>
      <c r="BH1819" s="5"/>
      <c r="BI1819" s="6"/>
      <c r="BJ1819" s="6"/>
      <c r="BK1819" s="6"/>
      <c r="BL1819" s="6"/>
    </row>
    <row r="1820" spans="1:64">
      <c r="A1820" s="4"/>
      <c r="B1820" s="5"/>
      <c r="C1820" s="27" t="str">
        <f>IFERROR(VLOOKUP(B1820,vlookup!A$2:I$331,2,FALSE),"")</f>
        <v/>
      </c>
      <c r="D1820" s="27" t="str">
        <f>IFERROR(VLOOKUP(B1820,vlookup!A$2:I$331,3,FALSE),"")</f>
        <v/>
      </c>
      <c r="E1820" s="5"/>
      <c r="F1820" s="27" t="str">
        <f>IFERROR(VLOOKUP(E1820,vlookup!D$2:E$331,2,FALSE),"")</f>
        <v/>
      </c>
      <c r="G1820" s="5"/>
      <c r="H1820" s="27" t="str">
        <f t="shared" si="282"/>
        <v/>
      </c>
      <c r="I1820" s="27" t="str">
        <f>IFERROR(VLOOKUP(H1820,vlookup!G$2:I$331,2,FALSE),"")</f>
        <v/>
      </c>
      <c r="J1820" s="27" t="str">
        <f>IFERROR(VLOOKUP(H1820,vlookup!G$2:I$331,3,FALSE),"")</f>
        <v/>
      </c>
      <c r="K1820" s="5"/>
      <c r="L1820" s="6"/>
      <c r="M1820" s="6"/>
      <c r="N1820" s="6"/>
      <c r="O1820" s="6"/>
      <c r="P1820" s="6"/>
      <c r="Q1820" s="14" t="str">
        <f t="shared" si="283"/>
        <v/>
      </c>
      <c r="R1820" s="5"/>
      <c r="S1820" s="6"/>
      <c r="T1820" s="6"/>
      <c r="U1820" s="5"/>
      <c r="V1820" s="45">
        <f t="shared" si="284"/>
        <v>0</v>
      </c>
      <c r="W1820" s="45">
        <f t="shared" si="285"/>
        <v>0</v>
      </c>
      <c r="X1820" s="45" t="e">
        <f t="shared" si="286"/>
        <v>#VALUE!</v>
      </c>
      <c r="Y1820" s="45">
        <f>IFERROR(VALUE(V1820),VLOOKUP(V1820,DayReplace[],2,0))</f>
        <v>0</v>
      </c>
      <c r="Z1820" s="45">
        <f>IF(V1820=0,1,
IF(OR(AND(COUNTIF(Table12[Normal and Leap Years],X1820),AA1820=3,Y1820=30),
AND(COUNTIF(Table9[MM Year],X1820),COUNTIF(Table13[Always 29-Day Months],AA1820),Y1820=30)),Y1820
-1,Y1820))</f>
        <v>1</v>
      </c>
      <c r="AA1820" s="45">
        <f>IFERROR(VALUE(W1820),VLOOKUP(W1820,MonthReplace[],2,0))</f>
        <v>0</v>
      </c>
      <c r="AB1820" s="45" t="e">
        <f>IF(COUNTIF(Table9[MM Year],X1820),VLOOKUP(AA1820,MonthSerial[],VLOOKUP(X1820,Table9[],3,0)+2,0),DATE(X1820,AA1820,0)-AC1820)</f>
        <v>#VALUE!</v>
      </c>
      <c r="AC1820" s="45" t="e">
        <f>IF(COUNTIF(Table9[MM Year],X1820),
VLOOKUP(X1820,Table9[],5,0),
DATE(X1820,1,0))</f>
        <v>#VALUE!</v>
      </c>
      <c r="AD1820" s="46" t="e">
        <f>IF(AA1820=0,DATE(YEAR(AC1820+1),7,16),
IF(V1820=0,IF(COUNTIF(Table9[MM Year],X1820),AC1820+AB1820+Z1820+15-DAY(AC1820+AB1820+Z1820+15)+16,AC1820+AB1820+Z1820-DAY(AC1820+AB1820+Z1820)+16),
IF(COUNTIF(Table9[MM Year],X1820),
IF(AC1820+AB1820+Z1820&lt;VLOOKUP(X1820,Table9[],7,0),AC1820
+AB1820+Z1820+VLOOKUP(X1820,Table9[],4,0),AC1820+AB1820+Z1820),AC1820
+AB1820+Z1820)))</f>
        <v>#VALUE!</v>
      </c>
      <c r="AE1820" s="42"/>
      <c r="AF1820" s="15" t="str">
        <f>IFERROR(IF(COUNTIF(Table9[MM Year],X1820),
IF(AD1820&lt;VLOOKUP(X1820,Table9[],7,0),AD1820
+VLOOKUP(X1820,Table9[],4,0),AD1820),AD1820
),"")</f>
        <v/>
      </c>
      <c r="AG1820" s="5"/>
      <c r="AH1820" s="5"/>
      <c r="AI1820" s="5"/>
      <c r="AJ1820" s="6"/>
      <c r="AK1820" s="6"/>
      <c r="AL1820" s="12" t="str">
        <f t="shared" si="287"/>
        <v/>
      </c>
      <c r="AM1820" s="5"/>
      <c r="AN1820" s="27" t="str">
        <f t="shared" si="288"/>
        <v/>
      </c>
      <c r="AO1820" s="5"/>
      <c r="AP1820" s="5"/>
      <c r="AQ1820" s="6"/>
      <c r="AR1820" s="12" t="str">
        <f t="shared" si="289"/>
        <v/>
      </c>
      <c r="AS1820" s="6"/>
      <c r="AT1820" s="5"/>
      <c r="AU1820" s="53"/>
      <c r="AV1820" s="53"/>
      <c r="AW1820" s="54"/>
      <c r="AX1820" s="15" t="str">
        <f t="shared" si="290"/>
        <v/>
      </c>
      <c r="AY1820" s="5"/>
      <c r="AZ1820" s="27" t="str">
        <f>IFERROR(VLOOKUP(AY1820,vlookup!A$2:I$331,2,FALSE),"")</f>
        <v/>
      </c>
      <c r="BA1820" s="27" t="str">
        <f>IFERROR(VLOOKUP(AY1820,vlookup!A$2:I$331,3,FALSE),"")</f>
        <v/>
      </c>
      <c r="BB1820" s="5"/>
      <c r="BC1820" s="27" t="str">
        <f>IFERROR(VLOOKUP(BB1820,vlookup!D$2:E$331,2,FALSE),"")</f>
        <v/>
      </c>
      <c r="BD1820" s="5"/>
      <c r="BE1820" s="27" t="str">
        <f t="shared" si="291"/>
        <v/>
      </c>
      <c r="BF1820" s="27" t="str">
        <f>IFERROR(VLOOKUP(BE1820,vlookup!G$2:I$331,2,FALSE),"")</f>
        <v/>
      </c>
      <c r="BG1820" s="27" t="str">
        <f>IFERROR(VLOOKUP(BE1820,vlookup!G$2:I$331,3,FALSE),"")</f>
        <v/>
      </c>
      <c r="BH1820" s="5"/>
      <c r="BI1820" s="6"/>
      <c r="BJ1820" s="6"/>
      <c r="BK1820" s="6"/>
      <c r="BL1820" s="6"/>
    </row>
    <row r="1821" spans="1:64">
      <c r="A1821" s="4"/>
      <c r="B1821" s="5"/>
      <c r="C1821" s="27" t="str">
        <f>IFERROR(VLOOKUP(B1821,vlookup!A$2:I$331,2,FALSE),"")</f>
        <v/>
      </c>
      <c r="D1821" s="27" t="str">
        <f>IFERROR(VLOOKUP(B1821,vlookup!A$2:I$331,3,FALSE),"")</f>
        <v/>
      </c>
      <c r="E1821" s="5"/>
      <c r="F1821" s="27" t="str">
        <f>IFERROR(VLOOKUP(E1821,vlookup!D$2:E$331,2,FALSE),"")</f>
        <v/>
      </c>
      <c r="G1821" s="5"/>
      <c r="H1821" s="27" t="str">
        <f t="shared" si="282"/>
        <v/>
      </c>
      <c r="I1821" s="27" t="str">
        <f>IFERROR(VLOOKUP(H1821,vlookup!G$2:I$331,2,FALSE),"")</f>
        <v/>
      </c>
      <c r="J1821" s="27" t="str">
        <f>IFERROR(VLOOKUP(H1821,vlookup!G$2:I$331,3,FALSE),"")</f>
        <v/>
      </c>
      <c r="K1821" s="5"/>
      <c r="L1821" s="6"/>
      <c r="M1821" s="6"/>
      <c r="N1821" s="6"/>
      <c r="O1821" s="6"/>
      <c r="P1821" s="6"/>
      <c r="Q1821" s="14" t="str">
        <f t="shared" si="283"/>
        <v/>
      </c>
      <c r="R1821" s="5"/>
      <c r="S1821" s="6"/>
      <c r="T1821" s="6"/>
      <c r="U1821" s="5"/>
      <c r="V1821" s="45">
        <f t="shared" si="284"/>
        <v>0</v>
      </c>
      <c r="W1821" s="45">
        <f t="shared" si="285"/>
        <v>0</v>
      </c>
      <c r="X1821" s="45" t="e">
        <f t="shared" si="286"/>
        <v>#VALUE!</v>
      </c>
      <c r="Y1821" s="45">
        <f>IFERROR(VALUE(V1821),VLOOKUP(V1821,DayReplace[],2,0))</f>
        <v>0</v>
      </c>
      <c r="Z1821" s="45">
        <f>IF(V1821=0,1,
IF(OR(AND(COUNTIF(Table12[Normal and Leap Years],X1821),AA1821=3,Y1821=30),
AND(COUNTIF(Table9[MM Year],X1821),COUNTIF(Table13[Always 29-Day Months],AA1821),Y1821=30)),Y1821
-1,Y1821))</f>
        <v>1</v>
      </c>
      <c r="AA1821" s="45">
        <f>IFERROR(VALUE(W1821),VLOOKUP(W1821,MonthReplace[],2,0))</f>
        <v>0</v>
      </c>
      <c r="AB1821" s="45" t="e">
        <f>IF(COUNTIF(Table9[MM Year],X1821),VLOOKUP(AA1821,MonthSerial[],VLOOKUP(X1821,Table9[],3,0)+2,0),DATE(X1821,AA1821,0)-AC1821)</f>
        <v>#VALUE!</v>
      </c>
      <c r="AC1821" s="45" t="e">
        <f>IF(COUNTIF(Table9[MM Year],X1821),
VLOOKUP(X1821,Table9[],5,0),
DATE(X1821,1,0))</f>
        <v>#VALUE!</v>
      </c>
      <c r="AD1821" s="46" t="e">
        <f>IF(AA1821=0,DATE(YEAR(AC1821+1),7,16),
IF(V1821=0,IF(COUNTIF(Table9[MM Year],X1821),AC1821+AB1821+Z1821+15-DAY(AC1821+AB1821+Z1821+15)+16,AC1821+AB1821+Z1821-DAY(AC1821+AB1821+Z1821)+16),
IF(COUNTIF(Table9[MM Year],X1821),
IF(AC1821+AB1821+Z1821&lt;VLOOKUP(X1821,Table9[],7,0),AC1821
+AB1821+Z1821+VLOOKUP(X1821,Table9[],4,0),AC1821+AB1821+Z1821),AC1821
+AB1821+Z1821)))</f>
        <v>#VALUE!</v>
      </c>
      <c r="AE1821" s="42"/>
      <c r="AF1821" s="15" t="str">
        <f>IFERROR(IF(COUNTIF(Table9[MM Year],X1821),
IF(AD1821&lt;VLOOKUP(X1821,Table9[],7,0),AD1821
+VLOOKUP(X1821,Table9[],4,0),AD1821),AD1821
),"")</f>
        <v/>
      </c>
      <c r="AG1821" s="5"/>
      <c r="AH1821" s="5"/>
      <c r="AI1821" s="5"/>
      <c r="AJ1821" s="6"/>
      <c r="AK1821" s="6"/>
      <c r="AL1821" s="12" t="str">
        <f t="shared" si="287"/>
        <v/>
      </c>
      <c r="AM1821" s="5"/>
      <c r="AN1821" s="27" t="str">
        <f t="shared" si="288"/>
        <v/>
      </c>
      <c r="AO1821" s="5"/>
      <c r="AP1821" s="5"/>
      <c r="AQ1821" s="6"/>
      <c r="AR1821" s="12" t="str">
        <f t="shared" si="289"/>
        <v/>
      </c>
      <c r="AS1821" s="6"/>
      <c r="AT1821" s="5"/>
      <c r="AU1821" s="53"/>
      <c r="AV1821" s="53"/>
      <c r="AW1821" s="54"/>
      <c r="AX1821" s="15" t="str">
        <f t="shared" si="290"/>
        <v/>
      </c>
      <c r="AY1821" s="5"/>
      <c r="AZ1821" s="27" t="str">
        <f>IFERROR(VLOOKUP(AY1821,vlookup!A$2:I$331,2,FALSE),"")</f>
        <v/>
      </c>
      <c r="BA1821" s="27" t="str">
        <f>IFERROR(VLOOKUP(AY1821,vlookup!A$2:I$331,3,FALSE),"")</f>
        <v/>
      </c>
      <c r="BB1821" s="5"/>
      <c r="BC1821" s="27" t="str">
        <f>IFERROR(VLOOKUP(BB1821,vlookup!D$2:E$331,2,FALSE),"")</f>
        <v/>
      </c>
      <c r="BD1821" s="5"/>
      <c r="BE1821" s="27" t="str">
        <f t="shared" si="291"/>
        <v/>
      </c>
      <c r="BF1821" s="27" t="str">
        <f>IFERROR(VLOOKUP(BE1821,vlookup!G$2:I$331,2,FALSE),"")</f>
        <v/>
      </c>
      <c r="BG1821" s="27" t="str">
        <f>IFERROR(VLOOKUP(BE1821,vlookup!G$2:I$331,3,FALSE),"")</f>
        <v/>
      </c>
      <c r="BH1821" s="5"/>
      <c r="BI1821" s="6"/>
      <c r="BJ1821" s="6"/>
      <c r="BK1821" s="6"/>
      <c r="BL1821" s="6"/>
    </row>
    <row r="1822" spans="1:64">
      <c r="A1822" s="4"/>
      <c r="B1822" s="5"/>
      <c r="C1822" s="27" t="str">
        <f>IFERROR(VLOOKUP(B1822,vlookup!A$2:I$331,2,FALSE),"")</f>
        <v/>
      </c>
      <c r="D1822" s="27" t="str">
        <f>IFERROR(VLOOKUP(B1822,vlookup!A$2:I$331,3,FALSE),"")</f>
        <v/>
      </c>
      <c r="E1822" s="5"/>
      <c r="F1822" s="27" t="str">
        <f>IFERROR(VLOOKUP(E1822,vlookup!D$2:E$331,2,FALSE),"")</f>
        <v/>
      </c>
      <c r="G1822" s="5"/>
      <c r="H1822" s="27" t="str">
        <f t="shared" si="282"/>
        <v/>
      </c>
      <c r="I1822" s="27" t="str">
        <f>IFERROR(VLOOKUP(H1822,vlookup!G$2:I$331,2,FALSE),"")</f>
        <v/>
      </c>
      <c r="J1822" s="27" t="str">
        <f>IFERROR(VLOOKUP(H1822,vlookup!G$2:I$331,3,FALSE),"")</f>
        <v/>
      </c>
      <c r="K1822" s="5"/>
      <c r="L1822" s="6"/>
      <c r="M1822" s="6"/>
      <c r="N1822" s="6"/>
      <c r="O1822" s="6"/>
      <c r="P1822" s="6"/>
      <c r="Q1822" s="14" t="str">
        <f t="shared" si="283"/>
        <v/>
      </c>
      <c r="R1822" s="5"/>
      <c r="S1822" s="6"/>
      <c r="T1822" s="6"/>
      <c r="U1822" s="5"/>
      <c r="V1822" s="45">
        <f t="shared" si="284"/>
        <v>0</v>
      </c>
      <c r="W1822" s="45">
        <f t="shared" si="285"/>
        <v>0</v>
      </c>
      <c r="X1822" s="45" t="e">
        <f t="shared" si="286"/>
        <v>#VALUE!</v>
      </c>
      <c r="Y1822" s="45">
        <f>IFERROR(VALUE(V1822),VLOOKUP(V1822,DayReplace[],2,0))</f>
        <v>0</v>
      </c>
      <c r="Z1822" s="45">
        <f>IF(V1822=0,1,
IF(OR(AND(COUNTIF(Table12[Normal and Leap Years],X1822),AA1822=3,Y1822=30),
AND(COUNTIF(Table9[MM Year],X1822),COUNTIF(Table13[Always 29-Day Months],AA1822),Y1822=30)),Y1822
-1,Y1822))</f>
        <v>1</v>
      </c>
      <c r="AA1822" s="45">
        <f>IFERROR(VALUE(W1822),VLOOKUP(W1822,MonthReplace[],2,0))</f>
        <v>0</v>
      </c>
      <c r="AB1822" s="45" t="e">
        <f>IF(COUNTIF(Table9[MM Year],X1822),VLOOKUP(AA1822,MonthSerial[],VLOOKUP(X1822,Table9[],3,0)+2,0),DATE(X1822,AA1822,0)-AC1822)</f>
        <v>#VALUE!</v>
      </c>
      <c r="AC1822" s="45" t="e">
        <f>IF(COUNTIF(Table9[MM Year],X1822),
VLOOKUP(X1822,Table9[],5,0),
DATE(X1822,1,0))</f>
        <v>#VALUE!</v>
      </c>
      <c r="AD1822" s="46" t="e">
        <f>IF(AA1822=0,DATE(YEAR(AC1822+1),7,16),
IF(V1822=0,IF(COUNTIF(Table9[MM Year],X1822),AC1822+AB1822+Z1822+15-DAY(AC1822+AB1822+Z1822+15)+16,AC1822+AB1822+Z1822-DAY(AC1822+AB1822+Z1822)+16),
IF(COUNTIF(Table9[MM Year],X1822),
IF(AC1822+AB1822+Z1822&lt;VLOOKUP(X1822,Table9[],7,0),AC1822
+AB1822+Z1822+VLOOKUP(X1822,Table9[],4,0),AC1822+AB1822+Z1822),AC1822
+AB1822+Z1822)))</f>
        <v>#VALUE!</v>
      </c>
      <c r="AE1822" s="42"/>
      <c r="AF1822" s="15" t="str">
        <f>IFERROR(IF(COUNTIF(Table9[MM Year],X1822),
IF(AD1822&lt;VLOOKUP(X1822,Table9[],7,0),AD1822
+VLOOKUP(X1822,Table9[],4,0),AD1822),AD1822
),"")</f>
        <v/>
      </c>
      <c r="AG1822" s="5"/>
      <c r="AH1822" s="5"/>
      <c r="AI1822" s="5"/>
      <c r="AJ1822" s="6"/>
      <c r="AK1822" s="6"/>
      <c r="AL1822" s="12" t="str">
        <f t="shared" si="287"/>
        <v/>
      </c>
      <c r="AM1822" s="5"/>
      <c r="AN1822" s="27" t="str">
        <f t="shared" si="288"/>
        <v/>
      </c>
      <c r="AO1822" s="5"/>
      <c r="AP1822" s="5"/>
      <c r="AQ1822" s="6"/>
      <c r="AR1822" s="12" t="str">
        <f t="shared" si="289"/>
        <v/>
      </c>
      <c r="AS1822" s="6"/>
      <c r="AT1822" s="5"/>
      <c r="AU1822" s="53"/>
      <c r="AV1822" s="53"/>
      <c r="AW1822" s="54"/>
      <c r="AX1822" s="15" t="str">
        <f t="shared" si="290"/>
        <v/>
      </c>
      <c r="AY1822" s="5"/>
      <c r="AZ1822" s="27" t="str">
        <f>IFERROR(VLOOKUP(AY1822,vlookup!A$2:I$331,2,FALSE),"")</f>
        <v/>
      </c>
      <c r="BA1822" s="27" t="str">
        <f>IFERROR(VLOOKUP(AY1822,vlookup!A$2:I$331,3,FALSE),"")</f>
        <v/>
      </c>
      <c r="BB1822" s="5"/>
      <c r="BC1822" s="27" t="str">
        <f>IFERROR(VLOOKUP(BB1822,vlookup!D$2:E$331,2,FALSE),"")</f>
        <v/>
      </c>
      <c r="BD1822" s="5"/>
      <c r="BE1822" s="27" t="str">
        <f t="shared" si="291"/>
        <v/>
      </c>
      <c r="BF1822" s="27" t="str">
        <f>IFERROR(VLOOKUP(BE1822,vlookup!G$2:I$331,2,FALSE),"")</f>
        <v/>
      </c>
      <c r="BG1822" s="27" t="str">
        <f>IFERROR(VLOOKUP(BE1822,vlookup!G$2:I$331,3,FALSE),"")</f>
        <v/>
      </c>
      <c r="BH1822" s="5"/>
      <c r="BI1822" s="6"/>
      <c r="BJ1822" s="6"/>
      <c r="BK1822" s="6"/>
      <c r="BL1822" s="6"/>
    </row>
    <row r="1823" spans="1:64">
      <c r="A1823" s="4"/>
      <c r="B1823" s="5"/>
      <c r="C1823" s="27" t="str">
        <f>IFERROR(VLOOKUP(B1823,vlookup!A$2:I$331,2,FALSE),"")</f>
        <v/>
      </c>
      <c r="D1823" s="27" t="str">
        <f>IFERROR(VLOOKUP(B1823,vlookup!A$2:I$331,3,FALSE),"")</f>
        <v/>
      </c>
      <c r="E1823" s="5"/>
      <c r="F1823" s="27" t="str">
        <f>IFERROR(VLOOKUP(E1823,vlookup!D$2:E$331,2,FALSE),"")</f>
        <v/>
      </c>
      <c r="G1823" s="5"/>
      <c r="H1823" s="27" t="str">
        <f t="shared" si="282"/>
        <v/>
      </c>
      <c r="I1823" s="27" t="str">
        <f>IFERROR(VLOOKUP(H1823,vlookup!G$2:I$331,2,FALSE),"")</f>
        <v/>
      </c>
      <c r="J1823" s="27" t="str">
        <f>IFERROR(VLOOKUP(H1823,vlookup!G$2:I$331,3,FALSE),"")</f>
        <v/>
      </c>
      <c r="K1823" s="5"/>
      <c r="L1823" s="6"/>
      <c r="M1823" s="6"/>
      <c r="N1823" s="6"/>
      <c r="O1823" s="6"/>
      <c r="P1823" s="6"/>
      <c r="Q1823" s="14" t="str">
        <f t="shared" si="283"/>
        <v/>
      </c>
      <c r="R1823" s="5"/>
      <c r="S1823" s="6"/>
      <c r="T1823" s="6"/>
      <c r="U1823" s="5"/>
      <c r="V1823" s="45">
        <f t="shared" si="284"/>
        <v>0</v>
      </c>
      <c r="W1823" s="45">
        <f t="shared" si="285"/>
        <v>0</v>
      </c>
      <c r="X1823" s="45" t="e">
        <f t="shared" si="286"/>
        <v>#VALUE!</v>
      </c>
      <c r="Y1823" s="45">
        <f>IFERROR(VALUE(V1823),VLOOKUP(V1823,DayReplace[],2,0))</f>
        <v>0</v>
      </c>
      <c r="Z1823" s="45">
        <f>IF(V1823=0,1,
IF(OR(AND(COUNTIF(Table12[Normal and Leap Years],X1823),AA1823=3,Y1823=30),
AND(COUNTIF(Table9[MM Year],X1823),COUNTIF(Table13[Always 29-Day Months],AA1823),Y1823=30)),Y1823
-1,Y1823))</f>
        <v>1</v>
      </c>
      <c r="AA1823" s="45">
        <f>IFERROR(VALUE(W1823),VLOOKUP(W1823,MonthReplace[],2,0))</f>
        <v>0</v>
      </c>
      <c r="AB1823" s="45" t="e">
        <f>IF(COUNTIF(Table9[MM Year],X1823),VLOOKUP(AA1823,MonthSerial[],VLOOKUP(X1823,Table9[],3,0)+2,0),DATE(X1823,AA1823,0)-AC1823)</f>
        <v>#VALUE!</v>
      </c>
      <c r="AC1823" s="45" t="e">
        <f>IF(COUNTIF(Table9[MM Year],X1823),
VLOOKUP(X1823,Table9[],5,0),
DATE(X1823,1,0))</f>
        <v>#VALUE!</v>
      </c>
      <c r="AD1823" s="46" t="e">
        <f>IF(AA1823=0,DATE(YEAR(AC1823+1),7,16),
IF(V1823=0,IF(COUNTIF(Table9[MM Year],X1823),AC1823+AB1823+Z1823+15-DAY(AC1823+AB1823+Z1823+15)+16,AC1823+AB1823+Z1823-DAY(AC1823+AB1823+Z1823)+16),
IF(COUNTIF(Table9[MM Year],X1823),
IF(AC1823+AB1823+Z1823&lt;VLOOKUP(X1823,Table9[],7,0),AC1823
+AB1823+Z1823+VLOOKUP(X1823,Table9[],4,0),AC1823+AB1823+Z1823),AC1823
+AB1823+Z1823)))</f>
        <v>#VALUE!</v>
      </c>
      <c r="AE1823" s="42"/>
      <c r="AF1823" s="15" t="str">
        <f>IFERROR(IF(COUNTIF(Table9[MM Year],X1823),
IF(AD1823&lt;VLOOKUP(X1823,Table9[],7,0),AD1823
+VLOOKUP(X1823,Table9[],4,0),AD1823),AD1823
),"")</f>
        <v/>
      </c>
      <c r="AG1823" s="5"/>
      <c r="AH1823" s="5"/>
      <c r="AI1823" s="5"/>
      <c r="AJ1823" s="6"/>
      <c r="AK1823" s="6"/>
      <c r="AL1823" s="12" t="str">
        <f t="shared" si="287"/>
        <v/>
      </c>
      <c r="AM1823" s="5"/>
      <c r="AN1823" s="27" t="str">
        <f t="shared" si="288"/>
        <v/>
      </c>
      <c r="AO1823" s="5"/>
      <c r="AP1823" s="5"/>
      <c r="AQ1823" s="6"/>
      <c r="AR1823" s="12" t="str">
        <f t="shared" si="289"/>
        <v/>
      </c>
      <c r="AS1823" s="6"/>
      <c r="AT1823" s="5"/>
      <c r="AU1823" s="53"/>
      <c r="AV1823" s="53"/>
      <c r="AW1823" s="54"/>
      <c r="AX1823" s="15" t="str">
        <f t="shared" si="290"/>
        <v/>
      </c>
      <c r="AY1823" s="5"/>
      <c r="AZ1823" s="27" t="str">
        <f>IFERROR(VLOOKUP(AY1823,vlookup!A$2:I$331,2,FALSE),"")</f>
        <v/>
      </c>
      <c r="BA1823" s="27" t="str">
        <f>IFERROR(VLOOKUP(AY1823,vlookup!A$2:I$331,3,FALSE),"")</f>
        <v/>
      </c>
      <c r="BB1823" s="5"/>
      <c r="BC1823" s="27" t="str">
        <f>IFERROR(VLOOKUP(BB1823,vlookup!D$2:E$331,2,FALSE),"")</f>
        <v/>
      </c>
      <c r="BD1823" s="5"/>
      <c r="BE1823" s="27" t="str">
        <f t="shared" si="291"/>
        <v/>
      </c>
      <c r="BF1823" s="27" t="str">
        <f>IFERROR(VLOOKUP(BE1823,vlookup!G$2:I$331,2,FALSE),"")</f>
        <v/>
      </c>
      <c r="BG1823" s="27" t="str">
        <f>IFERROR(VLOOKUP(BE1823,vlookup!G$2:I$331,3,FALSE),"")</f>
        <v/>
      </c>
      <c r="BH1823" s="5"/>
      <c r="BI1823" s="6"/>
      <c r="BJ1823" s="6"/>
      <c r="BK1823" s="6"/>
      <c r="BL1823" s="6"/>
    </row>
    <row r="1824" spans="1:64">
      <c r="A1824" s="4"/>
      <c r="B1824" s="5"/>
      <c r="C1824" s="27" t="str">
        <f>IFERROR(VLOOKUP(B1824,vlookup!A$2:I$331,2,FALSE),"")</f>
        <v/>
      </c>
      <c r="D1824" s="27" t="str">
        <f>IFERROR(VLOOKUP(B1824,vlookup!A$2:I$331,3,FALSE),"")</f>
        <v/>
      </c>
      <c r="E1824" s="5"/>
      <c r="F1824" s="27" t="str">
        <f>IFERROR(VLOOKUP(E1824,vlookup!D$2:E$331,2,FALSE),"")</f>
        <v/>
      </c>
      <c r="G1824" s="5"/>
      <c r="H1824" s="27" t="str">
        <f t="shared" si="282"/>
        <v/>
      </c>
      <c r="I1824" s="27" t="str">
        <f>IFERROR(VLOOKUP(H1824,vlookup!G$2:I$331,2,FALSE),"")</f>
        <v/>
      </c>
      <c r="J1824" s="27" t="str">
        <f>IFERROR(VLOOKUP(H1824,vlookup!G$2:I$331,3,FALSE),"")</f>
        <v/>
      </c>
      <c r="K1824" s="5"/>
      <c r="L1824" s="6"/>
      <c r="M1824" s="6"/>
      <c r="N1824" s="6"/>
      <c r="O1824" s="6"/>
      <c r="P1824" s="6"/>
      <c r="Q1824" s="14" t="str">
        <f t="shared" si="283"/>
        <v/>
      </c>
      <c r="R1824" s="5"/>
      <c r="S1824" s="6"/>
      <c r="T1824" s="6"/>
      <c r="U1824" s="5"/>
      <c r="V1824" s="45">
        <f t="shared" si="284"/>
        <v>0</v>
      </c>
      <c r="W1824" s="45">
        <f t="shared" si="285"/>
        <v>0</v>
      </c>
      <c r="X1824" s="45" t="e">
        <f t="shared" si="286"/>
        <v>#VALUE!</v>
      </c>
      <c r="Y1824" s="45">
        <f>IFERROR(VALUE(V1824),VLOOKUP(V1824,DayReplace[],2,0))</f>
        <v>0</v>
      </c>
      <c r="Z1824" s="45">
        <f>IF(V1824=0,1,
IF(OR(AND(COUNTIF(Table12[Normal and Leap Years],X1824),AA1824=3,Y1824=30),
AND(COUNTIF(Table9[MM Year],X1824),COUNTIF(Table13[Always 29-Day Months],AA1824),Y1824=30)),Y1824
-1,Y1824))</f>
        <v>1</v>
      </c>
      <c r="AA1824" s="45">
        <f>IFERROR(VALUE(W1824),VLOOKUP(W1824,MonthReplace[],2,0))</f>
        <v>0</v>
      </c>
      <c r="AB1824" s="45" t="e">
        <f>IF(COUNTIF(Table9[MM Year],X1824),VLOOKUP(AA1824,MonthSerial[],VLOOKUP(X1824,Table9[],3,0)+2,0),DATE(X1824,AA1824,0)-AC1824)</f>
        <v>#VALUE!</v>
      </c>
      <c r="AC1824" s="45" t="e">
        <f>IF(COUNTIF(Table9[MM Year],X1824),
VLOOKUP(X1824,Table9[],5,0),
DATE(X1824,1,0))</f>
        <v>#VALUE!</v>
      </c>
      <c r="AD1824" s="46" t="e">
        <f>IF(AA1824=0,DATE(YEAR(AC1824+1),7,16),
IF(V1824=0,IF(COUNTIF(Table9[MM Year],X1824),AC1824+AB1824+Z1824+15-DAY(AC1824+AB1824+Z1824+15)+16,AC1824+AB1824+Z1824-DAY(AC1824+AB1824+Z1824)+16),
IF(COUNTIF(Table9[MM Year],X1824),
IF(AC1824+AB1824+Z1824&lt;VLOOKUP(X1824,Table9[],7,0),AC1824
+AB1824+Z1824+VLOOKUP(X1824,Table9[],4,0),AC1824+AB1824+Z1824),AC1824
+AB1824+Z1824)))</f>
        <v>#VALUE!</v>
      </c>
      <c r="AE1824" s="42"/>
      <c r="AF1824" s="15" t="str">
        <f>IFERROR(IF(COUNTIF(Table9[MM Year],X1824),
IF(AD1824&lt;VLOOKUP(X1824,Table9[],7,0),AD1824
+VLOOKUP(X1824,Table9[],4,0),AD1824),AD1824
),"")</f>
        <v/>
      </c>
      <c r="AG1824" s="5"/>
      <c r="AH1824" s="5"/>
      <c r="AI1824" s="5"/>
      <c r="AJ1824" s="6"/>
      <c r="AK1824" s="6"/>
      <c r="AL1824" s="12" t="str">
        <f t="shared" si="287"/>
        <v/>
      </c>
      <c r="AM1824" s="5"/>
      <c r="AN1824" s="27" t="str">
        <f t="shared" si="288"/>
        <v/>
      </c>
      <c r="AO1824" s="5"/>
      <c r="AP1824" s="5"/>
      <c r="AQ1824" s="6"/>
      <c r="AR1824" s="12" t="str">
        <f t="shared" si="289"/>
        <v/>
      </c>
      <c r="AS1824" s="6"/>
      <c r="AT1824" s="5"/>
      <c r="AU1824" s="53"/>
      <c r="AV1824" s="53"/>
      <c r="AW1824" s="54"/>
      <c r="AX1824" s="15" t="str">
        <f t="shared" si="290"/>
        <v/>
      </c>
      <c r="AY1824" s="5"/>
      <c r="AZ1824" s="27" t="str">
        <f>IFERROR(VLOOKUP(AY1824,vlookup!A$2:I$331,2,FALSE),"")</f>
        <v/>
      </c>
      <c r="BA1824" s="27" t="str">
        <f>IFERROR(VLOOKUP(AY1824,vlookup!A$2:I$331,3,FALSE),"")</f>
        <v/>
      </c>
      <c r="BB1824" s="5"/>
      <c r="BC1824" s="27" t="str">
        <f>IFERROR(VLOOKUP(BB1824,vlookup!D$2:E$331,2,FALSE),"")</f>
        <v/>
      </c>
      <c r="BD1824" s="5"/>
      <c r="BE1824" s="27" t="str">
        <f t="shared" si="291"/>
        <v/>
      </c>
      <c r="BF1824" s="27" t="str">
        <f>IFERROR(VLOOKUP(BE1824,vlookup!G$2:I$331,2,FALSE),"")</f>
        <v/>
      </c>
      <c r="BG1824" s="27" t="str">
        <f>IFERROR(VLOOKUP(BE1824,vlookup!G$2:I$331,3,FALSE),"")</f>
        <v/>
      </c>
      <c r="BH1824" s="5"/>
      <c r="BI1824" s="6"/>
      <c r="BJ1824" s="6"/>
      <c r="BK1824" s="6"/>
      <c r="BL1824" s="6"/>
    </row>
    <row r="1825" spans="1:64">
      <c r="A1825" s="4"/>
      <c r="B1825" s="5"/>
      <c r="C1825" s="27" t="str">
        <f>IFERROR(VLOOKUP(B1825,vlookup!A$2:I$331,2,FALSE),"")</f>
        <v/>
      </c>
      <c r="D1825" s="27" t="str">
        <f>IFERROR(VLOOKUP(B1825,vlookup!A$2:I$331,3,FALSE),"")</f>
        <v/>
      </c>
      <c r="E1825" s="5"/>
      <c r="F1825" s="27" t="str">
        <f>IFERROR(VLOOKUP(E1825,vlookup!D$2:E$331,2,FALSE),"")</f>
        <v/>
      </c>
      <c r="G1825" s="5"/>
      <c r="H1825" s="27" t="str">
        <f t="shared" si="282"/>
        <v/>
      </c>
      <c r="I1825" s="27" t="str">
        <f>IFERROR(VLOOKUP(H1825,vlookup!G$2:I$331,2,FALSE),"")</f>
        <v/>
      </c>
      <c r="J1825" s="27" t="str">
        <f>IFERROR(VLOOKUP(H1825,vlookup!G$2:I$331,3,FALSE),"")</f>
        <v/>
      </c>
      <c r="K1825" s="5"/>
      <c r="L1825" s="6"/>
      <c r="M1825" s="6"/>
      <c r="N1825" s="6"/>
      <c r="O1825" s="6"/>
      <c r="P1825" s="6"/>
      <c r="Q1825" s="14" t="str">
        <f t="shared" si="283"/>
        <v/>
      </c>
      <c r="R1825" s="5"/>
      <c r="S1825" s="6"/>
      <c r="T1825" s="6"/>
      <c r="U1825" s="5"/>
      <c r="V1825" s="45">
        <f t="shared" si="284"/>
        <v>0</v>
      </c>
      <c r="W1825" s="45">
        <f t="shared" si="285"/>
        <v>0</v>
      </c>
      <c r="X1825" s="45" t="e">
        <f t="shared" si="286"/>
        <v>#VALUE!</v>
      </c>
      <c r="Y1825" s="45">
        <f>IFERROR(VALUE(V1825),VLOOKUP(V1825,DayReplace[],2,0))</f>
        <v>0</v>
      </c>
      <c r="Z1825" s="45">
        <f>IF(V1825=0,1,
IF(OR(AND(COUNTIF(Table12[Normal and Leap Years],X1825),AA1825=3,Y1825=30),
AND(COUNTIF(Table9[MM Year],X1825),COUNTIF(Table13[Always 29-Day Months],AA1825),Y1825=30)),Y1825
-1,Y1825))</f>
        <v>1</v>
      </c>
      <c r="AA1825" s="45">
        <f>IFERROR(VALUE(W1825),VLOOKUP(W1825,MonthReplace[],2,0))</f>
        <v>0</v>
      </c>
      <c r="AB1825" s="45" t="e">
        <f>IF(COUNTIF(Table9[MM Year],X1825),VLOOKUP(AA1825,MonthSerial[],VLOOKUP(X1825,Table9[],3,0)+2,0),DATE(X1825,AA1825,0)-AC1825)</f>
        <v>#VALUE!</v>
      </c>
      <c r="AC1825" s="45" t="e">
        <f>IF(COUNTIF(Table9[MM Year],X1825),
VLOOKUP(X1825,Table9[],5,0),
DATE(X1825,1,0))</f>
        <v>#VALUE!</v>
      </c>
      <c r="AD1825" s="46" t="e">
        <f>IF(AA1825=0,DATE(YEAR(AC1825+1),7,16),
IF(V1825=0,IF(COUNTIF(Table9[MM Year],X1825),AC1825+AB1825+Z1825+15-DAY(AC1825+AB1825+Z1825+15)+16,AC1825+AB1825+Z1825-DAY(AC1825+AB1825+Z1825)+16),
IF(COUNTIF(Table9[MM Year],X1825),
IF(AC1825+AB1825+Z1825&lt;VLOOKUP(X1825,Table9[],7,0),AC1825
+AB1825+Z1825+VLOOKUP(X1825,Table9[],4,0),AC1825+AB1825+Z1825),AC1825
+AB1825+Z1825)))</f>
        <v>#VALUE!</v>
      </c>
      <c r="AE1825" s="42"/>
      <c r="AF1825" s="15" t="str">
        <f>IFERROR(IF(COUNTIF(Table9[MM Year],X1825),
IF(AD1825&lt;VLOOKUP(X1825,Table9[],7,0),AD1825
+VLOOKUP(X1825,Table9[],4,0),AD1825),AD1825
),"")</f>
        <v/>
      </c>
      <c r="AG1825" s="5"/>
      <c r="AH1825" s="5"/>
      <c r="AI1825" s="5"/>
      <c r="AJ1825" s="6"/>
      <c r="AK1825" s="6"/>
      <c r="AL1825" s="12" t="str">
        <f t="shared" si="287"/>
        <v/>
      </c>
      <c r="AM1825" s="5"/>
      <c r="AN1825" s="27" t="str">
        <f t="shared" si="288"/>
        <v/>
      </c>
      <c r="AO1825" s="5"/>
      <c r="AP1825" s="5"/>
      <c r="AQ1825" s="6"/>
      <c r="AR1825" s="12" t="str">
        <f t="shared" si="289"/>
        <v/>
      </c>
      <c r="AS1825" s="6"/>
      <c r="AT1825" s="5"/>
      <c r="AU1825" s="53"/>
      <c r="AV1825" s="53"/>
      <c r="AW1825" s="54"/>
      <c r="AX1825" s="15" t="str">
        <f t="shared" si="290"/>
        <v/>
      </c>
      <c r="AY1825" s="5"/>
      <c r="AZ1825" s="27" t="str">
        <f>IFERROR(VLOOKUP(AY1825,vlookup!A$2:I$331,2,FALSE),"")</f>
        <v/>
      </c>
      <c r="BA1825" s="27" t="str">
        <f>IFERROR(VLOOKUP(AY1825,vlookup!A$2:I$331,3,FALSE),"")</f>
        <v/>
      </c>
      <c r="BB1825" s="5"/>
      <c r="BC1825" s="27" t="str">
        <f>IFERROR(VLOOKUP(BB1825,vlookup!D$2:E$331,2,FALSE),"")</f>
        <v/>
      </c>
      <c r="BD1825" s="5"/>
      <c r="BE1825" s="27" t="str">
        <f t="shared" si="291"/>
        <v/>
      </c>
      <c r="BF1825" s="27" t="str">
        <f>IFERROR(VLOOKUP(BE1825,vlookup!G$2:I$331,2,FALSE),"")</f>
        <v/>
      </c>
      <c r="BG1825" s="27" t="str">
        <f>IFERROR(VLOOKUP(BE1825,vlookup!G$2:I$331,3,FALSE),"")</f>
        <v/>
      </c>
      <c r="BH1825" s="5"/>
      <c r="BI1825" s="6"/>
      <c r="BJ1825" s="6"/>
      <c r="BK1825" s="6"/>
      <c r="BL1825" s="6"/>
    </row>
    <row r="1826" spans="1:64">
      <c r="A1826" s="4"/>
      <c r="B1826" s="5"/>
      <c r="C1826" s="27" t="str">
        <f>IFERROR(VLOOKUP(B1826,vlookup!A$2:I$331,2,FALSE),"")</f>
        <v/>
      </c>
      <c r="D1826" s="27" t="str">
        <f>IFERROR(VLOOKUP(B1826,vlookup!A$2:I$331,3,FALSE),"")</f>
        <v/>
      </c>
      <c r="E1826" s="5"/>
      <c r="F1826" s="27" t="str">
        <f>IFERROR(VLOOKUP(E1826,vlookup!D$2:E$331,2,FALSE),"")</f>
        <v/>
      </c>
      <c r="G1826" s="5"/>
      <c r="H1826" s="27" t="str">
        <f t="shared" si="282"/>
        <v/>
      </c>
      <c r="I1826" s="27" t="str">
        <f>IFERROR(VLOOKUP(H1826,vlookup!G$2:I$331,2,FALSE),"")</f>
        <v/>
      </c>
      <c r="J1826" s="27" t="str">
        <f>IFERROR(VLOOKUP(H1826,vlookup!G$2:I$331,3,FALSE),"")</f>
        <v/>
      </c>
      <c r="K1826" s="5"/>
      <c r="L1826" s="6"/>
      <c r="M1826" s="6"/>
      <c r="N1826" s="6"/>
      <c r="O1826" s="6"/>
      <c r="P1826" s="6"/>
      <c r="Q1826" s="14" t="str">
        <f t="shared" si="283"/>
        <v/>
      </c>
      <c r="R1826" s="5"/>
      <c r="S1826" s="6"/>
      <c r="T1826" s="6"/>
      <c r="U1826" s="5"/>
      <c r="V1826" s="45">
        <f t="shared" si="284"/>
        <v>0</v>
      </c>
      <c r="W1826" s="45">
        <f t="shared" si="285"/>
        <v>0</v>
      </c>
      <c r="X1826" s="45" t="e">
        <f t="shared" si="286"/>
        <v>#VALUE!</v>
      </c>
      <c r="Y1826" s="45">
        <f>IFERROR(VALUE(V1826),VLOOKUP(V1826,DayReplace[],2,0))</f>
        <v>0</v>
      </c>
      <c r="Z1826" s="45">
        <f>IF(V1826=0,1,
IF(OR(AND(COUNTIF(Table12[Normal and Leap Years],X1826),AA1826=3,Y1826=30),
AND(COUNTIF(Table9[MM Year],X1826),COUNTIF(Table13[Always 29-Day Months],AA1826),Y1826=30)),Y1826
-1,Y1826))</f>
        <v>1</v>
      </c>
      <c r="AA1826" s="45">
        <f>IFERROR(VALUE(W1826),VLOOKUP(W1826,MonthReplace[],2,0))</f>
        <v>0</v>
      </c>
      <c r="AB1826" s="45" t="e">
        <f>IF(COUNTIF(Table9[MM Year],X1826),VLOOKUP(AA1826,MonthSerial[],VLOOKUP(X1826,Table9[],3,0)+2,0),DATE(X1826,AA1826,0)-AC1826)</f>
        <v>#VALUE!</v>
      </c>
      <c r="AC1826" s="45" t="e">
        <f>IF(COUNTIF(Table9[MM Year],X1826),
VLOOKUP(X1826,Table9[],5,0),
DATE(X1826,1,0))</f>
        <v>#VALUE!</v>
      </c>
      <c r="AD1826" s="46" t="e">
        <f>IF(AA1826=0,DATE(YEAR(AC1826+1),7,16),
IF(V1826=0,IF(COUNTIF(Table9[MM Year],X1826),AC1826+AB1826+Z1826+15-DAY(AC1826+AB1826+Z1826+15)+16,AC1826+AB1826+Z1826-DAY(AC1826+AB1826+Z1826)+16),
IF(COUNTIF(Table9[MM Year],X1826),
IF(AC1826+AB1826+Z1826&lt;VLOOKUP(X1826,Table9[],7,0),AC1826
+AB1826+Z1826+VLOOKUP(X1826,Table9[],4,0),AC1826+AB1826+Z1826),AC1826
+AB1826+Z1826)))</f>
        <v>#VALUE!</v>
      </c>
      <c r="AE1826" s="42"/>
      <c r="AF1826" s="15" t="str">
        <f>IFERROR(IF(COUNTIF(Table9[MM Year],X1826),
IF(AD1826&lt;VLOOKUP(X1826,Table9[],7,0),AD1826
+VLOOKUP(X1826,Table9[],4,0),AD1826),AD1826
),"")</f>
        <v/>
      </c>
      <c r="AG1826" s="5"/>
      <c r="AH1826" s="5"/>
      <c r="AI1826" s="5"/>
      <c r="AJ1826" s="6"/>
      <c r="AK1826" s="6"/>
      <c r="AL1826" s="12" t="str">
        <f t="shared" si="287"/>
        <v/>
      </c>
      <c r="AM1826" s="5"/>
      <c r="AN1826" s="27" t="str">
        <f t="shared" si="288"/>
        <v/>
      </c>
      <c r="AO1826" s="5"/>
      <c r="AP1826" s="5"/>
      <c r="AQ1826" s="6"/>
      <c r="AR1826" s="12" t="str">
        <f t="shared" si="289"/>
        <v/>
      </c>
      <c r="AS1826" s="6"/>
      <c r="AT1826" s="5"/>
      <c r="AU1826" s="53"/>
      <c r="AV1826" s="53"/>
      <c r="AW1826" s="54"/>
      <c r="AX1826" s="15" t="str">
        <f t="shared" si="290"/>
        <v/>
      </c>
      <c r="AY1826" s="5"/>
      <c r="AZ1826" s="27" t="str">
        <f>IFERROR(VLOOKUP(AY1826,vlookup!A$2:I$331,2,FALSE),"")</f>
        <v/>
      </c>
      <c r="BA1826" s="27" t="str">
        <f>IFERROR(VLOOKUP(AY1826,vlookup!A$2:I$331,3,FALSE),"")</f>
        <v/>
      </c>
      <c r="BB1826" s="5"/>
      <c r="BC1826" s="27" t="str">
        <f>IFERROR(VLOOKUP(BB1826,vlookup!D$2:E$331,2,FALSE),"")</f>
        <v/>
      </c>
      <c r="BD1826" s="5"/>
      <c r="BE1826" s="27" t="str">
        <f t="shared" si="291"/>
        <v/>
      </c>
      <c r="BF1826" s="27" t="str">
        <f>IFERROR(VLOOKUP(BE1826,vlookup!G$2:I$331,2,FALSE),"")</f>
        <v/>
      </c>
      <c r="BG1826" s="27" t="str">
        <f>IFERROR(VLOOKUP(BE1826,vlookup!G$2:I$331,3,FALSE),"")</f>
        <v/>
      </c>
      <c r="BH1826" s="5"/>
      <c r="BI1826" s="6"/>
      <c r="BJ1826" s="6"/>
      <c r="BK1826" s="6"/>
      <c r="BL1826" s="6"/>
    </row>
    <row r="1827" spans="1:64">
      <c r="A1827" s="4"/>
      <c r="B1827" s="5"/>
      <c r="C1827" s="27" t="str">
        <f>IFERROR(VLOOKUP(B1827,vlookup!A$2:I$331,2,FALSE),"")</f>
        <v/>
      </c>
      <c r="D1827" s="27" t="str">
        <f>IFERROR(VLOOKUP(B1827,vlookup!A$2:I$331,3,FALSE),"")</f>
        <v/>
      </c>
      <c r="E1827" s="5"/>
      <c r="F1827" s="27" t="str">
        <f>IFERROR(VLOOKUP(E1827,vlookup!D$2:E$331,2,FALSE),"")</f>
        <v/>
      </c>
      <c r="G1827" s="5"/>
      <c r="H1827" s="27" t="str">
        <f t="shared" si="282"/>
        <v/>
      </c>
      <c r="I1827" s="27" t="str">
        <f>IFERROR(VLOOKUP(H1827,vlookup!G$2:I$331,2,FALSE),"")</f>
        <v/>
      </c>
      <c r="J1827" s="27" t="str">
        <f>IFERROR(VLOOKUP(H1827,vlookup!G$2:I$331,3,FALSE),"")</f>
        <v/>
      </c>
      <c r="K1827" s="5"/>
      <c r="L1827" s="6"/>
      <c r="M1827" s="6"/>
      <c r="N1827" s="6"/>
      <c r="O1827" s="6"/>
      <c r="P1827" s="6"/>
      <c r="Q1827" s="14" t="str">
        <f t="shared" si="283"/>
        <v/>
      </c>
      <c r="R1827" s="5"/>
      <c r="S1827" s="6"/>
      <c r="T1827" s="6"/>
      <c r="U1827" s="5"/>
      <c r="V1827" s="45">
        <f t="shared" si="284"/>
        <v>0</v>
      </c>
      <c r="W1827" s="45">
        <f t="shared" si="285"/>
        <v>0</v>
      </c>
      <c r="X1827" s="45" t="e">
        <f t="shared" si="286"/>
        <v>#VALUE!</v>
      </c>
      <c r="Y1827" s="45">
        <f>IFERROR(VALUE(V1827),VLOOKUP(V1827,DayReplace[],2,0))</f>
        <v>0</v>
      </c>
      <c r="Z1827" s="45">
        <f>IF(V1827=0,1,
IF(OR(AND(COUNTIF(Table12[Normal and Leap Years],X1827),AA1827=3,Y1827=30),
AND(COUNTIF(Table9[MM Year],X1827),COUNTIF(Table13[Always 29-Day Months],AA1827),Y1827=30)),Y1827
-1,Y1827))</f>
        <v>1</v>
      </c>
      <c r="AA1827" s="45">
        <f>IFERROR(VALUE(W1827),VLOOKUP(W1827,MonthReplace[],2,0))</f>
        <v>0</v>
      </c>
      <c r="AB1827" s="45" t="e">
        <f>IF(COUNTIF(Table9[MM Year],X1827),VLOOKUP(AA1827,MonthSerial[],VLOOKUP(X1827,Table9[],3,0)+2,0),DATE(X1827,AA1827,0)-AC1827)</f>
        <v>#VALUE!</v>
      </c>
      <c r="AC1827" s="45" t="e">
        <f>IF(COUNTIF(Table9[MM Year],X1827),
VLOOKUP(X1827,Table9[],5,0),
DATE(X1827,1,0))</f>
        <v>#VALUE!</v>
      </c>
      <c r="AD1827" s="46" t="e">
        <f>IF(AA1827=0,DATE(YEAR(AC1827+1),7,16),
IF(V1827=0,IF(COUNTIF(Table9[MM Year],X1827),AC1827+AB1827+Z1827+15-DAY(AC1827+AB1827+Z1827+15)+16,AC1827+AB1827+Z1827-DAY(AC1827+AB1827+Z1827)+16),
IF(COUNTIF(Table9[MM Year],X1827),
IF(AC1827+AB1827+Z1827&lt;VLOOKUP(X1827,Table9[],7,0),AC1827
+AB1827+Z1827+VLOOKUP(X1827,Table9[],4,0),AC1827+AB1827+Z1827),AC1827
+AB1827+Z1827)))</f>
        <v>#VALUE!</v>
      </c>
      <c r="AE1827" s="42"/>
      <c r="AF1827" s="15" t="str">
        <f>IFERROR(IF(COUNTIF(Table9[MM Year],X1827),
IF(AD1827&lt;VLOOKUP(X1827,Table9[],7,0),AD1827
+VLOOKUP(X1827,Table9[],4,0),AD1827),AD1827
),"")</f>
        <v/>
      </c>
      <c r="AG1827" s="5"/>
      <c r="AH1827" s="5"/>
      <c r="AI1827" s="5"/>
      <c r="AJ1827" s="6"/>
      <c r="AK1827" s="6"/>
      <c r="AL1827" s="12" t="str">
        <f t="shared" si="287"/>
        <v/>
      </c>
      <c r="AM1827" s="5"/>
      <c r="AN1827" s="27" t="str">
        <f t="shared" si="288"/>
        <v/>
      </c>
      <c r="AO1827" s="5"/>
      <c r="AP1827" s="5"/>
      <c r="AQ1827" s="6"/>
      <c r="AR1827" s="12" t="str">
        <f t="shared" si="289"/>
        <v/>
      </c>
      <c r="AS1827" s="6"/>
      <c r="AT1827" s="5"/>
      <c r="AU1827" s="53"/>
      <c r="AV1827" s="53"/>
      <c r="AW1827" s="54"/>
      <c r="AX1827" s="15" t="str">
        <f t="shared" si="290"/>
        <v/>
      </c>
      <c r="AY1827" s="5"/>
      <c r="AZ1827" s="27" t="str">
        <f>IFERROR(VLOOKUP(AY1827,vlookup!A$2:I$331,2,FALSE),"")</f>
        <v/>
      </c>
      <c r="BA1827" s="27" t="str">
        <f>IFERROR(VLOOKUP(AY1827,vlookup!A$2:I$331,3,FALSE),"")</f>
        <v/>
      </c>
      <c r="BB1827" s="5"/>
      <c r="BC1827" s="27" t="str">
        <f>IFERROR(VLOOKUP(BB1827,vlookup!D$2:E$331,2,FALSE),"")</f>
        <v/>
      </c>
      <c r="BD1827" s="5"/>
      <c r="BE1827" s="27" t="str">
        <f t="shared" si="291"/>
        <v/>
      </c>
      <c r="BF1827" s="27" t="str">
        <f>IFERROR(VLOOKUP(BE1827,vlookup!G$2:I$331,2,FALSE),"")</f>
        <v/>
      </c>
      <c r="BG1827" s="27" t="str">
        <f>IFERROR(VLOOKUP(BE1827,vlookup!G$2:I$331,3,FALSE),"")</f>
        <v/>
      </c>
      <c r="BH1827" s="5"/>
      <c r="BI1827" s="6"/>
      <c r="BJ1827" s="6"/>
      <c r="BK1827" s="6"/>
      <c r="BL1827" s="6"/>
    </row>
    <row r="1828" spans="1:64">
      <c r="A1828" s="4"/>
      <c r="B1828" s="5"/>
      <c r="C1828" s="27" t="str">
        <f>IFERROR(VLOOKUP(B1828,vlookup!A$2:I$331,2,FALSE),"")</f>
        <v/>
      </c>
      <c r="D1828" s="27" t="str">
        <f>IFERROR(VLOOKUP(B1828,vlookup!A$2:I$331,3,FALSE),"")</f>
        <v/>
      </c>
      <c r="E1828" s="5"/>
      <c r="F1828" s="27" t="str">
        <f>IFERROR(VLOOKUP(E1828,vlookup!D$2:E$331,2,FALSE),"")</f>
        <v/>
      </c>
      <c r="G1828" s="5"/>
      <c r="H1828" s="27" t="str">
        <f t="shared" si="282"/>
        <v/>
      </c>
      <c r="I1828" s="27" t="str">
        <f>IFERROR(VLOOKUP(H1828,vlookup!G$2:I$331,2,FALSE),"")</f>
        <v/>
      </c>
      <c r="J1828" s="27" t="str">
        <f>IFERROR(VLOOKUP(H1828,vlookup!G$2:I$331,3,FALSE),"")</f>
        <v/>
      </c>
      <c r="K1828" s="5"/>
      <c r="L1828" s="6"/>
      <c r="M1828" s="6"/>
      <c r="N1828" s="6"/>
      <c r="O1828" s="6"/>
      <c r="P1828" s="6"/>
      <c r="Q1828" s="14" t="str">
        <f t="shared" si="283"/>
        <v/>
      </c>
      <c r="R1828" s="5"/>
      <c r="S1828" s="6"/>
      <c r="T1828" s="6"/>
      <c r="U1828" s="5"/>
      <c r="V1828" s="45">
        <f t="shared" si="284"/>
        <v>0</v>
      </c>
      <c r="W1828" s="45">
        <f t="shared" si="285"/>
        <v>0</v>
      </c>
      <c r="X1828" s="45" t="e">
        <f t="shared" si="286"/>
        <v>#VALUE!</v>
      </c>
      <c r="Y1828" s="45">
        <f>IFERROR(VALUE(V1828),VLOOKUP(V1828,DayReplace[],2,0))</f>
        <v>0</v>
      </c>
      <c r="Z1828" s="45">
        <f>IF(V1828=0,1,
IF(OR(AND(COUNTIF(Table12[Normal and Leap Years],X1828),AA1828=3,Y1828=30),
AND(COUNTIF(Table9[MM Year],X1828),COUNTIF(Table13[Always 29-Day Months],AA1828),Y1828=30)),Y1828
-1,Y1828))</f>
        <v>1</v>
      </c>
      <c r="AA1828" s="45">
        <f>IFERROR(VALUE(W1828),VLOOKUP(W1828,MonthReplace[],2,0))</f>
        <v>0</v>
      </c>
      <c r="AB1828" s="45" t="e">
        <f>IF(COUNTIF(Table9[MM Year],X1828),VLOOKUP(AA1828,MonthSerial[],VLOOKUP(X1828,Table9[],3,0)+2,0),DATE(X1828,AA1828,0)-AC1828)</f>
        <v>#VALUE!</v>
      </c>
      <c r="AC1828" s="45" t="e">
        <f>IF(COUNTIF(Table9[MM Year],X1828),
VLOOKUP(X1828,Table9[],5,0),
DATE(X1828,1,0))</f>
        <v>#VALUE!</v>
      </c>
      <c r="AD1828" s="46" t="e">
        <f>IF(AA1828=0,DATE(YEAR(AC1828+1),7,16),
IF(V1828=0,IF(COUNTIF(Table9[MM Year],X1828),AC1828+AB1828+Z1828+15-DAY(AC1828+AB1828+Z1828+15)+16,AC1828+AB1828+Z1828-DAY(AC1828+AB1828+Z1828)+16),
IF(COUNTIF(Table9[MM Year],X1828),
IF(AC1828+AB1828+Z1828&lt;VLOOKUP(X1828,Table9[],7,0),AC1828
+AB1828+Z1828+VLOOKUP(X1828,Table9[],4,0),AC1828+AB1828+Z1828),AC1828
+AB1828+Z1828)))</f>
        <v>#VALUE!</v>
      </c>
      <c r="AE1828" s="42"/>
      <c r="AF1828" s="15" t="str">
        <f>IFERROR(IF(COUNTIF(Table9[MM Year],X1828),
IF(AD1828&lt;VLOOKUP(X1828,Table9[],7,0),AD1828
+VLOOKUP(X1828,Table9[],4,0),AD1828),AD1828
),"")</f>
        <v/>
      </c>
      <c r="AG1828" s="5"/>
      <c r="AH1828" s="5"/>
      <c r="AI1828" s="5"/>
      <c r="AJ1828" s="6"/>
      <c r="AK1828" s="6"/>
      <c r="AL1828" s="12" t="str">
        <f t="shared" si="287"/>
        <v/>
      </c>
      <c r="AM1828" s="5"/>
      <c r="AN1828" s="27" t="str">
        <f t="shared" si="288"/>
        <v/>
      </c>
      <c r="AO1828" s="5"/>
      <c r="AP1828" s="5"/>
      <c r="AQ1828" s="6"/>
      <c r="AR1828" s="12" t="str">
        <f t="shared" si="289"/>
        <v/>
      </c>
      <c r="AS1828" s="6"/>
      <c r="AT1828" s="5"/>
      <c r="AU1828" s="53"/>
      <c r="AV1828" s="53"/>
      <c r="AW1828" s="54"/>
      <c r="AX1828" s="15" t="str">
        <f t="shared" si="290"/>
        <v/>
      </c>
      <c r="AY1828" s="5"/>
      <c r="AZ1828" s="27" t="str">
        <f>IFERROR(VLOOKUP(AY1828,vlookup!A$2:I$331,2,FALSE),"")</f>
        <v/>
      </c>
      <c r="BA1828" s="27" t="str">
        <f>IFERROR(VLOOKUP(AY1828,vlookup!A$2:I$331,3,FALSE),"")</f>
        <v/>
      </c>
      <c r="BB1828" s="5"/>
      <c r="BC1828" s="27" t="str">
        <f>IFERROR(VLOOKUP(BB1828,vlookup!D$2:E$331,2,FALSE),"")</f>
        <v/>
      </c>
      <c r="BD1828" s="5"/>
      <c r="BE1828" s="27" t="str">
        <f t="shared" si="291"/>
        <v/>
      </c>
      <c r="BF1828" s="27" t="str">
        <f>IFERROR(VLOOKUP(BE1828,vlookup!G$2:I$331,2,FALSE),"")</f>
        <v/>
      </c>
      <c r="BG1828" s="27" t="str">
        <f>IFERROR(VLOOKUP(BE1828,vlookup!G$2:I$331,3,FALSE),"")</f>
        <v/>
      </c>
      <c r="BH1828" s="5"/>
      <c r="BI1828" s="6"/>
      <c r="BJ1828" s="6"/>
      <c r="BK1828" s="6"/>
      <c r="BL1828" s="6"/>
    </row>
    <row r="1829" spans="1:64">
      <c r="A1829" s="4"/>
      <c r="B1829" s="5"/>
      <c r="C1829" s="27" t="str">
        <f>IFERROR(VLOOKUP(B1829,vlookup!A$2:I$331,2,FALSE),"")</f>
        <v/>
      </c>
      <c r="D1829" s="27" t="str">
        <f>IFERROR(VLOOKUP(B1829,vlookup!A$2:I$331,3,FALSE),"")</f>
        <v/>
      </c>
      <c r="E1829" s="5"/>
      <c r="F1829" s="27" t="str">
        <f>IFERROR(VLOOKUP(E1829,vlookup!D$2:E$331,2,FALSE),"")</f>
        <v/>
      </c>
      <c r="G1829" s="5"/>
      <c r="H1829" s="27" t="str">
        <f t="shared" si="282"/>
        <v/>
      </c>
      <c r="I1829" s="27" t="str">
        <f>IFERROR(VLOOKUP(H1829,vlookup!G$2:I$331,2,FALSE),"")</f>
        <v/>
      </c>
      <c r="J1829" s="27" t="str">
        <f>IFERROR(VLOOKUP(H1829,vlookup!G$2:I$331,3,FALSE),"")</f>
        <v/>
      </c>
      <c r="K1829" s="5"/>
      <c r="L1829" s="6"/>
      <c r="M1829" s="6"/>
      <c r="N1829" s="6"/>
      <c r="O1829" s="6"/>
      <c r="P1829" s="6"/>
      <c r="Q1829" s="14" t="str">
        <f t="shared" si="283"/>
        <v/>
      </c>
      <c r="R1829" s="5"/>
      <c r="S1829" s="6"/>
      <c r="T1829" s="6"/>
      <c r="U1829" s="5"/>
      <c r="V1829" s="45">
        <f t="shared" si="284"/>
        <v>0</v>
      </c>
      <c r="W1829" s="45">
        <f t="shared" si="285"/>
        <v>0</v>
      </c>
      <c r="X1829" s="45" t="e">
        <f t="shared" si="286"/>
        <v>#VALUE!</v>
      </c>
      <c r="Y1829" s="45">
        <f>IFERROR(VALUE(V1829),VLOOKUP(V1829,DayReplace[],2,0))</f>
        <v>0</v>
      </c>
      <c r="Z1829" s="45">
        <f>IF(V1829=0,1,
IF(OR(AND(COUNTIF(Table12[Normal and Leap Years],X1829),AA1829=3,Y1829=30),
AND(COUNTIF(Table9[MM Year],X1829),COUNTIF(Table13[Always 29-Day Months],AA1829),Y1829=30)),Y1829
-1,Y1829))</f>
        <v>1</v>
      </c>
      <c r="AA1829" s="45">
        <f>IFERROR(VALUE(W1829),VLOOKUP(W1829,MonthReplace[],2,0))</f>
        <v>0</v>
      </c>
      <c r="AB1829" s="45" t="e">
        <f>IF(COUNTIF(Table9[MM Year],X1829),VLOOKUP(AA1829,MonthSerial[],VLOOKUP(X1829,Table9[],3,0)+2,0),DATE(X1829,AA1829,0)-AC1829)</f>
        <v>#VALUE!</v>
      </c>
      <c r="AC1829" s="45" t="e">
        <f>IF(COUNTIF(Table9[MM Year],X1829),
VLOOKUP(X1829,Table9[],5,0),
DATE(X1829,1,0))</f>
        <v>#VALUE!</v>
      </c>
      <c r="AD1829" s="46" t="e">
        <f>IF(AA1829=0,DATE(YEAR(AC1829+1),7,16),
IF(V1829=0,IF(COUNTIF(Table9[MM Year],X1829),AC1829+AB1829+Z1829+15-DAY(AC1829+AB1829+Z1829+15)+16,AC1829+AB1829+Z1829-DAY(AC1829+AB1829+Z1829)+16),
IF(COUNTIF(Table9[MM Year],X1829),
IF(AC1829+AB1829+Z1829&lt;VLOOKUP(X1829,Table9[],7,0),AC1829
+AB1829+Z1829+VLOOKUP(X1829,Table9[],4,0),AC1829+AB1829+Z1829),AC1829
+AB1829+Z1829)))</f>
        <v>#VALUE!</v>
      </c>
      <c r="AE1829" s="42"/>
      <c r="AF1829" s="15" t="str">
        <f>IFERROR(IF(COUNTIF(Table9[MM Year],X1829),
IF(AD1829&lt;VLOOKUP(X1829,Table9[],7,0),AD1829
+VLOOKUP(X1829,Table9[],4,0),AD1829),AD1829
),"")</f>
        <v/>
      </c>
      <c r="AG1829" s="5"/>
      <c r="AH1829" s="5"/>
      <c r="AI1829" s="5"/>
      <c r="AJ1829" s="6"/>
      <c r="AK1829" s="6"/>
      <c r="AL1829" s="12" t="str">
        <f t="shared" si="287"/>
        <v/>
      </c>
      <c r="AM1829" s="5"/>
      <c r="AN1829" s="27" t="str">
        <f t="shared" si="288"/>
        <v/>
      </c>
      <c r="AO1829" s="5"/>
      <c r="AP1829" s="5"/>
      <c r="AQ1829" s="6"/>
      <c r="AR1829" s="12" t="str">
        <f t="shared" si="289"/>
        <v/>
      </c>
      <c r="AS1829" s="6"/>
      <c r="AT1829" s="5"/>
      <c r="AU1829" s="53"/>
      <c r="AV1829" s="53"/>
      <c r="AW1829" s="54"/>
      <c r="AX1829" s="15" t="str">
        <f t="shared" si="290"/>
        <v/>
      </c>
      <c r="AY1829" s="5"/>
      <c r="AZ1829" s="27" t="str">
        <f>IFERROR(VLOOKUP(AY1829,vlookup!A$2:I$331,2,FALSE),"")</f>
        <v/>
      </c>
      <c r="BA1829" s="27" t="str">
        <f>IFERROR(VLOOKUP(AY1829,vlookup!A$2:I$331,3,FALSE),"")</f>
        <v/>
      </c>
      <c r="BB1829" s="5"/>
      <c r="BC1829" s="27" t="str">
        <f>IFERROR(VLOOKUP(BB1829,vlookup!D$2:E$331,2,FALSE),"")</f>
        <v/>
      </c>
      <c r="BD1829" s="5"/>
      <c r="BE1829" s="27" t="str">
        <f t="shared" si="291"/>
        <v/>
      </c>
      <c r="BF1829" s="27" t="str">
        <f>IFERROR(VLOOKUP(BE1829,vlookup!G$2:I$331,2,FALSE),"")</f>
        <v/>
      </c>
      <c r="BG1829" s="27" t="str">
        <f>IFERROR(VLOOKUP(BE1829,vlookup!G$2:I$331,3,FALSE),"")</f>
        <v/>
      </c>
      <c r="BH1829" s="5"/>
      <c r="BI1829" s="6"/>
      <c r="BJ1829" s="6"/>
      <c r="BK1829" s="6"/>
      <c r="BL1829" s="6"/>
    </row>
    <row r="1830" spans="1:64">
      <c r="A1830" s="4"/>
      <c r="B1830" s="5"/>
      <c r="C1830" s="27" t="str">
        <f>IFERROR(VLOOKUP(B1830,vlookup!A$2:I$331,2,FALSE),"")</f>
        <v/>
      </c>
      <c r="D1830" s="27" t="str">
        <f>IFERROR(VLOOKUP(B1830,vlookup!A$2:I$331,3,FALSE),"")</f>
        <v/>
      </c>
      <c r="E1830" s="5"/>
      <c r="F1830" s="27" t="str">
        <f>IFERROR(VLOOKUP(E1830,vlookup!D$2:E$331,2,FALSE),"")</f>
        <v/>
      </c>
      <c r="G1830" s="5"/>
      <c r="H1830" s="27" t="str">
        <f t="shared" si="282"/>
        <v/>
      </c>
      <c r="I1830" s="27" t="str">
        <f>IFERROR(VLOOKUP(H1830,vlookup!G$2:I$331,2,FALSE),"")</f>
        <v/>
      </c>
      <c r="J1830" s="27" t="str">
        <f>IFERROR(VLOOKUP(H1830,vlookup!G$2:I$331,3,FALSE),"")</f>
        <v/>
      </c>
      <c r="K1830" s="5"/>
      <c r="L1830" s="6"/>
      <c r="M1830" s="6"/>
      <c r="N1830" s="6"/>
      <c r="O1830" s="6"/>
      <c r="P1830" s="6"/>
      <c r="Q1830" s="14" t="str">
        <f t="shared" si="283"/>
        <v/>
      </c>
      <c r="R1830" s="5"/>
      <c r="S1830" s="6"/>
      <c r="T1830" s="6"/>
      <c r="U1830" s="5"/>
      <c r="V1830" s="45">
        <f t="shared" si="284"/>
        <v>0</v>
      </c>
      <c r="W1830" s="45">
        <f t="shared" si="285"/>
        <v>0</v>
      </c>
      <c r="X1830" s="45" t="e">
        <f t="shared" si="286"/>
        <v>#VALUE!</v>
      </c>
      <c r="Y1830" s="45">
        <f>IFERROR(VALUE(V1830),VLOOKUP(V1830,DayReplace[],2,0))</f>
        <v>0</v>
      </c>
      <c r="Z1830" s="45">
        <f>IF(V1830=0,1,
IF(OR(AND(COUNTIF(Table12[Normal and Leap Years],X1830),AA1830=3,Y1830=30),
AND(COUNTIF(Table9[MM Year],X1830),COUNTIF(Table13[Always 29-Day Months],AA1830),Y1830=30)),Y1830
-1,Y1830))</f>
        <v>1</v>
      </c>
      <c r="AA1830" s="45">
        <f>IFERROR(VALUE(W1830),VLOOKUP(W1830,MonthReplace[],2,0))</f>
        <v>0</v>
      </c>
      <c r="AB1830" s="45" t="e">
        <f>IF(COUNTIF(Table9[MM Year],X1830),VLOOKUP(AA1830,MonthSerial[],VLOOKUP(X1830,Table9[],3,0)+2,0),DATE(X1830,AA1830,0)-AC1830)</f>
        <v>#VALUE!</v>
      </c>
      <c r="AC1830" s="45" t="e">
        <f>IF(COUNTIF(Table9[MM Year],X1830),
VLOOKUP(X1830,Table9[],5,0),
DATE(X1830,1,0))</f>
        <v>#VALUE!</v>
      </c>
      <c r="AD1830" s="46" t="e">
        <f>IF(AA1830=0,DATE(YEAR(AC1830+1),7,16),
IF(V1830=0,IF(COUNTIF(Table9[MM Year],X1830),AC1830+AB1830+Z1830+15-DAY(AC1830+AB1830+Z1830+15)+16,AC1830+AB1830+Z1830-DAY(AC1830+AB1830+Z1830)+16),
IF(COUNTIF(Table9[MM Year],X1830),
IF(AC1830+AB1830+Z1830&lt;VLOOKUP(X1830,Table9[],7,0),AC1830
+AB1830+Z1830+VLOOKUP(X1830,Table9[],4,0),AC1830+AB1830+Z1830),AC1830
+AB1830+Z1830)))</f>
        <v>#VALUE!</v>
      </c>
      <c r="AE1830" s="42"/>
      <c r="AF1830" s="15" t="str">
        <f>IFERROR(IF(COUNTIF(Table9[MM Year],X1830),
IF(AD1830&lt;VLOOKUP(X1830,Table9[],7,0),AD1830
+VLOOKUP(X1830,Table9[],4,0),AD1830),AD1830
),"")</f>
        <v/>
      </c>
      <c r="AG1830" s="5"/>
      <c r="AH1830" s="5"/>
      <c r="AI1830" s="5"/>
      <c r="AJ1830" s="6"/>
      <c r="AK1830" s="6"/>
      <c r="AL1830" s="12" t="str">
        <f t="shared" si="287"/>
        <v/>
      </c>
      <c r="AM1830" s="5"/>
      <c r="AN1830" s="27" t="str">
        <f t="shared" si="288"/>
        <v/>
      </c>
      <c r="AO1830" s="5"/>
      <c r="AP1830" s="5"/>
      <c r="AQ1830" s="6"/>
      <c r="AR1830" s="12" t="str">
        <f t="shared" si="289"/>
        <v/>
      </c>
      <c r="AS1830" s="6"/>
      <c r="AT1830" s="5"/>
      <c r="AU1830" s="53"/>
      <c r="AV1830" s="53"/>
      <c r="AW1830" s="54"/>
      <c r="AX1830" s="15" t="str">
        <f t="shared" si="290"/>
        <v/>
      </c>
      <c r="AY1830" s="5"/>
      <c r="AZ1830" s="27" t="str">
        <f>IFERROR(VLOOKUP(AY1830,vlookup!A$2:I$331,2,FALSE),"")</f>
        <v/>
      </c>
      <c r="BA1830" s="27" t="str">
        <f>IFERROR(VLOOKUP(AY1830,vlookup!A$2:I$331,3,FALSE),"")</f>
        <v/>
      </c>
      <c r="BB1830" s="5"/>
      <c r="BC1830" s="27" t="str">
        <f>IFERROR(VLOOKUP(BB1830,vlookup!D$2:E$331,2,FALSE),"")</f>
        <v/>
      </c>
      <c r="BD1830" s="5"/>
      <c r="BE1830" s="27" t="str">
        <f t="shared" si="291"/>
        <v/>
      </c>
      <c r="BF1830" s="27" t="str">
        <f>IFERROR(VLOOKUP(BE1830,vlookup!G$2:I$331,2,FALSE),"")</f>
        <v/>
      </c>
      <c r="BG1830" s="27" t="str">
        <f>IFERROR(VLOOKUP(BE1830,vlookup!G$2:I$331,3,FALSE),"")</f>
        <v/>
      </c>
      <c r="BH1830" s="5"/>
      <c r="BI1830" s="6"/>
      <c r="BJ1830" s="6"/>
      <c r="BK1830" s="6"/>
      <c r="BL1830" s="6"/>
    </row>
    <row r="1831" spans="1:64">
      <c r="A1831" s="4"/>
      <c r="B1831" s="5"/>
      <c r="C1831" s="27" t="str">
        <f>IFERROR(VLOOKUP(B1831,vlookup!A$2:I$331,2,FALSE),"")</f>
        <v/>
      </c>
      <c r="D1831" s="27" t="str">
        <f>IFERROR(VLOOKUP(B1831,vlookup!A$2:I$331,3,FALSE),"")</f>
        <v/>
      </c>
      <c r="E1831" s="5"/>
      <c r="F1831" s="27" t="str">
        <f>IFERROR(VLOOKUP(E1831,vlookup!D$2:E$331,2,FALSE),"")</f>
        <v/>
      </c>
      <c r="G1831" s="5"/>
      <c r="H1831" s="27" t="str">
        <f t="shared" si="282"/>
        <v/>
      </c>
      <c r="I1831" s="27" t="str">
        <f>IFERROR(VLOOKUP(H1831,vlookup!G$2:I$331,2,FALSE),"")</f>
        <v/>
      </c>
      <c r="J1831" s="27" t="str">
        <f>IFERROR(VLOOKUP(H1831,vlookup!G$2:I$331,3,FALSE),"")</f>
        <v/>
      </c>
      <c r="K1831" s="5"/>
      <c r="L1831" s="6"/>
      <c r="M1831" s="6"/>
      <c r="N1831" s="6"/>
      <c r="O1831" s="6"/>
      <c r="P1831" s="6"/>
      <c r="Q1831" s="14" t="str">
        <f t="shared" si="283"/>
        <v/>
      </c>
      <c r="R1831" s="5"/>
      <c r="S1831" s="6"/>
      <c r="T1831" s="6"/>
      <c r="U1831" s="5"/>
      <c r="V1831" s="45">
        <f t="shared" si="284"/>
        <v>0</v>
      </c>
      <c r="W1831" s="45">
        <f t="shared" si="285"/>
        <v>0</v>
      </c>
      <c r="X1831" s="45" t="e">
        <f t="shared" si="286"/>
        <v>#VALUE!</v>
      </c>
      <c r="Y1831" s="45">
        <f>IFERROR(VALUE(V1831),VLOOKUP(V1831,DayReplace[],2,0))</f>
        <v>0</v>
      </c>
      <c r="Z1831" s="45">
        <f>IF(V1831=0,1,
IF(OR(AND(COUNTIF(Table12[Normal and Leap Years],X1831),AA1831=3,Y1831=30),
AND(COUNTIF(Table9[MM Year],X1831),COUNTIF(Table13[Always 29-Day Months],AA1831),Y1831=30)),Y1831
-1,Y1831))</f>
        <v>1</v>
      </c>
      <c r="AA1831" s="45">
        <f>IFERROR(VALUE(W1831),VLOOKUP(W1831,MonthReplace[],2,0))</f>
        <v>0</v>
      </c>
      <c r="AB1831" s="45" t="e">
        <f>IF(COUNTIF(Table9[MM Year],X1831),VLOOKUP(AA1831,MonthSerial[],VLOOKUP(X1831,Table9[],3,0)+2,0),DATE(X1831,AA1831,0)-AC1831)</f>
        <v>#VALUE!</v>
      </c>
      <c r="AC1831" s="45" t="e">
        <f>IF(COUNTIF(Table9[MM Year],X1831),
VLOOKUP(X1831,Table9[],5,0),
DATE(X1831,1,0))</f>
        <v>#VALUE!</v>
      </c>
      <c r="AD1831" s="46" t="e">
        <f>IF(AA1831=0,DATE(YEAR(AC1831+1),7,16),
IF(V1831=0,IF(COUNTIF(Table9[MM Year],X1831),AC1831+AB1831+Z1831+15-DAY(AC1831+AB1831+Z1831+15)+16,AC1831+AB1831+Z1831-DAY(AC1831+AB1831+Z1831)+16),
IF(COUNTIF(Table9[MM Year],X1831),
IF(AC1831+AB1831+Z1831&lt;VLOOKUP(X1831,Table9[],7,0),AC1831
+AB1831+Z1831+VLOOKUP(X1831,Table9[],4,0),AC1831+AB1831+Z1831),AC1831
+AB1831+Z1831)))</f>
        <v>#VALUE!</v>
      </c>
      <c r="AE1831" s="42"/>
      <c r="AF1831" s="15" t="str">
        <f>IFERROR(IF(COUNTIF(Table9[MM Year],X1831),
IF(AD1831&lt;VLOOKUP(X1831,Table9[],7,0),AD1831
+VLOOKUP(X1831,Table9[],4,0),AD1831),AD1831
),"")</f>
        <v/>
      </c>
      <c r="AG1831" s="5"/>
      <c r="AH1831" s="5"/>
      <c r="AI1831" s="5"/>
      <c r="AJ1831" s="6"/>
      <c r="AK1831" s="6"/>
      <c r="AL1831" s="12" t="str">
        <f t="shared" si="287"/>
        <v/>
      </c>
      <c r="AM1831" s="5"/>
      <c r="AN1831" s="27" t="str">
        <f t="shared" si="288"/>
        <v/>
      </c>
      <c r="AO1831" s="5"/>
      <c r="AP1831" s="5"/>
      <c r="AQ1831" s="6"/>
      <c r="AR1831" s="12" t="str">
        <f t="shared" si="289"/>
        <v/>
      </c>
      <c r="AS1831" s="6"/>
      <c r="AT1831" s="5"/>
      <c r="AU1831" s="53"/>
      <c r="AV1831" s="53"/>
      <c r="AW1831" s="54"/>
      <c r="AX1831" s="15" t="str">
        <f t="shared" si="290"/>
        <v/>
      </c>
      <c r="AY1831" s="5"/>
      <c r="AZ1831" s="27" t="str">
        <f>IFERROR(VLOOKUP(AY1831,vlookup!A$2:I$331,2,FALSE),"")</f>
        <v/>
      </c>
      <c r="BA1831" s="27" t="str">
        <f>IFERROR(VLOOKUP(AY1831,vlookup!A$2:I$331,3,FALSE),"")</f>
        <v/>
      </c>
      <c r="BB1831" s="5"/>
      <c r="BC1831" s="27" t="str">
        <f>IFERROR(VLOOKUP(BB1831,vlookup!D$2:E$331,2,FALSE),"")</f>
        <v/>
      </c>
      <c r="BD1831" s="5"/>
      <c r="BE1831" s="27" t="str">
        <f t="shared" si="291"/>
        <v/>
      </c>
      <c r="BF1831" s="27" t="str">
        <f>IFERROR(VLOOKUP(BE1831,vlookup!G$2:I$331,2,FALSE),"")</f>
        <v/>
      </c>
      <c r="BG1831" s="27" t="str">
        <f>IFERROR(VLOOKUP(BE1831,vlookup!G$2:I$331,3,FALSE),"")</f>
        <v/>
      </c>
      <c r="BH1831" s="5"/>
      <c r="BI1831" s="6"/>
      <c r="BJ1831" s="6"/>
      <c r="BK1831" s="6"/>
      <c r="BL1831" s="6"/>
    </row>
    <row r="1832" spans="1:64">
      <c r="A1832" s="4"/>
      <c r="B1832" s="5"/>
      <c r="C1832" s="27" t="str">
        <f>IFERROR(VLOOKUP(B1832,vlookup!A$2:I$331,2,FALSE),"")</f>
        <v/>
      </c>
      <c r="D1832" s="27" t="str">
        <f>IFERROR(VLOOKUP(B1832,vlookup!A$2:I$331,3,FALSE),"")</f>
        <v/>
      </c>
      <c r="E1832" s="5"/>
      <c r="F1832" s="27" t="str">
        <f>IFERROR(VLOOKUP(E1832,vlookup!D$2:E$331,2,FALSE),"")</f>
        <v/>
      </c>
      <c r="G1832" s="5"/>
      <c r="H1832" s="27" t="str">
        <f t="shared" si="282"/>
        <v/>
      </c>
      <c r="I1832" s="27" t="str">
        <f>IFERROR(VLOOKUP(H1832,vlookup!G$2:I$331,2,FALSE),"")</f>
        <v/>
      </c>
      <c r="J1832" s="27" t="str">
        <f>IFERROR(VLOOKUP(H1832,vlookup!G$2:I$331,3,FALSE),"")</f>
        <v/>
      </c>
      <c r="K1832" s="5"/>
      <c r="L1832" s="6"/>
      <c r="M1832" s="6"/>
      <c r="N1832" s="6"/>
      <c r="O1832" s="6"/>
      <c r="P1832" s="6"/>
      <c r="Q1832" s="14" t="str">
        <f t="shared" si="283"/>
        <v/>
      </c>
      <c r="R1832" s="5"/>
      <c r="S1832" s="6"/>
      <c r="T1832" s="6"/>
      <c r="U1832" s="5"/>
      <c r="V1832" s="45">
        <f t="shared" si="284"/>
        <v>0</v>
      </c>
      <c r="W1832" s="45">
        <f t="shared" si="285"/>
        <v>0</v>
      </c>
      <c r="X1832" s="45" t="e">
        <f t="shared" si="286"/>
        <v>#VALUE!</v>
      </c>
      <c r="Y1832" s="45">
        <f>IFERROR(VALUE(V1832),VLOOKUP(V1832,DayReplace[],2,0))</f>
        <v>0</v>
      </c>
      <c r="Z1832" s="45">
        <f>IF(V1832=0,1,
IF(OR(AND(COUNTIF(Table12[Normal and Leap Years],X1832),AA1832=3,Y1832=30),
AND(COUNTIF(Table9[MM Year],X1832),COUNTIF(Table13[Always 29-Day Months],AA1832),Y1832=30)),Y1832
-1,Y1832))</f>
        <v>1</v>
      </c>
      <c r="AA1832" s="45">
        <f>IFERROR(VALUE(W1832),VLOOKUP(W1832,MonthReplace[],2,0))</f>
        <v>0</v>
      </c>
      <c r="AB1832" s="45" t="e">
        <f>IF(COUNTIF(Table9[MM Year],X1832),VLOOKUP(AA1832,MonthSerial[],VLOOKUP(X1832,Table9[],3,0)+2,0),DATE(X1832,AA1832,0)-AC1832)</f>
        <v>#VALUE!</v>
      </c>
      <c r="AC1832" s="45" t="e">
        <f>IF(COUNTIF(Table9[MM Year],X1832),
VLOOKUP(X1832,Table9[],5,0),
DATE(X1832,1,0))</f>
        <v>#VALUE!</v>
      </c>
      <c r="AD1832" s="46" t="e">
        <f>IF(AA1832=0,DATE(YEAR(AC1832+1),7,16),
IF(V1832=0,IF(COUNTIF(Table9[MM Year],X1832),AC1832+AB1832+Z1832+15-DAY(AC1832+AB1832+Z1832+15)+16,AC1832+AB1832+Z1832-DAY(AC1832+AB1832+Z1832)+16),
IF(COUNTIF(Table9[MM Year],X1832),
IF(AC1832+AB1832+Z1832&lt;VLOOKUP(X1832,Table9[],7,0),AC1832
+AB1832+Z1832+VLOOKUP(X1832,Table9[],4,0),AC1832+AB1832+Z1832),AC1832
+AB1832+Z1832)))</f>
        <v>#VALUE!</v>
      </c>
      <c r="AE1832" s="42"/>
      <c r="AF1832" s="15" t="str">
        <f>IFERROR(IF(COUNTIF(Table9[MM Year],X1832),
IF(AD1832&lt;VLOOKUP(X1832,Table9[],7,0),AD1832
+VLOOKUP(X1832,Table9[],4,0),AD1832),AD1832
),"")</f>
        <v/>
      </c>
      <c r="AG1832" s="5"/>
      <c r="AH1832" s="5"/>
      <c r="AI1832" s="5"/>
      <c r="AJ1832" s="6"/>
      <c r="AK1832" s="6"/>
      <c r="AL1832" s="12" t="str">
        <f t="shared" si="287"/>
        <v/>
      </c>
      <c r="AM1832" s="5"/>
      <c r="AN1832" s="27" t="str">
        <f t="shared" si="288"/>
        <v/>
      </c>
      <c r="AO1832" s="5"/>
      <c r="AP1832" s="5"/>
      <c r="AQ1832" s="6"/>
      <c r="AR1832" s="12" t="str">
        <f t="shared" si="289"/>
        <v/>
      </c>
      <c r="AS1832" s="6"/>
      <c r="AT1832" s="5"/>
      <c r="AU1832" s="53"/>
      <c r="AV1832" s="53"/>
      <c r="AW1832" s="54"/>
      <c r="AX1832" s="15" t="str">
        <f t="shared" si="290"/>
        <v/>
      </c>
      <c r="AY1832" s="5"/>
      <c r="AZ1832" s="27" t="str">
        <f>IFERROR(VLOOKUP(AY1832,vlookup!A$2:I$331,2,FALSE),"")</f>
        <v/>
      </c>
      <c r="BA1832" s="27" t="str">
        <f>IFERROR(VLOOKUP(AY1832,vlookup!A$2:I$331,3,FALSE),"")</f>
        <v/>
      </c>
      <c r="BB1832" s="5"/>
      <c r="BC1832" s="27" t="str">
        <f>IFERROR(VLOOKUP(BB1832,vlookup!D$2:E$331,2,FALSE),"")</f>
        <v/>
      </c>
      <c r="BD1832" s="5"/>
      <c r="BE1832" s="27" t="str">
        <f t="shared" si="291"/>
        <v/>
      </c>
      <c r="BF1832" s="27" t="str">
        <f>IFERROR(VLOOKUP(BE1832,vlookup!G$2:I$331,2,FALSE),"")</f>
        <v/>
      </c>
      <c r="BG1832" s="27" t="str">
        <f>IFERROR(VLOOKUP(BE1832,vlookup!G$2:I$331,3,FALSE),"")</f>
        <v/>
      </c>
      <c r="BH1832" s="5"/>
      <c r="BI1832" s="6"/>
      <c r="BJ1832" s="6"/>
      <c r="BK1832" s="6"/>
      <c r="BL1832" s="6"/>
    </row>
    <row r="1833" spans="1:64">
      <c r="A1833" s="4"/>
      <c r="B1833" s="5"/>
      <c r="C1833" s="27" t="str">
        <f>IFERROR(VLOOKUP(B1833,vlookup!A$2:I$331,2,FALSE),"")</f>
        <v/>
      </c>
      <c r="D1833" s="27" t="str">
        <f>IFERROR(VLOOKUP(B1833,vlookup!A$2:I$331,3,FALSE),"")</f>
        <v/>
      </c>
      <c r="E1833" s="5"/>
      <c r="F1833" s="27" t="str">
        <f>IFERROR(VLOOKUP(E1833,vlookup!D$2:E$331,2,FALSE),"")</f>
        <v/>
      </c>
      <c r="G1833" s="5"/>
      <c r="H1833" s="27" t="str">
        <f t="shared" si="282"/>
        <v/>
      </c>
      <c r="I1833" s="27" t="str">
        <f>IFERROR(VLOOKUP(H1833,vlookup!G$2:I$331,2,FALSE),"")</f>
        <v/>
      </c>
      <c r="J1833" s="27" t="str">
        <f>IFERROR(VLOOKUP(H1833,vlookup!G$2:I$331,3,FALSE),"")</f>
        <v/>
      </c>
      <c r="K1833" s="5"/>
      <c r="L1833" s="6"/>
      <c r="M1833" s="6"/>
      <c r="N1833" s="6"/>
      <c r="O1833" s="6"/>
      <c r="P1833" s="6"/>
      <c r="Q1833" s="14" t="str">
        <f t="shared" si="283"/>
        <v/>
      </c>
      <c r="R1833" s="5"/>
      <c r="S1833" s="6"/>
      <c r="T1833" s="6"/>
      <c r="U1833" s="5"/>
      <c r="V1833" s="45">
        <f t="shared" si="284"/>
        <v>0</v>
      </c>
      <c r="W1833" s="45">
        <f t="shared" si="285"/>
        <v>0</v>
      </c>
      <c r="X1833" s="45" t="e">
        <f t="shared" si="286"/>
        <v>#VALUE!</v>
      </c>
      <c r="Y1833" s="45">
        <f>IFERROR(VALUE(V1833),VLOOKUP(V1833,DayReplace[],2,0))</f>
        <v>0</v>
      </c>
      <c r="Z1833" s="45">
        <f>IF(V1833=0,1,
IF(OR(AND(COUNTIF(Table12[Normal and Leap Years],X1833),AA1833=3,Y1833=30),
AND(COUNTIF(Table9[MM Year],X1833),COUNTIF(Table13[Always 29-Day Months],AA1833),Y1833=30)),Y1833
-1,Y1833))</f>
        <v>1</v>
      </c>
      <c r="AA1833" s="45">
        <f>IFERROR(VALUE(W1833),VLOOKUP(W1833,MonthReplace[],2,0))</f>
        <v>0</v>
      </c>
      <c r="AB1833" s="45" t="e">
        <f>IF(COUNTIF(Table9[MM Year],X1833),VLOOKUP(AA1833,MonthSerial[],VLOOKUP(X1833,Table9[],3,0)+2,0),DATE(X1833,AA1833,0)-AC1833)</f>
        <v>#VALUE!</v>
      </c>
      <c r="AC1833" s="45" t="e">
        <f>IF(COUNTIF(Table9[MM Year],X1833),
VLOOKUP(X1833,Table9[],5,0),
DATE(X1833,1,0))</f>
        <v>#VALUE!</v>
      </c>
      <c r="AD1833" s="46" t="e">
        <f>IF(AA1833=0,DATE(YEAR(AC1833+1),7,16),
IF(V1833=0,IF(COUNTIF(Table9[MM Year],X1833),AC1833+AB1833+Z1833+15-DAY(AC1833+AB1833+Z1833+15)+16,AC1833+AB1833+Z1833-DAY(AC1833+AB1833+Z1833)+16),
IF(COUNTIF(Table9[MM Year],X1833),
IF(AC1833+AB1833+Z1833&lt;VLOOKUP(X1833,Table9[],7,0),AC1833
+AB1833+Z1833+VLOOKUP(X1833,Table9[],4,0),AC1833+AB1833+Z1833),AC1833
+AB1833+Z1833)))</f>
        <v>#VALUE!</v>
      </c>
      <c r="AE1833" s="42"/>
      <c r="AF1833" s="15" t="str">
        <f>IFERROR(IF(COUNTIF(Table9[MM Year],X1833),
IF(AD1833&lt;VLOOKUP(X1833,Table9[],7,0),AD1833
+VLOOKUP(X1833,Table9[],4,0),AD1833),AD1833
),"")</f>
        <v/>
      </c>
      <c r="AG1833" s="5"/>
      <c r="AH1833" s="5"/>
      <c r="AI1833" s="5"/>
      <c r="AJ1833" s="6"/>
      <c r="AK1833" s="6"/>
      <c r="AL1833" s="12" t="str">
        <f t="shared" si="287"/>
        <v/>
      </c>
      <c r="AM1833" s="5"/>
      <c r="AN1833" s="27" t="str">
        <f t="shared" si="288"/>
        <v/>
      </c>
      <c r="AO1833" s="5"/>
      <c r="AP1833" s="5"/>
      <c r="AQ1833" s="6"/>
      <c r="AR1833" s="12" t="str">
        <f t="shared" si="289"/>
        <v/>
      </c>
      <c r="AS1833" s="6"/>
      <c r="AT1833" s="5"/>
      <c r="AU1833" s="53"/>
      <c r="AV1833" s="53"/>
      <c r="AW1833" s="54"/>
      <c r="AX1833" s="15" t="str">
        <f t="shared" si="290"/>
        <v/>
      </c>
      <c r="AY1833" s="5"/>
      <c r="AZ1833" s="27" t="str">
        <f>IFERROR(VLOOKUP(AY1833,vlookup!A$2:I$331,2,FALSE),"")</f>
        <v/>
      </c>
      <c r="BA1833" s="27" t="str">
        <f>IFERROR(VLOOKUP(AY1833,vlookup!A$2:I$331,3,FALSE),"")</f>
        <v/>
      </c>
      <c r="BB1833" s="5"/>
      <c r="BC1833" s="27" t="str">
        <f>IFERROR(VLOOKUP(BB1833,vlookup!D$2:E$331,2,FALSE),"")</f>
        <v/>
      </c>
      <c r="BD1833" s="5"/>
      <c r="BE1833" s="27" t="str">
        <f t="shared" si="291"/>
        <v/>
      </c>
      <c r="BF1833" s="27" t="str">
        <f>IFERROR(VLOOKUP(BE1833,vlookup!G$2:I$331,2,FALSE),"")</f>
        <v/>
      </c>
      <c r="BG1833" s="27" t="str">
        <f>IFERROR(VLOOKUP(BE1833,vlookup!G$2:I$331,3,FALSE),"")</f>
        <v/>
      </c>
      <c r="BH1833" s="5"/>
      <c r="BI1833" s="6"/>
      <c r="BJ1833" s="6"/>
      <c r="BK1833" s="6"/>
      <c r="BL1833" s="6"/>
    </row>
    <row r="1834" spans="1:64">
      <c r="A1834" s="4"/>
      <c r="B1834" s="5"/>
      <c r="C1834" s="27" t="str">
        <f>IFERROR(VLOOKUP(B1834,vlookup!A$2:I$331,2,FALSE),"")</f>
        <v/>
      </c>
      <c r="D1834" s="27" t="str">
        <f>IFERROR(VLOOKUP(B1834,vlookup!A$2:I$331,3,FALSE),"")</f>
        <v/>
      </c>
      <c r="E1834" s="5"/>
      <c r="F1834" s="27" t="str">
        <f>IFERROR(VLOOKUP(E1834,vlookup!D$2:E$331,2,FALSE),"")</f>
        <v/>
      </c>
      <c r="G1834" s="5"/>
      <c r="H1834" s="27" t="str">
        <f t="shared" si="282"/>
        <v/>
      </c>
      <c r="I1834" s="27" t="str">
        <f>IFERROR(VLOOKUP(H1834,vlookup!G$2:I$331,2,FALSE),"")</f>
        <v/>
      </c>
      <c r="J1834" s="27" t="str">
        <f>IFERROR(VLOOKUP(H1834,vlookup!G$2:I$331,3,FALSE),"")</f>
        <v/>
      </c>
      <c r="K1834" s="5"/>
      <c r="L1834" s="6"/>
      <c r="M1834" s="6"/>
      <c r="N1834" s="6"/>
      <c r="O1834" s="6"/>
      <c r="P1834" s="6"/>
      <c r="Q1834" s="14" t="str">
        <f t="shared" si="283"/>
        <v/>
      </c>
      <c r="R1834" s="5"/>
      <c r="S1834" s="6"/>
      <c r="T1834" s="6"/>
      <c r="U1834" s="5"/>
      <c r="V1834" s="45">
        <f t="shared" si="284"/>
        <v>0</v>
      </c>
      <c r="W1834" s="45">
        <f t="shared" si="285"/>
        <v>0</v>
      </c>
      <c r="X1834" s="45" t="e">
        <f t="shared" si="286"/>
        <v>#VALUE!</v>
      </c>
      <c r="Y1834" s="45">
        <f>IFERROR(VALUE(V1834),VLOOKUP(V1834,DayReplace[],2,0))</f>
        <v>0</v>
      </c>
      <c r="Z1834" s="45">
        <f>IF(V1834=0,1,
IF(OR(AND(COUNTIF(Table12[Normal and Leap Years],X1834),AA1834=3,Y1834=30),
AND(COUNTIF(Table9[MM Year],X1834),COUNTIF(Table13[Always 29-Day Months],AA1834),Y1834=30)),Y1834
-1,Y1834))</f>
        <v>1</v>
      </c>
      <c r="AA1834" s="45">
        <f>IFERROR(VALUE(W1834),VLOOKUP(W1834,MonthReplace[],2,0))</f>
        <v>0</v>
      </c>
      <c r="AB1834" s="45" t="e">
        <f>IF(COUNTIF(Table9[MM Year],X1834),VLOOKUP(AA1834,MonthSerial[],VLOOKUP(X1834,Table9[],3,0)+2,0),DATE(X1834,AA1834,0)-AC1834)</f>
        <v>#VALUE!</v>
      </c>
      <c r="AC1834" s="45" t="e">
        <f>IF(COUNTIF(Table9[MM Year],X1834),
VLOOKUP(X1834,Table9[],5,0),
DATE(X1834,1,0))</f>
        <v>#VALUE!</v>
      </c>
      <c r="AD1834" s="46" t="e">
        <f>IF(AA1834=0,DATE(YEAR(AC1834+1),7,16),
IF(V1834=0,IF(COUNTIF(Table9[MM Year],X1834),AC1834+AB1834+Z1834+15-DAY(AC1834+AB1834+Z1834+15)+16,AC1834+AB1834+Z1834-DAY(AC1834+AB1834+Z1834)+16),
IF(COUNTIF(Table9[MM Year],X1834),
IF(AC1834+AB1834+Z1834&lt;VLOOKUP(X1834,Table9[],7,0),AC1834
+AB1834+Z1834+VLOOKUP(X1834,Table9[],4,0),AC1834+AB1834+Z1834),AC1834
+AB1834+Z1834)))</f>
        <v>#VALUE!</v>
      </c>
      <c r="AE1834" s="42"/>
      <c r="AF1834" s="15" t="str">
        <f>IFERROR(IF(COUNTIF(Table9[MM Year],X1834),
IF(AD1834&lt;VLOOKUP(X1834,Table9[],7,0),AD1834
+VLOOKUP(X1834,Table9[],4,0),AD1834),AD1834
),"")</f>
        <v/>
      </c>
      <c r="AG1834" s="5"/>
      <c r="AH1834" s="5"/>
      <c r="AI1834" s="5"/>
      <c r="AJ1834" s="6"/>
      <c r="AK1834" s="6"/>
      <c r="AL1834" s="12" t="str">
        <f t="shared" si="287"/>
        <v/>
      </c>
      <c r="AM1834" s="5"/>
      <c r="AN1834" s="27" t="str">
        <f t="shared" si="288"/>
        <v/>
      </c>
      <c r="AO1834" s="5"/>
      <c r="AP1834" s="5"/>
      <c r="AQ1834" s="6"/>
      <c r="AR1834" s="12" t="str">
        <f t="shared" si="289"/>
        <v/>
      </c>
      <c r="AS1834" s="6"/>
      <c r="AT1834" s="5"/>
      <c r="AU1834" s="53"/>
      <c r="AV1834" s="53"/>
      <c r="AW1834" s="54"/>
      <c r="AX1834" s="15" t="str">
        <f t="shared" si="290"/>
        <v/>
      </c>
      <c r="AY1834" s="5"/>
      <c r="AZ1834" s="27" t="str">
        <f>IFERROR(VLOOKUP(AY1834,vlookup!A$2:I$331,2,FALSE),"")</f>
        <v/>
      </c>
      <c r="BA1834" s="27" t="str">
        <f>IFERROR(VLOOKUP(AY1834,vlookup!A$2:I$331,3,FALSE),"")</f>
        <v/>
      </c>
      <c r="BB1834" s="5"/>
      <c r="BC1834" s="27" t="str">
        <f>IFERROR(VLOOKUP(BB1834,vlookup!D$2:E$331,2,FALSE),"")</f>
        <v/>
      </c>
      <c r="BD1834" s="5"/>
      <c r="BE1834" s="27" t="str">
        <f t="shared" si="291"/>
        <v/>
      </c>
      <c r="BF1834" s="27" t="str">
        <f>IFERROR(VLOOKUP(BE1834,vlookup!G$2:I$331,2,FALSE),"")</f>
        <v/>
      </c>
      <c r="BG1834" s="27" t="str">
        <f>IFERROR(VLOOKUP(BE1834,vlookup!G$2:I$331,3,FALSE),"")</f>
        <v/>
      </c>
      <c r="BH1834" s="5"/>
      <c r="BI1834" s="6"/>
      <c r="BJ1834" s="6"/>
      <c r="BK1834" s="6"/>
      <c r="BL1834" s="6"/>
    </row>
    <row r="1835" spans="1:64">
      <c r="A1835" s="4"/>
      <c r="B1835" s="5"/>
      <c r="C1835" s="27" t="str">
        <f>IFERROR(VLOOKUP(B1835,vlookup!A$2:I$331,2,FALSE),"")</f>
        <v/>
      </c>
      <c r="D1835" s="27" t="str">
        <f>IFERROR(VLOOKUP(B1835,vlookup!A$2:I$331,3,FALSE),"")</f>
        <v/>
      </c>
      <c r="E1835" s="5"/>
      <c r="F1835" s="27" t="str">
        <f>IFERROR(VLOOKUP(E1835,vlookup!D$2:E$331,2,FALSE),"")</f>
        <v/>
      </c>
      <c r="G1835" s="5"/>
      <c r="H1835" s="27" t="str">
        <f t="shared" si="282"/>
        <v/>
      </c>
      <c r="I1835" s="27" t="str">
        <f>IFERROR(VLOOKUP(H1835,vlookup!G$2:I$331,2,FALSE),"")</f>
        <v/>
      </c>
      <c r="J1835" s="27" t="str">
        <f>IFERROR(VLOOKUP(H1835,vlookup!G$2:I$331,3,FALSE),"")</f>
        <v/>
      </c>
      <c r="K1835" s="5"/>
      <c r="L1835" s="6"/>
      <c r="M1835" s="6"/>
      <c r="N1835" s="6"/>
      <c r="O1835" s="6"/>
      <c r="P1835" s="6"/>
      <c r="Q1835" s="14" t="str">
        <f t="shared" si="283"/>
        <v/>
      </c>
      <c r="R1835" s="5"/>
      <c r="S1835" s="6"/>
      <c r="T1835" s="6"/>
      <c r="U1835" s="5"/>
      <c r="V1835" s="45">
        <f t="shared" si="284"/>
        <v>0</v>
      </c>
      <c r="W1835" s="45">
        <f t="shared" si="285"/>
        <v>0</v>
      </c>
      <c r="X1835" s="45" t="e">
        <f t="shared" si="286"/>
        <v>#VALUE!</v>
      </c>
      <c r="Y1835" s="45">
        <f>IFERROR(VALUE(V1835),VLOOKUP(V1835,DayReplace[],2,0))</f>
        <v>0</v>
      </c>
      <c r="Z1835" s="45">
        <f>IF(V1835=0,1,
IF(OR(AND(COUNTIF(Table12[Normal and Leap Years],X1835),AA1835=3,Y1835=30),
AND(COUNTIF(Table9[MM Year],X1835),COUNTIF(Table13[Always 29-Day Months],AA1835),Y1835=30)),Y1835
-1,Y1835))</f>
        <v>1</v>
      </c>
      <c r="AA1835" s="45">
        <f>IFERROR(VALUE(W1835),VLOOKUP(W1835,MonthReplace[],2,0))</f>
        <v>0</v>
      </c>
      <c r="AB1835" s="45" t="e">
        <f>IF(COUNTIF(Table9[MM Year],X1835),VLOOKUP(AA1835,MonthSerial[],VLOOKUP(X1835,Table9[],3,0)+2,0),DATE(X1835,AA1835,0)-AC1835)</f>
        <v>#VALUE!</v>
      </c>
      <c r="AC1835" s="45" t="e">
        <f>IF(COUNTIF(Table9[MM Year],X1835),
VLOOKUP(X1835,Table9[],5,0),
DATE(X1835,1,0))</f>
        <v>#VALUE!</v>
      </c>
      <c r="AD1835" s="46" t="e">
        <f>IF(AA1835=0,DATE(YEAR(AC1835+1),7,16),
IF(V1835=0,IF(COUNTIF(Table9[MM Year],X1835),AC1835+AB1835+Z1835+15-DAY(AC1835+AB1835+Z1835+15)+16,AC1835+AB1835+Z1835-DAY(AC1835+AB1835+Z1835)+16),
IF(COUNTIF(Table9[MM Year],X1835),
IF(AC1835+AB1835+Z1835&lt;VLOOKUP(X1835,Table9[],7,0),AC1835
+AB1835+Z1835+VLOOKUP(X1835,Table9[],4,0),AC1835+AB1835+Z1835),AC1835
+AB1835+Z1835)))</f>
        <v>#VALUE!</v>
      </c>
      <c r="AE1835" s="42"/>
      <c r="AF1835" s="15" t="str">
        <f>IFERROR(IF(COUNTIF(Table9[MM Year],X1835),
IF(AD1835&lt;VLOOKUP(X1835,Table9[],7,0),AD1835
+VLOOKUP(X1835,Table9[],4,0),AD1835),AD1835
),"")</f>
        <v/>
      </c>
      <c r="AG1835" s="5"/>
      <c r="AH1835" s="5"/>
      <c r="AI1835" s="5"/>
      <c r="AJ1835" s="6"/>
      <c r="AK1835" s="6"/>
      <c r="AL1835" s="12" t="str">
        <f t="shared" si="287"/>
        <v/>
      </c>
      <c r="AM1835" s="5"/>
      <c r="AN1835" s="27" t="str">
        <f t="shared" si="288"/>
        <v/>
      </c>
      <c r="AO1835" s="5"/>
      <c r="AP1835" s="5"/>
      <c r="AQ1835" s="6"/>
      <c r="AR1835" s="12" t="str">
        <f t="shared" si="289"/>
        <v/>
      </c>
      <c r="AS1835" s="6"/>
      <c r="AT1835" s="5"/>
      <c r="AU1835" s="53"/>
      <c r="AV1835" s="53"/>
      <c r="AW1835" s="54"/>
      <c r="AX1835" s="15" t="str">
        <f t="shared" si="290"/>
        <v/>
      </c>
      <c r="AY1835" s="5"/>
      <c r="AZ1835" s="27" t="str">
        <f>IFERROR(VLOOKUP(AY1835,vlookup!A$2:I$331,2,FALSE),"")</f>
        <v/>
      </c>
      <c r="BA1835" s="27" t="str">
        <f>IFERROR(VLOOKUP(AY1835,vlookup!A$2:I$331,3,FALSE),"")</f>
        <v/>
      </c>
      <c r="BB1835" s="5"/>
      <c r="BC1835" s="27" t="str">
        <f>IFERROR(VLOOKUP(BB1835,vlookup!D$2:E$331,2,FALSE),"")</f>
        <v/>
      </c>
      <c r="BD1835" s="5"/>
      <c r="BE1835" s="27" t="str">
        <f t="shared" si="291"/>
        <v/>
      </c>
      <c r="BF1835" s="27" t="str">
        <f>IFERROR(VLOOKUP(BE1835,vlookup!G$2:I$331,2,FALSE),"")</f>
        <v/>
      </c>
      <c r="BG1835" s="27" t="str">
        <f>IFERROR(VLOOKUP(BE1835,vlookup!G$2:I$331,3,FALSE),"")</f>
        <v/>
      </c>
      <c r="BH1835" s="5"/>
      <c r="BI1835" s="6"/>
      <c r="BJ1835" s="6"/>
      <c r="BK1835" s="6"/>
      <c r="BL1835" s="6"/>
    </row>
    <row r="1836" spans="1:64">
      <c r="A1836" s="4"/>
      <c r="B1836" s="5"/>
      <c r="C1836" s="27" t="str">
        <f>IFERROR(VLOOKUP(B1836,vlookup!A$2:I$331,2,FALSE),"")</f>
        <v/>
      </c>
      <c r="D1836" s="27" t="str">
        <f>IFERROR(VLOOKUP(B1836,vlookup!A$2:I$331,3,FALSE),"")</f>
        <v/>
      </c>
      <c r="E1836" s="5"/>
      <c r="F1836" s="27" t="str">
        <f>IFERROR(VLOOKUP(E1836,vlookup!D$2:E$331,2,FALSE),"")</f>
        <v/>
      </c>
      <c r="G1836" s="5"/>
      <c r="H1836" s="27" t="str">
        <f t="shared" si="282"/>
        <v/>
      </c>
      <c r="I1836" s="27" t="str">
        <f>IFERROR(VLOOKUP(H1836,vlookup!G$2:I$331,2,FALSE),"")</f>
        <v/>
      </c>
      <c r="J1836" s="27" t="str">
        <f>IFERROR(VLOOKUP(H1836,vlookup!G$2:I$331,3,FALSE),"")</f>
        <v/>
      </c>
      <c r="K1836" s="5"/>
      <c r="L1836" s="6"/>
      <c r="M1836" s="6"/>
      <c r="N1836" s="6"/>
      <c r="O1836" s="6"/>
      <c r="P1836" s="6"/>
      <c r="Q1836" s="14" t="str">
        <f t="shared" si="283"/>
        <v/>
      </c>
      <c r="R1836" s="5"/>
      <c r="S1836" s="6"/>
      <c r="T1836" s="6"/>
      <c r="U1836" s="5"/>
      <c r="V1836" s="45">
        <f t="shared" si="284"/>
        <v>0</v>
      </c>
      <c r="W1836" s="45">
        <f t="shared" si="285"/>
        <v>0</v>
      </c>
      <c r="X1836" s="45" t="e">
        <f t="shared" si="286"/>
        <v>#VALUE!</v>
      </c>
      <c r="Y1836" s="45">
        <f>IFERROR(VALUE(V1836),VLOOKUP(V1836,DayReplace[],2,0))</f>
        <v>0</v>
      </c>
      <c r="Z1836" s="45">
        <f>IF(V1836=0,1,
IF(OR(AND(COUNTIF(Table12[Normal and Leap Years],X1836),AA1836=3,Y1836=30),
AND(COUNTIF(Table9[MM Year],X1836),COUNTIF(Table13[Always 29-Day Months],AA1836),Y1836=30)),Y1836
-1,Y1836))</f>
        <v>1</v>
      </c>
      <c r="AA1836" s="45">
        <f>IFERROR(VALUE(W1836),VLOOKUP(W1836,MonthReplace[],2,0))</f>
        <v>0</v>
      </c>
      <c r="AB1836" s="45" t="e">
        <f>IF(COUNTIF(Table9[MM Year],X1836),VLOOKUP(AA1836,MonthSerial[],VLOOKUP(X1836,Table9[],3,0)+2,0),DATE(X1836,AA1836,0)-AC1836)</f>
        <v>#VALUE!</v>
      </c>
      <c r="AC1836" s="45" t="e">
        <f>IF(COUNTIF(Table9[MM Year],X1836),
VLOOKUP(X1836,Table9[],5,0),
DATE(X1836,1,0))</f>
        <v>#VALUE!</v>
      </c>
      <c r="AD1836" s="46" t="e">
        <f>IF(AA1836=0,DATE(YEAR(AC1836+1),7,16),
IF(V1836=0,IF(COUNTIF(Table9[MM Year],X1836),AC1836+AB1836+Z1836+15-DAY(AC1836+AB1836+Z1836+15)+16,AC1836+AB1836+Z1836-DAY(AC1836+AB1836+Z1836)+16),
IF(COUNTIF(Table9[MM Year],X1836),
IF(AC1836+AB1836+Z1836&lt;VLOOKUP(X1836,Table9[],7,0),AC1836
+AB1836+Z1836+VLOOKUP(X1836,Table9[],4,0),AC1836+AB1836+Z1836),AC1836
+AB1836+Z1836)))</f>
        <v>#VALUE!</v>
      </c>
      <c r="AE1836" s="42"/>
      <c r="AF1836" s="15" t="str">
        <f>IFERROR(IF(COUNTIF(Table9[MM Year],X1836),
IF(AD1836&lt;VLOOKUP(X1836,Table9[],7,0),AD1836
+VLOOKUP(X1836,Table9[],4,0),AD1836),AD1836
),"")</f>
        <v/>
      </c>
      <c r="AG1836" s="5"/>
      <c r="AH1836" s="5"/>
      <c r="AI1836" s="5"/>
      <c r="AJ1836" s="6"/>
      <c r="AK1836" s="6"/>
      <c r="AL1836" s="12" t="str">
        <f t="shared" si="287"/>
        <v/>
      </c>
      <c r="AM1836" s="5"/>
      <c r="AN1836" s="27" t="str">
        <f t="shared" si="288"/>
        <v/>
      </c>
      <c r="AO1836" s="5"/>
      <c r="AP1836" s="5"/>
      <c r="AQ1836" s="6"/>
      <c r="AR1836" s="12" t="str">
        <f t="shared" si="289"/>
        <v/>
      </c>
      <c r="AS1836" s="6"/>
      <c r="AT1836" s="5"/>
      <c r="AU1836" s="53"/>
      <c r="AV1836" s="53"/>
      <c r="AW1836" s="54"/>
      <c r="AX1836" s="15" t="str">
        <f t="shared" si="290"/>
        <v/>
      </c>
      <c r="AY1836" s="5"/>
      <c r="AZ1836" s="27" t="str">
        <f>IFERROR(VLOOKUP(AY1836,vlookup!A$2:I$331,2,FALSE),"")</f>
        <v/>
      </c>
      <c r="BA1836" s="27" t="str">
        <f>IFERROR(VLOOKUP(AY1836,vlookup!A$2:I$331,3,FALSE),"")</f>
        <v/>
      </c>
      <c r="BB1836" s="5"/>
      <c r="BC1836" s="27" t="str">
        <f>IFERROR(VLOOKUP(BB1836,vlookup!D$2:E$331,2,FALSE),"")</f>
        <v/>
      </c>
      <c r="BD1836" s="5"/>
      <c r="BE1836" s="27" t="str">
        <f t="shared" si="291"/>
        <v/>
      </c>
      <c r="BF1836" s="27" t="str">
        <f>IFERROR(VLOOKUP(BE1836,vlookup!G$2:I$331,2,FALSE),"")</f>
        <v/>
      </c>
      <c r="BG1836" s="27" t="str">
        <f>IFERROR(VLOOKUP(BE1836,vlookup!G$2:I$331,3,FALSE),"")</f>
        <v/>
      </c>
      <c r="BH1836" s="5"/>
      <c r="BI1836" s="6"/>
      <c r="BJ1836" s="6"/>
      <c r="BK1836" s="6"/>
      <c r="BL1836" s="6"/>
    </row>
    <row r="1837" spans="1:64">
      <c r="A1837" s="4"/>
      <c r="B1837" s="5"/>
      <c r="C1837" s="27" t="str">
        <f>IFERROR(VLOOKUP(B1837,vlookup!A$2:I$331,2,FALSE),"")</f>
        <v/>
      </c>
      <c r="D1837" s="27" t="str">
        <f>IFERROR(VLOOKUP(B1837,vlookup!A$2:I$331,3,FALSE),"")</f>
        <v/>
      </c>
      <c r="E1837" s="5"/>
      <c r="F1837" s="27" t="str">
        <f>IFERROR(VLOOKUP(E1837,vlookup!D$2:E$331,2,FALSE),"")</f>
        <v/>
      </c>
      <c r="G1837" s="5"/>
      <c r="H1837" s="27" t="str">
        <f t="shared" si="282"/>
        <v/>
      </c>
      <c r="I1837" s="27" t="str">
        <f>IFERROR(VLOOKUP(H1837,vlookup!G$2:I$331,2,FALSE),"")</f>
        <v/>
      </c>
      <c r="J1837" s="27" t="str">
        <f>IFERROR(VLOOKUP(H1837,vlookup!G$2:I$331,3,FALSE),"")</f>
        <v/>
      </c>
      <c r="K1837" s="5"/>
      <c r="L1837" s="6"/>
      <c r="M1837" s="6"/>
      <c r="N1837" s="6"/>
      <c r="O1837" s="6"/>
      <c r="P1837" s="6"/>
      <c r="Q1837" s="14" t="str">
        <f t="shared" si="283"/>
        <v/>
      </c>
      <c r="R1837" s="5"/>
      <c r="S1837" s="6"/>
      <c r="T1837" s="6"/>
      <c r="U1837" s="5"/>
      <c r="V1837" s="45">
        <f t="shared" si="284"/>
        <v>0</v>
      </c>
      <c r="W1837" s="45">
        <f t="shared" si="285"/>
        <v>0</v>
      </c>
      <c r="X1837" s="45" t="e">
        <f t="shared" si="286"/>
        <v>#VALUE!</v>
      </c>
      <c r="Y1837" s="45">
        <f>IFERROR(VALUE(V1837),VLOOKUP(V1837,DayReplace[],2,0))</f>
        <v>0</v>
      </c>
      <c r="Z1837" s="45">
        <f>IF(V1837=0,1,
IF(OR(AND(COUNTIF(Table12[Normal and Leap Years],X1837),AA1837=3,Y1837=30),
AND(COUNTIF(Table9[MM Year],X1837),COUNTIF(Table13[Always 29-Day Months],AA1837),Y1837=30)),Y1837
-1,Y1837))</f>
        <v>1</v>
      </c>
      <c r="AA1837" s="45">
        <f>IFERROR(VALUE(W1837),VLOOKUP(W1837,MonthReplace[],2,0))</f>
        <v>0</v>
      </c>
      <c r="AB1837" s="45" t="e">
        <f>IF(COUNTIF(Table9[MM Year],X1837),VLOOKUP(AA1837,MonthSerial[],VLOOKUP(X1837,Table9[],3,0)+2,0),DATE(X1837,AA1837,0)-AC1837)</f>
        <v>#VALUE!</v>
      </c>
      <c r="AC1837" s="45" t="e">
        <f>IF(COUNTIF(Table9[MM Year],X1837),
VLOOKUP(X1837,Table9[],5,0),
DATE(X1837,1,0))</f>
        <v>#VALUE!</v>
      </c>
      <c r="AD1837" s="46" t="e">
        <f>IF(AA1837=0,DATE(YEAR(AC1837+1),7,16),
IF(V1837=0,IF(COUNTIF(Table9[MM Year],X1837),AC1837+AB1837+Z1837+15-DAY(AC1837+AB1837+Z1837+15)+16,AC1837+AB1837+Z1837-DAY(AC1837+AB1837+Z1837)+16),
IF(COUNTIF(Table9[MM Year],X1837),
IF(AC1837+AB1837+Z1837&lt;VLOOKUP(X1837,Table9[],7,0),AC1837
+AB1837+Z1837+VLOOKUP(X1837,Table9[],4,0),AC1837+AB1837+Z1837),AC1837
+AB1837+Z1837)))</f>
        <v>#VALUE!</v>
      </c>
      <c r="AE1837" s="42"/>
      <c r="AF1837" s="15" t="str">
        <f>IFERROR(IF(COUNTIF(Table9[MM Year],X1837),
IF(AD1837&lt;VLOOKUP(X1837,Table9[],7,0),AD1837
+VLOOKUP(X1837,Table9[],4,0),AD1837),AD1837
),"")</f>
        <v/>
      </c>
      <c r="AG1837" s="5"/>
      <c r="AH1837" s="5"/>
      <c r="AI1837" s="5"/>
      <c r="AJ1837" s="6"/>
      <c r="AK1837" s="6"/>
      <c r="AL1837" s="12" t="str">
        <f t="shared" si="287"/>
        <v/>
      </c>
      <c r="AM1837" s="5"/>
      <c r="AN1837" s="27" t="str">
        <f t="shared" si="288"/>
        <v/>
      </c>
      <c r="AO1837" s="5"/>
      <c r="AP1837" s="5"/>
      <c r="AQ1837" s="6"/>
      <c r="AR1837" s="12" t="str">
        <f t="shared" si="289"/>
        <v/>
      </c>
      <c r="AS1837" s="6"/>
      <c r="AT1837" s="5"/>
      <c r="AU1837" s="53"/>
      <c r="AV1837" s="53"/>
      <c r="AW1837" s="54"/>
      <c r="AX1837" s="15" t="str">
        <f t="shared" si="290"/>
        <v/>
      </c>
      <c r="AY1837" s="5"/>
      <c r="AZ1837" s="27" t="str">
        <f>IFERROR(VLOOKUP(AY1837,vlookup!A$2:I$331,2,FALSE),"")</f>
        <v/>
      </c>
      <c r="BA1837" s="27" t="str">
        <f>IFERROR(VLOOKUP(AY1837,vlookup!A$2:I$331,3,FALSE),"")</f>
        <v/>
      </c>
      <c r="BB1837" s="5"/>
      <c r="BC1837" s="27" t="str">
        <f>IFERROR(VLOOKUP(BB1837,vlookup!D$2:E$331,2,FALSE),"")</f>
        <v/>
      </c>
      <c r="BD1837" s="5"/>
      <c r="BE1837" s="27" t="str">
        <f t="shared" si="291"/>
        <v/>
      </c>
      <c r="BF1837" s="27" t="str">
        <f>IFERROR(VLOOKUP(BE1837,vlookup!G$2:I$331,2,FALSE),"")</f>
        <v/>
      </c>
      <c r="BG1837" s="27" t="str">
        <f>IFERROR(VLOOKUP(BE1837,vlookup!G$2:I$331,3,FALSE),"")</f>
        <v/>
      </c>
      <c r="BH1837" s="5"/>
      <c r="BI1837" s="6"/>
      <c r="BJ1837" s="6"/>
      <c r="BK1837" s="6"/>
      <c r="BL1837" s="6"/>
    </row>
    <row r="1838" spans="1:64">
      <c r="A1838" s="4"/>
      <c r="B1838" s="5"/>
      <c r="C1838" s="27" t="str">
        <f>IFERROR(VLOOKUP(B1838,vlookup!A$2:I$331,2,FALSE),"")</f>
        <v/>
      </c>
      <c r="D1838" s="27" t="str">
        <f>IFERROR(VLOOKUP(B1838,vlookup!A$2:I$331,3,FALSE),"")</f>
        <v/>
      </c>
      <c r="E1838" s="5"/>
      <c r="F1838" s="27" t="str">
        <f>IFERROR(VLOOKUP(E1838,vlookup!D$2:E$331,2,FALSE),"")</f>
        <v/>
      </c>
      <c r="G1838" s="5"/>
      <c r="H1838" s="27" t="str">
        <f t="shared" si="282"/>
        <v/>
      </c>
      <c r="I1838" s="27" t="str">
        <f>IFERROR(VLOOKUP(H1838,vlookup!G$2:I$331,2,FALSE),"")</f>
        <v/>
      </c>
      <c r="J1838" s="27" t="str">
        <f>IFERROR(VLOOKUP(H1838,vlookup!G$2:I$331,3,FALSE),"")</f>
        <v/>
      </c>
      <c r="K1838" s="5"/>
      <c r="L1838" s="6"/>
      <c r="M1838" s="6"/>
      <c r="N1838" s="6"/>
      <c r="O1838" s="6"/>
      <c r="P1838" s="6"/>
      <c r="Q1838" s="14" t="str">
        <f t="shared" si="283"/>
        <v/>
      </c>
      <c r="R1838" s="5"/>
      <c r="S1838" s="6"/>
      <c r="T1838" s="6"/>
      <c r="U1838" s="5"/>
      <c r="V1838" s="45">
        <f t="shared" si="284"/>
        <v>0</v>
      </c>
      <c r="W1838" s="45">
        <f t="shared" si="285"/>
        <v>0</v>
      </c>
      <c r="X1838" s="45" t="e">
        <f t="shared" si="286"/>
        <v>#VALUE!</v>
      </c>
      <c r="Y1838" s="45">
        <f>IFERROR(VALUE(V1838),VLOOKUP(V1838,DayReplace[],2,0))</f>
        <v>0</v>
      </c>
      <c r="Z1838" s="45">
        <f>IF(V1838=0,1,
IF(OR(AND(COUNTIF(Table12[Normal and Leap Years],X1838),AA1838=3,Y1838=30),
AND(COUNTIF(Table9[MM Year],X1838),COUNTIF(Table13[Always 29-Day Months],AA1838),Y1838=30)),Y1838
-1,Y1838))</f>
        <v>1</v>
      </c>
      <c r="AA1838" s="45">
        <f>IFERROR(VALUE(W1838),VLOOKUP(W1838,MonthReplace[],2,0))</f>
        <v>0</v>
      </c>
      <c r="AB1838" s="45" t="e">
        <f>IF(COUNTIF(Table9[MM Year],X1838),VLOOKUP(AA1838,MonthSerial[],VLOOKUP(X1838,Table9[],3,0)+2,0),DATE(X1838,AA1838,0)-AC1838)</f>
        <v>#VALUE!</v>
      </c>
      <c r="AC1838" s="45" t="e">
        <f>IF(COUNTIF(Table9[MM Year],X1838),
VLOOKUP(X1838,Table9[],5,0),
DATE(X1838,1,0))</f>
        <v>#VALUE!</v>
      </c>
      <c r="AD1838" s="46" t="e">
        <f>IF(AA1838=0,DATE(YEAR(AC1838+1),7,16),
IF(V1838=0,IF(COUNTIF(Table9[MM Year],X1838),AC1838+AB1838+Z1838+15-DAY(AC1838+AB1838+Z1838+15)+16,AC1838+AB1838+Z1838-DAY(AC1838+AB1838+Z1838)+16),
IF(COUNTIF(Table9[MM Year],X1838),
IF(AC1838+AB1838+Z1838&lt;VLOOKUP(X1838,Table9[],7,0),AC1838
+AB1838+Z1838+VLOOKUP(X1838,Table9[],4,0),AC1838+AB1838+Z1838),AC1838
+AB1838+Z1838)))</f>
        <v>#VALUE!</v>
      </c>
      <c r="AE1838" s="42"/>
      <c r="AF1838" s="15" t="str">
        <f>IFERROR(IF(COUNTIF(Table9[MM Year],X1838),
IF(AD1838&lt;VLOOKUP(X1838,Table9[],7,0),AD1838
+VLOOKUP(X1838,Table9[],4,0),AD1838),AD1838
),"")</f>
        <v/>
      </c>
      <c r="AG1838" s="5"/>
      <c r="AH1838" s="5"/>
      <c r="AI1838" s="5"/>
      <c r="AJ1838" s="6"/>
      <c r="AK1838" s="6"/>
      <c r="AL1838" s="12" t="str">
        <f t="shared" si="287"/>
        <v/>
      </c>
      <c r="AM1838" s="5"/>
      <c r="AN1838" s="27" t="str">
        <f t="shared" si="288"/>
        <v/>
      </c>
      <c r="AO1838" s="5"/>
      <c r="AP1838" s="5"/>
      <c r="AQ1838" s="6"/>
      <c r="AR1838" s="12" t="str">
        <f t="shared" si="289"/>
        <v/>
      </c>
      <c r="AS1838" s="6"/>
      <c r="AT1838" s="5"/>
      <c r="AU1838" s="53"/>
      <c r="AV1838" s="53"/>
      <c r="AW1838" s="54"/>
      <c r="AX1838" s="15" t="str">
        <f t="shared" si="290"/>
        <v/>
      </c>
      <c r="AY1838" s="5"/>
      <c r="AZ1838" s="27" t="str">
        <f>IFERROR(VLOOKUP(AY1838,vlookup!A$2:I$331,2,FALSE),"")</f>
        <v/>
      </c>
      <c r="BA1838" s="27" t="str">
        <f>IFERROR(VLOOKUP(AY1838,vlookup!A$2:I$331,3,FALSE),"")</f>
        <v/>
      </c>
      <c r="BB1838" s="5"/>
      <c r="BC1838" s="27" t="str">
        <f>IFERROR(VLOOKUP(BB1838,vlookup!D$2:E$331,2,FALSE),"")</f>
        <v/>
      </c>
      <c r="BD1838" s="5"/>
      <c r="BE1838" s="27" t="str">
        <f t="shared" si="291"/>
        <v/>
      </c>
      <c r="BF1838" s="27" t="str">
        <f>IFERROR(VLOOKUP(BE1838,vlookup!G$2:I$331,2,FALSE),"")</f>
        <v/>
      </c>
      <c r="BG1838" s="27" t="str">
        <f>IFERROR(VLOOKUP(BE1838,vlookup!G$2:I$331,3,FALSE),"")</f>
        <v/>
      </c>
      <c r="BH1838" s="5"/>
      <c r="BI1838" s="6"/>
      <c r="BJ1838" s="6"/>
      <c r="BK1838" s="6"/>
      <c r="BL1838" s="6"/>
    </row>
    <row r="1839" spans="1:64">
      <c r="A1839" s="4"/>
      <c r="B1839" s="5"/>
      <c r="C1839" s="27" t="str">
        <f>IFERROR(VLOOKUP(B1839,vlookup!A$2:I$331,2,FALSE),"")</f>
        <v/>
      </c>
      <c r="D1839" s="27" t="str">
        <f>IFERROR(VLOOKUP(B1839,vlookup!A$2:I$331,3,FALSE),"")</f>
        <v/>
      </c>
      <c r="E1839" s="5"/>
      <c r="F1839" s="27" t="str">
        <f>IFERROR(VLOOKUP(E1839,vlookup!D$2:E$331,2,FALSE),"")</f>
        <v/>
      </c>
      <c r="G1839" s="5"/>
      <c r="H1839" s="27" t="str">
        <f t="shared" si="282"/>
        <v/>
      </c>
      <c r="I1839" s="27" t="str">
        <f>IFERROR(VLOOKUP(H1839,vlookup!G$2:I$331,2,FALSE),"")</f>
        <v/>
      </c>
      <c r="J1839" s="27" t="str">
        <f>IFERROR(VLOOKUP(H1839,vlookup!G$2:I$331,3,FALSE),"")</f>
        <v/>
      </c>
      <c r="K1839" s="5"/>
      <c r="L1839" s="6"/>
      <c r="M1839" s="6"/>
      <c r="N1839" s="6"/>
      <c r="O1839" s="6"/>
      <c r="P1839" s="6"/>
      <c r="Q1839" s="14" t="str">
        <f t="shared" si="283"/>
        <v/>
      </c>
      <c r="R1839" s="5"/>
      <c r="S1839" s="6"/>
      <c r="T1839" s="6"/>
      <c r="U1839" s="5"/>
      <c r="V1839" s="45">
        <f t="shared" si="284"/>
        <v>0</v>
      </c>
      <c r="W1839" s="45">
        <f t="shared" si="285"/>
        <v>0</v>
      </c>
      <c r="X1839" s="45" t="e">
        <f t="shared" si="286"/>
        <v>#VALUE!</v>
      </c>
      <c r="Y1839" s="45">
        <f>IFERROR(VALUE(V1839),VLOOKUP(V1839,DayReplace[],2,0))</f>
        <v>0</v>
      </c>
      <c r="Z1839" s="45">
        <f>IF(V1839=0,1,
IF(OR(AND(COUNTIF(Table12[Normal and Leap Years],X1839),AA1839=3,Y1839=30),
AND(COUNTIF(Table9[MM Year],X1839),COUNTIF(Table13[Always 29-Day Months],AA1839),Y1839=30)),Y1839
-1,Y1839))</f>
        <v>1</v>
      </c>
      <c r="AA1839" s="45">
        <f>IFERROR(VALUE(W1839),VLOOKUP(W1839,MonthReplace[],2,0))</f>
        <v>0</v>
      </c>
      <c r="AB1839" s="45" t="e">
        <f>IF(COUNTIF(Table9[MM Year],X1839),VLOOKUP(AA1839,MonthSerial[],VLOOKUP(X1839,Table9[],3,0)+2,0),DATE(X1839,AA1839,0)-AC1839)</f>
        <v>#VALUE!</v>
      </c>
      <c r="AC1839" s="45" t="e">
        <f>IF(COUNTIF(Table9[MM Year],X1839),
VLOOKUP(X1839,Table9[],5,0),
DATE(X1839,1,0))</f>
        <v>#VALUE!</v>
      </c>
      <c r="AD1839" s="46" t="e">
        <f>IF(AA1839=0,DATE(YEAR(AC1839+1),7,16),
IF(V1839=0,IF(COUNTIF(Table9[MM Year],X1839),AC1839+AB1839+Z1839+15-DAY(AC1839+AB1839+Z1839+15)+16,AC1839+AB1839+Z1839-DAY(AC1839+AB1839+Z1839)+16),
IF(COUNTIF(Table9[MM Year],X1839),
IF(AC1839+AB1839+Z1839&lt;VLOOKUP(X1839,Table9[],7,0),AC1839
+AB1839+Z1839+VLOOKUP(X1839,Table9[],4,0),AC1839+AB1839+Z1839),AC1839
+AB1839+Z1839)))</f>
        <v>#VALUE!</v>
      </c>
      <c r="AE1839" s="42"/>
      <c r="AF1839" s="15" t="str">
        <f>IFERROR(IF(COUNTIF(Table9[MM Year],X1839),
IF(AD1839&lt;VLOOKUP(X1839,Table9[],7,0),AD1839
+VLOOKUP(X1839,Table9[],4,0),AD1839),AD1839
),"")</f>
        <v/>
      </c>
      <c r="AG1839" s="5"/>
      <c r="AH1839" s="5"/>
      <c r="AI1839" s="5"/>
      <c r="AJ1839" s="6"/>
      <c r="AK1839" s="6"/>
      <c r="AL1839" s="12" t="str">
        <f t="shared" si="287"/>
        <v/>
      </c>
      <c r="AM1839" s="5"/>
      <c r="AN1839" s="27" t="str">
        <f t="shared" si="288"/>
        <v/>
      </c>
      <c r="AO1839" s="5"/>
      <c r="AP1839" s="5"/>
      <c r="AQ1839" s="6"/>
      <c r="AR1839" s="12" t="str">
        <f t="shared" si="289"/>
        <v/>
      </c>
      <c r="AS1839" s="6"/>
      <c r="AT1839" s="5"/>
      <c r="AU1839" s="53"/>
      <c r="AV1839" s="53"/>
      <c r="AW1839" s="54"/>
      <c r="AX1839" s="15" t="str">
        <f t="shared" si="290"/>
        <v/>
      </c>
      <c r="AY1839" s="5"/>
      <c r="AZ1839" s="27" t="str">
        <f>IFERROR(VLOOKUP(AY1839,vlookup!A$2:I$331,2,FALSE),"")</f>
        <v/>
      </c>
      <c r="BA1839" s="27" t="str">
        <f>IFERROR(VLOOKUP(AY1839,vlookup!A$2:I$331,3,FALSE),"")</f>
        <v/>
      </c>
      <c r="BB1839" s="5"/>
      <c r="BC1839" s="27" t="str">
        <f>IFERROR(VLOOKUP(BB1839,vlookup!D$2:E$331,2,FALSE),"")</f>
        <v/>
      </c>
      <c r="BD1839" s="5"/>
      <c r="BE1839" s="27" t="str">
        <f t="shared" si="291"/>
        <v/>
      </c>
      <c r="BF1839" s="27" t="str">
        <f>IFERROR(VLOOKUP(BE1839,vlookup!G$2:I$331,2,FALSE),"")</f>
        <v/>
      </c>
      <c r="BG1839" s="27" t="str">
        <f>IFERROR(VLOOKUP(BE1839,vlookup!G$2:I$331,3,FALSE),"")</f>
        <v/>
      </c>
      <c r="BH1839" s="5"/>
      <c r="BI1839" s="6"/>
      <c r="BJ1839" s="6"/>
      <c r="BK1839" s="6"/>
      <c r="BL1839" s="6"/>
    </row>
    <row r="1840" spans="1:64">
      <c r="A1840" s="4"/>
      <c r="B1840" s="5"/>
      <c r="C1840" s="27" t="str">
        <f>IFERROR(VLOOKUP(B1840,vlookup!A$2:I$331,2,FALSE),"")</f>
        <v/>
      </c>
      <c r="D1840" s="27" t="str">
        <f>IFERROR(VLOOKUP(B1840,vlookup!A$2:I$331,3,FALSE),"")</f>
        <v/>
      </c>
      <c r="E1840" s="5"/>
      <c r="F1840" s="27" t="str">
        <f>IFERROR(VLOOKUP(E1840,vlookup!D$2:E$331,2,FALSE),"")</f>
        <v/>
      </c>
      <c r="G1840" s="5"/>
      <c r="H1840" s="27" t="str">
        <f t="shared" si="282"/>
        <v/>
      </c>
      <c r="I1840" s="27" t="str">
        <f>IFERROR(VLOOKUP(H1840,vlookup!G$2:I$331,2,FALSE),"")</f>
        <v/>
      </c>
      <c r="J1840" s="27" t="str">
        <f>IFERROR(VLOOKUP(H1840,vlookup!G$2:I$331,3,FALSE),"")</f>
        <v/>
      </c>
      <c r="K1840" s="5"/>
      <c r="L1840" s="6"/>
      <c r="M1840" s="6"/>
      <c r="N1840" s="6"/>
      <c r="O1840" s="6"/>
      <c r="P1840" s="6"/>
      <c r="Q1840" s="14" t="str">
        <f t="shared" si="283"/>
        <v/>
      </c>
      <c r="R1840" s="5"/>
      <c r="S1840" s="6"/>
      <c r="T1840" s="6"/>
      <c r="U1840" s="5"/>
      <c r="V1840" s="45">
        <f t="shared" si="284"/>
        <v>0</v>
      </c>
      <c r="W1840" s="45">
        <f t="shared" si="285"/>
        <v>0</v>
      </c>
      <c r="X1840" s="45" t="e">
        <f t="shared" si="286"/>
        <v>#VALUE!</v>
      </c>
      <c r="Y1840" s="45">
        <f>IFERROR(VALUE(V1840),VLOOKUP(V1840,DayReplace[],2,0))</f>
        <v>0</v>
      </c>
      <c r="Z1840" s="45">
        <f>IF(V1840=0,1,
IF(OR(AND(COUNTIF(Table12[Normal and Leap Years],X1840),AA1840=3,Y1840=30),
AND(COUNTIF(Table9[MM Year],X1840),COUNTIF(Table13[Always 29-Day Months],AA1840),Y1840=30)),Y1840
-1,Y1840))</f>
        <v>1</v>
      </c>
      <c r="AA1840" s="45">
        <f>IFERROR(VALUE(W1840),VLOOKUP(W1840,MonthReplace[],2,0))</f>
        <v>0</v>
      </c>
      <c r="AB1840" s="45" t="e">
        <f>IF(COUNTIF(Table9[MM Year],X1840),VLOOKUP(AA1840,MonthSerial[],VLOOKUP(X1840,Table9[],3,0)+2,0),DATE(X1840,AA1840,0)-AC1840)</f>
        <v>#VALUE!</v>
      </c>
      <c r="AC1840" s="45" t="e">
        <f>IF(COUNTIF(Table9[MM Year],X1840),
VLOOKUP(X1840,Table9[],5,0),
DATE(X1840,1,0))</f>
        <v>#VALUE!</v>
      </c>
      <c r="AD1840" s="46" t="e">
        <f>IF(AA1840=0,DATE(YEAR(AC1840+1),7,16),
IF(V1840=0,IF(COUNTIF(Table9[MM Year],X1840),AC1840+AB1840+Z1840+15-DAY(AC1840+AB1840+Z1840+15)+16,AC1840+AB1840+Z1840-DAY(AC1840+AB1840+Z1840)+16),
IF(COUNTIF(Table9[MM Year],X1840),
IF(AC1840+AB1840+Z1840&lt;VLOOKUP(X1840,Table9[],7,0),AC1840
+AB1840+Z1840+VLOOKUP(X1840,Table9[],4,0),AC1840+AB1840+Z1840),AC1840
+AB1840+Z1840)))</f>
        <v>#VALUE!</v>
      </c>
      <c r="AE1840" s="42"/>
      <c r="AF1840" s="15" t="str">
        <f>IFERROR(IF(COUNTIF(Table9[MM Year],X1840),
IF(AD1840&lt;VLOOKUP(X1840,Table9[],7,0),AD1840
+VLOOKUP(X1840,Table9[],4,0),AD1840),AD1840
),"")</f>
        <v/>
      </c>
      <c r="AG1840" s="5"/>
      <c r="AH1840" s="5"/>
      <c r="AI1840" s="5"/>
      <c r="AJ1840" s="6"/>
      <c r="AK1840" s="6"/>
      <c r="AL1840" s="12" t="str">
        <f t="shared" si="287"/>
        <v/>
      </c>
      <c r="AM1840" s="5"/>
      <c r="AN1840" s="27" t="str">
        <f t="shared" si="288"/>
        <v/>
      </c>
      <c r="AO1840" s="5"/>
      <c r="AP1840" s="5"/>
      <c r="AQ1840" s="6"/>
      <c r="AR1840" s="12" t="str">
        <f t="shared" si="289"/>
        <v/>
      </c>
      <c r="AS1840" s="6"/>
      <c r="AT1840" s="5"/>
      <c r="AU1840" s="53"/>
      <c r="AV1840" s="53"/>
      <c r="AW1840" s="54"/>
      <c r="AX1840" s="15" t="str">
        <f t="shared" si="290"/>
        <v/>
      </c>
      <c r="AY1840" s="5"/>
      <c r="AZ1840" s="27" t="str">
        <f>IFERROR(VLOOKUP(AY1840,vlookup!A$2:I$331,2,FALSE),"")</f>
        <v/>
      </c>
      <c r="BA1840" s="27" t="str">
        <f>IFERROR(VLOOKUP(AY1840,vlookup!A$2:I$331,3,FALSE),"")</f>
        <v/>
      </c>
      <c r="BB1840" s="5"/>
      <c r="BC1840" s="27" t="str">
        <f>IFERROR(VLOOKUP(BB1840,vlookup!D$2:E$331,2,FALSE),"")</f>
        <v/>
      </c>
      <c r="BD1840" s="5"/>
      <c r="BE1840" s="27" t="str">
        <f t="shared" si="291"/>
        <v/>
      </c>
      <c r="BF1840" s="27" t="str">
        <f>IFERROR(VLOOKUP(BE1840,vlookup!G$2:I$331,2,FALSE),"")</f>
        <v/>
      </c>
      <c r="BG1840" s="27" t="str">
        <f>IFERROR(VLOOKUP(BE1840,vlookup!G$2:I$331,3,FALSE),"")</f>
        <v/>
      </c>
      <c r="BH1840" s="5"/>
      <c r="BI1840" s="6"/>
      <c r="BJ1840" s="6"/>
      <c r="BK1840" s="6"/>
      <c r="BL1840" s="6"/>
    </row>
    <row r="1841" spans="1:64">
      <c r="A1841" s="4"/>
      <c r="B1841" s="5"/>
      <c r="C1841" s="27" t="str">
        <f>IFERROR(VLOOKUP(B1841,vlookup!A$2:I$331,2,FALSE),"")</f>
        <v/>
      </c>
      <c r="D1841" s="27" t="str">
        <f>IFERROR(VLOOKUP(B1841,vlookup!A$2:I$331,3,FALSE),"")</f>
        <v/>
      </c>
      <c r="E1841" s="5"/>
      <c r="F1841" s="27" t="str">
        <f>IFERROR(VLOOKUP(E1841,vlookup!D$2:E$331,2,FALSE),"")</f>
        <v/>
      </c>
      <c r="G1841" s="5"/>
      <c r="H1841" s="27" t="str">
        <f t="shared" si="282"/>
        <v/>
      </c>
      <c r="I1841" s="27" t="str">
        <f>IFERROR(VLOOKUP(H1841,vlookup!G$2:I$331,2,FALSE),"")</f>
        <v/>
      </c>
      <c r="J1841" s="27" t="str">
        <f>IFERROR(VLOOKUP(H1841,vlookup!G$2:I$331,3,FALSE),"")</f>
        <v/>
      </c>
      <c r="K1841" s="5"/>
      <c r="L1841" s="6"/>
      <c r="M1841" s="6"/>
      <c r="N1841" s="6"/>
      <c r="O1841" s="6"/>
      <c r="P1841" s="6"/>
      <c r="Q1841" s="14" t="str">
        <f t="shared" si="283"/>
        <v/>
      </c>
      <c r="R1841" s="5"/>
      <c r="S1841" s="6"/>
      <c r="T1841" s="6"/>
      <c r="U1841" s="5"/>
      <c r="V1841" s="45">
        <f t="shared" si="284"/>
        <v>0</v>
      </c>
      <c r="W1841" s="45">
        <f t="shared" si="285"/>
        <v>0</v>
      </c>
      <c r="X1841" s="45" t="e">
        <f t="shared" si="286"/>
        <v>#VALUE!</v>
      </c>
      <c r="Y1841" s="45">
        <f>IFERROR(VALUE(V1841),VLOOKUP(V1841,DayReplace[],2,0))</f>
        <v>0</v>
      </c>
      <c r="Z1841" s="45">
        <f>IF(V1841=0,1,
IF(OR(AND(COUNTIF(Table12[Normal and Leap Years],X1841),AA1841=3,Y1841=30),
AND(COUNTIF(Table9[MM Year],X1841),COUNTIF(Table13[Always 29-Day Months],AA1841),Y1841=30)),Y1841
-1,Y1841))</f>
        <v>1</v>
      </c>
      <c r="AA1841" s="45">
        <f>IFERROR(VALUE(W1841),VLOOKUP(W1841,MonthReplace[],2,0))</f>
        <v>0</v>
      </c>
      <c r="AB1841" s="45" t="e">
        <f>IF(COUNTIF(Table9[MM Year],X1841),VLOOKUP(AA1841,MonthSerial[],VLOOKUP(X1841,Table9[],3,0)+2,0),DATE(X1841,AA1841,0)-AC1841)</f>
        <v>#VALUE!</v>
      </c>
      <c r="AC1841" s="45" t="e">
        <f>IF(COUNTIF(Table9[MM Year],X1841),
VLOOKUP(X1841,Table9[],5,0),
DATE(X1841,1,0))</f>
        <v>#VALUE!</v>
      </c>
      <c r="AD1841" s="46" t="e">
        <f>IF(AA1841=0,DATE(YEAR(AC1841+1),7,16),
IF(V1841=0,IF(COUNTIF(Table9[MM Year],X1841),AC1841+AB1841+Z1841+15-DAY(AC1841+AB1841+Z1841+15)+16,AC1841+AB1841+Z1841-DAY(AC1841+AB1841+Z1841)+16),
IF(COUNTIF(Table9[MM Year],X1841),
IF(AC1841+AB1841+Z1841&lt;VLOOKUP(X1841,Table9[],7,0),AC1841
+AB1841+Z1841+VLOOKUP(X1841,Table9[],4,0),AC1841+AB1841+Z1841),AC1841
+AB1841+Z1841)))</f>
        <v>#VALUE!</v>
      </c>
      <c r="AE1841" s="42"/>
      <c r="AF1841" s="15" t="str">
        <f>IFERROR(IF(COUNTIF(Table9[MM Year],X1841),
IF(AD1841&lt;VLOOKUP(X1841,Table9[],7,0),AD1841
+VLOOKUP(X1841,Table9[],4,0),AD1841),AD1841
),"")</f>
        <v/>
      </c>
      <c r="AG1841" s="5"/>
      <c r="AH1841" s="5"/>
      <c r="AI1841" s="5"/>
      <c r="AJ1841" s="6"/>
      <c r="AK1841" s="6"/>
      <c r="AL1841" s="12" t="str">
        <f t="shared" si="287"/>
        <v/>
      </c>
      <c r="AM1841" s="5"/>
      <c r="AN1841" s="27" t="str">
        <f t="shared" si="288"/>
        <v/>
      </c>
      <c r="AO1841" s="5"/>
      <c r="AP1841" s="5"/>
      <c r="AQ1841" s="6"/>
      <c r="AR1841" s="12" t="str">
        <f t="shared" si="289"/>
        <v/>
      </c>
      <c r="AS1841" s="6"/>
      <c r="AT1841" s="5"/>
      <c r="AU1841" s="53"/>
      <c r="AV1841" s="53"/>
      <c r="AW1841" s="54"/>
      <c r="AX1841" s="15" t="str">
        <f t="shared" si="290"/>
        <v/>
      </c>
      <c r="AY1841" s="5"/>
      <c r="AZ1841" s="27" t="str">
        <f>IFERROR(VLOOKUP(AY1841,vlookup!A$2:I$331,2,FALSE),"")</f>
        <v/>
      </c>
      <c r="BA1841" s="27" t="str">
        <f>IFERROR(VLOOKUP(AY1841,vlookup!A$2:I$331,3,FALSE),"")</f>
        <v/>
      </c>
      <c r="BB1841" s="5"/>
      <c r="BC1841" s="27" t="str">
        <f>IFERROR(VLOOKUP(BB1841,vlookup!D$2:E$331,2,FALSE),"")</f>
        <v/>
      </c>
      <c r="BD1841" s="5"/>
      <c r="BE1841" s="27" t="str">
        <f t="shared" si="291"/>
        <v/>
      </c>
      <c r="BF1841" s="27" t="str">
        <f>IFERROR(VLOOKUP(BE1841,vlookup!G$2:I$331,2,FALSE),"")</f>
        <v/>
      </c>
      <c r="BG1841" s="27" t="str">
        <f>IFERROR(VLOOKUP(BE1841,vlookup!G$2:I$331,3,FALSE),"")</f>
        <v/>
      </c>
      <c r="BH1841" s="5"/>
      <c r="BI1841" s="6"/>
      <c r="BJ1841" s="6"/>
      <c r="BK1841" s="6"/>
      <c r="BL1841" s="6"/>
    </row>
    <row r="1842" spans="1:64">
      <c r="A1842" s="4"/>
      <c r="B1842" s="5"/>
      <c r="C1842" s="27" t="str">
        <f>IFERROR(VLOOKUP(B1842,vlookup!A$2:I$331,2,FALSE),"")</f>
        <v/>
      </c>
      <c r="D1842" s="27" t="str">
        <f>IFERROR(VLOOKUP(B1842,vlookup!A$2:I$331,3,FALSE),"")</f>
        <v/>
      </c>
      <c r="E1842" s="5"/>
      <c r="F1842" s="27" t="str">
        <f>IFERROR(VLOOKUP(E1842,vlookup!D$2:E$331,2,FALSE),"")</f>
        <v/>
      </c>
      <c r="G1842" s="5"/>
      <c r="H1842" s="27" t="str">
        <f t="shared" si="282"/>
        <v/>
      </c>
      <c r="I1842" s="27" t="str">
        <f>IFERROR(VLOOKUP(H1842,vlookup!G$2:I$331,2,FALSE),"")</f>
        <v/>
      </c>
      <c r="J1842" s="27" t="str">
        <f>IFERROR(VLOOKUP(H1842,vlookup!G$2:I$331,3,FALSE),"")</f>
        <v/>
      </c>
      <c r="K1842" s="5"/>
      <c r="L1842" s="6"/>
      <c r="M1842" s="6"/>
      <c r="N1842" s="6"/>
      <c r="O1842" s="6"/>
      <c r="P1842" s="6"/>
      <c r="Q1842" s="14" t="str">
        <f t="shared" si="283"/>
        <v/>
      </c>
      <c r="R1842" s="5"/>
      <c r="S1842" s="6"/>
      <c r="T1842" s="6"/>
      <c r="U1842" s="5"/>
      <c r="V1842" s="45">
        <f t="shared" si="284"/>
        <v>0</v>
      </c>
      <c r="W1842" s="45">
        <f t="shared" si="285"/>
        <v>0</v>
      </c>
      <c r="X1842" s="45" t="e">
        <f t="shared" si="286"/>
        <v>#VALUE!</v>
      </c>
      <c r="Y1842" s="45">
        <f>IFERROR(VALUE(V1842),VLOOKUP(V1842,DayReplace[],2,0))</f>
        <v>0</v>
      </c>
      <c r="Z1842" s="45">
        <f>IF(V1842=0,1,
IF(OR(AND(COUNTIF(Table12[Normal and Leap Years],X1842),AA1842=3,Y1842=30),
AND(COUNTIF(Table9[MM Year],X1842),COUNTIF(Table13[Always 29-Day Months],AA1842),Y1842=30)),Y1842
-1,Y1842))</f>
        <v>1</v>
      </c>
      <c r="AA1842" s="45">
        <f>IFERROR(VALUE(W1842),VLOOKUP(W1842,MonthReplace[],2,0))</f>
        <v>0</v>
      </c>
      <c r="AB1842" s="45" t="e">
        <f>IF(COUNTIF(Table9[MM Year],X1842),VLOOKUP(AA1842,MonthSerial[],VLOOKUP(X1842,Table9[],3,0)+2,0),DATE(X1842,AA1842,0)-AC1842)</f>
        <v>#VALUE!</v>
      </c>
      <c r="AC1842" s="45" t="e">
        <f>IF(COUNTIF(Table9[MM Year],X1842),
VLOOKUP(X1842,Table9[],5,0),
DATE(X1842,1,0))</f>
        <v>#VALUE!</v>
      </c>
      <c r="AD1842" s="46" t="e">
        <f>IF(AA1842=0,DATE(YEAR(AC1842+1),7,16),
IF(V1842=0,IF(COUNTIF(Table9[MM Year],X1842),AC1842+AB1842+Z1842+15-DAY(AC1842+AB1842+Z1842+15)+16,AC1842+AB1842+Z1842-DAY(AC1842+AB1842+Z1842)+16),
IF(COUNTIF(Table9[MM Year],X1842),
IF(AC1842+AB1842+Z1842&lt;VLOOKUP(X1842,Table9[],7,0),AC1842
+AB1842+Z1842+VLOOKUP(X1842,Table9[],4,0),AC1842+AB1842+Z1842),AC1842
+AB1842+Z1842)))</f>
        <v>#VALUE!</v>
      </c>
      <c r="AE1842" s="42"/>
      <c r="AF1842" s="15" t="str">
        <f>IFERROR(IF(COUNTIF(Table9[MM Year],X1842),
IF(AD1842&lt;VLOOKUP(X1842,Table9[],7,0),AD1842
+VLOOKUP(X1842,Table9[],4,0),AD1842),AD1842
),"")</f>
        <v/>
      </c>
      <c r="AG1842" s="5"/>
      <c r="AH1842" s="5"/>
      <c r="AI1842" s="5"/>
      <c r="AJ1842" s="6"/>
      <c r="AK1842" s="6"/>
      <c r="AL1842" s="12" t="str">
        <f t="shared" si="287"/>
        <v/>
      </c>
      <c r="AM1842" s="5"/>
      <c r="AN1842" s="27" t="str">
        <f t="shared" si="288"/>
        <v/>
      </c>
      <c r="AO1842" s="5"/>
      <c r="AP1842" s="5"/>
      <c r="AQ1842" s="6"/>
      <c r="AR1842" s="12" t="str">
        <f t="shared" si="289"/>
        <v/>
      </c>
      <c r="AS1842" s="6"/>
      <c r="AT1842" s="5"/>
      <c r="AU1842" s="53"/>
      <c r="AV1842" s="53"/>
      <c r="AW1842" s="54"/>
      <c r="AX1842" s="15" t="str">
        <f t="shared" si="290"/>
        <v/>
      </c>
      <c r="AY1842" s="5"/>
      <c r="AZ1842" s="27" t="str">
        <f>IFERROR(VLOOKUP(AY1842,vlookup!A$2:I$331,2,FALSE),"")</f>
        <v/>
      </c>
      <c r="BA1842" s="27" t="str">
        <f>IFERROR(VLOOKUP(AY1842,vlookup!A$2:I$331,3,FALSE),"")</f>
        <v/>
      </c>
      <c r="BB1842" s="5"/>
      <c r="BC1842" s="27" t="str">
        <f>IFERROR(VLOOKUP(BB1842,vlookup!D$2:E$331,2,FALSE),"")</f>
        <v/>
      </c>
      <c r="BD1842" s="5"/>
      <c r="BE1842" s="27" t="str">
        <f t="shared" si="291"/>
        <v/>
      </c>
      <c r="BF1842" s="27" t="str">
        <f>IFERROR(VLOOKUP(BE1842,vlookup!G$2:I$331,2,FALSE),"")</f>
        <v/>
      </c>
      <c r="BG1842" s="27" t="str">
        <f>IFERROR(VLOOKUP(BE1842,vlookup!G$2:I$331,3,FALSE),"")</f>
        <v/>
      </c>
      <c r="BH1842" s="5"/>
      <c r="BI1842" s="6"/>
      <c r="BJ1842" s="6"/>
      <c r="BK1842" s="6"/>
      <c r="BL1842" s="6"/>
    </row>
    <row r="1843" spans="1:64">
      <c r="A1843" s="4"/>
      <c r="B1843" s="5"/>
      <c r="C1843" s="27" t="str">
        <f>IFERROR(VLOOKUP(B1843,vlookup!A$2:I$331,2,FALSE),"")</f>
        <v/>
      </c>
      <c r="D1843" s="27" t="str">
        <f>IFERROR(VLOOKUP(B1843,vlookup!A$2:I$331,3,FALSE),"")</f>
        <v/>
      </c>
      <c r="E1843" s="5"/>
      <c r="F1843" s="27" t="str">
        <f>IFERROR(VLOOKUP(E1843,vlookup!D$2:E$331,2,FALSE),"")</f>
        <v/>
      </c>
      <c r="G1843" s="5"/>
      <c r="H1843" s="27" t="str">
        <f t="shared" si="282"/>
        <v/>
      </c>
      <c r="I1843" s="27" t="str">
        <f>IFERROR(VLOOKUP(H1843,vlookup!G$2:I$331,2,FALSE),"")</f>
        <v/>
      </c>
      <c r="J1843" s="27" t="str">
        <f>IFERROR(VLOOKUP(H1843,vlookup!G$2:I$331,3,FALSE),"")</f>
        <v/>
      </c>
      <c r="K1843" s="5"/>
      <c r="L1843" s="6"/>
      <c r="M1843" s="6"/>
      <c r="N1843" s="6"/>
      <c r="O1843" s="6"/>
      <c r="P1843" s="6"/>
      <c r="Q1843" s="14" t="str">
        <f t="shared" si="283"/>
        <v/>
      </c>
      <c r="R1843" s="5"/>
      <c r="S1843" s="6"/>
      <c r="T1843" s="6"/>
      <c r="U1843" s="5"/>
      <c r="V1843" s="45">
        <f t="shared" si="284"/>
        <v>0</v>
      </c>
      <c r="W1843" s="45">
        <f t="shared" si="285"/>
        <v>0</v>
      </c>
      <c r="X1843" s="45" t="e">
        <f t="shared" si="286"/>
        <v>#VALUE!</v>
      </c>
      <c r="Y1843" s="45">
        <f>IFERROR(VALUE(V1843),VLOOKUP(V1843,DayReplace[],2,0))</f>
        <v>0</v>
      </c>
      <c r="Z1843" s="45">
        <f>IF(V1843=0,1,
IF(OR(AND(COUNTIF(Table12[Normal and Leap Years],X1843),AA1843=3,Y1843=30),
AND(COUNTIF(Table9[MM Year],X1843),COUNTIF(Table13[Always 29-Day Months],AA1843),Y1843=30)),Y1843
-1,Y1843))</f>
        <v>1</v>
      </c>
      <c r="AA1843" s="45">
        <f>IFERROR(VALUE(W1843),VLOOKUP(W1843,MonthReplace[],2,0))</f>
        <v>0</v>
      </c>
      <c r="AB1843" s="45" t="e">
        <f>IF(COUNTIF(Table9[MM Year],X1843),VLOOKUP(AA1843,MonthSerial[],VLOOKUP(X1843,Table9[],3,0)+2,0),DATE(X1843,AA1843,0)-AC1843)</f>
        <v>#VALUE!</v>
      </c>
      <c r="AC1843" s="45" t="e">
        <f>IF(COUNTIF(Table9[MM Year],X1843),
VLOOKUP(X1843,Table9[],5,0),
DATE(X1843,1,0))</f>
        <v>#VALUE!</v>
      </c>
      <c r="AD1843" s="46" t="e">
        <f>IF(AA1843=0,DATE(YEAR(AC1843+1),7,16),
IF(V1843=0,IF(COUNTIF(Table9[MM Year],X1843),AC1843+AB1843+Z1843+15-DAY(AC1843+AB1843+Z1843+15)+16,AC1843+AB1843+Z1843-DAY(AC1843+AB1843+Z1843)+16),
IF(COUNTIF(Table9[MM Year],X1843),
IF(AC1843+AB1843+Z1843&lt;VLOOKUP(X1843,Table9[],7,0),AC1843
+AB1843+Z1843+VLOOKUP(X1843,Table9[],4,0),AC1843+AB1843+Z1843),AC1843
+AB1843+Z1843)))</f>
        <v>#VALUE!</v>
      </c>
      <c r="AE1843" s="42"/>
      <c r="AF1843" s="15" t="str">
        <f>IFERROR(IF(COUNTIF(Table9[MM Year],X1843),
IF(AD1843&lt;VLOOKUP(X1843,Table9[],7,0),AD1843
+VLOOKUP(X1843,Table9[],4,0),AD1843),AD1843
),"")</f>
        <v/>
      </c>
      <c r="AG1843" s="5"/>
      <c r="AH1843" s="5"/>
      <c r="AI1843" s="5"/>
      <c r="AJ1843" s="6"/>
      <c r="AK1843" s="6"/>
      <c r="AL1843" s="12" t="str">
        <f t="shared" si="287"/>
        <v/>
      </c>
      <c r="AM1843" s="5"/>
      <c r="AN1843" s="27" t="str">
        <f t="shared" si="288"/>
        <v/>
      </c>
      <c r="AO1843" s="5"/>
      <c r="AP1843" s="5"/>
      <c r="AQ1843" s="6"/>
      <c r="AR1843" s="12" t="str">
        <f t="shared" si="289"/>
        <v/>
      </c>
      <c r="AS1843" s="6"/>
      <c r="AT1843" s="5"/>
      <c r="AU1843" s="53"/>
      <c r="AV1843" s="53"/>
      <c r="AW1843" s="54"/>
      <c r="AX1843" s="15" t="str">
        <f t="shared" si="290"/>
        <v/>
      </c>
      <c r="AY1843" s="5"/>
      <c r="AZ1843" s="27" t="str">
        <f>IFERROR(VLOOKUP(AY1843,vlookup!A$2:I$331,2,FALSE),"")</f>
        <v/>
      </c>
      <c r="BA1843" s="27" t="str">
        <f>IFERROR(VLOOKUP(AY1843,vlookup!A$2:I$331,3,FALSE),"")</f>
        <v/>
      </c>
      <c r="BB1843" s="5"/>
      <c r="BC1843" s="27" t="str">
        <f>IFERROR(VLOOKUP(BB1843,vlookup!D$2:E$331,2,FALSE),"")</f>
        <v/>
      </c>
      <c r="BD1843" s="5"/>
      <c r="BE1843" s="27" t="str">
        <f t="shared" si="291"/>
        <v/>
      </c>
      <c r="BF1843" s="27" t="str">
        <f>IFERROR(VLOOKUP(BE1843,vlookup!G$2:I$331,2,FALSE),"")</f>
        <v/>
      </c>
      <c r="BG1843" s="27" t="str">
        <f>IFERROR(VLOOKUP(BE1843,vlookup!G$2:I$331,3,FALSE),"")</f>
        <v/>
      </c>
      <c r="BH1843" s="5"/>
      <c r="BI1843" s="6"/>
      <c r="BJ1843" s="6"/>
      <c r="BK1843" s="6"/>
      <c r="BL1843" s="6"/>
    </row>
    <row r="1844" spans="1:64">
      <c r="A1844" s="4"/>
      <c r="B1844" s="5"/>
      <c r="C1844" s="27" t="str">
        <f>IFERROR(VLOOKUP(B1844,vlookup!A$2:I$331,2,FALSE),"")</f>
        <v/>
      </c>
      <c r="D1844" s="27" t="str">
        <f>IFERROR(VLOOKUP(B1844,vlookup!A$2:I$331,3,FALSE),"")</f>
        <v/>
      </c>
      <c r="E1844" s="5"/>
      <c r="F1844" s="27" t="str">
        <f>IFERROR(VLOOKUP(E1844,vlookup!D$2:E$331,2,FALSE),"")</f>
        <v/>
      </c>
      <c r="G1844" s="5"/>
      <c r="H1844" s="27" t="str">
        <f t="shared" si="282"/>
        <v/>
      </c>
      <c r="I1844" s="27" t="str">
        <f>IFERROR(VLOOKUP(H1844,vlookup!G$2:I$331,2,FALSE),"")</f>
        <v/>
      </c>
      <c r="J1844" s="27" t="str">
        <f>IFERROR(VLOOKUP(H1844,vlookup!G$2:I$331,3,FALSE),"")</f>
        <v/>
      </c>
      <c r="K1844" s="5"/>
      <c r="L1844" s="6"/>
      <c r="M1844" s="6"/>
      <c r="N1844" s="6"/>
      <c r="O1844" s="6"/>
      <c r="P1844" s="6"/>
      <c r="Q1844" s="14" t="str">
        <f t="shared" si="283"/>
        <v/>
      </c>
      <c r="R1844" s="5"/>
      <c r="S1844" s="6"/>
      <c r="T1844" s="6"/>
      <c r="U1844" s="5"/>
      <c r="V1844" s="45">
        <f t="shared" si="284"/>
        <v>0</v>
      </c>
      <c r="W1844" s="45">
        <f t="shared" si="285"/>
        <v>0</v>
      </c>
      <c r="X1844" s="45" t="e">
        <f t="shared" si="286"/>
        <v>#VALUE!</v>
      </c>
      <c r="Y1844" s="45">
        <f>IFERROR(VALUE(V1844),VLOOKUP(V1844,DayReplace[],2,0))</f>
        <v>0</v>
      </c>
      <c r="Z1844" s="45">
        <f>IF(V1844=0,1,
IF(OR(AND(COUNTIF(Table12[Normal and Leap Years],X1844),AA1844=3,Y1844=30),
AND(COUNTIF(Table9[MM Year],X1844),COUNTIF(Table13[Always 29-Day Months],AA1844),Y1844=30)),Y1844
-1,Y1844))</f>
        <v>1</v>
      </c>
      <c r="AA1844" s="45">
        <f>IFERROR(VALUE(W1844),VLOOKUP(W1844,MonthReplace[],2,0))</f>
        <v>0</v>
      </c>
      <c r="AB1844" s="45" t="e">
        <f>IF(COUNTIF(Table9[MM Year],X1844),VLOOKUP(AA1844,MonthSerial[],VLOOKUP(X1844,Table9[],3,0)+2,0),DATE(X1844,AA1844,0)-AC1844)</f>
        <v>#VALUE!</v>
      </c>
      <c r="AC1844" s="45" t="e">
        <f>IF(COUNTIF(Table9[MM Year],X1844),
VLOOKUP(X1844,Table9[],5,0),
DATE(X1844,1,0))</f>
        <v>#VALUE!</v>
      </c>
      <c r="AD1844" s="46" t="e">
        <f>IF(AA1844=0,DATE(YEAR(AC1844+1),7,16),
IF(V1844=0,IF(COUNTIF(Table9[MM Year],X1844),AC1844+AB1844+Z1844+15-DAY(AC1844+AB1844+Z1844+15)+16,AC1844+AB1844+Z1844-DAY(AC1844+AB1844+Z1844)+16),
IF(COUNTIF(Table9[MM Year],X1844),
IF(AC1844+AB1844+Z1844&lt;VLOOKUP(X1844,Table9[],7,0),AC1844
+AB1844+Z1844+VLOOKUP(X1844,Table9[],4,0),AC1844+AB1844+Z1844),AC1844
+AB1844+Z1844)))</f>
        <v>#VALUE!</v>
      </c>
      <c r="AE1844" s="42"/>
      <c r="AF1844" s="15" t="str">
        <f>IFERROR(IF(COUNTIF(Table9[MM Year],X1844),
IF(AD1844&lt;VLOOKUP(X1844,Table9[],7,0),AD1844
+VLOOKUP(X1844,Table9[],4,0),AD1844),AD1844
),"")</f>
        <v/>
      </c>
      <c r="AG1844" s="5"/>
      <c r="AH1844" s="5"/>
      <c r="AI1844" s="5"/>
      <c r="AJ1844" s="6"/>
      <c r="AK1844" s="6"/>
      <c r="AL1844" s="12" t="str">
        <f t="shared" si="287"/>
        <v/>
      </c>
      <c r="AM1844" s="5"/>
      <c r="AN1844" s="27" t="str">
        <f t="shared" si="288"/>
        <v/>
      </c>
      <c r="AO1844" s="5"/>
      <c r="AP1844" s="5"/>
      <c r="AQ1844" s="6"/>
      <c r="AR1844" s="12" t="str">
        <f t="shared" si="289"/>
        <v/>
      </c>
      <c r="AS1844" s="6"/>
      <c r="AT1844" s="5"/>
      <c r="AU1844" s="53"/>
      <c r="AV1844" s="53"/>
      <c r="AW1844" s="54"/>
      <c r="AX1844" s="15" t="str">
        <f t="shared" si="290"/>
        <v/>
      </c>
      <c r="AY1844" s="5"/>
      <c r="AZ1844" s="27" t="str">
        <f>IFERROR(VLOOKUP(AY1844,vlookup!A$2:I$331,2,FALSE),"")</f>
        <v/>
      </c>
      <c r="BA1844" s="27" t="str">
        <f>IFERROR(VLOOKUP(AY1844,vlookup!A$2:I$331,3,FALSE),"")</f>
        <v/>
      </c>
      <c r="BB1844" s="5"/>
      <c r="BC1844" s="27" t="str">
        <f>IFERROR(VLOOKUP(BB1844,vlookup!D$2:E$331,2,FALSE),"")</f>
        <v/>
      </c>
      <c r="BD1844" s="5"/>
      <c r="BE1844" s="27" t="str">
        <f t="shared" si="291"/>
        <v/>
      </c>
      <c r="BF1844" s="27" t="str">
        <f>IFERROR(VLOOKUP(BE1844,vlookup!G$2:I$331,2,FALSE),"")</f>
        <v/>
      </c>
      <c r="BG1844" s="27" t="str">
        <f>IFERROR(VLOOKUP(BE1844,vlookup!G$2:I$331,3,FALSE),"")</f>
        <v/>
      </c>
      <c r="BH1844" s="5"/>
      <c r="BI1844" s="6"/>
      <c r="BJ1844" s="6"/>
      <c r="BK1844" s="6"/>
      <c r="BL1844" s="6"/>
    </row>
    <row r="1845" spans="1:64">
      <c r="A1845" s="4"/>
      <c r="B1845" s="5"/>
      <c r="C1845" s="27" t="str">
        <f>IFERROR(VLOOKUP(B1845,vlookup!A$2:I$331,2,FALSE),"")</f>
        <v/>
      </c>
      <c r="D1845" s="27" t="str">
        <f>IFERROR(VLOOKUP(B1845,vlookup!A$2:I$331,3,FALSE),"")</f>
        <v/>
      </c>
      <c r="E1845" s="5"/>
      <c r="F1845" s="27" t="str">
        <f>IFERROR(VLOOKUP(E1845,vlookup!D$2:E$331,2,FALSE),"")</f>
        <v/>
      </c>
      <c r="G1845" s="5"/>
      <c r="H1845" s="27" t="str">
        <f t="shared" si="282"/>
        <v/>
      </c>
      <c r="I1845" s="27" t="str">
        <f>IFERROR(VLOOKUP(H1845,vlookup!G$2:I$331,2,FALSE),"")</f>
        <v/>
      </c>
      <c r="J1845" s="27" t="str">
        <f>IFERROR(VLOOKUP(H1845,vlookup!G$2:I$331,3,FALSE),"")</f>
        <v/>
      </c>
      <c r="K1845" s="5"/>
      <c r="L1845" s="6"/>
      <c r="M1845" s="6"/>
      <c r="N1845" s="6"/>
      <c r="O1845" s="6"/>
      <c r="P1845" s="6"/>
      <c r="Q1845" s="14" t="str">
        <f t="shared" si="283"/>
        <v/>
      </c>
      <c r="R1845" s="5"/>
      <c r="S1845" s="6"/>
      <c r="T1845" s="6"/>
      <c r="U1845" s="5"/>
      <c r="V1845" s="45">
        <f t="shared" si="284"/>
        <v>0</v>
      </c>
      <c r="W1845" s="45">
        <f t="shared" si="285"/>
        <v>0</v>
      </c>
      <c r="X1845" s="45" t="e">
        <f t="shared" si="286"/>
        <v>#VALUE!</v>
      </c>
      <c r="Y1845" s="45">
        <f>IFERROR(VALUE(V1845),VLOOKUP(V1845,DayReplace[],2,0))</f>
        <v>0</v>
      </c>
      <c r="Z1845" s="45">
        <f>IF(V1845=0,1,
IF(OR(AND(COUNTIF(Table12[Normal and Leap Years],X1845),AA1845=3,Y1845=30),
AND(COUNTIF(Table9[MM Year],X1845),COUNTIF(Table13[Always 29-Day Months],AA1845),Y1845=30)),Y1845
-1,Y1845))</f>
        <v>1</v>
      </c>
      <c r="AA1845" s="45">
        <f>IFERROR(VALUE(W1845),VLOOKUP(W1845,MonthReplace[],2,0))</f>
        <v>0</v>
      </c>
      <c r="AB1845" s="45" t="e">
        <f>IF(COUNTIF(Table9[MM Year],X1845),VLOOKUP(AA1845,MonthSerial[],VLOOKUP(X1845,Table9[],3,0)+2,0),DATE(X1845,AA1845,0)-AC1845)</f>
        <v>#VALUE!</v>
      </c>
      <c r="AC1845" s="45" t="e">
        <f>IF(COUNTIF(Table9[MM Year],X1845),
VLOOKUP(X1845,Table9[],5,0),
DATE(X1845,1,0))</f>
        <v>#VALUE!</v>
      </c>
      <c r="AD1845" s="46" t="e">
        <f>IF(AA1845=0,DATE(YEAR(AC1845+1),7,16),
IF(V1845=0,IF(COUNTIF(Table9[MM Year],X1845),AC1845+AB1845+Z1845+15-DAY(AC1845+AB1845+Z1845+15)+16,AC1845+AB1845+Z1845-DAY(AC1845+AB1845+Z1845)+16),
IF(COUNTIF(Table9[MM Year],X1845),
IF(AC1845+AB1845+Z1845&lt;VLOOKUP(X1845,Table9[],7,0),AC1845
+AB1845+Z1845+VLOOKUP(X1845,Table9[],4,0),AC1845+AB1845+Z1845),AC1845
+AB1845+Z1845)))</f>
        <v>#VALUE!</v>
      </c>
      <c r="AE1845" s="42"/>
      <c r="AF1845" s="15" t="str">
        <f>IFERROR(IF(COUNTIF(Table9[MM Year],X1845),
IF(AD1845&lt;VLOOKUP(X1845,Table9[],7,0),AD1845
+VLOOKUP(X1845,Table9[],4,0),AD1845),AD1845
),"")</f>
        <v/>
      </c>
      <c r="AG1845" s="5"/>
      <c r="AH1845" s="5"/>
      <c r="AI1845" s="5"/>
      <c r="AJ1845" s="6"/>
      <c r="AK1845" s="6"/>
      <c r="AL1845" s="12" t="str">
        <f t="shared" si="287"/>
        <v/>
      </c>
      <c r="AM1845" s="5"/>
      <c r="AN1845" s="27" t="str">
        <f t="shared" si="288"/>
        <v/>
      </c>
      <c r="AO1845" s="5"/>
      <c r="AP1845" s="5"/>
      <c r="AQ1845" s="6"/>
      <c r="AR1845" s="12" t="str">
        <f t="shared" si="289"/>
        <v/>
      </c>
      <c r="AS1845" s="6"/>
      <c r="AT1845" s="5"/>
      <c r="AU1845" s="53"/>
      <c r="AV1845" s="53"/>
      <c r="AW1845" s="54"/>
      <c r="AX1845" s="15" t="str">
        <f t="shared" si="290"/>
        <v/>
      </c>
      <c r="AY1845" s="5"/>
      <c r="AZ1845" s="27" t="str">
        <f>IFERROR(VLOOKUP(AY1845,vlookup!A$2:I$331,2,FALSE),"")</f>
        <v/>
      </c>
      <c r="BA1845" s="27" t="str">
        <f>IFERROR(VLOOKUP(AY1845,vlookup!A$2:I$331,3,FALSE),"")</f>
        <v/>
      </c>
      <c r="BB1845" s="5"/>
      <c r="BC1845" s="27" t="str">
        <f>IFERROR(VLOOKUP(BB1845,vlookup!D$2:E$331,2,FALSE),"")</f>
        <v/>
      </c>
      <c r="BD1845" s="5"/>
      <c r="BE1845" s="27" t="str">
        <f t="shared" si="291"/>
        <v/>
      </c>
      <c r="BF1845" s="27" t="str">
        <f>IFERROR(VLOOKUP(BE1845,vlookup!G$2:I$331,2,FALSE),"")</f>
        <v/>
      </c>
      <c r="BG1845" s="27" t="str">
        <f>IFERROR(VLOOKUP(BE1845,vlookup!G$2:I$331,3,FALSE),"")</f>
        <v/>
      </c>
      <c r="BH1845" s="5"/>
      <c r="BI1845" s="6"/>
      <c r="BJ1845" s="6"/>
      <c r="BK1845" s="6"/>
      <c r="BL1845" s="6"/>
    </row>
    <row r="1846" spans="1:64">
      <c r="A1846" s="4"/>
      <c r="B1846" s="5"/>
      <c r="C1846" s="27" t="str">
        <f>IFERROR(VLOOKUP(B1846,vlookup!A$2:I$331,2,FALSE),"")</f>
        <v/>
      </c>
      <c r="D1846" s="27" t="str">
        <f>IFERROR(VLOOKUP(B1846,vlookup!A$2:I$331,3,FALSE),"")</f>
        <v/>
      </c>
      <c r="E1846" s="5"/>
      <c r="F1846" s="27" t="str">
        <f>IFERROR(VLOOKUP(E1846,vlookup!D$2:E$331,2,FALSE),"")</f>
        <v/>
      </c>
      <c r="G1846" s="5"/>
      <c r="H1846" s="27" t="str">
        <f t="shared" si="282"/>
        <v/>
      </c>
      <c r="I1846" s="27" t="str">
        <f>IFERROR(VLOOKUP(H1846,vlookup!G$2:I$331,2,FALSE),"")</f>
        <v/>
      </c>
      <c r="J1846" s="27" t="str">
        <f>IFERROR(VLOOKUP(H1846,vlookup!G$2:I$331,3,FALSE),"")</f>
        <v/>
      </c>
      <c r="K1846" s="5"/>
      <c r="L1846" s="6"/>
      <c r="M1846" s="6"/>
      <c r="N1846" s="6"/>
      <c r="O1846" s="6"/>
      <c r="P1846" s="6"/>
      <c r="Q1846" s="14" t="str">
        <f t="shared" si="283"/>
        <v/>
      </c>
      <c r="R1846" s="5"/>
      <c r="S1846" s="6"/>
      <c r="T1846" s="6"/>
      <c r="U1846" s="5"/>
      <c r="V1846" s="45">
        <f t="shared" si="284"/>
        <v>0</v>
      </c>
      <c r="W1846" s="45">
        <f t="shared" si="285"/>
        <v>0</v>
      </c>
      <c r="X1846" s="45" t="e">
        <f t="shared" si="286"/>
        <v>#VALUE!</v>
      </c>
      <c r="Y1846" s="45">
        <f>IFERROR(VALUE(V1846),VLOOKUP(V1846,DayReplace[],2,0))</f>
        <v>0</v>
      </c>
      <c r="Z1846" s="45">
        <f>IF(V1846=0,1,
IF(OR(AND(COUNTIF(Table12[Normal and Leap Years],X1846),AA1846=3,Y1846=30),
AND(COUNTIF(Table9[MM Year],X1846),COUNTIF(Table13[Always 29-Day Months],AA1846),Y1846=30)),Y1846
-1,Y1846))</f>
        <v>1</v>
      </c>
      <c r="AA1846" s="45">
        <f>IFERROR(VALUE(W1846),VLOOKUP(W1846,MonthReplace[],2,0))</f>
        <v>0</v>
      </c>
      <c r="AB1846" s="45" t="e">
        <f>IF(COUNTIF(Table9[MM Year],X1846),VLOOKUP(AA1846,MonthSerial[],VLOOKUP(X1846,Table9[],3,0)+2,0),DATE(X1846,AA1846,0)-AC1846)</f>
        <v>#VALUE!</v>
      </c>
      <c r="AC1846" s="45" t="e">
        <f>IF(COUNTIF(Table9[MM Year],X1846),
VLOOKUP(X1846,Table9[],5,0),
DATE(X1846,1,0))</f>
        <v>#VALUE!</v>
      </c>
      <c r="AD1846" s="46" t="e">
        <f>IF(AA1846=0,DATE(YEAR(AC1846+1),7,16),
IF(V1846=0,IF(COUNTIF(Table9[MM Year],X1846),AC1846+AB1846+Z1846+15-DAY(AC1846+AB1846+Z1846+15)+16,AC1846+AB1846+Z1846-DAY(AC1846+AB1846+Z1846)+16),
IF(COUNTIF(Table9[MM Year],X1846),
IF(AC1846+AB1846+Z1846&lt;VLOOKUP(X1846,Table9[],7,0),AC1846
+AB1846+Z1846+VLOOKUP(X1846,Table9[],4,0),AC1846+AB1846+Z1846),AC1846
+AB1846+Z1846)))</f>
        <v>#VALUE!</v>
      </c>
      <c r="AE1846" s="42"/>
      <c r="AF1846" s="15" t="str">
        <f>IFERROR(IF(COUNTIF(Table9[MM Year],X1846),
IF(AD1846&lt;VLOOKUP(X1846,Table9[],7,0),AD1846
+VLOOKUP(X1846,Table9[],4,0),AD1846),AD1846
),"")</f>
        <v/>
      </c>
      <c r="AG1846" s="5"/>
      <c r="AH1846" s="5"/>
      <c r="AI1846" s="5"/>
      <c r="AJ1846" s="6"/>
      <c r="AK1846" s="6"/>
      <c r="AL1846" s="12" t="str">
        <f t="shared" si="287"/>
        <v/>
      </c>
      <c r="AM1846" s="5"/>
      <c r="AN1846" s="27" t="str">
        <f t="shared" si="288"/>
        <v/>
      </c>
      <c r="AO1846" s="5"/>
      <c r="AP1846" s="5"/>
      <c r="AQ1846" s="6"/>
      <c r="AR1846" s="12" t="str">
        <f t="shared" si="289"/>
        <v/>
      </c>
      <c r="AS1846" s="6"/>
      <c r="AT1846" s="5"/>
      <c r="AU1846" s="53"/>
      <c r="AV1846" s="53"/>
      <c r="AW1846" s="54"/>
      <c r="AX1846" s="15" t="str">
        <f t="shared" si="290"/>
        <v/>
      </c>
      <c r="AY1846" s="5"/>
      <c r="AZ1846" s="27" t="str">
        <f>IFERROR(VLOOKUP(AY1846,vlookup!A$2:I$331,2,FALSE),"")</f>
        <v/>
      </c>
      <c r="BA1846" s="27" t="str">
        <f>IFERROR(VLOOKUP(AY1846,vlookup!A$2:I$331,3,FALSE),"")</f>
        <v/>
      </c>
      <c r="BB1846" s="5"/>
      <c r="BC1846" s="27" t="str">
        <f>IFERROR(VLOOKUP(BB1846,vlookup!D$2:E$331,2,FALSE),"")</f>
        <v/>
      </c>
      <c r="BD1846" s="5"/>
      <c r="BE1846" s="27" t="str">
        <f t="shared" si="291"/>
        <v/>
      </c>
      <c r="BF1846" s="27" t="str">
        <f>IFERROR(VLOOKUP(BE1846,vlookup!G$2:I$331,2,FALSE),"")</f>
        <v/>
      </c>
      <c r="BG1846" s="27" t="str">
        <f>IFERROR(VLOOKUP(BE1846,vlookup!G$2:I$331,3,FALSE),"")</f>
        <v/>
      </c>
      <c r="BH1846" s="5"/>
      <c r="BI1846" s="6"/>
      <c r="BJ1846" s="6"/>
      <c r="BK1846" s="6"/>
      <c r="BL1846" s="6"/>
    </row>
    <row r="1847" spans="1:64">
      <c r="A1847" s="4"/>
      <c r="B1847" s="5"/>
      <c r="C1847" s="27" t="str">
        <f>IFERROR(VLOOKUP(B1847,vlookup!A$2:I$331,2,FALSE),"")</f>
        <v/>
      </c>
      <c r="D1847" s="27" t="str">
        <f>IFERROR(VLOOKUP(B1847,vlookup!A$2:I$331,3,FALSE),"")</f>
        <v/>
      </c>
      <c r="E1847" s="5"/>
      <c r="F1847" s="27" t="str">
        <f>IFERROR(VLOOKUP(E1847,vlookup!D$2:E$331,2,FALSE),"")</f>
        <v/>
      </c>
      <c r="G1847" s="5"/>
      <c r="H1847" s="27" t="str">
        <f t="shared" si="282"/>
        <v/>
      </c>
      <c r="I1847" s="27" t="str">
        <f>IFERROR(VLOOKUP(H1847,vlookup!G$2:I$331,2,FALSE),"")</f>
        <v/>
      </c>
      <c r="J1847" s="27" t="str">
        <f>IFERROR(VLOOKUP(H1847,vlookup!G$2:I$331,3,FALSE),"")</f>
        <v/>
      </c>
      <c r="K1847" s="5"/>
      <c r="L1847" s="6"/>
      <c r="M1847" s="6"/>
      <c r="N1847" s="6"/>
      <c r="O1847" s="6"/>
      <c r="P1847" s="6"/>
      <c r="Q1847" s="14" t="str">
        <f t="shared" si="283"/>
        <v/>
      </c>
      <c r="R1847" s="5"/>
      <c r="S1847" s="6"/>
      <c r="T1847" s="6"/>
      <c r="U1847" s="5"/>
      <c r="V1847" s="45">
        <f t="shared" si="284"/>
        <v>0</v>
      </c>
      <c r="W1847" s="45">
        <f t="shared" si="285"/>
        <v>0</v>
      </c>
      <c r="X1847" s="45" t="e">
        <f t="shared" si="286"/>
        <v>#VALUE!</v>
      </c>
      <c r="Y1847" s="45">
        <f>IFERROR(VALUE(V1847),VLOOKUP(V1847,DayReplace[],2,0))</f>
        <v>0</v>
      </c>
      <c r="Z1847" s="45">
        <f>IF(V1847=0,1,
IF(OR(AND(COUNTIF(Table12[Normal and Leap Years],X1847),AA1847=3,Y1847=30),
AND(COUNTIF(Table9[MM Year],X1847),COUNTIF(Table13[Always 29-Day Months],AA1847),Y1847=30)),Y1847
-1,Y1847))</f>
        <v>1</v>
      </c>
      <c r="AA1847" s="45">
        <f>IFERROR(VALUE(W1847),VLOOKUP(W1847,MonthReplace[],2,0))</f>
        <v>0</v>
      </c>
      <c r="AB1847" s="45" t="e">
        <f>IF(COUNTIF(Table9[MM Year],X1847),VLOOKUP(AA1847,MonthSerial[],VLOOKUP(X1847,Table9[],3,0)+2,0),DATE(X1847,AA1847,0)-AC1847)</f>
        <v>#VALUE!</v>
      </c>
      <c r="AC1847" s="45" t="e">
        <f>IF(COUNTIF(Table9[MM Year],X1847),
VLOOKUP(X1847,Table9[],5,0),
DATE(X1847,1,0))</f>
        <v>#VALUE!</v>
      </c>
      <c r="AD1847" s="46" t="e">
        <f>IF(AA1847=0,DATE(YEAR(AC1847+1),7,16),
IF(V1847=0,IF(COUNTIF(Table9[MM Year],X1847),AC1847+AB1847+Z1847+15-DAY(AC1847+AB1847+Z1847+15)+16,AC1847+AB1847+Z1847-DAY(AC1847+AB1847+Z1847)+16),
IF(COUNTIF(Table9[MM Year],X1847),
IF(AC1847+AB1847+Z1847&lt;VLOOKUP(X1847,Table9[],7,0),AC1847
+AB1847+Z1847+VLOOKUP(X1847,Table9[],4,0),AC1847+AB1847+Z1847),AC1847
+AB1847+Z1847)))</f>
        <v>#VALUE!</v>
      </c>
      <c r="AE1847" s="42"/>
      <c r="AF1847" s="15" t="str">
        <f>IFERROR(IF(COUNTIF(Table9[MM Year],X1847),
IF(AD1847&lt;VLOOKUP(X1847,Table9[],7,0),AD1847
+VLOOKUP(X1847,Table9[],4,0),AD1847),AD1847
),"")</f>
        <v/>
      </c>
      <c r="AG1847" s="5"/>
      <c r="AH1847" s="5"/>
      <c r="AI1847" s="5"/>
      <c r="AJ1847" s="6"/>
      <c r="AK1847" s="6"/>
      <c r="AL1847" s="12" t="str">
        <f t="shared" si="287"/>
        <v/>
      </c>
      <c r="AM1847" s="5"/>
      <c r="AN1847" s="27" t="str">
        <f t="shared" si="288"/>
        <v/>
      </c>
      <c r="AO1847" s="5"/>
      <c r="AP1847" s="5"/>
      <c r="AQ1847" s="6"/>
      <c r="AR1847" s="12" t="str">
        <f t="shared" si="289"/>
        <v/>
      </c>
      <c r="AS1847" s="6"/>
      <c r="AT1847" s="5"/>
      <c r="AU1847" s="53"/>
      <c r="AV1847" s="53"/>
      <c r="AW1847" s="54"/>
      <c r="AX1847" s="15" t="str">
        <f t="shared" si="290"/>
        <v/>
      </c>
      <c r="AY1847" s="5"/>
      <c r="AZ1847" s="27" t="str">
        <f>IFERROR(VLOOKUP(AY1847,vlookup!A$2:I$331,2,FALSE),"")</f>
        <v/>
      </c>
      <c r="BA1847" s="27" t="str">
        <f>IFERROR(VLOOKUP(AY1847,vlookup!A$2:I$331,3,FALSE),"")</f>
        <v/>
      </c>
      <c r="BB1847" s="5"/>
      <c r="BC1847" s="27" t="str">
        <f>IFERROR(VLOOKUP(BB1847,vlookup!D$2:E$331,2,FALSE),"")</f>
        <v/>
      </c>
      <c r="BD1847" s="5"/>
      <c r="BE1847" s="27" t="str">
        <f t="shared" si="291"/>
        <v/>
      </c>
      <c r="BF1847" s="27" t="str">
        <f>IFERROR(VLOOKUP(BE1847,vlookup!G$2:I$331,2,FALSE),"")</f>
        <v/>
      </c>
      <c r="BG1847" s="27" t="str">
        <f>IFERROR(VLOOKUP(BE1847,vlookup!G$2:I$331,3,FALSE),"")</f>
        <v/>
      </c>
      <c r="BH1847" s="5"/>
      <c r="BI1847" s="6"/>
      <c r="BJ1847" s="6"/>
      <c r="BK1847" s="6"/>
      <c r="BL1847" s="6"/>
    </row>
    <row r="1848" spans="1:64">
      <c r="A1848" s="4"/>
      <c r="B1848" s="5"/>
      <c r="C1848" s="27" t="str">
        <f>IFERROR(VLOOKUP(B1848,vlookup!A$2:I$331,2,FALSE),"")</f>
        <v/>
      </c>
      <c r="D1848" s="27" t="str">
        <f>IFERROR(VLOOKUP(B1848,vlookup!A$2:I$331,3,FALSE),"")</f>
        <v/>
      </c>
      <c r="E1848" s="5"/>
      <c r="F1848" s="27" t="str">
        <f>IFERROR(VLOOKUP(E1848,vlookup!D$2:E$331,2,FALSE),"")</f>
        <v/>
      </c>
      <c r="G1848" s="5"/>
      <c r="H1848" s="27" t="str">
        <f t="shared" si="282"/>
        <v/>
      </c>
      <c r="I1848" s="27" t="str">
        <f>IFERROR(VLOOKUP(H1848,vlookup!G$2:I$331,2,FALSE),"")</f>
        <v/>
      </c>
      <c r="J1848" s="27" t="str">
        <f>IFERROR(VLOOKUP(H1848,vlookup!G$2:I$331,3,FALSE),"")</f>
        <v/>
      </c>
      <c r="K1848" s="5"/>
      <c r="L1848" s="6"/>
      <c r="M1848" s="6"/>
      <c r="N1848" s="6"/>
      <c r="O1848" s="6"/>
      <c r="P1848" s="6"/>
      <c r="Q1848" s="14" t="str">
        <f t="shared" si="283"/>
        <v/>
      </c>
      <c r="R1848" s="5"/>
      <c r="S1848" s="6"/>
      <c r="T1848" s="6"/>
      <c r="U1848" s="5"/>
      <c r="V1848" s="45">
        <f t="shared" si="284"/>
        <v>0</v>
      </c>
      <c r="W1848" s="45">
        <f t="shared" si="285"/>
        <v>0</v>
      </c>
      <c r="X1848" s="45" t="e">
        <f t="shared" si="286"/>
        <v>#VALUE!</v>
      </c>
      <c r="Y1848" s="45">
        <f>IFERROR(VALUE(V1848),VLOOKUP(V1848,DayReplace[],2,0))</f>
        <v>0</v>
      </c>
      <c r="Z1848" s="45">
        <f>IF(V1848=0,1,
IF(OR(AND(COUNTIF(Table12[Normal and Leap Years],X1848),AA1848=3,Y1848=30),
AND(COUNTIF(Table9[MM Year],X1848),COUNTIF(Table13[Always 29-Day Months],AA1848),Y1848=30)),Y1848
-1,Y1848))</f>
        <v>1</v>
      </c>
      <c r="AA1848" s="45">
        <f>IFERROR(VALUE(W1848),VLOOKUP(W1848,MonthReplace[],2,0))</f>
        <v>0</v>
      </c>
      <c r="AB1848" s="45" t="e">
        <f>IF(COUNTIF(Table9[MM Year],X1848),VLOOKUP(AA1848,MonthSerial[],VLOOKUP(X1848,Table9[],3,0)+2,0),DATE(X1848,AA1848,0)-AC1848)</f>
        <v>#VALUE!</v>
      </c>
      <c r="AC1848" s="45" t="e">
        <f>IF(COUNTIF(Table9[MM Year],X1848),
VLOOKUP(X1848,Table9[],5,0),
DATE(X1848,1,0))</f>
        <v>#VALUE!</v>
      </c>
      <c r="AD1848" s="46" t="e">
        <f>IF(AA1848=0,DATE(YEAR(AC1848+1),7,16),
IF(V1848=0,IF(COUNTIF(Table9[MM Year],X1848),AC1848+AB1848+Z1848+15-DAY(AC1848+AB1848+Z1848+15)+16,AC1848+AB1848+Z1848-DAY(AC1848+AB1848+Z1848)+16),
IF(COUNTIF(Table9[MM Year],X1848),
IF(AC1848+AB1848+Z1848&lt;VLOOKUP(X1848,Table9[],7,0),AC1848
+AB1848+Z1848+VLOOKUP(X1848,Table9[],4,0),AC1848+AB1848+Z1848),AC1848
+AB1848+Z1848)))</f>
        <v>#VALUE!</v>
      </c>
      <c r="AE1848" s="42"/>
      <c r="AF1848" s="15" t="str">
        <f>IFERROR(IF(COUNTIF(Table9[MM Year],X1848),
IF(AD1848&lt;VLOOKUP(X1848,Table9[],7,0),AD1848
+VLOOKUP(X1848,Table9[],4,0),AD1848),AD1848
),"")</f>
        <v/>
      </c>
      <c r="AG1848" s="5"/>
      <c r="AH1848" s="5"/>
      <c r="AI1848" s="5"/>
      <c r="AJ1848" s="6"/>
      <c r="AK1848" s="6"/>
      <c r="AL1848" s="12" t="str">
        <f t="shared" si="287"/>
        <v/>
      </c>
      <c r="AM1848" s="5"/>
      <c r="AN1848" s="27" t="str">
        <f t="shared" si="288"/>
        <v/>
      </c>
      <c r="AO1848" s="5"/>
      <c r="AP1848" s="5"/>
      <c r="AQ1848" s="6"/>
      <c r="AR1848" s="12" t="str">
        <f t="shared" si="289"/>
        <v/>
      </c>
      <c r="AS1848" s="6"/>
      <c r="AT1848" s="5"/>
      <c r="AU1848" s="53"/>
      <c r="AV1848" s="53"/>
      <c r="AW1848" s="54"/>
      <c r="AX1848" s="15" t="str">
        <f t="shared" si="290"/>
        <v/>
      </c>
      <c r="AY1848" s="5"/>
      <c r="AZ1848" s="27" t="str">
        <f>IFERROR(VLOOKUP(AY1848,vlookup!A$2:I$331,2,FALSE),"")</f>
        <v/>
      </c>
      <c r="BA1848" s="27" t="str">
        <f>IFERROR(VLOOKUP(AY1848,vlookup!A$2:I$331,3,FALSE),"")</f>
        <v/>
      </c>
      <c r="BB1848" s="5"/>
      <c r="BC1848" s="27" t="str">
        <f>IFERROR(VLOOKUP(BB1848,vlookup!D$2:E$331,2,FALSE),"")</f>
        <v/>
      </c>
      <c r="BD1848" s="5"/>
      <c r="BE1848" s="27" t="str">
        <f t="shared" si="291"/>
        <v/>
      </c>
      <c r="BF1848" s="27" t="str">
        <f>IFERROR(VLOOKUP(BE1848,vlookup!G$2:I$331,2,FALSE),"")</f>
        <v/>
      </c>
      <c r="BG1848" s="27" t="str">
        <f>IFERROR(VLOOKUP(BE1848,vlookup!G$2:I$331,3,FALSE),"")</f>
        <v/>
      </c>
      <c r="BH1848" s="5"/>
      <c r="BI1848" s="6"/>
      <c r="BJ1848" s="6"/>
      <c r="BK1848" s="6"/>
      <c r="BL1848" s="6"/>
    </row>
    <row r="1849" spans="1:64">
      <c r="A1849" s="4"/>
      <c r="B1849" s="5"/>
      <c r="C1849" s="27" t="str">
        <f>IFERROR(VLOOKUP(B1849,vlookup!A$2:I$331,2,FALSE),"")</f>
        <v/>
      </c>
      <c r="D1849" s="27" t="str">
        <f>IFERROR(VLOOKUP(B1849,vlookup!A$2:I$331,3,FALSE),"")</f>
        <v/>
      </c>
      <c r="E1849" s="5"/>
      <c r="F1849" s="27" t="str">
        <f>IFERROR(VLOOKUP(E1849,vlookup!D$2:E$331,2,FALSE),"")</f>
        <v/>
      </c>
      <c r="G1849" s="5"/>
      <c r="H1849" s="27" t="str">
        <f t="shared" si="282"/>
        <v/>
      </c>
      <c r="I1849" s="27" t="str">
        <f>IFERROR(VLOOKUP(H1849,vlookup!G$2:I$331,2,FALSE),"")</f>
        <v/>
      </c>
      <c r="J1849" s="27" t="str">
        <f>IFERROR(VLOOKUP(H1849,vlookup!G$2:I$331,3,FALSE),"")</f>
        <v/>
      </c>
      <c r="K1849" s="5"/>
      <c r="L1849" s="6"/>
      <c r="M1849" s="6"/>
      <c r="N1849" s="6"/>
      <c r="O1849" s="6"/>
      <c r="P1849" s="6"/>
      <c r="Q1849" s="14" t="str">
        <f t="shared" si="283"/>
        <v/>
      </c>
      <c r="R1849" s="5"/>
      <c r="S1849" s="6"/>
      <c r="T1849" s="6"/>
      <c r="U1849" s="5"/>
      <c r="V1849" s="45">
        <f t="shared" si="284"/>
        <v>0</v>
      </c>
      <c r="W1849" s="45">
        <f t="shared" si="285"/>
        <v>0</v>
      </c>
      <c r="X1849" s="45" t="e">
        <f t="shared" si="286"/>
        <v>#VALUE!</v>
      </c>
      <c r="Y1849" s="45">
        <f>IFERROR(VALUE(V1849),VLOOKUP(V1849,DayReplace[],2,0))</f>
        <v>0</v>
      </c>
      <c r="Z1849" s="45">
        <f>IF(V1849=0,1,
IF(OR(AND(COUNTIF(Table12[Normal and Leap Years],X1849),AA1849=3,Y1849=30),
AND(COUNTIF(Table9[MM Year],X1849),COUNTIF(Table13[Always 29-Day Months],AA1849),Y1849=30)),Y1849
-1,Y1849))</f>
        <v>1</v>
      </c>
      <c r="AA1849" s="45">
        <f>IFERROR(VALUE(W1849),VLOOKUP(W1849,MonthReplace[],2,0))</f>
        <v>0</v>
      </c>
      <c r="AB1849" s="45" t="e">
        <f>IF(COUNTIF(Table9[MM Year],X1849),VLOOKUP(AA1849,MonthSerial[],VLOOKUP(X1849,Table9[],3,0)+2,0),DATE(X1849,AA1849,0)-AC1849)</f>
        <v>#VALUE!</v>
      </c>
      <c r="AC1849" s="45" t="e">
        <f>IF(COUNTIF(Table9[MM Year],X1849),
VLOOKUP(X1849,Table9[],5,0),
DATE(X1849,1,0))</f>
        <v>#VALUE!</v>
      </c>
      <c r="AD1849" s="46" t="e">
        <f>IF(AA1849=0,DATE(YEAR(AC1849+1),7,16),
IF(V1849=0,IF(COUNTIF(Table9[MM Year],X1849),AC1849+AB1849+Z1849+15-DAY(AC1849+AB1849+Z1849+15)+16,AC1849+AB1849+Z1849-DAY(AC1849+AB1849+Z1849)+16),
IF(COUNTIF(Table9[MM Year],X1849),
IF(AC1849+AB1849+Z1849&lt;VLOOKUP(X1849,Table9[],7,0),AC1849
+AB1849+Z1849+VLOOKUP(X1849,Table9[],4,0),AC1849+AB1849+Z1849),AC1849
+AB1849+Z1849)))</f>
        <v>#VALUE!</v>
      </c>
      <c r="AE1849" s="42"/>
      <c r="AF1849" s="15" t="str">
        <f>IFERROR(IF(COUNTIF(Table9[MM Year],X1849),
IF(AD1849&lt;VLOOKUP(X1849,Table9[],7,0),AD1849
+VLOOKUP(X1849,Table9[],4,0),AD1849),AD1849
),"")</f>
        <v/>
      </c>
      <c r="AG1849" s="5"/>
      <c r="AH1849" s="5"/>
      <c r="AI1849" s="5"/>
      <c r="AJ1849" s="6"/>
      <c r="AK1849" s="6"/>
      <c r="AL1849" s="12" t="str">
        <f t="shared" si="287"/>
        <v/>
      </c>
      <c r="AM1849" s="5"/>
      <c r="AN1849" s="27" t="str">
        <f t="shared" si="288"/>
        <v/>
      </c>
      <c r="AO1849" s="5"/>
      <c r="AP1849" s="5"/>
      <c r="AQ1849" s="6"/>
      <c r="AR1849" s="12" t="str">
        <f t="shared" si="289"/>
        <v/>
      </c>
      <c r="AS1849" s="6"/>
      <c r="AT1849" s="5"/>
      <c r="AU1849" s="53"/>
      <c r="AV1849" s="53"/>
      <c r="AW1849" s="54"/>
      <c r="AX1849" s="15" t="str">
        <f t="shared" si="290"/>
        <v/>
      </c>
      <c r="AY1849" s="5"/>
      <c r="AZ1849" s="27" t="str">
        <f>IFERROR(VLOOKUP(AY1849,vlookup!A$2:I$331,2,FALSE),"")</f>
        <v/>
      </c>
      <c r="BA1849" s="27" t="str">
        <f>IFERROR(VLOOKUP(AY1849,vlookup!A$2:I$331,3,FALSE),"")</f>
        <v/>
      </c>
      <c r="BB1849" s="5"/>
      <c r="BC1849" s="27" t="str">
        <f>IFERROR(VLOOKUP(BB1849,vlookup!D$2:E$331,2,FALSE),"")</f>
        <v/>
      </c>
      <c r="BD1849" s="5"/>
      <c r="BE1849" s="27" t="str">
        <f t="shared" si="291"/>
        <v/>
      </c>
      <c r="BF1849" s="27" t="str">
        <f>IFERROR(VLOOKUP(BE1849,vlookup!G$2:I$331,2,FALSE),"")</f>
        <v/>
      </c>
      <c r="BG1849" s="27" t="str">
        <f>IFERROR(VLOOKUP(BE1849,vlookup!G$2:I$331,3,FALSE),"")</f>
        <v/>
      </c>
      <c r="BH1849" s="5"/>
      <c r="BI1849" s="6"/>
      <c r="BJ1849" s="6"/>
      <c r="BK1849" s="6"/>
      <c r="BL1849" s="6"/>
    </row>
    <row r="1850" spans="1:64">
      <c r="A1850" s="4"/>
      <c r="B1850" s="5"/>
      <c r="C1850" s="27" t="str">
        <f>IFERROR(VLOOKUP(B1850,vlookup!A$2:I$331,2,FALSE),"")</f>
        <v/>
      </c>
      <c r="D1850" s="27" t="str">
        <f>IFERROR(VLOOKUP(B1850,vlookup!A$2:I$331,3,FALSE),"")</f>
        <v/>
      </c>
      <c r="E1850" s="5"/>
      <c r="F1850" s="27" t="str">
        <f>IFERROR(VLOOKUP(E1850,vlookup!D$2:E$331,2,FALSE),"")</f>
        <v/>
      </c>
      <c r="G1850" s="5"/>
      <c r="H1850" s="27" t="str">
        <f t="shared" si="282"/>
        <v/>
      </c>
      <c r="I1850" s="27" t="str">
        <f>IFERROR(VLOOKUP(H1850,vlookup!G$2:I$331,2,FALSE),"")</f>
        <v/>
      </c>
      <c r="J1850" s="27" t="str">
        <f>IFERROR(VLOOKUP(H1850,vlookup!G$2:I$331,3,FALSE),"")</f>
        <v/>
      </c>
      <c r="K1850" s="5"/>
      <c r="L1850" s="6"/>
      <c r="M1850" s="6"/>
      <c r="N1850" s="6"/>
      <c r="O1850" s="6"/>
      <c r="P1850" s="6"/>
      <c r="Q1850" s="14" t="str">
        <f t="shared" si="283"/>
        <v/>
      </c>
      <c r="R1850" s="5"/>
      <c r="S1850" s="6"/>
      <c r="T1850" s="6"/>
      <c r="U1850" s="5"/>
      <c r="V1850" s="45">
        <f t="shared" si="284"/>
        <v>0</v>
      </c>
      <c r="W1850" s="45">
        <f t="shared" si="285"/>
        <v>0</v>
      </c>
      <c r="X1850" s="45" t="e">
        <f t="shared" si="286"/>
        <v>#VALUE!</v>
      </c>
      <c r="Y1850" s="45">
        <f>IFERROR(VALUE(V1850),VLOOKUP(V1850,DayReplace[],2,0))</f>
        <v>0</v>
      </c>
      <c r="Z1850" s="45">
        <f>IF(V1850=0,1,
IF(OR(AND(COUNTIF(Table12[Normal and Leap Years],X1850),AA1850=3,Y1850=30),
AND(COUNTIF(Table9[MM Year],X1850),COUNTIF(Table13[Always 29-Day Months],AA1850),Y1850=30)),Y1850
-1,Y1850))</f>
        <v>1</v>
      </c>
      <c r="AA1850" s="45">
        <f>IFERROR(VALUE(W1850),VLOOKUP(W1850,MonthReplace[],2,0))</f>
        <v>0</v>
      </c>
      <c r="AB1850" s="45" t="e">
        <f>IF(COUNTIF(Table9[MM Year],X1850),VLOOKUP(AA1850,MonthSerial[],VLOOKUP(X1850,Table9[],3,0)+2,0),DATE(X1850,AA1850,0)-AC1850)</f>
        <v>#VALUE!</v>
      </c>
      <c r="AC1850" s="45" t="e">
        <f>IF(COUNTIF(Table9[MM Year],X1850),
VLOOKUP(X1850,Table9[],5,0),
DATE(X1850,1,0))</f>
        <v>#VALUE!</v>
      </c>
      <c r="AD1850" s="46" t="e">
        <f>IF(AA1850=0,DATE(YEAR(AC1850+1),7,16),
IF(V1850=0,IF(COUNTIF(Table9[MM Year],X1850),AC1850+AB1850+Z1850+15-DAY(AC1850+AB1850+Z1850+15)+16,AC1850+AB1850+Z1850-DAY(AC1850+AB1850+Z1850)+16),
IF(COUNTIF(Table9[MM Year],X1850),
IF(AC1850+AB1850+Z1850&lt;VLOOKUP(X1850,Table9[],7,0),AC1850
+AB1850+Z1850+VLOOKUP(X1850,Table9[],4,0),AC1850+AB1850+Z1850),AC1850
+AB1850+Z1850)))</f>
        <v>#VALUE!</v>
      </c>
      <c r="AE1850" s="42"/>
      <c r="AF1850" s="15" t="str">
        <f>IFERROR(IF(COUNTIF(Table9[MM Year],X1850),
IF(AD1850&lt;VLOOKUP(X1850,Table9[],7,0),AD1850
+VLOOKUP(X1850,Table9[],4,0),AD1850),AD1850
),"")</f>
        <v/>
      </c>
      <c r="AG1850" s="5"/>
      <c r="AH1850" s="5"/>
      <c r="AI1850" s="5"/>
      <c r="AJ1850" s="6"/>
      <c r="AK1850" s="6"/>
      <c r="AL1850" s="12" t="str">
        <f t="shared" si="287"/>
        <v/>
      </c>
      <c r="AM1850" s="5"/>
      <c r="AN1850" s="27" t="str">
        <f t="shared" si="288"/>
        <v/>
      </c>
      <c r="AO1850" s="5"/>
      <c r="AP1850" s="5"/>
      <c r="AQ1850" s="6"/>
      <c r="AR1850" s="12" t="str">
        <f t="shared" si="289"/>
        <v/>
      </c>
      <c r="AS1850" s="6"/>
      <c r="AT1850" s="5"/>
      <c r="AU1850" s="53"/>
      <c r="AV1850" s="53"/>
      <c r="AW1850" s="54"/>
      <c r="AX1850" s="15" t="str">
        <f t="shared" si="290"/>
        <v/>
      </c>
      <c r="AY1850" s="5"/>
      <c r="AZ1850" s="27" t="str">
        <f>IFERROR(VLOOKUP(AY1850,vlookup!A$2:I$331,2,FALSE),"")</f>
        <v/>
      </c>
      <c r="BA1850" s="27" t="str">
        <f>IFERROR(VLOOKUP(AY1850,vlookup!A$2:I$331,3,FALSE),"")</f>
        <v/>
      </c>
      <c r="BB1850" s="5"/>
      <c r="BC1850" s="27" t="str">
        <f>IFERROR(VLOOKUP(BB1850,vlookup!D$2:E$331,2,FALSE),"")</f>
        <v/>
      </c>
      <c r="BD1850" s="5"/>
      <c r="BE1850" s="27" t="str">
        <f t="shared" si="291"/>
        <v/>
      </c>
      <c r="BF1850" s="27" t="str">
        <f>IFERROR(VLOOKUP(BE1850,vlookup!G$2:I$331,2,FALSE),"")</f>
        <v/>
      </c>
      <c r="BG1850" s="27" t="str">
        <f>IFERROR(VLOOKUP(BE1850,vlookup!G$2:I$331,3,FALSE),"")</f>
        <v/>
      </c>
      <c r="BH1850" s="5"/>
      <c r="BI1850" s="6"/>
      <c r="BJ1850" s="6"/>
      <c r="BK1850" s="6"/>
      <c r="BL1850" s="6"/>
    </row>
    <row r="1851" spans="1:64">
      <c r="A1851" s="4"/>
      <c r="B1851" s="5"/>
      <c r="C1851" s="27" t="str">
        <f>IFERROR(VLOOKUP(B1851,vlookup!A$2:I$331,2,FALSE),"")</f>
        <v/>
      </c>
      <c r="D1851" s="27" t="str">
        <f>IFERROR(VLOOKUP(B1851,vlookup!A$2:I$331,3,FALSE),"")</f>
        <v/>
      </c>
      <c r="E1851" s="5"/>
      <c r="F1851" s="27" t="str">
        <f>IFERROR(VLOOKUP(E1851,vlookup!D$2:E$331,2,FALSE),"")</f>
        <v/>
      </c>
      <c r="G1851" s="5"/>
      <c r="H1851" s="27" t="str">
        <f t="shared" si="282"/>
        <v/>
      </c>
      <c r="I1851" s="27" t="str">
        <f>IFERROR(VLOOKUP(H1851,vlookup!G$2:I$331,2,FALSE),"")</f>
        <v/>
      </c>
      <c r="J1851" s="27" t="str">
        <f>IFERROR(VLOOKUP(H1851,vlookup!G$2:I$331,3,FALSE),"")</f>
        <v/>
      </c>
      <c r="K1851" s="5"/>
      <c r="L1851" s="6"/>
      <c r="M1851" s="6"/>
      <c r="N1851" s="6"/>
      <c r="O1851" s="6"/>
      <c r="P1851" s="6"/>
      <c r="Q1851" s="14" t="str">
        <f t="shared" si="283"/>
        <v/>
      </c>
      <c r="R1851" s="5"/>
      <c r="S1851" s="6"/>
      <c r="T1851" s="6"/>
      <c r="U1851" s="5"/>
      <c r="V1851" s="45">
        <f t="shared" si="284"/>
        <v>0</v>
      </c>
      <c r="W1851" s="45">
        <f t="shared" si="285"/>
        <v>0</v>
      </c>
      <c r="X1851" s="45" t="e">
        <f t="shared" si="286"/>
        <v>#VALUE!</v>
      </c>
      <c r="Y1851" s="45">
        <f>IFERROR(VALUE(V1851),VLOOKUP(V1851,DayReplace[],2,0))</f>
        <v>0</v>
      </c>
      <c r="Z1851" s="45">
        <f>IF(V1851=0,1,
IF(OR(AND(COUNTIF(Table12[Normal and Leap Years],X1851),AA1851=3,Y1851=30),
AND(COUNTIF(Table9[MM Year],X1851),COUNTIF(Table13[Always 29-Day Months],AA1851),Y1851=30)),Y1851
-1,Y1851))</f>
        <v>1</v>
      </c>
      <c r="AA1851" s="45">
        <f>IFERROR(VALUE(W1851),VLOOKUP(W1851,MonthReplace[],2,0))</f>
        <v>0</v>
      </c>
      <c r="AB1851" s="45" t="e">
        <f>IF(COUNTIF(Table9[MM Year],X1851),VLOOKUP(AA1851,MonthSerial[],VLOOKUP(X1851,Table9[],3,0)+2,0),DATE(X1851,AA1851,0)-AC1851)</f>
        <v>#VALUE!</v>
      </c>
      <c r="AC1851" s="45" t="e">
        <f>IF(COUNTIF(Table9[MM Year],X1851),
VLOOKUP(X1851,Table9[],5,0),
DATE(X1851,1,0))</f>
        <v>#VALUE!</v>
      </c>
      <c r="AD1851" s="46" t="e">
        <f>IF(AA1851=0,DATE(YEAR(AC1851+1),7,16),
IF(V1851=0,IF(COUNTIF(Table9[MM Year],X1851),AC1851+AB1851+Z1851+15-DAY(AC1851+AB1851+Z1851+15)+16,AC1851+AB1851+Z1851-DAY(AC1851+AB1851+Z1851)+16),
IF(COUNTIF(Table9[MM Year],X1851),
IF(AC1851+AB1851+Z1851&lt;VLOOKUP(X1851,Table9[],7,0),AC1851
+AB1851+Z1851+VLOOKUP(X1851,Table9[],4,0),AC1851+AB1851+Z1851),AC1851
+AB1851+Z1851)))</f>
        <v>#VALUE!</v>
      </c>
      <c r="AE1851" s="42"/>
      <c r="AF1851" s="15" t="str">
        <f>IFERROR(IF(COUNTIF(Table9[MM Year],X1851),
IF(AD1851&lt;VLOOKUP(X1851,Table9[],7,0),AD1851
+VLOOKUP(X1851,Table9[],4,0),AD1851),AD1851
),"")</f>
        <v/>
      </c>
      <c r="AG1851" s="5"/>
      <c r="AH1851" s="5"/>
      <c r="AI1851" s="5"/>
      <c r="AJ1851" s="6"/>
      <c r="AK1851" s="6"/>
      <c r="AL1851" s="12" t="str">
        <f t="shared" si="287"/>
        <v/>
      </c>
      <c r="AM1851" s="5"/>
      <c r="AN1851" s="27" t="str">
        <f t="shared" si="288"/>
        <v/>
      </c>
      <c r="AO1851" s="5"/>
      <c r="AP1851" s="5"/>
      <c r="AQ1851" s="6"/>
      <c r="AR1851" s="12" t="str">
        <f t="shared" si="289"/>
        <v/>
      </c>
      <c r="AS1851" s="6"/>
      <c r="AT1851" s="5"/>
      <c r="AU1851" s="53"/>
      <c r="AV1851" s="53"/>
      <c r="AW1851" s="54"/>
      <c r="AX1851" s="15" t="str">
        <f t="shared" si="290"/>
        <v/>
      </c>
      <c r="AY1851" s="5"/>
      <c r="AZ1851" s="27" t="str">
        <f>IFERROR(VLOOKUP(AY1851,vlookup!A$2:I$331,2,FALSE),"")</f>
        <v/>
      </c>
      <c r="BA1851" s="27" t="str">
        <f>IFERROR(VLOOKUP(AY1851,vlookup!A$2:I$331,3,FALSE),"")</f>
        <v/>
      </c>
      <c r="BB1851" s="5"/>
      <c r="BC1851" s="27" t="str">
        <f>IFERROR(VLOOKUP(BB1851,vlookup!D$2:E$331,2,FALSE),"")</f>
        <v/>
      </c>
      <c r="BD1851" s="5"/>
      <c r="BE1851" s="27" t="str">
        <f t="shared" si="291"/>
        <v/>
      </c>
      <c r="BF1851" s="27" t="str">
        <f>IFERROR(VLOOKUP(BE1851,vlookup!G$2:I$331,2,FALSE),"")</f>
        <v/>
      </c>
      <c r="BG1851" s="27" t="str">
        <f>IFERROR(VLOOKUP(BE1851,vlookup!G$2:I$331,3,FALSE),"")</f>
        <v/>
      </c>
      <c r="BH1851" s="5"/>
      <c r="BI1851" s="6"/>
      <c r="BJ1851" s="6"/>
      <c r="BK1851" s="6"/>
      <c r="BL1851" s="6"/>
    </row>
    <row r="1852" spans="1:64">
      <c r="A1852" s="4"/>
      <c r="B1852" s="5"/>
      <c r="C1852" s="27" t="str">
        <f>IFERROR(VLOOKUP(B1852,vlookup!A$2:I$331,2,FALSE),"")</f>
        <v/>
      </c>
      <c r="D1852" s="27" t="str">
        <f>IFERROR(VLOOKUP(B1852,vlookup!A$2:I$331,3,FALSE),"")</f>
        <v/>
      </c>
      <c r="E1852" s="5"/>
      <c r="F1852" s="27" t="str">
        <f>IFERROR(VLOOKUP(E1852,vlookup!D$2:E$331,2,FALSE),"")</f>
        <v/>
      </c>
      <c r="G1852" s="5"/>
      <c r="H1852" s="27" t="str">
        <f t="shared" si="282"/>
        <v/>
      </c>
      <c r="I1852" s="27" t="str">
        <f>IFERROR(VLOOKUP(H1852,vlookup!G$2:I$331,2,FALSE),"")</f>
        <v/>
      </c>
      <c r="J1852" s="27" t="str">
        <f>IFERROR(VLOOKUP(H1852,vlookup!G$2:I$331,3,FALSE),"")</f>
        <v/>
      </c>
      <c r="K1852" s="5"/>
      <c r="L1852" s="6"/>
      <c r="M1852" s="6"/>
      <c r="N1852" s="6"/>
      <c r="O1852" s="6"/>
      <c r="P1852" s="6"/>
      <c r="Q1852" s="14" t="str">
        <f t="shared" si="283"/>
        <v/>
      </c>
      <c r="R1852" s="5"/>
      <c r="S1852" s="6"/>
      <c r="T1852" s="6"/>
      <c r="U1852" s="5"/>
      <c r="V1852" s="45">
        <f t="shared" si="284"/>
        <v>0</v>
      </c>
      <c r="W1852" s="45">
        <f t="shared" si="285"/>
        <v>0</v>
      </c>
      <c r="X1852" s="45" t="e">
        <f t="shared" si="286"/>
        <v>#VALUE!</v>
      </c>
      <c r="Y1852" s="45">
        <f>IFERROR(VALUE(V1852),VLOOKUP(V1852,DayReplace[],2,0))</f>
        <v>0</v>
      </c>
      <c r="Z1852" s="45">
        <f>IF(V1852=0,1,
IF(OR(AND(COUNTIF(Table12[Normal and Leap Years],X1852),AA1852=3,Y1852=30),
AND(COUNTIF(Table9[MM Year],X1852),COUNTIF(Table13[Always 29-Day Months],AA1852),Y1852=30)),Y1852
-1,Y1852))</f>
        <v>1</v>
      </c>
      <c r="AA1852" s="45">
        <f>IFERROR(VALUE(W1852),VLOOKUP(W1852,MonthReplace[],2,0))</f>
        <v>0</v>
      </c>
      <c r="AB1852" s="45" t="e">
        <f>IF(COUNTIF(Table9[MM Year],X1852),VLOOKUP(AA1852,MonthSerial[],VLOOKUP(X1852,Table9[],3,0)+2,0),DATE(X1852,AA1852,0)-AC1852)</f>
        <v>#VALUE!</v>
      </c>
      <c r="AC1852" s="45" t="e">
        <f>IF(COUNTIF(Table9[MM Year],X1852),
VLOOKUP(X1852,Table9[],5,0),
DATE(X1852,1,0))</f>
        <v>#VALUE!</v>
      </c>
      <c r="AD1852" s="46" t="e">
        <f>IF(AA1852=0,DATE(YEAR(AC1852+1),7,16),
IF(V1852=0,IF(COUNTIF(Table9[MM Year],X1852),AC1852+AB1852+Z1852+15-DAY(AC1852+AB1852+Z1852+15)+16,AC1852+AB1852+Z1852-DAY(AC1852+AB1852+Z1852)+16),
IF(COUNTIF(Table9[MM Year],X1852),
IF(AC1852+AB1852+Z1852&lt;VLOOKUP(X1852,Table9[],7,0),AC1852
+AB1852+Z1852+VLOOKUP(X1852,Table9[],4,0),AC1852+AB1852+Z1852),AC1852
+AB1852+Z1852)))</f>
        <v>#VALUE!</v>
      </c>
      <c r="AE1852" s="42"/>
      <c r="AF1852" s="15" t="str">
        <f>IFERROR(IF(COUNTIF(Table9[MM Year],X1852),
IF(AD1852&lt;VLOOKUP(X1852,Table9[],7,0),AD1852
+VLOOKUP(X1852,Table9[],4,0),AD1852),AD1852
),"")</f>
        <v/>
      </c>
      <c r="AG1852" s="5"/>
      <c r="AH1852" s="5"/>
      <c r="AI1852" s="5"/>
      <c r="AJ1852" s="6"/>
      <c r="AK1852" s="6"/>
      <c r="AL1852" s="12" t="str">
        <f t="shared" si="287"/>
        <v/>
      </c>
      <c r="AM1852" s="5"/>
      <c r="AN1852" s="27" t="str">
        <f t="shared" si="288"/>
        <v/>
      </c>
      <c r="AO1852" s="5"/>
      <c r="AP1852" s="5"/>
      <c r="AQ1852" s="6"/>
      <c r="AR1852" s="12" t="str">
        <f t="shared" si="289"/>
        <v/>
      </c>
      <c r="AS1852" s="6"/>
      <c r="AT1852" s="5"/>
      <c r="AU1852" s="53"/>
      <c r="AV1852" s="53"/>
      <c r="AW1852" s="54"/>
      <c r="AX1852" s="15" t="str">
        <f t="shared" si="290"/>
        <v/>
      </c>
      <c r="AY1852" s="5"/>
      <c r="AZ1852" s="27" t="str">
        <f>IFERROR(VLOOKUP(AY1852,vlookup!A$2:I$331,2,FALSE),"")</f>
        <v/>
      </c>
      <c r="BA1852" s="27" t="str">
        <f>IFERROR(VLOOKUP(AY1852,vlookup!A$2:I$331,3,FALSE),"")</f>
        <v/>
      </c>
      <c r="BB1852" s="5"/>
      <c r="BC1852" s="27" t="str">
        <f>IFERROR(VLOOKUP(BB1852,vlookup!D$2:E$331,2,FALSE),"")</f>
        <v/>
      </c>
      <c r="BD1852" s="5"/>
      <c r="BE1852" s="27" t="str">
        <f t="shared" si="291"/>
        <v/>
      </c>
      <c r="BF1852" s="27" t="str">
        <f>IFERROR(VLOOKUP(BE1852,vlookup!G$2:I$331,2,FALSE),"")</f>
        <v/>
      </c>
      <c r="BG1852" s="27" t="str">
        <f>IFERROR(VLOOKUP(BE1852,vlookup!G$2:I$331,3,FALSE),"")</f>
        <v/>
      </c>
      <c r="BH1852" s="5"/>
      <c r="BI1852" s="6"/>
      <c r="BJ1852" s="6"/>
      <c r="BK1852" s="6"/>
      <c r="BL1852" s="6"/>
    </row>
    <row r="1853" spans="1:64">
      <c r="A1853" s="4"/>
      <c r="B1853" s="5"/>
      <c r="C1853" s="27" t="str">
        <f>IFERROR(VLOOKUP(B1853,vlookup!A$2:I$331,2,FALSE),"")</f>
        <v/>
      </c>
      <c r="D1853" s="27" t="str">
        <f>IFERROR(VLOOKUP(B1853,vlookup!A$2:I$331,3,FALSE),"")</f>
        <v/>
      </c>
      <c r="E1853" s="5"/>
      <c r="F1853" s="27" t="str">
        <f>IFERROR(VLOOKUP(E1853,vlookup!D$2:E$331,2,FALSE),"")</f>
        <v/>
      </c>
      <c r="G1853" s="5"/>
      <c r="H1853" s="27" t="str">
        <f t="shared" si="282"/>
        <v/>
      </c>
      <c r="I1853" s="27" t="str">
        <f>IFERROR(VLOOKUP(H1853,vlookup!G$2:I$331,2,FALSE),"")</f>
        <v/>
      </c>
      <c r="J1853" s="27" t="str">
        <f>IFERROR(VLOOKUP(H1853,vlookup!G$2:I$331,3,FALSE),"")</f>
        <v/>
      </c>
      <c r="K1853" s="5"/>
      <c r="L1853" s="6"/>
      <c r="M1853" s="6"/>
      <c r="N1853" s="6"/>
      <c r="O1853" s="6"/>
      <c r="P1853" s="6"/>
      <c r="Q1853" s="14" t="str">
        <f t="shared" si="283"/>
        <v/>
      </c>
      <c r="R1853" s="5"/>
      <c r="S1853" s="6"/>
      <c r="T1853" s="6"/>
      <c r="U1853" s="5"/>
      <c r="V1853" s="45">
        <f t="shared" si="284"/>
        <v>0</v>
      </c>
      <c r="W1853" s="45">
        <f t="shared" si="285"/>
        <v>0</v>
      </c>
      <c r="X1853" s="45" t="e">
        <f t="shared" si="286"/>
        <v>#VALUE!</v>
      </c>
      <c r="Y1853" s="45">
        <f>IFERROR(VALUE(V1853),VLOOKUP(V1853,DayReplace[],2,0))</f>
        <v>0</v>
      </c>
      <c r="Z1853" s="45">
        <f>IF(V1853=0,1,
IF(OR(AND(COUNTIF(Table12[Normal and Leap Years],X1853),AA1853=3,Y1853=30),
AND(COUNTIF(Table9[MM Year],X1853),COUNTIF(Table13[Always 29-Day Months],AA1853),Y1853=30)),Y1853
-1,Y1853))</f>
        <v>1</v>
      </c>
      <c r="AA1853" s="45">
        <f>IFERROR(VALUE(W1853),VLOOKUP(W1853,MonthReplace[],2,0))</f>
        <v>0</v>
      </c>
      <c r="AB1853" s="45" t="e">
        <f>IF(COUNTIF(Table9[MM Year],X1853),VLOOKUP(AA1853,MonthSerial[],VLOOKUP(X1853,Table9[],3,0)+2,0),DATE(X1853,AA1853,0)-AC1853)</f>
        <v>#VALUE!</v>
      </c>
      <c r="AC1853" s="45" t="e">
        <f>IF(COUNTIF(Table9[MM Year],X1853),
VLOOKUP(X1853,Table9[],5,0),
DATE(X1853,1,0))</f>
        <v>#VALUE!</v>
      </c>
      <c r="AD1853" s="46" t="e">
        <f>IF(AA1853=0,DATE(YEAR(AC1853+1),7,16),
IF(V1853=0,IF(COUNTIF(Table9[MM Year],X1853),AC1853+AB1853+Z1853+15-DAY(AC1853+AB1853+Z1853+15)+16,AC1853+AB1853+Z1853-DAY(AC1853+AB1853+Z1853)+16),
IF(COUNTIF(Table9[MM Year],X1853),
IF(AC1853+AB1853+Z1853&lt;VLOOKUP(X1853,Table9[],7,0),AC1853
+AB1853+Z1853+VLOOKUP(X1853,Table9[],4,0),AC1853+AB1853+Z1853),AC1853
+AB1853+Z1853)))</f>
        <v>#VALUE!</v>
      </c>
      <c r="AE1853" s="42"/>
      <c r="AF1853" s="15" t="str">
        <f>IFERROR(IF(COUNTIF(Table9[MM Year],X1853),
IF(AD1853&lt;VLOOKUP(X1853,Table9[],7,0),AD1853
+VLOOKUP(X1853,Table9[],4,0),AD1853),AD1853
),"")</f>
        <v/>
      </c>
      <c r="AG1853" s="5"/>
      <c r="AH1853" s="5"/>
      <c r="AI1853" s="5"/>
      <c r="AJ1853" s="6"/>
      <c r="AK1853" s="6"/>
      <c r="AL1853" s="12" t="str">
        <f t="shared" si="287"/>
        <v/>
      </c>
      <c r="AM1853" s="5"/>
      <c r="AN1853" s="27" t="str">
        <f t="shared" si="288"/>
        <v/>
      </c>
      <c r="AO1853" s="5"/>
      <c r="AP1853" s="5"/>
      <c r="AQ1853" s="6"/>
      <c r="AR1853" s="12" t="str">
        <f t="shared" si="289"/>
        <v/>
      </c>
      <c r="AS1853" s="6"/>
      <c r="AT1853" s="5"/>
      <c r="AU1853" s="53"/>
      <c r="AV1853" s="53"/>
      <c r="AW1853" s="54"/>
      <c r="AX1853" s="15" t="str">
        <f t="shared" si="290"/>
        <v/>
      </c>
      <c r="AY1853" s="5"/>
      <c r="AZ1853" s="27" t="str">
        <f>IFERROR(VLOOKUP(AY1853,vlookup!A$2:I$331,2,FALSE),"")</f>
        <v/>
      </c>
      <c r="BA1853" s="27" t="str">
        <f>IFERROR(VLOOKUP(AY1853,vlookup!A$2:I$331,3,FALSE),"")</f>
        <v/>
      </c>
      <c r="BB1853" s="5"/>
      <c r="BC1853" s="27" t="str">
        <f>IFERROR(VLOOKUP(BB1853,vlookup!D$2:E$331,2,FALSE),"")</f>
        <v/>
      </c>
      <c r="BD1853" s="5"/>
      <c r="BE1853" s="27" t="str">
        <f t="shared" si="291"/>
        <v/>
      </c>
      <c r="BF1853" s="27" t="str">
        <f>IFERROR(VLOOKUP(BE1853,vlookup!G$2:I$331,2,FALSE),"")</f>
        <v/>
      </c>
      <c r="BG1853" s="27" t="str">
        <f>IFERROR(VLOOKUP(BE1853,vlookup!G$2:I$331,3,FALSE),"")</f>
        <v/>
      </c>
      <c r="BH1853" s="5"/>
      <c r="BI1853" s="6"/>
      <c r="BJ1853" s="6"/>
      <c r="BK1853" s="6"/>
      <c r="BL1853" s="6"/>
    </row>
    <row r="1854" spans="1:64">
      <c r="A1854" s="4"/>
      <c r="B1854" s="5"/>
      <c r="C1854" s="27" t="str">
        <f>IFERROR(VLOOKUP(B1854,vlookup!A$2:I$331,2,FALSE),"")</f>
        <v/>
      </c>
      <c r="D1854" s="27" t="str">
        <f>IFERROR(VLOOKUP(B1854,vlookup!A$2:I$331,3,FALSE),"")</f>
        <v/>
      </c>
      <c r="E1854" s="5"/>
      <c r="F1854" s="27" t="str">
        <f>IFERROR(VLOOKUP(E1854,vlookup!D$2:E$331,2,FALSE),"")</f>
        <v/>
      </c>
      <c r="G1854" s="5"/>
      <c r="H1854" s="27" t="str">
        <f t="shared" si="282"/>
        <v/>
      </c>
      <c r="I1854" s="27" t="str">
        <f>IFERROR(VLOOKUP(H1854,vlookup!G$2:I$331,2,FALSE),"")</f>
        <v/>
      </c>
      <c r="J1854" s="27" t="str">
        <f>IFERROR(VLOOKUP(H1854,vlookup!G$2:I$331,3,FALSE),"")</f>
        <v/>
      </c>
      <c r="K1854" s="5"/>
      <c r="L1854" s="6"/>
      <c r="M1854" s="6"/>
      <c r="N1854" s="6"/>
      <c r="O1854" s="6"/>
      <c r="P1854" s="6"/>
      <c r="Q1854" s="14" t="str">
        <f t="shared" si="283"/>
        <v/>
      </c>
      <c r="R1854" s="5"/>
      <c r="S1854" s="6"/>
      <c r="T1854" s="6"/>
      <c r="U1854" s="5"/>
      <c r="V1854" s="45">
        <f t="shared" si="284"/>
        <v>0</v>
      </c>
      <c r="W1854" s="45">
        <f t="shared" si="285"/>
        <v>0</v>
      </c>
      <c r="X1854" s="45" t="e">
        <f t="shared" si="286"/>
        <v>#VALUE!</v>
      </c>
      <c r="Y1854" s="45">
        <f>IFERROR(VALUE(V1854),VLOOKUP(V1854,DayReplace[],2,0))</f>
        <v>0</v>
      </c>
      <c r="Z1854" s="45">
        <f>IF(V1854=0,1,
IF(OR(AND(COUNTIF(Table12[Normal and Leap Years],X1854),AA1854=3,Y1854=30),
AND(COUNTIF(Table9[MM Year],X1854),COUNTIF(Table13[Always 29-Day Months],AA1854),Y1854=30)),Y1854
-1,Y1854))</f>
        <v>1</v>
      </c>
      <c r="AA1854" s="45">
        <f>IFERROR(VALUE(W1854),VLOOKUP(W1854,MonthReplace[],2,0))</f>
        <v>0</v>
      </c>
      <c r="AB1854" s="45" t="e">
        <f>IF(COUNTIF(Table9[MM Year],X1854),VLOOKUP(AA1854,MonthSerial[],VLOOKUP(X1854,Table9[],3,0)+2,0),DATE(X1854,AA1854,0)-AC1854)</f>
        <v>#VALUE!</v>
      </c>
      <c r="AC1854" s="45" t="e">
        <f>IF(COUNTIF(Table9[MM Year],X1854),
VLOOKUP(X1854,Table9[],5,0),
DATE(X1854,1,0))</f>
        <v>#VALUE!</v>
      </c>
      <c r="AD1854" s="46" t="e">
        <f>IF(AA1854=0,DATE(YEAR(AC1854+1),7,16),
IF(V1854=0,IF(COUNTIF(Table9[MM Year],X1854),AC1854+AB1854+Z1854+15-DAY(AC1854+AB1854+Z1854+15)+16,AC1854+AB1854+Z1854-DAY(AC1854+AB1854+Z1854)+16),
IF(COUNTIF(Table9[MM Year],X1854),
IF(AC1854+AB1854+Z1854&lt;VLOOKUP(X1854,Table9[],7,0),AC1854
+AB1854+Z1854+VLOOKUP(X1854,Table9[],4,0),AC1854+AB1854+Z1854),AC1854
+AB1854+Z1854)))</f>
        <v>#VALUE!</v>
      </c>
      <c r="AE1854" s="42"/>
      <c r="AF1854" s="15" t="str">
        <f>IFERROR(IF(COUNTIF(Table9[MM Year],X1854),
IF(AD1854&lt;VLOOKUP(X1854,Table9[],7,0),AD1854
+VLOOKUP(X1854,Table9[],4,0),AD1854),AD1854
),"")</f>
        <v/>
      </c>
      <c r="AG1854" s="5"/>
      <c r="AH1854" s="5"/>
      <c r="AI1854" s="5"/>
      <c r="AJ1854" s="6"/>
      <c r="AK1854" s="6"/>
      <c r="AL1854" s="12" t="str">
        <f t="shared" si="287"/>
        <v/>
      </c>
      <c r="AM1854" s="5"/>
      <c r="AN1854" s="27" t="str">
        <f t="shared" si="288"/>
        <v/>
      </c>
      <c r="AO1854" s="5"/>
      <c r="AP1854" s="5"/>
      <c r="AQ1854" s="6"/>
      <c r="AR1854" s="12" t="str">
        <f t="shared" si="289"/>
        <v/>
      </c>
      <c r="AS1854" s="6"/>
      <c r="AT1854" s="5"/>
      <c r="AU1854" s="53"/>
      <c r="AV1854" s="53"/>
      <c r="AW1854" s="54"/>
      <c r="AX1854" s="15" t="str">
        <f t="shared" si="290"/>
        <v/>
      </c>
      <c r="AY1854" s="5"/>
      <c r="AZ1854" s="27" t="str">
        <f>IFERROR(VLOOKUP(AY1854,vlookup!A$2:I$331,2,FALSE),"")</f>
        <v/>
      </c>
      <c r="BA1854" s="27" t="str">
        <f>IFERROR(VLOOKUP(AY1854,vlookup!A$2:I$331,3,FALSE),"")</f>
        <v/>
      </c>
      <c r="BB1854" s="5"/>
      <c r="BC1854" s="27" t="str">
        <f>IFERROR(VLOOKUP(BB1854,vlookup!D$2:E$331,2,FALSE),"")</f>
        <v/>
      </c>
      <c r="BD1854" s="5"/>
      <c r="BE1854" s="27" t="str">
        <f t="shared" si="291"/>
        <v/>
      </c>
      <c r="BF1854" s="27" t="str">
        <f>IFERROR(VLOOKUP(BE1854,vlookup!G$2:I$331,2,FALSE),"")</f>
        <v/>
      </c>
      <c r="BG1854" s="27" t="str">
        <f>IFERROR(VLOOKUP(BE1854,vlookup!G$2:I$331,3,FALSE),"")</f>
        <v/>
      </c>
      <c r="BH1854" s="5"/>
      <c r="BI1854" s="6"/>
      <c r="BJ1854" s="6"/>
      <c r="BK1854" s="6"/>
      <c r="BL1854" s="6"/>
    </row>
    <row r="1855" spans="1:64">
      <c r="A1855" s="4"/>
      <c r="B1855" s="5"/>
      <c r="C1855" s="27" t="str">
        <f>IFERROR(VLOOKUP(B1855,vlookup!A$2:I$331,2,FALSE),"")</f>
        <v/>
      </c>
      <c r="D1855" s="27" t="str">
        <f>IFERROR(VLOOKUP(B1855,vlookup!A$2:I$331,3,FALSE),"")</f>
        <v/>
      </c>
      <c r="E1855" s="5"/>
      <c r="F1855" s="27" t="str">
        <f>IFERROR(VLOOKUP(E1855,vlookup!D$2:E$331,2,FALSE),"")</f>
        <v/>
      </c>
      <c r="G1855" s="5"/>
      <c r="H1855" s="27" t="str">
        <f t="shared" si="282"/>
        <v/>
      </c>
      <c r="I1855" s="27" t="str">
        <f>IFERROR(VLOOKUP(H1855,vlookup!G$2:I$331,2,FALSE),"")</f>
        <v/>
      </c>
      <c r="J1855" s="27" t="str">
        <f>IFERROR(VLOOKUP(H1855,vlookup!G$2:I$331,3,FALSE),"")</f>
        <v/>
      </c>
      <c r="K1855" s="5"/>
      <c r="L1855" s="6"/>
      <c r="M1855" s="6"/>
      <c r="N1855" s="6"/>
      <c r="O1855" s="6"/>
      <c r="P1855" s="6"/>
      <c r="Q1855" s="14" t="str">
        <f t="shared" si="283"/>
        <v/>
      </c>
      <c r="R1855" s="5"/>
      <c r="S1855" s="6"/>
      <c r="T1855" s="6"/>
      <c r="U1855" s="5"/>
      <c r="V1855" s="45">
        <f t="shared" si="284"/>
        <v>0</v>
      </c>
      <c r="W1855" s="45">
        <f t="shared" si="285"/>
        <v>0</v>
      </c>
      <c r="X1855" s="45" t="e">
        <f t="shared" si="286"/>
        <v>#VALUE!</v>
      </c>
      <c r="Y1855" s="45">
        <f>IFERROR(VALUE(V1855),VLOOKUP(V1855,DayReplace[],2,0))</f>
        <v>0</v>
      </c>
      <c r="Z1855" s="45">
        <f>IF(V1855=0,1,
IF(OR(AND(COUNTIF(Table12[Normal and Leap Years],X1855),AA1855=3,Y1855=30),
AND(COUNTIF(Table9[MM Year],X1855),COUNTIF(Table13[Always 29-Day Months],AA1855),Y1855=30)),Y1855
-1,Y1855))</f>
        <v>1</v>
      </c>
      <c r="AA1855" s="45">
        <f>IFERROR(VALUE(W1855),VLOOKUP(W1855,MonthReplace[],2,0))</f>
        <v>0</v>
      </c>
      <c r="AB1855" s="45" t="e">
        <f>IF(COUNTIF(Table9[MM Year],X1855),VLOOKUP(AA1855,MonthSerial[],VLOOKUP(X1855,Table9[],3,0)+2,0),DATE(X1855,AA1855,0)-AC1855)</f>
        <v>#VALUE!</v>
      </c>
      <c r="AC1855" s="45" t="e">
        <f>IF(COUNTIF(Table9[MM Year],X1855),
VLOOKUP(X1855,Table9[],5,0),
DATE(X1855,1,0))</f>
        <v>#VALUE!</v>
      </c>
      <c r="AD1855" s="46" t="e">
        <f>IF(AA1855=0,DATE(YEAR(AC1855+1),7,16),
IF(V1855=0,IF(COUNTIF(Table9[MM Year],X1855),AC1855+AB1855+Z1855+15-DAY(AC1855+AB1855+Z1855+15)+16,AC1855+AB1855+Z1855-DAY(AC1855+AB1855+Z1855)+16),
IF(COUNTIF(Table9[MM Year],X1855),
IF(AC1855+AB1855+Z1855&lt;VLOOKUP(X1855,Table9[],7,0),AC1855
+AB1855+Z1855+VLOOKUP(X1855,Table9[],4,0),AC1855+AB1855+Z1855),AC1855
+AB1855+Z1855)))</f>
        <v>#VALUE!</v>
      </c>
      <c r="AE1855" s="42"/>
      <c r="AF1855" s="15" t="str">
        <f>IFERROR(IF(COUNTIF(Table9[MM Year],X1855),
IF(AD1855&lt;VLOOKUP(X1855,Table9[],7,0),AD1855
+VLOOKUP(X1855,Table9[],4,0),AD1855),AD1855
),"")</f>
        <v/>
      </c>
      <c r="AG1855" s="5"/>
      <c r="AH1855" s="5"/>
      <c r="AI1855" s="5"/>
      <c r="AJ1855" s="6"/>
      <c r="AK1855" s="6"/>
      <c r="AL1855" s="12" t="str">
        <f t="shared" si="287"/>
        <v/>
      </c>
      <c r="AM1855" s="5"/>
      <c r="AN1855" s="27" t="str">
        <f t="shared" si="288"/>
        <v/>
      </c>
      <c r="AO1855" s="5"/>
      <c r="AP1855" s="5"/>
      <c r="AQ1855" s="6"/>
      <c r="AR1855" s="12" t="str">
        <f t="shared" si="289"/>
        <v/>
      </c>
      <c r="AS1855" s="6"/>
      <c r="AT1855" s="5"/>
      <c r="AU1855" s="53"/>
      <c r="AV1855" s="53"/>
      <c r="AW1855" s="54"/>
      <c r="AX1855" s="15" t="str">
        <f t="shared" si="290"/>
        <v/>
      </c>
      <c r="AY1855" s="5"/>
      <c r="AZ1855" s="27" t="str">
        <f>IFERROR(VLOOKUP(AY1855,vlookup!A$2:I$331,2,FALSE),"")</f>
        <v/>
      </c>
      <c r="BA1855" s="27" t="str">
        <f>IFERROR(VLOOKUP(AY1855,vlookup!A$2:I$331,3,FALSE),"")</f>
        <v/>
      </c>
      <c r="BB1855" s="5"/>
      <c r="BC1855" s="27" t="str">
        <f>IFERROR(VLOOKUP(BB1855,vlookup!D$2:E$331,2,FALSE),"")</f>
        <v/>
      </c>
      <c r="BD1855" s="5"/>
      <c r="BE1855" s="27" t="str">
        <f t="shared" si="291"/>
        <v/>
      </c>
      <c r="BF1855" s="27" t="str">
        <f>IFERROR(VLOOKUP(BE1855,vlookup!G$2:I$331,2,FALSE),"")</f>
        <v/>
      </c>
      <c r="BG1855" s="27" t="str">
        <f>IFERROR(VLOOKUP(BE1855,vlookup!G$2:I$331,3,FALSE),"")</f>
        <v/>
      </c>
      <c r="BH1855" s="5"/>
      <c r="BI1855" s="6"/>
      <c r="BJ1855" s="6"/>
      <c r="BK1855" s="6"/>
      <c r="BL1855" s="6"/>
    </row>
    <row r="1856" spans="1:64">
      <c r="A1856" s="4"/>
      <c r="B1856" s="5"/>
      <c r="C1856" s="27" t="str">
        <f>IFERROR(VLOOKUP(B1856,vlookup!A$2:I$331,2,FALSE),"")</f>
        <v/>
      </c>
      <c r="D1856" s="27" t="str">
        <f>IFERROR(VLOOKUP(B1856,vlookup!A$2:I$331,3,FALSE),"")</f>
        <v/>
      </c>
      <c r="E1856" s="5"/>
      <c r="F1856" s="27" t="str">
        <f>IFERROR(VLOOKUP(E1856,vlookup!D$2:E$331,2,FALSE),"")</f>
        <v/>
      </c>
      <c r="G1856" s="5"/>
      <c r="H1856" s="27" t="str">
        <f t="shared" si="282"/>
        <v/>
      </c>
      <c r="I1856" s="27" t="str">
        <f>IFERROR(VLOOKUP(H1856,vlookup!G$2:I$331,2,FALSE),"")</f>
        <v/>
      </c>
      <c r="J1856" s="27" t="str">
        <f>IFERROR(VLOOKUP(H1856,vlookup!G$2:I$331,3,FALSE),"")</f>
        <v/>
      </c>
      <c r="K1856" s="5"/>
      <c r="L1856" s="6"/>
      <c r="M1856" s="6"/>
      <c r="N1856" s="6"/>
      <c r="O1856" s="6"/>
      <c r="P1856" s="6"/>
      <c r="Q1856" s="14" t="str">
        <f t="shared" si="283"/>
        <v/>
      </c>
      <c r="R1856" s="5"/>
      <c r="S1856" s="6"/>
      <c r="T1856" s="6"/>
      <c r="U1856" s="5"/>
      <c r="V1856" s="45">
        <f t="shared" si="284"/>
        <v>0</v>
      </c>
      <c r="W1856" s="45">
        <f t="shared" si="285"/>
        <v>0</v>
      </c>
      <c r="X1856" s="45" t="e">
        <f t="shared" si="286"/>
        <v>#VALUE!</v>
      </c>
      <c r="Y1856" s="45">
        <f>IFERROR(VALUE(V1856),VLOOKUP(V1856,DayReplace[],2,0))</f>
        <v>0</v>
      </c>
      <c r="Z1856" s="45">
        <f>IF(V1856=0,1,
IF(OR(AND(COUNTIF(Table12[Normal and Leap Years],X1856),AA1856=3,Y1856=30),
AND(COUNTIF(Table9[MM Year],X1856),COUNTIF(Table13[Always 29-Day Months],AA1856),Y1856=30)),Y1856
-1,Y1856))</f>
        <v>1</v>
      </c>
      <c r="AA1856" s="45">
        <f>IFERROR(VALUE(W1856),VLOOKUP(W1856,MonthReplace[],2,0))</f>
        <v>0</v>
      </c>
      <c r="AB1856" s="45" t="e">
        <f>IF(COUNTIF(Table9[MM Year],X1856),VLOOKUP(AA1856,MonthSerial[],VLOOKUP(X1856,Table9[],3,0)+2,0),DATE(X1856,AA1856,0)-AC1856)</f>
        <v>#VALUE!</v>
      </c>
      <c r="AC1856" s="45" t="e">
        <f>IF(COUNTIF(Table9[MM Year],X1856),
VLOOKUP(X1856,Table9[],5,0),
DATE(X1856,1,0))</f>
        <v>#VALUE!</v>
      </c>
      <c r="AD1856" s="46" t="e">
        <f>IF(AA1856=0,DATE(YEAR(AC1856+1),7,16),
IF(V1856=0,IF(COUNTIF(Table9[MM Year],X1856),AC1856+AB1856+Z1856+15-DAY(AC1856+AB1856+Z1856+15)+16,AC1856+AB1856+Z1856-DAY(AC1856+AB1856+Z1856)+16),
IF(COUNTIF(Table9[MM Year],X1856),
IF(AC1856+AB1856+Z1856&lt;VLOOKUP(X1856,Table9[],7,0),AC1856
+AB1856+Z1856+VLOOKUP(X1856,Table9[],4,0),AC1856+AB1856+Z1856),AC1856
+AB1856+Z1856)))</f>
        <v>#VALUE!</v>
      </c>
      <c r="AE1856" s="42"/>
      <c r="AF1856" s="15" t="str">
        <f>IFERROR(IF(COUNTIF(Table9[MM Year],X1856),
IF(AD1856&lt;VLOOKUP(X1856,Table9[],7,0),AD1856
+VLOOKUP(X1856,Table9[],4,0),AD1856),AD1856
),"")</f>
        <v/>
      </c>
      <c r="AG1856" s="5"/>
      <c r="AH1856" s="5"/>
      <c r="AI1856" s="5"/>
      <c r="AJ1856" s="6"/>
      <c r="AK1856" s="6"/>
      <c r="AL1856" s="12" t="str">
        <f t="shared" si="287"/>
        <v/>
      </c>
      <c r="AM1856" s="5"/>
      <c r="AN1856" s="27" t="str">
        <f t="shared" si="288"/>
        <v/>
      </c>
      <c r="AO1856" s="5"/>
      <c r="AP1856" s="5"/>
      <c r="AQ1856" s="6"/>
      <c r="AR1856" s="12" t="str">
        <f t="shared" si="289"/>
        <v/>
      </c>
      <c r="AS1856" s="6"/>
      <c r="AT1856" s="5"/>
      <c r="AU1856" s="53"/>
      <c r="AV1856" s="53"/>
      <c r="AW1856" s="54"/>
      <c r="AX1856" s="15" t="str">
        <f t="shared" si="290"/>
        <v/>
      </c>
      <c r="AY1856" s="5"/>
      <c r="AZ1856" s="27" t="str">
        <f>IFERROR(VLOOKUP(AY1856,vlookup!A$2:I$331,2,FALSE),"")</f>
        <v/>
      </c>
      <c r="BA1856" s="27" t="str">
        <f>IFERROR(VLOOKUP(AY1856,vlookup!A$2:I$331,3,FALSE),"")</f>
        <v/>
      </c>
      <c r="BB1856" s="5"/>
      <c r="BC1856" s="27" t="str">
        <f>IFERROR(VLOOKUP(BB1856,vlookup!D$2:E$331,2,FALSE),"")</f>
        <v/>
      </c>
      <c r="BD1856" s="5"/>
      <c r="BE1856" s="27" t="str">
        <f t="shared" si="291"/>
        <v/>
      </c>
      <c r="BF1856" s="27" t="str">
        <f>IFERROR(VLOOKUP(BE1856,vlookup!G$2:I$331,2,FALSE),"")</f>
        <v/>
      </c>
      <c r="BG1856" s="27" t="str">
        <f>IFERROR(VLOOKUP(BE1856,vlookup!G$2:I$331,3,FALSE),"")</f>
        <v/>
      </c>
      <c r="BH1856" s="5"/>
      <c r="BI1856" s="6"/>
      <c r="BJ1856" s="6"/>
      <c r="BK1856" s="6"/>
      <c r="BL1856" s="6"/>
    </row>
    <row r="1857" spans="1:64">
      <c r="A1857" s="4"/>
      <c r="B1857" s="5"/>
      <c r="C1857" s="27" t="str">
        <f>IFERROR(VLOOKUP(B1857,vlookup!A$2:I$331,2,FALSE),"")</f>
        <v/>
      </c>
      <c r="D1857" s="27" t="str">
        <f>IFERROR(VLOOKUP(B1857,vlookup!A$2:I$331,3,FALSE),"")</f>
        <v/>
      </c>
      <c r="E1857" s="5"/>
      <c r="F1857" s="27" t="str">
        <f>IFERROR(VLOOKUP(E1857,vlookup!D$2:E$331,2,FALSE),"")</f>
        <v/>
      </c>
      <c r="G1857" s="5"/>
      <c r="H1857" s="27" t="str">
        <f t="shared" si="282"/>
        <v/>
      </c>
      <c r="I1857" s="27" t="str">
        <f>IFERROR(VLOOKUP(H1857,vlookup!G$2:I$331,2,FALSE),"")</f>
        <v/>
      </c>
      <c r="J1857" s="27" t="str">
        <f>IFERROR(VLOOKUP(H1857,vlookup!G$2:I$331,3,FALSE),"")</f>
        <v/>
      </c>
      <c r="K1857" s="5"/>
      <c r="L1857" s="6"/>
      <c r="M1857" s="6"/>
      <c r="N1857" s="6"/>
      <c r="O1857" s="6"/>
      <c r="P1857" s="6"/>
      <c r="Q1857" s="14" t="str">
        <f t="shared" si="283"/>
        <v/>
      </c>
      <c r="R1857" s="5"/>
      <c r="S1857" s="6"/>
      <c r="T1857" s="6"/>
      <c r="U1857" s="5"/>
      <c r="V1857" s="45">
        <f t="shared" si="284"/>
        <v>0</v>
      </c>
      <c r="W1857" s="45">
        <f t="shared" si="285"/>
        <v>0</v>
      </c>
      <c r="X1857" s="45" t="e">
        <f t="shared" si="286"/>
        <v>#VALUE!</v>
      </c>
      <c r="Y1857" s="45">
        <f>IFERROR(VALUE(V1857),VLOOKUP(V1857,DayReplace[],2,0))</f>
        <v>0</v>
      </c>
      <c r="Z1857" s="45">
        <f>IF(V1857=0,1,
IF(OR(AND(COUNTIF(Table12[Normal and Leap Years],X1857),AA1857=3,Y1857=30),
AND(COUNTIF(Table9[MM Year],X1857),COUNTIF(Table13[Always 29-Day Months],AA1857),Y1857=30)),Y1857
-1,Y1857))</f>
        <v>1</v>
      </c>
      <c r="AA1857" s="45">
        <f>IFERROR(VALUE(W1857),VLOOKUP(W1857,MonthReplace[],2,0))</f>
        <v>0</v>
      </c>
      <c r="AB1857" s="45" t="e">
        <f>IF(COUNTIF(Table9[MM Year],X1857),VLOOKUP(AA1857,MonthSerial[],VLOOKUP(X1857,Table9[],3,0)+2,0),DATE(X1857,AA1857,0)-AC1857)</f>
        <v>#VALUE!</v>
      </c>
      <c r="AC1857" s="45" t="e">
        <f>IF(COUNTIF(Table9[MM Year],X1857),
VLOOKUP(X1857,Table9[],5,0),
DATE(X1857,1,0))</f>
        <v>#VALUE!</v>
      </c>
      <c r="AD1857" s="46" t="e">
        <f>IF(AA1857=0,DATE(YEAR(AC1857+1),7,16),
IF(V1857=0,IF(COUNTIF(Table9[MM Year],X1857),AC1857+AB1857+Z1857+15-DAY(AC1857+AB1857+Z1857+15)+16,AC1857+AB1857+Z1857-DAY(AC1857+AB1857+Z1857)+16),
IF(COUNTIF(Table9[MM Year],X1857),
IF(AC1857+AB1857+Z1857&lt;VLOOKUP(X1857,Table9[],7,0),AC1857
+AB1857+Z1857+VLOOKUP(X1857,Table9[],4,0),AC1857+AB1857+Z1857),AC1857
+AB1857+Z1857)))</f>
        <v>#VALUE!</v>
      </c>
      <c r="AE1857" s="42"/>
      <c r="AF1857" s="15" t="str">
        <f>IFERROR(IF(COUNTIF(Table9[MM Year],X1857),
IF(AD1857&lt;VLOOKUP(X1857,Table9[],7,0),AD1857
+VLOOKUP(X1857,Table9[],4,0),AD1857),AD1857
),"")</f>
        <v/>
      </c>
      <c r="AG1857" s="5"/>
      <c r="AH1857" s="5"/>
      <c r="AI1857" s="5"/>
      <c r="AJ1857" s="6"/>
      <c r="AK1857" s="6"/>
      <c r="AL1857" s="12" t="str">
        <f t="shared" si="287"/>
        <v/>
      </c>
      <c r="AM1857" s="5"/>
      <c r="AN1857" s="27" t="str">
        <f t="shared" si="288"/>
        <v/>
      </c>
      <c r="AO1857" s="5"/>
      <c r="AP1857" s="5"/>
      <c r="AQ1857" s="6"/>
      <c r="AR1857" s="12" t="str">
        <f t="shared" si="289"/>
        <v/>
      </c>
      <c r="AS1857" s="6"/>
      <c r="AT1857" s="5"/>
      <c r="AU1857" s="53"/>
      <c r="AV1857" s="53"/>
      <c r="AW1857" s="54"/>
      <c r="AX1857" s="15" t="str">
        <f t="shared" si="290"/>
        <v/>
      </c>
      <c r="AY1857" s="5"/>
      <c r="AZ1857" s="27" t="str">
        <f>IFERROR(VLOOKUP(AY1857,vlookup!A$2:I$331,2,FALSE),"")</f>
        <v/>
      </c>
      <c r="BA1857" s="27" t="str">
        <f>IFERROR(VLOOKUP(AY1857,vlookup!A$2:I$331,3,FALSE),"")</f>
        <v/>
      </c>
      <c r="BB1857" s="5"/>
      <c r="BC1857" s="27" t="str">
        <f>IFERROR(VLOOKUP(BB1857,vlookup!D$2:E$331,2,FALSE),"")</f>
        <v/>
      </c>
      <c r="BD1857" s="5"/>
      <c r="BE1857" s="27" t="str">
        <f t="shared" si="291"/>
        <v/>
      </c>
      <c r="BF1857" s="27" t="str">
        <f>IFERROR(VLOOKUP(BE1857,vlookup!G$2:I$331,2,FALSE),"")</f>
        <v/>
      </c>
      <c r="BG1857" s="27" t="str">
        <f>IFERROR(VLOOKUP(BE1857,vlookup!G$2:I$331,3,FALSE),"")</f>
        <v/>
      </c>
      <c r="BH1857" s="5"/>
      <c r="BI1857" s="6"/>
      <c r="BJ1857" s="6"/>
      <c r="BK1857" s="6"/>
      <c r="BL1857" s="6"/>
    </row>
    <row r="1858" spans="1:64">
      <c r="A1858" s="4"/>
      <c r="B1858" s="5"/>
      <c r="C1858" s="27" t="str">
        <f>IFERROR(VLOOKUP(B1858,vlookup!A$2:I$331,2,FALSE),"")</f>
        <v/>
      </c>
      <c r="D1858" s="27" t="str">
        <f>IFERROR(VLOOKUP(B1858,vlookup!A$2:I$331,3,FALSE),"")</f>
        <v/>
      </c>
      <c r="E1858" s="5"/>
      <c r="F1858" s="27" t="str">
        <f>IFERROR(VLOOKUP(E1858,vlookup!D$2:E$331,2,FALSE),"")</f>
        <v/>
      </c>
      <c r="G1858" s="5"/>
      <c r="H1858" s="27" t="str">
        <f t="shared" si="282"/>
        <v/>
      </c>
      <c r="I1858" s="27" t="str">
        <f>IFERROR(VLOOKUP(H1858,vlookup!G$2:I$331,2,FALSE),"")</f>
        <v/>
      </c>
      <c r="J1858" s="27" t="str">
        <f>IFERROR(VLOOKUP(H1858,vlookup!G$2:I$331,3,FALSE),"")</f>
        <v/>
      </c>
      <c r="K1858" s="5"/>
      <c r="L1858" s="6"/>
      <c r="M1858" s="6"/>
      <c r="N1858" s="6"/>
      <c r="O1858" s="6"/>
      <c r="P1858" s="6"/>
      <c r="Q1858" s="14" t="str">
        <f t="shared" si="283"/>
        <v/>
      </c>
      <c r="R1858" s="5"/>
      <c r="S1858" s="6"/>
      <c r="T1858" s="6"/>
      <c r="U1858" s="5"/>
      <c r="V1858" s="45">
        <f t="shared" si="284"/>
        <v>0</v>
      </c>
      <c r="W1858" s="45">
        <f t="shared" si="285"/>
        <v>0</v>
      </c>
      <c r="X1858" s="45" t="e">
        <f t="shared" si="286"/>
        <v>#VALUE!</v>
      </c>
      <c r="Y1858" s="45">
        <f>IFERROR(VALUE(V1858),VLOOKUP(V1858,DayReplace[],2,0))</f>
        <v>0</v>
      </c>
      <c r="Z1858" s="45">
        <f>IF(V1858=0,1,
IF(OR(AND(COUNTIF(Table12[Normal and Leap Years],X1858),AA1858=3,Y1858=30),
AND(COUNTIF(Table9[MM Year],X1858),COUNTIF(Table13[Always 29-Day Months],AA1858),Y1858=30)),Y1858
-1,Y1858))</f>
        <v>1</v>
      </c>
      <c r="AA1858" s="45">
        <f>IFERROR(VALUE(W1858),VLOOKUP(W1858,MonthReplace[],2,0))</f>
        <v>0</v>
      </c>
      <c r="AB1858" s="45" t="e">
        <f>IF(COUNTIF(Table9[MM Year],X1858),VLOOKUP(AA1858,MonthSerial[],VLOOKUP(X1858,Table9[],3,0)+2,0),DATE(X1858,AA1858,0)-AC1858)</f>
        <v>#VALUE!</v>
      </c>
      <c r="AC1858" s="45" t="e">
        <f>IF(COUNTIF(Table9[MM Year],X1858),
VLOOKUP(X1858,Table9[],5,0),
DATE(X1858,1,0))</f>
        <v>#VALUE!</v>
      </c>
      <c r="AD1858" s="46" t="e">
        <f>IF(AA1858=0,DATE(YEAR(AC1858+1),7,16),
IF(V1858=0,IF(COUNTIF(Table9[MM Year],X1858),AC1858+AB1858+Z1858+15-DAY(AC1858+AB1858+Z1858+15)+16,AC1858+AB1858+Z1858-DAY(AC1858+AB1858+Z1858)+16),
IF(COUNTIF(Table9[MM Year],X1858),
IF(AC1858+AB1858+Z1858&lt;VLOOKUP(X1858,Table9[],7,0),AC1858
+AB1858+Z1858+VLOOKUP(X1858,Table9[],4,0),AC1858+AB1858+Z1858),AC1858
+AB1858+Z1858)))</f>
        <v>#VALUE!</v>
      </c>
      <c r="AE1858" s="42"/>
      <c r="AF1858" s="15" t="str">
        <f>IFERROR(IF(COUNTIF(Table9[MM Year],X1858),
IF(AD1858&lt;VLOOKUP(X1858,Table9[],7,0),AD1858
+VLOOKUP(X1858,Table9[],4,0),AD1858),AD1858
),"")</f>
        <v/>
      </c>
      <c r="AG1858" s="5"/>
      <c r="AH1858" s="5"/>
      <c r="AI1858" s="5"/>
      <c r="AJ1858" s="6"/>
      <c r="AK1858" s="6"/>
      <c r="AL1858" s="12" t="str">
        <f t="shared" si="287"/>
        <v/>
      </c>
      <c r="AM1858" s="5"/>
      <c r="AN1858" s="27" t="str">
        <f t="shared" si="288"/>
        <v/>
      </c>
      <c r="AO1858" s="5"/>
      <c r="AP1858" s="5"/>
      <c r="AQ1858" s="6"/>
      <c r="AR1858" s="12" t="str">
        <f t="shared" si="289"/>
        <v/>
      </c>
      <c r="AS1858" s="6"/>
      <c r="AT1858" s="5"/>
      <c r="AU1858" s="53"/>
      <c r="AV1858" s="53"/>
      <c r="AW1858" s="54"/>
      <c r="AX1858" s="15" t="str">
        <f t="shared" si="290"/>
        <v/>
      </c>
      <c r="AY1858" s="5"/>
      <c r="AZ1858" s="27" t="str">
        <f>IFERROR(VLOOKUP(AY1858,vlookup!A$2:I$331,2,FALSE),"")</f>
        <v/>
      </c>
      <c r="BA1858" s="27" t="str">
        <f>IFERROR(VLOOKUP(AY1858,vlookup!A$2:I$331,3,FALSE),"")</f>
        <v/>
      </c>
      <c r="BB1858" s="5"/>
      <c r="BC1858" s="27" t="str">
        <f>IFERROR(VLOOKUP(BB1858,vlookup!D$2:E$331,2,FALSE),"")</f>
        <v/>
      </c>
      <c r="BD1858" s="5"/>
      <c r="BE1858" s="27" t="str">
        <f t="shared" si="291"/>
        <v/>
      </c>
      <c r="BF1858" s="27" t="str">
        <f>IFERROR(VLOOKUP(BE1858,vlookup!G$2:I$331,2,FALSE),"")</f>
        <v/>
      </c>
      <c r="BG1858" s="27" t="str">
        <f>IFERROR(VLOOKUP(BE1858,vlookup!G$2:I$331,3,FALSE),"")</f>
        <v/>
      </c>
      <c r="BH1858" s="5"/>
      <c r="BI1858" s="6"/>
      <c r="BJ1858" s="6"/>
      <c r="BK1858" s="6"/>
      <c r="BL1858" s="6"/>
    </row>
    <row r="1859" spans="1:64">
      <c r="A1859" s="4"/>
      <c r="B1859" s="5"/>
      <c r="C1859" s="27" t="str">
        <f>IFERROR(VLOOKUP(B1859,vlookup!A$2:I$331,2,FALSE),"")</f>
        <v/>
      </c>
      <c r="D1859" s="27" t="str">
        <f>IFERROR(VLOOKUP(B1859,vlookup!A$2:I$331,3,FALSE),"")</f>
        <v/>
      </c>
      <c r="E1859" s="5"/>
      <c r="F1859" s="27" t="str">
        <f>IFERROR(VLOOKUP(E1859,vlookup!D$2:E$331,2,FALSE),"")</f>
        <v/>
      </c>
      <c r="G1859" s="5"/>
      <c r="H1859" s="27" t="str">
        <f t="shared" si="282"/>
        <v/>
      </c>
      <c r="I1859" s="27" t="str">
        <f>IFERROR(VLOOKUP(H1859,vlookup!G$2:I$331,2,FALSE),"")</f>
        <v/>
      </c>
      <c r="J1859" s="27" t="str">
        <f>IFERROR(VLOOKUP(H1859,vlookup!G$2:I$331,3,FALSE),"")</f>
        <v/>
      </c>
      <c r="K1859" s="5"/>
      <c r="L1859" s="6"/>
      <c r="M1859" s="6"/>
      <c r="N1859" s="6"/>
      <c r="O1859" s="6"/>
      <c r="P1859" s="6"/>
      <c r="Q1859" s="14" t="str">
        <f t="shared" si="283"/>
        <v/>
      </c>
      <c r="R1859" s="5"/>
      <c r="S1859" s="6"/>
      <c r="T1859" s="6"/>
      <c r="U1859" s="5"/>
      <c r="V1859" s="45">
        <f t="shared" si="284"/>
        <v>0</v>
      </c>
      <c r="W1859" s="45">
        <f t="shared" si="285"/>
        <v>0</v>
      </c>
      <c r="X1859" s="45" t="e">
        <f t="shared" si="286"/>
        <v>#VALUE!</v>
      </c>
      <c r="Y1859" s="45">
        <f>IFERROR(VALUE(V1859),VLOOKUP(V1859,DayReplace[],2,0))</f>
        <v>0</v>
      </c>
      <c r="Z1859" s="45">
        <f>IF(V1859=0,1,
IF(OR(AND(COUNTIF(Table12[Normal and Leap Years],X1859),AA1859=3,Y1859=30),
AND(COUNTIF(Table9[MM Year],X1859),COUNTIF(Table13[Always 29-Day Months],AA1859),Y1859=30)),Y1859
-1,Y1859))</f>
        <v>1</v>
      </c>
      <c r="AA1859" s="45">
        <f>IFERROR(VALUE(W1859),VLOOKUP(W1859,MonthReplace[],2,0))</f>
        <v>0</v>
      </c>
      <c r="AB1859" s="45" t="e">
        <f>IF(COUNTIF(Table9[MM Year],X1859),VLOOKUP(AA1859,MonthSerial[],VLOOKUP(X1859,Table9[],3,0)+2,0),DATE(X1859,AA1859,0)-AC1859)</f>
        <v>#VALUE!</v>
      </c>
      <c r="AC1859" s="45" t="e">
        <f>IF(COUNTIF(Table9[MM Year],X1859),
VLOOKUP(X1859,Table9[],5,0),
DATE(X1859,1,0))</f>
        <v>#VALUE!</v>
      </c>
      <c r="AD1859" s="46" t="e">
        <f>IF(AA1859=0,DATE(YEAR(AC1859+1),7,16),
IF(V1859=0,IF(COUNTIF(Table9[MM Year],X1859),AC1859+AB1859+Z1859+15-DAY(AC1859+AB1859+Z1859+15)+16,AC1859+AB1859+Z1859-DAY(AC1859+AB1859+Z1859)+16),
IF(COUNTIF(Table9[MM Year],X1859),
IF(AC1859+AB1859+Z1859&lt;VLOOKUP(X1859,Table9[],7,0),AC1859
+AB1859+Z1859+VLOOKUP(X1859,Table9[],4,0),AC1859+AB1859+Z1859),AC1859
+AB1859+Z1859)))</f>
        <v>#VALUE!</v>
      </c>
      <c r="AE1859" s="42"/>
      <c r="AF1859" s="15" t="str">
        <f>IFERROR(IF(COUNTIF(Table9[MM Year],X1859),
IF(AD1859&lt;VLOOKUP(X1859,Table9[],7,0),AD1859
+VLOOKUP(X1859,Table9[],4,0),AD1859),AD1859
),"")</f>
        <v/>
      </c>
      <c r="AG1859" s="5"/>
      <c r="AH1859" s="5"/>
      <c r="AI1859" s="5"/>
      <c r="AJ1859" s="6"/>
      <c r="AK1859" s="6"/>
      <c r="AL1859" s="12" t="str">
        <f t="shared" si="287"/>
        <v/>
      </c>
      <c r="AM1859" s="5"/>
      <c r="AN1859" s="27" t="str">
        <f t="shared" si="288"/>
        <v/>
      </c>
      <c r="AO1859" s="5"/>
      <c r="AP1859" s="5"/>
      <c r="AQ1859" s="6"/>
      <c r="AR1859" s="12" t="str">
        <f t="shared" si="289"/>
        <v/>
      </c>
      <c r="AS1859" s="6"/>
      <c r="AT1859" s="5"/>
      <c r="AU1859" s="53"/>
      <c r="AV1859" s="53"/>
      <c r="AW1859" s="54"/>
      <c r="AX1859" s="15" t="str">
        <f t="shared" si="290"/>
        <v/>
      </c>
      <c r="AY1859" s="5"/>
      <c r="AZ1859" s="27" t="str">
        <f>IFERROR(VLOOKUP(AY1859,vlookup!A$2:I$331,2,FALSE),"")</f>
        <v/>
      </c>
      <c r="BA1859" s="27" t="str">
        <f>IFERROR(VLOOKUP(AY1859,vlookup!A$2:I$331,3,FALSE),"")</f>
        <v/>
      </c>
      <c r="BB1859" s="5"/>
      <c r="BC1859" s="27" t="str">
        <f>IFERROR(VLOOKUP(BB1859,vlookup!D$2:E$331,2,FALSE),"")</f>
        <v/>
      </c>
      <c r="BD1859" s="5"/>
      <c r="BE1859" s="27" t="str">
        <f t="shared" si="291"/>
        <v/>
      </c>
      <c r="BF1859" s="27" t="str">
        <f>IFERROR(VLOOKUP(BE1859,vlookup!G$2:I$331,2,FALSE),"")</f>
        <v/>
      </c>
      <c r="BG1859" s="27" t="str">
        <f>IFERROR(VLOOKUP(BE1859,vlookup!G$2:I$331,3,FALSE),"")</f>
        <v/>
      </c>
      <c r="BH1859" s="5"/>
      <c r="BI1859" s="6"/>
      <c r="BJ1859" s="6"/>
      <c r="BK1859" s="6"/>
      <c r="BL1859" s="6"/>
    </row>
    <row r="1860" spans="1:64">
      <c r="A1860" s="4"/>
      <c r="B1860" s="5"/>
      <c r="C1860" s="27" t="str">
        <f>IFERROR(VLOOKUP(B1860,vlookup!A$2:I$331,2,FALSE),"")</f>
        <v/>
      </c>
      <c r="D1860" s="27" t="str">
        <f>IFERROR(VLOOKUP(B1860,vlookup!A$2:I$331,3,FALSE),"")</f>
        <v/>
      </c>
      <c r="E1860" s="5"/>
      <c r="F1860" s="27" t="str">
        <f>IFERROR(VLOOKUP(E1860,vlookup!D$2:E$331,2,FALSE),"")</f>
        <v/>
      </c>
      <c r="G1860" s="5"/>
      <c r="H1860" s="27" t="str">
        <f t="shared" si="282"/>
        <v/>
      </c>
      <c r="I1860" s="27" t="str">
        <f>IFERROR(VLOOKUP(H1860,vlookup!G$2:I$331,2,FALSE),"")</f>
        <v/>
      </c>
      <c r="J1860" s="27" t="str">
        <f>IFERROR(VLOOKUP(H1860,vlookup!G$2:I$331,3,FALSE),"")</f>
        <v/>
      </c>
      <c r="K1860" s="5"/>
      <c r="L1860" s="6"/>
      <c r="M1860" s="6"/>
      <c r="N1860" s="6"/>
      <c r="O1860" s="6"/>
      <c r="P1860" s="6"/>
      <c r="Q1860" s="14" t="str">
        <f t="shared" si="283"/>
        <v/>
      </c>
      <c r="R1860" s="5"/>
      <c r="S1860" s="6"/>
      <c r="T1860" s="6"/>
      <c r="U1860" s="5"/>
      <c r="V1860" s="45">
        <f t="shared" si="284"/>
        <v>0</v>
      </c>
      <c r="W1860" s="45">
        <f t="shared" si="285"/>
        <v>0</v>
      </c>
      <c r="X1860" s="45" t="e">
        <f t="shared" si="286"/>
        <v>#VALUE!</v>
      </c>
      <c r="Y1860" s="45">
        <f>IFERROR(VALUE(V1860),VLOOKUP(V1860,DayReplace[],2,0))</f>
        <v>0</v>
      </c>
      <c r="Z1860" s="45">
        <f>IF(V1860=0,1,
IF(OR(AND(COUNTIF(Table12[Normal and Leap Years],X1860),AA1860=3,Y1860=30),
AND(COUNTIF(Table9[MM Year],X1860),COUNTIF(Table13[Always 29-Day Months],AA1860),Y1860=30)),Y1860
-1,Y1860))</f>
        <v>1</v>
      </c>
      <c r="AA1860" s="45">
        <f>IFERROR(VALUE(W1860),VLOOKUP(W1860,MonthReplace[],2,0))</f>
        <v>0</v>
      </c>
      <c r="AB1860" s="45" t="e">
        <f>IF(COUNTIF(Table9[MM Year],X1860),VLOOKUP(AA1860,MonthSerial[],VLOOKUP(X1860,Table9[],3,0)+2,0),DATE(X1860,AA1860,0)-AC1860)</f>
        <v>#VALUE!</v>
      </c>
      <c r="AC1860" s="45" t="e">
        <f>IF(COUNTIF(Table9[MM Year],X1860),
VLOOKUP(X1860,Table9[],5,0),
DATE(X1860,1,0))</f>
        <v>#VALUE!</v>
      </c>
      <c r="AD1860" s="46" t="e">
        <f>IF(AA1860=0,DATE(YEAR(AC1860+1),7,16),
IF(V1860=0,IF(COUNTIF(Table9[MM Year],X1860),AC1860+AB1860+Z1860+15-DAY(AC1860+AB1860+Z1860+15)+16,AC1860+AB1860+Z1860-DAY(AC1860+AB1860+Z1860)+16),
IF(COUNTIF(Table9[MM Year],X1860),
IF(AC1860+AB1860+Z1860&lt;VLOOKUP(X1860,Table9[],7,0),AC1860
+AB1860+Z1860+VLOOKUP(X1860,Table9[],4,0),AC1860+AB1860+Z1860),AC1860
+AB1860+Z1860)))</f>
        <v>#VALUE!</v>
      </c>
      <c r="AE1860" s="42"/>
      <c r="AF1860" s="15" t="str">
        <f>IFERROR(IF(COUNTIF(Table9[MM Year],X1860),
IF(AD1860&lt;VLOOKUP(X1860,Table9[],7,0),AD1860
+VLOOKUP(X1860,Table9[],4,0),AD1860),AD1860
),"")</f>
        <v/>
      </c>
      <c r="AG1860" s="5"/>
      <c r="AH1860" s="5"/>
      <c r="AI1860" s="5"/>
      <c r="AJ1860" s="6"/>
      <c r="AK1860" s="6"/>
      <c r="AL1860" s="12" t="str">
        <f t="shared" si="287"/>
        <v/>
      </c>
      <c r="AM1860" s="5"/>
      <c r="AN1860" s="27" t="str">
        <f t="shared" si="288"/>
        <v/>
      </c>
      <c r="AO1860" s="5"/>
      <c r="AP1860" s="5"/>
      <c r="AQ1860" s="6"/>
      <c r="AR1860" s="12" t="str">
        <f t="shared" si="289"/>
        <v/>
      </c>
      <c r="AS1860" s="6"/>
      <c r="AT1860" s="5"/>
      <c r="AU1860" s="53"/>
      <c r="AV1860" s="53"/>
      <c r="AW1860" s="54"/>
      <c r="AX1860" s="15" t="str">
        <f t="shared" si="290"/>
        <v/>
      </c>
      <c r="AY1860" s="5"/>
      <c r="AZ1860" s="27" t="str">
        <f>IFERROR(VLOOKUP(AY1860,vlookup!A$2:I$331,2,FALSE),"")</f>
        <v/>
      </c>
      <c r="BA1860" s="27" t="str">
        <f>IFERROR(VLOOKUP(AY1860,vlookup!A$2:I$331,3,FALSE),"")</f>
        <v/>
      </c>
      <c r="BB1860" s="5"/>
      <c r="BC1860" s="27" t="str">
        <f>IFERROR(VLOOKUP(BB1860,vlookup!D$2:E$331,2,FALSE),"")</f>
        <v/>
      </c>
      <c r="BD1860" s="5"/>
      <c r="BE1860" s="27" t="str">
        <f t="shared" si="291"/>
        <v/>
      </c>
      <c r="BF1860" s="27" t="str">
        <f>IFERROR(VLOOKUP(BE1860,vlookup!G$2:I$331,2,FALSE),"")</f>
        <v/>
      </c>
      <c r="BG1860" s="27" t="str">
        <f>IFERROR(VLOOKUP(BE1860,vlookup!G$2:I$331,3,FALSE),"")</f>
        <v/>
      </c>
      <c r="BH1860" s="5"/>
      <c r="BI1860" s="6"/>
      <c r="BJ1860" s="6"/>
      <c r="BK1860" s="6"/>
      <c r="BL1860" s="6"/>
    </row>
    <row r="1861" spans="1:64">
      <c r="A1861" s="4"/>
      <c r="B1861" s="5"/>
      <c r="C1861" s="27" t="str">
        <f>IFERROR(VLOOKUP(B1861,vlookup!A$2:I$331,2,FALSE),"")</f>
        <v/>
      </c>
      <c r="D1861" s="27" t="str">
        <f>IFERROR(VLOOKUP(B1861,vlookup!A$2:I$331,3,FALSE),"")</f>
        <v/>
      </c>
      <c r="E1861" s="5"/>
      <c r="F1861" s="27" t="str">
        <f>IFERROR(VLOOKUP(E1861,vlookup!D$2:E$331,2,FALSE),"")</f>
        <v/>
      </c>
      <c r="G1861" s="5"/>
      <c r="H1861" s="27" t="str">
        <f t="shared" ref="H1861:H1924" si="292">IF(G1861="","",CONCATENATE(E1861,"_",G1861))</f>
        <v/>
      </c>
      <c r="I1861" s="27" t="str">
        <f>IFERROR(VLOOKUP(H1861,vlookup!G$2:I$331,2,FALSE),"")</f>
        <v/>
      </c>
      <c r="J1861" s="27" t="str">
        <f>IFERROR(VLOOKUP(H1861,vlookup!G$2:I$331,3,FALSE),"")</f>
        <v/>
      </c>
      <c r="K1861" s="5"/>
      <c r="L1861" s="6"/>
      <c r="M1861" s="6"/>
      <c r="N1861" s="6"/>
      <c r="O1861" s="6"/>
      <c r="P1861" s="6"/>
      <c r="Q1861" s="14" t="str">
        <f t="shared" ref="Q1861:Q1924" si="293">IF(P1861="","",CONCATENATE("၀၂","/",D1861,"/",J1861,"/",P1861))</f>
        <v/>
      </c>
      <c r="R1861" s="5"/>
      <c r="S1861" s="6"/>
      <c r="T1861" s="6"/>
      <c r="U1861" s="5"/>
      <c r="V1861" s="45">
        <f t="shared" ref="V1861:V1924" si="294">IF(LEN(AE1861)-LEN(SUBSTITUTE(AE1861,".",""))=2,LEFT(AE1861,FIND(".",AE1861)-1),0)</f>
        <v>0</v>
      </c>
      <c r="W1861" s="45">
        <f t="shared" ref="W1861:W1924" si="295">CHOOSE(LEN(AE1861)-LEN(SUBSTITUTE(AE1861,".",""))+1,0,
LEFT(AE1861,FIND(".",AE1861)-1),
MID(AE1861,FIND(".",AE1861)+1,FIND(".",AE1861,FIND(".",AE1861)+1)-FIND(".",AE1861)-1))</f>
        <v>0</v>
      </c>
      <c r="X1861" s="45" t="e">
        <f t="shared" ref="X1861:X1924" si="296">VALUE(RIGHT(AE1861,4))</f>
        <v>#VALUE!</v>
      </c>
      <c r="Y1861" s="45">
        <f>IFERROR(VALUE(V1861),VLOOKUP(V1861,DayReplace[],2,0))</f>
        <v>0</v>
      </c>
      <c r="Z1861" s="45">
        <f>IF(V1861=0,1,
IF(OR(AND(COUNTIF(Table12[Normal and Leap Years],X1861),AA1861=3,Y1861=30),
AND(COUNTIF(Table9[MM Year],X1861),COUNTIF(Table13[Always 29-Day Months],AA1861),Y1861=30)),Y1861
-1,Y1861))</f>
        <v>1</v>
      </c>
      <c r="AA1861" s="45">
        <f>IFERROR(VALUE(W1861),VLOOKUP(W1861,MonthReplace[],2,0))</f>
        <v>0</v>
      </c>
      <c r="AB1861" s="45" t="e">
        <f>IF(COUNTIF(Table9[MM Year],X1861),VLOOKUP(AA1861,MonthSerial[],VLOOKUP(X1861,Table9[],3,0)+2,0),DATE(X1861,AA1861,0)-AC1861)</f>
        <v>#VALUE!</v>
      </c>
      <c r="AC1861" s="45" t="e">
        <f>IF(COUNTIF(Table9[MM Year],X1861),
VLOOKUP(X1861,Table9[],5,0),
DATE(X1861,1,0))</f>
        <v>#VALUE!</v>
      </c>
      <c r="AD1861" s="46" t="e">
        <f>IF(AA1861=0,DATE(YEAR(AC1861+1),7,16),
IF(V1861=0,IF(COUNTIF(Table9[MM Year],X1861),AC1861+AB1861+Z1861+15-DAY(AC1861+AB1861+Z1861+15)+16,AC1861+AB1861+Z1861-DAY(AC1861+AB1861+Z1861)+16),
IF(COUNTIF(Table9[MM Year],X1861),
IF(AC1861+AB1861+Z1861&lt;VLOOKUP(X1861,Table9[],7,0),AC1861
+AB1861+Z1861+VLOOKUP(X1861,Table9[],4,0),AC1861+AB1861+Z1861),AC1861
+AB1861+Z1861)))</f>
        <v>#VALUE!</v>
      </c>
      <c r="AE1861" s="42"/>
      <c r="AF1861" s="15" t="str">
        <f>IFERROR(IF(COUNTIF(Table9[MM Year],X1861),
IF(AD1861&lt;VLOOKUP(X1861,Table9[],7,0),AD1861
+VLOOKUP(X1861,Table9[],4,0),AD1861),AD1861
),"")</f>
        <v/>
      </c>
      <c r="AG1861" s="5"/>
      <c r="AH1861" s="5"/>
      <c r="AI1861" s="5"/>
      <c r="AJ1861" s="6"/>
      <c r="AK1861" s="6"/>
      <c r="AL1861" s="12" t="str">
        <f t="shared" ref="AL1861:AL1924" si="297">IF(AK1861="","",CONCATENATE(AJ1861,"-",AK1861))</f>
        <v/>
      </c>
      <c r="AM1861" s="5"/>
      <c r="AN1861" s="27" t="str">
        <f t="shared" ref="AN1861:AN1924" si="298">IF(AM1861="","",CONCATENATE("_",AM1861))</f>
        <v/>
      </c>
      <c r="AO1861" s="5"/>
      <c r="AP1861" s="5"/>
      <c r="AQ1861" s="6"/>
      <c r="AR1861" s="12" t="str">
        <f t="shared" ref="AR1861:AR1924" si="299">IF(AQ1861="","",CONCATENATE(AM1861,"/",AO1861,AP1861,AQ1861))</f>
        <v/>
      </c>
      <c r="AS1861" s="6"/>
      <c r="AT1861" s="5"/>
      <c r="AU1861" s="53"/>
      <c r="AV1861" s="53"/>
      <c r="AW1861" s="54"/>
      <c r="AX1861" s="15" t="str">
        <f t="shared" ref="AX1861:AX1924" si="300">IFERROR(DATE(AW1861,AV1861,AU1861),"")</f>
        <v/>
      </c>
      <c r="AY1861" s="5"/>
      <c r="AZ1861" s="27" t="str">
        <f>IFERROR(VLOOKUP(AY1861,vlookup!A$2:I$331,2,FALSE),"")</f>
        <v/>
      </c>
      <c r="BA1861" s="27" t="str">
        <f>IFERROR(VLOOKUP(AY1861,vlookup!A$2:I$331,3,FALSE),"")</f>
        <v/>
      </c>
      <c r="BB1861" s="5"/>
      <c r="BC1861" s="27" t="str">
        <f>IFERROR(VLOOKUP(BB1861,vlookup!D$2:E$331,2,FALSE),"")</f>
        <v/>
      </c>
      <c r="BD1861" s="5"/>
      <c r="BE1861" s="27" t="str">
        <f t="shared" ref="BE1861:BE1924" si="301">IF(BD1861="","",CONCATENATE(BB1861,"_",BD1861))</f>
        <v/>
      </c>
      <c r="BF1861" s="27" t="str">
        <f>IFERROR(VLOOKUP(BE1861,vlookup!G$2:I$331,2,FALSE),"")</f>
        <v/>
      </c>
      <c r="BG1861" s="27" t="str">
        <f>IFERROR(VLOOKUP(BE1861,vlookup!G$2:I$331,3,FALSE),"")</f>
        <v/>
      </c>
      <c r="BH1861" s="5"/>
      <c r="BI1861" s="6"/>
      <c r="BJ1861" s="6"/>
      <c r="BK1861" s="6"/>
      <c r="BL1861" s="6"/>
    </row>
    <row r="1862" spans="1:64">
      <c r="A1862" s="4"/>
      <c r="B1862" s="5"/>
      <c r="C1862" s="27" t="str">
        <f>IFERROR(VLOOKUP(B1862,vlookup!A$2:I$331,2,FALSE),"")</f>
        <v/>
      </c>
      <c r="D1862" s="27" t="str">
        <f>IFERROR(VLOOKUP(B1862,vlookup!A$2:I$331,3,FALSE),"")</f>
        <v/>
      </c>
      <c r="E1862" s="5"/>
      <c r="F1862" s="27" t="str">
        <f>IFERROR(VLOOKUP(E1862,vlookup!D$2:E$331,2,FALSE),"")</f>
        <v/>
      </c>
      <c r="G1862" s="5"/>
      <c r="H1862" s="27" t="str">
        <f t="shared" si="292"/>
        <v/>
      </c>
      <c r="I1862" s="27" t="str">
        <f>IFERROR(VLOOKUP(H1862,vlookup!G$2:I$331,2,FALSE),"")</f>
        <v/>
      </c>
      <c r="J1862" s="27" t="str">
        <f>IFERROR(VLOOKUP(H1862,vlookup!G$2:I$331,3,FALSE),"")</f>
        <v/>
      </c>
      <c r="K1862" s="5"/>
      <c r="L1862" s="6"/>
      <c r="M1862" s="6"/>
      <c r="N1862" s="6"/>
      <c r="O1862" s="6"/>
      <c r="P1862" s="6"/>
      <c r="Q1862" s="14" t="str">
        <f t="shared" si="293"/>
        <v/>
      </c>
      <c r="R1862" s="5"/>
      <c r="S1862" s="6"/>
      <c r="T1862" s="6"/>
      <c r="U1862" s="5"/>
      <c r="V1862" s="45">
        <f t="shared" si="294"/>
        <v>0</v>
      </c>
      <c r="W1862" s="45">
        <f t="shared" si="295"/>
        <v>0</v>
      </c>
      <c r="X1862" s="45" t="e">
        <f t="shared" si="296"/>
        <v>#VALUE!</v>
      </c>
      <c r="Y1862" s="45">
        <f>IFERROR(VALUE(V1862),VLOOKUP(V1862,DayReplace[],2,0))</f>
        <v>0</v>
      </c>
      <c r="Z1862" s="45">
        <f>IF(V1862=0,1,
IF(OR(AND(COUNTIF(Table12[Normal and Leap Years],X1862),AA1862=3,Y1862=30),
AND(COUNTIF(Table9[MM Year],X1862),COUNTIF(Table13[Always 29-Day Months],AA1862),Y1862=30)),Y1862
-1,Y1862))</f>
        <v>1</v>
      </c>
      <c r="AA1862" s="45">
        <f>IFERROR(VALUE(W1862),VLOOKUP(W1862,MonthReplace[],2,0))</f>
        <v>0</v>
      </c>
      <c r="AB1862" s="45" t="e">
        <f>IF(COUNTIF(Table9[MM Year],X1862),VLOOKUP(AA1862,MonthSerial[],VLOOKUP(X1862,Table9[],3,0)+2,0),DATE(X1862,AA1862,0)-AC1862)</f>
        <v>#VALUE!</v>
      </c>
      <c r="AC1862" s="45" t="e">
        <f>IF(COUNTIF(Table9[MM Year],X1862),
VLOOKUP(X1862,Table9[],5,0),
DATE(X1862,1,0))</f>
        <v>#VALUE!</v>
      </c>
      <c r="AD1862" s="46" t="e">
        <f>IF(AA1862=0,DATE(YEAR(AC1862+1),7,16),
IF(V1862=0,IF(COUNTIF(Table9[MM Year],X1862),AC1862+AB1862+Z1862+15-DAY(AC1862+AB1862+Z1862+15)+16,AC1862+AB1862+Z1862-DAY(AC1862+AB1862+Z1862)+16),
IF(COUNTIF(Table9[MM Year],X1862),
IF(AC1862+AB1862+Z1862&lt;VLOOKUP(X1862,Table9[],7,0),AC1862
+AB1862+Z1862+VLOOKUP(X1862,Table9[],4,0),AC1862+AB1862+Z1862),AC1862
+AB1862+Z1862)))</f>
        <v>#VALUE!</v>
      </c>
      <c r="AE1862" s="42"/>
      <c r="AF1862" s="15" t="str">
        <f>IFERROR(IF(COUNTIF(Table9[MM Year],X1862),
IF(AD1862&lt;VLOOKUP(X1862,Table9[],7,0),AD1862
+VLOOKUP(X1862,Table9[],4,0),AD1862),AD1862
),"")</f>
        <v/>
      </c>
      <c r="AG1862" s="5"/>
      <c r="AH1862" s="5"/>
      <c r="AI1862" s="5"/>
      <c r="AJ1862" s="6"/>
      <c r="AK1862" s="6"/>
      <c r="AL1862" s="12" t="str">
        <f t="shared" si="297"/>
        <v/>
      </c>
      <c r="AM1862" s="5"/>
      <c r="AN1862" s="27" t="str">
        <f t="shared" si="298"/>
        <v/>
      </c>
      <c r="AO1862" s="5"/>
      <c r="AP1862" s="5"/>
      <c r="AQ1862" s="6"/>
      <c r="AR1862" s="12" t="str">
        <f t="shared" si="299"/>
        <v/>
      </c>
      <c r="AS1862" s="6"/>
      <c r="AT1862" s="5"/>
      <c r="AU1862" s="53"/>
      <c r="AV1862" s="53"/>
      <c r="AW1862" s="54"/>
      <c r="AX1862" s="15" t="str">
        <f t="shared" si="300"/>
        <v/>
      </c>
      <c r="AY1862" s="5"/>
      <c r="AZ1862" s="27" t="str">
        <f>IFERROR(VLOOKUP(AY1862,vlookup!A$2:I$331,2,FALSE),"")</f>
        <v/>
      </c>
      <c r="BA1862" s="27" t="str">
        <f>IFERROR(VLOOKUP(AY1862,vlookup!A$2:I$331,3,FALSE),"")</f>
        <v/>
      </c>
      <c r="BB1862" s="5"/>
      <c r="BC1862" s="27" t="str">
        <f>IFERROR(VLOOKUP(BB1862,vlookup!D$2:E$331,2,FALSE),"")</f>
        <v/>
      </c>
      <c r="BD1862" s="5"/>
      <c r="BE1862" s="27" t="str">
        <f t="shared" si="301"/>
        <v/>
      </c>
      <c r="BF1862" s="27" t="str">
        <f>IFERROR(VLOOKUP(BE1862,vlookup!G$2:I$331,2,FALSE),"")</f>
        <v/>
      </c>
      <c r="BG1862" s="27" t="str">
        <f>IFERROR(VLOOKUP(BE1862,vlookup!G$2:I$331,3,FALSE),"")</f>
        <v/>
      </c>
      <c r="BH1862" s="5"/>
      <c r="BI1862" s="6"/>
      <c r="BJ1862" s="6"/>
      <c r="BK1862" s="6"/>
      <c r="BL1862" s="6"/>
    </row>
    <row r="1863" spans="1:64">
      <c r="A1863" s="4"/>
      <c r="B1863" s="5"/>
      <c r="C1863" s="27" t="str">
        <f>IFERROR(VLOOKUP(B1863,vlookup!A$2:I$331,2,FALSE),"")</f>
        <v/>
      </c>
      <c r="D1863" s="27" t="str">
        <f>IFERROR(VLOOKUP(B1863,vlookup!A$2:I$331,3,FALSE),"")</f>
        <v/>
      </c>
      <c r="E1863" s="5"/>
      <c r="F1863" s="27" t="str">
        <f>IFERROR(VLOOKUP(E1863,vlookup!D$2:E$331,2,FALSE),"")</f>
        <v/>
      </c>
      <c r="G1863" s="5"/>
      <c r="H1863" s="27" t="str">
        <f t="shared" si="292"/>
        <v/>
      </c>
      <c r="I1863" s="27" t="str">
        <f>IFERROR(VLOOKUP(H1863,vlookup!G$2:I$331,2,FALSE),"")</f>
        <v/>
      </c>
      <c r="J1863" s="27" t="str">
        <f>IFERROR(VLOOKUP(H1863,vlookup!G$2:I$331,3,FALSE),"")</f>
        <v/>
      </c>
      <c r="K1863" s="5"/>
      <c r="L1863" s="6"/>
      <c r="M1863" s="6"/>
      <c r="N1863" s="6"/>
      <c r="O1863" s="6"/>
      <c r="P1863" s="6"/>
      <c r="Q1863" s="14" t="str">
        <f t="shared" si="293"/>
        <v/>
      </c>
      <c r="R1863" s="5"/>
      <c r="S1863" s="6"/>
      <c r="T1863" s="6"/>
      <c r="U1863" s="5"/>
      <c r="V1863" s="45">
        <f t="shared" si="294"/>
        <v>0</v>
      </c>
      <c r="W1863" s="45">
        <f t="shared" si="295"/>
        <v>0</v>
      </c>
      <c r="X1863" s="45" t="e">
        <f t="shared" si="296"/>
        <v>#VALUE!</v>
      </c>
      <c r="Y1863" s="45">
        <f>IFERROR(VALUE(V1863),VLOOKUP(V1863,DayReplace[],2,0))</f>
        <v>0</v>
      </c>
      <c r="Z1863" s="45">
        <f>IF(V1863=0,1,
IF(OR(AND(COUNTIF(Table12[Normal and Leap Years],X1863),AA1863=3,Y1863=30),
AND(COUNTIF(Table9[MM Year],X1863),COUNTIF(Table13[Always 29-Day Months],AA1863),Y1863=30)),Y1863
-1,Y1863))</f>
        <v>1</v>
      </c>
      <c r="AA1863" s="45">
        <f>IFERROR(VALUE(W1863),VLOOKUP(W1863,MonthReplace[],2,0))</f>
        <v>0</v>
      </c>
      <c r="AB1863" s="45" t="e">
        <f>IF(COUNTIF(Table9[MM Year],X1863),VLOOKUP(AA1863,MonthSerial[],VLOOKUP(X1863,Table9[],3,0)+2,0),DATE(X1863,AA1863,0)-AC1863)</f>
        <v>#VALUE!</v>
      </c>
      <c r="AC1863" s="45" t="e">
        <f>IF(COUNTIF(Table9[MM Year],X1863),
VLOOKUP(X1863,Table9[],5,0),
DATE(X1863,1,0))</f>
        <v>#VALUE!</v>
      </c>
      <c r="AD1863" s="46" t="e">
        <f>IF(AA1863=0,DATE(YEAR(AC1863+1),7,16),
IF(V1863=0,IF(COUNTIF(Table9[MM Year],X1863),AC1863+AB1863+Z1863+15-DAY(AC1863+AB1863+Z1863+15)+16,AC1863+AB1863+Z1863-DAY(AC1863+AB1863+Z1863)+16),
IF(COUNTIF(Table9[MM Year],X1863),
IF(AC1863+AB1863+Z1863&lt;VLOOKUP(X1863,Table9[],7,0),AC1863
+AB1863+Z1863+VLOOKUP(X1863,Table9[],4,0),AC1863+AB1863+Z1863),AC1863
+AB1863+Z1863)))</f>
        <v>#VALUE!</v>
      </c>
      <c r="AE1863" s="42"/>
      <c r="AF1863" s="15" t="str">
        <f>IFERROR(IF(COUNTIF(Table9[MM Year],X1863),
IF(AD1863&lt;VLOOKUP(X1863,Table9[],7,0),AD1863
+VLOOKUP(X1863,Table9[],4,0),AD1863),AD1863
),"")</f>
        <v/>
      </c>
      <c r="AG1863" s="5"/>
      <c r="AH1863" s="5"/>
      <c r="AI1863" s="5"/>
      <c r="AJ1863" s="6"/>
      <c r="AK1863" s="6"/>
      <c r="AL1863" s="12" t="str">
        <f t="shared" si="297"/>
        <v/>
      </c>
      <c r="AM1863" s="5"/>
      <c r="AN1863" s="27" t="str">
        <f t="shared" si="298"/>
        <v/>
      </c>
      <c r="AO1863" s="5"/>
      <c r="AP1863" s="5"/>
      <c r="AQ1863" s="6"/>
      <c r="AR1863" s="12" t="str">
        <f t="shared" si="299"/>
        <v/>
      </c>
      <c r="AS1863" s="6"/>
      <c r="AT1863" s="5"/>
      <c r="AU1863" s="53"/>
      <c r="AV1863" s="53"/>
      <c r="AW1863" s="54"/>
      <c r="AX1863" s="15" t="str">
        <f t="shared" si="300"/>
        <v/>
      </c>
      <c r="AY1863" s="5"/>
      <c r="AZ1863" s="27" t="str">
        <f>IFERROR(VLOOKUP(AY1863,vlookup!A$2:I$331,2,FALSE),"")</f>
        <v/>
      </c>
      <c r="BA1863" s="27" t="str">
        <f>IFERROR(VLOOKUP(AY1863,vlookup!A$2:I$331,3,FALSE),"")</f>
        <v/>
      </c>
      <c r="BB1863" s="5"/>
      <c r="BC1863" s="27" t="str">
        <f>IFERROR(VLOOKUP(BB1863,vlookup!D$2:E$331,2,FALSE),"")</f>
        <v/>
      </c>
      <c r="BD1863" s="5"/>
      <c r="BE1863" s="27" t="str">
        <f t="shared" si="301"/>
        <v/>
      </c>
      <c r="BF1863" s="27" t="str">
        <f>IFERROR(VLOOKUP(BE1863,vlookup!G$2:I$331,2,FALSE),"")</f>
        <v/>
      </c>
      <c r="BG1863" s="27" t="str">
        <f>IFERROR(VLOOKUP(BE1863,vlookup!G$2:I$331,3,FALSE),"")</f>
        <v/>
      </c>
      <c r="BH1863" s="5"/>
      <c r="BI1863" s="6"/>
      <c r="BJ1863" s="6"/>
      <c r="BK1863" s="6"/>
      <c r="BL1863" s="6"/>
    </row>
    <row r="1864" spans="1:64">
      <c r="A1864" s="4"/>
      <c r="B1864" s="5"/>
      <c r="C1864" s="27" t="str">
        <f>IFERROR(VLOOKUP(B1864,vlookup!A$2:I$331,2,FALSE),"")</f>
        <v/>
      </c>
      <c r="D1864" s="27" t="str">
        <f>IFERROR(VLOOKUP(B1864,vlookup!A$2:I$331,3,FALSE),"")</f>
        <v/>
      </c>
      <c r="E1864" s="5"/>
      <c r="F1864" s="27" t="str">
        <f>IFERROR(VLOOKUP(E1864,vlookup!D$2:E$331,2,FALSE),"")</f>
        <v/>
      </c>
      <c r="G1864" s="5"/>
      <c r="H1864" s="27" t="str">
        <f t="shared" si="292"/>
        <v/>
      </c>
      <c r="I1864" s="27" t="str">
        <f>IFERROR(VLOOKUP(H1864,vlookup!G$2:I$331,2,FALSE),"")</f>
        <v/>
      </c>
      <c r="J1864" s="27" t="str">
        <f>IFERROR(VLOOKUP(H1864,vlookup!G$2:I$331,3,FALSE),"")</f>
        <v/>
      </c>
      <c r="K1864" s="5"/>
      <c r="L1864" s="6"/>
      <c r="M1864" s="6"/>
      <c r="N1864" s="6"/>
      <c r="O1864" s="6"/>
      <c r="P1864" s="6"/>
      <c r="Q1864" s="14" t="str">
        <f t="shared" si="293"/>
        <v/>
      </c>
      <c r="R1864" s="5"/>
      <c r="S1864" s="6"/>
      <c r="T1864" s="6"/>
      <c r="U1864" s="5"/>
      <c r="V1864" s="45">
        <f t="shared" si="294"/>
        <v>0</v>
      </c>
      <c r="W1864" s="45">
        <f t="shared" si="295"/>
        <v>0</v>
      </c>
      <c r="X1864" s="45" t="e">
        <f t="shared" si="296"/>
        <v>#VALUE!</v>
      </c>
      <c r="Y1864" s="45">
        <f>IFERROR(VALUE(V1864),VLOOKUP(V1864,DayReplace[],2,0))</f>
        <v>0</v>
      </c>
      <c r="Z1864" s="45">
        <f>IF(V1864=0,1,
IF(OR(AND(COUNTIF(Table12[Normal and Leap Years],X1864),AA1864=3,Y1864=30),
AND(COUNTIF(Table9[MM Year],X1864),COUNTIF(Table13[Always 29-Day Months],AA1864),Y1864=30)),Y1864
-1,Y1864))</f>
        <v>1</v>
      </c>
      <c r="AA1864" s="45">
        <f>IFERROR(VALUE(W1864),VLOOKUP(W1864,MonthReplace[],2,0))</f>
        <v>0</v>
      </c>
      <c r="AB1864" s="45" t="e">
        <f>IF(COUNTIF(Table9[MM Year],X1864),VLOOKUP(AA1864,MonthSerial[],VLOOKUP(X1864,Table9[],3,0)+2,0),DATE(X1864,AA1864,0)-AC1864)</f>
        <v>#VALUE!</v>
      </c>
      <c r="AC1864" s="45" t="e">
        <f>IF(COUNTIF(Table9[MM Year],X1864),
VLOOKUP(X1864,Table9[],5,0),
DATE(X1864,1,0))</f>
        <v>#VALUE!</v>
      </c>
      <c r="AD1864" s="46" t="e">
        <f>IF(AA1864=0,DATE(YEAR(AC1864+1),7,16),
IF(V1864=0,IF(COUNTIF(Table9[MM Year],X1864),AC1864+AB1864+Z1864+15-DAY(AC1864+AB1864+Z1864+15)+16,AC1864+AB1864+Z1864-DAY(AC1864+AB1864+Z1864)+16),
IF(COUNTIF(Table9[MM Year],X1864),
IF(AC1864+AB1864+Z1864&lt;VLOOKUP(X1864,Table9[],7,0),AC1864
+AB1864+Z1864+VLOOKUP(X1864,Table9[],4,0),AC1864+AB1864+Z1864),AC1864
+AB1864+Z1864)))</f>
        <v>#VALUE!</v>
      </c>
      <c r="AE1864" s="42"/>
      <c r="AF1864" s="15" t="str">
        <f>IFERROR(IF(COUNTIF(Table9[MM Year],X1864),
IF(AD1864&lt;VLOOKUP(X1864,Table9[],7,0),AD1864
+VLOOKUP(X1864,Table9[],4,0),AD1864),AD1864
),"")</f>
        <v/>
      </c>
      <c r="AG1864" s="5"/>
      <c r="AH1864" s="5"/>
      <c r="AI1864" s="5"/>
      <c r="AJ1864" s="6"/>
      <c r="AK1864" s="6"/>
      <c r="AL1864" s="12" t="str">
        <f t="shared" si="297"/>
        <v/>
      </c>
      <c r="AM1864" s="5"/>
      <c r="AN1864" s="27" t="str">
        <f t="shared" si="298"/>
        <v/>
      </c>
      <c r="AO1864" s="5"/>
      <c r="AP1864" s="5"/>
      <c r="AQ1864" s="6"/>
      <c r="AR1864" s="12" t="str">
        <f t="shared" si="299"/>
        <v/>
      </c>
      <c r="AS1864" s="6"/>
      <c r="AT1864" s="5"/>
      <c r="AU1864" s="53"/>
      <c r="AV1864" s="53"/>
      <c r="AW1864" s="54"/>
      <c r="AX1864" s="15" t="str">
        <f t="shared" si="300"/>
        <v/>
      </c>
      <c r="AY1864" s="5"/>
      <c r="AZ1864" s="27" t="str">
        <f>IFERROR(VLOOKUP(AY1864,vlookup!A$2:I$331,2,FALSE),"")</f>
        <v/>
      </c>
      <c r="BA1864" s="27" t="str">
        <f>IFERROR(VLOOKUP(AY1864,vlookup!A$2:I$331,3,FALSE),"")</f>
        <v/>
      </c>
      <c r="BB1864" s="5"/>
      <c r="BC1864" s="27" t="str">
        <f>IFERROR(VLOOKUP(BB1864,vlookup!D$2:E$331,2,FALSE),"")</f>
        <v/>
      </c>
      <c r="BD1864" s="5"/>
      <c r="BE1864" s="27" t="str">
        <f t="shared" si="301"/>
        <v/>
      </c>
      <c r="BF1864" s="27" t="str">
        <f>IFERROR(VLOOKUP(BE1864,vlookup!G$2:I$331,2,FALSE),"")</f>
        <v/>
      </c>
      <c r="BG1864" s="27" t="str">
        <f>IFERROR(VLOOKUP(BE1864,vlookup!G$2:I$331,3,FALSE),"")</f>
        <v/>
      </c>
      <c r="BH1864" s="5"/>
      <c r="BI1864" s="6"/>
      <c r="BJ1864" s="6"/>
      <c r="BK1864" s="6"/>
      <c r="BL1864" s="6"/>
    </row>
    <row r="1865" spans="1:64">
      <c r="A1865" s="4"/>
      <c r="B1865" s="5"/>
      <c r="C1865" s="27" t="str">
        <f>IFERROR(VLOOKUP(B1865,vlookup!A$2:I$331,2,FALSE),"")</f>
        <v/>
      </c>
      <c r="D1865" s="27" t="str">
        <f>IFERROR(VLOOKUP(B1865,vlookup!A$2:I$331,3,FALSE),"")</f>
        <v/>
      </c>
      <c r="E1865" s="5"/>
      <c r="F1865" s="27" t="str">
        <f>IFERROR(VLOOKUP(E1865,vlookup!D$2:E$331,2,FALSE),"")</f>
        <v/>
      </c>
      <c r="G1865" s="5"/>
      <c r="H1865" s="27" t="str">
        <f t="shared" si="292"/>
        <v/>
      </c>
      <c r="I1865" s="27" t="str">
        <f>IFERROR(VLOOKUP(H1865,vlookup!G$2:I$331,2,FALSE),"")</f>
        <v/>
      </c>
      <c r="J1865" s="27" t="str">
        <f>IFERROR(VLOOKUP(H1865,vlookup!G$2:I$331,3,FALSE),"")</f>
        <v/>
      </c>
      <c r="K1865" s="5"/>
      <c r="L1865" s="6"/>
      <c r="M1865" s="6"/>
      <c r="N1865" s="6"/>
      <c r="O1865" s="6"/>
      <c r="P1865" s="6"/>
      <c r="Q1865" s="14" t="str">
        <f t="shared" si="293"/>
        <v/>
      </c>
      <c r="R1865" s="5"/>
      <c r="S1865" s="6"/>
      <c r="T1865" s="6"/>
      <c r="U1865" s="5"/>
      <c r="V1865" s="45">
        <f t="shared" si="294"/>
        <v>0</v>
      </c>
      <c r="W1865" s="45">
        <f t="shared" si="295"/>
        <v>0</v>
      </c>
      <c r="X1865" s="45" t="e">
        <f t="shared" si="296"/>
        <v>#VALUE!</v>
      </c>
      <c r="Y1865" s="45">
        <f>IFERROR(VALUE(V1865),VLOOKUP(V1865,DayReplace[],2,0))</f>
        <v>0</v>
      </c>
      <c r="Z1865" s="45">
        <f>IF(V1865=0,1,
IF(OR(AND(COUNTIF(Table12[Normal and Leap Years],X1865),AA1865=3,Y1865=30),
AND(COUNTIF(Table9[MM Year],X1865),COUNTIF(Table13[Always 29-Day Months],AA1865),Y1865=30)),Y1865
-1,Y1865))</f>
        <v>1</v>
      </c>
      <c r="AA1865" s="45">
        <f>IFERROR(VALUE(W1865),VLOOKUP(W1865,MonthReplace[],2,0))</f>
        <v>0</v>
      </c>
      <c r="AB1865" s="45" t="e">
        <f>IF(COUNTIF(Table9[MM Year],X1865),VLOOKUP(AA1865,MonthSerial[],VLOOKUP(X1865,Table9[],3,0)+2,0),DATE(X1865,AA1865,0)-AC1865)</f>
        <v>#VALUE!</v>
      </c>
      <c r="AC1865" s="45" t="e">
        <f>IF(COUNTIF(Table9[MM Year],X1865),
VLOOKUP(X1865,Table9[],5,0),
DATE(X1865,1,0))</f>
        <v>#VALUE!</v>
      </c>
      <c r="AD1865" s="46" t="e">
        <f>IF(AA1865=0,DATE(YEAR(AC1865+1),7,16),
IF(V1865=0,IF(COUNTIF(Table9[MM Year],X1865),AC1865+AB1865+Z1865+15-DAY(AC1865+AB1865+Z1865+15)+16,AC1865+AB1865+Z1865-DAY(AC1865+AB1865+Z1865)+16),
IF(COUNTIF(Table9[MM Year],X1865),
IF(AC1865+AB1865+Z1865&lt;VLOOKUP(X1865,Table9[],7,0),AC1865
+AB1865+Z1865+VLOOKUP(X1865,Table9[],4,0),AC1865+AB1865+Z1865),AC1865
+AB1865+Z1865)))</f>
        <v>#VALUE!</v>
      </c>
      <c r="AE1865" s="42"/>
      <c r="AF1865" s="15" t="str">
        <f>IFERROR(IF(COUNTIF(Table9[MM Year],X1865),
IF(AD1865&lt;VLOOKUP(X1865,Table9[],7,0),AD1865
+VLOOKUP(X1865,Table9[],4,0),AD1865),AD1865
),"")</f>
        <v/>
      </c>
      <c r="AG1865" s="5"/>
      <c r="AH1865" s="5"/>
      <c r="AI1865" s="5"/>
      <c r="AJ1865" s="6"/>
      <c r="AK1865" s="6"/>
      <c r="AL1865" s="12" t="str">
        <f t="shared" si="297"/>
        <v/>
      </c>
      <c r="AM1865" s="5"/>
      <c r="AN1865" s="27" t="str">
        <f t="shared" si="298"/>
        <v/>
      </c>
      <c r="AO1865" s="5"/>
      <c r="AP1865" s="5"/>
      <c r="AQ1865" s="6"/>
      <c r="AR1865" s="12" t="str">
        <f t="shared" si="299"/>
        <v/>
      </c>
      <c r="AS1865" s="6"/>
      <c r="AT1865" s="5"/>
      <c r="AU1865" s="53"/>
      <c r="AV1865" s="53"/>
      <c r="AW1865" s="54"/>
      <c r="AX1865" s="15" t="str">
        <f t="shared" si="300"/>
        <v/>
      </c>
      <c r="AY1865" s="5"/>
      <c r="AZ1865" s="27" t="str">
        <f>IFERROR(VLOOKUP(AY1865,vlookup!A$2:I$331,2,FALSE),"")</f>
        <v/>
      </c>
      <c r="BA1865" s="27" t="str">
        <f>IFERROR(VLOOKUP(AY1865,vlookup!A$2:I$331,3,FALSE),"")</f>
        <v/>
      </c>
      <c r="BB1865" s="5"/>
      <c r="BC1865" s="27" t="str">
        <f>IFERROR(VLOOKUP(BB1865,vlookup!D$2:E$331,2,FALSE),"")</f>
        <v/>
      </c>
      <c r="BD1865" s="5"/>
      <c r="BE1865" s="27" t="str">
        <f t="shared" si="301"/>
        <v/>
      </c>
      <c r="BF1865" s="27" t="str">
        <f>IFERROR(VLOOKUP(BE1865,vlookup!G$2:I$331,2,FALSE),"")</f>
        <v/>
      </c>
      <c r="BG1865" s="27" t="str">
        <f>IFERROR(VLOOKUP(BE1865,vlookup!G$2:I$331,3,FALSE),"")</f>
        <v/>
      </c>
      <c r="BH1865" s="5"/>
      <c r="BI1865" s="6"/>
      <c r="BJ1865" s="6"/>
      <c r="BK1865" s="6"/>
      <c r="BL1865" s="6"/>
    </row>
    <row r="1866" spans="1:64">
      <c r="A1866" s="4"/>
      <c r="B1866" s="5"/>
      <c r="C1866" s="27" t="str">
        <f>IFERROR(VLOOKUP(B1866,vlookup!A$2:I$331,2,FALSE),"")</f>
        <v/>
      </c>
      <c r="D1866" s="27" t="str">
        <f>IFERROR(VLOOKUP(B1866,vlookup!A$2:I$331,3,FALSE),"")</f>
        <v/>
      </c>
      <c r="E1866" s="5"/>
      <c r="F1866" s="27" t="str">
        <f>IFERROR(VLOOKUP(E1866,vlookup!D$2:E$331,2,FALSE),"")</f>
        <v/>
      </c>
      <c r="G1866" s="5"/>
      <c r="H1866" s="27" t="str">
        <f t="shared" si="292"/>
        <v/>
      </c>
      <c r="I1866" s="27" t="str">
        <f>IFERROR(VLOOKUP(H1866,vlookup!G$2:I$331,2,FALSE),"")</f>
        <v/>
      </c>
      <c r="J1866" s="27" t="str">
        <f>IFERROR(VLOOKUP(H1866,vlookup!G$2:I$331,3,FALSE),"")</f>
        <v/>
      </c>
      <c r="K1866" s="5"/>
      <c r="L1866" s="6"/>
      <c r="M1866" s="6"/>
      <c r="N1866" s="6"/>
      <c r="O1866" s="6"/>
      <c r="P1866" s="6"/>
      <c r="Q1866" s="14" t="str">
        <f t="shared" si="293"/>
        <v/>
      </c>
      <c r="R1866" s="5"/>
      <c r="S1866" s="6"/>
      <c r="T1866" s="6"/>
      <c r="U1866" s="5"/>
      <c r="V1866" s="45">
        <f t="shared" si="294"/>
        <v>0</v>
      </c>
      <c r="W1866" s="45">
        <f t="shared" si="295"/>
        <v>0</v>
      </c>
      <c r="X1866" s="45" t="e">
        <f t="shared" si="296"/>
        <v>#VALUE!</v>
      </c>
      <c r="Y1866" s="45">
        <f>IFERROR(VALUE(V1866),VLOOKUP(V1866,DayReplace[],2,0))</f>
        <v>0</v>
      </c>
      <c r="Z1866" s="45">
        <f>IF(V1866=0,1,
IF(OR(AND(COUNTIF(Table12[Normal and Leap Years],X1866),AA1866=3,Y1866=30),
AND(COUNTIF(Table9[MM Year],X1866),COUNTIF(Table13[Always 29-Day Months],AA1866),Y1866=30)),Y1866
-1,Y1866))</f>
        <v>1</v>
      </c>
      <c r="AA1866" s="45">
        <f>IFERROR(VALUE(W1866),VLOOKUP(W1866,MonthReplace[],2,0))</f>
        <v>0</v>
      </c>
      <c r="AB1866" s="45" t="e">
        <f>IF(COUNTIF(Table9[MM Year],X1866),VLOOKUP(AA1866,MonthSerial[],VLOOKUP(X1866,Table9[],3,0)+2,0),DATE(X1866,AA1866,0)-AC1866)</f>
        <v>#VALUE!</v>
      </c>
      <c r="AC1866" s="45" t="e">
        <f>IF(COUNTIF(Table9[MM Year],X1866),
VLOOKUP(X1866,Table9[],5,0),
DATE(X1866,1,0))</f>
        <v>#VALUE!</v>
      </c>
      <c r="AD1866" s="46" t="e">
        <f>IF(AA1866=0,DATE(YEAR(AC1866+1),7,16),
IF(V1866=0,IF(COUNTIF(Table9[MM Year],X1866),AC1866+AB1866+Z1866+15-DAY(AC1866+AB1866+Z1866+15)+16,AC1866+AB1866+Z1866-DAY(AC1866+AB1866+Z1866)+16),
IF(COUNTIF(Table9[MM Year],X1866),
IF(AC1866+AB1866+Z1866&lt;VLOOKUP(X1866,Table9[],7,0),AC1866
+AB1866+Z1866+VLOOKUP(X1866,Table9[],4,0),AC1866+AB1866+Z1866),AC1866
+AB1866+Z1866)))</f>
        <v>#VALUE!</v>
      </c>
      <c r="AE1866" s="42"/>
      <c r="AF1866" s="15" t="str">
        <f>IFERROR(IF(COUNTIF(Table9[MM Year],X1866),
IF(AD1866&lt;VLOOKUP(X1866,Table9[],7,0),AD1866
+VLOOKUP(X1866,Table9[],4,0),AD1866),AD1866
),"")</f>
        <v/>
      </c>
      <c r="AG1866" s="5"/>
      <c r="AH1866" s="5"/>
      <c r="AI1866" s="5"/>
      <c r="AJ1866" s="6"/>
      <c r="AK1866" s="6"/>
      <c r="AL1866" s="12" t="str">
        <f t="shared" si="297"/>
        <v/>
      </c>
      <c r="AM1866" s="5"/>
      <c r="AN1866" s="27" t="str">
        <f t="shared" si="298"/>
        <v/>
      </c>
      <c r="AO1866" s="5"/>
      <c r="AP1866" s="5"/>
      <c r="AQ1866" s="6"/>
      <c r="AR1866" s="12" t="str">
        <f t="shared" si="299"/>
        <v/>
      </c>
      <c r="AS1866" s="6"/>
      <c r="AT1866" s="5"/>
      <c r="AU1866" s="53"/>
      <c r="AV1866" s="53"/>
      <c r="AW1866" s="54"/>
      <c r="AX1866" s="15" t="str">
        <f t="shared" si="300"/>
        <v/>
      </c>
      <c r="AY1866" s="5"/>
      <c r="AZ1866" s="27" t="str">
        <f>IFERROR(VLOOKUP(AY1866,vlookup!A$2:I$331,2,FALSE),"")</f>
        <v/>
      </c>
      <c r="BA1866" s="27" t="str">
        <f>IFERROR(VLOOKUP(AY1866,vlookup!A$2:I$331,3,FALSE),"")</f>
        <v/>
      </c>
      <c r="BB1866" s="5"/>
      <c r="BC1866" s="27" t="str">
        <f>IFERROR(VLOOKUP(BB1866,vlookup!D$2:E$331,2,FALSE),"")</f>
        <v/>
      </c>
      <c r="BD1866" s="5"/>
      <c r="BE1866" s="27" t="str">
        <f t="shared" si="301"/>
        <v/>
      </c>
      <c r="BF1866" s="27" t="str">
        <f>IFERROR(VLOOKUP(BE1866,vlookup!G$2:I$331,2,FALSE),"")</f>
        <v/>
      </c>
      <c r="BG1866" s="27" t="str">
        <f>IFERROR(VLOOKUP(BE1866,vlookup!G$2:I$331,3,FALSE),"")</f>
        <v/>
      </c>
      <c r="BH1866" s="5"/>
      <c r="BI1866" s="6"/>
      <c r="BJ1866" s="6"/>
      <c r="BK1866" s="6"/>
      <c r="BL1866" s="6"/>
    </row>
    <row r="1867" spans="1:64">
      <c r="A1867" s="4"/>
      <c r="B1867" s="5"/>
      <c r="C1867" s="27" t="str">
        <f>IFERROR(VLOOKUP(B1867,vlookup!A$2:I$331,2,FALSE),"")</f>
        <v/>
      </c>
      <c r="D1867" s="27" t="str">
        <f>IFERROR(VLOOKUP(B1867,vlookup!A$2:I$331,3,FALSE),"")</f>
        <v/>
      </c>
      <c r="E1867" s="5"/>
      <c r="F1867" s="27" t="str">
        <f>IFERROR(VLOOKUP(E1867,vlookup!D$2:E$331,2,FALSE),"")</f>
        <v/>
      </c>
      <c r="G1867" s="5"/>
      <c r="H1867" s="27" t="str">
        <f t="shared" si="292"/>
        <v/>
      </c>
      <c r="I1867" s="27" t="str">
        <f>IFERROR(VLOOKUP(H1867,vlookup!G$2:I$331,2,FALSE),"")</f>
        <v/>
      </c>
      <c r="J1867" s="27" t="str">
        <f>IFERROR(VLOOKUP(H1867,vlookup!G$2:I$331,3,FALSE),"")</f>
        <v/>
      </c>
      <c r="K1867" s="5"/>
      <c r="L1867" s="6"/>
      <c r="M1867" s="6"/>
      <c r="N1867" s="6"/>
      <c r="O1867" s="6"/>
      <c r="P1867" s="6"/>
      <c r="Q1867" s="14" t="str">
        <f t="shared" si="293"/>
        <v/>
      </c>
      <c r="R1867" s="5"/>
      <c r="S1867" s="6"/>
      <c r="T1867" s="6"/>
      <c r="U1867" s="5"/>
      <c r="V1867" s="45">
        <f t="shared" si="294"/>
        <v>0</v>
      </c>
      <c r="W1867" s="45">
        <f t="shared" si="295"/>
        <v>0</v>
      </c>
      <c r="X1867" s="45" t="e">
        <f t="shared" si="296"/>
        <v>#VALUE!</v>
      </c>
      <c r="Y1867" s="45">
        <f>IFERROR(VALUE(V1867),VLOOKUP(V1867,DayReplace[],2,0))</f>
        <v>0</v>
      </c>
      <c r="Z1867" s="45">
        <f>IF(V1867=0,1,
IF(OR(AND(COUNTIF(Table12[Normal and Leap Years],X1867),AA1867=3,Y1867=30),
AND(COUNTIF(Table9[MM Year],X1867),COUNTIF(Table13[Always 29-Day Months],AA1867),Y1867=30)),Y1867
-1,Y1867))</f>
        <v>1</v>
      </c>
      <c r="AA1867" s="45">
        <f>IFERROR(VALUE(W1867),VLOOKUP(W1867,MonthReplace[],2,0))</f>
        <v>0</v>
      </c>
      <c r="AB1867" s="45" t="e">
        <f>IF(COUNTIF(Table9[MM Year],X1867),VLOOKUP(AA1867,MonthSerial[],VLOOKUP(X1867,Table9[],3,0)+2,0),DATE(X1867,AA1867,0)-AC1867)</f>
        <v>#VALUE!</v>
      </c>
      <c r="AC1867" s="45" t="e">
        <f>IF(COUNTIF(Table9[MM Year],X1867),
VLOOKUP(X1867,Table9[],5,0),
DATE(X1867,1,0))</f>
        <v>#VALUE!</v>
      </c>
      <c r="AD1867" s="46" t="e">
        <f>IF(AA1867=0,DATE(YEAR(AC1867+1),7,16),
IF(V1867=0,IF(COUNTIF(Table9[MM Year],X1867),AC1867+AB1867+Z1867+15-DAY(AC1867+AB1867+Z1867+15)+16,AC1867+AB1867+Z1867-DAY(AC1867+AB1867+Z1867)+16),
IF(COUNTIF(Table9[MM Year],X1867),
IF(AC1867+AB1867+Z1867&lt;VLOOKUP(X1867,Table9[],7,0),AC1867
+AB1867+Z1867+VLOOKUP(X1867,Table9[],4,0),AC1867+AB1867+Z1867),AC1867
+AB1867+Z1867)))</f>
        <v>#VALUE!</v>
      </c>
      <c r="AE1867" s="42"/>
      <c r="AF1867" s="15" t="str">
        <f>IFERROR(IF(COUNTIF(Table9[MM Year],X1867),
IF(AD1867&lt;VLOOKUP(X1867,Table9[],7,0),AD1867
+VLOOKUP(X1867,Table9[],4,0),AD1867),AD1867
),"")</f>
        <v/>
      </c>
      <c r="AG1867" s="5"/>
      <c r="AH1867" s="5"/>
      <c r="AI1867" s="5"/>
      <c r="AJ1867" s="6"/>
      <c r="AK1867" s="6"/>
      <c r="AL1867" s="12" t="str">
        <f t="shared" si="297"/>
        <v/>
      </c>
      <c r="AM1867" s="5"/>
      <c r="AN1867" s="27" t="str">
        <f t="shared" si="298"/>
        <v/>
      </c>
      <c r="AO1867" s="5"/>
      <c r="AP1867" s="5"/>
      <c r="AQ1867" s="6"/>
      <c r="AR1867" s="12" t="str">
        <f t="shared" si="299"/>
        <v/>
      </c>
      <c r="AS1867" s="6"/>
      <c r="AT1867" s="5"/>
      <c r="AU1867" s="53"/>
      <c r="AV1867" s="53"/>
      <c r="AW1867" s="54"/>
      <c r="AX1867" s="15" t="str">
        <f t="shared" si="300"/>
        <v/>
      </c>
      <c r="AY1867" s="5"/>
      <c r="AZ1867" s="27" t="str">
        <f>IFERROR(VLOOKUP(AY1867,vlookup!A$2:I$331,2,FALSE),"")</f>
        <v/>
      </c>
      <c r="BA1867" s="27" t="str">
        <f>IFERROR(VLOOKUP(AY1867,vlookup!A$2:I$331,3,FALSE),"")</f>
        <v/>
      </c>
      <c r="BB1867" s="5"/>
      <c r="BC1867" s="27" t="str">
        <f>IFERROR(VLOOKUP(BB1867,vlookup!D$2:E$331,2,FALSE),"")</f>
        <v/>
      </c>
      <c r="BD1867" s="5"/>
      <c r="BE1867" s="27" t="str">
        <f t="shared" si="301"/>
        <v/>
      </c>
      <c r="BF1867" s="27" t="str">
        <f>IFERROR(VLOOKUP(BE1867,vlookup!G$2:I$331,2,FALSE),"")</f>
        <v/>
      </c>
      <c r="BG1867" s="27" t="str">
        <f>IFERROR(VLOOKUP(BE1867,vlookup!G$2:I$331,3,FALSE),"")</f>
        <v/>
      </c>
      <c r="BH1867" s="5"/>
      <c r="BI1867" s="6"/>
      <c r="BJ1867" s="6"/>
      <c r="BK1867" s="6"/>
      <c r="BL1867" s="6"/>
    </row>
    <row r="1868" spans="1:64">
      <c r="A1868" s="4"/>
      <c r="B1868" s="5"/>
      <c r="C1868" s="27" t="str">
        <f>IFERROR(VLOOKUP(B1868,vlookup!A$2:I$331,2,FALSE),"")</f>
        <v/>
      </c>
      <c r="D1868" s="27" t="str">
        <f>IFERROR(VLOOKUP(B1868,vlookup!A$2:I$331,3,FALSE),"")</f>
        <v/>
      </c>
      <c r="E1868" s="5"/>
      <c r="F1868" s="27" t="str">
        <f>IFERROR(VLOOKUP(E1868,vlookup!D$2:E$331,2,FALSE),"")</f>
        <v/>
      </c>
      <c r="G1868" s="5"/>
      <c r="H1868" s="27" t="str">
        <f t="shared" si="292"/>
        <v/>
      </c>
      <c r="I1868" s="27" t="str">
        <f>IFERROR(VLOOKUP(H1868,vlookup!G$2:I$331,2,FALSE),"")</f>
        <v/>
      </c>
      <c r="J1868" s="27" t="str">
        <f>IFERROR(VLOOKUP(H1868,vlookup!G$2:I$331,3,FALSE),"")</f>
        <v/>
      </c>
      <c r="K1868" s="5"/>
      <c r="L1868" s="6"/>
      <c r="M1868" s="6"/>
      <c r="N1868" s="6"/>
      <c r="O1868" s="6"/>
      <c r="P1868" s="6"/>
      <c r="Q1868" s="14" t="str">
        <f t="shared" si="293"/>
        <v/>
      </c>
      <c r="R1868" s="5"/>
      <c r="S1868" s="6"/>
      <c r="T1868" s="6"/>
      <c r="U1868" s="5"/>
      <c r="V1868" s="45">
        <f t="shared" si="294"/>
        <v>0</v>
      </c>
      <c r="W1868" s="45">
        <f t="shared" si="295"/>
        <v>0</v>
      </c>
      <c r="X1868" s="45" t="e">
        <f t="shared" si="296"/>
        <v>#VALUE!</v>
      </c>
      <c r="Y1868" s="45">
        <f>IFERROR(VALUE(V1868),VLOOKUP(V1868,DayReplace[],2,0))</f>
        <v>0</v>
      </c>
      <c r="Z1868" s="45">
        <f>IF(V1868=0,1,
IF(OR(AND(COUNTIF(Table12[Normal and Leap Years],X1868),AA1868=3,Y1868=30),
AND(COUNTIF(Table9[MM Year],X1868),COUNTIF(Table13[Always 29-Day Months],AA1868),Y1868=30)),Y1868
-1,Y1868))</f>
        <v>1</v>
      </c>
      <c r="AA1868" s="45">
        <f>IFERROR(VALUE(W1868),VLOOKUP(W1868,MonthReplace[],2,0))</f>
        <v>0</v>
      </c>
      <c r="AB1868" s="45" t="e">
        <f>IF(COUNTIF(Table9[MM Year],X1868),VLOOKUP(AA1868,MonthSerial[],VLOOKUP(X1868,Table9[],3,0)+2,0),DATE(X1868,AA1868,0)-AC1868)</f>
        <v>#VALUE!</v>
      </c>
      <c r="AC1868" s="45" t="e">
        <f>IF(COUNTIF(Table9[MM Year],X1868),
VLOOKUP(X1868,Table9[],5,0),
DATE(X1868,1,0))</f>
        <v>#VALUE!</v>
      </c>
      <c r="AD1868" s="46" t="e">
        <f>IF(AA1868=0,DATE(YEAR(AC1868+1),7,16),
IF(V1868=0,IF(COUNTIF(Table9[MM Year],X1868),AC1868+AB1868+Z1868+15-DAY(AC1868+AB1868+Z1868+15)+16,AC1868+AB1868+Z1868-DAY(AC1868+AB1868+Z1868)+16),
IF(COUNTIF(Table9[MM Year],X1868),
IF(AC1868+AB1868+Z1868&lt;VLOOKUP(X1868,Table9[],7,0),AC1868
+AB1868+Z1868+VLOOKUP(X1868,Table9[],4,0),AC1868+AB1868+Z1868),AC1868
+AB1868+Z1868)))</f>
        <v>#VALUE!</v>
      </c>
      <c r="AE1868" s="42"/>
      <c r="AF1868" s="15" t="str">
        <f>IFERROR(IF(COUNTIF(Table9[MM Year],X1868),
IF(AD1868&lt;VLOOKUP(X1868,Table9[],7,0),AD1868
+VLOOKUP(X1868,Table9[],4,0),AD1868),AD1868
),"")</f>
        <v/>
      </c>
      <c r="AG1868" s="5"/>
      <c r="AH1868" s="5"/>
      <c r="AI1868" s="5"/>
      <c r="AJ1868" s="6"/>
      <c r="AK1868" s="6"/>
      <c r="AL1868" s="12" t="str">
        <f t="shared" si="297"/>
        <v/>
      </c>
      <c r="AM1868" s="5"/>
      <c r="AN1868" s="27" t="str">
        <f t="shared" si="298"/>
        <v/>
      </c>
      <c r="AO1868" s="5"/>
      <c r="AP1868" s="5"/>
      <c r="AQ1868" s="6"/>
      <c r="AR1868" s="12" t="str">
        <f t="shared" si="299"/>
        <v/>
      </c>
      <c r="AS1868" s="6"/>
      <c r="AT1868" s="5"/>
      <c r="AU1868" s="53"/>
      <c r="AV1868" s="53"/>
      <c r="AW1868" s="54"/>
      <c r="AX1868" s="15" t="str">
        <f t="shared" si="300"/>
        <v/>
      </c>
      <c r="AY1868" s="5"/>
      <c r="AZ1868" s="27" t="str">
        <f>IFERROR(VLOOKUP(AY1868,vlookup!A$2:I$331,2,FALSE),"")</f>
        <v/>
      </c>
      <c r="BA1868" s="27" t="str">
        <f>IFERROR(VLOOKUP(AY1868,vlookup!A$2:I$331,3,FALSE),"")</f>
        <v/>
      </c>
      <c r="BB1868" s="5"/>
      <c r="BC1868" s="27" t="str">
        <f>IFERROR(VLOOKUP(BB1868,vlookup!D$2:E$331,2,FALSE),"")</f>
        <v/>
      </c>
      <c r="BD1868" s="5"/>
      <c r="BE1868" s="27" t="str">
        <f t="shared" si="301"/>
        <v/>
      </c>
      <c r="BF1868" s="27" t="str">
        <f>IFERROR(VLOOKUP(BE1868,vlookup!G$2:I$331,2,FALSE),"")</f>
        <v/>
      </c>
      <c r="BG1868" s="27" t="str">
        <f>IFERROR(VLOOKUP(BE1868,vlookup!G$2:I$331,3,FALSE),"")</f>
        <v/>
      </c>
      <c r="BH1868" s="5"/>
      <c r="BI1868" s="6"/>
      <c r="BJ1868" s="6"/>
      <c r="BK1868" s="6"/>
      <c r="BL1868" s="6"/>
    </row>
    <row r="1869" spans="1:64">
      <c r="A1869" s="4"/>
      <c r="B1869" s="5"/>
      <c r="C1869" s="27" t="str">
        <f>IFERROR(VLOOKUP(B1869,vlookup!A$2:I$331,2,FALSE),"")</f>
        <v/>
      </c>
      <c r="D1869" s="27" t="str">
        <f>IFERROR(VLOOKUP(B1869,vlookup!A$2:I$331,3,FALSE),"")</f>
        <v/>
      </c>
      <c r="E1869" s="5"/>
      <c r="F1869" s="27" t="str">
        <f>IFERROR(VLOOKUP(E1869,vlookup!D$2:E$331,2,FALSE),"")</f>
        <v/>
      </c>
      <c r="G1869" s="5"/>
      <c r="H1869" s="27" t="str">
        <f t="shared" si="292"/>
        <v/>
      </c>
      <c r="I1869" s="27" t="str">
        <f>IFERROR(VLOOKUP(H1869,vlookup!G$2:I$331,2,FALSE),"")</f>
        <v/>
      </c>
      <c r="J1869" s="27" t="str">
        <f>IFERROR(VLOOKUP(H1869,vlookup!G$2:I$331,3,FALSE),"")</f>
        <v/>
      </c>
      <c r="K1869" s="5"/>
      <c r="L1869" s="6"/>
      <c r="M1869" s="6"/>
      <c r="N1869" s="6"/>
      <c r="O1869" s="6"/>
      <c r="P1869" s="6"/>
      <c r="Q1869" s="14" t="str">
        <f t="shared" si="293"/>
        <v/>
      </c>
      <c r="R1869" s="5"/>
      <c r="S1869" s="6"/>
      <c r="T1869" s="6"/>
      <c r="U1869" s="5"/>
      <c r="V1869" s="45">
        <f t="shared" si="294"/>
        <v>0</v>
      </c>
      <c r="W1869" s="45">
        <f t="shared" si="295"/>
        <v>0</v>
      </c>
      <c r="X1869" s="45" t="e">
        <f t="shared" si="296"/>
        <v>#VALUE!</v>
      </c>
      <c r="Y1869" s="45">
        <f>IFERROR(VALUE(V1869),VLOOKUP(V1869,DayReplace[],2,0))</f>
        <v>0</v>
      </c>
      <c r="Z1869" s="45">
        <f>IF(V1869=0,1,
IF(OR(AND(COUNTIF(Table12[Normal and Leap Years],X1869),AA1869=3,Y1869=30),
AND(COUNTIF(Table9[MM Year],X1869),COUNTIF(Table13[Always 29-Day Months],AA1869),Y1869=30)),Y1869
-1,Y1869))</f>
        <v>1</v>
      </c>
      <c r="AA1869" s="45">
        <f>IFERROR(VALUE(W1869),VLOOKUP(W1869,MonthReplace[],2,0))</f>
        <v>0</v>
      </c>
      <c r="AB1869" s="45" t="e">
        <f>IF(COUNTIF(Table9[MM Year],X1869),VLOOKUP(AA1869,MonthSerial[],VLOOKUP(X1869,Table9[],3,0)+2,0),DATE(X1869,AA1869,0)-AC1869)</f>
        <v>#VALUE!</v>
      </c>
      <c r="AC1869" s="45" t="e">
        <f>IF(COUNTIF(Table9[MM Year],X1869),
VLOOKUP(X1869,Table9[],5,0),
DATE(X1869,1,0))</f>
        <v>#VALUE!</v>
      </c>
      <c r="AD1869" s="46" t="e">
        <f>IF(AA1869=0,DATE(YEAR(AC1869+1),7,16),
IF(V1869=0,IF(COUNTIF(Table9[MM Year],X1869),AC1869+AB1869+Z1869+15-DAY(AC1869+AB1869+Z1869+15)+16,AC1869+AB1869+Z1869-DAY(AC1869+AB1869+Z1869)+16),
IF(COUNTIF(Table9[MM Year],X1869),
IF(AC1869+AB1869+Z1869&lt;VLOOKUP(X1869,Table9[],7,0),AC1869
+AB1869+Z1869+VLOOKUP(X1869,Table9[],4,0),AC1869+AB1869+Z1869),AC1869
+AB1869+Z1869)))</f>
        <v>#VALUE!</v>
      </c>
      <c r="AE1869" s="42"/>
      <c r="AF1869" s="15" t="str">
        <f>IFERROR(IF(COUNTIF(Table9[MM Year],X1869),
IF(AD1869&lt;VLOOKUP(X1869,Table9[],7,0),AD1869
+VLOOKUP(X1869,Table9[],4,0),AD1869),AD1869
),"")</f>
        <v/>
      </c>
      <c r="AG1869" s="5"/>
      <c r="AH1869" s="5"/>
      <c r="AI1869" s="5"/>
      <c r="AJ1869" s="6"/>
      <c r="AK1869" s="6"/>
      <c r="AL1869" s="12" t="str">
        <f t="shared" si="297"/>
        <v/>
      </c>
      <c r="AM1869" s="5"/>
      <c r="AN1869" s="27" t="str">
        <f t="shared" si="298"/>
        <v/>
      </c>
      <c r="AO1869" s="5"/>
      <c r="AP1869" s="5"/>
      <c r="AQ1869" s="6"/>
      <c r="AR1869" s="12" t="str">
        <f t="shared" si="299"/>
        <v/>
      </c>
      <c r="AS1869" s="6"/>
      <c r="AT1869" s="5"/>
      <c r="AU1869" s="53"/>
      <c r="AV1869" s="53"/>
      <c r="AW1869" s="54"/>
      <c r="AX1869" s="15" t="str">
        <f t="shared" si="300"/>
        <v/>
      </c>
      <c r="AY1869" s="5"/>
      <c r="AZ1869" s="27" t="str">
        <f>IFERROR(VLOOKUP(AY1869,vlookup!A$2:I$331,2,FALSE),"")</f>
        <v/>
      </c>
      <c r="BA1869" s="27" t="str">
        <f>IFERROR(VLOOKUP(AY1869,vlookup!A$2:I$331,3,FALSE),"")</f>
        <v/>
      </c>
      <c r="BB1869" s="5"/>
      <c r="BC1869" s="27" t="str">
        <f>IFERROR(VLOOKUP(BB1869,vlookup!D$2:E$331,2,FALSE),"")</f>
        <v/>
      </c>
      <c r="BD1869" s="5"/>
      <c r="BE1869" s="27" t="str">
        <f t="shared" si="301"/>
        <v/>
      </c>
      <c r="BF1869" s="27" t="str">
        <f>IFERROR(VLOOKUP(BE1869,vlookup!G$2:I$331,2,FALSE),"")</f>
        <v/>
      </c>
      <c r="BG1869" s="27" t="str">
        <f>IFERROR(VLOOKUP(BE1869,vlookup!G$2:I$331,3,FALSE),"")</f>
        <v/>
      </c>
      <c r="BH1869" s="5"/>
      <c r="BI1869" s="6"/>
      <c r="BJ1869" s="6"/>
      <c r="BK1869" s="6"/>
      <c r="BL1869" s="6"/>
    </row>
    <row r="1870" spans="1:64">
      <c r="A1870" s="4"/>
      <c r="B1870" s="5"/>
      <c r="C1870" s="27" t="str">
        <f>IFERROR(VLOOKUP(B1870,vlookup!A$2:I$331,2,FALSE),"")</f>
        <v/>
      </c>
      <c r="D1870" s="27" t="str">
        <f>IFERROR(VLOOKUP(B1870,vlookup!A$2:I$331,3,FALSE),"")</f>
        <v/>
      </c>
      <c r="E1870" s="5"/>
      <c r="F1870" s="27" t="str">
        <f>IFERROR(VLOOKUP(E1870,vlookup!D$2:E$331,2,FALSE),"")</f>
        <v/>
      </c>
      <c r="G1870" s="5"/>
      <c r="H1870" s="27" t="str">
        <f t="shared" si="292"/>
        <v/>
      </c>
      <c r="I1870" s="27" t="str">
        <f>IFERROR(VLOOKUP(H1870,vlookup!G$2:I$331,2,FALSE),"")</f>
        <v/>
      </c>
      <c r="J1870" s="27" t="str">
        <f>IFERROR(VLOOKUP(H1870,vlookup!G$2:I$331,3,FALSE),"")</f>
        <v/>
      </c>
      <c r="K1870" s="5"/>
      <c r="L1870" s="6"/>
      <c r="M1870" s="6"/>
      <c r="N1870" s="6"/>
      <c r="O1870" s="6"/>
      <c r="P1870" s="6"/>
      <c r="Q1870" s="14" t="str">
        <f t="shared" si="293"/>
        <v/>
      </c>
      <c r="R1870" s="5"/>
      <c r="S1870" s="6"/>
      <c r="T1870" s="6"/>
      <c r="U1870" s="5"/>
      <c r="V1870" s="45">
        <f t="shared" si="294"/>
        <v>0</v>
      </c>
      <c r="W1870" s="45">
        <f t="shared" si="295"/>
        <v>0</v>
      </c>
      <c r="X1870" s="45" t="e">
        <f t="shared" si="296"/>
        <v>#VALUE!</v>
      </c>
      <c r="Y1870" s="45">
        <f>IFERROR(VALUE(V1870),VLOOKUP(V1870,DayReplace[],2,0))</f>
        <v>0</v>
      </c>
      <c r="Z1870" s="45">
        <f>IF(V1870=0,1,
IF(OR(AND(COUNTIF(Table12[Normal and Leap Years],X1870),AA1870=3,Y1870=30),
AND(COUNTIF(Table9[MM Year],X1870),COUNTIF(Table13[Always 29-Day Months],AA1870),Y1870=30)),Y1870
-1,Y1870))</f>
        <v>1</v>
      </c>
      <c r="AA1870" s="45">
        <f>IFERROR(VALUE(W1870),VLOOKUP(W1870,MonthReplace[],2,0))</f>
        <v>0</v>
      </c>
      <c r="AB1870" s="45" t="e">
        <f>IF(COUNTIF(Table9[MM Year],X1870),VLOOKUP(AA1870,MonthSerial[],VLOOKUP(X1870,Table9[],3,0)+2,0),DATE(X1870,AA1870,0)-AC1870)</f>
        <v>#VALUE!</v>
      </c>
      <c r="AC1870" s="45" t="e">
        <f>IF(COUNTIF(Table9[MM Year],X1870),
VLOOKUP(X1870,Table9[],5,0),
DATE(X1870,1,0))</f>
        <v>#VALUE!</v>
      </c>
      <c r="AD1870" s="46" t="e">
        <f>IF(AA1870=0,DATE(YEAR(AC1870+1),7,16),
IF(V1870=0,IF(COUNTIF(Table9[MM Year],X1870),AC1870+AB1870+Z1870+15-DAY(AC1870+AB1870+Z1870+15)+16,AC1870+AB1870+Z1870-DAY(AC1870+AB1870+Z1870)+16),
IF(COUNTIF(Table9[MM Year],X1870),
IF(AC1870+AB1870+Z1870&lt;VLOOKUP(X1870,Table9[],7,0),AC1870
+AB1870+Z1870+VLOOKUP(X1870,Table9[],4,0),AC1870+AB1870+Z1870),AC1870
+AB1870+Z1870)))</f>
        <v>#VALUE!</v>
      </c>
      <c r="AE1870" s="42"/>
      <c r="AF1870" s="15" t="str">
        <f>IFERROR(IF(COUNTIF(Table9[MM Year],X1870),
IF(AD1870&lt;VLOOKUP(X1870,Table9[],7,0),AD1870
+VLOOKUP(X1870,Table9[],4,0),AD1870),AD1870
),"")</f>
        <v/>
      </c>
      <c r="AG1870" s="5"/>
      <c r="AH1870" s="5"/>
      <c r="AI1870" s="5"/>
      <c r="AJ1870" s="6"/>
      <c r="AK1870" s="6"/>
      <c r="AL1870" s="12" t="str">
        <f t="shared" si="297"/>
        <v/>
      </c>
      <c r="AM1870" s="5"/>
      <c r="AN1870" s="27" t="str">
        <f t="shared" si="298"/>
        <v/>
      </c>
      <c r="AO1870" s="5"/>
      <c r="AP1870" s="5"/>
      <c r="AQ1870" s="6"/>
      <c r="AR1870" s="12" t="str">
        <f t="shared" si="299"/>
        <v/>
      </c>
      <c r="AS1870" s="6"/>
      <c r="AT1870" s="5"/>
      <c r="AU1870" s="53"/>
      <c r="AV1870" s="53"/>
      <c r="AW1870" s="54"/>
      <c r="AX1870" s="15" t="str">
        <f t="shared" si="300"/>
        <v/>
      </c>
      <c r="AY1870" s="5"/>
      <c r="AZ1870" s="27" t="str">
        <f>IFERROR(VLOOKUP(AY1870,vlookup!A$2:I$331,2,FALSE),"")</f>
        <v/>
      </c>
      <c r="BA1870" s="27" t="str">
        <f>IFERROR(VLOOKUP(AY1870,vlookup!A$2:I$331,3,FALSE),"")</f>
        <v/>
      </c>
      <c r="BB1870" s="5"/>
      <c r="BC1870" s="27" t="str">
        <f>IFERROR(VLOOKUP(BB1870,vlookup!D$2:E$331,2,FALSE),"")</f>
        <v/>
      </c>
      <c r="BD1870" s="5"/>
      <c r="BE1870" s="27" t="str">
        <f t="shared" si="301"/>
        <v/>
      </c>
      <c r="BF1870" s="27" t="str">
        <f>IFERROR(VLOOKUP(BE1870,vlookup!G$2:I$331,2,FALSE),"")</f>
        <v/>
      </c>
      <c r="BG1870" s="27" t="str">
        <f>IFERROR(VLOOKUP(BE1870,vlookup!G$2:I$331,3,FALSE),"")</f>
        <v/>
      </c>
      <c r="BH1870" s="5"/>
      <c r="BI1870" s="6"/>
      <c r="BJ1870" s="6"/>
      <c r="BK1870" s="6"/>
      <c r="BL1870" s="6"/>
    </row>
    <row r="1871" spans="1:64">
      <c r="A1871" s="4"/>
      <c r="B1871" s="5"/>
      <c r="C1871" s="27" t="str">
        <f>IFERROR(VLOOKUP(B1871,vlookup!A$2:I$331,2,FALSE),"")</f>
        <v/>
      </c>
      <c r="D1871" s="27" t="str">
        <f>IFERROR(VLOOKUP(B1871,vlookup!A$2:I$331,3,FALSE),"")</f>
        <v/>
      </c>
      <c r="E1871" s="5"/>
      <c r="F1871" s="27" t="str">
        <f>IFERROR(VLOOKUP(E1871,vlookup!D$2:E$331,2,FALSE),"")</f>
        <v/>
      </c>
      <c r="G1871" s="5"/>
      <c r="H1871" s="27" t="str">
        <f t="shared" si="292"/>
        <v/>
      </c>
      <c r="I1871" s="27" t="str">
        <f>IFERROR(VLOOKUP(H1871,vlookup!G$2:I$331,2,FALSE),"")</f>
        <v/>
      </c>
      <c r="J1871" s="27" t="str">
        <f>IFERROR(VLOOKUP(H1871,vlookup!G$2:I$331,3,FALSE),"")</f>
        <v/>
      </c>
      <c r="K1871" s="5"/>
      <c r="L1871" s="6"/>
      <c r="M1871" s="6"/>
      <c r="N1871" s="6"/>
      <c r="O1871" s="6"/>
      <c r="P1871" s="6"/>
      <c r="Q1871" s="14" t="str">
        <f t="shared" si="293"/>
        <v/>
      </c>
      <c r="R1871" s="5"/>
      <c r="S1871" s="6"/>
      <c r="T1871" s="6"/>
      <c r="U1871" s="5"/>
      <c r="V1871" s="45">
        <f t="shared" si="294"/>
        <v>0</v>
      </c>
      <c r="W1871" s="45">
        <f t="shared" si="295"/>
        <v>0</v>
      </c>
      <c r="X1871" s="45" t="e">
        <f t="shared" si="296"/>
        <v>#VALUE!</v>
      </c>
      <c r="Y1871" s="45">
        <f>IFERROR(VALUE(V1871),VLOOKUP(V1871,DayReplace[],2,0))</f>
        <v>0</v>
      </c>
      <c r="Z1871" s="45">
        <f>IF(V1871=0,1,
IF(OR(AND(COUNTIF(Table12[Normal and Leap Years],X1871),AA1871=3,Y1871=30),
AND(COUNTIF(Table9[MM Year],X1871),COUNTIF(Table13[Always 29-Day Months],AA1871),Y1871=30)),Y1871
-1,Y1871))</f>
        <v>1</v>
      </c>
      <c r="AA1871" s="45">
        <f>IFERROR(VALUE(W1871),VLOOKUP(W1871,MonthReplace[],2,0))</f>
        <v>0</v>
      </c>
      <c r="AB1871" s="45" t="e">
        <f>IF(COUNTIF(Table9[MM Year],X1871),VLOOKUP(AA1871,MonthSerial[],VLOOKUP(X1871,Table9[],3,0)+2,0),DATE(X1871,AA1871,0)-AC1871)</f>
        <v>#VALUE!</v>
      </c>
      <c r="AC1871" s="45" t="e">
        <f>IF(COUNTIF(Table9[MM Year],X1871),
VLOOKUP(X1871,Table9[],5,0),
DATE(X1871,1,0))</f>
        <v>#VALUE!</v>
      </c>
      <c r="AD1871" s="46" t="e">
        <f>IF(AA1871=0,DATE(YEAR(AC1871+1),7,16),
IF(V1871=0,IF(COUNTIF(Table9[MM Year],X1871),AC1871+AB1871+Z1871+15-DAY(AC1871+AB1871+Z1871+15)+16,AC1871+AB1871+Z1871-DAY(AC1871+AB1871+Z1871)+16),
IF(COUNTIF(Table9[MM Year],X1871),
IF(AC1871+AB1871+Z1871&lt;VLOOKUP(X1871,Table9[],7,0),AC1871
+AB1871+Z1871+VLOOKUP(X1871,Table9[],4,0),AC1871+AB1871+Z1871),AC1871
+AB1871+Z1871)))</f>
        <v>#VALUE!</v>
      </c>
      <c r="AE1871" s="42"/>
      <c r="AF1871" s="15" t="str">
        <f>IFERROR(IF(COUNTIF(Table9[MM Year],X1871),
IF(AD1871&lt;VLOOKUP(X1871,Table9[],7,0),AD1871
+VLOOKUP(X1871,Table9[],4,0),AD1871),AD1871
),"")</f>
        <v/>
      </c>
      <c r="AG1871" s="5"/>
      <c r="AH1871" s="5"/>
      <c r="AI1871" s="5"/>
      <c r="AJ1871" s="6"/>
      <c r="AK1871" s="6"/>
      <c r="AL1871" s="12" t="str">
        <f t="shared" si="297"/>
        <v/>
      </c>
      <c r="AM1871" s="5"/>
      <c r="AN1871" s="27" t="str">
        <f t="shared" si="298"/>
        <v/>
      </c>
      <c r="AO1871" s="5"/>
      <c r="AP1871" s="5"/>
      <c r="AQ1871" s="6"/>
      <c r="AR1871" s="12" t="str">
        <f t="shared" si="299"/>
        <v/>
      </c>
      <c r="AS1871" s="6"/>
      <c r="AT1871" s="5"/>
      <c r="AU1871" s="53"/>
      <c r="AV1871" s="53"/>
      <c r="AW1871" s="54"/>
      <c r="AX1871" s="15" t="str">
        <f t="shared" si="300"/>
        <v/>
      </c>
      <c r="AY1871" s="5"/>
      <c r="AZ1871" s="27" t="str">
        <f>IFERROR(VLOOKUP(AY1871,vlookup!A$2:I$331,2,FALSE),"")</f>
        <v/>
      </c>
      <c r="BA1871" s="27" t="str">
        <f>IFERROR(VLOOKUP(AY1871,vlookup!A$2:I$331,3,FALSE),"")</f>
        <v/>
      </c>
      <c r="BB1871" s="5"/>
      <c r="BC1871" s="27" t="str">
        <f>IFERROR(VLOOKUP(BB1871,vlookup!D$2:E$331,2,FALSE),"")</f>
        <v/>
      </c>
      <c r="BD1871" s="5"/>
      <c r="BE1871" s="27" t="str">
        <f t="shared" si="301"/>
        <v/>
      </c>
      <c r="BF1871" s="27" t="str">
        <f>IFERROR(VLOOKUP(BE1871,vlookup!G$2:I$331,2,FALSE),"")</f>
        <v/>
      </c>
      <c r="BG1871" s="27" t="str">
        <f>IFERROR(VLOOKUP(BE1871,vlookup!G$2:I$331,3,FALSE),"")</f>
        <v/>
      </c>
      <c r="BH1871" s="5"/>
      <c r="BI1871" s="6"/>
      <c r="BJ1871" s="6"/>
      <c r="BK1871" s="6"/>
      <c r="BL1871" s="6"/>
    </row>
    <row r="1872" spans="1:64">
      <c r="A1872" s="4"/>
      <c r="B1872" s="5"/>
      <c r="C1872" s="27" t="str">
        <f>IFERROR(VLOOKUP(B1872,vlookup!A$2:I$331,2,FALSE),"")</f>
        <v/>
      </c>
      <c r="D1872" s="27" t="str">
        <f>IFERROR(VLOOKUP(B1872,vlookup!A$2:I$331,3,FALSE),"")</f>
        <v/>
      </c>
      <c r="E1872" s="5"/>
      <c r="F1872" s="27" t="str">
        <f>IFERROR(VLOOKUP(E1872,vlookup!D$2:E$331,2,FALSE),"")</f>
        <v/>
      </c>
      <c r="G1872" s="5"/>
      <c r="H1872" s="27" t="str">
        <f t="shared" si="292"/>
        <v/>
      </c>
      <c r="I1872" s="27" t="str">
        <f>IFERROR(VLOOKUP(H1872,vlookup!G$2:I$331,2,FALSE),"")</f>
        <v/>
      </c>
      <c r="J1872" s="27" t="str">
        <f>IFERROR(VLOOKUP(H1872,vlookup!G$2:I$331,3,FALSE),"")</f>
        <v/>
      </c>
      <c r="K1872" s="5"/>
      <c r="L1872" s="6"/>
      <c r="M1872" s="6"/>
      <c r="N1872" s="6"/>
      <c r="O1872" s="6"/>
      <c r="P1872" s="6"/>
      <c r="Q1872" s="14" t="str">
        <f t="shared" si="293"/>
        <v/>
      </c>
      <c r="R1872" s="5"/>
      <c r="S1872" s="6"/>
      <c r="T1872" s="6"/>
      <c r="U1872" s="5"/>
      <c r="V1872" s="45">
        <f t="shared" si="294"/>
        <v>0</v>
      </c>
      <c r="W1872" s="45">
        <f t="shared" si="295"/>
        <v>0</v>
      </c>
      <c r="X1872" s="45" t="e">
        <f t="shared" si="296"/>
        <v>#VALUE!</v>
      </c>
      <c r="Y1872" s="45">
        <f>IFERROR(VALUE(V1872),VLOOKUP(V1872,DayReplace[],2,0))</f>
        <v>0</v>
      </c>
      <c r="Z1872" s="45">
        <f>IF(V1872=0,1,
IF(OR(AND(COUNTIF(Table12[Normal and Leap Years],X1872),AA1872=3,Y1872=30),
AND(COUNTIF(Table9[MM Year],X1872),COUNTIF(Table13[Always 29-Day Months],AA1872),Y1872=30)),Y1872
-1,Y1872))</f>
        <v>1</v>
      </c>
      <c r="AA1872" s="45">
        <f>IFERROR(VALUE(W1872),VLOOKUP(W1872,MonthReplace[],2,0))</f>
        <v>0</v>
      </c>
      <c r="AB1872" s="45" t="e">
        <f>IF(COUNTIF(Table9[MM Year],X1872),VLOOKUP(AA1872,MonthSerial[],VLOOKUP(X1872,Table9[],3,0)+2,0),DATE(X1872,AA1872,0)-AC1872)</f>
        <v>#VALUE!</v>
      </c>
      <c r="AC1872" s="45" t="e">
        <f>IF(COUNTIF(Table9[MM Year],X1872),
VLOOKUP(X1872,Table9[],5,0),
DATE(X1872,1,0))</f>
        <v>#VALUE!</v>
      </c>
      <c r="AD1872" s="46" t="e">
        <f>IF(AA1872=0,DATE(YEAR(AC1872+1),7,16),
IF(V1872=0,IF(COUNTIF(Table9[MM Year],X1872),AC1872+AB1872+Z1872+15-DAY(AC1872+AB1872+Z1872+15)+16,AC1872+AB1872+Z1872-DAY(AC1872+AB1872+Z1872)+16),
IF(COUNTIF(Table9[MM Year],X1872),
IF(AC1872+AB1872+Z1872&lt;VLOOKUP(X1872,Table9[],7,0),AC1872
+AB1872+Z1872+VLOOKUP(X1872,Table9[],4,0),AC1872+AB1872+Z1872),AC1872
+AB1872+Z1872)))</f>
        <v>#VALUE!</v>
      </c>
      <c r="AE1872" s="42"/>
      <c r="AF1872" s="15" t="str">
        <f>IFERROR(IF(COUNTIF(Table9[MM Year],X1872),
IF(AD1872&lt;VLOOKUP(X1872,Table9[],7,0),AD1872
+VLOOKUP(X1872,Table9[],4,0),AD1872),AD1872
),"")</f>
        <v/>
      </c>
      <c r="AG1872" s="5"/>
      <c r="AH1872" s="5"/>
      <c r="AI1872" s="5"/>
      <c r="AJ1872" s="6"/>
      <c r="AK1872" s="6"/>
      <c r="AL1872" s="12" t="str">
        <f t="shared" si="297"/>
        <v/>
      </c>
      <c r="AM1872" s="5"/>
      <c r="AN1872" s="27" t="str">
        <f t="shared" si="298"/>
        <v/>
      </c>
      <c r="AO1872" s="5"/>
      <c r="AP1872" s="5"/>
      <c r="AQ1872" s="6"/>
      <c r="AR1872" s="12" t="str">
        <f t="shared" si="299"/>
        <v/>
      </c>
      <c r="AS1872" s="6"/>
      <c r="AT1872" s="5"/>
      <c r="AU1872" s="53"/>
      <c r="AV1872" s="53"/>
      <c r="AW1872" s="54"/>
      <c r="AX1872" s="15" t="str">
        <f t="shared" si="300"/>
        <v/>
      </c>
      <c r="AY1872" s="5"/>
      <c r="AZ1872" s="27" t="str">
        <f>IFERROR(VLOOKUP(AY1872,vlookup!A$2:I$331,2,FALSE),"")</f>
        <v/>
      </c>
      <c r="BA1872" s="27" t="str">
        <f>IFERROR(VLOOKUP(AY1872,vlookup!A$2:I$331,3,FALSE),"")</f>
        <v/>
      </c>
      <c r="BB1872" s="5"/>
      <c r="BC1872" s="27" t="str">
        <f>IFERROR(VLOOKUP(BB1872,vlookup!D$2:E$331,2,FALSE),"")</f>
        <v/>
      </c>
      <c r="BD1872" s="5"/>
      <c r="BE1872" s="27" t="str">
        <f t="shared" si="301"/>
        <v/>
      </c>
      <c r="BF1872" s="27" t="str">
        <f>IFERROR(VLOOKUP(BE1872,vlookup!G$2:I$331,2,FALSE),"")</f>
        <v/>
      </c>
      <c r="BG1872" s="27" t="str">
        <f>IFERROR(VLOOKUP(BE1872,vlookup!G$2:I$331,3,FALSE),"")</f>
        <v/>
      </c>
      <c r="BH1872" s="5"/>
      <c r="BI1872" s="6"/>
      <c r="BJ1872" s="6"/>
      <c r="BK1872" s="6"/>
      <c r="BL1872" s="6"/>
    </row>
    <row r="1873" spans="1:64">
      <c r="A1873" s="4"/>
      <c r="B1873" s="5"/>
      <c r="C1873" s="27" t="str">
        <f>IFERROR(VLOOKUP(B1873,vlookup!A$2:I$331,2,FALSE),"")</f>
        <v/>
      </c>
      <c r="D1873" s="27" t="str">
        <f>IFERROR(VLOOKUP(B1873,vlookup!A$2:I$331,3,FALSE),"")</f>
        <v/>
      </c>
      <c r="E1873" s="5"/>
      <c r="F1873" s="27" t="str">
        <f>IFERROR(VLOOKUP(E1873,vlookup!D$2:E$331,2,FALSE),"")</f>
        <v/>
      </c>
      <c r="G1873" s="5"/>
      <c r="H1873" s="27" t="str">
        <f t="shared" si="292"/>
        <v/>
      </c>
      <c r="I1873" s="27" t="str">
        <f>IFERROR(VLOOKUP(H1873,vlookup!G$2:I$331,2,FALSE),"")</f>
        <v/>
      </c>
      <c r="J1873" s="27" t="str">
        <f>IFERROR(VLOOKUP(H1873,vlookup!G$2:I$331,3,FALSE),"")</f>
        <v/>
      </c>
      <c r="K1873" s="5"/>
      <c r="L1873" s="6"/>
      <c r="M1873" s="6"/>
      <c r="N1873" s="6"/>
      <c r="O1873" s="6"/>
      <c r="P1873" s="6"/>
      <c r="Q1873" s="14" t="str">
        <f t="shared" si="293"/>
        <v/>
      </c>
      <c r="R1873" s="5"/>
      <c r="S1873" s="6"/>
      <c r="T1873" s="6"/>
      <c r="U1873" s="5"/>
      <c r="V1873" s="45">
        <f t="shared" si="294"/>
        <v>0</v>
      </c>
      <c r="W1873" s="45">
        <f t="shared" si="295"/>
        <v>0</v>
      </c>
      <c r="X1873" s="45" t="e">
        <f t="shared" si="296"/>
        <v>#VALUE!</v>
      </c>
      <c r="Y1873" s="45">
        <f>IFERROR(VALUE(V1873),VLOOKUP(V1873,DayReplace[],2,0))</f>
        <v>0</v>
      </c>
      <c r="Z1873" s="45">
        <f>IF(V1873=0,1,
IF(OR(AND(COUNTIF(Table12[Normal and Leap Years],X1873),AA1873=3,Y1873=30),
AND(COUNTIF(Table9[MM Year],X1873),COUNTIF(Table13[Always 29-Day Months],AA1873),Y1873=30)),Y1873
-1,Y1873))</f>
        <v>1</v>
      </c>
      <c r="AA1873" s="45">
        <f>IFERROR(VALUE(W1873),VLOOKUP(W1873,MonthReplace[],2,0))</f>
        <v>0</v>
      </c>
      <c r="AB1873" s="45" t="e">
        <f>IF(COUNTIF(Table9[MM Year],X1873),VLOOKUP(AA1873,MonthSerial[],VLOOKUP(X1873,Table9[],3,0)+2,0),DATE(X1873,AA1873,0)-AC1873)</f>
        <v>#VALUE!</v>
      </c>
      <c r="AC1873" s="45" t="e">
        <f>IF(COUNTIF(Table9[MM Year],X1873),
VLOOKUP(X1873,Table9[],5,0),
DATE(X1873,1,0))</f>
        <v>#VALUE!</v>
      </c>
      <c r="AD1873" s="46" t="e">
        <f>IF(AA1873=0,DATE(YEAR(AC1873+1),7,16),
IF(V1873=0,IF(COUNTIF(Table9[MM Year],X1873),AC1873+AB1873+Z1873+15-DAY(AC1873+AB1873+Z1873+15)+16,AC1873+AB1873+Z1873-DAY(AC1873+AB1873+Z1873)+16),
IF(COUNTIF(Table9[MM Year],X1873),
IF(AC1873+AB1873+Z1873&lt;VLOOKUP(X1873,Table9[],7,0),AC1873
+AB1873+Z1873+VLOOKUP(X1873,Table9[],4,0),AC1873+AB1873+Z1873),AC1873
+AB1873+Z1873)))</f>
        <v>#VALUE!</v>
      </c>
      <c r="AE1873" s="42"/>
      <c r="AF1873" s="15" t="str">
        <f>IFERROR(IF(COUNTIF(Table9[MM Year],X1873),
IF(AD1873&lt;VLOOKUP(X1873,Table9[],7,0),AD1873
+VLOOKUP(X1873,Table9[],4,0),AD1873),AD1873
),"")</f>
        <v/>
      </c>
      <c r="AG1873" s="5"/>
      <c r="AH1873" s="5"/>
      <c r="AI1873" s="5"/>
      <c r="AJ1873" s="6"/>
      <c r="AK1873" s="6"/>
      <c r="AL1873" s="12" t="str">
        <f t="shared" si="297"/>
        <v/>
      </c>
      <c r="AM1873" s="5"/>
      <c r="AN1873" s="27" t="str">
        <f t="shared" si="298"/>
        <v/>
      </c>
      <c r="AO1873" s="5"/>
      <c r="AP1873" s="5"/>
      <c r="AQ1873" s="6"/>
      <c r="AR1873" s="12" t="str">
        <f t="shared" si="299"/>
        <v/>
      </c>
      <c r="AS1873" s="6"/>
      <c r="AT1873" s="5"/>
      <c r="AU1873" s="53"/>
      <c r="AV1873" s="53"/>
      <c r="AW1873" s="54"/>
      <c r="AX1873" s="15" t="str">
        <f t="shared" si="300"/>
        <v/>
      </c>
      <c r="AY1873" s="5"/>
      <c r="AZ1873" s="27" t="str">
        <f>IFERROR(VLOOKUP(AY1873,vlookup!A$2:I$331,2,FALSE),"")</f>
        <v/>
      </c>
      <c r="BA1873" s="27" t="str">
        <f>IFERROR(VLOOKUP(AY1873,vlookup!A$2:I$331,3,FALSE),"")</f>
        <v/>
      </c>
      <c r="BB1873" s="5"/>
      <c r="BC1873" s="27" t="str">
        <f>IFERROR(VLOOKUP(BB1873,vlookup!D$2:E$331,2,FALSE),"")</f>
        <v/>
      </c>
      <c r="BD1873" s="5"/>
      <c r="BE1873" s="27" t="str">
        <f t="shared" si="301"/>
        <v/>
      </c>
      <c r="BF1873" s="27" t="str">
        <f>IFERROR(VLOOKUP(BE1873,vlookup!G$2:I$331,2,FALSE),"")</f>
        <v/>
      </c>
      <c r="BG1873" s="27" t="str">
        <f>IFERROR(VLOOKUP(BE1873,vlookup!G$2:I$331,3,FALSE),"")</f>
        <v/>
      </c>
      <c r="BH1873" s="5"/>
      <c r="BI1873" s="6"/>
      <c r="BJ1873" s="6"/>
      <c r="BK1873" s="6"/>
      <c r="BL1873" s="6"/>
    </row>
    <row r="1874" spans="1:64">
      <c r="A1874" s="4"/>
      <c r="B1874" s="5"/>
      <c r="C1874" s="27" t="str">
        <f>IFERROR(VLOOKUP(B1874,vlookup!A$2:I$331,2,FALSE),"")</f>
        <v/>
      </c>
      <c r="D1874" s="27" t="str">
        <f>IFERROR(VLOOKUP(B1874,vlookup!A$2:I$331,3,FALSE),"")</f>
        <v/>
      </c>
      <c r="E1874" s="5"/>
      <c r="F1874" s="27" t="str">
        <f>IFERROR(VLOOKUP(E1874,vlookup!D$2:E$331,2,FALSE),"")</f>
        <v/>
      </c>
      <c r="G1874" s="5"/>
      <c r="H1874" s="27" t="str">
        <f t="shared" si="292"/>
        <v/>
      </c>
      <c r="I1874" s="27" t="str">
        <f>IFERROR(VLOOKUP(H1874,vlookup!G$2:I$331,2,FALSE),"")</f>
        <v/>
      </c>
      <c r="J1874" s="27" t="str">
        <f>IFERROR(VLOOKUP(H1874,vlookup!G$2:I$331,3,FALSE),"")</f>
        <v/>
      </c>
      <c r="K1874" s="5"/>
      <c r="L1874" s="6"/>
      <c r="M1874" s="6"/>
      <c r="N1874" s="6"/>
      <c r="O1874" s="6"/>
      <c r="P1874" s="6"/>
      <c r="Q1874" s="14" t="str">
        <f t="shared" si="293"/>
        <v/>
      </c>
      <c r="R1874" s="5"/>
      <c r="S1874" s="6"/>
      <c r="T1874" s="6"/>
      <c r="U1874" s="5"/>
      <c r="V1874" s="45">
        <f t="shared" si="294"/>
        <v>0</v>
      </c>
      <c r="W1874" s="45">
        <f t="shared" si="295"/>
        <v>0</v>
      </c>
      <c r="X1874" s="45" t="e">
        <f t="shared" si="296"/>
        <v>#VALUE!</v>
      </c>
      <c r="Y1874" s="45">
        <f>IFERROR(VALUE(V1874),VLOOKUP(V1874,DayReplace[],2,0))</f>
        <v>0</v>
      </c>
      <c r="Z1874" s="45">
        <f>IF(V1874=0,1,
IF(OR(AND(COUNTIF(Table12[Normal and Leap Years],X1874),AA1874=3,Y1874=30),
AND(COUNTIF(Table9[MM Year],X1874),COUNTIF(Table13[Always 29-Day Months],AA1874),Y1874=30)),Y1874
-1,Y1874))</f>
        <v>1</v>
      </c>
      <c r="AA1874" s="45">
        <f>IFERROR(VALUE(W1874),VLOOKUP(W1874,MonthReplace[],2,0))</f>
        <v>0</v>
      </c>
      <c r="AB1874" s="45" t="e">
        <f>IF(COUNTIF(Table9[MM Year],X1874),VLOOKUP(AA1874,MonthSerial[],VLOOKUP(X1874,Table9[],3,0)+2,0),DATE(X1874,AA1874,0)-AC1874)</f>
        <v>#VALUE!</v>
      </c>
      <c r="AC1874" s="45" t="e">
        <f>IF(COUNTIF(Table9[MM Year],X1874),
VLOOKUP(X1874,Table9[],5,0),
DATE(X1874,1,0))</f>
        <v>#VALUE!</v>
      </c>
      <c r="AD1874" s="46" t="e">
        <f>IF(AA1874=0,DATE(YEAR(AC1874+1),7,16),
IF(V1874=0,IF(COUNTIF(Table9[MM Year],X1874),AC1874+AB1874+Z1874+15-DAY(AC1874+AB1874+Z1874+15)+16,AC1874+AB1874+Z1874-DAY(AC1874+AB1874+Z1874)+16),
IF(COUNTIF(Table9[MM Year],X1874),
IF(AC1874+AB1874+Z1874&lt;VLOOKUP(X1874,Table9[],7,0),AC1874
+AB1874+Z1874+VLOOKUP(X1874,Table9[],4,0),AC1874+AB1874+Z1874),AC1874
+AB1874+Z1874)))</f>
        <v>#VALUE!</v>
      </c>
      <c r="AE1874" s="42"/>
      <c r="AF1874" s="15" t="str">
        <f>IFERROR(IF(COUNTIF(Table9[MM Year],X1874),
IF(AD1874&lt;VLOOKUP(X1874,Table9[],7,0),AD1874
+VLOOKUP(X1874,Table9[],4,0),AD1874),AD1874
),"")</f>
        <v/>
      </c>
      <c r="AG1874" s="5"/>
      <c r="AH1874" s="5"/>
      <c r="AI1874" s="5"/>
      <c r="AJ1874" s="6"/>
      <c r="AK1874" s="6"/>
      <c r="AL1874" s="12" t="str">
        <f t="shared" si="297"/>
        <v/>
      </c>
      <c r="AM1874" s="5"/>
      <c r="AN1874" s="27" t="str">
        <f t="shared" si="298"/>
        <v/>
      </c>
      <c r="AO1874" s="5"/>
      <c r="AP1874" s="5"/>
      <c r="AQ1874" s="6"/>
      <c r="AR1874" s="12" t="str">
        <f t="shared" si="299"/>
        <v/>
      </c>
      <c r="AS1874" s="6"/>
      <c r="AT1874" s="5"/>
      <c r="AU1874" s="53"/>
      <c r="AV1874" s="53"/>
      <c r="AW1874" s="54"/>
      <c r="AX1874" s="15" t="str">
        <f t="shared" si="300"/>
        <v/>
      </c>
      <c r="AY1874" s="5"/>
      <c r="AZ1874" s="27" t="str">
        <f>IFERROR(VLOOKUP(AY1874,vlookup!A$2:I$331,2,FALSE),"")</f>
        <v/>
      </c>
      <c r="BA1874" s="27" t="str">
        <f>IFERROR(VLOOKUP(AY1874,vlookup!A$2:I$331,3,FALSE),"")</f>
        <v/>
      </c>
      <c r="BB1874" s="5"/>
      <c r="BC1874" s="27" t="str">
        <f>IFERROR(VLOOKUP(BB1874,vlookup!D$2:E$331,2,FALSE),"")</f>
        <v/>
      </c>
      <c r="BD1874" s="5"/>
      <c r="BE1874" s="27" t="str">
        <f t="shared" si="301"/>
        <v/>
      </c>
      <c r="BF1874" s="27" t="str">
        <f>IFERROR(VLOOKUP(BE1874,vlookup!G$2:I$331,2,FALSE),"")</f>
        <v/>
      </c>
      <c r="BG1874" s="27" t="str">
        <f>IFERROR(VLOOKUP(BE1874,vlookup!G$2:I$331,3,FALSE),"")</f>
        <v/>
      </c>
      <c r="BH1874" s="5"/>
      <c r="BI1874" s="6"/>
      <c r="BJ1874" s="6"/>
      <c r="BK1874" s="6"/>
      <c r="BL1874" s="6"/>
    </row>
    <row r="1875" spans="1:64">
      <c r="A1875" s="4"/>
      <c r="B1875" s="5"/>
      <c r="C1875" s="27" t="str">
        <f>IFERROR(VLOOKUP(B1875,vlookup!A$2:I$331,2,FALSE),"")</f>
        <v/>
      </c>
      <c r="D1875" s="27" t="str">
        <f>IFERROR(VLOOKUP(B1875,vlookup!A$2:I$331,3,FALSE),"")</f>
        <v/>
      </c>
      <c r="E1875" s="5"/>
      <c r="F1875" s="27" t="str">
        <f>IFERROR(VLOOKUP(E1875,vlookup!D$2:E$331,2,FALSE),"")</f>
        <v/>
      </c>
      <c r="G1875" s="5"/>
      <c r="H1875" s="27" t="str">
        <f t="shared" si="292"/>
        <v/>
      </c>
      <c r="I1875" s="27" t="str">
        <f>IFERROR(VLOOKUP(H1875,vlookup!G$2:I$331,2,FALSE),"")</f>
        <v/>
      </c>
      <c r="J1875" s="27" t="str">
        <f>IFERROR(VLOOKUP(H1875,vlookup!G$2:I$331,3,FALSE),"")</f>
        <v/>
      </c>
      <c r="K1875" s="5"/>
      <c r="L1875" s="6"/>
      <c r="M1875" s="6"/>
      <c r="N1875" s="6"/>
      <c r="O1875" s="6"/>
      <c r="P1875" s="6"/>
      <c r="Q1875" s="14" t="str">
        <f t="shared" si="293"/>
        <v/>
      </c>
      <c r="R1875" s="5"/>
      <c r="S1875" s="6"/>
      <c r="T1875" s="6"/>
      <c r="U1875" s="5"/>
      <c r="V1875" s="45">
        <f t="shared" si="294"/>
        <v>0</v>
      </c>
      <c r="W1875" s="45">
        <f t="shared" si="295"/>
        <v>0</v>
      </c>
      <c r="X1875" s="45" t="e">
        <f t="shared" si="296"/>
        <v>#VALUE!</v>
      </c>
      <c r="Y1875" s="45">
        <f>IFERROR(VALUE(V1875),VLOOKUP(V1875,DayReplace[],2,0))</f>
        <v>0</v>
      </c>
      <c r="Z1875" s="45">
        <f>IF(V1875=0,1,
IF(OR(AND(COUNTIF(Table12[Normal and Leap Years],X1875),AA1875=3,Y1875=30),
AND(COUNTIF(Table9[MM Year],X1875),COUNTIF(Table13[Always 29-Day Months],AA1875),Y1875=30)),Y1875
-1,Y1875))</f>
        <v>1</v>
      </c>
      <c r="AA1875" s="45">
        <f>IFERROR(VALUE(W1875),VLOOKUP(W1875,MonthReplace[],2,0))</f>
        <v>0</v>
      </c>
      <c r="AB1875" s="45" t="e">
        <f>IF(COUNTIF(Table9[MM Year],X1875),VLOOKUP(AA1875,MonthSerial[],VLOOKUP(X1875,Table9[],3,0)+2,0),DATE(X1875,AA1875,0)-AC1875)</f>
        <v>#VALUE!</v>
      </c>
      <c r="AC1875" s="45" t="e">
        <f>IF(COUNTIF(Table9[MM Year],X1875),
VLOOKUP(X1875,Table9[],5,0),
DATE(X1875,1,0))</f>
        <v>#VALUE!</v>
      </c>
      <c r="AD1875" s="46" t="e">
        <f>IF(AA1875=0,DATE(YEAR(AC1875+1),7,16),
IF(V1875=0,IF(COUNTIF(Table9[MM Year],X1875),AC1875+AB1875+Z1875+15-DAY(AC1875+AB1875+Z1875+15)+16,AC1875+AB1875+Z1875-DAY(AC1875+AB1875+Z1875)+16),
IF(COUNTIF(Table9[MM Year],X1875),
IF(AC1875+AB1875+Z1875&lt;VLOOKUP(X1875,Table9[],7,0),AC1875
+AB1875+Z1875+VLOOKUP(X1875,Table9[],4,0),AC1875+AB1875+Z1875),AC1875
+AB1875+Z1875)))</f>
        <v>#VALUE!</v>
      </c>
      <c r="AE1875" s="42"/>
      <c r="AF1875" s="15" t="str">
        <f>IFERROR(IF(COUNTIF(Table9[MM Year],X1875),
IF(AD1875&lt;VLOOKUP(X1875,Table9[],7,0),AD1875
+VLOOKUP(X1875,Table9[],4,0),AD1875),AD1875
),"")</f>
        <v/>
      </c>
      <c r="AG1875" s="5"/>
      <c r="AH1875" s="5"/>
      <c r="AI1875" s="5"/>
      <c r="AJ1875" s="6"/>
      <c r="AK1875" s="6"/>
      <c r="AL1875" s="12" t="str">
        <f t="shared" si="297"/>
        <v/>
      </c>
      <c r="AM1875" s="5"/>
      <c r="AN1875" s="27" t="str">
        <f t="shared" si="298"/>
        <v/>
      </c>
      <c r="AO1875" s="5"/>
      <c r="AP1875" s="5"/>
      <c r="AQ1875" s="6"/>
      <c r="AR1875" s="12" t="str">
        <f t="shared" si="299"/>
        <v/>
      </c>
      <c r="AS1875" s="6"/>
      <c r="AT1875" s="5"/>
      <c r="AU1875" s="53"/>
      <c r="AV1875" s="53"/>
      <c r="AW1875" s="54"/>
      <c r="AX1875" s="15" t="str">
        <f t="shared" si="300"/>
        <v/>
      </c>
      <c r="AY1875" s="5"/>
      <c r="AZ1875" s="27" t="str">
        <f>IFERROR(VLOOKUP(AY1875,vlookup!A$2:I$331,2,FALSE),"")</f>
        <v/>
      </c>
      <c r="BA1875" s="27" t="str">
        <f>IFERROR(VLOOKUP(AY1875,vlookup!A$2:I$331,3,FALSE),"")</f>
        <v/>
      </c>
      <c r="BB1875" s="5"/>
      <c r="BC1875" s="27" t="str">
        <f>IFERROR(VLOOKUP(BB1875,vlookup!D$2:E$331,2,FALSE),"")</f>
        <v/>
      </c>
      <c r="BD1875" s="5"/>
      <c r="BE1875" s="27" t="str">
        <f t="shared" si="301"/>
        <v/>
      </c>
      <c r="BF1875" s="27" t="str">
        <f>IFERROR(VLOOKUP(BE1875,vlookup!G$2:I$331,2,FALSE),"")</f>
        <v/>
      </c>
      <c r="BG1875" s="27" t="str">
        <f>IFERROR(VLOOKUP(BE1875,vlookup!G$2:I$331,3,FALSE),"")</f>
        <v/>
      </c>
      <c r="BH1875" s="5"/>
      <c r="BI1875" s="6"/>
      <c r="BJ1875" s="6"/>
      <c r="BK1875" s="6"/>
      <c r="BL1875" s="6"/>
    </row>
    <row r="1876" spans="1:64">
      <c r="A1876" s="4"/>
      <c r="B1876" s="5"/>
      <c r="C1876" s="27" t="str">
        <f>IFERROR(VLOOKUP(B1876,vlookup!A$2:I$331,2,FALSE),"")</f>
        <v/>
      </c>
      <c r="D1876" s="27" t="str">
        <f>IFERROR(VLOOKUP(B1876,vlookup!A$2:I$331,3,FALSE),"")</f>
        <v/>
      </c>
      <c r="E1876" s="5"/>
      <c r="F1876" s="27" t="str">
        <f>IFERROR(VLOOKUP(E1876,vlookup!D$2:E$331,2,FALSE),"")</f>
        <v/>
      </c>
      <c r="G1876" s="5"/>
      <c r="H1876" s="27" t="str">
        <f t="shared" si="292"/>
        <v/>
      </c>
      <c r="I1876" s="27" t="str">
        <f>IFERROR(VLOOKUP(H1876,vlookup!G$2:I$331,2,FALSE),"")</f>
        <v/>
      </c>
      <c r="J1876" s="27" t="str">
        <f>IFERROR(VLOOKUP(H1876,vlookup!G$2:I$331,3,FALSE),"")</f>
        <v/>
      </c>
      <c r="K1876" s="5"/>
      <c r="L1876" s="6"/>
      <c r="M1876" s="6"/>
      <c r="N1876" s="6"/>
      <c r="O1876" s="6"/>
      <c r="P1876" s="6"/>
      <c r="Q1876" s="14" t="str">
        <f t="shared" si="293"/>
        <v/>
      </c>
      <c r="R1876" s="5"/>
      <c r="S1876" s="6"/>
      <c r="T1876" s="6"/>
      <c r="U1876" s="5"/>
      <c r="V1876" s="45">
        <f t="shared" si="294"/>
        <v>0</v>
      </c>
      <c r="W1876" s="45">
        <f t="shared" si="295"/>
        <v>0</v>
      </c>
      <c r="X1876" s="45" t="e">
        <f t="shared" si="296"/>
        <v>#VALUE!</v>
      </c>
      <c r="Y1876" s="45">
        <f>IFERROR(VALUE(V1876),VLOOKUP(V1876,DayReplace[],2,0))</f>
        <v>0</v>
      </c>
      <c r="Z1876" s="45">
        <f>IF(V1876=0,1,
IF(OR(AND(COUNTIF(Table12[Normal and Leap Years],X1876),AA1876=3,Y1876=30),
AND(COUNTIF(Table9[MM Year],X1876),COUNTIF(Table13[Always 29-Day Months],AA1876),Y1876=30)),Y1876
-1,Y1876))</f>
        <v>1</v>
      </c>
      <c r="AA1876" s="45">
        <f>IFERROR(VALUE(W1876),VLOOKUP(W1876,MonthReplace[],2,0))</f>
        <v>0</v>
      </c>
      <c r="AB1876" s="45" t="e">
        <f>IF(COUNTIF(Table9[MM Year],X1876),VLOOKUP(AA1876,MonthSerial[],VLOOKUP(X1876,Table9[],3,0)+2,0),DATE(X1876,AA1876,0)-AC1876)</f>
        <v>#VALUE!</v>
      </c>
      <c r="AC1876" s="45" t="e">
        <f>IF(COUNTIF(Table9[MM Year],X1876),
VLOOKUP(X1876,Table9[],5,0),
DATE(X1876,1,0))</f>
        <v>#VALUE!</v>
      </c>
      <c r="AD1876" s="46" t="e">
        <f>IF(AA1876=0,DATE(YEAR(AC1876+1),7,16),
IF(V1876=0,IF(COUNTIF(Table9[MM Year],X1876),AC1876+AB1876+Z1876+15-DAY(AC1876+AB1876+Z1876+15)+16,AC1876+AB1876+Z1876-DAY(AC1876+AB1876+Z1876)+16),
IF(COUNTIF(Table9[MM Year],X1876),
IF(AC1876+AB1876+Z1876&lt;VLOOKUP(X1876,Table9[],7,0),AC1876
+AB1876+Z1876+VLOOKUP(X1876,Table9[],4,0),AC1876+AB1876+Z1876),AC1876
+AB1876+Z1876)))</f>
        <v>#VALUE!</v>
      </c>
      <c r="AE1876" s="42"/>
      <c r="AF1876" s="15" t="str">
        <f>IFERROR(IF(COUNTIF(Table9[MM Year],X1876),
IF(AD1876&lt;VLOOKUP(X1876,Table9[],7,0),AD1876
+VLOOKUP(X1876,Table9[],4,0),AD1876),AD1876
),"")</f>
        <v/>
      </c>
      <c r="AG1876" s="5"/>
      <c r="AH1876" s="5"/>
      <c r="AI1876" s="5"/>
      <c r="AJ1876" s="6"/>
      <c r="AK1876" s="6"/>
      <c r="AL1876" s="12" t="str">
        <f t="shared" si="297"/>
        <v/>
      </c>
      <c r="AM1876" s="5"/>
      <c r="AN1876" s="27" t="str">
        <f t="shared" si="298"/>
        <v/>
      </c>
      <c r="AO1876" s="5"/>
      <c r="AP1876" s="5"/>
      <c r="AQ1876" s="6"/>
      <c r="AR1876" s="12" t="str">
        <f t="shared" si="299"/>
        <v/>
      </c>
      <c r="AS1876" s="6"/>
      <c r="AT1876" s="5"/>
      <c r="AU1876" s="53"/>
      <c r="AV1876" s="53"/>
      <c r="AW1876" s="54"/>
      <c r="AX1876" s="15" t="str">
        <f t="shared" si="300"/>
        <v/>
      </c>
      <c r="AY1876" s="5"/>
      <c r="AZ1876" s="27" t="str">
        <f>IFERROR(VLOOKUP(AY1876,vlookup!A$2:I$331,2,FALSE),"")</f>
        <v/>
      </c>
      <c r="BA1876" s="27" t="str">
        <f>IFERROR(VLOOKUP(AY1876,vlookup!A$2:I$331,3,FALSE),"")</f>
        <v/>
      </c>
      <c r="BB1876" s="5"/>
      <c r="BC1876" s="27" t="str">
        <f>IFERROR(VLOOKUP(BB1876,vlookup!D$2:E$331,2,FALSE),"")</f>
        <v/>
      </c>
      <c r="BD1876" s="5"/>
      <c r="BE1876" s="27" t="str">
        <f t="shared" si="301"/>
        <v/>
      </c>
      <c r="BF1876" s="27" t="str">
        <f>IFERROR(VLOOKUP(BE1876,vlookup!G$2:I$331,2,FALSE),"")</f>
        <v/>
      </c>
      <c r="BG1876" s="27" t="str">
        <f>IFERROR(VLOOKUP(BE1876,vlookup!G$2:I$331,3,FALSE),"")</f>
        <v/>
      </c>
      <c r="BH1876" s="5"/>
      <c r="BI1876" s="6"/>
      <c r="BJ1876" s="6"/>
      <c r="BK1876" s="6"/>
      <c r="BL1876" s="6"/>
    </row>
    <row r="1877" spans="1:64">
      <c r="A1877" s="4"/>
      <c r="B1877" s="5"/>
      <c r="C1877" s="27" t="str">
        <f>IFERROR(VLOOKUP(B1877,vlookup!A$2:I$331,2,FALSE),"")</f>
        <v/>
      </c>
      <c r="D1877" s="27" t="str">
        <f>IFERROR(VLOOKUP(B1877,vlookup!A$2:I$331,3,FALSE),"")</f>
        <v/>
      </c>
      <c r="E1877" s="5"/>
      <c r="F1877" s="27" t="str">
        <f>IFERROR(VLOOKUP(E1877,vlookup!D$2:E$331,2,FALSE),"")</f>
        <v/>
      </c>
      <c r="G1877" s="5"/>
      <c r="H1877" s="27" t="str">
        <f t="shared" si="292"/>
        <v/>
      </c>
      <c r="I1877" s="27" t="str">
        <f>IFERROR(VLOOKUP(H1877,vlookup!G$2:I$331,2,FALSE),"")</f>
        <v/>
      </c>
      <c r="J1877" s="27" t="str">
        <f>IFERROR(VLOOKUP(H1877,vlookup!G$2:I$331,3,FALSE),"")</f>
        <v/>
      </c>
      <c r="K1877" s="5"/>
      <c r="L1877" s="6"/>
      <c r="M1877" s="6"/>
      <c r="N1877" s="6"/>
      <c r="O1877" s="6"/>
      <c r="P1877" s="6"/>
      <c r="Q1877" s="14" t="str">
        <f t="shared" si="293"/>
        <v/>
      </c>
      <c r="R1877" s="5"/>
      <c r="S1877" s="6"/>
      <c r="T1877" s="6"/>
      <c r="U1877" s="5"/>
      <c r="V1877" s="45">
        <f t="shared" si="294"/>
        <v>0</v>
      </c>
      <c r="W1877" s="45">
        <f t="shared" si="295"/>
        <v>0</v>
      </c>
      <c r="X1877" s="45" t="e">
        <f t="shared" si="296"/>
        <v>#VALUE!</v>
      </c>
      <c r="Y1877" s="45">
        <f>IFERROR(VALUE(V1877),VLOOKUP(V1877,DayReplace[],2,0))</f>
        <v>0</v>
      </c>
      <c r="Z1877" s="45">
        <f>IF(V1877=0,1,
IF(OR(AND(COUNTIF(Table12[Normal and Leap Years],X1877),AA1877=3,Y1877=30),
AND(COUNTIF(Table9[MM Year],X1877),COUNTIF(Table13[Always 29-Day Months],AA1877),Y1877=30)),Y1877
-1,Y1877))</f>
        <v>1</v>
      </c>
      <c r="AA1877" s="45">
        <f>IFERROR(VALUE(W1877),VLOOKUP(W1877,MonthReplace[],2,0))</f>
        <v>0</v>
      </c>
      <c r="AB1877" s="45" t="e">
        <f>IF(COUNTIF(Table9[MM Year],X1877),VLOOKUP(AA1877,MonthSerial[],VLOOKUP(X1877,Table9[],3,0)+2,0),DATE(X1877,AA1877,0)-AC1877)</f>
        <v>#VALUE!</v>
      </c>
      <c r="AC1877" s="45" t="e">
        <f>IF(COUNTIF(Table9[MM Year],X1877),
VLOOKUP(X1877,Table9[],5,0),
DATE(X1877,1,0))</f>
        <v>#VALUE!</v>
      </c>
      <c r="AD1877" s="46" t="e">
        <f>IF(AA1877=0,DATE(YEAR(AC1877+1),7,16),
IF(V1877=0,IF(COUNTIF(Table9[MM Year],X1877),AC1877+AB1877+Z1877+15-DAY(AC1877+AB1877+Z1877+15)+16,AC1877+AB1877+Z1877-DAY(AC1877+AB1877+Z1877)+16),
IF(COUNTIF(Table9[MM Year],X1877),
IF(AC1877+AB1877+Z1877&lt;VLOOKUP(X1877,Table9[],7,0),AC1877
+AB1877+Z1877+VLOOKUP(X1877,Table9[],4,0),AC1877+AB1877+Z1877),AC1877
+AB1877+Z1877)))</f>
        <v>#VALUE!</v>
      </c>
      <c r="AE1877" s="42"/>
      <c r="AF1877" s="15" t="str">
        <f>IFERROR(IF(COUNTIF(Table9[MM Year],X1877),
IF(AD1877&lt;VLOOKUP(X1877,Table9[],7,0),AD1877
+VLOOKUP(X1877,Table9[],4,0),AD1877),AD1877
),"")</f>
        <v/>
      </c>
      <c r="AG1877" s="5"/>
      <c r="AH1877" s="5"/>
      <c r="AI1877" s="5"/>
      <c r="AJ1877" s="6"/>
      <c r="AK1877" s="6"/>
      <c r="AL1877" s="12" t="str">
        <f t="shared" si="297"/>
        <v/>
      </c>
      <c r="AM1877" s="5"/>
      <c r="AN1877" s="27" t="str">
        <f t="shared" si="298"/>
        <v/>
      </c>
      <c r="AO1877" s="5"/>
      <c r="AP1877" s="5"/>
      <c r="AQ1877" s="6"/>
      <c r="AR1877" s="12" t="str">
        <f t="shared" si="299"/>
        <v/>
      </c>
      <c r="AS1877" s="6"/>
      <c r="AT1877" s="5"/>
      <c r="AU1877" s="53"/>
      <c r="AV1877" s="53"/>
      <c r="AW1877" s="54"/>
      <c r="AX1877" s="15" t="str">
        <f t="shared" si="300"/>
        <v/>
      </c>
      <c r="AY1877" s="5"/>
      <c r="AZ1877" s="27" t="str">
        <f>IFERROR(VLOOKUP(AY1877,vlookup!A$2:I$331,2,FALSE),"")</f>
        <v/>
      </c>
      <c r="BA1877" s="27" t="str">
        <f>IFERROR(VLOOKUP(AY1877,vlookup!A$2:I$331,3,FALSE),"")</f>
        <v/>
      </c>
      <c r="BB1877" s="5"/>
      <c r="BC1877" s="27" t="str">
        <f>IFERROR(VLOOKUP(BB1877,vlookup!D$2:E$331,2,FALSE),"")</f>
        <v/>
      </c>
      <c r="BD1877" s="5"/>
      <c r="BE1877" s="27" t="str">
        <f t="shared" si="301"/>
        <v/>
      </c>
      <c r="BF1877" s="27" t="str">
        <f>IFERROR(VLOOKUP(BE1877,vlookup!G$2:I$331,2,FALSE),"")</f>
        <v/>
      </c>
      <c r="BG1877" s="27" t="str">
        <f>IFERROR(VLOOKUP(BE1877,vlookup!G$2:I$331,3,FALSE),"")</f>
        <v/>
      </c>
      <c r="BH1877" s="5"/>
      <c r="BI1877" s="6"/>
      <c r="BJ1877" s="6"/>
      <c r="BK1877" s="6"/>
      <c r="BL1877" s="6"/>
    </row>
    <row r="1878" spans="1:64">
      <c r="A1878" s="4"/>
      <c r="B1878" s="5"/>
      <c r="C1878" s="27" t="str">
        <f>IFERROR(VLOOKUP(B1878,vlookup!A$2:I$331,2,FALSE),"")</f>
        <v/>
      </c>
      <c r="D1878" s="27" t="str">
        <f>IFERROR(VLOOKUP(B1878,vlookup!A$2:I$331,3,FALSE),"")</f>
        <v/>
      </c>
      <c r="E1878" s="5"/>
      <c r="F1878" s="27" t="str">
        <f>IFERROR(VLOOKUP(E1878,vlookup!D$2:E$331,2,FALSE),"")</f>
        <v/>
      </c>
      <c r="G1878" s="5"/>
      <c r="H1878" s="27" t="str">
        <f t="shared" si="292"/>
        <v/>
      </c>
      <c r="I1878" s="27" t="str">
        <f>IFERROR(VLOOKUP(H1878,vlookup!G$2:I$331,2,FALSE),"")</f>
        <v/>
      </c>
      <c r="J1878" s="27" t="str">
        <f>IFERROR(VLOOKUP(H1878,vlookup!G$2:I$331,3,FALSE),"")</f>
        <v/>
      </c>
      <c r="K1878" s="5"/>
      <c r="L1878" s="6"/>
      <c r="M1878" s="6"/>
      <c r="N1878" s="6"/>
      <c r="O1878" s="6"/>
      <c r="P1878" s="6"/>
      <c r="Q1878" s="14" t="str">
        <f t="shared" si="293"/>
        <v/>
      </c>
      <c r="R1878" s="5"/>
      <c r="S1878" s="6"/>
      <c r="T1878" s="6"/>
      <c r="U1878" s="5"/>
      <c r="V1878" s="45">
        <f t="shared" si="294"/>
        <v>0</v>
      </c>
      <c r="W1878" s="45">
        <f t="shared" si="295"/>
        <v>0</v>
      </c>
      <c r="X1878" s="45" t="e">
        <f t="shared" si="296"/>
        <v>#VALUE!</v>
      </c>
      <c r="Y1878" s="45">
        <f>IFERROR(VALUE(V1878),VLOOKUP(V1878,DayReplace[],2,0))</f>
        <v>0</v>
      </c>
      <c r="Z1878" s="45">
        <f>IF(V1878=0,1,
IF(OR(AND(COUNTIF(Table12[Normal and Leap Years],X1878),AA1878=3,Y1878=30),
AND(COUNTIF(Table9[MM Year],X1878),COUNTIF(Table13[Always 29-Day Months],AA1878),Y1878=30)),Y1878
-1,Y1878))</f>
        <v>1</v>
      </c>
      <c r="AA1878" s="45">
        <f>IFERROR(VALUE(W1878),VLOOKUP(W1878,MonthReplace[],2,0))</f>
        <v>0</v>
      </c>
      <c r="AB1878" s="45" t="e">
        <f>IF(COUNTIF(Table9[MM Year],X1878),VLOOKUP(AA1878,MonthSerial[],VLOOKUP(X1878,Table9[],3,0)+2,0),DATE(X1878,AA1878,0)-AC1878)</f>
        <v>#VALUE!</v>
      </c>
      <c r="AC1878" s="45" t="e">
        <f>IF(COUNTIF(Table9[MM Year],X1878),
VLOOKUP(X1878,Table9[],5,0),
DATE(X1878,1,0))</f>
        <v>#VALUE!</v>
      </c>
      <c r="AD1878" s="46" t="e">
        <f>IF(AA1878=0,DATE(YEAR(AC1878+1),7,16),
IF(V1878=0,IF(COUNTIF(Table9[MM Year],X1878),AC1878+AB1878+Z1878+15-DAY(AC1878+AB1878+Z1878+15)+16,AC1878+AB1878+Z1878-DAY(AC1878+AB1878+Z1878)+16),
IF(COUNTIF(Table9[MM Year],X1878),
IF(AC1878+AB1878+Z1878&lt;VLOOKUP(X1878,Table9[],7,0),AC1878
+AB1878+Z1878+VLOOKUP(X1878,Table9[],4,0),AC1878+AB1878+Z1878),AC1878
+AB1878+Z1878)))</f>
        <v>#VALUE!</v>
      </c>
      <c r="AE1878" s="42"/>
      <c r="AF1878" s="15" t="str">
        <f>IFERROR(IF(COUNTIF(Table9[MM Year],X1878),
IF(AD1878&lt;VLOOKUP(X1878,Table9[],7,0),AD1878
+VLOOKUP(X1878,Table9[],4,0),AD1878),AD1878
),"")</f>
        <v/>
      </c>
      <c r="AG1878" s="5"/>
      <c r="AH1878" s="5"/>
      <c r="AI1878" s="5"/>
      <c r="AJ1878" s="6"/>
      <c r="AK1878" s="6"/>
      <c r="AL1878" s="12" t="str">
        <f t="shared" si="297"/>
        <v/>
      </c>
      <c r="AM1878" s="5"/>
      <c r="AN1878" s="27" t="str">
        <f t="shared" si="298"/>
        <v/>
      </c>
      <c r="AO1878" s="5"/>
      <c r="AP1878" s="5"/>
      <c r="AQ1878" s="6"/>
      <c r="AR1878" s="12" t="str">
        <f t="shared" si="299"/>
        <v/>
      </c>
      <c r="AS1878" s="6"/>
      <c r="AT1878" s="5"/>
      <c r="AU1878" s="53"/>
      <c r="AV1878" s="53"/>
      <c r="AW1878" s="54"/>
      <c r="AX1878" s="15" t="str">
        <f t="shared" si="300"/>
        <v/>
      </c>
      <c r="AY1878" s="5"/>
      <c r="AZ1878" s="27" t="str">
        <f>IFERROR(VLOOKUP(AY1878,vlookup!A$2:I$331,2,FALSE),"")</f>
        <v/>
      </c>
      <c r="BA1878" s="27" t="str">
        <f>IFERROR(VLOOKUP(AY1878,vlookup!A$2:I$331,3,FALSE),"")</f>
        <v/>
      </c>
      <c r="BB1878" s="5"/>
      <c r="BC1878" s="27" t="str">
        <f>IFERROR(VLOOKUP(BB1878,vlookup!D$2:E$331,2,FALSE),"")</f>
        <v/>
      </c>
      <c r="BD1878" s="5"/>
      <c r="BE1878" s="27" t="str">
        <f t="shared" si="301"/>
        <v/>
      </c>
      <c r="BF1878" s="27" t="str">
        <f>IFERROR(VLOOKUP(BE1878,vlookup!G$2:I$331,2,FALSE),"")</f>
        <v/>
      </c>
      <c r="BG1878" s="27" t="str">
        <f>IFERROR(VLOOKUP(BE1878,vlookup!G$2:I$331,3,FALSE),"")</f>
        <v/>
      </c>
      <c r="BH1878" s="5"/>
      <c r="BI1878" s="6"/>
      <c r="BJ1878" s="6"/>
      <c r="BK1878" s="6"/>
      <c r="BL1878" s="6"/>
    </row>
    <row r="1879" spans="1:64">
      <c r="A1879" s="4"/>
      <c r="B1879" s="5"/>
      <c r="C1879" s="27" t="str">
        <f>IFERROR(VLOOKUP(B1879,vlookup!A$2:I$331,2,FALSE),"")</f>
        <v/>
      </c>
      <c r="D1879" s="27" t="str">
        <f>IFERROR(VLOOKUP(B1879,vlookup!A$2:I$331,3,FALSE),"")</f>
        <v/>
      </c>
      <c r="E1879" s="5"/>
      <c r="F1879" s="27" t="str">
        <f>IFERROR(VLOOKUP(E1879,vlookup!D$2:E$331,2,FALSE),"")</f>
        <v/>
      </c>
      <c r="G1879" s="5"/>
      <c r="H1879" s="27" t="str">
        <f t="shared" si="292"/>
        <v/>
      </c>
      <c r="I1879" s="27" t="str">
        <f>IFERROR(VLOOKUP(H1879,vlookup!G$2:I$331,2,FALSE),"")</f>
        <v/>
      </c>
      <c r="J1879" s="27" t="str">
        <f>IFERROR(VLOOKUP(H1879,vlookup!G$2:I$331,3,FALSE),"")</f>
        <v/>
      </c>
      <c r="K1879" s="5"/>
      <c r="L1879" s="6"/>
      <c r="M1879" s="6"/>
      <c r="N1879" s="6"/>
      <c r="O1879" s="6"/>
      <c r="P1879" s="6"/>
      <c r="Q1879" s="14" t="str">
        <f t="shared" si="293"/>
        <v/>
      </c>
      <c r="R1879" s="5"/>
      <c r="S1879" s="6"/>
      <c r="T1879" s="6"/>
      <c r="U1879" s="5"/>
      <c r="V1879" s="45">
        <f t="shared" si="294"/>
        <v>0</v>
      </c>
      <c r="W1879" s="45">
        <f t="shared" si="295"/>
        <v>0</v>
      </c>
      <c r="X1879" s="45" t="e">
        <f t="shared" si="296"/>
        <v>#VALUE!</v>
      </c>
      <c r="Y1879" s="45">
        <f>IFERROR(VALUE(V1879),VLOOKUP(V1879,DayReplace[],2,0))</f>
        <v>0</v>
      </c>
      <c r="Z1879" s="45">
        <f>IF(V1879=0,1,
IF(OR(AND(COUNTIF(Table12[Normal and Leap Years],X1879),AA1879=3,Y1879=30),
AND(COUNTIF(Table9[MM Year],X1879),COUNTIF(Table13[Always 29-Day Months],AA1879),Y1879=30)),Y1879
-1,Y1879))</f>
        <v>1</v>
      </c>
      <c r="AA1879" s="45">
        <f>IFERROR(VALUE(W1879),VLOOKUP(W1879,MonthReplace[],2,0))</f>
        <v>0</v>
      </c>
      <c r="AB1879" s="45" t="e">
        <f>IF(COUNTIF(Table9[MM Year],X1879),VLOOKUP(AA1879,MonthSerial[],VLOOKUP(X1879,Table9[],3,0)+2,0),DATE(X1879,AA1879,0)-AC1879)</f>
        <v>#VALUE!</v>
      </c>
      <c r="AC1879" s="45" t="e">
        <f>IF(COUNTIF(Table9[MM Year],X1879),
VLOOKUP(X1879,Table9[],5,0),
DATE(X1879,1,0))</f>
        <v>#VALUE!</v>
      </c>
      <c r="AD1879" s="46" t="e">
        <f>IF(AA1879=0,DATE(YEAR(AC1879+1),7,16),
IF(V1879=0,IF(COUNTIF(Table9[MM Year],X1879),AC1879+AB1879+Z1879+15-DAY(AC1879+AB1879+Z1879+15)+16,AC1879+AB1879+Z1879-DAY(AC1879+AB1879+Z1879)+16),
IF(COUNTIF(Table9[MM Year],X1879),
IF(AC1879+AB1879+Z1879&lt;VLOOKUP(X1879,Table9[],7,0),AC1879
+AB1879+Z1879+VLOOKUP(X1879,Table9[],4,0),AC1879+AB1879+Z1879),AC1879
+AB1879+Z1879)))</f>
        <v>#VALUE!</v>
      </c>
      <c r="AE1879" s="42"/>
      <c r="AF1879" s="15" t="str">
        <f>IFERROR(IF(COUNTIF(Table9[MM Year],X1879),
IF(AD1879&lt;VLOOKUP(X1879,Table9[],7,0),AD1879
+VLOOKUP(X1879,Table9[],4,0),AD1879),AD1879
),"")</f>
        <v/>
      </c>
      <c r="AG1879" s="5"/>
      <c r="AH1879" s="5"/>
      <c r="AI1879" s="5"/>
      <c r="AJ1879" s="6"/>
      <c r="AK1879" s="6"/>
      <c r="AL1879" s="12" t="str">
        <f t="shared" si="297"/>
        <v/>
      </c>
      <c r="AM1879" s="5"/>
      <c r="AN1879" s="27" t="str">
        <f t="shared" si="298"/>
        <v/>
      </c>
      <c r="AO1879" s="5"/>
      <c r="AP1879" s="5"/>
      <c r="AQ1879" s="6"/>
      <c r="AR1879" s="12" t="str">
        <f t="shared" si="299"/>
        <v/>
      </c>
      <c r="AS1879" s="6"/>
      <c r="AT1879" s="5"/>
      <c r="AU1879" s="53"/>
      <c r="AV1879" s="53"/>
      <c r="AW1879" s="54"/>
      <c r="AX1879" s="15" t="str">
        <f t="shared" si="300"/>
        <v/>
      </c>
      <c r="AY1879" s="5"/>
      <c r="AZ1879" s="27" t="str">
        <f>IFERROR(VLOOKUP(AY1879,vlookup!A$2:I$331,2,FALSE),"")</f>
        <v/>
      </c>
      <c r="BA1879" s="27" t="str">
        <f>IFERROR(VLOOKUP(AY1879,vlookup!A$2:I$331,3,FALSE),"")</f>
        <v/>
      </c>
      <c r="BB1879" s="5"/>
      <c r="BC1879" s="27" t="str">
        <f>IFERROR(VLOOKUP(BB1879,vlookup!D$2:E$331,2,FALSE),"")</f>
        <v/>
      </c>
      <c r="BD1879" s="5"/>
      <c r="BE1879" s="27" t="str">
        <f t="shared" si="301"/>
        <v/>
      </c>
      <c r="BF1879" s="27" t="str">
        <f>IFERROR(VLOOKUP(BE1879,vlookup!G$2:I$331,2,FALSE),"")</f>
        <v/>
      </c>
      <c r="BG1879" s="27" t="str">
        <f>IFERROR(VLOOKUP(BE1879,vlookup!G$2:I$331,3,FALSE),"")</f>
        <v/>
      </c>
      <c r="BH1879" s="5"/>
      <c r="BI1879" s="6"/>
      <c r="BJ1879" s="6"/>
      <c r="BK1879" s="6"/>
      <c r="BL1879" s="6"/>
    </row>
    <row r="1880" spans="1:64">
      <c r="A1880" s="4"/>
      <c r="B1880" s="5"/>
      <c r="C1880" s="27" t="str">
        <f>IFERROR(VLOOKUP(B1880,vlookup!A$2:I$331,2,FALSE),"")</f>
        <v/>
      </c>
      <c r="D1880" s="27" t="str">
        <f>IFERROR(VLOOKUP(B1880,vlookup!A$2:I$331,3,FALSE),"")</f>
        <v/>
      </c>
      <c r="E1880" s="5"/>
      <c r="F1880" s="27" t="str">
        <f>IFERROR(VLOOKUP(E1880,vlookup!D$2:E$331,2,FALSE),"")</f>
        <v/>
      </c>
      <c r="G1880" s="5"/>
      <c r="H1880" s="27" t="str">
        <f t="shared" si="292"/>
        <v/>
      </c>
      <c r="I1880" s="27" t="str">
        <f>IFERROR(VLOOKUP(H1880,vlookup!G$2:I$331,2,FALSE),"")</f>
        <v/>
      </c>
      <c r="J1880" s="27" t="str">
        <f>IFERROR(VLOOKUP(H1880,vlookup!G$2:I$331,3,FALSE),"")</f>
        <v/>
      </c>
      <c r="K1880" s="5"/>
      <c r="L1880" s="6"/>
      <c r="M1880" s="6"/>
      <c r="N1880" s="6"/>
      <c r="O1880" s="6"/>
      <c r="P1880" s="6"/>
      <c r="Q1880" s="14" t="str">
        <f t="shared" si="293"/>
        <v/>
      </c>
      <c r="R1880" s="5"/>
      <c r="S1880" s="6"/>
      <c r="T1880" s="6"/>
      <c r="U1880" s="5"/>
      <c r="V1880" s="45">
        <f t="shared" si="294"/>
        <v>0</v>
      </c>
      <c r="W1880" s="45">
        <f t="shared" si="295"/>
        <v>0</v>
      </c>
      <c r="X1880" s="45" t="e">
        <f t="shared" si="296"/>
        <v>#VALUE!</v>
      </c>
      <c r="Y1880" s="45">
        <f>IFERROR(VALUE(V1880),VLOOKUP(V1880,DayReplace[],2,0))</f>
        <v>0</v>
      </c>
      <c r="Z1880" s="45">
        <f>IF(V1880=0,1,
IF(OR(AND(COUNTIF(Table12[Normal and Leap Years],X1880),AA1880=3,Y1880=30),
AND(COUNTIF(Table9[MM Year],X1880),COUNTIF(Table13[Always 29-Day Months],AA1880),Y1880=30)),Y1880
-1,Y1880))</f>
        <v>1</v>
      </c>
      <c r="AA1880" s="45">
        <f>IFERROR(VALUE(W1880),VLOOKUP(W1880,MonthReplace[],2,0))</f>
        <v>0</v>
      </c>
      <c r="AB1880" s="45" t="e">
        <f>IF(COUNTIF(Table9[MM Year],X1880),VLOOKUP(AA1880,MonthSerial[],VLOOKUP(X1880,Table9[],3,0)+2,0),DATE(X1880,AA1880,0)-AC1880)</f>
        <v>#VALUE!</v>
      </c>
      <c r="AC1880" s="45" t="e">
        <f>IF(COUNTIF(Table9[MM Year],X1880),
VLOOKUP(X1880,Table9[],5,0),
DATE(X1880,1,0))</f>
        <v>#VALUE!</v>
      </c>
      <c r="AD1880" s="46" t="e">
        <f>IF(AA1880=0,DATE(YEAR(AC1880+1),7,16),
IF(V1880=0,IF(COUNTIF(Table9[MM Year],X1880),AC1880+AB1880+Z1880+15-DAY(AC1880+AB1880+Z1880+15)+16,AC1880+AB1880+Z1880-DAY(AC1880+AB1880+Z1880)+16),
IF(COUNTIF(Table9[MM Year],X1880),
IF(AC1880+AB1880+Z1880&lt;VLOOKUP(X1880,Table9[],7,0),AC1880
+AB1880+Z1880+VLOOKUP(X1880,Table9[],4,0),AC1880+AB1880+Z1880),AC1880
+AB1880+Z1880)))</f>
        <v>#VALUE!</v>
      </c>
      <c r="AE1880" s="42"/>
      <c r="AF1880" s="15" t="str">
        <f>IFERROR(IF(COUNTIF(Table9[MM Year],X1880),
IF(AD1880&lt;VLOOKUP(X1880,Table9[],7,0),AD1880
+VLOOKUP(X1880,Table9[],4,0),AD1880),AD1880
),"")</f>
        <v/>
      </c>
      <c r="AG1880" s="5"/>
      <c r="AH1880" s="5"/>
      <c r="AI1880" s="5"/>
      <c r="AJ1880" s="6"/>
      <c r="AK1880" s="6"/>
      <c r="AL1880" s="12" t="str">
        <f t="shared" si="297"/>
        <v/>
      </c>
      <c r="AM1880" s="5"/>
      <c r="AN1880" s="27" t="str">
        <f t="shared" si="298"/>
        <v/>
      </c>
      <c r="AO1880" s="5"/>
      <c r="AP1880" s="5"/>
      <c r="AQ1880" s="6"/>
      <c r="AR1880" s="12" t="str">
        <f t="shared" si="299"/>
        <v/>
      </c>
      <c r="AS1880" s="6"/>
      <c r="AT1880" s="5"/>
      <c r="AU1880" s="53"/>
      <c r="AV1880" s="53"/>
      <c r="AW1880" s="54"/>
      <c r="AX1880" s="15" t="str">
        <f t="shared" si="300"/>
        <v/>
      </c>
      <c r="AY1880" s="5"/>
      <c r="AZ1880" s="27" t="str">
        <f>IFERROR(VLOOKUP(AY1880,vlookup!A$2:I$331,2,FALSE),"")</f>
        <v/>
      </c>
      <c r="BA1880" s="27" t="str">
        <f>IFERROR(VLOOKUP(AY1880,vlookup!A$2:I$331,3,FALSE),"")</f>
        <v/>
      </c>
      <c r="BB1880" s="5"/>
      <c r="BC1880" s="27" t="str">
        <f>IFERROR(VLOOKUP(BB1880,vlookup!D$2:E$331,2,FALSE),"")</f>
        <v/>
      </c>
      <c r="BD1880" s="5"/>
      <c r="BE1880" s="27" t="str">
        <f t="shared" si="301"/>
        <v/>
      </c>
      <c r="BF1880" s="27" t="str">
        <f>IFERROR(VLOOKUP(BE1880,vlookup!G$2:I$331,2,FALSE),"")</f>
        <v/>
      </c>
      <c r="BG1880" s="27" t="str">
        <f>IFERROR(VLOOKUP(BE1880,vlookup!G$2:I$331,3,FALSE),"")</f>
        <v/>
      </c>
      <c r="BH1880" s="5"/>
      <c r="BI1880" s="6"/>
      <c r="BJ1880" s="6"/>
      <c r="BK1880" s="6"/>
      <c r="BL1880" s="6"/>
    </row>
    <row r="1881" spans="1:64">
      <c r="A1881" s="4"/>
      <c r="B1881" s="5"/>
      <c r="C1881" s="27" t="str">
        <f>IFERROR(VLOOKUP(B1881,vlookup!A$2:I$331,2,FALSE),"")</f>
        <v/>
      </c>
      <c r="D1881" s="27" t="str">
        <f>IFERROR(VLOOKUP(B1881,vlookup!A$2:I$331,3,FALSE),"")</f>
        <v/>
      </c>
      <c r="E1881" s="5"/>
      <c r="F1881" s="27" t="str">
        <f>IFERROR(VLOOKUP(E1881,vlookup!D$2:E$331,2,FALSE),"")</f>
        <v/>
      </c>
      <c r="G1881" s="5"/>
      <c r="H1881" s="27" t="str">
        <f t="shared" si="292"/>
        <v/>
      </c>
      <c r="I1881" s="27" t="str">
        <f>IFERROR(VLOOKUP(H1881,vlookup!G$2:I$331,2,FALSE),"")</f>
        <v/>
      </c>
      <c r="J1881" s="27" t="str">
        <f>IFERROR(VLOOKUP(H1881,vlookup!G$2:I$331,3,FALSE),"")</f>
        <v/>
      </c>
      <c r="K1881" s="5"/>
      <c r="L1881" s="6"/>
      <c r="M1881" s="6"/>
      <c r="N1881" s="6"/>
      <c r="O1881" s="6"/>
      <c r="P1881" s="6"/>
      <c r="Q1881" s="14" t="str">
        <f t="shared" si="293"/>
        <v/>
      </c>
      <c r="R1881" s="5"/>
      <c r="S1881" s="6"/>
      <c r="T1881" s="6"/>
      <c r="U1881" s="5"/>
      <c r="V1881" s="45">
        <f t="shared" si="294"/>
        <v>0</v>
      </c>
      <c r="W1881" s="45">
        <f t="shared" si="295"/>
        <v>0</v>
      </c>
      <c r="X1881" s="45" t="e">
        <f t="shared" si="296"/>
        <v>#VALUE!</v>
      </c>
      <c r="Y1881" s="45">
        <f>IFERROR(VALUE(V1881),VLOOKUP(V1881,DayReplace[],2,0))</f>
        <v>0</v>
      </c>
      <c r="Z1881" s="45">
        <f>IF(V1881=0,1,
IF(OR(AND(COUNTIF(Table12[Normal and Leap Years],X1881),AA1881=3,Y1881=30),
AND(COUNTIF(Table9[MM Year],X1881),COUNTIF(Table13[Always 29-Day Months],AA1881),Y1881=30)),Y1881
-1,Y1881))</f>
        <v>1</v>
      </c>
      <c r="AA1881" s="45">
        <f>IFERROR(VALUE(W1881),VLOOKUP(W1881,MonthReplace[],2,0))</f>
        <v>0</v>
      </c>
      <c r="AB1881" s="45" t="e">
        <f>IF(COUNTIF(Table9[MM Year],X1881),VLOOKUP(AA1881,MonthSerial[],VLOOKUP(X1881,Table9[],3,0)+2,0),DATE(X1881,AA1881,0)-AC1881)</f>
        <v>#VALUE!</v>
      </c>
      <c r="AC1881" s="45" t="e">
        <f>IF(COUNTIF(Table9[MM Year],X1881),
VLOOKUP(X1881,Table9[],5,0),
DATE(X1881,1,0))</f>
        <v>#VALUE!</v>
      </c>
      <c r="AD1881" s="46" t="e">
        <f>IF(AA1881=0,DATE(YEAR(AC1881+1),7,16),
IF(V1881=0,IF(COUNTIF(Table9[MM Year],X1881),AC1881+AB1881+Z1881+15-DAY(AC1881+AB1881+Z1881+15)+16,AC1881+AB1881+Z1881-DAY(AC1881+AB1881+Z1881)+16),
IF(COUNTIF(Table9[MM Year],X1881),
IF(AC1881+AB1881+Z1881&lt;VLOOKUP(X1881,Table9[],7,0),AC1881
+AB1881+Z1881+VLOOKUP(X1881,Table9[],4,0),AC1881+AB1881+Z1881),AC1881
+AB1881+Z1881)))</f>
        <v>#VALUE!</v>
      </c>
      <c r="AE1881" s="42"/>
      <c r="AF1881" s="15" t="str">
        <f>IFERROR(IF(COUNTIF(Table9[MM Year],X1881),
IF(AD1881&lt;VLOOKUP(X1881,Table9[],7,0),AD1881
+VLOOKUP(X1881,Table9[],4,0),AD1881),AD1881
),"")</f>
        <v/>
      </c>
      <c r="AG1881" s="5"/>
      <c r="AH1881" s="5"/>
      <c r="AI1881" s="5"/>
      <c r="AJ1881" s="6"/>
      <c r="AK1881" s="6"/>
      <c r="AL1881" s="12" t="str">
        <f t="shared" si="297"/>
        <v/>
      </c>
      <c r="AM1881" s="5"/>
      <c r="AN1881" s="27" t="str">
        <f t="shared" si="298"/>
        <v/>
      </c>
      <c r="AO1881" s="5"/>
      <c r="AP1881" s="5"/>
      <c r="AQ1881" s="6"/>
      <c r="AR1881" s="12" t="str">
        <f t="shared" si="299"/>
        <v/>
      </c>
      <c r="AS1881" s="6"/>
      <c r="AT1881" s="5"/>
      <c r="AU1881" s="53"/>
      <c r="AV1881" s="53"/>
      <c r="AW1881" s="54"/>
      <c r="AX1881" s="15" t="str">
        <f t="shared" si="300"/>
        <v/>
      </c>
      <c r="AY1881" s="5"/>
      <c r="AZ1881" s="27" t="str">
        <f>IFERROR(VLOOKUP(AY1881,vlookup!A$2:I$331,2,FALSE),"")</f>
        <v/>
      </c>
      <c r="BA1881" s="27" t="str">
        <f>IFERROR(VLOOKUP(AY1881,vlookup!A$2:I$331,3,FALSE),"")</f>
        <v/>
      </c>
      <c r="BB1881" s="5"/>
      <c r="BC1881" s="27" t="str">
        <f>IFERROR(VLOOKUP(BB1881,vlookup!D$2:E$331,2,FALSE),"")</f>
        <v/>
      </c>
      <c r="BD1881" s="5"/>
      <c r="BE1881" s="27" t="str">
        <f t="shared" si="301"/>
        <v/>
      </c>
      <c r="BF1881" s="27" t="str">
        <f>IFERROR(VLOOKUP(BE1881,vlookup!G$2:I$331,2,FALSE),"")</f>
        <v/>
      </c>
      <c r="BG1881" s="27" t="str">
        <f>IFERROR(VLOOKUP(BE1881,vlookup!G$2:I$331,3,FALSE),"")</f>
        <v/>
      </c>
      <c r="BH1881" s="5"/>
      <c r="BI1881" s="6"/>
      <c r="BJ1881" s="6"/>
      <c r="BK1881" s="6"/>
      <c r="BL1881" s="6"/>
    </row>
    <row r="1882" spans="1:64">
      <c r="A1882" s="4"/>
      <c r="B1882" s="5"/>
      <c r="C1882" s="27" t="str">
        <f>IFERROR(VLOOKUP(B1882,vlookup!A$2:I$331,2,FALSE),"")</f>
        <v/>
      </c>
      <c r="D1882" s="27" t="str">
        <f>IFERROR(VLOOKUP(B1882,vlookup!A$2:I$331,3,FALSE),"")</f>
        <v/>
      </c>
      <c r="E1882" s="5"/>
      <c r="F1882" s="27" t="str">
        <f>IFERROR(VLOOKUP(E1882,vlookup!D$2:E$331,2,FALSE),"")</f>
        <v/>
      </c>
      <c r="G1882" s="5"/>
      <c r="H1882" s="27" t="str">
        <f t="shared" si="292"/>
        <v/>
      </c>
      <c r="I1882" s="27" t="str">
        <f>IFERROR(VLOOKUP(H1882,vlookup!G$2:I$331,2,FALSE),"")</f>
        <v/>
      </c>
      <c r="J1882" s="27" t="str">
        <f>IFERROR(VLOOKUP(H1882,vlookup!G$2:I$331,3,FALSE),"")</f>
        <v/>
      </c>
      <c r="K1882" s="5"/>
      <c r="L1882" s="6"/>
      <c r="M1882" s="6"/>
      <c r="N1882" s="6"/>
      <c r="O1882" s="6"/>
      <c r="P1882" s="6"/>
      <c r="Q1882" s="14" t="str">
        <f t="shared" si="293"/>
        <v/>
      </c>
      <c r="R1882" s="5"/>
      <c r="S1882" s="6"/>
      <c r="T1882" s="6"/>
      <c r="U1882" s="5"/>
      <c r="V1882" s="45">
        <f t="shared" si="294"/>
        <v>0</v>
      </c>
      <c r="W1882" s="45">
        <f t="shared" si="295"/>
        <v>0</v>
      </c>
      <c r="X1882" s="45" t="e">
        <f t="shared" si="296"/>
        <v>#VALUE!</v>
      </c>
      <c r="Y1882" s="45">
        <f>IFERROR(VALUE(V1882),VLOOKUP(V1882,DayReplace[],2,0))</f>
        <v>0</v>
      </c>
      <c r="Z1882" s="45">
        <f>IF(V1882=0,1,
IF(OR(AND(COUNTIF(Table12[Normal and Leap Years],X1882),AA1882=3,Y1882=30),
AND(COUNTIF(Table9[MM Year],X1882),COUNTIF(Table13[Always 29-Day Months],AA1882),Y1882=30)),Y1882
-1,Y1882))</f>
        <v>1</v>
      </c>
      <c r="AA1882" s="45">
        <f>IFERROR(VALUE(W1882),VLOOKUP(W1882,MonthReplace[],2,0))</f>
        <v>0</v>
      </c>
      <c r="AB1882" s="45" t="e">
        <f>IF(COUNTIF(Table9[MM Year],X1882),VLOOKUP(AA1882,MonthSerial[],VLOOKUP(X1882,Table9[],3,0)+2,0),DATE(X1882,AA1882,0)-AC1882)</f>
        <v>#VALUE!</v>
      </c>
      <c r="AC1882" s="45" t="e">
        <f>IF(COUNTIF(Table9[MM Year],X1882),
VLOOKUP(X1882,Table9[],5,0),
DATE(X1882,1,0))</f>
        <v>#VALUE!</v>
      </c>
      <c r="AD1882" s="46" t="e">
        <f>IF(AA1882=0,DATE(YEAR(AC1882+1),7,16),
IF(V1882=0,IF(COUNTIF(Table9[MM Year],X1882),AC1882+AB1882+Z1882+15-DAY(AC1882+AB1882+Z1882+15)+16,AC1882+AB1882+Z1882-DAY(AC1882+AB1882+Z1882)+16),
IF(COUNTIF(Table9[MM Year],X1882),
IF(AC1882+AB1882+Z1882&lt;VLOOKUP(X1882,Table9[],7,0),AC1882
+AB1882+Z1882+VLOOKUP(X1882,Table9[],4,0),AC1882+AB1882+Z1882),AC1882
+AB1882+Z1882)))</f>
        <v>#VALUE!</v>
      </c>
      <c r="AE1882" s="42"/>
      <c r="AF1882" s="15" t="str">
        <f>IFERROR(IF(COUNTIF(Table9[MM Year],X1882),
IF(AD1882&lt;VLOOKUP(X1882,Table9[],7,0),AD1882
+VLOOKUP(X1882,Table9[],4,0),AD1882),AD1882
),"")</f>
        <v/>
      </c>
      <c r="AG1882" s="5"/>
      <c r="AH1882" s="5"/>
      <c r="AI1882" s="5"/>
      <c r="AJ1882" s="6"/>
      <c r="AK1882" s="6"/>
      <c r="AL1882" s="12" t="str">
        <f t="shared" si="297"/>
        <v/>
      </c>
      <c r="AM1882" s="5"/>
      <c r="AN1882" s="27" t="str">
        <f t="shared" si="298"/>
        <v/>
      </c>
      <c r="AO1882" s="5"/>
      <c r="AP1882" s="5"/>
      <c r="AQ1882" s="6"/>
      <c r="AR1882" s="12" t="str">
        <f t="shared" si="299"/>
        <v/>
      </c>
      <c r="AS1882" s="6"/>
      <c r="AT1882" s="5"/>
      <c r="AU1882" s="53"/>
      <c r="AV1882" s="53"/>
      <c r="AW1882" s="54"/>
      <c r="AX1882" s="15" t="str">
        <f t="shared" si="300"/>
        <v/>
      </c>
      <c r="AY1882" s="5"/>
      <c r="AZ1882" s="27" t="str">
        <f>IFERROR(VLOOKUP(AY1882,vlookup!A$2:I$331,2,FALSE),"")</f>
        <v/>
      </c>
      <c r="BA1882" s="27" t="str">
        <f>IFERROR(VLOOKUP(AY1882,vlookup!A$2:I$331,3,FALSE),"")</f>
        <v/>
      </c>
      <c r="BB1882" s="5"/>
      <c r="BC1882" s="27" t="str">
        <f>IFERROR(VLOOKUP(BB1882,vlookup!D$2:E$331,2,FALSE),"")</f>
        <v/>
      </c>
      <c r="BD1882" s="5"/>
      <c r="BE1882" s="27" t="str">
        <f t="shared" si="301"/>
        <v/>
      </c>
      <c r="BF1882" s="27" t="str">
        <f>IFERROR(VLOOKUP(BE1882,vlookup!G$2:I$331,2,FALSE),"")</f>
        <v/>
      </c>
      <c r="BG1882" s="27" t="str">
        <f>IFERROR(VLOOKUP(BE1882,vlookup!G$2:I$331,3,FALSE),"")</f>
        <v/>
      </c>
      <c r="BH1882" s="5"/>
      <c r="BI1882" s="6"/>
      <c r="BJ1882" s="6"/>
      <c r="BK1882" s="6"/>
      <c r="BL1882" s="6"/>
    </row>
    <row r="1883" spans="1:64">
      <c r="A1883" s="4"/>
      <c r="B1883" s="5"/>
      <c r="C1883" s="27" t="str">
        <f>IFERROR(VLOOKUP(B1883,vlookup!A$2:I$331,2,FALSE),"")</f>
        <v/>
      </c>
      <c r="D1883" s="27" t="str">
        <f>IFERROR(VLOOKUP(B1883,vlookup!A$2:I$331,3,FALSE),"")</f>
        <v/>
      </c>
      <c r="E1883" s="5"/>
      <c r="F1883" s="27" t="str">
        <f>IFERROR(VLOOKUP(E1883,vlookup!D$2:E$331,2,FALSE),"")</f>
        <v/>
      </c>
      <c r="G1883" s="5"/>
      <c r="H1883" s="27" t="str">
        <f t="shared" si="292"/>
        <v/>
      </c>
      <c r="I1883" s="27" t="str">
        <f>IFERROR(VLOOKUP(H1883,vlookup!G$2:I$331,2,FALSE),"")</f>
        <v/>
      </c>
      <c r="J1883" s="27" t="str">
        <f>IFERROR(VLOOKUP(H1883,vlookup!G$2:I$331,3,FALSE),"")</f>
        <v/>
      </c>
      <c r="K1883" s="5"/>
      <c r="L1883" s="6"/>
      <c r="M1883" s="6"/>
      <c r="N1883" s="6"/>
      <c r="O1883" s="6"/>
      <c r="P1883" s="6"/>
      <c r="Q1883" s="14" t="str">
        <f t="shared" si="293"/>
        <v/>
      </c>
      <c r="R1883" s="5"/>
      <c r="S1883" s="6"/>
      <c r="T1883" s="6"/>
      <c r="U1883" s="5"/>
      <c r="V1883" s="45">
        <f t="shared" si="294"/>
        <v>0</v>
      </c>
      <c r="W1883" s="45">
        <f t="shared" si="295"/>
        <v>0</v>
      </c>
      <c r="X1883" s="45" t="e">
        <f t="shared" si="296"/>
        <v>#VALUE!</v>
      </c>
      <c r="Y1883" s="45">
        <f>IFERROR(VALUE(V1883),VLOOKUP(V1883,DayReplace[],2,0))</f>
        <v>0</v>
      </c>
      <c r="Z1883" s="45">
        <f>IF(V1883=0,1,
IF(OR(AND(COUNTIF(Table12[Normal and Leap Years],X1883),AA1883=3,Y1883=30),
AND(COUNTIF(Table9[MM Year],X1883),COUNTIF(Table13[Always 29-Day Months],AA1883),Y1883=30)),Y1883
-1,Y1883))</f>
        <v>1</v>
      </c>
      <c r="AA1883" s="45">
        <f>IFERROR(VALUE(W1883),VLOOKUP(W1883,MonthReplace[],2,0))</f>
        <v>0</v>
      </c>
      <c r="AB1883" s="45" t="e">
        <f>IF(COUNTIF(Table9[MM Year],X1883),VLOOKUP(AA1883,MonthSerial[],VLOOKUP(X1883,Table9[],3,0)+2,0),DATE(X1883,AA1883,0)-AC1883)</f>
        <v>#VALUE!</v>
      </c>
      <c r="AC1883" s="45" t="e">
        <f>IF(COUNTIF(Table9[MM Year],X1883),
VLOOKUP(X1883,Table9[],5,0),
DATE(X1883,1,0))</f>
        <v>#VALUE!</v>
      </c>
      <c r="AD1883" s="46" t="e">
        <f>IF(AA1883=0,DATE(YEAR(AC1883+1),7,16),
IF(V1883=0,IF(COUNTIF(Table9[MM Year],X1883),AC1883+AB1883+Z1883+15-DAY(AC1883+AB1883+Z1883+15)+16,AC1883+AB1883+Z1883-DAY(AC1883+AB1883+Z1883)+16),
IF(COUNTIF(Table9[MM Year],X1883),
IF(AC1883+AB1883+Z1883&lt;VLOOKUP(X1883,Table9[],7,0),AC1883
+AB1883+Z1883+VLOOKUP(X1883,Table9[],4,0),AC1883+AB1883+Z1883),AC1883
+AB1883+Z1883)))</f>
        <v>#VALUE!</v>
      </c>
      <c r="AE1883" s="42"/>
      <c r="AF1883" s="15" t="str">
        <f>IFERROR(IF(COUNTIF(Table9[MM Year],X1883),
IF(AD1883&lt;VLOOKUP(X1883,Table9[],7,0),AD1883
+VLOOKUP(X1883,Table9[],4,0),AD1883),AD1883
),"")</f>
        <v/>
      </c>
      <c r="AG1883" s="5"/>
      <c r="AH1883" s="5"/>
      <c r="AI1883" s="5"/>
      <c r="AJ1883" s="6"/>
      <c r="AK1883" s="6"/>
      <c r="AL1883" s="12" t="str">
        <f t="shared" si="297"/>
        <v/>
      </c>
      <c r="AM1883" s="5"/>
      <c r="AN1883" s="27" t="str">
        <f t="shared" si="298"/>
        <v/>
      </c>
      <c r="AO1883" s="5"/>
      <c r="AP1883" s="5"/>
      <c r="AQ1883" s="6"/>
      <c r="AR1883" s="12" t="str">
        <f t="shared" si="299"/>
        <v/>
      </c>
      <c r="AS1883" s="6"/>
      <c r="AT1883" s="5"/>
      <c r="AU1883" s="53"/>
      <c r="AV1883" s="53"/>
      <c r="AW1883" s="54"/>
      <c r="AX1883" s="15" t="str">
        <f t="shared" si="300"/>
        <v/>
      </c>
      <c r="AY1883" s="5"/>
      <c r="AZ1883" s="27" t="str">
        <f>IFERROR(VLOOKUP(AY1883,vlookup!A$2:I$331,2,FALSE),"")</f>
        <v/>
      </c>
      <c r="BA1883" s="27" t="str">
        <f>IFERROR(VLOOKUP(AY1883,vlookup!A$2:I$331,3,FALSE),"")</f>
        <v/>
      </c>
      <c r="BB1883" s="5"/>
      <c r="BC1883" s="27" t="str">
        <f>IFERROR(VLOOKUP(BB1883,vlookup!D$2:E$331,2,FALSE),"")</f>
        <v/>
      </c>
      <c r="BD1883" s="5"/>
      <c r="BE1883" s="27" t="str">
        <f t="shared" si="301"/>
        <v/>
      </c>
      <c r="BF1883" s="27" t="str">
        <f>IFERROR(VLOOKUP(BE1883,vlookup!G$2:I$331,2,FALSE),"")</f>
        <v/>
      </c>
      <c r="BG1883" s="27" t="str">
        <f>IFERROR(VLOOKUP(BE1883,vlookup!G$2:I$331,3,FALSE),"")</f>
        <v/>
      </c>
      <c r="BH1883" s="5"/>
      <c r="BI1883" s="6"/>
      <c r="BJ1883" s="6"/>
      <c r="BK1883" s="6"/>
      <c r="BL1883" s="6"/>
    </row>
    <row r="1884" spans="1:64">
      <c r="A1884" s="4"/>
      <c r="B1884" s="5"/>
      <c r="C1884" s="27" t="str">
        <f>IFERROR(VLOOKUP(B1884,vlookup!A$2:I$331,2,FALSE),"")</f>
        <v/>
      </c>
      <c r="D1884" s="27" t="str">
        <f>IFERROR(VLOOKUP(B1884,vlookup!A$2:I$331,3,FALSE),"")</f>
        <v/>
      </c>
      <c r="E1884" s="5"/>
      <c r="F1884" s="27" t="str">
        <f>IFERROR(VLOOKUP(E1884,vlookup!D$2:E$331,2,FALSE),"")</f>
        <v/>
      </c>
      <c r="G1884" s="5"/>
      <c r="H1884" s="27" t="str">
        <f t="shared" si="292"/>
        <v/>
      </c>
      <c r="I1884" s="27" t="str">
        <f>IFERROR(VLOOKUP(H1884,vlookup!G$2:I$331,2,FALSE),"")</f>
        <v/>
      </c>
      <c r="J1884" s="27" t="str">
        <f>IFERROR(VLOOKUP(H1884,vlookup!G$2:I$331,3,FALSE),"")</f>
        <v/>
      </c>
      <c r="K1884" s="5"/>
      <c r="L1884" s="6"/>
      <c r="M1884" s="6"/>
      <c r="N1884" s="6"/>
      <c r="O1884" s="6"/>
      <c r="P1884" s="6"/>
      <c r="Q1884" s="14" t="str">
        <f t="shared" si="293"/>
        <v/>
      </c>
      <c r="R1884" s="5"/>
      <c r="S1884" s="6"/>
      <c r="T1884" s="6"/>
      <c r="U1884" s="5"/>
      <c r="V1884" s="45">
        <f t="shared" si="294"/>
        <v>0</v>
      </c>
      <c r="W1884" s="45">
        <f t="shared" si="295"/>
        <v>0</v>
      </c>
      <c r="X1884" s="45" t="e">
        <f t="shared" si="296"/>
        <v>#VALUE!</v>
      </c>
      <c r="Y1884" s="45">
        <f>IFERROR(VALUE(V1884),VLOOKUP(V1884,DayReplace[],2,0))</f>
        <v>0</v>
      </c>
      <c r="Z1884" s="45">
        <f>IF(V1884=0,1,
IF(OR(AND(COUNTIF(Table12[Normal and Leap Years],X1884),AA1884=3,Y1884=30),
AND(COUNTIF(Table9[MM Year],X1884),COUNTIF(Table13[Always 29-Day Months],AA1884),Y1884=30)),Y1884
-1,Y1884))</f>
        <v>1</v>
      </c>
      <c r="AA1884" s="45">
        <f>IFERROR(VALUE(W1884),VLOOKUP(W1884,MonthReplace[],2,0))</f>
        <v>0</v>
      </c>
      <c r="AB1884" s="45" t="e">
        <f>IF(COUNTIF(Table9[MM Year],X1884),VLOOKUP(AA1884,MonthSerial[],VLOOKUP(X1884,Table9[],3,0)+2,0),DATE(X1884,AA1884,0)-AC1884)</f>
        <v>#VALUE!</v>
      </c>
      <c r="AC1884" s="45" t="e">
        <f>IF(COUNTIF(Table9[MM Year],X1884),
VLOOKUP(X1884,Table9[],5,0),
DATE(X1884,1,0))</f>
        <v>#VALUE!</v>
      </c>
      <c r="AD1884" s="46" t="e">
        <f>IF(AA1884=0,DATE(YEAR(AC1884+1),7,16),
IF(V1884=0,IF(COUNTIF(Table9[MM Year],X1884),AC1884+AB1884+Z1884+15-DAY(AC1884+AB1884+Z1884+15)+16,AC1884+AB1884+Z1884-DAY(AC1884+AB1884+Z1884)+16),
IF(COUNTIF(Table9[MM Year],X1884),
IF(AC1884+AB1884+Z1884&lt;VLOOKUP(X1884,Table9[],7,0),AC1884
+AB1884+Z1884+VLOOKUP(X1884,Table9[],4,0),AC1884+AB1884+Z1884),AC1884
+AB1884+Z1884)))</f>
        <v>#VALUE!</v>
      </c>
      <c r="AE1884" s="42"/>
      <c r="AF1884" s="15" t="str">
        <f>IFERROR(IF(COUNTIF(Table9[MM Year],X1884),
IF(AD1884&lt;VLOOKUP(X1884,Table9[],7,0),AD1884
+VLOOKUP(X1884,Table9[],4,0),AD1884),AD1884
),"")</f>
        <v/>
      </c>
      <c r="AG1884" s="5"/>
      <c r="AH1884" s="5"/>
      <c r="AI1884" s="5"/>
      <c r="AJ1884" s="6"/>
      <c r="AK1884" s="6"/>
      <c r="AL1884" s="12" t="str">
        <f t="shared" si="297"/>
        <v/>
      </c>
      <c r="AM1884" s="5"/>
      <c r="AN1884" s="27" t="str">
        <f t="shared" si="298"/>
        <v/>
      </c>
      <c r="AO1884" s="5"/>
      <c r="AP1884" s="5"/>
      <c r="AQ1884" s="6"/>
      <c r="AR1884" s="12" t="str">
        <f t="shared" si="299"/>
        <v/>
      </c>
      <c r="AS1884" s="6"/>
      <c r="AT1884" s="5"/>
      <c r="AU1884" s="53"/>
      <c r="AV1884" s="53"/>
      <c r="AW1884" s="54"/>
      <c r="AX1884" s="15" t="str">
        <f t="shared" si="300"/>
        <v/>
      </c>
      <c r="AY1884" s="5"/>
      <c r="AZ1884" s="27" t="str">
        <f>IFERROR(VLOOKUP(AY1884,vlookup!A$2:I$331,2,FALSE),"")</f>
        <v/>
      </c>
      <c r="BA1884" s="27" t="str">
        <f>IFERROR(VLOOKUP(AY1884,vlookup!A$2:I$331,3,FALSE),"")</f>
        <v/>
      </c>
      <c r="BB1884" s="5"/>
      <c r="BC1884" s="27" t="str">
        <f>IFERROR(VLOOKUP(BB1884,vlookup!D$2:E$331,2,FALSE),"")</f>
        <v/>
      </c>
      <c r="BD1884" s="5"/>
      <c r="BE1884" s="27" t="str">
        <f t="shared" si="301"/>
        <v/>
      </c>
      <c r="BF1884" s="27" t="str">
        <f>IFERROR(VLOOKUP(BE1884,vlookup!G$2:I$331,2,FALSE),"")</f>
        <v/>
      </c>
      <c r="BG1884" s="27" t="str">
        <f>IFERROR(VLOOKUP(BE1884,vlookup!G$2:I$331,3,FALSE),"")</f>
        <v/>
      </c>
      <c r="BH1884" s="5"/>
      <c r="BI1884" s="6"/>
      <c r="BJ1884" s="6"/>
      <c r="BK1884" s="6"/>
      <c r="BL1884" s="6"/>
    </row>
    <row r="1885" spans="1:64">
      <c r="A1885" s="4"/>
      <c r="B1885" s="5"/>
      <c r="C1885" s="27" t="str">
        <f>IFERROR(VLOOKUP(B1885,vlookup!A$2:I$331,2,FALSE),"")</f>
        <v/>
      </c>
      <c r="D1885" s="27" t="str">
        <f>IFERROR(VLOOKUP(B1885,vlookup!A$2:I$331,3,FALSE),"")</f>
        <v/>
      </c>
      <c r="E1885" s="5"/>
      <c r="F1885" s="27" t="str">
        <f>IFERROR(VLOOKUP(E1885,vlookup!D$2:E$331,2,FALSE),"")</f>
        <v/>
      </c>
      <c r="G1885" s="5"/>
      <c r="H1885" s="27" t="str">
        <f t="shared" si="292"/>
        <v/>
      </c>
      <c r="I1885" s="27" t="str">
        <f>IFERROR(VLOOKUP(H1885,vlookup!G$2:I$331,2,FALSE),"")</f>
        <v/>
      </c>
      <c r="J1885" s="27" t="str">
        <f>IFERROR(VLOOKUP(H1885,vlookup!G$2:I$331,3,FALSE),"")</f>
        <v/>
      </c>
      <c r="K1885" s="5"/>
      <c r="L1885" s="6"/>
      <c r="M1885" s="6"/>
      <c r="N1885" s="6"/>
      <c r="O1885" s="6"/>
      <c r="P1885" s="6"/>
      <c r="Q1885" s="14" t="str">
        <f t="shared" si="293"/>
        <v/>
      </c>
      <c r="R1885" s="5"/>
      <c r="S1885" s="6"/>
      <c r="T1885" s="6"/>
      <c r="U1885" s="5"/>
      <c r="V1885" s="45">
        <f t="shared" si="294"/>
        <v>0</v>
      </c>
      <c r="W1885" s="45">
        <f t="shared" si="295"/>
        <v>0</v>
      </c>
      <c r="X1885" s="45" t="e">
        <f t="shared" si="296"/>
        <v>#VALUE!</v>
      </c>
      <c r="Y1885" s="45">
        <f>IFERROR(VALUE(V1885),VLOOKUP(V1885,DayReplace[],2,0))</f>
        <v>0</v>
      </c>
      <c r="Z1885" s="45">
        <f>IF(V1885=0,1,
IF(OR(AND(COUNTIF(Table12[Normal and Leap Years],X1885),AA1885=3,Y1885=30),
AND(COUNTIF(Table9[MM Year],X1885),COUNTIF(Table13[Always 29-Day Months],AA1885),Y1885=30)),Y1885
-1,Y1885))</f>
        <v>1</v>
      </c>
      <c r="AA1885" s="45">
        <f>IFERROR(VALUE(W1885),VLOOKUP(W1885,MonthReplace[],2,0))</f>
        <v>0</v>
      </c>
      <c r="AB1885" s="45" t="e">
        <f>IF(COUNTIF(Table9[MM Year],X1885),VLOOKUP(AA1885,MonthSerial[],VLOOKUP(X1885,Table9[],3,0)+2,0),DATE(X1885,AA1885,0)-AC1885)</f>
        <v>#VALUE!</v>
      </c>
      <c r="AC1885" s="45" t="e">
        <f>IF(COUNTIF(Table9[MM Year],X1885),
VLOOKUP(X1885,Table9[],5,0),
DATE(X1885,1,0))</f>
        <v>#VALUE!</v>
      </c>
      <c r="AD1885" s="46" t="e">
        <f>IF(AA1885=0,DATE(YEAR(AC1885+1),7,16),
IF(V1885=0,IF(COUNTIF(Table9[MM Year],X1885),AC1885+AB1885+Z1885+15-DAY(AC1885+AB1885+Z1885+15)+16,AC1885+AB1885+Z1885-DAY(AC1885+AB1885+Z1885)+16),
IF(COUNTIF(Table9[MM Year],X1885),
IF(AC1885+AB1885+Z1885&lt;VLOOKUP(X1885,Table9[],7,0),AC1885
+AB1885+Z1885+VLOOKUP(X1885,Table9[],4,0),AC1885+AB1885+Z1885),AC1885
+AB1885+Z1885)))</f>
        <v>#VALUE!</v>
      </c>
      <c r="AE1885" s="42"/>
      <c r="AF1885" s="15" t="str">
        <f>IFERROR(IF(COUNTIF(Table9[MM Year],X1885),
IF(AD1885&lt;VLOOKUP(X1885,Table9[],7,0),AD1885
+VLOOKUP(X1885,Table9[],4,0),AD1885),AD1885
),"")</f>
        <v/>
      </c>
      <c r="AG1885" s="5"/>
      <c r="AH1885" s="5"/>
      <c r="AI1885" s="5"/>
      <c r="AJ1885" s="6"/>
      <c r="AK1885" s="6"/>
      <c r="AL1885" s="12" t="str">
        <f t="shared" si="297"/>
        <v/>
      </c>
      <c r="AM1885" s="5"/>
      <c r="AN1885" s="27" t="str">
        <f t="shared" si="298"/>
        <v/>
      </c>
      <c r="AO1885" s="5"/>
      <c r="AP1885" s="5"/>
      <c r="AQ1885" s="6"/>
      <c r="AR1885" s="12" t="str">
        <f t="shared" si="299"/>
        <v/>
      </c>
      <c r="AS1885" s="6"/>
      <c r="AT1885" s="5"/>
      <c r="AU1885" s="53"/>
      <c r="AV1885" s="53"/>
      <c r="AW1885" s="54"/>
      <c r="AX1885" s="15" t="str">
        <f t="shared" si="300"/>
        <v/>
      </c>
      <c r="AY1885" s="5"/>
      <c r="AZ1885" s="27" t="str">
        <f>IFERROR(VLOOKUP(AY1885,vlookup!A$2:I$331,2,FALSE),"")</f>
        <v/>
      </c>
      <c r="BA1885" s="27" t="str">
        <f>IFERROR(VLOOKUP(AY1885,vlookup!A$2:I$331,3,FALSE),"")</f>
        <v/>
      </c>
      <c r="BB1885" s="5"/>
      <c r="BC1885" s="27" t="str">
        <f>IFERROR(VLOOKUP(BB1885,vlookup!D$2:E$331,2,FALSE),"")</f>
        <v/>
      </c>
      <c r="BD1885" s="5"/>
      <c r="BE1885" s="27" t="str">
        <f t="shared" si="301"/>
        <v/>
      </c>
      <c r="BF1885" s="27" t="str">
        <f>IFERROR(VLOOKUP(BE1885,vlookup!G$2:I$331,2,FALSE),"")</f>
        <v/>
      </c>
      <c r="BG1885" s="27" t="str">
        <f>IFERROR(VLOOKUP(BE1885,vlookup!G$2:I$331,3,FALSE),"")</f>
        <v/>
      </c>
      <c r="BH1885" s="5"/>
      <c r="BI1885" s="6"/>
      <c r="BJ1885" s="6"/>
      <c r="BK1885" s="6"/>
      <c r="BL1885" s="6"/>
    </row>
    <row r="1886" spans="1:64">
      <c r="A1886" s="4"/>
      <c r="B1886" s="5"/>
      <c r="C1886" s="27" t="str">
        <f>IFERROR(VLOOKUP(B1886,vlookup!A$2:I$331,2,FALSE),"")</f>
        <v/>
      </c>
      <c r="D1886" s="27" t="str">
        <f>IFERROR(VLOOKUP(B1886,vlookup!A$2:I$331,3,FALSE),"")</f>
        <v/>
      </c>
      <c r="E1886" s="5"/>
      <c r="F1886" s="27" t="str">
        <f>IFERROR(VLOOKUP(E1886,vlookup!D$2:E$331,2,FALSE),"")</f>
        <v/>
      </c>
      <c r="G1886" s="5"/>
      <c r="H1886" s="27" t="str">
        <f t="shared" si="292"/>
        <v/>
      </c>
      <c r="I1886" s="27" t="str">
        <f>IFERROR(VLOOKUP(H1886,vlookup!G$2:I$331,2,FALSE),"")</f>
        <v/>
      </c>
      <c r="J1886" s="27" t="str">
        <f>IFERROR(VLOOKUP(H1886,vlookup!G$2:I$331,3,FALSE),"")</f>
        <v/>
      </c>
      <c r="K1886" s="5"/>
      <c r="L1886" s="6"/>
      <c r="M1886" s="6"/>
      <c r="N1886" s="6"/>
      <c r="O1886" s="6"/>
      <c r="P1886" s="6"/>
      <c r="Q1886" s="14" t="str">
        <f t="shared" si="293"/>
        <v/>
      </c>
      <c r="R1886" s="5"/>
      <c r="S1886" s="6"/>
      <c r="T1886" s="6"/>
      <c r="U1886" s="5"/>
      <c r="V1886" s="45">
        <f t="shared" si="294"/>
        <v>0</v>
      </c>
      <c r="W1886" s="45">
        <f t="shared" si="295"/>
        <v>0</v>
      </c>
      <c r="X1886" s="45" t="e">
        <f t="shared" si="296"/>
        <v>#VALUE!</v>
      </c>
      <c r="Y1886" s="45">
        <f>IFERROR(VALUE(V1886),VLOOKUP(V1886,DayReplace[],2,0))</f>
        <v>0</v>
      </c>
      <c r="Z1886" s="45">
        <f>IF(V1886=0,1,
IF(OR(AND(COUNTIF(Table12[Normal and Leap Years],X1886),AA1886=3,Y1886=30),
AND(COUNTIF(Table9[MM Year],X1886),COUNTIF(Table13[Always 29-Day Months],AA1886),Y1886=30)),Y1886
-1,Y1886))</f>
        <v>1</v>
      </c>
      <c r="AA1886" s="45">
        <f>IFERROR(VALUE(W1886),VLOOKUP(W1886,MonthReplace[],2,0))</f>
        <v>0</v>
      </c>
      <c r="AB1886" s="45" t="e">
        <f>IF(COUNTIF(Table9[MM Year],X1886),VLOOKUP(AA1886,MonthSerial[],VLOOKUP(X1886,Table9[],3,0)+2,0),DATE(X1886,AA1886,0)-AC1886)</f>
        <v>#VALUE!</v>
      </c>
      <c r="AC1886" s="45" t="e">
        <f>IF(COUNTIF(Table9[MM Year],X1886),
VLOOKUP(X1886,Table9[],5,0),
DATE(X1886,1,0))</f>
        <v>#VALUE!</v>
      </c>
      <c r="AD1886" s="46" t="e">
        <f>IF(AA1886=0,DATE(YEAR(AC1886+1),7,16),
IF(V1886=0,IF(COUNTIF(Table9[MM Year],X1886),AC1886+AB1886+Z1886+15-DAY(AC1886+AB1886+Z1886+15)+16,AC1886+AB1886+Z1886-DAY(AC1886+AB1886+Z1886)+16),
IF(COUNTIF(Table9[MM Year],X1886),
IF(AC1886+AB1886+Z1886&lt;VLOOKUP(X1886,Table9[],7,0),AC1886
+AB1886+Z1886+VLOOKUP(X1886,Table9[],4,0),AC1886+AB1886+Z1886),AC1886
+AB1886+Z1886)))</f>
        <v>#VALUE!</v>
      </c>
      <c r="AE1886" s="42"/>
      <c r="AF1886" s="15" t="str">
        <f>IFERROR(IF(COUNTIF(Table9[MM Year],X1886),
IF(AD1886&lt;VLOOKUP(X1886,Table9[],7,0),AD1886
+VLOOKUP(X1886,Table9[],4,0),AD1886),AD1886
),"")</f>
        <v/>
      </c>
      <c r="AG1886" s="5"/>
      <c r="AH1886" s="5"/>
      <c r="AI1886" s="5"/>
      <c r="AJ1886" s="6"/>
      <c r="AK1886" s="6"/>
      <c r="AL1886" s="12" t="str">
        <f t="shared" si="297"/>
        <v/>
      </c>
      <c r="AM1886" s="5"/>
      <c r="AN1886" s="27" t="str">
        <f t="shared" si="298"/>
        <v/>
      </c>
      <c r="AO1886" s="5"/>
      <c r="AP1886" s="5"/>
      <c r="AQ1886" s="6"/>
      <c r="AR1886" s="12" t="str">
        <f t="shared" si="299"/>
        <v/>
      </c>
      <c r="AS1886" s="6"/>
      <c r="AT1886" s="5"/>
      <c r="AU1886" s="53"/>
      <c r="AV1886" s="53"/>
      <c r="AW1886" s="54"/>
      <c r="AX1886" s="15" t="str">
        <f t="shared" si="300"/>
        <v/>
      </c>
      <c r="AY1886" s="5"/>
      <c r="AZ1886" s="27" t="str">
        <f>IFERROR(VLOOKUP(AY1886,vlookup!A$2:I$331,2,FALSE),"")</f>
        <v/>
      </c>
      <c r="BA1886" s="27" t="str">
        <f>IFERROR(VLOOKUP(AY1886,vlookup!A$2:I$331,3,FALSE),"")</f>
        <v/>
      </c>
      <c r="BB1886" s="5"/>
      <c r="BC1886" s="27" t="str">
        <f>IFERROR(VLOOKUP(BB1886,vlookup!D$2:E$331,2,FALSE),"")</f>
        <v/>
      </c>
      <c r="BD1886" s="5"/>
      <c r="BE1886" s="27" t="str">
        <f t="shared" si="301"/>
        <v/>
      </c>
      <c r="BF1886" s="27" t="str">
        <f>IFERROR(VLOOKUP(BE1886,vlookup!G$2:I$331,2,FALSE),"")</f>
        <v/>
      </c>
      <c r="BG1886" s="27" t="str">
        <f>IFERROR(VLOOKUP(BE1886,vlookup!G$2:I$331,3,FALSE),"")</f>
        <v/>
      </c>
      <c r="BH1886" s="5"/>
      <c r="BI1886" s="6"/>
      <c r="BJ1886" s="6"/>
      <c r="BK1886" s="6"/>
      <c r="BL1886" s="6"/>
    </row>
    <row r="1887" spans="1:64">
      <c r="A1887" s="4"/>
      <c r="B1887" s="5"/>
      <c r="C1887" s="27" t="str">
        <f>IFERROR(VLOOKUP(B1887,vlookup!A$2:I$331,2,FALSE),"")</f>
        <v/>
      </c>
      <c r="D1887" s="27" t="str">
        <f>IFERROR(VLOOKUP(B1887,vlookup!A$2:I$331,3,FALSE),"")</f>
        <v/>
      </c>
      <c r="E1887" s="5"/>
      <c r="F1887" s="27" t="str">
        <f>IFERROR(VLOOKUP(E1887,vlookup!D$2:E$331,2,FALSE),"")</f>
        <v/>
      </c>
      <c r="G1887" s="5"/>
      <c r="H1887" s="27" t="str">
        <f t="shared" si="292"/>
        <v/>
      </c>
      <c r="I1887" s="27" t="str">
        <f>IFERROR(VLOOKUP(H1887,vlookup!G$2:I$331,2,FALSE),"")</f>
        <v/>
      </c>
      <c r="J1887" s="27" t="str">
        <f>IFERROR(VLOOKUP(H1887,vlookup!G$2:I$331,3,FALSE),"")</f>
        <v/>
      </c>
      <c r="K1887" s="5"/>
      <c r="L1887" s="6"/>
      <c r="M1887" s="6"/>
      <c r="N1887" s="6"/>
      <c r="O1887" s="6"/>
      <c r="P1887" s="6"/>
      <c r="Q1887" s="14" t="str">
        <f t="shared" si="293"/>
        <v/>
      </c>
      <c r="R1887" s="5"/>
      <c r="S1887" s="6"/>
      <c r="T1887" s="6"/>
      <c r="U1887" s="5"/>
      <c r="V1887" s="45">
        <f t="shared" si="294"/>
        <v>0</v>
      </c>
      <c r="W1887" s="45">
        <f t="shared" si="295"/>
        <v>0</v>
      </c>
      <c r="X1887" s="45" t="e">
        <f t="shared" si="296"/>
        <v>#VALUE!</v>
      </c>
      <c r="Y1887" s="45">
        <f>IFERROR(VALUE(V1887),VLOOKUP(V1887,DayReplace[],2,0))</f>
        <v>0</v>
      </c>
      <c r="Z1887" s="45">
        <f>IF(V1887=0,1,
IF(OR(AND(COUNTIF(Table12[Normal and Leap Years],X1887),AA1887=3,Y1887=30),
AND(COUNTIF(Table9[MM Year],X1887),COUNTIF(Table13[Always 29-Day Months],AA1887),Y1887=30)),Y1887
-1,Y1887))</f>
        <v>1</v>
      </c>
      <c r="AA1887" s="45">
        <f>IFERROR(VALUE(W1887),VLOOKUP(W1887,MonthReplace[],2,0))</f>
        <v>0</v>
      </c>
      <c r="AB1887" s="45" t="e">
        <f>IF(COUNTIF(Table9[MM Year],X1887),VLOOKUP(AA1887,MonthSerial[],VLOOKUP(X1887,Table9[],3,0)+2,0),DATE(X1887,AA1887,0)-AC1887)</f>
        <v>#VALUE!</v>
      </c>
      <c r="AC1887" s="45" t="e">
        <f>IF(COUNTIF(Table9[MM Year],X1887),
VLOOKUP(X1887,Table9[],5,0),
DATE(X1887,1,0))</f>
        <v>#VALUE!</v>
      </c>
      <c r="AD1887" s="46" t="e">
        <f>IF(AA1887=0,DATE(YEAR(AC1887+1),7,16),
IF(V1887=0,IF(COUNTIF(Table9[MM Year],X1887),AC1887+AB1887+Z1887+15-DAY(AC1887+AB1887+Z1887+15)+16,AC1887+AB1887+Z1887-DAY(AC1887+AB1887+Z1887)+16),
IF(COUNTIF(Table9[MM Year],X1887),
IF(AC1887+AB1887+Z1887&lt;VLOOKUP(X1887,Table9[],7,0),AC1887
+AB1887+Z1887+VLOOKUP(X1887,Table9[],4,0),AC1887+AB1887+Z1887),AC1887
+AB1887+Z1887)))</f>
        <v>#VALUE!</v>
      </c>
      <c r="AE1887" s="42"/>
      <c r="AF1887" s="15" t="str">
        <f>IFERROR(IF(COUNTIF(Table9[MM Year],X1887),
IF(AD1887&lt;VLOOKUP(X1887,Table9[],7,0),AD1887
+VLOOKUP(X1887,Table9[],4,0),AD1887),AD1887
),"")</f>
        <v/>
      </c>
      <c r="AG1887" s="5"/>
      <c r="AH1887" s="5"/>
      <c r="AI1887" s="5"/>
      <c r="AJ1887" s="6"/>
      <c r="AK1887" s="6"/>
      <c r="AL1887" s="12" t="str">
        <f t="shared" si="297"/>
        <v/>
      </c>
      <c r="AM1887" s="5"/>
      <c r="AN1887" s="27" t="str">
        <f t="shared" si="298"/>
        <v/>
      </c>
      <c r="AO1887" s="5"/>
      <c r="AP1887" s="5"/>
      <c r="AQ1887" s="6"/>
      <c r="AR1887" s="12" t="str">
        <f t="shared" si="299"/>
        <v/>
      </c>
      <c r="AS1887" s="6"/>
      <c r="AT1887" s="5"/>
      <c r="AU1887" s="53"/>
      <c r="AV1887" s="53"/>
      <c r="AW1887" s="54"/>
      <c r="AX1887" s="15" t="str">
        <f t="shared" si="300"/>
        <v/>
      </c>
      <c r="AY1887" s="5"/>
      <c r="AZ1887" s="27" t="str">
        <f>IFERROR(VLOOKUP(AY1887,vlookup!A$2:I$331,2,FALSE),"")</f>
        <v/>
      </c>
      <c r="BA1887" s="27" t="str">
        <f>IFERROR(VLOOKUP(AY1887,vlookup!A$2:I$331,3,FALSE),"")</f>
        <v/>
      </c>
      <c r="BB1887" s="5"/>
      <c r="BC1887" s="27" t="str">
        <f>IFERROR(VLOOKUP(BB1887,vlookup!D$2:E$331,2,FALSE),"")</f>
        <v/>
      </c>
      <c r="BD1887" s="5"/>
      <c r="BE1887" s="27" t="str">
        <f t="shared" si="301"/>
        <v/>
      </c>
      <c r="BF1887" s="27" t="str">
        <f>IFERROR(VLOOKUP(BE1887,vlookup!G$2:I$331,2,FALSE),"")</f>
        <v/>
      </c>
      <c r="BG1887" s="27" t="str">
        <f>IFERROR(VLOOKUP(BE1887,vlookup!G$2:I$331,3,FALSE),"")</f>
        <v/>
      </c>
      <c r="BH1887" s="5"/>
      <c r="BI1887" s="6"/>
      <c r="BJ1887" s="6"/>
      <c r="BK1887" s="6"/>
      <c r="BL1887" s="6"/>
    </row>
    <row r="1888" spans="1:64">
      <c r="A1888" s="4"/>
      <c r="B1888" s="5"/>
      <c r="C1888" s="27" t="str">
        <f>IFERROR(VLOOKUP(B1888,vlookup!A$2:I$331,2,FALSE),"")</f>
        <v/>
      </c>
      <c r="D1888" s="27" t="str">
        <f>IFERROR(VLOOKUP(B1888,vlookup!A$2:I$331,3,FALSE),"")</f>
        <v/>
      </c>
      <c r="E1888" s="5"/>
      <c r="F1888" s="27" t="str">
        <f>IFERROR(VLOOKUP(E1888,vlookup!D$2:E$331,2,FALSE),"")</f>
        <v/>
      </c>
      <c r="G1888" s="5"/>
      <c r="H1888" s="27" t="str">
        <f t="shared" si="292"/>
        <v/>
      </c>
      <c r="I1888" s="27" t="str">
        <f>IFERROR(VLOOKUP(H1888,vlookup!G$2:I$331,2,FALSE),"")</f>
        <v/>
      </c>
      <c r="J1888" s="27" t="str">
        <f>IFERROR(VLOOKUP(H1888,vlookup!G$2:I$331,3,FALSE),"")</f>
        <v/>
      </c>
      <c r="K1888" s="5"/>
      <c r="L1888" s="6"/>
      <c r="M1888" s="6"/>
      <c r="N1888" s="6"/>
      <c r="O1888" s="6"/>
      <c r="P1888" s="6"/>
      <c r="Q1888" s="14" t="str">
        <f t="shared" si="293"/>
        <v/>
      </c>
      <c r="R1888" s="5"/>
      <c r="S1888" s="6"/>
      <c r="T1888" s="6"/>
      <c r="U1888" s="5"/>
      <c r="V1888" s="45">
        <f t="shared" si="294"/>
        <v>0</v>
      </c>
      <c r="W1888" s="45">
        <f t="shared" si="295"/>
        <v>0</v>
      </c>
      <c r="X1888" s="45" t="e">
        <f t="shared" si="296"/>
        <v>#VALUE!</v>
      </c>
      <c r="Y1888" s="45">
        <f>IFERROR(VALUE(V1888),VLOOKUP(V1888,DayReplace[],2,0))</f>
        <v>0</v>
      </c>
      <c r="Z1888" s="45">
        <f>IF(V1888=0,1,
IF(OR(AND(COUNTIF(Table12[Normal and Leap Years],X1888),AA1888=3,Y1888=30),
AND(COUNTIF(Table9[MM Year],X1888),COUNTIF(Table13[Always 29-Day Months],AA1888),Y1888=30)),Y1888
-1,Y1888))</f>
        <v>1</v>
      </c>
      <c r="AA1888" s="45">
        <f>IFERROR(VALUE(W1888),VLOOKUP(W1888,MonthReplace[],2,0))</f>
        <v>0</v>
      </c>
      <c r="AB1888" s="45" t="e">
        <f>IF(COUNTIF(Table9[MM Year],X1888),VLOOKUP(AA1888,MonthSerial[],VLOOKUP(X1888,Table9[],3,0)+2,0),DATE(X1888,AA1888,0)-AC1888)</f>
        <v>#VALUE!</v>
      </c>
      <c r="AC1888" s="45" t="e">
        <f>IF(COUNTIF(Table9[MM Year],X1888),
VLOOKUP(X1888,Table9[],5,0),
DATE(X1888,1,0))</f>
        <v>#VALUE!</v>
      </c>
      <c r="AD1888" s="46" t="e">
        <f>IF(AA1888=0,DATE(YEAR(AC1888+1),7,16),
IF(V1888=0,IF(COUNTIF(Table9[MM Year],X1888),AC1888+AB1888+Z1888+15-DAY(AC1888+AB1888+Z1888+15)+16,AC1888+AB1888+Z1888-DAY(AC1888+AB1888+Z1888)+16),
IF(COUNTIF(Table9[MM Year],X1888),
IF(AC1888+AB1888+Z1888&lt;VLOOKUP(X1888,Table9[],7,0),AC1888
+AB1888+Z1888+VLOOKUP(X1888,Table9[],4,0),AC1888+AB1888+Z1888),AC1888
+AB1888+Z1888)))</f>
        <v>#VALUE!</v>
      </c>
      <c r="AE1888" s="42"/>
      <c r="AF1888" s="15" t="str">
        <f>IFERROR(IF(COUNTIF(Table9[MM Year],X1888),
IF(AD1888&lt;VLOOKUP(X1888,Table9[],7,0),AD1888
+VLOOKUP(X1888,Table9[],4,0),AD1888),AD1888
),"")</f>
        <v/>
      </c>
      <c r="AG1888" s="5"/>
      <c r="AH1888" s="5"/>
      <c r="AI1888" s="5"/>
      <c r="AJ1888" s="6"/>
      <c r="AK1888" s="6"/>
      <c r="AL1888" s="12" t="str">
        <f t="shared" si="297"/>
        <v/>
      </c>
      <c r="AM1888" s="5"/>
      <c r="AN1888" s="27" t="str">
        <f t="shared" si="298"/>
        <v/>
      </c>
      <c r="AO1888" s="5"/>
      <c r="AP1888" s="5"/>
      <c r="AQ1888" s="6"/>
      <c r="AR1888" s="12" t="str">
        <f t="shared" si="299"/>
        <v/>
      </c>
      <c r="AS1888" s="6"/>
      <c r="AT1888" s="5"/>
      <c r="AU1888" s="53"/>
      <c r="AV1888" s="53"/>
      <c r="AW1888" s="54"/>
      <c r="AX1888" s="15" t="str">
        <f t="shared" si="300"/>
        <v/>
      </c>
      <c r="AY1888" s="5"/>
      <c r="AZ1888" s="27" t="str">
        <f>IFERROR(VLOOKUP(AY1888,vlookup!A$2:I$331,2,FALSE),"")</f>
        <v/>
      </c>
      <c r="BA1888" s="27" t="str">
        <f>IFERROR(VLOOKUP(AY1888,vlookup!A$2:I$331,3,FALSE),"")</f>
        <v/>
      </c>
      <c r="BB1888" s="5"/>
      <c r="BC1888" s="27" t="str">
        <f>IFERROR(VLOOKUP(BB1888,vlookup!D$2:E$331,2,FALSE),"")</f>
        <v/>
      </c>
      <c r="BD1888" s="5"/>
      <c r="BE1888" s="27" t="str">
        <f t="shared" si="301"/>
        <v/>
      </c>
      <c r="BF1888" s="27" t="str">
        <f>IFERROR(VLOOKUP(BE1888,vlookup!G$2:I$331,2,FALSE),"")</f>
        <v/>
      </c>
      <c r="BG1888" s="27" t="str">
        <f>IFERROR(VLOOKUP(BE1888,vlookup!G$2:I$331,3,FALSE),"")</f>
        <v/>
      </c>
      <c r="BH1888" s="5"/>
      <c r="BI1888" s="6"/>
      <c r="BJ1888" s="6"/>
      <c r="BK1888" s="6"/>
      <c r="BL1888" s="6"/>
    </row>
    <row r="1889" spans="1:64">
      <c r="A1889" s="4"/>
      <c r="B1889" s="5"/>
      <c r="C1889" s="27" t="str">
        <f>IFERROR(VLOOKUP(B1889,vlookup!A$2:I$331,2,FALSE),"")</f>
        <v/>
      </c>
      <c r="D1889" s="27" t="str">
        <f>IFERROR(VLOOKUP(B1889,vlookup!A$2:I$331,3,FALSE),"")</f>
        <v/>
      </c>
      <c r="E1889" s="5"/>
      <c r="F1889" s="27" t="str">
        <f>IFERROR(VLOOKUP(E1889,vlookup!D$2:E$331,2,FALSE),"")</f>
        <v/>
      </c>
      <c r="G1889" s="5"/>
      <c r="H1889" s="27" t="str">
        <f t="shared" si="292"/>
        <v/>
      </c>
      <c r="I1889" s="27" t="str">
        <f>IFERROR(VLOOKUP(H1889,vlookup!G$2:I$331,2,FALSE),"")</f>
        <v/>
      </c>
      <c r="J1889" s="27" t="str">
        <f>IFERROR(VLOOKUP(H1889,vlookup!G$2:I$331,3,FALSE),"")</f>
        <v/>
      </c>
      <c r="K1889" s="5"/>
      <c r="L1889" s="6"/>
      <c r="M1889" s="6"/>
      <c r="N1889" s="6"/>
      <c r="O1889" s="6"/>
      <c r="P1889" s="6"/>
      <c r="Q1889" s="14" t="str">
        <f t="shared" si="293"/>
        <v/>
      </c>
      <c r="R1889" s="5"/>
      <c r="S1889" s="6"/>
      <c r="T1889" s="6"/>
      <c r="U1889" s="5"/>
      <c r="V1889" s="45">
        <f t="shared" si="294"/>
        <v>0</v>
      </c>
      <c r="W1889" s="45">
        <f t="shared" si="295"/>
        <v>0</v>
      </c>
      <c r="X1889" s="45" t="e">
        <f t="shared" si="296"/>
        <v>#VALUE!</v>
      </c>
      <c r="Y1889" s="45">
        <f>IFERROR(VALUE(V1889),VLOOKUP(V1889,DayReplace[],2,0))</f>
        <v>0</v>
      </c>
      <c r="Z1889" s="45">
        <f>IF(V1889=0,1,
IF(OR(AND(COUNTIF(Table12[Normal and Leap Years],X1889),AA1889=3,Y1889=30),
AND(COUNTIF(Table9[MM Year],X1889),COUNTIF(Table13[Always 29-Day Months],AA1889),Y1889=30)),Y1889
-1,Y1889))</f>
        <v>1</v>
      </c>
      <c r="AA1889" s="45">
        <f>IFERROR(VALUE(W1889),VLOOKUP(W1889,MonthReplace[],2,0))</f>
        <v>0</v>
      </c>
      <c r="AB1889" s="45" t="e">
        <f>IF(COUNTIF(Table9[MM Year],X1889),VLOOKUP(AA1889,MonthSerial[],VLOOKUP(X1889,Table9[],3,0)+2,0),DATE(X1889,AA1889,0)-AC1889)</f>
        <v>#VALUE!</v>
      </c>
      <c r="AC1889" s="45" t="e">
        <f>IF(COUNTIF(Table9[MM Year],X1889),
VLOOKUP(X1889,Table9[],5,0),
DATE(X1889,1,0))</f>
        <v>#VALUE!</v>
      </c>
      <c r="AD1889" s="46" t="e">
        <f>IF(AA1889=0,DATE(YEAR(AC1889+1),7,16),
IF(V1889=0,IF(COUNTIF(Table9[MM Year],X1889),AC1889+AB1889+Z1889+15-DAY(AC1889+AB1889+Z1889+15)+16,AC1889+AB1889+Z1889-DAY(AC1889+AB1889+Z1889)+16),
IF(COUNTIF(Table9[MM Year],X1889),
IF(AC1889+AB1889+Z1889&lt;VLOOKUP(X1889,Table9[],7,0),AC1889
+AB1889+Z1889+VLOOKUP(X1889,Table9[],4,0),AC1889+AB1889+Z1889),AC1889
+AB1889+Z1889)))</f>
        <v>#VALUE!</v>
      </c>
      <c r="AE1889" s="42"/>
      <c r="AF1889" s="15" t="str">
        <f>IFERROR(IF(COUNTIF(Table9[MM Year],X1889),
IF(AD1889&lt;VLOOKUP(X1889,Table9[],7,0),AD1889
+VLOOKUP(X1889,Table9[],4,0),AD1889),AD1889
),"")</f>
        <v/>
      </c>
      <c r="AG1889" s="5"/>
      <c r="AH1889" s="5"/>
      <c r="AI1889" s="5"/>
      <c r="AJ1889" s="6"/>
      <c r="AK1889" s="6"/>
      <c r="AL1889" s="12" t="str">
        <f t="shared" si="297"/>
        <v/>
      </c>
      <c r="AM1889" s="5"/>
      <c r="AN1889" s="27" t="str">
        <f t="shared" si="298"/>
        <v/>
      </c>
      <c r="AO1889" s="5"/>
      <c r="AP1889" s="5"/>
      <c r="AQ1889" s="6"/>
      <c r="AR1889" s="12" t="str">
        <f t="shared" si="299"/>
        <v/>
      </c>
      <c r="AS1889" s="6"/>
      <c r="AT1889" s="5"/>
      <c r="AU1889" s="53"/>
      <c r="AV1889" s="53"/>
      <c r="AW1889" s="54"/>
      <c r="AX1889" s="15" t="str">
        <f t="shared" si="300"/>
        <v/>
      </c>
      <c r="AY1889" s="5"/>
      <c r="AZ1889" s="27" t="str">
        <f>IFERROR(VLOOKUP(AY1889,vlookup!A$2:I$331,2,FALSE),"")</f>
        <v/>
      </c>
      <c r="BA1889" s="27" t="str">
        <f>IFERROR(VLOOKUP(AY1889,vlookup!A$2:I$331,3,FALSE),"")</f>
        <v/>
      </c>
      <c r="BB1889" s="5"/>
      <c r="BC1889" s="27" t="str">
        <f>IFERROR(VLOOKUP(BB1889,vlookup!D$2:E$331,2,FALSE),"")</f>
        <v/>
      </c>
      <c r="BD1889" s="5"/>
      <c r="BE1889" s="27" t="str">
        <f t="shared" si="301"/>
        <v/>
      </c>
      <c r="BF1889" s="27" t="str">
        <f>IFERROR(VLOOKUP(BE1889,vlookup!G$2:I$331,2,FALSE),"")</f>
        <v/>
      </c>
      <c r="BG1889" s="27" t="str">
        <f>IFERROR(VLOOKUP(BE1889,vlookup!G$2:I$331,3,FALSE),"")</f>
        <v/>
      </c>
      <c r="BH1889" s="5"/>
      <c r="BI1889" s="6"/>
      <c r="BJ1889" s="6"/>
      <c r="BK1889" s="6"/>
      <c r="BL1889" s="6"/>
    </row>
    <row r="1890" spans="1:64">
      <c r="A1890" s="4"/>
      <c r="B1890" s="5"/>
      <c r="C1890" s="27" t="str">
        <f>IFERROR(VLOOKUP(B1890,vlookup!A$2:I$331,2,FALSE),"")</f>
        <v/>
      </c>
      <c r="D1890" s="27" t="str">
        <f>IFERROR(VLOOKUP(B1890,vlookup!A$2:I$331,3,FALSE),"")</f>
        <v/>
      </c>
      <c r="E1890" s="5"/>
      <c r="F1890" s="27" t="str">
        <f>IFERROR(VLOOKUP(E1890,vlookup!D$2:E$331,2,FALSE),"")</f>
        <v/>
      </c>
      <c r="G1890" s="5"/>
      <c r="H1890" s="27" t="str">
        <f t="shared" si="292"/>
        <v/>
      </c>
      <c r="I1890" s="27" t="str">
        <f>IFERROR(VLOOKUP(H1890,vlookup!G$2:I$331,2,FALSE),"")</f>
        <v/>
      </c>
      <c r="J1890" s="27" t="str">
        <f>IFERROR(VLOOKUP(H1890,vlookup!G$2:I$331,3,FALSE),"")</f>
        <v/>
      </c>
      <c r="K1890" s="5"/>
      <c r="L1890" s="6"/>
      <c r="M1890" s="6"/>
      <c r="N1890" s="6"/>
      <c r="O1890" s="6"/>
      <c r="P1890" s="6"/>
      <c r="Q1890" s="14" t="str">
        <f t="shared" si="293"/>
        <v/>
      </c>
      <c r="R1890" s="5"/>
      <c r="S1890" s="6"/>
      <c r="T1890" s="6"/>
      <c r="U1890" s="5"/>
      <c r="V1890" s="45">
        <f t="shared" si="294"/>
        <v>0</v>
      </c>
      <c r="W1890" s="45">
        <f t="shared" si="295"/>
        <v>0</v>
      </c>
      <c r="X1890" s="45" t="e">
        <f t="shared" si="296"/>
        <v>#VALUE!</v>
      </c>
      <c r="Y1890" s="45">
        <f>IFERROR(VALUE(V1890),VLOOKUP(V1890,DayReplace[],2,0))</f>
        <v>0</v>
      </c>
      <c r="Z1890" s="45">
        <f>IF(V1890=0,1,
IF(OR(AND(COUNTIF(Table12[Normal and Leap Years],X1890),AA1890=3,Y1890=30),
AND(COUNTIF(Table9[MM Year],X1890),COUNTIF(Table13[Always 29-Day Months],AA1890),Y1890=30)),Y1890
-1,Y1890))</f>
        <v>1</v>
      </c>
      <c r="AA1890" s="45">
        <f>IFERROR(VALUE(W1890),VLOOKUP(W1890,MonthReplace[],2,0))</f>
        <v>0</v>
      </c>
      <c r="AB1890" s="45" t="e">
        <f>IF(COUNTIF(Table9[MM Year],X1890),VLOOKUP(AA1890,MonthSerial[],VLOOKUP(X1890,Table9[],3,0)+2,0),DATE(X1890,AA1890,0)-AC1890)</f>
        <v>#VALUE!</v>
      </c>
      <c r="AC1890" s="45" t="e">
        <f>IF(COUNTIF(Table9[MM Year],X1890),
VLOOKUP(X1890,Table9[],5,0),
DATE(X1890,1,0))</f>
        <v>#VALUE!</v>
      </c>
      <c r="AD1890" s="46" t="e">
        <f>IF(AA1890=0,DATE(YEAR(AC1890+1),7,16),
IF(V1890=0,IF(COUNTIF(Table9[MM Year],X1890),AC1890+AB1890+Z1890+15-DAY(AC1890+AB1890+Z1890+15)+16,AC1890+AB1890+Z1890-DAY(AC1890+AB1890+Z1890)+16),
IF(COUNTIF(Table9[MM Year],X1890),
IF(AC1890+AB1890+Z1890&lt;VLOOKUP(X1890,Table9[],7,0),AC1890
+AB1890+Z1890+VLOOKUP(X1890,Table9[],4,0),AC1890+AB1890+Z1890),AC1890
+AB1890+Z1890)))</f>
        <v>#VALUE!</v>
      </c>
      <c r="AE1890" s="42"/>
      <c r="AF1890" s="15" t="str">
        <f>IFERROR(IF(COUNTIF(Table9[MM Year],X1890),
IF(AD1890&lt;VLOOKUP(X1890,Table9[],7,0),AD1890
+VLOOKUP(X1890,Table9[],4,0),AD1890),AD1890
),"")</f>
        <v/>
      </c>
      <c r="AG1890" s="5"/>
      <c r="AH1890" s="5"/>
      <c r="AI1890" s="5"/>
      <c r="AJ1890" s="6"/>
      <c r="AK1890" s="6"/>
      <c r="AL1890" s="12" t="str">
        <f t="shared" si="297"/>
        <v/>
      </c>
      <c r="AM1890" s="5"/>
      <c r="AN1890" s="27" t="str">
        <f t="shared" si="298"/>
        <v/>
      </c>
      <c r="AO1890" s="5"/>
      <c r="AP1890" s="5"/>
      <c r="AQ1890" s="6"/>
      <c r="AR1890" s="12" t="str">
        <f t="shared" si="299"/>
        <v/>
      </c>
      <c r="AS1890" s="6"/>
      <c r="AT1890" s="5"/>
      <c r="AU1890" s="53"/>
      <c r="AV1890" s="53"/>
      <c r="AW1890" s="54"/>
      <c r="AX1890" s="15" t="str">
        <f t="shared" si="300"/>
        <v/>
      </c>
      <c r="AY1890" s="5"/>
      <c r="AZ1890" s="27" t="str">
        <f>IFERROR(VLOOKUP(AY1890,vlookup!A$2:I$331,2,FALSE),"")</f>
        <v/>
      </c>
      <c r="BA1890" s="27" t="str">
        <f>IFERROR(VLOOKUP(AY1890,vlookup!A$2:I$331,3,FALSE),"")</f>
        <v/>
      </c>
      <c r="BB1890" s="5"/>
      <c r="BC1890" s="27" t="str">
        <f>IFERROR(VLOOKUP(BB1890,vlookup!D$2:E$331,2,FALSE),"")</f>
        <v/>
      </c>
      <c r="BD1890" s="5"/>
      <c r="BE1890" s="27" t="str">
        <f t="shared" si="301"/>
        <v/>
      </c>
      <c r="BF1890" s="27" t="str">
        <f>IFERROR(VLOOKUP(BE1890,vlookup!G$2:I$331,2,FALSE),"")</f>
        <v/>
      </c>
      <c r="BG1890" s="27" t="str">
        <f>IFERROR(VLOOKUP(BE1890,vlookup!G$2:I$331,3,FALSE),"")</f>
        <v/>
      </c>
      <c r="BH1890" s="5"/>
      <c r="BI1890" s="6"/>
      <c r="BJ1890" s="6"/>
      <c r="BK1890" s="6"/>
      <c r="BL1890" s="6"/>
    </row>
    <row r="1891" spans="1:64">
      <c r="A1891" s="4"/>
      <c r="B1891" s="5"/>
      <c r="C1891" s="27" t="str">
        <f>IFERROR(VLOOKUP(B1891,vlookup!A$2:I$331,2,FALSE),"")</f>
        <v/>
      </c>
      <c r="D1891" s="27" t="str">
        <f>IFERROR(VLOOKUP(B1891,vlookup!A$2:I$331,3,FALSE),"")</f>
        <v/>
      </c>
      <c r="E1891" s="5"/>
      <c r="F1891" s="27" t="str">
        <f>IFERROR(VLOOKUP(E1891,vlookup!D$2:E$331,2,FALSE),"")</f>
        <v/>
      </c>
      <c r="G1891" s="5"/>
      <c r="H1891" s="27" t="str">
        <f t="shared" si="292"/>
        <v/>
      </c>
      <c r="I1891" s="27" t="str">
        <f>IFERROR(VLOOKUP(H1891,vlookup!G$2:I$331,2,FALSE),"")</f>
        <v/>
      </c>
      <c r="J1891" s="27" t="str">
        <f>IFERROR(VLOOKUP(H1891,vlookup!G$2:I$331,3,FALSE),"")</f>
        <v/>
      </c>
      <c r="K1891" s="5"/>
      <c r="L1891" s="6"/>
      <c r="M1891" s="6"/>
      <c r="N1891" s="6"/>
      <c r="O1891" s="6"/>
      <c r="P1891" s="6"/>
      <c r="Q1891" s="14" t="str">
        <f t="shared" si="293"/>
        <v/>
      </c>
      <c r="R1891" s="5"/>
      <c r="S1891" s="6"/>
      <c r="T1891" s="6"/>
      <c r="U1891" s="5"/>
      <c r="V1891" s="45">
        <f t="shared" si="294"/>
        <v>0</v>
      </c>
      <c r="W1891" s="45">
        <f t="shared" si="295"/>
        <v>0</v>
      </c>
      <c r="X1891" s="45" t="e">
        <f t="shared" si="296"/>
        <v>#VALUE!</v>
      </c>
      <c r="Y1891" s="45">
        <f>IFERROR(VALUE(V1891),VLOOKUP(V1891,DayReplace[],2,0))</f>
        <v>0</v>
      </c>
      <c r="Z1891" s="45">
        <f>IF(V1891=0,1,
IF(OR(AND(COUNTIF(Table12[Normal and Leap Years],X1891),AA1891=3,Y1891=30),
AND(COUNTIF(Table9[MM Year],X1891),COUNTIF(Table13[Always 29-Day Months],AA1891),Y1891=30)),Y1891
-1,Y1891))</f>
        <v>1</v>
      </c>
      <c r="AA1891" s="45">
        <f>IFERROR(VALUE(W1891),VLOOKUP(W1891,MonthReplace[],2,0))</f>
        <v>0</v>
      </c>
      <c r="AB1891" s="45" t="e">
        <f>IF(COUNTIF(Table9[MM Year],X1891),VLOOKUP(AA1891,MonthSerial[],VLOOKUP(X1891,Table9[],3,0)+2,0),DATE(X1891,AA1891,0)-AC1891)</f>
        <v>#VALUE!</v>
      </c>
      <c r="AC1891" s="45" t="e">
        <f>IF(COUNTIF(Table9[MM Year],X1891),
VLOOKUP(X1891,Table9[],5,0),
DATE(X1891,1,0))</f>
        <v>#VALUE!</v>
      </c>
      <c r="AD1891" s="46" t="e">
        <f>IF(AA1891=0,DATE(YEAR(AC1891+1),7,16),
IF(V1891=0,IF(COUNTIF(Table9[MM Year],X1891),AC1891+AB1891+Z1891+15-DAY(AC1891+AB1891+Z1891+15)+16,AC1891+AB1891+Z1891-DAY(AC1891+AB1891+Z1891)+16),
IF(COUNTIF(Table9[MM Year],X1891),
IF(AC1891+AB1891+Z1891&lt;VLOOKUP(X1891,Table9[],7,0),AC1891
+AB1891+Z1891+VLOOKUP(X1891,Table9[],4,0),AC1891+AB1891+Z1891),AC1891
+AB1891+Z1891)))</f>
        <v>#VALUE!</v>
      </c>
      <c r="AE1891" s="42"/>
      <c r="AF1891" s="15" t="str">
        <f>IFERROR(IF(COUNTIF(Table9[MM Year],X1891),
IF(AD1891&lt;VLOOKUP(X1891,Table9[],7,0),AD1891
+VLOOKUP(X1891,Table9[],4,0),AD1891),AD1891
),"")</f>
        <v/>
      </c>
      <c r="AG1891" s="5"/>
      <c r="AH1891" s="5"/>
      <c r="AI1891" s="5"/>
      <c r="AJ1891" s="6"/>
      <c r="AK1891" s="6"/>
      <c r="AL1891" s="12" t="str">
        <f t="shared" si="297"/>
        <v/>
      </c>
      <c r="AM1891" s="5"/>
      <c r="AN1891" s="27" t="str">
        <f t="shared" si="298"/>
        <v/>
      </c>
      <c r="AO1891" s="5"/>
      <c r="AP1891" s="5"/>
      <c r="AQ1891" s="6"/>
      <c r="AR1891" s="12" t="str">
        <f t="shared" si="299"/>
        <v/>
      </c>
      <c r="AS1891" s="6"/>
      <c r="AT1891" s="5"/>
      <c r="AU1891" s="53"/>
      <c r="AV1891" s="53"/>
      <c r="AW1891" s="54"/>
      <c r="AX1891" s="15" t="str">
        <f t="shared" si="300"/>
        <v/>
      </c>
      <c r="AY1891" s="5"/>
      <c r="AZ1891" s="27" t="str">
        <f>IFERROR(VLOOKUP(AY1891,vlookup!A$2:I$331,2,FALSE),"")</f>
        <v/>
      </c>
      <c r="BA1891" s="27" t="str">
        <f>IFERROR(VLOOKUP(AY1891,vlookup!A$2:I$331,3,FALSE),"")</f>
        <v/>
      </c>
      <c r="BB1891" s="5"/>
      <c r="BC1891" s="27" t="str">
        <f>IFERROR(VLOOKUP(BB1891,vlookup!D$2:E$331,2,FALSE),"")</f>
        <v/>
      </c>
      <c r="BD1891" s="5"/>
      <c r="BE1891" s="27" t="str">
        <f t="shared" si="301"/>
        <v/>
      </c>
      <c r="BF1891" s="27" t="str">
        <f>IFERROR(VLOOKUP(BE1891,vlookup!G$2:I$331,2,FALSE),"")</f>
        <v/>
      </c>
      <c r="BG1891" s="27" t="str">
        <f>IFERROR(VLOOKUP(BE1891,vlookup!G$2:I$331,3,FALSE),"")</f>
        <v/>
      </c>
      <c r="BH1891" s="5"/>
      <c r="BI1891" s="6"/>
      <c r="BJ1891" s="6"/>
      <c r="BK1891" s="6"/>
      <c r="BL1891" s="6"/>
    </row>
    <row r="1892" spans="1:64">
      <c r="A1892" s="4"/>
      <c r="B1892" s="5"/>
      <c r="C1892" s="27" t="str">
        <f>IFERROR(VLOOKUP(B1892,vlookup!A$2:I$331,2,FALSE),"")</f>
        <v/>
      </c>
      <c r="D1892" s="27" t="str">
        <f>IFERROR(VLOOKUP(B1892,vlookup!A$2:I$331,3,FALSE),"")</f>
        <v/>
      </c>
      <c r="E1892" s="5"/>
      <c r="F1892" s="27" t="str">
        <f>IFERROR(VLOOKUP(E1892,vlookup!D$2:E$331,2,FALSE),"")</f>
        <v/>
      </c>
      <c r="G1892" s="5"/>
      <c r="H1892" s="27" t="str">
        <f t="shared" si="292"/>
        <v/>
      </c>
      <c r="I1892" s="27" t="str">
        <f>IFERROR(VLOOKUP(H1892,vlookup!G$2:I$331,2,FALSE),"")</f>
        <v/>
      </c>
      <c r="J1892" s="27" t="str">
        <f>IFERROR(VLOOKUP(H1892,vlookup!G$2:I$331,3,FALSE),"")</f>
        <v/>
      </c>
      <c r="K1892" s="5"/>
      <c r="L1892" s="6"/>
      <c r="M1892" s="6"/>
      <c r="N1892" s="6"/>
      <c r="O1892" s="6"/>
      <c r="P1892" s="6"/>
      <c r="Q1892" s="14" t="str">
        <f t="shared" si="293"/>
        <v/>
      </c>
      <c r="R1892" s="5"/>
      <c r="S1892" s="6"/>
      <c r="T1892" s="6"/>
      <c r="U1892" s="5"/>
      <c r="V1892" s="45">
        <f t="shared" si="294"/>
        <v>0</v>
      </c>
      <c r="W1892" s="45">
        <f t="shared" si="295"/>
        <v>0</v>
      </c>
      <c r="X1892" s="45" t="e">
        <f t="shared" si="296"/>
        <v>#VALUE!</v>
      </c>
      <c r="Y1892" s="45">
        <f>IFERROR(VALUE(V1892),VLOOKUP(V1892,DayReplace[],2,0))</f>
        <v>0</v>
      </c>
      <c r="Z1892" s="45">
        <f>IF(V1892=0,1,
IF(OR(AND(COUNTIF(Table12[Normal and Leap Years],X1892),AA1892=3,Y1892=30),
AND(COUNTIF(Table9[MM Year],X1892),COUNTIF(Table13[Always 29-Day Months],AA1892),Y1892=30)),Y1892
-1,Y1892))</f>
        <v>1</v>
      </c>
      <c r="AA1892" s="45">
        <f>IFERROR(VALUE(W1892),VLOOKUP(W1892,MonthReplace[],2,0))</f>
        <v>0</v>
      </c>
      <c r="AB1892" s="45" t="e">
        <f>IF(COUNTIF(Table9[MM Year],X1892),VLOOKUP(AA1892,MonthSerial[],VLOOKUP(X1892,Table9[],3,0)+2,0),DATE(X1892,AA1892,0)-AC1892)</f>
        <v>#VALUE!</v>
      </c>
      <c r="AC1892" s="45" t="e">
        <f>IF(COUNTIF(Table9[MM Year],X1892),
VLOOKUP(X1892,Table9[],5,0),
DATE(X1892,1,0))</f>
        <v>#VALUE!</v>
      </c>
      <c r="AD1892" s="46" t="e">
        <f>IF(AA1892=0,DATE(YEAR(AC1892+1),7,16),
IF(V1892=0,IF(COUNTIF(Table9[MM Year],X1892),AC1892+AB1892+Z1892+15-DAY(AC1892+AB1892+Z1892+15)+16,AC1892+AB1892+Z1892-DAY(AC1892+AB1892+Z1892)+16),
IF(COUNTIF(Table9[MM Year],X1892),
IF(AC1892+AB1892+Z1892&lt;VLOOKUP(X1892,Table9[],7,0),AC1892
+AB1892+Z1892+VLOOKUP(X1892,Table9[],4,0),AC1892+AB1892+Z1892),AC1892
+AB1892+Z1892)))</f>
        <v>#VALUE!</v>
      </c>
      <c r="AE1892" s="42"/>
      <c r="AF1892" s="15" t="str">
        <f>IFERROR(IF(COUNTIF(Table9[MM Year],X1892),
IF(AD1892&lt;VLOOKUP(X1892,Table9[],7,0),AD1892
+VLOOKUP(X1892,Table9[],4,0),AD1892),AD1892
),"")</f>
        <v/>
      </c>
      <c r="AG1892" s="5"/>
      <c r="AH1892" s="5"/>
      <c r="AI1892" s="5"/>
      <c r="AJ1892" s="6"/>
      <c r="AK1892" s="6"/>
      <c r="AL1892" s="12" t="str">
        <f t="shared" si="297"/>
        <v/>
      </c>
      <c r="AM1892" s="5"/>
      <c r="AN1892" s="27" t="str">
        <f t="shared" si="298"/>
        <v/>
      </c>
      <c r="AO1892" s="5"/>
      <c r="AP1892" s="5"/>
      <c r="AQ1892" s="6"/>
      <c r="AR1892" s="12" t="str">
        <f t="shared" si="299"/>
        <v/>
      </c>
      <c r="AS1892" s="6"/>
      <c r="AT1892" s="5"/>
      <c r="AU1892" s="53"/>
      <c r="AV1892" s="53"/>
      <c r="AW1892" s="54"/>
      <c r="AX1892" s="15" t="str">
        <f t="shared" si="300"/>
        <v/>
      </c>
      <c r="AY1892" s="5"/>
      <c r="AZ1892" s="27" t="str">
        <f>IFERROR(VLOOKUP(AY1892,vlookup!A$2:I$331,2,FALSE),"")</f>
        <v/>
      </c>
      <c r="BA1892" s="27" t="str">
        <f>IFERROR(VLOOKUP(AY1892,vlookup!A$2:I$331,3,FALSE),"")</f>
        <v/>
      </c>
      <c r="BB1892" s="5"/>
      <c r="BC1892" s="27" t="str">
        <f>IFERROR(VLOOKUP(BB1892,vlookup!D$2:E$331,2,FALSE),"")</f>
        <v/>
      </c>
      <c r="BD1892" s="5"/>
      <c r="BE1892" s="27" t="str">
        <f t="shared" si="301"/>
        <v/>
      </c>
      <c r="BF1892" s="27" t="str">
        <f>IFERROR(VLOOKUP(BE1892,vlookup!G$2:I$331,2,FALSE),"")</f>
        <v/>
      </c>
      <c r="BG1892" s="27" t="str">
        <f>IFERROR(VLOOKUP(BE1892,vlookup!G$2:I$331,3,FALSE),"")</f>
        <v/>
      </c>
      <c r="BH1892" s="5"/>
      <c r="BI1892" s="6"/>
      <c r="BJ1892" s="6"/>
      <c r="BK1892" s="6"/>
      <c r="BL1892" s="6"/>
    </row>
    <row r="1893" spans="1:64">
      <c r="A1893" s="4"/>
      <c r="B1893" s="5"/>
      <c r="C1893" s="27" t="str">
        <f>IFERROR(VLOOKUP(B1893,vlookup!A$2:I$331,2,FALSE),"")</f>
        <v/>
      </c>
      <c r="D1893" s="27" t="str">
        <f>IFERROR(VLOOKUP(B1893,vlookup!A$2:I$331,3,FALSE),"")</f>
        <v/>
      </c>
      <c r="E1893" s="5"/>
      <c r="F1893" s="27" t="str">
        <f>IFERROR(VLOOKUP(E1893,vlookup!D$2:E$331,2,FALSE),"")</f>
        <v/>
      </c>
      <c r="G1893" s="5"/>
      <c r="H1893" s="27" t="str">
        <f t="shared" si="292"/>
        <v/>
      </c>
      <c r="I1893" s="27" t="str">
        <f>IFERROR(VLOOKUP(H1893,vlookup!G$2:I$331,2,FALSE),"")</f>
        <v/>
      </c>
      <c r="J1893" s="27" t="str">
        <f>IFERROR(VLOOKUP(H1893,vlookup!G$2:I$331,3,FALSE),"")</f>
        <v/>
      </c>
      <c r="K1893" s="5"/>
      <c r="L1893" s="6"/>
      <c r="M1893" s="6"/>
      <c r="N1893" s="6"/>
      <c r="O1893" s="6"/>
      <c r="P1893" s="6"/>
      <c r="Q1893" s="14" t="str">
        <f t="shared" si="293"/>
        <v/>
      </c>
      <c r="R1893" s="5"/>
      <c r="S1893" s="6"/>
      <c r="T1893" s="6"/>
      <c r="U1893" s="5"/>
      <c r="V1893" s="45">
        <f t="shared" si="294"/>
        <v>0</v>
      </c>
      <c r="W1893" s="45">
        <f t="shared" si="295"/>
        <v>0</v>
      </c>
      <c r="X1893" s="45" t="e">
        <f t="shared" si="296"/>
        <v>#VALUE!</v>
      </c>
      <c r="Y1893" s="45">
        <f>IFERROR(VALUE(V1893),VLOOKUP(V1893,DayReplace[],2,0))</f>
        <v>0</v>
      </c>
      <c r="Z1893" s="45">
        <f>IF(V1893=0,1,
IF(OR(AND(COUNTIF(Table12[Normal and Leap Years],X1893),AA1893=3,Y1893=30),
AND(COUNTIF(Table9[MM Year],X1893),COUNTIF(Table13[Always 29-Day Months],AA1893),Y1893=30)),Y1893
-1,Y1893))</f>
        <v>1</v>
      </c>
      <c r="AA1893" s="45">
        <f>IFERROR(VALUE(W1893),VLOOKUP(W1893,MonthReplace[],2,0))</f>
        <v>0</v>
      </c>
      <c r="AB1893" s="45" t="e">
        <f>IF(COUNTIF(Table9[MM Year],X1893),VLOOKUP(AA1893,MonthSerial[],VLOOKUP(X1893,Table9[],3,0)+2,0),DATE(X1893,AA1893,0)-AC1893)</f>
        <v>#VALUE!</v>
      </c>
      <c r="AC1893" s="45" t="e">
        <f>IF(COUNTIF(Table9[MM Year],X1893),
VLOOKUP(X1893,Table9[],5,0),
DATE(X1893,1,0))</f>
        <v>#VALUE!</v>
      </c>
      <c r="AD1893" s="46" t="e">
        <f>IF(AA1893=0,DATE(YEAR(AC1893+1),7,16),
IF(V1893=0,IF(COUNTIF(Table9[MM Year],X1893),AC1893+AB1893+Z1893+15-DAY(AC1893+AB1893+Z1893+15)+16,AC1893+AB1893+Z1893-DAY(AC1893+AB1893+Z1893)+16),
IF(COUNTIF(Table9[MM Year],X1893),
IF(AC1893+AB1893+Z1893&lt;VLOOKUP(X1893,Table9[],7,0),AC1893
+AB1893+Z1893+VLOOKUP(X1893,Table9[],4,0),AC1893+AB1893+Z1893),AC1893
+AB1893+Z1893)))</f>
        <v>#VALUE!</v>
      </c>
      <c r="AE1893" s="42"/>
      <c r="AF1893" s="15" t="str">
        <f>IFERROR(IF(COUNTIF(Table9[MM Year],X1893),
IF(AD1893&lt;VLOOKUP(X1893,Table9[],7,0),AD1893
+VLOOKUP(X1893,Table9[],4,0),AD1893),AD1893
),"")</f>
        <v/>
      </c>
      <c r="AG1893" s="5"/>
      <c r="AH1893" s="5"/>
      <c r="AI1893" s="5"/>
      <c r="AJ1893" s="6"/>
      <c r="AK1893" s="6"/>
      <c r="AL1893" s="12" t="str">
        <f t="shared" si="297"/>
        <v/>
      </c>
      <c r="AM1893" s="5"/>
      <c r="AN1893" s="27" t="str">
        <f t="shared" si="298"/>
        <v/>
      </c>
      <c r="AO1893" s="5"/>
      <c r="AP1893" s="5"/>
      <c r="AQ1893" s="6"/>
      <c r="AR1893" s="12" t="str">
        <f t="shared" si="299"/>
        <v/>
      </c>
      <c r="AS1893" s="6"/>
      <c r="AT1893" s="5"/>
      <c r="AU1893" s="53"/>
      <c r="AV1893" s="53"/>
      <c r="AW1893" s="54"/>
      <c r="AX1893" s="15" t="str">
        <f t="shared" si="300"/>
        <v/>
      </c>
      <c r="AY1893" s="5"/>
      <c r="AZ1893" s="27" t="str">
        <f>IFERROR(VLOOKUP(AY1893,vlookup!A$2:I$331,2,FALSE),"")</f>
        <v/>
      </c>
      <c r="BA1893" s="27" t="str">
        <f>IFERROR(VLOOKUP(AY1893,vlookup!A$2:I$331,3,FALSE),"")</f>
        <v/>
      </c>
      <c r="BB1893" s="5"/>
      <c r="BC1893" s="27" t="str">
        <f>IFERROR(VLOOKUP(BB1893,vlookup!D$2:E$331,2,FALSE),"")</f>
        <v/>
      </c>
      <c r="BD1893" s="5"/>
      <c r="BE1893" s="27" t="str">
        <f t="shared" si="301"/>
        <v/>
      </c>
      <c r="BF1893" s="27" t="str">
        <f>IFERROR(VLOOKUP(BE1893,vlookup!G$2:I$331,2,FALSE),"")</f>
        <v/>
      </c>
      <c r="BG1893" s="27" t="str">
        <f>IFERROR(VLOOKUP(BE1893,vlookup!G$2:I$331,3,FALSE),"")</f>
        <v/>
      </c>
      <c r="BH1893" s="5"/>
      <c r="BI1893" s="6"/>
      <c r="BJ1893" s="6"/>
      <c r="BK1893" s="6"/>
      <c r="BL1893" s="6"/>
    </row>
    <row r="1894" spans="1:64">
      <c r="A1894" s="4"/>
      <c r="B1894" s="5"/>
      <c r="C1894" s="27" t="str">
        <f>IFERROR(VLOOKUP(B1894,vlookup!A$2:I$331,2,FALSE),"")</f>
        <v/>
      </c>
      <c r="D1894" s="27" t="str">
        <f>IFERROR(VLOOKUP(B1894,vlookup!A$2:I$331,3,FALSE),"")</f>
        <v/>
      </c>
      <c r="E1894" s="5"/>
      <c r="F1894" s="27" t="str">
        <f>IFERROR(VLOOKUP(E1894,vlookup!D$2:E$331,2,FALSE),"")</f>
        <v/>
      </c>
      <c r="G1894" s="5"/>
      <c r="H1894" s="27" t="str">
        <f t="shared" si="292"/>
        <v/>
      </c>
      <c r="I1894" s="27" t="str">
        <f>IFERROR(VLOOKUP(H1894,vlookup!G$2:I$331,2,FALSE),"")</f>
        <v/>
      </c>
      <c r="J1894" s="27" t="str">
        <f>IFERROR(VLOOKUP(H1894,vlookup!G$2:I$331,3,FALSE),"")</f>
        <v/>
      </c>
      <c r="K1894" s="5"/>
      <c r="L1894" s="6"/>
      <c r="M1894" s="6"/>
      <c r="N1894" s="6"/>
      <c r="O1894" s="6"/>
      <c r="P1894" s="6"/>
      <c r="Q1894" s="14" t="str">
        <f t="shared" si="293"/>
        <v/>
      </c>
      <c r="R1894" s="5"/>
      <c r="S1894" s="6"/>
      <c r="T1894" s="6"/>
      <c r="U1894" s="5"/>
      <c r="V1894" s="45">
        <f t="shared" si="294"/>
        <v>0</v>
      </c>
      <c r="W1894" s="45">
        <f t="shared" si="295"/>
        <v>0</v>
      </c>
      <c r="X1894" s="45" t="e">
        <f t="shared" si="296"/>
        <v>#VALUE!</v>
      </c>
      <c r="Y1894" s="45">
        <f>IFERROR(VALUE(V1894),VLOOKUP(V1894,DayReplace[],2,0))</f>
        <v>0</v>
      </c>
      <c r="Z1894" s="45">
        <f>IF(V1894=0,1,
IF(OR(AND(COUNTIF(Table12[Normal and Leap Years],X1894),AA1894=3,Y1894=30),
AND(COUNTIF(Table9[MM Year],X1894),COUNTIF(Table13[Always 29-Day Months],AA1894),Y1894=30)),Y1894
-1,Y1894))</f>
        <v>1</v>
      </c>
      <c r="AA1894" s="45">
        <f>IFERROR(VALUE(W1894),VLOOKUP(W1894,MonthReplace[],2,0))</f>
        <v>0</v>
      </c>
      <c r="AB1894" s="45" t="e">
        <f>IF(COUNTIF(Table9[MM Year],X1894),VLOOKUP(AA1894,MonthSerial[],VLOOKUP(X1894,Table9[],3,0)+2,0),DATE(X1894,AA1894,0)-AC1894)</f>
        <v>#VALUE!</v>
      </c>
      <c r="AC1894" s="45" t="e">
        <f>IF(COUNTIF(Table9[MM Year],X1894),
VLOOKUP(X1894,Table9[],5,0),
DATE(X1894,1,0))</f>
        <v>#VALUE!</v>
      </c>
      <c r="AD1894" s="46" t="e">
        <f>IF(AA1894=0,DATE(YEAR(AC1894+1),7,16),
IF(V1894=0,IF(COUNTIF(Table9[MM Year],X1894),AC1894+AB1894+Z1894+15-DAY(AC1894+AB1894+Z1894+15)+16,AC1894+AB1894+Z1894-DAY(AC1894+AB1894+Z1894)+16),
IF(COUNTIF(Table9[MM Year],X1894),
IF(AC1894+AB1894+Z1894&lt;VLOOKUP(X1894,Table9[],7,0),AC1894
+AB1894+Z1894+VLOOKUP(X1894,Table9[],4,0),AC1894+AB1894+Z1894),AC1894
+AB1894+Z1894)))</f>
        <v>#VALUE!</v>
      </c>
      <c r="AE1894" s="42"/>
      <c r="AF1894" s="15" t="str">
        <f>IFERROR(IF(COUNTIF(Table9[MM Year],X1894),
IF(AD1894&lt;VLOOKUP(X1894,Table9[],7,0),AD1894
+VLOOKUP(X1894,Table9[],4,0),AD1894),AD1894
),"")</f>
        <v/>
      </c>
      <c r="AG1894" s="5"/>
      <c r="AH1894" s="5"/>
      <c r="AI1894" s="5"/>
      <c r="AJ1894" s="6"/>
      <c r="AK1894" s="6"/>
      <c r="AL1894" s="12" t="str">
        <f t="shared" si="297"/>
        <v/>
      </c>
      <c r="AM1894" s="5"/>
      <c r="AN1894" s="27" t="str">
        <f t="shared" si="298"/>
        <v/>
      </c>
      <c r="AO1894" s="5"/>
      <c r="AP1894" s="5"/>
      <c r="AQ1894" s="6"/>
      <c r="AR1894" s="12" t="str">
        <f t="shared" si="299"/>
        <v/>
      </c>
      <c r="AS1894" s="6"/>
      <c r="AT1894" s="5"/>
      <c r="AU1894" s="53"/>
      <c r="AV1894" s="53"/>
      <c r="AW1894" s="54"/>
      <c r="AX1894" s="15" t="str">
        <f t="shared" si="300"/>
        <v/>
      </c>
      <c r="AY1894" s="5"/>
      <c r="AZ1894" s="27" t="str">
        <f>IFERROR(VLOOKUP(AY1894,vlookup!A$2:I$331,2,FALSE),"")</f>
        <v/>
      </c>
      <c r="BA1894" s="27" t="str">
        <f>IFERROR(VLOOKUP(AY1894,vlookup!A$2:I$331,3,FALSE),"")</f>
        <v/>
      </c>
      <c r="BB1894" s="5"/>
      <c r="BC1894" s="27" t="str">
        <f>IFERROR(VLOOKUP(BB1894,vlookup!D$2:E$331,2,FALSE),"")</f>
        <v/>
      </c>
      <c r="BD1894" s="5"/>
      <c r="BE1894" s="27" t="str">
        <f t="shared" si="301"/>
        <v/>
      </c>
      <c r="BF1894" s="27" t="str">
        <f>IFERROR(VLOOKUP(BE1894,vlookup!G$2:I$331,2,FALSE),"")</f>
        <v/>
      </c>
      <c r="BG1894" s="27" t="str">
        <f>IFERROR(VLOOKUP(BE1894,vlookup!G$2:I$331,3,FALSE),"")</f>
        <v/>
      </c>
      <c r="BH1894" s="5"/>
      <c r="BI1894" s="6"/>
      <c r="BJ1894" s="6"/>
      <c r="BK1894" s="6"/>
      <c r="BL1894" s="6"/>
    </row>
    <row r="1895" spans="1:64">
      <c r="A1895" s="4"/>
      <c r="B1895" s="5"/>
      <c r="C1895" s="27" t="str">
        <f>IFERROR(VLOOKUP(B1895,vlookup!A$2:I$331,2,FALSE),"")</f>
        <v/>
      </c>
      <c r="D1895" s="27" t="str">
        <f>IFERROR(VLOOKUP(B1895,vlookup!A$2:I$331,3,FALSE),"")</f>
        <v/>
      </c>
      <c r="E1895" s="5"/>
      <c r="F1895" s="27" t="str">
        <f>IFERROR(VLOOKUP(E1895,vlookup!D$2:E$331,2,FALSE),"")</f>
        <v/>
      </c>
      <c r="G1895" s="5"/>
      <c r="H1895" s="27" t="str">
        <f t="shared" si="292"/>
        <v/>
      </c>
      <c r="I1895" s="27" t="str">
        <f>IFERROR(VLOOKUP(H1895,vlookup!G$2:I$331,2,FALSE),"")</f>
        <v/>
      </c>
      <c r="J1895" s="27" t="str">
        <f>IFERROR(VLOOKUP(H1895,vlookup!G$2:I$331,3,FALSE),"")</f>
        <v/>
      </c>
      <c r="K1895" s="5"/>
      <c r="L1895" s="6"/>
      <c r="M1895" s="6"/>
      <c r="N1895" s="6"/>
      <c r="O1895" s="6"/>
      <c r="P1895" s="6"/>
      <c r="Q1895" s="14" t="str">
        <f t="shared" si="293"/>
        <v/>
      </c>
      <c r="R1895" s="5"/>
      <c r="S1895" s="6"/>
      <c r="T1895" s="6"/>
      <c r="U1895" s="5"/>
      <c r="V1895" s="45">
        <f t="shared" si="294"/>
        <v>0</v>
      </c>
      <c r="W1895" s="45">
        <f t="shared" si="295"/>
        <v>0</v>
      </c>
      <c r="X1895" s="45" t="e">
        <f t="shared" si="296"/>
        <v>#VALUE!</v>
      </c>
      <c r="Y1895" s="45">
        <f>IFERROR(VALUE(V1895),VLOOKUP(V1895,DayReplace[],2,0))</f>
        <v>0</v>
      </c>
      <c r="Z1895" s="45">
        <f>IF(V1895=0,1,
IF(OR(AND(COUNTIF(Table12[Normal and Leap Years],X1895),AA1895=3,Y1895=30),
AND(COUNTIF(Table9[MM Year],X1895),COUNTIF(Table13[Always 29-Day Months],AA1895),Y1895=30)),Y1895
-1,Y1895))</f>
        <v>1</v>
      </c>
      <c r="AA1895" s="45">
        <f>IFERROR(VALUE(W1895),VLOOKUP(W1895,MonthReplace[],2,0))</f>
        <v>0</v>
      </c>
      <c r="AB1895" s="45" t="e">
        <f>IF(COUNTIF(Table9[MM Year],X1895),VLOOKUP(AA1895,MonthSerial[],VLOOKUP(X1895,Table9[],3,0)+2,0),DATE(X1895,AA1895,0)-AC1895)</f>
        <v>#VALUE!</v>
      </c>
      <c r="AC1895" s="45" t="e">
        <f>IF(COUNTIF(Table9[MM Year],X1895),
VLOOKUP(X1895,Table9[],5,0),
DATE(X1895,1,0))</f>
        <v>#VALUE!</v>
      </c>
      <c r="AD1895" s="46" t="e">
        <f>IF(AA1895=0,DATE(YEAR(AC1895+1),7,16),
IF(V1895=0,IF(COUNTIF(Table9[MM Year],X1895),AC1895+AB1895+Z1895+15-DAY(AC1895+AB1895+Z1895+15)+16,AC1895+AB1895+Z1895-DAY(AC1895+AB1895+Z1895)+16),
IF(COUNTIF(Table9[MM Year],X1895),
IF(AC1895+AB1895+Z1895&lt;VLOOKUP(X1895,Table9[],7,0),AC1895
+AB1895+Z1895+VLOOKUP(X1895,Table9[],4,0),AC1895+AB1895+Z1895),AC1895
+AB1895+Z1895)))</f>
        <v>#VALUE!</v>
      </c>
      <c r="AE1895" s="42"/>
      <c r="AF1895" s="15" t="str">
        <f>IFERROR(IF(COUNTIF(Table9[MM Year],X1895),
IF(AD1895&lt;VLOOKUP(X1895,Table9[],7,0),AD1895
+VLOOKUP(X1895,Table9[],4,0),AD1895),AD1895
),"")</f>
        <v/>
      </c>
      <c r="AG1895" s="5"/>
      <c r="AH1895" s="5"/>
      <c r="AI1895" s="5"/>
      <c r="AJ1895" s="6"/>
      <c r="AK1895" s="6"/>
      <c r="AL1895" s="12" t="str">
        <f t="shared" si="297"/>
        <v/>
      </c>
      <c r="AM1895" s="5"/>
      <c r="AN1895" s="27" t="str">
        <f t="shared" si="298"/>
        <v/>
      </c>
      <c r="AO1895" s="5"/>
      <c r="AP1895" s="5"/>
      <c r="AQ1895" s="6"/>
      <c r="AR1895" s="12" t="str">
        <f t="shared" si="299"/>
        <v/>
      </c>
      <c r="AS1895" s="6"/>
      <c r="AT1895" s="5"/>
      <c r="AU1895" s="53"/>
      <c r="AV1895" s="53"/>
      <c r="AW1895" s="54"/>
      <c r="AX1895" s="15" t="str">
        <f t="shared" si="300"/>
        <v/>
      </c>
      <c r="AY1895" s="5"/>
      <c r="AZ1895" s="27" t="str">
        <f>IFERROR(VLOOKUP(AY1895,vlookup!A$2:I$331,2,FALSE),"")</f>
        <v/>
      </c>
      <c r="BA1895" s="27" t="str">
        <f>IFERROR(VLOOKUP(AY1895,vlookup!A$2:I$331,3,FALSE),"")</f>
        <v/>
      </c>
      <c r="BB1895" s="5"/>
      <c r="BC1895" s="27" t="str">
        <f>IFERROR(VLOOKUP(BB1895,vlookup!D$2:E$331,2,FALSE),"")</f>
        <v/>
      </c>
      <c r="BD1895" s="5"/>
      <c r="BE1895" s="27" t="str">
        <f t="shared" si="301"/>
        <v/>
      </c>
      <c r="BF1895" s="27" t="str">
        <f>IFERROR(VLOOKUP(BE1895,vlookup!G$2:I$331,2,FALSE),"")</f>
        <v/>
      </c>
      <c r="BG1895" s="27" t="str">
        <f>IFERROR(VLOOKUP(BE1895,vlookup!G$2:I$331,3,FALSE),"")</f>
        <v/>
      </c>
      <c r="BH1895" s="5"/>
      <c r="BI1895" s="6"/>
      <c r="BJ1895" s="6"/>
      <c r="BK1895" s="6"/>
      <c r="BL1895" s="6"/>
    </row>
    <row r="1896" spans="1:64">
      <c r="A1896" s="4"/>
      <c r="B1896" s="5"/>
      <c r="C1896" s="27" t="str">
        <f>IFERROR(VLOOKUP(B1896,vlookup!A$2:I$331,2,FALSE),"")</f>
        <v/>
      </c>
      <c r="D1896" s="27" t="str">
        <f>IFERROR(VLOOKUP(B1896,vlookup!A$2:I$331,3,FALSE),"")</f>
        <v/>
      </c>
      <c r="E1896" s="5"/>
      <c r="F1896" s="27" t="str">
        <f>IFERROR(VLOOKUP(E1896,vlookup!D$2:E$331,2,FALSE),"")</f>
        <v/>
      </c>
      <c r="G1896" s="5"/>
      <c r="H1896" s="27" t="str">
        <f t="shared" si="292"/>
        <v/>
      </c>
      <c r="I1896" s="27" t="str">
        <f>IFERROR(VLOOKUP(H1896,vlookup!G$2:I$331,2,FALSE),"")</f>
        <v/>
      </c>
      <c r="J1896" s="27" t="str">
        <f>IFERROR(VLOOKUP(H1896,vlookup!G$2:I$331,3,FALSE),"")</f>
        <v/>
      </c>
      <c r="K1896" s="5"/>
      <c r="L1896" s="6"/>
      <c r="M1896" s="6"/>
      <c r="N1896" s="6"/>
      <c r="O1896" s="6"/>
      <c r="P1896" s="6"/>
      <c r="Q1896" s="14" t="str">
        <f t="shared" si="293"/>
        <v/>
      </c>
      <c r="R1896" s="5"/>
      <c r="S1896" s="6"/>
      <c r="T1896" s="6"/>
      <c r="U1896" s="5"/>
      <c r="V1896" s="45">
        <f t="shared" si="294"/>
        <v>0</v>
      </c>
      <c r="W1896" s="45">
        <f t="shared" si="295"/>
        <v>0</v>
      </c>
      <c r="X1896" s="45" t="e">
        <f t="shared" si="296"/>
        <v>#VALUE!</v>
      </c>
      <c r="Y1896" s="45">
        <f>IFERROR(VALUE(V1896),VLOOKUP(V1896,DayReplace[],2,0))</f>
        <v>0</v>
      </c>
      <c r="Z1896" s="45">
        <f>IF(V1896=0,1,
IF(OR(AND(COUNTIF(Table12[Normal and Leap Years],X1896),AA1896=3,Y1896=30),
AND(COUNTIF(Table9[MM Year],X1896),COUNTIF(Table13[Always 29-Day Months],AA1896),Y1896=30)),Y1896
-1,Y1896))</f>
        <v>1</v>
      </c>
      <c r="AA1896" s="45">
        <f>IFERROR(VALUE(W1896),VLOOKUP(W1896,MonthReplace[],2,0))</f>
        <v>0</v>
      </c>
      <c r="AB1896" s="45" t="e">
        <f>IF(COUNTIF(Table9[MM Year],X1896),VLOOKUP(AA1896,MonthSerial[],VLOOKUP(X1896,Table9[],3,0)+2,0),DATE(X1896,AA1896,0)-AC1896)</f>
        <v>#VALUE!</v>
      </c>
      <c r="AC1896" s="45" t="e">
        <f>IF(COUNTIF(Table9[MM Year],X1896),
VLOOKUP(X1896,Table9[],5,0),
DATE(X1896,1,0))</f>
        <v>#VALUE!</v>
      </c>
      <c r="AD1896" s="46" t="e">
        <f>IF(AA1896=0,DATE(YEAR(AC1896+1),7,16),
IF(V1896=0,IF(COUNTIF(Table9[MM Year],X1896),AC1896+AB1896+Z1896+15-DAY(AC1896+AB1896+Z1896+15)+16,AC1896+AB1896+Z1896-DAY(AC1896+AB1896+Z1896)+16),
IF(COUNTIF(Table9[MM Year],X1896),
IF(AC1896+AB1896+Z1896&lt;VLOOKUP(X1896,Table9[],7,0),AC1896
+AB1896+Z1896+VLOOKUP(X1896,Table9[],4,0),AC1896+AB1896+Z1896),AC1896
+AB1896+Z1896)))</f>
        <v>#VALUE!</v>
      </c>
      <c r="AE1896" s="42"/>
      <c r="AF1896" s="15" t="str">
        <f>IFERROR(IF(COUNTIF(Table9[MM Year],X1896),
IF(AD1896&lt;VLOOKUP(X1896,Table9[],7,0),AD1896
+VLOOKUP(X1896,Table9[],4,0),AD1896),AD1896
),"")</f>
        <v/>
      </c>
      <c r="AG1896" s="5"/>
      <c r="AH1896" s="5"/>
      <c r="AI1896" s="5"/>
      <c r="AJ1896" s="6"/>
      <c r="AK1896" s="6"/>
      <c r="AL1896" s="12" t="str">
        <f t="shared" si="297"/>
        <v/>
      </c>
      <c r="AM1896" s="5"/>
      <c r="AN1896" s="27" t="str">
        <f t="shared" si="298"/>
        <v/>
      </c>
      <c r="AO1896" s="5"/>
      <c r="AP1896" s="5"/>
      <c r="AQ1896" s="6"/>
      <c r="AR1896" s="12" t="str">
        <f t="shared" si="299"/>
        <v/>
      </c>
      <c r="AS1896" s="6"/>
      <c r="AT1896" s="5"/>
      <c r="AU1896" s="53"/>
      <c r="AV1896" s="53"/>
      <c r="AW1896" s="54"/>
      <c r="AX1896" s="15" t="str">
        <f t="shared" si="300"/>
        <v/>
      </c>
      <c r="AY1896" s="5"/>
      <c r="AZ1896" s="27" t="str">
        <f>IFERROR(VLOOKUP(AY1896,vlookup!A$2:I$331,2,FALSE),"")</f>
        <v/>
      </c>
      <c r="BA1896" s="27" t="str">
        <f>IFERROR(VLOOKUP(AY1896,vlookup!A$2:I$331,3,FALSE),"")</f>
        <v/>
      </c>
      <c r="BB1896" s="5"/>
      <c r="BC1896" s="27" t="str">
        <f>IFERROR(VLOOKUP(BB1896,vlookup!D$2:E$331,2,FALSE),"")</f>
        <v/>
      </c>
      <c r="BD1896" s="5"/>
      <c r="BE1896" s="27" t="str">
        <f t="shared" si="301"/>
        <v/>
      </c>
      <c r="BF1896" s="27" t="str">
        <f>IFERROR(VLOOKUP(BE1896,vlookup!G$2:I$331,2,FALSE),"")</f>
        <v/>
      </c>
      <c r="BG1896" s="27" t="str">
        <f>IFERROR(VLOOKUP(BE1896,vlookup!G$2:I$331,3,FALSE),"")</f>
        <v/>
      </c>
      <c r="BH1896" s="5"/>
      <c r="BI1896" s="6"/>
      <c r="BJ1896" s="6"/>
      <c r="BK1896" s="6"/>
      <c r="BL1896" s="6"/>
    </row>
    <row r="1897" spans="1:64">
      <c r="A1897" s="4"/>
      <c r="B1897" s="5"/>
      <c r="C1897" s="27" t="str">
        <f>IFERROR(VLOOKUP(B1897,vlookup!A$2:I$331,2,FALSE),"")</f>
        <v/>
      </c>
      <c r="D1897" s="27" t="str">
        <f>IFERROR(VLOOKUP(B1897,vlookup!A$2:I$331,3,FALSE),"")</f>
        <v/>
      </c>
      <c r="E1897" s="5"/>
      <c r="F1897" s="27" t="str">
        <f>IFERROR(VLOOKUP(E1897,vlookup!D$2:E$331,2,FALSE),"")</f>
        <v/>
      </c>
      <c r="G1897" s="5"/>
      <c r="H1897" s="27" t="str">
        <f t="shared" si="292"/>
        <v/>
      </c>
      <c r="I1897" s="27" t="str">
        <f>IFERROR(VLOOKUP(H1897,vlookup!G$2:I$331,2,FALSE),"")</f>
        <v/>
      </c>
      <c r="J1897" s="27" t="str">
        <f>IFERROR(VLOOKUP(H1897,vlookup!G$2:I$331,3,FALSE),"")</f>
        <v/>
      </c>
      <c r="K1897" s="5"/>
      <c r="L1897" s="6"/>
      <c r="M1897" s="6"/>
      <c r="N1897" s="6"/>
      <c r="O1897" s="6"/>
      <c r="P1897" s="6"/>
      <c r="Q1897" s="14" t="str">
        <f t="shared" si="293"/>
        <v/>
      </c>
      <c r="R1897" s="5"/>
      <c r="S1897" s="6"/>
      <c r="T1897" s="6"/>
      <c r="U1897" s="5"/>
      <c r="V1897" s="45">
        <f t="shared" si="294"/>
        <v>0</v>
      </c>
      <c r="W1897" s="45">
        <f t="shared" si="295"/>
        <v>0</v>
      </c>
      <c r="X1897" s="45" t="e">
        <f t="shared" si="296"/>
        <v>#VALUE!</v>
      </c>
      <c r="Y1897" s="45">
        <f>IFERROR(VALUE(V1897),VLOOKUP(V1897,DayReplace[],2,0))</f>
        <v>0</v>
      </c>
      <c r="Z1897" s="45">
        <f>IF(V1897=0,1,
IF(OR(AND(COUNTIF(Table12[Normal and Leap Years],X1897),AA1897=3,Y1897=30),
AND(COUNTIF(Table9[MM Year],X1897),COUNTIF(Table13[Always 29-Day Months],AA1897),Y1897=30)),Y1897
-1,Y1897))</f>
        <v>1</v>
      </c>
      <c r="AA1897" s="45">
        <f>IFERROR(VALUE(W1897),VLOOKUP(W1897,MonthReplace[],2,0))</f>
        <v>0</v>
      </c>
      <c r="AB1897" s="45" t="e">
        <f>IF(COUNTIF(Table9[MM Year],X1897),VLOOKUP(AA1897,MonthSerial[],VLOOKUP(X1897,Table9[],3,0)+2,0),DATE(X1897,AA1897,0)-AC1897)</f>
        <v>#VALUE!</v>
      </c>
      <c r="AC1897" s="45" t="e">
        <f>IF(COUNTIF(Table9[MM Year],X1897),
VLOOKUP(X1897,Table9[],5,0),
DATE(X1897,1,0))</f>
        <v>#VALUE!</v>
      </c>
      <c r="AD1897" s="46" t="e">
        <f>IF(AA1897=0,DATE(YEAR(AC1897+1),7,16),
IF(V1897=0,IF(COUNTIF(Table9[MM Year],X1897),AC1897+AB1897+Z1897+15-DAY(AC1897+AB1897+Z1897+15)+16,AC1897+AB1897+Z1897-DAY(AC1897+AB1897+Z1897)+16),
IF(COUNTIF(Table9[MM Year],X1897),
IF(AC1897+AB1897+Z1897&lt;VLOOKUP(X1897,Table9[],7,0),AC1897
+AB1897+Z1897+VLOOKUP(X1897,Table9[],4,0),AC1897+AB1897+Z1897),AC1897
+AB1897+Z1897)))</f>
        <v>#VALUE!</v>
      </c>
      <c r="AE1897" s="42"/>
      <c r="AF1897" s="15" t="str">
        <f>IFERROR(IF(COUNTIF(Table9[MM Year],X1897),
IF(AD1897&lt;VLOOKUP(X1897,Table9[],7,0),AD1897
+VLOOKUP(X1897,Table9[],4,0),AD1897),AD1897
),"")</f>
        <v/>
      </c>
      <c r="AG1897" s="5"/>
      <c r="AH1897" s="5"/>
      <c r="AI1897" s="5"/>
      <c r="AJ1897" s="6"/>
      <c r="AK1897" s="6"/>
      <c r="AL1897" s="12" t="str">
        <f t="shared" si="297"/>
        <v/>
      </c>
      <c r="AM1897" s="5"/>
      <c r="AN1897" s="27" t="str">
        <f t="shared" si="298"/>
        <v/>
      </c>
      <c r="AO1897" s="5"/>
      <c r="AP1897" s="5"/>
      <c r="AQ1897" s="6"/>
      <c r="AR1897" s="12" t="str">
        <f t="shared" si="299"/>
        <v/>
      </c>
      <c r="AS1897" s="6"/>
      <c r="AT1897" s="5"/>
      <c r="AU1897" s="53"/>
      <c r="AV1897" s="53"/>
      <c r="AW1897" s="54"/>
      <c r="AX1897" s="15" t="str">
        <f t="shared" si="300"/>
        <v/>
      </c>
      <c r="AY1897" s="5"/>
      <c r="AZ1897" s="27" t="str">
        <f>IFERROR(VLOOKUP(AY1897,vlookup!A$2:I$331,2,FALSE),"")</f>
        <v/>
      </c>
      <c r="BA1897" s="27" t="str">
        <f>IFERROR(VLOOKUP(AY1897,vlookup!A$2:I$331,3,FALSE),"")</f>
        <v/>
      </c>
      <c r="BB1897" s="5"/>
      <c r="BC1897" s="27" t="str">
        <f>IFERROR(VLOOKUP(BB1897,vlookup!D$2:E$331,2,FALSE),"")</f>
        <v/>
      </c>
      <c r="BD1897" s="5"/>
      <c r="BE1897" s="27" t="str">
        <f t="shared" si="301"/>
        <v/>
      </c>
      <c r="BF1897" s="27" t="str">
        <f>IFERROR(VLOOKUP(BE1897,vlookup!G$2:I$331,2,FALSE),"")</f>
        <v/>
      </c>
      <c r="BG1897" s="27" t="str">
        <f>IFERROR(VLOOKUP(BE1897,vlookup!G$2:I$331,3,FALSE),"")</f>
        <v/>
      </c>
      <c r="BH1897" s="5"/>
      <c r="BI1897" s="6"/>
      <c r="BJ1897" s="6"/>
      <c r="BK1897" s="6"/>
      <c r="BL1897" s="6"/>
    </row>
    <row r="1898" spans="1:64">
      <c r="A1898" s="4"/>
      <c r="B1898" s="5"/>
      <c r="C1898" s="27" t="str">
        <f>IFERROR(VLOOKUP(B1898,vlookup!A$2:I$331,2,FALSE),"")</f>
        <v/>
      </c>
      <c r="D1898" s="27" t="str">
        <f>IFERROR(VLOOKUP(B1898,vlookup!A$2:I$331,3,FALSE),"")</f>
        <v/>
      </c>
      <c r="E1898" s="5"/>
      <c r="F1898" s="27" t="str">
        <f>IFERROR(VLOOKUP(E1898,vlookup!D$2:E$331,2,FALSE),"")</f>
        <v/>
      </c>
      <c r="G1898" s="5"/>
      <c r="H1898" s="27" t="str">
        <f t="shared" si="292"/>
        <v/>
      </c>
      <c r="I1898" s="27" t="str">
        <f>IFERROR(VLOOKUP(H1898,vlookup!G$2:I$331,2,FALSE),"")</f>
        <v/>
      </c>
      <c r="J1898" s="27" t="str">
        <f>IFERROR(VLOOKUP(H1898,vlookup!G$2:I$331,3,FALSE),"")</f>
        <v/>
      </c>
      <c r="K1898" s="5"/>
      <c r="L1898" s="6"/>
      <c r="M1898" s="6"/>
      <c r="N1898" s="6"/>
      <c r="O1898" s="6"/>
      <c r="P1898" s="6"/>
      <c r="Q1898" s="14" t="str">
        <f t="shared" si="293"/>
        <v/>
      </c>
      <c r="R1898" s="5"/>
      <c r="S1898" s="6"/>
      <c r="T1898" s="6"/>
      <c r="U1898" s="5"/>
      <c r="V1898" s="45">
        <f t="shared" si="294"/>
        <v>0</v>
      </c>
      <c r="W1898" s="45">
        <f t="shared" si="295"/>
        <v>0</v>
      </c>
      <c r="X1898" s="45" t="e">
        <f t="shared" si="296"/>
        <v>#VALUE!</v>
      </c>
      <c r="Y1898" s="45">
        <f>IFERROR(VALUE(V1898),VLOOKUP(V1898,DayReplace[],2,0))</f>
        <v>0</v>
      </c>
      <c r="Z1898" s="45">
        <f>IF(V1898=0,1,
IF(OR(AND(COUNTIF(Table12[Normal and Leap Years],X1898),AA1898=3,Y1898=30),
AND(COUNTIF(Table9[MM Year],X1898),COUNTIF(Table13[Always 29-Day Months],AA1898),Y1898=30)),Y1898
-1,Y1898))</f>
        <v>1</v>
      </c>
      <c r="AA1898" s="45">
        <f>IFERROR(VALUE(W1898),VLOOKUP(W1898,MonthReplace[],2,0))</f>
        <v>0</v>
      </c>
      <c r="AB1898" s="45" t="e">
        <f>IF(COUNTIF(Table9[MM Year],X1898),VLOOKUP(AA1898,MonthSerial[],VLOOKUP(X1898,Table9[],3,0)+2,0),DATE(X1898,AA1898,0)-AC1898)</f>
        <v>#VALUE!</v>
      </c>
      <c r="AC1898" s="45" t="e">
        <f>IF(COUNTIF(Table9[MM Year],X1898),
VLOOKUP(X1898,Table9[],5,0),
DATE(X1898,1,0))</f>
        <v>#VALUE!</v>
      </c>
      <c r="AD1898" s="46" t="e">
        <f>IF(AA1898=0,DATE(YEAR(AC1898+1),7,16),
IF(V1898=0,IF(COUNTIF(Table9[MM Year],X1898),AC1898+AB1898+Z1898+15-DAY(AC1898+AB1898+Z1898+15)+16,AC1898+AB1898+Z1898-DAY(AC1898+AB1898+Z1898)+16),
IF(COUNTIF(Table9[MM Year],X1898),
IF(AC1898+AB1898+Z1898&lt;VLOOKUP(X1898,Table9[],7,0),AC1898
+AB1898+Z1898+VLOOKUP(X1898,Table9[],4,0),AC1898+AB1898+Z1898),AC1898
+AB1898+Z1898)))</f>
        <v>#VALUE!</v>
      </c>
      <c r="AE1898" s="42"/>
      <c r="AF1898" s="15" t="str">
        <f>IFERROR(IF(COUNTIF(Table9[MM Year],X1898),
IF(AD1898&lt;VLOOKUP(X1898,Table9[],7,0),AD1898
+VLOOKUP(X1898,Table9[],4,0),AD1898),AD1898
),"")</f>
        <v/>
      </c>
      <c r="AG1898" s="5"/>
      <c r="AH1898" s="5"/>
      <c r="AI1898" s="5"/>
      <c r="AJ1898" s="6"/>
      <c r="AK1898" s="6"/>
      <c r="AL1898" s="12" t="str">
        <f t="shared" si="297"/>
        <v/>
      </c>
      <c r="AM1898" s="5"/>
      <c r="AN1898" s="27" t="str">
        <f t="shared" si="298"/>
        <v/>
      </c>
      <c r="AO1898" s="5"/>
      <c r="AP1898" s="5"/>
      <c r="AQ1898" s="6"/>
      <c r="AR1898" s="12" t="str">
        <f t="shared" si="299"/>
        <v/>
      </c>
      <c r="AS1898" s="6"/>
      <c r="AT1898" s="5"/>
      <c r="AU1898" s="53"/>
      <c r="AV1898" s="53"/>
      <c r="AW1898" s="54"/>
      <c r="AX1898" s="15" t="str">
        <f t="shared" si="300"/>
        <v/>
      </c>
      <c r="AY1898" s="5"/>
      <c r="AZ1898" s="27" t="str">
        <f>IFERROR(VLOOKUP(AY1898,vlookup!A$2:I$331,2,FALSE),"")</f>
        <v/>
      </c>
      <c r="BA1898" s="27" t="str">
        <f>IFERROR(VLOOKUP(AY1898,vlookup!A$2:I$331,3,FALSE),"")</f>
        <v/>
      </c>
      <c r="BB1898" s="5"/>
      <c r="BC1898" s="27" t="str">
        <f>IFERROR(VLOOKUP(BB1898,vlookup!D$2:E$331,2,FALSE),"")</f>
        <v/>
      </c>
      <c r="BD1898" s="5"/>
      <c r="BE1898" s="27" t="str">
        <f t="shared" si="301"/>
        <v/>
      </c>
      <c r="BF1898" s="27" t="str">
        <f>IFERROR(VLOOKUP(BE1898,vlookup!G$2:I$331,2,FALSE),"")</f>
        <v/>
      </c>
      <c r="BG1898" s="27" t="str">
        <f>IFERROR(VLOOKUP(BE1898,vlookup!G$2:I$331,3,FALSE),"")</f>
        <v/>
      </c>
      <c r="BH1898" s="5"/>
      <c r="BI1898" s="6"/>
      <c r="BJ1898" s="6"/>
      <c r="BK1898" s="6"/>
      <c r="BL1898" s="6"/>
    </row>
    <row r="1899" spans="1:64">
      <c r="A1899" s="4"/>
      <c r="B1899" s="5"/>
      <c r="C1899" s="27" t="str">
        <f>IFERROR(VLOOKUP(B1899,vlookup!A$2:I$331,2,FALSE),"")</f>
        <v/>
      </c>
      <c r="D1899" s="27" t="str">
        <f>IFERROR(VLOOKUP(B1899,vlookup!A$2:I$331,3,FALSE),"")</f>
        <v/>
      </c>
      <c r="E1899" s="5"/>
      <c r="F1899" s="27" t="str">
        <f>IFERROR(VLOOKUP(E1899,vlookup!D$2:E$331,2,FALSE),"")</f>
        <v/>
      </c>
      <c r="G1899" s="5"/>
      <c r="H1899" s="27" t="str">
        <f t="shared" si="292"/>
        <v/>
      </c>
      <c r="I1899" s="27" t="str">
        <f>IFERROR(VLOOKUP(H1899,vlookup!G$2:I$331,2,FALSE),"")</f>
        <v/>
      </c>
      <c r="J1899" s="27" t="str">
        <f>IFERROR(VLOOKUP(H1899,vlookup!G$2:I$331,3,FALSE),"")</f>
        <v/>
      </c>
      <c r="K1899" s="5"/>
      <c r="L1899" s="6"/>
      <c r="M1899" s="6"/>
      <c r="N1899" s="6"/>
      <c r="O1899" s="6"/>
      <c r="P1899" s="6"/>
      <c r="Q1899" s="14" t="str">
        <f t="shared" si="293"/>
        <v/>
      </c>
      <c r="R1899" s="5"/>
      <c r="S1899" s="6"/>
      <c r="T1899" s="6"/>
      <c r="U1899" s="5"/>
      <c r="V1899" s="45">
        <f t="shared" si="294"/>
        <v>0</v>
      </c>
      <c r="W1899" s="45">
        <f t="shared" si="295"/>
        <v>0</v>
      </c>
      <c r="X1899" s="45" t="e">
        <f t="shared" si="296"/>
        <v>#VALUE!</v>
      </c>
      <c r="Y1899" s="45">
        <f>IFERROR(VALUE(V1899),VLOOKUP(V1899,DayReplace[],2,0))</f>
        <v>0</v>
      </c>
      <c r="Z1899" s="45">
        <f>IF(V1899=0,1,
IF(OR(AND(COUNTIF(Table12[Normal and Leap Years],X1899),AA1899=3,Y1899=30),
AND(COUNTIF(Table9[MM Year],X1899),COUNTIF(Table13[Always 29-Day Months],AA1899),Y1899=30)),Y1899
-1,Y1899))</f>
        <v>1</v>
      </c>
      <c r="AA1899" s="45">
        <f>IFERROR(VALUE(W1899),VLOOKUP(W1899,MonthReplace[],2,0))</f>
        <v>0</v>
      </c>
      <c r="AB1899" s="45" t="e">
        <f>IF(COUNTIF(Table9[MM Year],X1899),VLOOKUP(AA1899,MonthSerial[],VLOOKUP(X1899,Table9[],3,0)+2,0),DATE(X1899,AA1899,0)-AC1899)</f>
        <v>#VALUE!</v>
      </c>
      <c r="AC1899" s="45" t="e">
        <f>IF(COUNTIF(Table9[MM Year],X1899),
VLOOKUP(X1899,Table9[],5,0),
DATE(X1899,1,0))</f>
        <v>#VALUE!</v>
      </c>
      <c r="AD1899" s="46" t="e">
        <f>IF(AA1899=0,DATE(YEAR(AC1899+1),7,16),
IF(V1899=0,IF(COUNTIF(Table9[MM Year],X1899),AC1899+AB1899+Z1899+15-DAY(AC1899+AB1899+Z1899+15)+16,AC1899+AB1899+Z1899-DAY(AC1899+AB1899+Z1899)+16),
IF(COUNTIF(Table9[MM Year],X1899),
IF(AC1899+AB1899+Z1899&lt;VLOOKUP(X1899,Table9[],7,0),AC1899
+AB1899+Z1899+VLOOKUP(X1899,Table9[],4,0),AC1899+AB1899+Z1899),AC1899
+AB1899+Z1899)))</f>
        <v>#VALUE!</v>
      </c>
      <c r="AE1899" s="42"/>
      <c r="AF1899" s="15" t="str">
        <f>IFERROR(IF(COUNTIF(Table9[MM Year],X1899),
IF(AD1899&lt;VLOOKUP(X1899,Table9[],7,0),AD1899
+VLOOKUP(X1899,Table9[],4,0),AD1899),AD1899
),"")</f>
        <v/>
      </c>
      <c r="AG1899" s="5"/>
      <c r="AH1899" s="5"/>
      <c r="AI1899" s="5"/>
      <c r="AJ1899" s="6"/>
      <c r="AK1899" s="6"/>
      <c r="AL1899" s="12" t="str">
        <f t="shared" si="297"/>
        <v/>
      </c>
      <c r="AM1899" s="5"/>
      <c r="AN1899" s="27" t="str">
        <f t="shared" si="298"/>
        <v/>
      </c>
      <c r="AO1899" s="5"/>
      <c r="AP1899" s="5"/>
      <c r="AQ1899" s="6"/>
      <c r="AR1899" s="12" t="str">
        <f t="shared" si="299"/>
        <v/>
      </c>
      <c r="AS1899" s="6"/>
      <c r="AT1899" s="5"/>
      <c r="AU1899" s="53"/>
      <c r="AV1899" s="53"/>
      <c r="AW1899" s="54"/>
      <c r="AX1899" s="15" t="str">
        <f t="shared" si="300"/>
        <v/>
      </c>
      <c r="AY1899" s="5"/>
      <c r="AZ1899" s="27" t="str">
        <f>IFERROR(VLOOKUP(AY1899,vlookup!A$2:I$331,2,FALSE),"")</f>
        <v/>
      </c>
      <c r="BA1899" s="27" t="str">
        <f>IFERROR(VLOOKUP(AY1899,vlookup!A$2:I$331,3,FALSE),"")</f>
        <v/>
      </c>
      <c r="BB1899" s="5"/>
      <c r="BC1899" s="27" t="str">
        <f>IFERROR(VLOOKUP(BB1899,vlookup!D$2:E$331,2,FALSE),"")</f>
        <v/>
      </c>
      <c r="BD1899" s="5"/>
      <c r="BE1899" s="27" t="str">
        <f t="shared" si="301"/>
        <v/>
      </c>
      <c r="BF1899" s="27" t="str">
        <f>IFERROR(VLOOKUP(BE1899,vlookup!G$2:I$331,2,FALSE),"")</f>
        <v/>
      </c>
      <c r="BG1899" s="27" t="str">
        <f>IFERROR(VLOOKUP(BE1899,vlookup!G$2:I$331,3,FALSE),"")</f>
        <v/>
      </c>
      <c r="BH1899" s="5"/>
      <c r="BI1899" s="6"/>
      <c r="BJ1899" s="6"/>
      <c r="BK1899" s="6"/>
      <c r="BL1899" s="6"/>
    </row>
    <row r="1900" spans="1:64">
      <c r="A1900" s="4"/>
      <c r="B1900" s="5"/>
      <c r="C1900" s="27" t="str">
        <f>IFERROR(VLOOKUP(B1900,vlookup!A$2:I$331,2,FALSE),"")</f>
        <v/>
      </c>
      <c r="D1900" s="27" t="str">
        <f>IFERROR(VLOOKUP(B1900,vlookup!A$2:I$331,3,FALSE),"")</f>
        <v/>
      </c>
      <c r="E1900" s="5"/>
      <c r="F1900" s="27" t="str">
        <f>IFERROR(VLOOKUP(E1900,vlookup!D$2:E$331,2,FALSE),"")</f>
        <v/>
      </c>
      <c r="G1900" s="5"/>
      <c r="H1900" s="27" t="str">
        <f t="shared" si="292"/>
        <v/>
      </c>
      <c r="I1900" s="27" t="str">
        <f>IFERROR(VLOOKUP(H1900,vlookup!G$2:I$331,2,FALSE),"")</f>
        <v/>
      </c>
      <c r="J1900" s="27" t="str">
        <f>IFERROR(VLOOKUP(H1900,vlookup!G$2:I$331,3,FALSE),"")</f>
        <v/>
      </c>
      <c r="K1900" s="5"/>
      <c r="L1900" s="6"/>
      <c r="M1900" s="6"/>
      <c r="N1900" s="6"/>
      <c r="O1900" s="6"/>
      <c r="P1900" s="6"/>
      <c r="Q1900" s="14" t="str">
        <f t="shared" si="293"/>
        <v/>
      </c>
      <c r="R1900" s="5"/>
      <c r="S1900" s="6"/>
      <c r="T1900" s="6"/>
      <c r="U1900" s="5"/>
      <c r="V1900" s="45">
        <f t="shared" si="294"/>
        <v>0</v>
      </c>
      <c r="W1900" s="45">
        <f t="shared" si="295"/>
        <v>0</v>
      </c>
      <c r="X1900" s="45" t="e">
        <f t="shared" si="296"/>
        <v>#VALUE!</v>
      </c>
      <c r="Y1900" s="45">
        <f>IFERROR(VALUE(V1900),VLOOKUP(V1900,DayReplace[],2,0))</f>
        <v>0</v>
      </c>
      <c r="Z1900" s="45">
        <f>IF(V1900=0,1,
IF(OR(AND(COUNTIF(Table12[Normal and Leap Years],X1900),AA1900=3,Y1900=30),
AND(COUNTIF(Table9[MM Year],X1900),COUNTIF(Table13[Always 29-Day Months],AA1900),Y1900=30)),Y1900
-1,Y1900))</f>
        <v>1</v>
      </c>
      <c r="AA1900" s="45">
        <f>IFERROR(VALUE(W1900),VLOOKUP(W1900,MonthReplace[],2,0))</f>
        <v>0</v>
      </c>
      <c r="AB1900" s="45" t="e">
        <f>IF(COUNTIF(Table9[MM Year],X1900),VLOOKUP(AA1900,MonthSerial[],VLOOKUP(X1900,Table9[],3,0)+2,0),DATE(X1900,AA1900,0)-AC1900)</f>
        <v>#VALUE!</v>
      </c>
      <c r="AC1900" s="45" t="e">
        <f>IF(COUNTIF(Table9[MM Year],X1900),
VLOOKUP(X1900,Table9[],5,0),
DATE(X1900,1,0))</f>
        <v>#VALUE!</v>
      </c>
      <c r="AD1900" s="46" t="e">
        <f>IF(AA1900=0,DATE(YEAR(AC1900+1),7,16),
IF(V1900=0,IF(COUNTIF(Table9[MM Year],X1900),AC1900+AB1900+Z1900+15-DAY(AC1900+AB1900+Z1900+15)+16,AC1900+AB1900+Z1900-DAY(AC1900+AB1900+Z1900)+16),
IF(COUNTIF(Table9[MM Year],X1900),
IF(AC1900+AB1900+Z1900&lt;VLOOKUP(X1900,Table9[],7,0),AC1900
+AB1900+Z1900+VLOOKUP(X1900,Table9[],4,0),AC1900+AB1900+Z1900),AC1900
+AB1900+Z1900)))</f>
        <v>#VALUE!</v>
      </c>
      <c r="AE1900" s="42"/>
      <c r="AF1900" s="15" t="str">
        <f>IFERROR(IF(COUNTIF(Table9[MM Year],X1900),
IF(AD1900&lt;VLOOKUP(X1900,Table9[],7,0),AD1900
+VLOOKUP(X1900,Table9[],4,0),AD1900),AD1900
),"")</f>
        <v/>
      </c>
      <c r="AG1900" s="5"/>
      <c r="AH1900" s="5"/>
      <c r="AI1900" s="5"/>
      <c r="AJ1900" s="6"/>
      <c r="AK1900" s="6"/>
      <c r="AL1900" s="12" t="str">
        <f t="shared" si="297"/>
        <v/>
      </c>
      <c r="AM1900" s="5"/>
      <c r="AN1900" s="27" t="str">
        <f t="shared" si="298"/>
        <v/>
      </c>
      <c r="AO1900" s="5"/>
      <c r="AP1900" s="5"/>
      <c r="AQ1900" s="6"/>
      <c r="AR1900" s="12" t="str">
        <f t="shared" si="299"/>
        <v/>
      </c>
      <c r="AS1900" s="6"/>
      <c r="AT1900" s="5"/>
      <c r="AU1900" s="53"/>
      <c r="AV1900" s="53"/>
      <c r="AW1900" s="54"/>
      <c r="AX1900" s="15" t="str">
        <f t="shared" si="300"/>
        <v/>
      </c>
      <c r="AY1900" s="5"/>
      <c r="AZ1900" s="27" t="str">
        <f>IFERROR(VLOOKUP(AY1900,vlookup!A$2:I$331,2,FALSE),"")</f>
        <v/>
      </c>
      <c r="BA1900" s="27" t="str">
        <f>IFERROR(VLOOKUP(AY1900,vlookup!A$2:I$331,3,FALSE),"")</f>
        <v/>
      </c>
      <c r="BB1900" s="5"/>
      <c r="BC1900" s="27" t="str">
        <f>IFERROR(VLOOKUP(BB1900,vlookup!D$2:E$331,2,FALSE),"")</f>
        <v/>
      </c>
      <c r="BD1900" s="5"/>
      <c r="BE1900" s="27" t="str">
        <f t="shared" si="301"/>
        <v/>
      </c>
      <c r="BF1900" s="27" t="str">
        <f>IFERROR(VLOOKUP(BE1900,vlookup!G$2:I$331,2,FALSE),"")</f>
        <v/>
      </c>
      <c r="BG1900" s="27" t="str">
        <f>IFERROR(VLOOKUP(BE1900,vlookup!G$2:I$331,3,FALSE),"")</f>
        <v/>
      </c>
      <c r="BH1900" s="5"/>
      <c r="BI1900" s="6"/>
      <c r="BJ1900" s="6"/>
      <c r="BK1900" s="6"/>
      <c r="BL1900" s="6"/>
    </row>
    <row r="1901" spans="1:64">
      <c r="A1901" s="4"/>
      <c r="B1901" s="5"/>
      <c r="C1901" s="27" t="str">
        <f>IFERROR(VLOOKUP(B1901,vlookup!A$2:I$331,2,FALSE),"")</f>
        <v/>
      </c>
      <c r="D1901" s="27" t="str">
        <f>IFERROR(VLOOKUP(B1901,vlookup!A$2:I$331,3,FALSE),"")</f>
        <v/>
      </c>
      <c r="E1901" s="5"/>
      <c r="F1901" s="27" t="str">
        <f>IFERROR(VLOOKUP(E1901,vlookup!D$2:E$331,2,FALSE),"")</f>
        <v/>
      </c>
      <c r="G1901" s="5"/>
      <c r="H1901" s="27" t="str">
        <f t="shared" si="292"/>
        <v/>
      </c>
      <c r="I1901" s="27" t="str">
        <f>IFERROR(VLOOKUP(H1901,vlookup!G$2:I$331,2,FALSE),"")</f>
        <v/>
      </c>
      <c r="J1901" s="27" t="str">
        <f>IFERROR(VLOOKUP(H1901,vlookup!G$2:I$331,3,FALSE),"")</f>
        <v/>
      </c>
      <c r="K1901" s="5"/>
      <c r="L1901" s="6"/>
      <c r="M1901" s="6"/>
      <c r="N1901" s="6"/>
      <c r="O1901" s="6"/>
      <c r="P1901" s="6"/>
      <c r="Q1901" s="14" t="str">
        <f t="shared" si="293"/>
        <v/>
      </c>
      <c r="R1901" s="5"/>
      <c r="S1901" s="6"/>
      <c r="T1901" s="6"/>
      <c r="U1901" s="5"/>
      <c r="V1901" s="45">
        <f t="shared" si="294"/>
        <v>0</v>
      </c>
      <c r="W1901" s="45">
        <f t="shared" si="295"/>
        <v>0</v>
      </c>
      <c r="X1901" s="45" t="e">
        <f t="shared" si="296"/>
        <v>#VALUE!</v>
      </c>
      <c r="Y1901" s="45">
        <f>IFERROR(VALUE(V1901),VLOOKUP(V1901,DayReplace[],2,0))</f>
        <v>0</v>
      </c>
      <c r="Z1901" s="45">
        <f>IF(V1901=0,1,
IF(OR(AND(COUNTIF(Table12[Normal and Leap Years],X1901),AA1901=3,Y1901=30),
AND(COUNTIF(Table9[MM Year],X1901),COUNTIF(Table13[Always 29-Day Months],AA1901),Y1901=30)),Y1901
-1,Y1901))</f>
        <v>1</v>
      </c>
      <c r="AA1901" s="45">
        <f>IFERROR(VALUE(W1901),VLOOKUP(W1901,MonthReplace[],2,0))</f>
        <v>0</v>
      </c>
      <c r="AB1901" s="45" t="e">
        <f>IF(COUNTIF(Table9[MM Year],X1901),VLOOKUP(AA1901,MonthSerial[],VLOOKUP(X1901,Table9[],3,0)+2,0),DATE(X1901,AA1901,0)-AC1901)</f>
        <v>#VALUE!</v>
      </c>
      <c r="AC1901" s="45" t="e">
        <f>IF(COUNTIF(Table9[MM Year],X1901),
VLOOKUP(X1901,Table9[],5,0),
DATE(X1901,1,0))</f>
        <v>#VALUE!</v>
      </c>
      <c r="AD1901" s="46" t="e">
        <f>IF(AA1901=0,DATE(YEAR(AC1901+1),7,16),
IF(V1901=0,IF(COUNTIF(Table9[MM Year],X1901),AC1901+AB1901+Z1901+15-DAY(AC1901+AB1901+Z1901+15)+16,AC1901+AB1901+Z1901-DAY(AC1901+AB1901+Z1901)+16),
IF(COUNTIF(Table9[MM Year],X1901),
IF(AC1901+AB1901+Z1901&lt;VLOOKUP(X1901,Table9[],7,0),AC1901
+AB1901+Z1901+VLOOKUP(X1901,Table9[],4,0),AC1901+AB1901+Z1901),AC1901
+AB1901+Z1901)))</f>
        <v>#VALUE!</v>
      </c>
      <c r="AE1901" s="42"/>
      <c r="AF1901" s="15" t="str">
        <f>IFERROR(IF(COUNTIF(Table9[MM Year],X1901),
IF(AD1901&lt;VLOOKUP(X1901,Table9[],7,0),AD1901
+VLOOKUP(X1901,Table9[],4,0),AD1901),AD1901
),"")</f>
        <v/>
      </c>
      <c r="AG1901" s="5"/>
      <c r="AH1901" s="5"/>
      <c r="AI1901" s="5"/>
      <c r="AJ1901" s="6"/>
      <c r="AK1901" s="6"/>
      <c r="AL1901" s="12" t="str">
        <f t="shared" si="297"/>
        <v/>
      </c>
      <c r="AM1901" s="5"/>
      <c r="AN1901" s="27" t="str">
        <f t="shared" si="298"/>
        <v/>
      </c>
      <c r="AO1901" s="5"/>
      <c r="AP1901" s="5"/>
      <c r="AQ1901" s="6"/>
      <c r="AR1901" s="12" t="str">
        <f t="shared" si="299"/>
        <v/>
      </c>
      <c r="AS1901" s="6"/>
      <c r="AT1901" s="5"/>
      <c r="AU1901" s="53"/>
      <c r="AV1901" s="53"/>
      <c r="AW1901" s="54"/>
      <c r="AX1901" s="15" t="str">
        <f t="shared" si="300"/>
        <v/>
      </c>
      <c r="AY1901" s="5"/>
      <c r="AZ1901" s="27" t="str">
        <f>IFERROR(VLOOKUP(AY1901,vlookup!A$2:I$331,2,FALSE),"")</f>
        <v/>
      </c>
      <c r="BA1901" s="27" t="str">
        <f>IFERROR(VLOOKUP(AY1901,vlookup!A$2:I$331,3,FALSE),"")</f>
        <v/>
      </c>
      <c r="BB1901" s="5"/>
      <c r="BC1901" s="27" t="str">
        <f>IFERROR(VLOOKUP(BB1901,vlookup!D$2:E$331,2,FALSE),"")</f>
        <v/>
      </c>
      <c r="BD1901" s="5"/>
      <c r="BE1901" s="27" t="str">
        <f t="shared" si="301"/>
        <v/>
      </c>
      <c r="BF1901" s="27" t="str">
        <f>IFERROR(VLOOKUP(BE1901,vlookup!G$2:I$331,2,FALSE),"")</f>
        <v/>
      </c>
      <c r="BG1901" s="27" t="str">
        <f>IFERROR(VLOOKUP(BE1901,vlookup!G$2:I$331,3,FALSE),"")</f>
        <v/>
      </c>
      <c r="BH1901" s="5"/>
      <c r="BI1901" s="6"/>
      <c r="BJ1901" s="6"/>
      <c r="BK1901" s="6"/>
      <c r="BL1901" s="6"/>
    </row>
    <row r="1902" spans="1:64">
      <c r="A1902" s="4"/>
      <c r="B1902" s="5"/>
      <c r="C1902" s="27" t="str">
        <f>IFERROR(VLOOKUP(B1902,vlookup!A$2:I$331,2,FALSE),"")</f>
        <v/>
      </c>
      <c r="D1902" s="27" t="str">
        <f>IFERROR(VLOOKUP(B1902,vlookup!A$2:I$331,3,FALSE),"")</f>
        <v/>
      </c>
      <c r="E1902" s="5"/>
      <c r="F1902" s="27" t="str">
        <f>IFERROR(VLOOKUP(E1902,vlookup!D$2:E$331,2,FALSE),"")</f>
        <v/>
      </c>
      <c r="G1902" s="5"/>
      <c r="H1902" s="27" t="str">
        <f t="shared" si="292"/>
        <v/>
      </c>
      <c r="I1902" s="27" t="str">
        <f>IFERROR(VLOOKUP(H1902,vlookup!G$2:I$331,2,FALSE),"")</f>
        <v/>
      </c>
      <c r="J1902" s="27" t="str">
        <f>IFERROR(VLOOKUP(H1902,vlookup!G$2:I$331,3,FALSE),"")</f>
        <v/>
      </c>
      <c r="K1902" s="5"/>
      <c r="L1902" s="6"/>
      <c r="M1902" s="6"/>
      <c r="N1902" s="6"/>
      <c r="O1902" s="6"/>
      <c r="P1902" s="6"/>
      <c r="Q1902" s="14" t="str">
        <f t="shared" si="293"/>
        <v/>
      </c>
      <c r="R1902" s="5"/>
      <c r="S1902" s="6"/>
      <c r="T1902" s="6"/>
      <c r="U1902" s="5"/>
      <c r="V1902" s="45">
        <f t="shared" si="294"/>
        <v>0</v>
      </c>
      <c r="W1902" s="45">
        <f t="shared" si="295"/>
        <v>0</v>
      </c>
      <c r="X1902" s="45" t="e">
        <f t="shared" si="296"/>
        <v>#VALUE!</v>
      </c>
      <c r="Y1902" s="45">
        <f>IFERROR(VALUE(V1902),VLOOKUP(V1902,DayReplace[],2,0))</f>
        <v>0</v>
      </c>
      <c r="Z1902" s="45">
        <f>IF(V1902=0,1,
IF(OR(AND(COUNTIF(Table12[Normal and Leap Years],X1902),AA1902=3,Y1902=30),
AND(COUNTIF(Table9[MM Year],X1902),COUNTIF(Table13[Always 29-Day Months],AA1902),Y1902=30)),Y1902
-1,Y1902))</f>
        <v>1</v>
      </c>
      <c r="AA1902" s="45">
        <f>IFERROR(VALUE(W1902),VLOOKUP(W1902,MonthReplace[],2,0))</f>
        <v>0</v>
      </c>
      <c r="AB1902" s="45" t="e">
        <f>IF(COUNTIF(Table9[MM Year],X1902),VLOOKUP(AA1902,MonthSerial[],VLOOKUP(X1902,Table9[],3,0)+2,0),DATE(X1902,AA1902,0)-AC1902)</f>
        <v>#VALUE!</v>
      </c>
      <c r="AC1902" s="45" t="e">
        <f>IF(COUNTIF(Table9[MM Year],X1902),
VLOOKUP(X1902,Table9[],5,0),
DATE(X1902,1,0))</f>
        <v>#VALUE!</v>
      </c>
      <c r="AD1902" s="46" t="e">
        <f>IF(AA1902=0,DATE(YEAR(AC1902+1),7,16),
IF(V1902=0,IF(COUNTIF(Table9[MM Year],X1902),AC1902+AB1902+Z1902+15-DAY(AC1902+AB1902+Z1902+15)+16,AC1902+AB1902+Z1902-DAY(AC1902+AB1902+Z1902)+16),
IF(COUNTIF(Table9[MM Year],X1902),
IF(AC1902+AB1902+Z1902&lt;VLOOKUP(X1902,Table9[],7,0),AC1902
+AB1902+Z1902+VLOOKUP(X1902,Table9[],4,0),AC1902+AB1902+Z1902),AC1902
+AB1902+Z1902)))</f>
        <v>#VALUE!</v>
      </c>
      <c r="AE1902" s="42"/>
      <c r="AF1902" s="15" t="str">
        <f>IFERROR(IF(COUNTIF(Table9[MM Year],X1902),
IF(AD1902&lt;VLOOKUP(X1902,Table9[],7,0),AD1902
+VLOOKUP(X1902,Table9[],4,0),AD1902),AD1902
),"")</f>
        <v/>
      </c>
      <c r="AG1902" s="5"/>
      <c r="AH1902" s="5"/>
      <c r="AI1902" s="5"/>
      <c r="AJ1902" s="6"/>
      <c r="AK1902" s="6"/>
      <c r="AL1902" s="12" t="str">
        <f t="shared" si="297"/>
        <v/>
      </c>
      <c r="AM1902" s="5"/>
      <c r="AN1902" s="27" t="str">
        <f t="shared" si="298"/>
        <v/>
      </c>
      <c r="AO1902" s="5"/>
      <c r="AP1902" s="5"/>
      <c r="AQ1902" s="6"/>
      <c r="AR1902" s="12" t="str">
        <f t="shared" si="299"/>
        <v/>
      </c>
      <c r="AS1902" s="6"/>
      <c r="AT1902" s="5"/>
      <c r="AU1902" s="53"/>
      <c r="AV1902" s="53"/>
      <c r="AW1902" s="54"/>
      <c r="AX1902" s="15" t="str">
        <f t="shared" si="300"/>
        <v/>
      </c>
      <c r="AY1902" s="5"/>
      <c r="AZ1902" s="27" t="str">
        <f>IFERROR(VLOOKUP(AY1902,vlookup!A$2:I$331,2,FALSE),"")</f>
        <v/>
      </c>
      <c r="BA1902" s="27" t="str">
        <f>IFERROR(VLOOKUP(AY1902,vlookup!A$2:I$331,3,FALSE),"")</f>
        <v/>
      </c>
      <c r="BB1902" s="5"/>
      <c r="BC1902" s="27" t="str">
        <f>IFERROR(VLOOKUP(BB1902,vlookup!D$2:E$331,2,FALSE),"")</f>
        <v/>
      </c>
      <c r="BD1902" s="5"/>
      <c r="BE1902" s="27" t="str">
        <f t="shared" si="301"/>
        <v/>
      </c>
      <c r="BF1902" s="27" t="str">
        <f>IFERROR(VLOOKUP(BE1902,vlookup!G$2:I$331,2,FALSE),"")</f>
        <v/>
      </c>
      <c r="BG1902" s="27" t="str">
        <f>IFERROR(VLOOKUP(BE1902,vlookup!G$2:I$331,3,FALSE),"")</f>
        <v/>
      </c>
      <c r="BH1902" s="5"/>
      <c r="BI1902" s="6"/>
      <c r="BJ1902" s="6"/>
      <c r="BK1902" s="6"/>
      <c r="BL1902" s="6"/>
    </row>
    <row r="1903" spans="1:64">
      <c r="A1903" s="4"/>
      <c r="B1903" s="5"/>
      <c r="C1903" s="27" t="str">
        <f>IFERROR(VLOOKUP(B1903,vlookup!A$2:I$331,2,FALSE),"")</f>
        <v/>
      </c>
      <c r="D1903" s="27" t="str">
        <f>IFERROR(VLOOKUP(B1903,vlookup!A$2:I$331,3,FALSE),"")</f>
        <v/>
      </c>
      <c r="E1903" s="5"/>
      <c r="F1903" s="27" t="str">
        <f>IFERROR(VLOOKUP(E1903,vlookup!D$2:E$331,2,FALSE),"")</f>
        <v/>
      </c>
      <c r="G1903" s="5"/>
      <c r="H1903" s="27" t="str">
        <f t="shared" si="292"/>
        <v/>
      </c>
      <c r="I1903" s="27" t="str">
        <f>IFERROR(VLOOKUP(H1903,vlookup!G$2:I$331,2,FALSE),"")</f>
        <v/>
      </c>
      <c r="J1903" s="27" t="str">
        <f>IFERROR(VLOOKUP(H1903,vlookup!G$2:I$331,3,FALSE),"")</f>
        <v/>
      </c>
      <c r="K1903" s="5"/>
      <c r="L1903" s="6"/>
      <c r="M1903" s="6"/>
      <c r="N1903" s="6"/>
      <c r="O1903" s="6"/>
      <c r="P1903" s="6"/>
      <c r="Q1903" s="14" t="str">
        <f t="shared" si="293"/>
        <v/>
      </c>
      <c r="R1903" s="5"/>
      <c r="S1903" s="6"/>
      <c r="T1903" s="6"/>
      <c r="U1903" s="5"/>
      <c r="V1903" s="45">
        <f t="shared" si="294"/>
        <v>0</v>
      </c>
      <c r="W1903" s="45">
        <f t="shared" si="295"/>
        <v>0</v>
      </c>
      <c r="X1903" s="45" t="e">
        <f t="shared" si="296"/>
        <v>#VALUE!</v>
      </c>
      <c r="Y1903" s="45">
        <f>IFERROR(VALUE(V1903),VLOOKUP(V1903,DayReplace[],2,0))</f>
        <v>0</v>
      </c>
      <c r="Z1903" s="45">
        <f>IF(V1903=0,1,
IF(OR(AND(COUNTIF(Table12[Normal and Leap Years],X1903),AA1903=3,Y1903=30),
AND(COUNTIF(Table9[MM Year],X1903),COUNTIF(Table13[Always 29-Day Months],AA1903),Y1903=30)),Y1903
-1,Y1903))</f>
        <v>1</v>
      </c>
      <c r="AA1903" s="45">
        <f>IFERROR(VALUE(W1903),VLOOKUP(W1903,MonthReplace[],2,0))</f>
        <v>0</v>
      </c>
      <c r="AB1903" s="45" t="e">
        <f>IF(COUNTIF(Table9[MM Year],X1903),VLOOKUP(AA1903,MonthSerial[],VLOOKUP(X1903,Table9[],3,0)+2,0),DATE(X1903,AA1903,0)-AC1903)</f>
        <v>#VALUE!</v>
      </c>
      <c r="AC1903" s="45" t="e">
        <f>IF(COUNTIF(Table9[MM Year],X1903),
VLOOKUP(X1903,Table9[],5,0),
DATE(X1903,1,0))</f>
        <v>#VALUE!</v>
      </c>
      <c r="AD1903" s="46" t="e">
        <f>IF(AA1903=0,DATE(YEAR(AC1903+1),7,16),
IF(V1903=0,IF(COUNTIF(Table9[MM Year],X1903),AC1903+AB1903+Z1903+15-DAY(AC1903+AB1903+Z1903+15)+16,AC1903+AB1903+Z1903-DAY(AC1903+AB1903+Z1903)+16),
IF(COUNTIF(Table9[MM Year],X1903),
IF(AC1903+AB1903+Z1903&lt;VLOOKUP(X1903,Table9[],7,0),AC1903
+AB1903+Z1903+VLOOKUP(X1903,Table9[],4,0),AC1903+AB1903+Z1903),AC1903
+AB1903+Z1903)))</f>
        <v>#VALUE!</v>
      </c>
      <c r="AE1903" s="42"/>
      <c r="AF1903" s="15" t="str">
        <f>IFERROR(IF(COUNTIF(Table9[MM Year],X1903),
IF(AD1903&lt;VLOOKUP(X1903,Table9[],7,0),AD1903
+VLOOKUP(X1903,Table9[],4,0),AD1903),AD1903
),"")</f>
        <v/>
      </c>
      <c r="AG1903" s="5"/>
      <c r="AH1903" s="5"/>
      <c r="AI1903" s="5"/>
      <c r="AJ1903" s="6"/>
      <c r="AK1903" s="6"/>
      <c r="AL1903" s="12" t="str">
        <f t="shared" si="297"/>
        <v/>
      </c>
      <c r="AM1903" s="5"/>
      <c r="AN1903" s="27" t="str">
        <f t="shared" si="298"/>
        <v/>
      </c>
      <c r="AO1903" s="5"/>
      <c r="AP1903" s="5"/>
      <c r="AQ1903" s="6"/>
      <c r="AR1903" s="12" t="str">
        <f t="shared" si="299"/>
        <v/>
      </c>
      <c r="AS1903" s="6"/>
      <c r="AT1903" s="5"/>
      <c r="AU1903" s="53"/>
      <c r="AV1903" s="53"/>
      <c r="AW1903" s="54"/>
      <c r="AX1903" s="15" t="str">
        <f t="shared" si="300"/>
        <v/>
      </c>
      <c r="AY1903" s="5"/>
      <c r="AZ1903" s="27" t="str">
        <f>IFERROR(VLOOKUP(AY1903,vlookup!A$2:I$331,2,FALSE),"")</f>
        <v/>
      </c>
      <c r="BA1903" s="27" t="str">
        <f>IFERROR(VLOOKUP(AY1903,vlookup!A$2:I$331,3,FALSE),"")</f>
        <v/>
      </c>
      <c r="BB1903" s="5"/>
      <c r="BC1903" s="27" t="str">
        <f>IFERROR(VLOOKUP(BB1903,vlookup!D$2:E$331,2,FALSE),"")</f>
        <v/>
      </c>
      <c r="BD1903" s="5"/>
      <c r="BE1903" s="27" t="str">
        <f t="shared" si="301"/>
        <v/>
      </c>
      <c r="BF1903" s="27" t="str">
        <f>IFERROR(VLOOKUP(BE1903,vlookup!G$2:I$331,2,FALSE),"")</f>
        <v/>
      </c>
      <c r="BG1903" s="27" t="str">
        <f>IFERROR(VLOOKUP(BE1903,vlookup!G$2:I$331,3,FALSE),"")</f>
        <v/>
      </c>
      <c r="BH1903" s="5"/>
      <c r="BI1903" s="6"/>
      <c r="BJ1903" s="6"/>
      <c r="BK1903" s="6"/>
      <c r="BL1903" s="6"/>
    </row>
    <row r="1904" spans="1:64">
      <c r="A1904" s="4"/>
      <c r="B1904" s="5"/>
      <c r="C1904" s="27" t="str">
        <f>IFERROR(VLOOKUP(B1904,vlookup!A$2:I$331,2,FALSE),"")</f>
        <v/>
      </c>
      <c r="D1904" s="27" t="str">
        <f>IFERROR(VLOOKUP(B1904,vlookup!A$2:I$331,3,FALSE),"")</f>
        <v/>
      </c>
      <c r="E1904" s="5"/>
      <c r="F1904" s="27" t="str">
        <f>IFERROR(VLOOKUP(E1904,vlookup!D$2:E$331,2,FALSE),"")</f>
        <v/>
      </c>
      <c r="G1904" s="5"/>
      <c r="H1904" s="27" t="str">
        <f t="shared" si="292"/>
        <v/>
      </c>
      <c r="I1904" s="27" t="str">
        <f>IFERROR(VLOOKUP(H1904,vlookup!G$2:I$331,2,FALSE),"")</f>
        <v/>
      </c>
      <c r="J1904" s="27" t="str">
        <f>IFERROR(VLOOKUP(H1904,vlookup!G$2:I$331,3,FALSE),"")</f>
        <v/>
      </c>
      <c r="K1904" s="5"/>
      <c r="L1904" s="6"/>
      <c r="M1904" s="6"/>
      <c r="N1904" s="6"/>
      <c r="O1904" s="6"/>
      <c r="P1904" s="6"/>
      <c r="Q1904" s="14" t="str">
        <f t="shared" si="293"/>
        <v/>
      </c>
      <c r="R1904" s="5"/>
      <c r="S1904" s="6"/>
      <c r="T1904" s="6"/>
      <c r="U1904" s="5"/>
      <c r="V1904" s="45">
        <f t="shared" si="294"/>
        <v>0</v>
      </c>
      <c r="W1904" s="45">
        <f t="shared" si="295"/>
        <v>0</v>
      </c>
      <c r="X1904" s="45" t="e">
        <f t="shared" si="296"/>
        <v>#VALUE!</v>
      </c>
      <c r="Y1904" s="45">
        <f>IFERROR(VALUE(V1904),VLOOKUP(V1904,DayReplace[],2,0))</f>
        <v>0</v>
      </c>
      <c r="Z1904" s="45">
        <f>IF(V1904=0,1,
IF(OR(AND(COUNTIF(Table12[Normal and Leap Years],X1904),AA1904=3,Y1904=30),
AND(COUNTIF(Table9[MM Year],X1904),COUNTIF(Table13[Always 29-Day Months],AA1904),Y1904=30)),Y1904
-1,Y1904))</f>
        <v>1</v>
      </c>
      <c r="AA1904" s="45">
        <f>IFERROR(VALUE(W1904),VLOOKUP(W1904,MonthReplace[],2,0))</f>
        <v>0</v>
      </c>
      <c r="AB1904" s="45" t="e">
        <f>IF(COUNTIF(Table9[MM Year],X1904),VLOOKUP(AA1904,MonthSerial[],VLOOKUP(X1904,Table9[],3,0)+2,0),DATE(X1904,AA1904,0)-AC1904)</f>
        <v>#VALUE!</v>
      </c>
      <c r="AC1904" s="45" t="e">
        <f>IF(COUNTIF(Table9[MM Year],X1904),
VLOOKUP(X1904,Table9[],5,0),
DATE(X1904,1,0))</f>
        <v>#VALUE!</v>
      </c>
      <c r="AD1904" s="46" t="e">
        <f>IF(AA1904=0,DATE(YEAR(AC1904+1),7,16),
IF(V1904=0,IF(COUNTIF(Table9[MM Year],X1904),AC1904+AB1904+Z1904+15-DAY(AC1904+AB1904+Z1904+15)+16,AC1904+AB1904+Z1904-DAY(AC1904+AB1904+Z1904)+16),
IF(COUNTIF(Table9[MM Year],X1904),
IF(AC1904+AB1904+Z1904&lt;VLOOKUP(X1904,Table9[],7,0),AC1904
+AB1904+Z1904+VLOOKUP(X1904,Table9[],4,0),AC1904+AB1904+Z1904),AC1904
+AB1904+Z1904)))</f>
        <v>#VALUE!</v>
      </c>
      <c r="AE1904" s="42"/>
      <c r="AF1904" s="15" t="str">
        <f>IFERROR(IF(COUNTIF(Table9[MM Year],X1904),
IF(AD1904&lt;VLOOKUP(X1904,Table9[],7,0),AD1904
+VLOOKUP(X1904,Table9[],4,0),AD1904),AD1904
),"")</f>
        <v/>
      </c>
      <c r="AG1904" s="5"/>
      <c r="AH1904" s="5"/>
      <c r="AI1904" s="5"/>
      <c r="AJ1904" s="6"/>
      <c r="AK1904" s="6"/>
      <c r="AL1904" s="12" t="str">
        <f t="shared" si="297"/>
        <v/>
      </c>
      <c r="AM1904" s="5"/>
      <c r="AN1904" s="27" t="str">
        <f t="shared" si="298"/>
        <v/>
      </c>
      <c r="AO1904" s="5"/>
      <c r="AP1904" s="5"/>
      <c r="AQ1904" s="6"/>
      <c r="AR1904" s="12" t="str">
        <f t="shared" si="299"/>
        <v/>
      </c>
      <c r="AS1904" s="6"/>
      <c r="AT1904" s="5"/>
      <c r="AU1904" s="53"/>
      <c r="AV1904" s="53"/>
      <c r="AW1904" s="54"/>
      <c r="AX1904" s="15" t="str">
        <f t="shared" si="300"/>
        <v/>
      </c>
      <c r="AY1904" s="5"/>
      <c r="AZ1904" s="27" t="str">
        <f>IFERROR(VLOOKUP(AY1904,vlookup!A$2:I$331,2,FALSE),"")</f>
        <v/>
      </c>
      <c r="BA1904" s="27" t="str">
        <f>IFERROR(VLOOKUP(AY1904,vlookup!A$2:I$331,3,FALSE),"")</f>
        <v/>
      </c>
      <c r="BB1904" s="5"/>
      <c r="BC1904" s="27" t="str">
        <f>IFERROR(VLOOKUP(BB1904,vlookup!D$2:E$331,2,FALSE),"")</f>
        <v/>
      </c>
      <c r="BD1904" s="5"/>
      <c r="BE1904" s="27" t="str">
        <f t="shared" si="301"/>
        <v/>
      </c>
      <c r="BF1904" s="27" t="str">
        <f>IFERROR(VLOOKUP(BE1904,vlookup!G$2:I$331,2,FALSE),"")</f>
        <v/>
      </c>
      <c r="BG1904" s="27" t="str">
        <f>IFERROR(VLOOKUP(BE1904,vlookup!G$2:I$331,3,FALSE),"")</f>
        <v/>
      </c>
      <c r="BH1904" s="5"/>
      <c r="BI1904" s="6"/>
      <c r="BJ1904" s="6"/>
      <c r="BK1904" s="6"/>
      <c r="BL1904" s="6"/>
    </row>
    <row r="1905" spans="1:64">
      <c r="A1905" s="4"/>
      <c r="B1905" s="5"/>
      <c r="C1905" s="27" t="str">
        <f>IFERROR(VLOOKUP(B1905,vlookup!A$2:I$331,2,FALSE),"")</f>
        <v/>
      </c>
      <c r="D1905" s="27" t="str">
        <f>IFERROR(VLOOKUP(B1905,vlookup!A$2:I$331,3,FALSE),"")</f>
        <v/>
      </c>
      <c r="E1905" s="5"/>
      <c r="F1905" s="27" t="str">
        <f>IFERROR(VLOOKUP(E1905,vlookup!D$2:E$331,2,FALSE),"")</f>
        <v/>
      </c>
      <c r="G1905" s="5"/>
      <c r="H1905" s="27" t="str">
        <f t="shared" si="292"/>
        <v/>
      </c>
      <c r="I1905" s="27" t="str">
        <f>IFERROR(VLOOKUP(H1905,vlookup!G$2:I$331,2,FALSE),"")</f>
        <v/>
      </c>
      <c r="J1905" s="27" t="str">
        <f>IFERROR(VLOOKUP(H1905,vlookup!G$2:I$331,3,FALSE),"")</f>
        <v/>
      </c>
      <c r="K1905" s="5"/>
      <c r="L1905" s="6"/>
      <c r="M1905" s="6"/>
      <c r="N1905" s="6"/>
      <c r="O1905" s="6"/>
      <c r="P1905" s="6"/>
      <c r="Q1905" s="14" t="str">
        <f t="shared" si="293"/>
        <v/>
      </c>
      <c r="R1905" s="5"/>
      <c r="S1905" s="6"/>
      <c r="T1905" s="6"/>
      <c r="U1905" s="5"/>
      <c r="V1905" s="45">
        <f t="shared" si="294"/>
        <v>0</v>
      </c>
      <c r="W1905" s="45">
        <f t="shared" si="295"/>
        <v>0</v>
      </c>
      <c r="X1905" s="45" t="e">
        <f t="shared" si="296"/>
        <v>#VALUE!</v>
      </c>
      <c r="Y1905" s="45">
        <f>IFERROR(VALUE(V1905),VLOOKUP(V1905,DayReplace[],2,0))</f>
        <v>0</v>
      </c>
      <c r="Z1905" s="45">
        <f>IF(V1905=0,1,
IF(OR(AND(COUNTIF(Table12[Normal and Leap Years],X1905),AA1905=3,Y1905=30),
AND(COUNTIF(Table9[MM Year],X1905),COUNTIF(Table13[Always 29-Day Months],AA1905),Y1905=30)),Y1905
-1,Y1905))</f>
        <v>1</v>
      </c>
      <c r="AA1905" s="45">
        <f>IFERROR(VALUE(W1905),VLOOKUP(W1905,MonthReplace[],2,0))</f>
        <v>0</v>
      </c>
      <c r="AB1905" s="45" t="e">
        <f>IF(COUNTIF(Table9[MM Year],X1905),VLOOKUP(AA1905,MonthSerial[],VLOOKUP(X1905,Table9[],3,0)+2,0),DATE(X1905,AA1905,0)-AC1905)</f>
        <v>#VALUE!</v>
      </c>
      <c r="AC1905" s="45" t="e">
        <f>IF(COUNTIF(Table9[MM Year],X1905),
VLOOKUP(X1905,Table9[],5,0),
DATE(X1905,1,0))</f>
        <v>#VALUE!</v>
      </c>
      <c r="AD1905" s="46" t="e">
        <f>IF(AA1905=0,DATE(YEAR(AC1905+1),7,16),
IF(V1905=0,IF(COUNTIF(Table9[MM Year],X1905),AC1905+AB1905+Z1905+15-DAY(AC1905+AB1905+Z1905+15)+16,AC1905+AB1905+Z1905-DAY(AC1905+AB1905+Z1905)+16),
IF(COUNTIF(Table9[MM Year],X1905),
IF(AC1905+AB1905+Z1905&lt;VLOOKUP(X1905,Table9[],7,0),AC1905
+AB1905+Z1905+VLOOKUP(X1905,Table9[],4,0),AC1905+AB1905+Z1905),AC1905
+AB1905+Z1905)))</f>
        <v>#VALUE!</v>
      </c>
      <c r="AE1905" s="42"/>
      <c r="AF1905" s="15" t="str">
        <f>IFERROR(IF(COUNTIF(Table9[MM Year],X1905),
IF(AD1905&lt;VLOOKUP(X1905,Table9[],7,0),AD1905
+VLOOKUP(X1905,Table9[],4,0),AD1905),AD1905
),"")</f>
        <v/>
      </c>
      <c r="AG1905" s="5"/>
      <c r="AH1905" s="5"/>
      <c r="AI1905" s="5"/>
      <c r="AJ1905" s="6"/>
      <c r="AK1905" s="6"/>
      <c r="AL1905" s="12" t="str">
        <f t="shared" si="297"/>
        <v/>
      </c>
      <c r="AM1905" s="5"/>
      <c r="AN1905" s="27" t="str">
        <f t="shared" si="298"/>
        <v/>
      </c>
      <c r="AO1905" s="5"/>
      <c r="AP1905" s="5"/>
      <c r="AQ1905" s="6"/>
      <c r="AR1905" s="12" t="str">
        <f t="shared" si="299"/>
        <v/>
      </c>
      <c r="AS1905" s="6"/>
      <c r="AT1905" s="5"/>
      <c r="AU1905" s="53"/>
      <c r="AV1905" s="53"/>
      <c r="AW1905" s="54"/>
      <c r="AX1905" s="15" t="str">
        <f t="shared" si="300"/>
        <v/>
      </c>
      <c r="AY1905" s="5"/>
      <c r="AZ1905" s="27" t="str">
        <f>IFERROR(VLOOKUP(AY1905,vlookup!A$2:I$331,2,FALSE),"")</f>
        <v/>
      </c>
      <c r="BA1905" s="27" t="str">
        <f>IFERROR(VLOOKUP(AY1905,vlookup!A$2:I$331,3,FALSE),"")</f>
        <v/>
      </c>
      <c r="BB1905" s="5"/>
      <c r="BC1905" s="27" t="str">
        <f>IFERROR(VLOOKUP(BB1905,vlookup!D$2:E$331,2,FALSE),"")</f>
        <v/>
      </c>
      <c r="BD1905" s="5"/>
      <c r="BE1905" s="27" t="str">
        <f t="shared" si="301"/>
        <v/>
      </c>
      <c r="BF1905" s="27" t="str">
        <f>IFERROR(VLOOKUP(BE1905,vlookup!G$2:I$331,2,FALSE),"")</f>
        <v/>
      </c>
      <c r="BG1905" s="27" t="str">
        <f>IFERROR(VLOOKUP(BE1905,vlookup!G$2:I$331,3,FALSE),"")</f>
        <v/>
      </c>
      <c r="BH1905" s="5"/>
      <c r="BI1905" s="6"/>
      <c r="BJ1905" s="6"/>
      <c r="BK1905" s="6"/>
      <c r="BL1905" s="6"/>
    </row>
    <row r="1906" spans="1:64">
      <c r="A1906" s="4"/>
      <c r="B1906" s="5"/>
      <c r="C1906" s="27" t="str">
        <f>IFERROR(VLOOKUP(B1906,vlookup!A$2:I$331,2,FALSE),"")</f>
        <v/>
      </c>
      <c r="D1906" s="27" t="str">
        <f>IFERROR(VLOOKUP(B1906,vlookup!A$2:I$331,3,FALSE),"")</f>
        <v/>
      </c>
      <c r="E1906" s="5"/>
      <c r="F1906" s="27" t="str">
        <f>IFERROR(VLOOKUP(E1906,vlookup!D$2:E$331,2,FALSE),"")</f>
        <v/>
      </c>
      <c r="G1906" s="5"/>
      <c r="H1906" s="27" t="str">
        <f t="shared" si="292"/>
        <v/>
      </c>
      <c r="I1906" s="27" t="str">
        <f>IFERROR(VLOOKUP(H1906,vlookup!G$2:I$331,2,FALSE),"")</f>
        <v/>
      </c>
      <c r="J1906" s="27" t="str">
        <f>IFERROR(VLOOKUP(H1906,vlookup!G$2:I$331,3,FALSE),"")</f>
        <v/>
      </c>
      <c r="K1906" s="5"/>
      <c r="L1906" s="6"/>
      <c r="M1906" s="6"/>
      <c r="N1906" s="6"/>
      <c r="O1906" s="6"/>
      <c r="P1906" s="6"/>
      <c r="Q1906" s="14" t="str">
        <f t="shared" si="293"/>
        <v/>
      </c>
      <c r="R1906" s="5"/>
      <c r="S1906" s="6"/>
      <c r="T1906" s="6"/>
      <c r="U1906" s="5"/>
      <c r="V1906" s="45">
        <f t="shared" si="294"/>
        <v>0</v>
      </c>
      <c r="W1906" s="45">
        <f t="shared" si="295"/>
        <v>0</v>
      </c>
      <c r="X1906" s="45" t="e">
        <f t="shared" si="296"/>
        <v>#VALUE!</v>
      </c>
      <c r="Y1906" s="45">
        <f>IFERROR(VALUE(V1906),VLOOKUP(V1906,DayReplace[],2,0))</f>
        <v>0</v>
      </c>
      <c r="Z1906" s="45">
        <f>IF(V1906=0,1,
IF(OR(AND(COUNTIF(Table12[Normal and Leap Years],X1906),AA1906=3,Y1906=30),
AND(COUNTIF(Table9[MM Year],X1906),COUNTIF(Table13[Always 29-Day Months],AA1906),Y1906=30)),Y1906
-1,Y1906))</f>
        <v>1</v>
      </c>
      <c r="AA1906" s="45">
        <f>IFERROR(VALUE(W1906),VLOOKUP(W1906,MonthReplace[],2,0))</f>
        <v>0</v>
      </c>
      <c r="AB1906" s="45" t="e">
        <f>IF(COUNTIF(Table9[MM Year],X1906),VLOOKUP(AA1906,MonthSerial[],VLOOKUP(X1906,Table9[],3,0)+2,0),DATE(X1906,AA1906,0)-AC1906)</f>
        <v>#VALUE!</v>
      </c>
      <c r="AC1906" s="45" t="e">
        <f>IF(COUNTIF(Table9[MM Year],X1906),
VLOOKUP(X1906,Table9[],5,0),
DATE(X1906,1,0))</f>
        <v>#VALUE!</v>
      </c>
      <c r="AD1906" s="46" t="e">
        <f>IF(AA1906=0,DATE(YEAR(AC1906+1),7,16),
IF(V1906=0,IF(COUNTIF(Table9[MM Year],X1906),AC1906+AB1906+Z1906+15-DAY(AC1906+AB1906+Z1906+15)+16,AC1906+AB1906+Z1906-DAY(AC1906+AB1906+Z1906)+16),
IF(COUNTIF(Table9[MM Year],X1906),
IF(AC1906+AB1906+Z1906&lt;VLOOKUP(X1906,Table9[],7,0),AC1906
+AB1906+Z1906+VLOOKUP(X1906,Table9[],4,0),AC1906+AB1906+Z1906),AC1906
+AB1906+Z1906)))</f>
        <v>#VALUE!</v>
      </c>
      <c r="AE1906" s="42"/>
      <c r="AF1906" s="15" t="str">
        <f>IFERROR(IF(COUNTIF(Table9[MM Year],X1906),
IF(AD1906&lt;VLOOKUP(X1906,Table9[],7,0),AD1906
+VLOOKUP(X1906,Table9[],4,0),AD1906),AD1906
),"")</f>
        <v/>
      </c>
      <c r="AG1906" s="5"/>
      <c r="AH1906" s="5"/>
      <c r="AI1906" s="5"/>
      <c r="AJ1906" s="6"/>
      <c r="AK1906" s="6"/>
      <c r="AL1906" s="12" t="str">
        <f t="shared" si="297"/>
        <v/>
      </c>
      <c r="AM1906" s="5"/>
      <c r="AN1906" s="27" t="str">
        <f t="shared" si="298"/>
        <v/>
      </c>
      <c r="AO1906" s="5"/>
      <c r="AP1906" s="5"/>
      <c r="AQ1906" s="6"/>
      <c r="AR1906" s="12" t="str">
        <f t="shared" si="299"/>
        <v/>
      </c>
      <c r="AS1906" s="6"/>
      <c r="AT1906" s="5"/>
      <c r="AU1906" s="53"/>
      <c r="AV1906" s="53"/>
      <c r="AW1906" s="54"/>
      <c r="AX1906" s="15" t="str">
        <f t="shared" si="300"/>
        <v/>
      </c>
      <c r="AY1906" s="5"/>
      <c r="AZ1906" s="27" t="str">
        <f>IFERROR(VLOOKUP(AY1906,vlookup!A$2:I$331,2,FALSE),"")</f>
        <v/>
      </c>
      <c r="BA1906" s="27" t="str">
        <f>IFERROR(VLOOKUP(AY1906,vlookup!A$2:I$331,3,FALSE),"")</f>
        <v/>
      </c>
      <c r="BB1906" s="5"/>
      <c r="BC1906" s="27" t="str">
        <f>IFERROR(VLOOKUP(BB1906,vlookup!D$2:E$331,2,FALSE),"")</f>
        <v/>
      </c>
      <c r="BD1906" s="5"/>
      <c r="BE1906" s="27" t="str">
        <f t="shared" si="301"/>
        <v/>
      </c>
      <c r="BF1906" s="27" t="str">
        <f>IFERROR(VLOOKUP(BE1906,vlookup!G$2:I$331,2,FALSE),"")</f>
        <v/>
      </c>
      <c r="BG1906" s="27" t="str">
        <f>IFERROR(VLOOKUP(BE1906,vlookup!G$2:I$331,3,FALSE),"")</f>
        <v/>
      </c>
      <c r="BH1906" s="5"/>
      <c r="BI1906" s="6"/>
      <c r="BJ1906" s="6"/>
      <c r="BK1906" s="6"/>
      <c r="BL1906" s="6"/>
    </row>
    <row r="1907" spans="1:64">
      <c r="A1907" s="4"/>
      <c r="B1907" s="5"/>
      <c r="C1907" s="27" t="str">
        <f>IFERROR(VLOOKUP(B1907,vlookup!A$2:I$331,2,FALSE),"")</f>
        <v/>
      </c>
      <c r="D1907" s="27" t="str">
        <f>IFERROR(VLOOKUP(B1907,vlookup!A$2:I$331,3,FALSE),"")</f>
        <v/>
      </c>
      <c r="E1907" s="5"/>
      <c r="F1907" s="27" t="str">
        <f>IFERROR(VLOOKUP(E1907,vlookup!D$2:E$331,2,FALSE),"")</f>
        <v/>
      </c>
      <c r="G1907" s="5"/>
      <c r="H1907" s="27" t="str">
        <f t="shared" si="292"/>
        <v/>
      </c>
      <c r="I1907" s="27" t="str">
        <f>IFERROR(VLOOKUP(H1907,vlookup!G$2:I$331,2,FALSE),"")</f>
        <v/>
      </c>
      <c r="J1907" s="27" t="str">
        <f>IFERROR(VLOOKUP(H1907,vlookup!G$2:I$331,3,FALSE),"")</f>
        <v/>
      </c>
      <c r="K1907" s="5"/>
      <c r="L1907" s="6"/>
      <c r="M1907" s="6"/>
      <c r="N1907" s="6"/>
      <c r="O1907" s="6"/>
      <c r="P1907" s="6"/>
      <c r="Q1907" s="14" t="str">
        <f t="shared" si="293"/>
        <v/>
      </c>
      <c r="R1907" s="5"/>
      <c r="S1907" s="6"/>
      <c r="T1907" s="6"/>
      <c r="U1907" s="5"/>
      <c r="V1907" s="45">
        <f t="shared" si="294"/>
        <v>0</v>
      </c>
      <c r="W1907" s="45">
        <f t="shared" si="295"/>
        <v>0</v>
      </c>
      <c r="X1907" s="45" t="e">
        <f t="shared" si="296"/>
        <v>#VALUE!</v>
      </c>
      <c r="Y1907" s="45">
        <f>IFERROR(VALUE(V1907),VLOOKUP(V1907,DayReplace[],2,0))</f>
        <v>0</v>
      </c>
      <c r="Z1907" s="45">
        <f>IF(V1907=0,1,
IF(OR(AND(COUNTIF(Table12[Normal and Leap Years],X1907),AA1907=3,Y1907=30),
AND(COUNTIF(Table9[MM Year],X1907),COUNTIF(Table13[Always 29-Day Months],AA1907),Y1907=30)),Y1907
-1,Y1907))</f>
        <v>1</v>
      </c>
      <c r="AA1907" s="45">
        <f>IFERROR(VALUE(W1907),VLOOKUP(W1907,MonthReplace[],2,0))</f>
        <v>0</v>
      </c>
      <c r="AB1907" s="45" t="e">
        <f>IF(COUNTIF(Table9[MM Year],X1907),VLOOKUP(AA1907,MonthSerial[],VLOOKUP(X1907,Table9[],3,0)+2,0),DATE(X1907,AA1907,0)-AC1907)</f>
        <v>#VALUE!</v>
      </c>
      <c r="AC1907" s="45" t="e">
        <f>IF(COUNTIF(Table9[MM Year],X1907),
VLOOKUP(X1907,Table9[],5,0),
DATE(X1907,1,0))</f>
        <v>#VALUE!</v>
      </c>
      <c r="AD1907" s="46" t="e">
        <f>IF(AA1907=0,DATE(YEAR(AC1907+1),7,16),
IF(V1907=0,IF(COUNTIF(Table9[MM Year],X1907),AC1907+AB1907+Z1907+15-DAY(AC1907+AB1907+Z1907+15)+16,AC1907+AB1907+Z1907-DAY(AC1907+AB1907+Z1907)+16),
IF(COUNTIF(Table9[MM Year],X1907),
IF(AC1907+AB1907+Z1907&lt;VLOOKUP(X1907,Table9[],7,0),AC1907
+AB1907+Z1907+VLOOKUP(X1907,Table9[],4,0),AC1907+AB1907+Z1907),AC1907
+AB1907+Z1907)))</f>
        <v>#VALUE!</v>
      </c>
      <c r="AE1907" s="42"/>
      <c r="AF1907" s="15" t="str">
        <f>IFERROR(IF(COUNTIF(Table9[MM Year],X1907),
IF(AD1907&lt;VLOOKUP(X1907,Table9[],7,0),AD1907
+VLOOKUP(X1907,Table9[],4,0),AD1907),AD1907
),"")</f>
        <v/>
      </c>
      <c r="AG1907" s="5"/>
      <c r="AH1907" s="5"/>
      <c r="AI1907" s="5"/>
      <c r="AJ1907" s="6"/>
      <c r="AK1907" s="6"/>
      <c r="AL1907" s="12" t="str">
        <f t="shared" si="297"/>
        <v/>
      </c>
      <c r="AM1907" s="5"/>
      <c r="AN1907" s="27" t="str">
        <f t="shared" si="298"/>
        <v/>
      </c>
      <c r="AO1907" s="5"/>
      <c r="AP1907" s="5"/>
      <c r="AQ1907" s="6"/>
      <c r="AR1907" s="12" t="str">
        <f t="shared" si="299"/>
        <v/>
      </c>
      <c r="AS1907" s="6"/>
      <c r="AT1907" s="5"/>
      <c r="AU1907" s="53"/>
      <c r="AV1907" s="53"/>
      <c r="AW1907" s="54"/>
      <c r="AX1907" s="15" t="str">
        <f t="shared" si="300"/>
        <v/>
      </c>
      <c r="AY1907" s="5"/>
      <c r="AZ1907" s="27" t="str">
        <f>IFERROR(VLOOKUP(AY1907,vlookup!A$2:I$331,2,FALSE),"")</f>
        <v/>
      </c>
      <c r="BA1907" s="27" t="str">
        <f>IFERROR(VLOOKUP(AY1907,vlookup!A$2:I$331,3,FALSE),"")</f>
        <v/>
      </c>
      <c r="BB1907" s="5"/>
      <c r="BC1907" s="27" t="str">
        <f>IFERROR(VLOOKUP(BB1907,vlookup!D$2:E$331,2,FALSE),"")</f>
        <v/>
      </c>
      <c r="BD1907" s="5"/>
      <c r="BE1907" s="27" t="str">
        <f t="shared" si="301"/>
        <v/>
      </c>
      <c r="BF1907" s="27" t="str">
        <f>IFERROR(VLOOKUP(BE1907,vlookup!G$2:I$331,2,FALSE),"")</f>
        <v/>
      </c>
      <c r="BG1907" s="27" t="str">
        <f>IFERROR(VLOOKUP(BE1907,vlookup!G$2:I$331,3,FALSE),"")</f>
        <v/>
      </c>
      <c r="BH1907" s="5"/>
      <c r="BI1907" s="6"/>
      <c r="BJ1907" s="6"/>
      <c r="BK1907" s="6"/>
      <c r="BL1907" s="6"/>
    </row>
    <row r="1908" spans="1:64">
      <c r="A1908" s="4"/>
      <c r="B1908" s="5"/>
      <c r="C1908" s="27" t="str">
        <f>IFERROR(VLOOKUP(B1908,vlookup!A$2:I$331,2,FALSE),"")</f>
        <v/>
      </c>
      <c r="D1908" s="27" t="str">
        <f>IFERROR(VLOOKUP(B1908,vlookup!A$2:I$331,3,FALSE),"")</f>
        <v/>
      </c>
      <c r="E1908" s="5"/>
      <c r="F1908" s="27" t="str">
        <f>IFERROR(VLOOKUP(E1908,vlookup!D$2:E$331,2,FALSE),"")</f>
        <v/>
      </c>
      <c r="G1908" s="5"/>
      <c r="H1908" s="27" t="str">
        <f t="shared" si="292"/>
        <v/>
      </c>
      <c r="I1908" s="27" t="str">
        <f>IFERROR(VLOOKUP(H1908,vlookup!G$2:I$331,2,FALSE),"")</f>
        <v/>
      </c>
      <c r="J1908" s="27" t="str">
        <f>IFERROR(VLOOKUP(H1908,vlookup!G$2:I$331,3,FALSE),"")</f>
        <v/>
      </c>
      <c r="K1908" s="5"/>
      <c r="L1908" s="6"/>
      <c r="M1908" s="6"/>
      <c r="N1908" s="6"/>
      <c r="O1908" s="6"/>
      <c r="P1908" s="6"/>
      <c r="Q1908" s="14" t="str">
        <f t="shared" si="293"/>
        <v/>
      </c>
      <c r="R1908" s="5"/>
      <c r="S1908" s="6"/>
      <c r="T1908" s="6"/>
      <c r="U1908" s="5"/>
      <c r="V1908" s="45">
        <f t="shared" si="294"/>
        <v>0</v>
      </c>
      <c r="W1908" s="45">
        <f t="shared" si="295"/>
        <v>0</v>
      </c>
      <c r="X1908" s="45" t="e">
        <f t="shared" si="296"/>
        <v>#VALUE!</v>
      </c>
      <c r="Y1908" s="45">
        <f>IFERROR(VALUE(V1908),VLOOKUP(V1908,DayReplace[],2,0))</f>
        <v>0</v>
      </c>
      <c r="Z1908" s="45">
        <f>IF(V1908=0,1,
IF(OR(AND(COUNTIF(Table12[Normal and Leap Years],X1908),AA1908=3,Y1908=30),
AND(COUNTIF(Table9[MM Year],X1908),COUNTIF(Table13[Always 29-Day Months],AA1908),Y1908=30)),Y1908
-1,Y1908))</f>
        <v>1</v>
      </c>
      <c r="AA1908" s="45">
        <f>IFERROR(VALUE(W1908),VLOOKUP(W1908,MonthReplace[],2,0))</f>
        <v>0</v>
      </c>
      <c r="AB1908" s="45" t="e">
        <f>IF(COUNTIF(Table9[MM Year],X1908),VLOOKUP(AA1908,MonthSerial[],VLOOKUP(X1908,Table9[],3,0)+2,0),DATE(X1908,AA1908,0)-AC1908)</f>
        <v>#VALUE!</v>
      </c>
      <c r="AC1908" s="45" t="e">
        <f>IF(COUNTIF(Table9[MM Year],X1908),
VLOOKUP(X1908,Table9[],5,0),
DATE(X1908,1,0))</f>
        <v>#VALUE!</v>
      </c>
      <c r="AD1908" s="46" t="e">
        <f>IF(AA1908=0,DATE(YEAR(AC1908+1),7,16),
IF(V1908=0,IF(COUNTIF(Table9[MM Year],X1908),AC1908+AB1908+Z1908+15-DAY(AC1908+AB1908+Z1908+15)+16,AC1908+AB1908+Z1908-DAY(AC1908+AB1908+Z1908)+16),
IF(COUNTIF(Table9[MM Year],X1908),
IF(AC1908+AB1908+Z1908&lt;VLOOKUP(X1908,Table9[],7,0),AC1908
+AB1908+Z1908+VLOOKUP(X1908,Table9[],4,0),AC1908+AB1908+Z1908),AC1908
+AB1908+Z1908)))</f>
        <v>#VALUE!</v>
      </c>
      <c r="AE1908" s="42"/>
      <c r="AF1908" s="15" t="str">
        <f>IFERROR(IF(COUNTIF(Table9[MM Year],X1908),
IF(AD1908&lt;VLOOKUP(X1908,Table9[],7,0),AD1908
+VLOOKUP(X1908,Table9[],4,0),AD1908),AD1908
),"")</f>
        <v/>
      </c>
      <c r="AG1908" s="5"/>
      <c r="AH1908" s="5"/>
      <c r="AI1908" s="5"/>
      <c r="AJ1908" s="6"/>
      <c r="AK1908" s="6"/>
      <c r="AL1908" s="12" t="str">
        <f t="shared" si="297"/>
        <v/>
      </c>
      <c r="AM1908" s="5"/>
      <c r="AN1908" s="27" t="str">
        <f t="shared" si="298"/>
        <v/>
      </c>
      <c r="AO1908" s="5"/>
      <c r="AP1908" s="5"/>
      <c r="AQ1908" s="6"/>
      <c r="AR1908" s="12" t="str">
        <f t="shared" si="299"/>
        <v/>
      </c>
      <c r="AS1908" s="6"/>
      <c r="AT1908" s="5"/>
      <c r="AU1908" s="53"/>
      <c r="AV1908" s="53"/>
      <c r="AW1908" s="54"/>
      <c r="AX1908" s="15" t="str">
        <f t="shared" si="300"/>
        <v/>
      </c>
      <c r="AY1908" s="5"/>
      <c r="AZ1908" s="27" t="str">
        <f>IFERROR(VLOOKUP(AY1908,vlookup!A$2:I$331,2,FALSE),"")</f>
        <v/>
      </c>
      <c r="BA1908" s="27" t="str">
        <f>IFERROR(VLOOKUP(AY1908,vlookup!A$2:I$331,3,FALSE),"")</f>
        <v/>
      </c>
      <c r="BB1908" s="5"/>
      <c r="BC1908" s="27" t="str">
        <f>IFERROR(VLOOKUP(BB1908,vlookup!D$2:E$331,2,FALSE),"")</f>
        <v/>
      </c>
      <c r="BD1908" s="5"/>
      <c r="BE1908" s="27" t="str">
        <f t="shared" si="301"/>
        <v/>
      </c>
      <c r="BF1908" s="27" t="str">
        <f>IFERROR(VLOOKUP(BE1908,vlookup!G$2:I$331,2,FALSE),"")</f>
        <v/>
      </c>
      <c r="BG1908" s="27" t="str">
        <f>IFERROR(VLOOKUP(BE1908,vlookup!G$2:I$331,3,FALSE),"")</f>
        <v/>
      </c>
      <c r="BH1908" s="5"/>
      <c r="BI1908" s="6"/>
      <c r="BJ1908" s="6"/>
      <c r="BK1908" s="6"/>
      <c r="BL1908" s="6"/>
    </row>
    <row r="1909" spans="1:64">
      <c r="A1909" s="4"/>
      <c r="B1909" s="5"/>
      <c r="C1909" s="27" t="str">
        <f>IFERROR(VLOOKUP(B1909,vlookup!A$2:I$331,2,FALSE),"")</f>
        <v/>
      </c>
      <c r="D1909" s="27" t="str">
        <f>IFERROR(VLOOKUP(B1909,vlookup!A$2:I$331,3,FALSE),"")</f>
        <v/>
      </c>
      <c r="E1909" s="5"/>
      <c r="F1909" s="27" t="str">
        <f>IFERROR(VLOOKUP(E1909,vlookup!D$2:E$331,2,FALSE),"")</f>
        <v/>
      </c>
      <c r="G1909" s="5"/>
      <c r="H1909" s="27" t="str">
        <f t="shared" si="292"/>
        <v/>
      </c>
      <c r="I1909" s="27" t="str">
        <f>IFERROR(VLOOKUP(H1909,vlookup!G$2:I$331,2,FALSE),"")</f>
        <v/>
      </c>
      <c r="J1909" s="27" t="str">
        <f>IFERROR(VLOOKUP(H1909,vlookup!G$2:I$331,3,FALSE),"")</f>
        <v/>
      </c>
      <c r="K1909" s="5"/>
      <c r="L1909" s="6"/>
      <c r="M1909" s="6"/>
      <c r="N1909" s="6"/>
      <c r="O1909" s="6"/>
      <c r="P1909" s="6"/>
      <c r="Q1909" s="14" t="str">
        <f t="shared" si="293"/>
        <v/>
      </c>
      <c r="R1909" s="5"/>
      <c r="S1909" s="6"/>
      <c r="T1909" s="6"/>
      <c r="U1909" s="5"/>
      <c r="V1909" s="45">
        <f t="shared" si="294"/>
        <v>0</v>
      </c>
      <c r="W1909" s="45">
        <f t="shared" si="295"/>
        <v>0</v>
      </c>
      <c r="X1909" s="45" t="e">
        <f t="shared" si="296"/>
        <v>#VALUE!</v>
      </c>
      <c r="Y1909" s="45">
        <f>IFERROR(VALUE(V1909),VLOOKUP(V1909,DayReplace[],2,0))</f>
        <v>0</v>
      </c>
      <c r="Z1909" s="45">
        <f>IF(V1909=0,1,
IF(OR(AND(COUNTIF(Table12[Normal and Leap Years],X1909),AA1909=3,Y1909=30),
AND(COUNTIF(Table9[MM Year],X1909),COUNTIF(Table13[Always 29-Day Months],AA1909),Y1909=30)),Y1909
-1,Y1909))</f>
        <v>1</v>
      </c>
      <c r="AA1909" s="45">
        <f>IFERROR(VALUE(W1909),VLOOKUP(W1909,MonthReplace[],2,0))</f>
        <v>0</v>
      </c>
      <c r="AB1909" s="45" t="e">
        <f>IF(COUNTIF(Table9[MM Year],X1909),VLOOKUP(AA1909,MonthSerial[],VLOOKUP(X1909,Table9[],3,0)+2,0),DATE(X1909,AA1909,0)-AC1909)</f>
        <v>#VALUE!</v>
      </c>
      <c r="AC1909" s="45" t="e">
        <f>IF(COUNTIF(Table9[MM Year],X1909),
VLOOKUP(X1909,Table9[],5,0),
DATE(X1909,1,0))</f>
        <v>#VALUE!</v>
      </c>
      <c r="AD1909" s="46" t="e">
        <f>IF(AA1909=0,DATE(YEAR(AC1909+1),7,16),
IF(V1909=0,IF(COUNTIF(Table9[MM Year],X1909),AC1909+AB1909+Z1909+15-DAY(AC1909+AB1909+Z1909+15)+16,AC1909+AB1909+Z1909-DAY(AC1909+AB1909+Z1909)+16),
IF(COUNTIF(Table9[MM Year],X1909),
IF(AC1909+AB1909+Z1909&lt;VLOOKUP(X1909,Table9[],7,0),AC1909
+AB1909+Z1909+VLOOKUP(X1909,Table9[],4,0),AC1909+AB1909+Z1909),AC1909
+AB1909+Z1909)))</f>
        <v>#VALUE!</v>
      </c>
      <c r="AE1909" s="42"/>
      <c r="AF1909" s="15" t="str">
        <f>IFERROR(IF(COUNTIF(Table9[MM Year],X1909),
IF(AD1909&lt;VLOOKUP(X1909,Table9[],7,0),AD1909
+VLOOKUP(X1909,Table9[],4,0),AD1909),AD1909
),"")</f>
        <v/>
      </c>
      <c r="AG1909" s="5"/>
      <c r="AH1909" s="5"/>
      <c r="AI1909" s="5"/>
      <c r="AJ1909" s="6"/>
      <c r="AK1909" s="6"/>
      <c r="AL1909" s="12" t="str">
        <f t="shared" si="297"/>
        <v/>
      </c>
      <c r="AM1909" s="5"/>
      <c r="AN1909" s="27" t="str">
        <f t="shared" si="298"/>
        <v/>
      </c>
      <c r="AO1909" s="5"/>
      <c r="AP1909" s="5"/>
      <c r="AQ1909" s="6"/>
      <c r="AR1909" s="12" t="str">
        <f t="shared" si="299"/>
        <v/>
      </c>
      <c r="AS1909" s="6"/>
      <c r="AT1909" s="5"/>
      <c r="AU1909" s="53"/>
      <c r="AV1909" s="53"/>
      <c r="AW1909" s="54"/>
      <c r="AX1909" s="15" t="str">
        <f t="shared" si="300"/>
        <v/>
      </c>
      <c r="AY1909" s="5"/>
      <c r="AZ1909" s="27" t="str">
        <f>IFERROR(VLOOKUP(AY1909,vlookup!A$2:I$331,2,FALSE),"")</f>
        <v/>
      </c>
      <c r="BA1909" s="27" t="str">
        <f>IFERROR(VLOOKUP(AY1909,vlookup!A$2:I$331,3,FALSE),"")</f>
        <v/>
      </c>
      <c r="BB1909" s="5"/>
      <c r="BC1909" s="27" t="str">
        <f>IFERROR(VLOOKUP(BB1909,vlookup!D$2:E$331,2,FALSE),"")</f>
        <v/>
      </c>
      <c r="BD1909" s="5"/>
      <c r="BE1909" s="27" t="str">
        <f t="shared" si="301"/>
        <v/>
      </c>
      <c r="BF1909" s="27" t="str">
        <f>IFERROR(VLOOKUP(BE1909,vlookup!G$2:I$331,2,FALSE),"")</f>
        <v/>
      </c>
      <c r="BG1909" s="27" t="str">
        <f>IFERROR(VLOOKUP(BE1909,vlookup!G$2:I$331,3,FALSE),"")</f>
        <v/>
      </c>
      <c r="BH1909" s="5"/>
      <c r="BI1909" s="6"/>
      <c r="BJ1909" s="6"/>
      <c r="BK1909" s="6"/>
      <c r="BL1909" s="6"/>
    </row>
    <row r="1910" spans="1:64">
      <c r="A1910" s="4"/>
      <c r="B1910" s="5"/>
      <c r="C1910" s="27" t="str">
        <f>IFERROR(VLOOKUP(B1910,vlookup!A$2:I$331,2,FALSE),"")</f>
        <v/>
      </c>
      <c r="D1910" s="27" t="str">
        <f>IFERROR(VLOOKUP(B1910,vlookup!A$2:I$331,3,FALSE),"")</f>
        <v/>
      </c>
      <c r="E1910" s="5"/>
      <c r="F1910" s="27" t="str">
        <f>IFERROR(VLOOKUP(E1910,vlookup!D$2:E$331,2,FALSE),"")</f>
        <v/>
      </c>
      <c r="G1910" s="5"/>
      <c r="H1910" s="27" t="str">
        <f t="shared" si="292"/>
        <v/>
      </c>
      <c r="I1910" s="27" t="str">
        <f>IFERROR(VLOOKUP(H1910,vlookup!G$2:I$331,2,FALSE),"")</f>
        <v/>
      </c>
      <c r="J1910" s="27" t="str">
        <f>IFERROR(VLOOKUP(H1910,vlookup!G$2:I$331,3,FALSE),"")</f>
        <v/>
      </c>
      <c r="K1910" s="5"/>
      <c r="L1910" s="6"/>
      <c r="M1910" s="6"/>
      <c r="N1910" s="6"/>
      <c r="O1910" s="6"/>
      <c r="P1910" s="6"/>
      <c r="Q1910" s="14" t="str">
        <f t="shared" si="293"/>
        <v/>
      </c>
      <c r="R1910" s="5"/>
      <c r="S1910" s="6"/>
      <c r="T1910" s="6"/>
      <c r="U1910" s="5"/>
      <c r="V1910" s="45">
        <f t="shared" si="294"/>
        <v>0</v>
      </c>
      <c r="W1910" s="45">
        <f t="shared" si="295"/>
        <v>0</v>
      </c>
      <c r="X1910" s="45" t="e">
        <f t="shared" si="296"/>
        <v>#VALUE!</v>
      </c>
      <c r="Y1910" s="45">
        <f>IFERROR(VALUE(V1910),VLOOKUP(V1910,DayReplace[],2,0))</f>
        <v>0</v>
      </c>
      <c r="Z1910" s="45">
        <f>IF(V1910=0,1,
IF(OR(AND(COUNTIF(Table12[Normal and Leap Years],X1910),AA1910=3,Y1910=30),
AND(COUNTIF(Table9[MM Year],X1910),COUNTIF(Table13[Always 29-Day Months],AA1910),Y1910=30)),Y1910
-1,Y1910))</f>
        <v>1</v>
      </c>
      <c r="AA1910" s="45">
        <f>IFERROR(VALUE(W1910),VLOOKUP(W1910,MonthReplace[],2,0))</f>
        <v>0</v>
      </c>
      <c r="AB1910" s="45" t="e">
        <f>IF(COUNTIF(Table9[MM Year],X1910),VLOOKUP(AA1910,MonthSerial[],VLOOKUP(X1910,Table9[],3,0)+2,0),DATE(X1910,AA1910,0)-AC1910)</f>
        <v>#VALUE!</v>
      </c>
      <c r="AC1910" s="45" t="e">
        <f>IF(COUNTIF(Table9[MM Year],X1910),
VLOOKUP(X1910,Table9[],5,0),
DATE(X1910,1,0))</f>
        <v>#VALUE!</v>
      </c>
      <c r="AD1910" s="46" t="e">
        <f>IF(AA1910=0,DATE(YEAR(AC1910+1),7,16),
IF(V1910=0,IF(COUNTIF(Table9[MM Year],X1910),AC1910+AB1910+Z1910+15-DAY(AC1910+AB1910+Z1910+15)+16,AC1910+AB1910+Z1910-DAY(AC1910+AB1910+Z1910)+16),
IF(COUNTIF(Table9[MM Year],X1910),
IF(AC1910+AB1910+Z1910&lt;VLOOKUP(X1910,Table9[],7,0),AC1910
+AB1910+Z1910+VLOOKUP(X1910,Table9[],4,0),AC1910+AB1910+Z1910),AC1910
+AB1910+Z1910)))</f>
        <v>#VALUE!</v>
      </c>
      <c r="AE1910" s="42"/>
      <c r="AF1910" s="15" t="str">
        <f>IFERROR(IF(COUNTIF(Table9[MM Year],X1910),
IF(AD1910&lt;VLOOKUP(X1910,Table9[],7,0),AD1910
+VLOOKUP(X1910,Table9[],4,0),AD1910),AD1910
),"")</f>
        <v/>
      </c>
      <c r="AG1910" s="5"/>
      <c r="AH1910" s="5"/>
      <c r="AI1910" s="5"/>
      <c r="AJ1910" s="6"/>
      <c r="AK1910" s="6"/>
      <c r="AL1910" s="12" t="str">
        <f t="shared" si="297"/>
        <v/>
      </c>
      <c r="AM1910" s="5"/>
      <c r="AN1910" s="27" t="str">
        <f t="shared" si="298"/>
        <v/>
      </c>
      <c r="AO1910" s="5"/>
      <c r="AP1910" s="5"/>
      <c r="AQ1910" s="6"/>
      <c r="AR1910" s="12" t="str">
        <f t="shared" si="299"/>
        <v/>
      </c>
      <c r="AS1910" s="6"/>
      <c r="AT1910" s="5"/>
      <c r="AU1910" s="53"/>
      <c r="AV1910" s="53"/>
      <c r="AW1910" s="54"/>
      <c r="AX1910" s="15" t="str">
        <f t="shared" si="300"/>
        <v/>
      </c>
      <c r="AY1910" s="5"/>
      <c r="AZ1910" s="27" t="str">
        <f>IFERROR(VLOOKUP(AY1910,vlookup!A$2:I$331,2,FALSE),"")</f>
        <v/>
      </c>
      <c r="BA1910" s="27" t="str">
        <f>IFERROR(VLOOKUP(AY1910,vlookup!A$2:I$331,3,FALSE),"")</f>
        <v/>
      </c>
      <c r="BB1910" s="5"/>
      <c r="BC1910" s="27" t="str">
        <f>IFERROR(VLOOKUP(BB1910,vlookup!D$2:E$331,2,FALSE),"")</f>
        <v/>
      </c>
      <c r="BD1910" s="5"/>
      <c r="BE1910" s="27" t="str">
        <f t="shared" si="301"/>
        <v/>
      </c>
      <c r="BF1910" s="27" t="str">
        <f>IFERROR(VLOOKUP(BE1910,vlookup!G$2:I$331,2,FALSE),"")</f>
        <v/>
      </c>
      <c r="BG1910" s="27" t="str">
        <f>IFERROR(VLOOKUP(BE1910,vlookup!G$2:I$331,3,FALSE),"")</f>
        <v/>
      </c>
      <c r="BH1910" s="5"/>
      <c r="BI1910" s="6"/>
      <c r="BJ1910" s="6"/>
      <c r="BK1910" s="6"/>
      <c r="BL1910" s="6"/>
    </row>
    <row r="1911" spans="1:64">
      <c r="A1911" s="4"/>
      <c r="B1911" s="5"/>
      <c r="C1911" s="27" t="str">
        <f>IFERROR(VLOOKUP(B1911,vlookup!A$2:I$331,2,FALSE),"")</f>
        <v/>
      </c>
      <c r="D1911" s="27" t="str">
        <f>IFERROR(VLOOKUP(B1911,vlookup!A$2:I$331,3,FALSE),"")</f>
        <v/>
      </c>
      <c r="E1911" s="5"/>
      <c r="F1911" s="27" t="str">
        <f>IFERROR(VLOOKUP(E1911,vlookup!D$2:E$331,2,FALSE),"")</f>
        <v/>
      </c>
      <c r="G1911" s="5"/>
      <c r="H1911" s="27" t="str">
        <f t="shared" si="292"/>
        <v/>
      </c>
      <c r="I1911" s="27" t="str">
        <f>IFERROR(VLOOKUP(H1911,vlookup!G$2:I$331,2,FALSE),"")</f>
        <v/>
      </c>
      <c r="J1911" s="27" t="str">
        <f>IFERROR(VLOOKUP(H1911,vlookup!G$2:I$331,3,FALSE),"")</f>
        <v/>
      </c>
      <c r="K1911" s="5"/>
      <c r="L1911" s="6"/>
      <c r="M1911" s="6"/>
      <c r="N1911" s="6"/>
      <c r="O1911" s="6"/>
      <c r="P1911" s="6"/>
      <c r="Q1911" s="14" t="str">
        <f t="shared" si="293"/>
        <v/>
      </c>
      <c r="R1911" s="5"/>
      <c r="S1911" s="6"/>
      <c r="T1911" s="6"/>
      <c r="U1911" s="5"/>
      <c r="V1911" s="45">
        <f t="shared" si="294"/>
        <v>0</v>
      </c>
      <c r="W1911" s="45">
        <f t="shared" si="295"/>
        <v>0</v>
      </c>
      <c r="X1911" s="45" t="e">
        <f t="shared" si="296"/>
        <v>#VALUE!</v>
      </c>
      <c r="Y1911" s="45">
        <f>IFERROR(VALUE(V1911),VLOOKUP(V1911,DayReplace[],2,0))</f>
        <v>0</v>
      </c>
      <c r="Z1911" s="45">
        <f>IF(V1911=0,1,
IF(OR(AND(COUNTIF(Table12[Normal and Leap Years],X1911),AA1911=3,Y1911=30),
AND(COUNTIF(Table9[MM Year],X1911),COUNTIF(Table13[Always 29-Day Months],AA1911),Y1911=30)),Y1911
-1,Y1911))</f>
        <v>1</v>
      </c>
      <c r="AA1911" s="45">
        <f>IFERROR(VALUE(W1911),VLOOKUP(W1911,MonthReplace[],2,0))</f>
        <v>0</v>
      </c>
      <c r="AB1911" s="45" t="e">
        <f>IF(COUNTIF(Table9[MM Year],X1911),VLOOKUP(AA1911,MonthSerial[],VLOOKUP(X1911,Table9[],3,0)+2,0),DATE(X1911,AA1911,0)-AC1911)</f>
        <v>#VALUE!</v>
      </c>
      <c r="AC1911" s="45" t="e">
        <f>IF(COUNTIF(Table9[MM Year],X1911),
VLOOKUP(X1911,Table9[],5,0),
DATE(X1911,1,0))</f>
        <v>#VALUE!</v>
      </c>
      <c r="AD1911" s="46" t="e">
        <f>IF(AA1911=0,DATE(YEAR(AC1911+1),7,16),
IF(V1911=0,IF(COUNTIF(Table9[MM Year],X1911),AC1911+AB1911+Z1911+15-DAY(AC1911+AB1911+Z1911+15)+16,AC1911+AB1911+Z1911-DAY(AC1911+AB1911+Z1911)+16),
IF(COUNTIF(Table9[MM Year],X1911),
IF(AC1911+AB1911+Z1911&lt;VLOOKUP(X1911,Table9[],7,0),AC1911
+AB1911+Z1911+VLOOKUP(X1911,Table9[],4,0),AC1911+AB1911+Z1911),AC1911
+AB1911+Z1911)))</f>
        <v>#VALUE!</v>
      </c>
      <c r="AE1911" s="42"/>
      <c r="AF1911" s="15" t="str">
        <f>IFERROR(IF(COUNTIF(Table9[MM Year],X1911),
IF(AD1911&lt;VLOOKUP(X1911,Table9[],7,0),AD1911
+VLOOKUP(X1911,Table9[],4,0),AD1911),AD1911
),"")</f>
        <v/>
      </c>
      <c r="AG1911" s="5"/>
      <c r="AH1911" s="5"/>
      <c r="AI1911" s="5"/>
      <c r="AJ1911" s="6"/>
      <c r="AK1911" s="6"/>
      <c r="AL1911" s="12" t="str">
        <f t="shared" si="297"/>
        <v/>
      </c>
      <c r="AM1911" s="5"/>
      <c r="AN1911" s="27" t="str">
        <f t="shared" si="298"/>
        <v/>
      </c>
      <c r="AO1911" s="5"/>
      <c r="AP1911" s="5"/>
      <c r="AQ1911" s="6"/>
      <c r="AR1911" s="12" t="str">
        <f t="shared" si="299"/>
        <v/>
      </c>
      <c r="AS1911" s="6"/>
      <c r="AT1911" s="5"/>
      <c r="AU1911" s="53"/>
      <c r="AV1911" s="53"/>
      <c r="AW1911" s="54"/>
      <c r="AX1911" s="15" t="str">
        <f t="shared" si="300"/>
        <v/>
      </c>
      <c r="AY1911" s="5"/>
      <c r="AZ1911" s="27" t="str">
        <f>IFERROR(VLOOKUP(AY1911,vlookup!A$2:I$331,2,FALSE),"")</f>
        <v/>
      </c>
      <c r="BA1911" s="27" t="str">
        <f>IFERROR(VLOOKUP(AY1911,vlookup!A$2:I$331,3,FALSE),"")</f>
        <v/>
      </c>
      <c r="BB1911" s="5"/>
      <c r="BC1911" s="27" t="str">
        <f>IFERROR(VLOOKUP(BB1911,vlookup!D$2:E$331,2,FALSE),"")</f>
        <v/>
      </c>
      <c r="BD1911" s="5"/>
      <c r="BE1911" s="27" t="str">
        <f t="shared" si="301"/>
        <v/>
      </c>
      <c r="BF1911" s="27" t="str">
        <f>IFERROR(VLOOKUP(BE1911,vlookup!G$2:I$331,2,FALSE),"")</f>
        <v/>
      </c>
      <c r="BG1911" s="27" t="str">
        <f>IFERROR(VLOOKUP(BE1911,vlookup!G$2:I$331,3,FALSE),"")</f>
        <v/>
      </c>
      <c r="BH1911" s="5"/>
      <c r="BI1911" s="6"/>
      <c r="BJ1911" s="6"/>
      <c r="BK1911" s="6"/>
      <c r="BL1911" s="6"/>
    </row>
    <row r="1912" spans="1:64">
      <c r="A1912" s="4"/>
      <c r="B1912" s="5"/>
      <c r="C1912" s="27" t="str">
        <f>IFERROR(VLOOKUP(B1912,vlookup!A$2:I$331,2,FALSE),"")</f>
        <v/>
      </c>
      <c r="D1912" s="27" t="str">
        <f>IFERROR(VLOOKUP(B1912,vlookup!A$2:I$331,3,FALSE),"")</f>
        <v/>
      </c>
      <c r="E1912" s="5"/>
      <c r="F1912" s="27" t="str">
        <f>IFERROR(VLOOKUP(E1912,vlookup!D$2:E$331,2,FALSE),"")</f>
        <v/>
      </c>
      <c r="G1912" s="5"/>
      <c r="H1912" s="27" t="str">
        <f t="shared" si="292"/>
        <v/>
      </c>
      <c r="I1912" s="27" t="str">
        <f>IFERROR(VLOOKUP(H1912,vlookup!G$2:I$331,2,FALSE),"")</f>
        <v/>
      </c>
      <c r="J1912" s="27" t="str">
        <f>IFERROR(VLOOKUP(H1912,vlookup!G$2:I$331,3,FALSE),"")</f>
        <v/>
      </c>
      <c r="K1912" s="5"/>
      <c r="L1912" s="6"/>
      <c r="M1912" s="6"/>
      <c r="N1912" s="6"/>
      <c r="O1912" s="6"/>
      <c r="P1912" s="6"/>
      <c r="Q1912" s="14" t="str">
        <f t="shared" si="293"/>
        <v/>
      </c>
      <c r="R1912" s="5"/>
      <c r="S1912" s="6"/>
      <c r="T1912" s="6"/>
      <c r="U1912" s="5"/>
      <c r="V1912" s="45">
        <f t="shared" si="294"/>
        <v>0</v>
      </c>
      <c r="W1912" s="45">
        <f t="shared" si="295"/>
        <v>0</v>
      </c>
      <c r="X1912" s="45" t="e">
        <f t="shared" si="296"/>
        <v>#VALUE!</v>
      </c>
      <c r="Y1912" s="45">
        <f>IFERROR(VALUE(V1912),VLOOKUP(V1912,DayReplace[],2,0))</f>
        <v>0</v>
      </c>
      <c r="Z1912" s="45">
        <f>IF(V1912=0,1,
IF(OR(AND(COUNTIF(Table12[Normal and Leap Years],X1912),AA1912=3,Y1912=30),
AND(COUNTIF(Table9[MM Year],X1912),COUNTIF(Table13[Always 29-Day Months],AA1912),Y1912=30)),Y1912
-1,Y1912))</f>
        <v>1</v>
      </c>
      <c r="AA1912" s="45">
        <f>IFERROR(VALUE(W1912),VLOOKUP(W1912,MonthReplace[],2,0))</f>
        <v>0</v>
      </c>
      <c r="AB1912" s="45" t="e">
        <f>IF(COUNTIF(Table9[MM Year],X1912),VLOOKUP(AA1912,MonthSerial[],VLOOKUP(X1912,Table9[],3,0)+2,0),DATE(X1912,AA1912,0)-AC1912)</f>
        <v>#VALUE!</v>
      </c>
      <c r="AC1912" s="45" t="e">
        <f>IF(COUNTIF(Table9[MM Year],X1912),
VLOOKUP(X1912,Table9[],5,0),
DATE(X1912,1,0))</f>
        <v>#VALUE!</v>
      </c>
      <c r="AD1912" s="46" t="e">
        <f>IF(AA1912=0,DATE(YEAR(AC1912+1),7,16),
IF(V1912=0,IF(COUNTIF(Table9[MM Year],X1912),AC1912+AB1912+Z1912+15-DAY(AC1912+AB1912+Z1912+15)+16,AC1912+AB1912+Z1912-DAY(AC1912+AB1912+Z1912)+16),
IF(COUNTIF(Table9[MM Year],X1912),
IF(AC1912+AB1912+Z1912&lt;VLOOKUP(X1912,Table9[],7,0),AC1912
+AB1912+Z1912+VLOOKUP(X1912,Table9[],4,0),AC1912+AB1912+Z1912),AC1912
+AB1912+Z1912)))</f>
        <v>#VALUE!</v>
      </c>
      <c r="AE1912" s="42"/>
      <c r="AF1912" s="15" t="str">
        <f>IFERROR(IF(COUNTIF(Table9[MM Year],X1912),
IF(AD1912&lt;VLOOKUP(X1912,Table9[],7,0),AD1912
+VLOOKUP(X1912,Table9[],4,0),AD1912),AD1912
),"")</f>
        <v/>
      </c>
      <c r="AG1912" s="5"/>
      <c r="AH1912" s="5"/>
      <c r="AI1912" s="5"/>
      <c r="AJ1912" s="6"/>
      <c r="AK1912" s="6"/>
      <c r="AL1912" s="12" t="str">
        <f t="shared" si="297"/>
        <v/>
      </c>
      <c r="AM1912" s="5"/>
      <c r="AN1912" s="27" t="str">
        <f t="shared" si="298"/>
        <v/>
      </c>
      <c r="AO1912" s="5"/>
      <c r="AP1912" s="5"/>
      <c r="AQ1912" s="6"/>
      <c r="AR1912" s="12" t="str">
        <f t="shared" si="299"/>
        <v/>
      </c>
      <c r="AS1912" s="6"/>
      <c r="AT1912" s="5"/>
      <c r="AU1912" s="53"/>
      <c r="AV1912" s="53"/>
      <c r="AW1912" s="54"/>
      <c r="AX1912" s="15" t="str">
        <f t="shared" si="300"/>
        <v/>
      </c>
      <c r="AY1912" s="5"/>
      <c r="AZ1912" s="27" t="str">
        <f>IFERROR(VLOOKUP(AY1912,vlookup!A$2:I$331,2,FALSE),"")</f>
        <v/>
      </c>
      <c r="BA1912" s="27" t="str">
        <f>IFERROR(VLOOKUP(AY1912,vlookup!A$2:I$331,3,FALSE),"")</f>
        <v/>
      </c>
      <c r="BB1912" s="5"/>
      <c r="BC1912" s="27" t="str">
        <f>IFERROR(VLOOKUP(BB1912,vlookup!D$2:E$331,2,FALSE),"")</f>
        <v/>
      </c>
      <c r="BD1912" s="5"/>
      <c r="BE1912" s="27" t="str">
        <f t="shared" si="301"/>
        <v/>
      </c>
      <c r="BF1912" s="27" t="str">
        <f>IFERROR(VLOOKUP(BE1912,vlookup!G$2:I$331,2,FALSE),"")</f>
        <v/>
      </c>
      <c r="BG1912" s="27" t="str">
        <f>IFERROR(VLOOKUP(BE1912,vlookup!G$2:I$331,3,FALSE),"")</f>
        <v/>
      </c>
      <c r="BH1912" s="5"/>
      <c r="BI1912" s="6"/>
      <c r="BJ1912" s="6"/>
      <c r="BK1912" s="6"/>
      <c r="BL1912" s="6"/>
    </row>
    <row r="1913" spans="1:64">
      <c r="A1913" s="4"/>
      <c r="B1913" s="5"/>
      <c r="C1913" s="27" t="str">
        <f>IFERROR(VLOOKUP(B1913,vlookup!A$2:I$331,2,FALSE),"")</f>
        <v/>
      </c>
      <c r="D1913" s="27" t="str">
        <f>IFERROR(VLOOKUP(B1913,vlookup!A$2:I$331,3,FALSE),"")</f>
        <v/>
      </c>
      <c r="E1913" s="5"/>
      <c r="F1913" s="27" t="str">
        <f>IFERROR(VLOOKUP(E1913,vlookup!D$2:E$331,2,FALSE),"")</f>
        <v/>
      </c>
      <c r="G1913" s="5"/>
      <c r="H1913" s="27" t="str">
        <f t="shared" si="292"/>
        <v/>
      </c>
      <c r="I1913" s="27" t="str">
        <f>IFERROR(VLOOKUP(H1913,vlookup!G$2:I$331,2,FALSE),"")</f>
        <v/>
      </c>
      <c r="J1913" s="27" t="str">
        <f>IFERROR(VLOOKUP(H1913,vlookup!G$2:I$331,3,FALSE),"")</f>
        <v/>
      </c>
      <c r="K1913" s="5"/>
      <c r="L1913" s="6"/>
      <c r="M1913" s="6"/>
      <c r="N1913" s="6"/>
      <c r="O1913" s="6"/>
      <c r="P1913" s="6"/>
      <c r="Q1913" s="14" t="str">
        <f t="shared" si="293"/>
        <v/>
      </c>
      <c r="R1913" s="5"/>
      <c r="S1913" s="6"/>
      <c r="T1913" s="6"/>
      <c r="U1913" s="5"/>
      <c r="V1913" s="45">
        <f t="shared" si="294"/>
        <v>0</v>
      </c>
      <c r="W1913" s="45">
        <f t="shared" si="295"/>
        <v>0</v>
      </c>
      <c r="X1913" s="45" t="e">
        <f t="shared" si="296"/>
        <v>#VALUE!</v>
      </c>
      <c r="Y1913" s="45">
        <f>IFERROR(VALUE(V1913),VLOOKUP(V1913,DayReplace[],2,0))</f>
        <v>0</v>
      </c>
      <c r="Z1913" s="45">
        <f>IF(V1913=0,1,
IF(OR(AND(COUNTIF(Table12[Normal and Leap Years],X1913),AA1913=3,Y1913=30),
AND(COUNTIF(Table9[MM Year],X1913),COUNTIF(Table13[Always 29-Day Months],AA1913),Y1913=30)),Y1913
-1,Y1913))</f>
        <v>1</v>
      </c>
      <c r="AA1913" s="45">
        <f>IFERROR(VALUE(W1913),VLOOKUP(W1913,MonthReplace[],2,0))</f>
        <v>0</v>
      </c>
      <c r="AB1913" s="45" t="e">
        <f>IF(COUNTIF(Table9[MM Year],X1913),VLOOKUP(AA1913,MonthSerial[],VLOOKUP(X1913,Table9[],3,0)+2,0),DATE(X1913,AA1913,0)-AC1913)</f>
        <v>#VALUE!</v>
      </c>
      <c r="AC1913" s="45" t="e">
        <f>IF(COUNTIF(Table9[MM Year],X1913),
VLOOKUP(X1913,Table9[],5,0),
DATE(X1913,1,0))</f>
        <v>#VALUE!</v>
      </c>
      <c r="AD1913" s="46" t="e">
        <f>IF(AA1913=0,DATE(YEAR(AC1913+1),7,16),
IF(V1913=0,IF(COUNTIF(Table9[MM Year],X1913),AC1913+AB1913+Z1913+15-DAY(AC1913+AB1913+Z1913+15)+16,AC1913+AB1913+Z1913-DAY(AC1913+AB1913+Z1913)+16),
IF(COUNTIF(Table9[MM Year],X1913),
IF(AC1913+AB1913+Z1913&lt;VLOOKUP(X1913,Table9[],7,0),AC1913
+AB1913+Z1913+VLOOKUP(X1913,Table9[],4,0),AC1913+AB1913+Z1913),AC1913
+AB1913+Z1913)))</f>
        <v>#VALUE!</v>
      </c>
      <c r="AE1913" s="42"/>
      <c r="AF1913" s="15" t="str">
        <f>IFERROR(IF(COUNTIF(Table9[MM Year],X1913),
IF(AD1913&lt;VLOOKUP(X1913,Table9[],7,0),AD1913
+VLOOKUP(X1913,Table9[],4,0),AD1913),AD1913
),"")</f>
        <v/>
      </c>
      <c r="AG1913" s="5"/>
      <c r="AH1913" s="5"/>
      <c r="AI1913" s="5"/>
      <c r="AJ1913" s="6"/>
      <c r="AK1913" s="6"/>
      <c r="AL1913" s="12" t="str">
        <f t="shared" si="297"/>
        <v/>
      </c>
      <c r="AM1913" s="5"/>
      <c r="AN1913" s="27" t="str">
        <f t="shared" si="298"/>
        <v/>
      </c>
      <c r="AO1913" s="5"/>
      <c r="AP1913" s="5"/>
      <c r="AQ1913" s="6"/>
      <c r="AR1913" s="12" t="str">
        <f t="shared" si="299"/>
        <v/>
      </c>
      <c r="AS1913" s="6"/>
      <c r="AT1913" s="5"/>
      <c r="AU1913" s="53"/>
      <c r="AV1913" s="53"/>
      <c r="AW1913" s="54"/>
      <c r="AX1913" s="15" t="str">
        <f t="shared" si="300"/>
        <v/>
      </c>
      <c r="AY1913" s="5"/>
      <c r="AZ1913" s="27" t="str">
        <f>IFERROR(VLOOKUP(AY1913,vlookup!A$2:I$331,2,FALSE),"")</f>
        <v/>
      </c>
      <c r="BA1913" s="27" t="str">
        <f>IFERROR(VLOOKUP(AY1913,vlookup!A$2:I$331,3,FALSE),"")</f>
        <v/>
      </c>
      <c r="BB1913" s="5"/>
      <c r="BC1913" s="27" t="str">
        <f>IFERROR(VLOOKUP(BB1913,vlookup!D$2:E$331,2,FALSE),"")</f>
        <v/>
      </c>
      <c r="BD1913" s="5"/>
      <c r="BE1913" s="27" t="str">
        <f t="shared" si="301"/>
        <v/>
      </c>
      <c r="BF1913" s="27" t="str">
        <f>IFERROR(VLOOKUP(BE1913,vlookup!G$2:I$331,2,FALSE),"")</f>
        <v/>
      </c>
      <c r="BG1913" s="27" t="str">
        <f>IFERROR(VLOOKUP(BE1913,vlookup!G$2:I$331,3,FALSE),"")</f>
        <v/>
      </c>
      <c r="BH1913" s="5"/>
      <c r="BI1913" s="6"/>
      <c r="BJ1913" s="6"/>
      <c r="BK1913" s="6"/>
      <c r="BL1913" s="6"/>
    </row>
    <row r="1914" spans="1:64">
      <c r="A1914" s="4"/>
      <c r="B1914" s="5"/>
      <c r="C1914" s="27" t="str">
        <f>IFERROR(VLOOKUP(B1914,vlookup!A$2:I$331,2,FALSE),"")</f>
        <v/>
      </c>
      <c r="D1914" s="27" t="str">
        <f>IFERROR(VLOOKUP(B1914,vlookup!A$2:I$331,3,FALSE),"")</f>
        <v/>
      </c>
      <c r="E1914" s="5"/>
      <c r="F1914" s="27" t="str">
        <f>IFERROR(VLOOKUP(E1914,vlookup!D$2:E$331,2,FALSE),"")</f>
        <v/>
      </c>
      <c r="G1914" s="5"/>
      <c r="H1914" s="27" t="str">
        <f t="shared" si="292"/>
        <v/>
      </c>
      <c r="I1914" s="27" t="str">
        <f>IFERROR(VLOOKUP(H1914,vlookup!G$2:I$331,2,FALSE),"")</f>
        <v/>
      </c>
      <c r="J1914" s="27" t="str">
        <f>IFERROR(VLOOKUP(H1914,vlookup!G$2:I$331,3,FALSE),"")</f>
        <v/>
      </c>
      <c r="K1914" s="5"/>
      <c r="L1914" s="6"/>
      <c r="M1914" s="6"/>
      <c r="N1914" s="6"/>
      <c r="O1914" s="6"/>
      <c r="P1914" s="6"/>
      <c r="Q1914" s="14" t="str">
        <f t="shared" si="293"/>
        <v/>
      </c>
      <c r="R1914" s="5"/>
      <c r="S1914" s="6"/>
      <c r="T1914" s="6"/>
      <c r="U1914" s="5"/>
      <c r="V1914" s="45">
        <f t="shared" si="294"/>
        <v>0</v>
      </c>
      <c r="W1914" s="45">
        <f t="shared" si="295"/>
        <v>0</v>
      </c>
      <c r="X1914" s="45" t="e">
        <f t="shared" si="296"/>
        <v>#VALUE!</v>
      </c>
      <c r="Y1914" s="45">
        <f>IFERROR(VALUE(V1914),VLOOKUP(V1914,DayReplace[],2,0))</f>
        <v>0</v>
      </c>
      <c r="Z1914" s="45">
        <f>IF(V1914=0,1,
IF(OR(AND(COUNTIF(Table12[Normal and Leap Years],X1914),AA1914=3,Y1914=30),
AND(COUNTIF(Table9[MM Year],X1914),COUNTIF(Table13[Always 29-Day Months],AA1914),Y1914=30)),Y1914
-1,Y1914))</f>
        <v>1</v>
      </c>
      <c r="AA1914" s="45">
        <f>IFERROR(VALUE(W1914),VLOOKUP(W1914,MonthReplace[],2,0))</f>
        <v>0</v>
      </c>
      <c r="AB1914" s="45" t="e">
        <f>IF(COUNTIF(Table9[MM Year],X1914),VLOOKUP(AA1914,MonthSerial[],VLOOKUP(X1914,Table9[],3,0)+2,0),DATE(X1914,AA1914,0)-AC1914)</f>
        <v>#VALUE!</v>
      </c>
      <c r="AC1914" s="45" t="e">
        <f>IF(COUNTIF(Table9[MM Year],X1914),
VLOOKUP(X1914,Table9[],5,0),
DATE(X1914,1,0))</f>
        <v>#VALUE!</v>
      </c>
      <c r="AD1914" s="46" t="e">
        <f>IF(AA1914=0,DATE(YEAR(AC1914+1),7,16),
IF(V1914=0,IF(COUNTIF(Table9[MM Year],X1914),AC1914+AB1914+Z1914+15-DAY(AC1914+AB1914+Z1914+15)+16,AC1914+AB1914+Z1914-DAY(AC1914+AB1914+Z1914)+16),
IF(COUNTIF(Table9[MM Year],X1914),
IF(AC1914+AB1914+Z1914&lt;VLOOKUP(X1914,Table9[],7,0),AC1914
+AB1914+Z1914+VLOOKUP(X1914,Table9[],4,0),AC1914+AB1914+Z1914),AC1914
+AB1914+Z1914)))</f>
        <v>#VALUE!</v>
      </c>
      <c r="AE1914" s="42"/>
      <c r="AF1914" s="15" t="str">
        <f>IFERROR(IF(COUNTIF(Table9[MM Year],X1914),
IF(AD1914&lt;VLOOKUP(X1914,Table9[],7,0),AD1914
+VLOOKUP(X1914,Table9[],4,0),AD1914),AD1914
),"")</f>
        <v/>
      </c>
      <c r="AG1914" s="5"/>
      <c r="AH1914" s="5"/>
      <c r="AI1914" s="5"/>
      <c r="AJ1914" s="6"/>
      <c r="AK1914" s="6"/>
      <c r="AL1914" s="12" t="str">
        <f t="shared" si="297"/>
        <v/>
      </c>
      <c r="AM1914" s="5"/>
      <c r="AN1914" s="27" t="str">
        <f t="shared" si="298"/>
        <v/>
      </c>
      <c r="AO1914" s="5"/>
      <c r="AP1914" s="5"/>
      <c r="AQ1914" s="6"/>
      <c r="AR1914" s="12" t="str">
        <f t="shared" si="299"/>
        <v/>
      </c>
      <c r="AS1914" s="6"/>
      <c r="AT1914" s="5"/>
      <c r="AU1914" s="53"/>
      <c r="AV1914" s="53"/>
      <c r="AW1914" s="54"/>
      <c r="AX1914" s="15" t="str">
        <f t="shared" si="300"/>
        <v/>
      </c>
      <c r="AY1914" s="5"/>
      <c r="AZ1914" s="27" t="str">
        <f>IFERROR(VLOOKUP(AY1914,vlookup!A$2:I$331,2,FALSE),"")</f>
        <v/>
      </c>
      <c r="BA1914" s="27" t="str">
        <f>IFERROR(VLOOKUP(AY1914,vlookup!A$2:I$331,3,FALSE),"")</f>
        <v/>
      </c>
      <c r="BB1914" s="5"/>
      <c r="BC1914" s="27" t="str">
        <f>IFERROR(VLOOKUP(BB1914,vlookup!D$2:E$331,2,FALSE),"")</f>
        <v/>
      </c>
      <c r="BD1914" s="5"/>
      <c r="BE1914" s="27" t="str">
        <f t="shared" si="301"/>
        <v/>
      </c>
      <c r="BF1914" s="27" t="str">
        <f>IFERROR(VLOOKUP(BE1914,vlookup!G$2:I$331,2,FALSE),"")</f>
        <v/>
      </c>
      <c r="BG1914" s="27" t="str">
        <f>IFERROR(VLOOKUP(BE1914,vlookup!G$2:I$331,3,FALSE),"")</f>
        <v/>
      </c>
      <c r="BH1914" s="5"/>
      <c r="BI1914" s="6"/>
      <c r="BJ1914" s="6"/>
      <c r="BK1914" s="6"/>
      <c r="BL1914" s="6"/>
    </row>
    <row r="1915" spans="1:64">
      <c r="A1915" s="4"/>
      <c r="B1915" s="5"/>
      <c r="C1915" s="27" t="str">
        <f>IFERROR(VLOOKUP(B1915,vlookup!A$2:I$331,2,FALSE),"")</f>
        <v/>
      </c>
      <c r="D1915" s="27" t="str">
        <f>IFERROR(VLOOKUP(B1915,vlookup!A$2:I$331,3,FALSE),"")</f>
        <v/>
      </c>
      <c r="E1915" s="5"/>
      <c r="F1915" s="27" t="str">
        <f>IFERROR(VLOOKUP(E1915,vlookup!D$2:E$331,2,FALSE),"")</f>
        <v/>
      </c>
      <c r="G1915" s="5"/>
      <c r="H1915" s="27" t="str">
        <f t="shared" si="292"/>
        <v/>
      </c>
      <c r="I1915" s="27" t="str">
        <f>IFERROR(VLOOKUP(H1915,vlookup!G$2:I$331,2,FALSE),"")</f>
        <v/>
      </c>
      <c r="J1915" s="27" t="str">
        <f>IFERROR(VLOOKUP(H1915,vlookup!G$2:I$331,3,FALSE),"")</f>
        <v/>
      </c>
      <c r="K1915" s="5"/>
      <c r="L1915" s="6"/>
      <c r="M1915" s="6"/>
      <c r="N1915" s="6"/>
      <c r="O1915" s="6"/>
      <c r="P1915" s="6"/>
      <c r="Q1915" s="14" t="str">
        <f t="shared" si="293"/>
        <v/>
      </c>
      <c r="R1915" s="5"/>
      <c r="S1915" s="6"/>
      <c r="T1915" s="6"/>
      <c r="U1915" s="5"/>
      <c r="V1915" s="45">
        <f t="shared" si="294"/>
        <v>0</v>
      </c>
      <c r="W1915" s="45">
        <f t="shared" si="295"/>
        <v>0</v>
      </c>
      <c r="X1915" s="45" t="e">
        <f t="shared" si="296"/>
        <v>#VALUE!</v>
      </c>
      <c r="Y1915" s="45">
        <f>IFERROR(VALUE(V1915),VLOOKUP(V1915,DayReplace[],2,0))</f>
        <v>0</v>
      </c>
      <c r="Z1915" s="45">
        <f>IF(V1915=0,1,
IF(OR(AND(COUNTIF(Table12[Normal and Leap Years],X1915),AA1915=3,Y1915=30),
AND(COUNTIF(Table9[MM Year],X1915),COUNTIF(Table13[Always 29-Day Months],AA1915),Y1915=30)),Y1915
-1,Y1915))</f>
        <v>1</v>
      </c>
      <c r="AA1915" s="45">
        <f>IFERROR(VALUE(W1915),VLOOKUP(W1915,MonthReplace[],2,0))</f>
        <v>0</v>
      </c>
      <c r="AB1915" s="45" t="e">
        <f>IF(COUNTIF(Table9[MM Year],X1915),VLOOKUP(AA1915,MonthSerial[],VLOOKUP(X1915,Table9[],3,0)+2,0),DATE(X1915,AA1915,0)-AC1915)</f>
        <v>#VALUE!</v>
      </c>
      <c r="AC1915" s="45" t="e">
        <f>IF(COUNTIF(Table9[MM Year],X1915),
VLOOKUP(X1915,Table9[],5,0),
DATE(X1915,1,0))</f>
        <v>#VALUE!</v>
      </c>
      <c r="AD1915" s="46" t="e">
        <f>IF(AA1915=0,DATE(YEAR(AC1915+1),7,16),
IF(V1915=0,IF(COUNTIF(Table9[MM Year],X1915),AC1915+AB1915+Z1915+15-DAY(AC1915+AB1915+Z1915+15)+16,AC1915+AB1915+Z1915-DAY(AC1915+AB1915+Z1915)+16),
IF(COUNTIF(Table9[MM Year],X1915),
IF(AC1915+AB1915+Z1915&lt;VLOOKUP(X1915,Table9[],7,0),AC1915
+AB1915+Z1915+VLOOKUP(X1915,Table9[],4,0),AC1915+AB1915+Z1915),AC1915
+AB1915+Z1915)))</f>
        <v>#VALUE!</v>
      </c>
      <c r="AE1915" s="42"/>
      <c r="AF1915" s="15" t="str">
        <f>IFERROR(IF(COUNTIF(Table9[MM Year],X1915),
IF(AD1915&lt;VLOOKUP(X1915,Table9[],7,0),AD1915
+VLOOKUP(X1915,Table9[],4,0),AD1915),AD1915
),"")</f>
        <v/>
      </c>
      <c r="AG1915" s="5"/>
      <c r="AH1915" s="5"/>
      <c r="AI1915" s="5"/>
      <c r="AJ1915" s="6"/>
      <c r="AK1915" s="6"/>
      <c r="AL1915" s="12" t="str">
        <f t="shared" si="297"/>
        <v/>
      </c>
      <c r="AM1915" s="5"/>
      <c r="AN1915" s="27" t="str">
        <f t="shared" si="298"/>
        <v/>
      </c>
      <c r="AO1915" s="5"/>
      <c r="AP1915" s="5"/>
      <c r="AQ1915" s="6"/>
      <c r="AR1915" s="12" t="str">
        <f t="shared" si="299"/>
        <v/>
      </c>
      <c r="AS1915" s="6"/>
      <c r="AT1915" s="5"/>
      <c r="AU1915" s="53"/>
      <c r="AV1915" s="53"/>
      <c r="AW1915" s="54"/>
      <c r="AX1915" s="15" t="str">
        <f t="shared" si="300"/>
        <v/>
      </c>
      <c r="AY1915" s="5"/>
      <c r="AZ1915" s="27" t="str">
        <f>IFERROR(VLOOKUP(AY1915,vlookup!A$2:I$331,2,FALSE),"")</f>
        <v/>
      </c>
      <c r="BA1915" s="27" t="str">
        <f>IFERROR(VLOOKUP(AY1915,vlookup!A$2:I$331,3,FALSE),"")</f>
        <v/>
      </c>
      <c r="BB1915" s="5"/>
      <c r="BC1915" s="27" t="str">
        <f>IFERROR(VLOOKUP(BB1915,vlookup!D$2:E$331,2,FALSE),"")</f>
        <v/>
      </c>
      <c r="BD1915" s="5"/>
      <c r="BE1915" s="27" t="str">
        <f t="shared" si="301"/>
        <v/>
      </c>
      <c r="BF1915" s="27" t="str">
        <f>IFERROR(VLOOKUP(BE1915,vlookup!G$2:I$331,2,FALSE),"")</f>
        <v/>
      </c>
      <c r="BG1915" s="27" t="str">
        <f>IFERROR(VLOOKUP(BE1915,vlookup!G$2:I$331,3,FALSE),"")</f>
        <v/>
      </c>
      <c r="BH1915" s="5"/>
      <c r="BI1915" s="6"/>
      <c r="BJ1915" s="6"/>
      <c r="BK1915" s="6"/>
      <c r="BL1915" s="6"/>
    </row>
    <row r="1916" spans="1:64">
      <c r="A1916" s="4"/>
      <c r="B1916" s="5"/>
      <c r="C1916" s="27" t="str">
        <f>IFERROR(VLOOKUP(B1916,vlookup!A$2:I$331,2,FALSE),"")</f>
        <v/>
      </c>
      <c r="D1916" s="27" t="str">
        <f>IFERROR(VLOOKUP(B1916,vlookup!A$2:I$331,3,FALSE),"")</f>
        <v/>
      </c>
      <c r="E1916" s="5"/>
      <c r="F1916" s="27" t="str">
        <f>IFERROR(VLOOKUP(E1916,vlookup!D$2:E$331,2,FALSE),"")</f>
        <v/>
      </c>
      <c r="G1916" s="5"/>
      <c r="H1916" s="27" t="str">
        <f t="shared" si="292"/>
        <v/>
      </c>
      <c r="I1916" s="27" t="str">
        <f>IFERROR(VLOOKUP(H1916,vlookup!G$2:I$331,2,FALSE),"")</f>
        <v/>
      </c>
      <c r="J1916" s="27" t="str">
        <f>IFERROR(VLOOKUP(H1916,vlookup!G$2:I$331,3,FALSE),"")</f>
        <v/>
      </c>
      <c r="K1916" s="5"/>
      <c r="L1916" s="6"/>
      <c r="M1916" s="6"/>
      <c r="N1916" s="6"/>
      <c r="O1916" s="6"/>
      <c r="P1916" s="6"/>
      <c r="Q1916" s="14" t="str">
        <f t="shared" si="293"/>
        <v/>
      </c>
      <c r="R1916" s="5"/>
      <c r="S1916" s="6"/>
      <c r="T1916" s="6"/>
      <c r="U1916" s="5"/>
      <c r="V1916" s="45">
        <f t="shared" si="294"/>
        <v>0</v>
      </c>
      <c r="W1916" s="45">
        <f t="shared" si="295"/>
        <v>0</v>
      </c>
      <c r="X1916" s="45" t="e">
        <f t="shared" si="296"/>
        <v>#VALUE!</v>
      </c>
      <c r="Y1916" s="45">
        <f>IFERROR(VALUE(V1916),VLOOKUP(V1916,DayReplace[],2,0))</f>
        <v>0</v>
      </c>
      <c r="Z1916" s="45">
        <f>IF(V1916=0,1,
IF(OR(AND(COUNTIF(Table12[Normal and Leap Years],X1916),AA1916=3,Y1916=30),
AND(COUNTIF(Table9[MM Year],X1916),COUNTIF(Table13[Always 29-Day Months],AA1916),Y1916=30)),Y1916
-1,Y1916))</f>
        <v>1</v>
      </c>
      <c r="AA1916" s="45">
        <f>IFERROR(VALUE(W1916),VLOOKUP(W1916,MonthReplace[],2,0))</f>
        <v>0</v>
      </c>
      <c r="AB1916" s="45" t="e">
        <f>IF(COUNTIF(Table9[MM Year],X1916),VLOOKUP(AA1916,MonthSerial[],VLOOKUP(X1916,Table9[],3,0)+2,0),DATE(X1916,AA1916,0)-AC1916)</f>
        <v>#VALUE!</v>
      </c>
      <c r="AC1916" s="45" t="e">
        <f>IF(COUNTIF(Table9[MM Year],X1916),
VLOOKUP(X1916,Table9[],5,0),
DATE(X1916,1,0))</f>
        <v>#VALUE!</v>
      </c>
      <c r="AD1916" s="46" t="e">
        <f>IF(AA1916=0,DATE(YEAR(AC1916+1),7,16),
IF(V1916=0,IF(COUNTIF(Table9[MM Year],X1916),AC1916+AB1916+Z1916+15-DAY(AC1916+AB1916+Z1916+15)+16,AC1916+AB1916+Z1916-DAY(AC1916+AB1916+Z1916)+16),
IF(COUNTIF(Table9[MM Year],X1916),
IF(AC1916+AB1916+Z1916&lt;VLOOKUP(X1916,Table9[],7,0),AC1916
+AB1916+Z1916+VLOOKUP(X1916,Table9[],4,0),AC1916+AB1916+Z1916),AC1916
+AB1916+Z1916)))</f>
        <v>#VALUE!</v>
      </c>
      <c r="AE1916" s="42"/>
      <c r="AF1916" s="15" t="str">
        <f>IFERROR(IF(COUNTIF(Table9[MM Year],X1916),
IF(AD1916&lt;VLOOKUP(X1916,Table9[],7,0),AD1916
+VLOOKUP(X1916,Table9[],4,0),AD1916),AD1916
),"")</f>
        <v/>
      </c>
      <c r="AG1916" s="5"/>
      <c r="AH1916" s="5"/>
      <c r="AI1916" s="5"/>
      <c r="AJ1916" s="6"/>
      <c r="AK1916" s="6"/>
      <c r="AL1916" s="12" t="str">
        <f t="shared" si="297"/>
        <v/>
      </c>
      <c r="AM1916" s="5"/>
      <c r="AN1916" s="27" t="str">
        <f t="shared" si="298"/>
        <v/>
      </c>
      <c r="AO1916" s="5"/>
      <c r="AP1916" s="5"/>
      <c r="AQ1916" s="6"/>
      <c r="AR1916" s="12" t="str">
        <f t="shared" si="299"/>
        <v/>
      </c>
      <c r="AS1916" s="6"/>
      <c r="AT1916" s="5"/>
      <c r="AU1916" s="53"/>
      <c r="AV1916" s="53"/>
      <c r="AW1916" s="54"/>
      <c r="AX1916" s="15" t="str">
        <f t="shared" si="300"/>
        <v/>
      </c>
      <c r="AY1916" s="5"/>
      <c r="AZ1916" s="27" t="str">
        <f>IFERROR(VLOOKUP(AY1916,vlookup!A$2:I$331,2,FALSE),"")</f>
        <v/>
      </c>
      <c r="BA1916" s="27" t="str">
        <f>IFERROR(VLOOKUP(AY1916,vlookup!A$2:I$331,3,FALSE),"")</f>
        <v/>
      </c>
      <c r="BB1916" s="5"/>
      <c r="BC1916" s="27" t="str">
        <f>IFERROR(VLOOKUP(BB1916,vlookup!D$2:E$331,2,FALSE),"")</f>
        <v/>
      </c>
      <c r="BD1916" s="5"/>
      <c r="BE1916" s="27" t="str">
        <f t="shared" si="301"/>
        <v/>
      </c>
      <c r="BF1916" s="27" t="str">
        <f>IFERROR(VLOOKUP(BE1916,vlookup!G$2:I$331,2,FALSE),"")</f>
        <v/>
      </c>
      <c r="BG1916" s="27" t="str">
        <f>IFERROR(VLOOKUP(BE1916,vlookup!G$2:I$331,3,FALSE),"")</f>
        <v/>
      </c>
      <c r="BH1916" s="5"/>
      <c r="BI1916" s="6"/>
      <c r="BJ1916" s="6"/>
      <c r="BK1916" s="6"/>
      <c r="BL1916" s="6"/>
    </row>
    <row r="1917" spans="1:64">
      <c r="A1917" s="4"/>
      <c r="B1917" s="5"/>
      <c r="C1917" s="27" t="str">
        <f>IFERROR(VLOOKUP(B1917,vlookup!A$2:I$331,2,FALSE),"")</f>
        <v/>
      </c>
      <c r="D1917" s="27" t="str">
        <f>IFERROR(VLOOKUP(B1917,vlookup!A$2:I$331,3,FALSE),"")</f>
        <v/>
      </c>
      <c r="E1917" s="5"/>
      <c r="F1917" s="27" t="str">
        <f>IFERROR(VLOOKUP(E1917,vlookup!D$2:E$331,2,FALSE),"")</f>
        <v/>
      </c>
      <c r="G1917" s="5"/>
      <c r="H1917" s="27" t="str">
        <f t="shared" si="292"/>
        <v/>
      </c>
      <c r="I1917" s="27" t="str">
        <f>IFERROR(VLOOKUP(H1917,vlookup!G$2:I$331,2,FALSE),"")</f>
        <v/>
      </c>
      <c r="J1917" s="27" t="str">
        <f>IFERROR(VLOOKUP(H1917,vlookup!G$2:I$331,3,FALSE),"")</f>
        <v/>
      </c>
      <c r="K1917" s="5"/>
      <c r="L1917" s="6"/>
      <c r="M1917" s="6"/>
      <c r="N1917" s="6"/>
      <c r="O1917" s="6"/>
      <c r="P1917" s="6"/>
      <c r="Q1917" s="14" t="str">
        <f t="shared" si="293"/>
        <v/>
      </c>
      <c r="R1917" s="5"/>
      <c r="S1917" s="6"/>
      <c r="T1917" s="6"/>
      <c r="U1917" s="5"/>
      <c r="V1917" s="45">
        <f t="shared" si="294"/>
        <v>0</v>
      </c>
      <c r="W1917" s="45">
        <f t="shared" si="295"/>
        <v>0</v>
      </c>
      <c r="X1917" s="45" t="e">
        <f t="shared" si="296"/>
        <v>#VALUE!</v>
      </c>
      <c r="Y1917" s="45">
        <f>IFERROR(VALUE(V1917),VLOOKUP(V1917,DayReplace[],2,0))</f>
        <v>0</v>
      </c>
      <c r="Z1917" s="45">
        <f>IF(V1917=0,1,
IF(OR(AND(COUNTIF(Table12[Normal and Leap Years],X1917),AA1917=3,Y1917=30),
AND(COUNTIF(Table9[MM Year],X1917),COUNTIF(Table13[Always 29-Day Months],AA1917),Y1917=30)),Y1917
-1,Y1917))</f>
        <v>1</v>
      </c>
      <c r="AA1917" s="45">
        <f>IFERROR(VALUE(W1917),VLOOKUP(W1917,MonthReplace[],2,0))</f>
        <v>0</v>
      </c>
      <c r="AB1917" s="45" t="e">
        <f>IF(COUNTIF(Table9[MM Year],X1917),VLOOKUP(AA1917,MonthSerial[],VLOOKUP(X1917,Table9[],3,0)+2,0),DATE(X1917,AA1917,0)-AC1917)</f>
        <v>#VALUE!</v>
      </c>
      <c r="AC1917" s="45" t="e">
        <f>IF(COUNTIF(Table9[MM Year],X1917),
VLOOKUP(X1917,Table9[],5,0),
DATE(X1917,1,0))</f>
        <v>#VALUE!</v>
      </c>
      <c r="AD1917" s="46" t="e">
        <f>IF(AA1917=0,DATE(YEAR(AC1917+1),7,16),
IF(V1917=0,IF(COUNTIF(Table9[MM Year],X1917),AC1917+AB1917+Z1917+15-DAY(AC1917+AB1917+Z1917+15)+16,AC1917+AB1917+Z1917-DAY(AC1917+AB1917+Z1917)+16),
IF(COUNTIF(Table9[MM Year],X1917),
IF(AC1917+AB1917+Z1917&lt;VLOOKUP(X1917,Table9[],7,0),AC1917
+AB1917+Z1917+VLOOKUP(X1917,Table9[],4,0),AC1917+AB1917+Z1917),AC1917
+AB1917+Z1917)))</f>
        <v>#VALUE!</v>
      </c>
      <c r="AE1917" s="42"/>
      <c r="AF1917" s="15" t="str">
        <f>IFERROR(IF(COUNTIF(Table9[MM Year],X1917),
IF(AD1917&lt;VLOOKUP(X1917,Table9[],7,0),AD1917
+VLOOKUP(X1917,Table9[],4,0),AD1917),AD1917
),"")</f>
        <v/>
      </c>
      <c r="AG1917" s="5"/>
      <c r="AH1917" s="5"/>
      <c r="AI1917" s="5"/>
      <c r="AJ1917" s="6"/>
      <c r="AK1917" s="6"/>
      <c r="AL1917" s="12" t="str">
        <f t="shared" si="297"/>
        <v/>
      </c>
      <c r="AM1917" s="5"/>
      <c r="AN1917" s="27" t="str">
        <f t="shared" si="298"/>
        <v/>
      </c>
      <c r="AO1917" s="5"/>
      <c r="AP1917" s="5"/>
      <c r="AQ1917" s="6"/>
      <c r="AR1917" s="12" t="str">
        <f t="shared" si="299"/>
        <v/>
      </c>
      <c r="AS1917" s="6"/>
      <c r="AT1917" s="5"/>
      <c r="AU1917" s="53"/>
      <c r="AV1917" s="53"/>
      <c r="AW1917" s="54"/>
      <c r="AX1917" s="15" t="str">
        <f t="shared" si="300"/>
        <v/>
      </c>
      <c r="AY1917" s="5"/>
      <c r="AZ1917" s="27" t="str">
        <f>IFERROR(VLOOKUP(AY1917,vlookup!A$2:I$331,2,FALSE),"")</f>
        <v/>
      </c>
      <c r="BA1917" s="27" t="str">
        <f>IFERROR(VLOOKUP(AY1917,vlookup!A$2:I$331,3,FALSE),"")</f>
        <v/>
      </c>
      <c r="BB1917" s="5"/>
      <c r="BC1917" s="27" t="str">
        <f>IFERROR(VLOOKUP(BB1917,vlookup!D$2:E$331,2,FALSE),"")</f>
        <v/>
      </c>
      <c r="BD1917" s="5"/>
      <c r="BE1917" s="27" t="str">
        <f t="shared" si="301"/>
        <v/>
      </c>
      <c r="BF1917" s="27" t="str">
        <f>IFERROR(VLOOKUP(BE1917,vlookup!G$2:I$331,2,FALSE),"")</f>
        <v/>
      </c>
      <c r="BG1917" s="27" t="str">
        <f>IFERROR(VLOOKUP(BE1917,vlookup!G$2:I$331,3,FALSE),"")</f>
        <v/>
      </c>
      <c r="BH1917" s="5"/>
      <c r="BI1917" s="6"/>
      <c r="BJ1917" s="6"/>
      <c r="BK1917" s="6"/>
      <c r="BL1917" s="6"/>
    </row>
    <row r="1918" spans="1:64">
      <c r="A1918" s="4"/>
      <c r="B1918" s="5"/>
      <c r="C1918" s="27" t="str">
        <f>IFERROR(VLOOKUP(B1918,vlookup!A$2:I$331,2,FALSE),"")</f>
        <v/>
      </c>
      <c r="D1918" s="27" t="str">
        <f>IFERROR(VLOOKUP(B1918,vlookup!A$2:I$331,3,FALSE),"")</f>
        <v/>
      </c>
      <c r="E1918" s="5"/>
      <c r="F1918" s="27" t="str">
        <f>IFERROR(VLOOKUP(E1918,vlookup!D$2:E$331,2,FALSE),"")</f>
        <v/>
      </c>
      <c r="G1918" s="5"/>
      <c r="H1918" s="27" t="str">
        <f t="shared" si="292"/>
        <v/>
      </c>
      <c r="I1918" s="27" t="str">
        <f>IFERROR(VLOOKUP(H1918,vlookup!G$2:I$331,2,FALSE),"")</f>
        <v/>
      </c>
      <c r="J1918" s="27" t="str">
        <f>IFERROR(VLOOKUP(H1918,vlookup!G$2:I$331,3,FALSE),"")</f>
        <v/>
      </c>
      <c r="K1918" s="5"/>
      <c r="L1918" s="6"/>
      <c r="M1918" s="6"/>
      <c r="N1918" s="6"/>
      <c r="O1918" s="6"/>
      <c r="P1918" s="6"/>
      <c r="Q1918" s="14" t="str">
        <f t="shared" si="293"/>
        <v/>
      </c>
      <c r="R1918" s="5"/>
      <c r="S1918" s="6"/>
      <c r="T1918" s="6"/>
      <c r="U1918" s="5"/>
      <c r="V1918" s="45">
        <f t="shared" si="294"/>
        <v>0</v>
      </c>
      <c r="W1918" s="45">
        <f t="shared" si="295"/>
        <v>0</v>
      </c>
      <c r="X1918" s="45" t="e">
        <f t="shared" si="296"/>
        <v>#VALUE!</v>
      </c>
      <c r="Y1918" s="45">
        <f>IFERROR(VALUE(V1918),VLOOKUP(V1918,DayReplace[],2,0))</f>
        <v>0</v>
      </c>
      <c r="Z1918" s="45">
        <f>IF(V1918=0,1,
IF(OR(AND(COUNTIF(Table12[Normal and Leap Years],X1918),AA1918=3,Y1918=30),
AND(COUNTIF(Table9[MM Year],X1918),COUNTIF(Table13[Always 29-Day Months],AA1918),Y1918=30)),Y1918
-1,Y1918))</f>
        <v>1</v>
      </c>
      <c r="AA1918" s="45">
        <f>IFERROR(VALUE(W1918),VLOOKUP(W1918,MonthReplace[],2,0))</f>
        <v>0</v>
      </c>
      <c r="AB1918" s="45" t="e">
        <f>IF(COUNTIF(Table9[MM Year],X1918),VLOOKUP(AA1918,MonthSerial[],VLOOKUP(X1918,Table9[],3,0)+2,0),DATE(X1918,AA1918,0)-AC1918)</f>
        <v>#VALUE!</v>
      </c>
      <c r="AC1918" s="45" t="e">
        <f>IF(COUNTIF(Table9[MM Year],X1918),
VLOOKUP(X1918,Table9[],5,0),
DATE(X1918,1,0))</f>
        <v>#VALUE!</v>
      </c>
      <c r="AD1918" s="46" t="e">
        <f>IF(AA1918=0,DATE(YEAR(AC1918+1),7,16),
IF(V1918=0,IF(COUNTIF(Table9[MM Year],X1918),AC1918+AB1918+Z1918+15-DAY(AC1918+AB1918+Z1918+15)+16,AC1918+AB1918+Z1918-DAY(AC1918+AB1918+Z1918)+16),
IF(COUNTIF(Table9[MM Year],X1918),
IF(AC1918+AB1918+Z1918&lt;VLOOKUP(X1918,Table9[],7,0),AC1918
+AB1918+Z1918+VLOOKUP(X1918,Table9[],4,0),AC1918+AB1918+Z1918),AC1918
+AB1918+Z1918)))</f>
        <v>#VALUE!</v>
      </c>
      <c r="AE1918" s="42"/>
      <c r="AF1918" s="15" t="str">
        <f>IFERROR(IF(COUNTIF(Table9[MM Year],X1918),
IF(AD1918&lt;VLOOKUP(X1918,Table9[],7,0),AD1918
+VLOOKUP(X1918,Table9[],4,0),AD1918),AD1918
),"")</f>
        <v/>
      </c>
      <c r="AG1918" s="5"/>
      <c r="AH1918" s="5"/>
      <c r="AI1918" s="5"/>
      <c r="AJ1918" s="6"/>
      <c r="AK1918" s="6"/>
      <c r="AL1918" s="12" t="str">
        <f t="shared" si="297"/>
        <v/>
      </c>
      <c r="AM1918" s="5"/>
      <c r="AN1918" s="27" t="str">
        <f t="shared" si="298"/>
        <v/>
      </c>
      <c r="AO1918" s="5"/>
      <c r="AP1918" s="5"/>
      <c r="AQ1918" s="6"/>
      <c r="AR1918" s="12" t="str">
        <f t="shared" si="299"/>
        <v/>
      </c>
      <c r="AS1918" s="6"/>
      <c r="AT1918" s="5"/>
      <c r="AU1918" s="53"/>
      <c r="AV1918" s="53"/>
      <c r="AW1918" s="54"/>
      <c r="AX1918" s="15" t="str">
        <f t="shared" si="300"/>
        <v/>
      </c>
      <c r="AY1918" s="5"/>
      <c r="AZ1918" s="27" t="str">
        <f>IFERROR(VLOOKUP(AY1918,vlookup!A$2:I$331,2,FALSE),"")</f>
        <v/>
      </c>
      <c r="BA1918" s="27" t="str">
        <f>IFERROR(VLOOKUP(AY1918,vlookup!A$2:I$331,3,FALSE),"")</f>
        <v/>
      </c>
      <c r="BB1918" s="5"/>
      <c r="BC1918" s="27" t="str">
        <f>IFERROR(VLOOKUP(BB1918,vlookup!D$2:E$331,2,FALSE),"")</f>
        <v/>
      </c>
      <c r="BD1918" s="5"/>
      <c r="BE1918" s="27" t="str">
        <f t="shared" si="301"/>
        <v/>
      </c>
      <c r="BF1918" s="27" t="str">
        <f>IFERROR(VLOOKUP(BE1918,vlookup!G$2:I$331,2,FALSE),"")</f>
        <v/>
      </c>
      <c r="BG1918" s="27" t="str">
        <f>IFERROR(VLOOKUP(BE1918,vlookup!G$2:I$331,3,FALSE),"")</f>
        <v/>
      </c>
      <c r="BH1918" s="5"/>
      <c r="BI1918" s="6"/>
      <c r="BJ1918" s="6"/>
      <c r="BK1918" s="6"/>
      <c r="BL1918" s="6"/>
    </row>
    <row r="1919" spans="1:64">
      <c r="A1919" s="4"/>
      <c r="B1919" s="5"/>
      <c r="C1919" s="27" t="str">
        <f>IFERROR(VLOOKUP(B1919,vlookup!A$2:I$331,2,FALSE),"")</f>
        <v/>
      </c>
      <c r="D1919" s="27" t="str">
        <f>IFERROR(VLOOKUP(B1919,vlookup!A$2:I$331,3,FALSE),"")</f>
        <v/>
      </c>
      <c r="E1919" s="5"/>
      <c r="F1919" s="27" t="str">
        <f>IFERROR(VLOOKUP(E1919,vlookup!D$2:E$331,2,FALSE),"")</f>
        <v/>
      </c>
      <c r="G1919" s="5"/>
      <c r="H1919" s="27" t="str">
        <f t="shared" si="292"/>
        <v/>
      </c>
      <c r="I1919" s="27" t="str">
        <f>IFERROR(VLOOKUP(H1919,vlookup!G$2:I$331,2,FALSE),"")</f>
        <v/>
      </c>
      <c r="J1919" s="27" t="str">
        <f>IFERROR(VLOOKUP(H1919,vlookup!G$2:I$331,3,FALSE),"")</f>
        <v/>
      </c>
      <c r="K1919" s="5"/>
      <c r="L1919" s="6"/>
      <c r="M1919" s="6"/>
      <c r="N1919" s="6"/>
      <c r="O1919" s="6"/>
      <c r="P1919" s="6"/>
      <c r="Q1919" s="14" t="str">
        <f t="shared" si="293"/>
        <v/>
      </c>
      <c r="R1919" s="5"/>
      <c r="S1919" s="6"/>
      <c r="T1919" s="6"/>
      <c r="U1919" s="5"/>
      <c r="V1919" s="45">
        <f t="shared" si="294"/>
        <v>0</v>
      </c>
      <c r="W1919" s="45">
        <f t="shared" si="295"/>
        <v>0</v>
      </c>
      <c r="X1919" s="45" t="e">
        <f t="shared" si="296"/>
        <v>#VALUE!</v>
      </c>
      <c r="Y1919" s="45">
        <f>IFERROR(VALUE(V1919),VLOOKUP(V1919,DayReplace[],2,0))</f>
        <v>0</v>
      </c>
      <c r="Z1919" s="45">
        <f>IF(V1919=0,1,
IF(OR(AND(COUNTIF(Table12[Normal and Leap Years],X1919),AA1919=3,Y1919=30),
AND(COUNTIF(Table9[MM Year],X1919),COUNTIF(Table13[Always 29-Day Months],AA1919),Y1919=30)),Y1919
-1,Y1919))</f>
        <v>1</v>
      </c>
      <c r="AA1919" s="45">
        <f>IFERROR(VALUE(W1919),VLOOKUP(W1919,MonthReplace[],2,0))</f>
        <v>0</v>
      </c>
      <c r="AB1919" s="45" t="e">
        <f>IF(COUNTIF(Table9[MM Year],X1919),VLOOKUP(AA1919,MonthSerial[],VLOOKUP(X1919,Table9[],3,0)+2,0),DATE(X1919,AA1919,0)-AC1919)</f>
        <v>#VALUE!</v>
      </c>
      <c r="AC1919" s="45" t="e">
        <f>IF(COUNTIF(Table9[MM Year],X1919),
VLOOKUP(X1919,Table9[],5,0),
DATE(X1919,1,0))</f>
        <v>#VALUE!</v>
      </c>
      <c r="AD1919" s="46" t="e">
        <f>IF(AA1919=0,DATE(YEAR(AC1919+1),7,16),
IF(V1919=0,IF(COUNTIF(Table9[MM Year],X1919),AC1919+AB1919+Z1919+15-DAY(AC1919+AB1919+Z1919+15)+16,AC1919+AB1919+Z1919-DAY(AC1919+AB1919+Z1919)+16),
IF(COUNTIF(Table9[MM Year],X1919),
IF(AC1919+AB1919+Z1919&lt;VLOOKUP(X1919,Table9[],7,0),AC1919
+AB1919+Z1919+VLOOKUP(X1919,Table9[],4,0),AC1919+AB1919+Z1919),AC1919
+AB1919+Z1919)))</f>
        <v>#VALUE!</v>
      </c>
      <c r="AE1919" s="42"/>
      <c r="AF1919" s="15" t="str">
        <f>IFERROR(IF(COUNTIF(Table9[MM Year],X1919),
IF(AD1919&lt;VLOOKUP(X1919,Table9[],7,0),AD1919
+VLOOKUP(X1919,Table9[],4,0),AD1919),AD1919
),"")</f>
        <v/>
      </c>
      <c r="AG1919" s="5"/>
      <c r="AH1919" s="5"/>
      <c r="AI1919" s="5"/>
      <c r="AJ1919" s="6"/>
      <c r="AK1919" s="6"/>
      <c r="AL1919" s="12" t="str">
        <f t="shared" si="297"/>
        <v/>
      </c>
      <c r="AM1919" s="5"/>
      <c r="AN1919" s="27" t="str">
        <f t="shared" si="298"/>
        <v/>
      </c>
      <c r="AO1919" s="5"/>
      <c r="AP1919" s="5"/>
      <c r="AQ1919" s="6"/>
      <c r="AR1919" s="12" t="str">
        <f t="shared" si="299"/>
        <v/>
      </c>
      <c r="AS1919" s="6"/>
      <c r="AT1919" s="5"/>
      <c r="AU1919" s="53"/>
      <c r="AV1919" s="53"/>
      <c r="AW1919" s="54"/>
      <c r="AX1919" s="15" t="str">
        <f t="shared" si="300"/>
        <v/>
      </c>
      <c r="AY1919" s="5"/>
      <c r="AZ1919" s="27" t="str">
        <f>IFERROR(VLOOKUP(AY1919,vlookup!A$2:I$331,2,FALSE),"")</f>
        <v/>
      </c>
      <c r="BA1919" s="27" t="str">
        <f>IFERROR(VLOOKUP(AY1919,vlookup!A$2:I$331,3,FALSE),"")</f>
        <v/>
      </c>
      <c r="BB1919" s="5"/>
      <c r="BC1919" s="27" t="str">
        <f>IFERROR(VLOOKUP(BB1919,vlookup!D$2:E$331,2,FALSE),"")</f>
        <v/>
      </c>
      <c r="BD1919" s="5"/>
      <c r="BE1919" s="27" t="str">
        <f t="shared" si="301"/>
        <v/>
      </c>
      <c r="BF1919" s="27" t="str">
        <f>IFERROR(VLOOKUP(BE1919,vlookup!G$2:I$331,2,FALSE),"")</f>
        <v/>
      </c>
      <c r="BG1919" s="27" t="str">
        <f>IFERROR(VLOOKUP(BE1919,vlookup!G$2:I$331,3,FALSE),"")</f>
        <v/>
      </c>
      <c r="BH1919" s="5"/>
      <c r="BI1919" s="6"/>
      <c r="BJ1919" s="6"/>
      <c r="BK1919" s="6"/>
      <c r="BL1919" s="6"/>
    </row>
    <row r="1920" spans="1:64">
      <c r="A1920" s="4"/>
      <c r="B1920" s="5"/>
      <c r="C1920" s="27" t="str">
        <f>IFERROR(VLOOKUP(B1920,vlookup!A$2:I$331,2,FALSE),"")</f>
        <v/>
      </c>
      <c r="D1920" s="27" t="str">
        <f>IFERROR(VLOOKUP(B1920,vlookup!A$2:I$331,3,FALSE),"")</f>
        <v/>
      </c>
      <c r="E1920" s="5"/>
      <c r="F1920" s="27" t="str">
        <f>IFERROR(VLOOKUP(E1920,vlookup!D$2:E$331,2,FALSE),"")</f>
        <v/>
      </c>
      <c r="G1920" s="5"/>
      <c r="H1920" s="27" t="str">
        <f t="shared" si="292"/>
        <v/>
      </c>
      <c r="I1920" s="27" t="str">
        <f>IFERROR(VLOOKUP(H1920,vlookup!G$2:I$331,2,FALSE),"")</f>
        <v/>
      </c>
      <c r="J1920" s="27" t="str">
        <f>IFERROR(VLOOKUP(H1920,vlookup!G$2:I$331,3,FALSE),"")</f>
        <v/>
      </c>
      <c r="K1920" s="5"/>
      <c r="L1920" s="6"/>
      <c r="M1920" s="6"/>
      <c r="N1920" s="6"/>
      <c r="O1920" s="6"/>
      <c r="P1920" s="6"/>
      <c r="Q1920" s="14" t="str">
        <f t="shared" si="293"/>
        <v/>
      </c>
      <c r="R1920" s="5"/>
      <c r="S1920" s="6"/>
      <c r="T1920" s="6"/>
      <c r="U1920" s="5"/>
      <c r="V1920" s="45">
        <f t="shared" si="294"/>
        <v>0</v>
      </c>
      <c r="W1920" s="45">
        <f t="shared" si="295"/>
        <v>0</v>
      </c>
      <c r="X1920" s="45" t="e">
        <f t="shared" si="296"/>
        <v>#VALUE!</v>
      </c>
      <c r="Y1920" s="45">
        <f>IFERROR(VALUE(V1920),VLOOKUP(V1920,DayReplace[],2,0))</f>
        <v>0</v>
      </c>
      <c r="Z1920" s="45">
        <f>IF(V1920=0,1,
IF(OR(AND(COUNTIF(Table12[Normal and Leap Years],X1920),AA1920=3,Y1920=30),
AND(COUNTIF(Table9[MM Year],X1920),COUNTIF(Table13[Always 29-Day Months],AA1920),Y1920=30)),Y1920
-1,Y1920))</f>
        <v>1</v>
      </c>
      <c r="AA1920" s="45">
        <f>IFERROR(VALUE(W1920),VLOOKUP(W1920,MonthReplace[],2,0))</f>
        <v>0</v>
      </c>
      <c r="AB1920" s="45" t="e">
        <f>IF(COUNTIF(Table9[MM Year],X1920),VLOOKUP(AA1920,MonthSerial[],VLOOKUP(X1920,Table9[],3,0)+2,0),DATE(X1920,AA1920,0)-AC1920)</f>
        <v>#VALUE!</v>
      </c>
      <c r="AC1920" s="45" t="e">
        <f>IF(COUNTIF(Table9[MM Year],X1920),
VLOOKUP(X1920,Table9[],5,0),
DATE(X1920,1,0))</f>
        <v>#VALUE!</v>
      </c>
      <c r="AD1920" s="46" t="e">
        <f>IF(AA1920=0,DATE(YEAR(AC1920+1),7,16),
IF(V1920=0,IF(COUNTIF(Table9[MM Year],X1920),AC1920+AB1920+Z1920+15-DAY(AC1920+AB1920+Z1920+15)+16,AC1920+AB1920+Z1920-DAY(AC1920+AB1920+Z1920)+16),
IF(COUNTIF(Table9[MM Year],X1920),
IF(AC1920+AB1920+Z1920&lt;VLOOKUP(X1920,Table9[],7,0),AC1920
+AB1920+Z1920+VLOOKUP(X1920,Table9[],4,0),AC1920+AB1920+Z1920),AC1920
+AB1920+Z1920)))</f>
        <v>#VALUE!</v>
      </c>
      <c r="AE1920" s="42"/>
      <c r="AF1920" s="15" t="str">
        <f>IFERROR(IF(COUNTIF(Table9[MM Year],X1920),
IF(AD1920&lt;VLOOKUP(X1920,Table9[],7,0),AD1920
+VLOOKUP(X1920,Table9[],4,0),AD1920),AD1920
),"")</f>
        <v/>
      </c>
      <c r="AG1920" s="5"/>
      <c r="AH1920" s="5"/>
      <c r="AI1920" s="5"/>
      <c r="AJ1920" s="6"/>
      <c r="AK1920" s="6"/>
      <c r="AL1920" s="12" t="str">
        <f t="shared" si="297"/>
        <v/>
      </c>
      <c r="AM1920" s="5"/>
      <c r="AN1920" s="27" t="str">
        <f t="shared" si="298"/>
        <v/>
      </c>
      <c r="AO1920" s="5"/>
      <c r="AP1920" s="5"/>
      <c r="AQ1920" s="6"/>
      <c r="AR1920" s="12" t="str">
        <f t="shared" si="299"/>
        <v/>
      </c>
      <c r="AS1920" s="6"/>
      <c r="AT1920" s="5"/>
      <c r="AU1920" s="53"/>
      <c r="AV1920" s="53"/>
      <c r="AW1920" s="54"/>
      <c r="AX1920" s="15" t="str">
        <f t="shared" si="300"/>
        <v/>
      </c>
      <c r="AY1920" s="5"/>
      <c r="AZ1920" s="27" t="str">
        <f>IFERROR(VLOOKUP(AY1920,vlookup!A$2:I$331,2,FALSE),"")</f>
        <v/>
      </c>
      <c r="BA1920" s="27" t="str">
        <f>IFERROR(VLOOKUP(AY1920,vlookup!A$2:I$331,3,FALSE),"")</f>
        <v/>
      </c>
      <c r="BB1920" s="5"/>
      <c r="BC1920" s="27" t="str">
        <f>IFERROR(VLOOKUP(BB1920,vlookup!D$2:E$331,2,FALSE),"")</f>
        <v/>
      </c>
      <c r="BD1920" s="5"/>
      <c r="BE1920" s="27" t="str">
        <f t="shared" si="301"/>
        <v/>
      </c>
      <c r="BF1920" s="27" t="str">
        <f>IFERROR(VLOOKUP(BE1920,vlookup!G$2:I$331,2,FALSE),"")</f>
        <v/>
      </c>
      <c r="BG1920" s="27" t="str">
        <f>IFERROR(VLOOKUP(BE1920,vlookup!G$2:I$331,3,FALSE),"")</f>
        <v/>
      </c>
      <c r="BH1920" s="5"/>
      <c r="BI1920" s="6"/>
      <c r="BJ1920" s="6"/>
      <c r="BK1920" s="6"/>
      <c r="BL1920" s="6"/>
    </row>
    <row r="1921" spans="1:64">
      <c r="A1921" s="4"/>
      <c r="B1921" s="5"/>
      <c r="C1921" s="27" t="str">
        <f>IFERROR(VLOOKUP(B1921,vlookup!A$2:I$331,2,FALSE),"")</f>
        <v/>
      </c>
      <c r="D1921" s="27" t="str">
        <f>IFERROR(VLOOKUP(B1921,vlookup!A$2:I$331,3,FALSE),"")</f>
        <v/>
      </c>
      <c r="E1921" s="5"/>
      <c r="F1921" s="27" t="str">
        <f>IFERROR(VLOOKUP(E1921,vlookup!D$2:E$331,2,FALSE),"")</f>
        <v/>
      </c>
      <c r="G1921" s="5"/>
      <c r="H1921" s="27" t="str">
        <f t="shared" si="292"/>
        <v/>
      </c>
      <c r="I1921" s="27" t="str">
        <f>IFERROR(VLOOKUP(H1921,vlookup!G$2:I$331,2,FALSE),"")</f>
        <v/>
      </c>
      <c r="J1921" s="27" t="str">
        <f>IFERROR(VLOOKUP(H1921,vlookup!G$2:I$331,3,FALSE),"")</f>
        <v/>
      </c>
      <c r="K1921" s="5"/>
      <c r="L1921" s="6"/>
      <c r="M1921" s="6"/>
      <c r="N1921" s="6"/>
      <c r="O1921" s="6"/>
      <c r="P1921" s="6"/>
      <c r="Q1921" s="14" t="str">
        <f t="shared" si="293"/>
        <v/>
      </c>
      <c r="R1921" s="5"/>
      <c r="S1921" s="6"/>
      <c r="T1921" s="6"/>
      <c r="U1921" s="5"/>
      <c r="V1921" s="45">
        <f t="shared" si="294"/>
        <v>0</v>
      </c>
      <c r="W1921" s="45">
        <f t="shared" si="295"/>
        <v>0</v>
      </c>
      <c r="X1921" s="45" t="e">
        <f t="shared" si="296"/>
        <v>#VALUE!</v>
      </c>
      <c r="Y1921" s="45">
        <f>IFERROR(VALUE(V1921),VLOOKUP(V1921,DayReplace[],2,0))</f>
        <v>0</v>
      </c>
      <c r="Z1921" s="45">
        <f>IF(V1921=0,1,
IF(OR(AND(COUNTIF(Table12[Normal and Leap Years],X1921),AA1921=3,Y1921=30),
AND(COUNTIF(Table9[MM Year],X1921),COUNTIF(Table13[Always 29-Day Months],AA1921),Y1921=30)),Y1921
-1,Y1921))</f>
        <v>1</v>
      </c>
      <c r="AA1921" s="45">
        <f>IFERROR(VALUE(W1921),VLOOKUP(W1921,MonthReplace[],2,0))</f>
        <v>0</v>
      </c>
      <c r="AB1921" s="45" t="e">
        <f>IF(COUNTIF(Table9[MM Year],X1921),VLOOKUP(AA1921,MonthSerial[],VLOOKUP(X1921,Table9[],3,0)+2,0),DATE(X1921,AA1921,0)-AC1921)</f>
        <v>#VALUE!</v>
      </c>
      <c r="AC1921" s="45" t="e">
        <f>IF(COUNTIF(Table9[MM Year],X1921),
VLOOKUP(X1921,Table9[],5,0),
DATE(X1921,1,0))</f>
        <v>#VALUE!</v>
      </c>
      <c r="AD1921" s="46" t="e">
        <f>IF(AA1921=0,DATE(YEAR(AC1921+1),7,16),
IF(V1921=0,IF(COUNTIF(Table9[MM Year],X1921),AC1921+AB1921+Z1921+15-DAY(AC1921+AB1921+Z1921+15)+16,AC1921+AB1921+Z1921-DAY(AC1921+AB1921+Z1921)+16),
IF(COUNTIF(Table9[MM Year],X1921),
IF(AC1921+AB1921+Z1921&lt;VLOOKUP(X1921,Table9[],7,0),AC1921
+AB1921+Z1921+VLOOKUP(X1921,Table9[],4,0),AC1921+AB1921+Z1921),AC1921
+AB1921+Z1921)))</f>
        <v>#VALUE!</v>
      </c>
      <c r="AE1921" s="42"/>
      <c r="AF1921" s="15" t="str">
        <f>IFERROR(IF(COUNTIF(Table9[MM Year],X1921),
IF(AD1921&lt;VLOOKUP(X1921,Table9[],7,0),AD1921
+VLOOKUP(X1921,Table9[],4,0),AD1921),AD1921
),"")</f>
        <v/>
      </c>
      <c r="AG1921" s="5"/>
      <c r="AH1921" s="5"/>
      <c r="AI1921" s="5"/>
      <c r="AJ1921" s="6"/>
      <c r="AK1921" s="6"/>
      <c r="AL1921" s="12" t="str">
        <f t="shared" si="297"/>
        <v/>
      </c>
      <c r="AM1921" s="5"/>
      <c r="AN1921" s="27" t="str">
        <f t="shared" si="298"/>
        <v/>
      </c>
      <c r="AO1921" s="5"/>
      <c r="AP1921" s="5"/>
      <c r="AQ1921" s="6"/>
      <c r="AR1921" s="12" t="str">
        <f t="shared" si="299"/>
        <v/>
      </c>
      <c r="AS1921" s="6"/>
      <c r="AT1921" s="5"/>
      <c r="AU1921" s="53"/>
      <c r="AV1921" s="53"/>
      <c r="AW1921" s="54"/>
      <c r="AX1921" s="15" t="str">
        <f t="shared" si="300"/>
        <v/>
      </c>
      <c r="AY1921" s="5"/>
      <c r="AZ1921" s="27" t="str">
        <f>IFERROR(VLOOKUP(AY1921,vlookup!A$2:I$331,2,FALSE),"")</f>
        <v/>
      </c>
      <c r="BA1921" s="27" t="str">
        <f>IFERROR(VLOOKUP(AY1921,vlookup!A$2:I$331,3,FALSE),"")</f>
        <v/>
      </c>
      <c r="BB1921" s="5"/>
      <c r="BC1921" s="27" t="str">
        <f>IFERROR(VLOOKUP(BB1921,vlookup!D$2:E$331,2,FALSE),"")</f>
        <v/>
      </c>
      <c r="BD1921" s="5"/>
      <c r="BE1921" s="27" t="str">
        <f t="shared" si="301"/>
        <v/>
      </c>
      <c r="BF1921" s="27" t="str">
        <f>IFERROR(VLOOKUP(BE1921,vlookup!G$2:I$331,2,FALSE),"")</f>
        <v/>
      </c>
      <c r="BG1921" s="27" t="str">
        <f>IFERROR(VLOOKUP(BE1921,vlookup!G$2:I$331,3,FALSE),"")</f>
        <v/>
      </c>
      <c r="BH1921" s="5"/>
      <c r="BI1921" s="6"/>
      <c r="BJ1921" s="6"/>
      <c r="BK1921" s="6"/>
      <c r="BL1921" s="6"/>
    </row>
    <row r="1922" spans="1:64">
      <c r="A1922" s="4"/>
      <c r="B1922" s="5"/>
      <c r="C1922" s="27" t="str">
        <f>IFERROR(VLOOKUP(B1922,vlookup!A$2:I$331,2,FALSE),"")</f>
        <v/>
      </c>
      <c r="D1922" s="27" t="str">
        <f>IFERROR(VLOOKUP(B1922,vlookup!A$2:I$331,3,FALSE),"")</f>
        <v/>
      </c>
      <c r="E1922" s="5"/>
      <c r="F1922" s="27" t="str">
        <f>IFERROR(VLOOKUP(E1922,vlookup!D$2:E$331,2,FALSE),"")</f>
        <v/>
      </c>
      <c r="G1922" s="5"/>
      <c r="H1922" s="27" t="str">
        <f t="shared" si="292"/>
        <v/>
      </c>
      <c r="I1922" s="27" t="str">
        <f>IFERROR(VLOOKUP(H1922,vlookup!G$2:I$331,2,FALSE),"")</f>
        <v/>
      </c>
      <c r="J1922" s="27" t="str">
        <f>IFERROR(VLOOKUP(H1922,vlookup!G$2:I$331,3,FALSE),"")</f>
        <v/>
      </c>
      <c r="K1922" s="5"/>
      <c r="L1922" s="6"/>
      <c r="M1922" s="6"/>
      <c r="N1922" s="6"/>
      <c r="O1922" s="6"/>
      <c r="P1922" s="6"/>
      <c r="Q1922" s="14" t="str">
        <f t="shared" si="293"/>
        <v/>
      </c>
      <c r="R1922" s="5"/>
      <c r="S1922" s="6"/>
      <c r="T1922" s="6"/>
      <c r="U1922" s="5"/>
      <c r="V1922" s="45">
        <f t="shared" si="294"/>
        <v>0</v>
      </c>
      <c r="W1922" s="45">
        <f t="shared" si="295"/>
        <v>0</v>
      </c>
      <c r="X1922" s="45" t="e">
        <f t="shared" si="296"/>
        <v>#VALUE!</v>
      </c>
      <c r="Y1922" s="45">
        <f>IFERROR(VALUE(V1922),VLOOKUP(V1922,DayReplace[],2,0))</f>
        <v>0</v>
      </c>
      <c r="Z1922" s="45">
        <f>IF(V1922=0,1,
IF(OR(AND(COUNTIF(Table12[Normal and Leap Years],X1922),AA1922=3,Y1922=30),
AND(COUNTIF(Table9[MM Year],X1922),COUNTIF(Table13[Always 29-Day Months],AA1922),Y1922=30)),Y1922
-1,Y1922))</f>
        <v>1</v>
      </c>
      <c r="AA1922" s="45">
        <f>IFERROR(VALUE(W1922),VLOOKUP(W1922,MonthReplace[],2,0))</f>
        <v>0</v>
      </c>
      <c r="AB1922" s="45" t="e">
        <f>IF(COUNTIF(Table9[MM Year],X1922),VLOOKUP(AA1922,MonthSerial[],VLOOKUP(X1922,Table9[],3,0)+2,0),DATE(X1922,AA1922,0)-AC1922)</f>
        <v>#VALUE!</v>
      </c>
      <c r="AC1922" s="45" t="e">
        <f>IF(COUNTIF(Table9[MM Year],X1922),
VLOOKUP(X1922,Table9[],5,0),
DATE(X1922,1,0))</f>
        <v>#VALUE!</v>
      </c>
      <c r="AD1922" s="46" t="e">
        <f>IF(AA1922=0,DATE(YEAR(AC1922+1),7,16),
IF(V1922=0,IF(COUNTIF(Table9[MM Year],X1922),AC1922+AB1922+Z1922+15-DAY(AC1922+AB1922+Z1922+15)+16,AC1922+AB1922+Z1922-DAY(AC1922+AB1922+Z1922)+16),
IF(COUNTIF(Table9[MM Year],X1922),
IF(AC1922+AB1922+Z1922&lt;VLOOKUP(X1922,Table9[],7,0),AC1922
+AB1922+Z1922+VLOOKUP(X1922,Table9[],4,0),AC1922+AB1922+Z1922),AC1922
+AB1922+Z1922)))</f>
        <v>#VALUE!</v>
      </c>
      <c r="AE1922" s="42"/>
      <c r="AF1922" s="15" t="str">
        <f>IFERROR(IF(COUNTIF(Table9[MM Year],X1922),
IF(AD1922&lt;VLOOKUP(X1922,Table9[],7,0),AD1922
+VLOOKUP(X1922,Table9[],4,0),AD1922),AD1922
),"")</f>
        <v/>
      </c>
      <c r="AG1922" s="5"/>
      <c r="AH1922" s="5"/>
      <c r="AI1922" s="5"/>
      <c r="AJ1922" s="6"/>
      <c r="AK1922" s="6"/>
      <c r="AL1922" s="12" t="str">
        <f t="shared" si="297"/>
        <v/>
      </c>
      <c r="AM1922" s="5"/>
      <c r="AN1922" s="27" t="str">
        <f t="shared" si="298"/>
        <v/>
      </c>
      <c r="AO1922" s="5"/>
      <c r="AP1922" s="5"/>
      <c r="AQ1922" s="6"/>
      <c r="AR1922" s="12" t="str">
        <f t="shared" si="299"/>
        <v/>
      </c>
      <c r="AS1922" s="6"/>
      <c r="AT1922" s="5"/>
      <c r="AU1922" s="53"/>
      <c r="AV1922" s="53"/>
      <c r="AW1922" s="54"/>
      <c r="AX1922" s="15" t="str">
        <f t="shared" si="300"/>
        <v/>
      </c>
      <c r="AY1922" s="5"/>
      <c r="AZ1922" s="27" t="str">
        <f>IFERROR(VLOOKUP(AY1922,vlookup!A$2:I$331,2,FALSE),"")</f>
        <v/>
      </c>
      <c r="BA1922" s="27" t="str">
        <f>IFERROR(VLOOKUP(AY1922,vlookup!A$2:I$331,3,FALSE),"")</f>
        <v/>
      </c>
      <c r="BB1922" s="5"/>
      <c r="BC1922" s="27" t="str">
        <f>IFERROR(VLOOKUP(BB1922,vlookup!D$2:E$331,2,FALSE),"")</f>
        <v/>
      </c>
      <c r="BD1922" s="5"/>
      <c r="BE1922" s="27" t="str">
        <f t="shared" si="301"/>
        <v/>
      </c>
      <c r="BF1922" s="27" t="str">
        <f>IFERROR(VLOOKUP(BE1922,vlookup!G$2:I$331,2,FALSE),"")</f>
        <v/>
      </c>
      <c r="BG1922" s="27" t="str">
        <f>IFERROR(VLOOKUP(BE1922,vlookup!G$2:I$331,3,FALSE),"")</f>
        <v/>
      </c>
      <c r="BH1922" s="5"/>
      <c r="BI1922" s="6"/>
      <c r="BJ1922" s="6"/>
      <c r="BK1922" s="6"/>
      <c r="BL1922" s="6"/>
    </row>
    <row r="1923" spans="1:64">
      <c r="A1923" s="4"/>
      <c r="B1923" s="5"/>
      <c r="C1923" s="27" t="str">
        <f>IFERROR(VLOOKUP(B1923,vlookup!A$2:I$331,2,FALSE),"")</f>
        <v/>
      </c>
      <c r="D1923" s="27" t="str">
        <f>IFERROR(VLOOKUP(B1923,vlookup!A$2:I$331,3,FALSE),"")</f>
        <v/>
      </c>
      <c r="E1923" s="5"/>
      <c r="F1923" s="27" t="str">
        <f>IFERROR(VLOOKUP(E1923,vlookup!D$2:E$331,2,FALSE),"")</f>
        <v/>
      </c>
      <c r="G1923" s="5"/>
      <c r="H1923" s="27" t="str">
        <f t="shared" si="292"/>
        <v/>
      </c>
      <c r="I1923" s="27" t="str">
        <f>IFERROR(VLOOKUP(H1923,vlookup!G$2:I$331,2,FALSE),"")</f>
        <v/>
      </c>
      <c r="J1923" s="27" t="str">
        <f>IFERROR(VLOOKUP(H1923,vlookup!G$2:I$331,3,FALSE),"")</f>
        <v/>
      </c>
      <c r="K1923" s="5"/>
      <c r="L1923" s="6"/>
      <c r="M1923" s="6"/>
      <c r="N1923" s="6"/>
      <c r="O1923" s="6"/>
      <c r="P1923" s="6"/>
      <c r="Q1923" s="14" t="str">
        <f t="shared" si="293"/>
        <v/>
      </c>
      <c r="R1923" s="5"/>
      <c r="S1923" s="6"/>
      <c r="T1923" s="6"/>
      <c r="U1923" s="5"/>
      <c r="V1923" s="45">
        <f t="shared" si="294"/>
        <v>0</v>
      </c>
      <c r="W1923" s="45">
        <f t="shared" si="295"/>
        <v>0</v>
      </c>
      <c r="X1923" s="45" t="e">
        <f t="shared" si="296"/>
        <v>#VALUE!</v>
      </c>
      <c r="Y1923" s="45">
        <f>IFERROR(VALUE(V1923),VLOOKUP(V1923,DayReplace[],2,0))</f>
        <v>0</v>
      </c>
      <c r="Z1923" s="45">
        <f>IF(V1923=0,1,
IF(OR(AND(COUNTIF(Table12[Normal and Leap Years],X1923),AA1923=3,Y1923=30),
AND(COUNTIF(Table9[MM Year],X1923),COUNTIF(Table13[Always 29-Day Months],AA1923),Y1923=30)),Y1923
-1,Y1923))</f>
        <v>1</v>
      </c>
      <c r="AA1923" s="45">
        <f>IFERROR(VALUE(W1923),VLOOKUP(W1923,MonthReplace[],2,0))</f>
        <v>0</v>
      </c>
      <c r="AB1923" s="45" t="e">
        <f>IF(COUNTIF(Table9[MM Year],X1923),VLOOKUP(AA1923,MonthSerial[],VLOOKUP(X1923,Table9[],3,0)+2,0),DATE(X1923,AA1923,0)-AC1923)</f>
        <v>#VALUE!</v>
      </c>
      <c r="AC1923" s="45" t="e">
        <f>IF(COUNTIF(Table9[MM Year],X1923),
VLOOKUP(X1923,Table9[],5,0),
DATE(X1923,1,0))</f>
        <v>#VALUE!</v>
      </c>
      <c r="AD1923" s="46" t="e">
        <f>IF(AA1923=0,DATE(YEAR(AC1923+1),7,16),
IF(V1923=0,IF(COUNTIF(Table9[MM Year],X1923),AC1923+AB1923+Z1923+15-DAY(AC1923+AB1923+Z1923+15)+16,AC1923+AB1923+Z1923-DAY(AC1923+AB1923+Z1923)+16),
IF(COUNTIF(Table9[MM Year],X1923),
IF(AC1923+AB1923+Z1923&lt;VLOOKUP(X1923,Table9[],7,0),AC1923
+AB1923+Z1923+VLOOKUP(X1923,Table9[],4,0),AC1923+AB1923+Z1923),AC1923
+AB1923+Z1923)))</f>
        <v>#VALUE!</v>
      </c>
      <c r="AE1923" s="42"/>
      <c r="AF1923" s="15" t="str">
        <f>IFERROR(IF(COUNTIF(Table9[MM Year],X1923),
IF(AD1923&lt;VLOOKUP(X1923,Table9[],7,0),AD1923
+VLOOKUP(X1923,Table9[],4,0),AD1923),AD1923
),"")</f>
        <v/>
      </c>
      <c r="AG1923" s="5"/>
      <c r="AH1923" s="5"/>
      <c r="AI1923" s="5"/>
      <c r="AJ1923" s="6"/>
      <c r="AK1923" s="6"/>
      <c r="AL1923" s="12" t="str">
        <f t="shared" si="297"/>
        <v/>
      </c>
      <c r="AM1923" s="5"/>
      <c r="AN1923" s="27" t="str">
        <f t="shared" si="298"/>
        <v/>
      </c>
      <c r="AO1923" s="5"/>
      <c r="AP1923" s="5"/>
      <c r="AQ1923" s="6"/>
      <c r="AR1923" s="12" t="str">
        <f t="shared" si="299"/>
        <v/>
      </c>
      <c r="AS1923" s="6"/>
      <c r="AT1923" s="5"/>
      <c r="AU1923" s="53"/>
      <c r="AV1923" s="53"/>
      <c r="AW1923" s="54"/>
      <c r="AX1923" s="15" t="str">
        <f t="shared" si="300"/>
        <v/>
      </c>
      <c r="AY1923" s="5"/>
      <c r="AZ1923" s="27" t="str">
        <f>IFERROR(VLOOKUP(AY1923,vlookup!A$2:I$331,2,FALSE),"")</f>
        <v/>
      </c>
      <c r="BA1923" s="27" t="str">
        <f>IFERROR(VLOOKUP(AY1923,vlookup!A$2:I$331,3,FALSE),"")</f>
        <v/>
      </c>
      <c r="BB1923" s="5"/>
      <c r="BC1923" s="27" t="str">
        <f>IFERROR(VLOOKUP(BB1923,vlookup!D$2:E$331,2,FALSE),"")</f>
        <v/>
      </c>
      <c r="BD1923" s="5"/>
      <c r="BE1923" s="27" t="str">
        <f t="shared" si="301"/>
        <v/>
      </c>
      <c r="BF1923" s="27" t="str">
        <f>IFERROR(VLOOKUP(BE1923,vlookup!G$2:I$331,2,FALSE),"")</f>
        <v/>
      </c>
      <c r="BG1923" s="27" t="str">
        <f>IFERROR(VLOOKUP(BE1923,vlookup!G$2:I$331,3,FALSE),"")</f>
        <v/>
      </c>
      <c r="BH1923" s="5"/>
      <c r="BI1923" s="6"/>
      <c r="BJ1923" s="6"/>
      <c r="BK1923" s="6"/>
      <c r="BL1923" s="6"/>
    </row>
    <row r="1924" spans="1:64">
      <c r="A1924" s="4"/>
      <c r="B1924" s="5"/>
      <c r="C1924" s="27" t="str">
        <f>IFERROR(VLOOKUP(B1924,vlookup!A$2:I$331,2,FALSE),"")</f>
        <v/>
      </c>
      <c r="D1924" s="27" t="str">
        <f>IFERROR(VLOOKUP(B1924,vlookup!A$2:I$331,3,FALSE),"")</f>
        <v/>
      </c>
      <c r="E1924" s="5"/>
      <c r="F1924" s="27" t="str">
        <f>IFERROR(VLOOKUP(E1924,vlookup!D$2:E$331,2,FALSE),"")</f>
        <v/>
      </c>
      <c r="G1924" s="5"/>
      <c r="H1924" s="27" t="str">
        <f t="shared" si="292"/>
        <v/>
      </c>
      <c r="I1924" s="27" t="str">
        <f>IFERROR(VLOOKUP(H1924,vlookup!G$2:I$331,2,FALSE),"")</f>
        <v/>
      </c>
      <c r="J1924" s="27" t="str">
        <f>IFERROR(VLOOKUP(H1924,vlookup!G$2:I$331,3,FALSE),"")</f>
        <v/>
      </c>
      <c r="K1924" s="5"/>
      <c r="L1924" s="6"/>
      <c r="M1924" s="6"/>
      <c r="N1924" s="6"/>
      <c r="O1924" s="6"/>
      <c r="P1924" s="6"/>
      <c r="Q1924" s="14" t="str">
        <f t="shared" si="293"/>
        <v/>
      </c>
      <c r="R1924" s="5"/>
      <c r="S1924" s="6"/>
      <c r="T1924" s="6"/>
      <c r="U1924" s="5"/>
      <c r="V1924" s="45">
        <f t="shared" si="294"/>
        <v>0</v>
      </c>
      <c r="W1924" s="45">
        <f t="shared" si="295"/>
        <v>0</v>
      </c>
      <c r="X1924" s="45" t="e">
        <f t="shared" si="296"/>
        <v>#VALUE!</v>
      </c>
      <c r="Y1924" s="45">
        <f>IFERROR(VALUE(V1924),VLOOKUP(V1924,DayReplace[],2,0))</f>
        <v>0</v>
      </c>
      <c r="Z1924" s="45">
        <f>IF(V1924=0,1,
IF(OR(AND(COUNTIF(Table12[Normal and Leap Years],X1924),AA1924=3,Y1924=30),
AND(COUNTIF(Table9[MM Year],X1924),COUNTIF(Table13[Always 29-Day Months],AA1924),Y1924=30)),Y1924
-1,Y1924))</f>
        <v>1</v>
      </c>
      <c r="AA1924" s="45">
        <f>IFERROR(VALUE(W1924),VLOOKUP(W1924,MonthReplace[],2,0))</f>
        <v>0</v>
      </c>
      <c r="AB1924" s="45" t="e">
        <f>IF(COUNTIF(Table9[MM Year],X1924),VLOOKUP(AA1924,MonthSerial[],VLOOKUP(X1924,Table9[],3,0)+2,0),DATE(X1924,AA1924,0)-AC1924)</f>
        <v>#VALUE!</v>
      </c>
      <c r="AC1924" s="45" t="e">
        <f>IF(COUNTIF(Table9[MM Year],X1924),
VLOOKUP(X1924,Table9[],5,0),
DATE(X1924,1,0))</f>
        <v>#VALUE!</v>
      </c>
      <c r="AD1924" s="46" t="e">
        <f>IF(AA1924=0,DATE(YEAR(AC1924+1),7,16),
IF(V1924=0,IF(COUNTIF(Table9[MM Year],X1924),AC1924+AB1924+Z1924+15-DAY(AC1924+AB1924+Z1924+15)+16,AC1924+AB1924+Z1924-DAY(AC1924+AB1924+Z1924)+16),
IF(COUNTIF(Table9[MM Year],X1924),
IF(AC1924+AB1924+Z1924&lt;VLOOKUP(X1924,Table9[],7,0),AC1924
+AB1924+Z1924+VLOOKUP(X1924,Table9[],4,0),AC1924+AB1924+Z1924),AC1924
+AB1924+Z1924)))</f>
        <v>#VALUE!</v>
      </c>
      <c r="AE1924" s="42"/>
      <c r="AF1924" s="15" t="str">
        <f>IFERROR(IF(COUNTIF(Table9[MM Year],X1924),
IF(AD1924&lt;VLOOKUP(X1924,Table9[],7,0),AD1924
+VLOOKUP(X1924,Table9[],4,0),AD1924),AD1924
),"")</f>
        <v/>
      </c>
      <c r="AG1924" s="5"/>
      <c r="AH1924" s="5"/>
      <c r="AI1924" s="5"/>
      <c r="AJ1924" s="6"/>
      <c r="AK1924" s="6"/>
      <c r="AL1924" s="12" t="str">
        <f t="shared" si="297"/>
        <v/>
      </c>
      <c r="AM1924" s="5"/>
      <c r="AN1924" s="27" t="str">
        <f t="shared" si="298"/>
        <v/>
      </c>
      <c r="AO1924" s="5"/>
      <c r="AP1924" s="5"/>
      <c r="AQ1924" s="6"/>
      <c r="AR1924" s="12" t="str">
        <f t="shared" si="299"/>
        <v/>
      </c>
      <c r="AS1924" s="6"/>
      <c r="AT1924" s="5"/>
      <c r="AU1924" s="53"/>
      <c r="AV1924" s="53"/>
      <c r="AW1924" s="54"/>
      <c r="AX1924" s="15" t="str">
        <f t="shared" si="300"/>
        <v/>
      </c>
      <c r="AY1924" s="5"/>
      <c r="AZ1924" s="27" t="str">
        <f>IFERROR(VLOOKUP(AY1924,vlookup!A$2:I$331,2,FALSE),"")</f>
        <v/>
      </c>
      <c r="BA1924" s="27" t="str">
        <f>IFERROR(VLOOKUP(AY1924,vlookup!A$2:I$331,3,FALSE),"")</f>
        <v/>
      </c>
      <c r="BB1924" s="5"/>
      <c r="BC1924" s="27" t="str">
        <f>IFERROR(VLOOKUP(BB1924,vlookup!D$2:E$331,2,FALSE),"")</f>
        <v/>
      </c>
      <c r="BD1924" s="5"/>
      <c r="BE1924" s="27" t="str">
        <f t="shared" si="301"/>
        <v/>
      </c>
      <c r="BF1924" s="27" t="str">
        <f>IFERROR(VLOOKUP(BE1924,vlookup!G$2:I$331,2,FALSE),"")</f>
        <v/>
      </c>
      <c r="BG1924" s="27" t="str">
        <f>IFERROR(VLOOKUP(BE1924,vlookup!G$2:I$331,3,FALSE),"")</f>
        <v/>
      </c>
      <c r="BH1924" s="5"/>
      <c r="BI1924" s="6"/>
      <c r="BJ1924" s="6"/>
      <c r="BK1924" s="6"/>
      <c r="BL1924" s="6"/>
    </row>
    <row r="1925" spans="1:64">
      <c r="A1925" s="4"/>
      <c r="B1925" s="5"/>
      <c r="C1925" s="27" t="str">
        <f>IFERROR(VLOOKUP(B1925,vlookup!A$2:I$331,2,FALSE),"")</f>
        <v/>
      </c>
      <c r="D1925" s="27" t="str">
        <f>IFERROR(VLOOKUP(B1925,vlookup!A$2:I$331,3,FALSE),"")</f>
        <v/>
      </c>
      <c r="E1925" s="5"/>
      <c r="F1925" s="27" t="str">
        <f>IFERROR(VLOOKUP(E1925,vlookup!D$2:E$331,2,FALSE),"")</f>
        <v/>
      </c>
      <c r="G1925" s="5"/>
      <c r="H1925" s="27" t="str">
        <f t="shared" ref="H1925:H1988" si="302">IF(G1925="","",CONCATENATE(E1925,"_",G1925))</f>
        <v/>
      </c>
      <c r="I1925" s="27" t="str">
        <f>IFERROR(VLOOKUP(H1925,vlookup!G$2:I$331,2,FALSE),"")</f>
        <v/>
      </c>
      <c r="J1925" s="27" t="str">
        <f>IFERROR(VLOOKUP(H1925,vlookup!G$2:I$331,3,FALSE),"")</f>
        <v/>
      </c>
      <c r="K1925" s="5"/>
      <c r="L1925" s="6"/>
      <c r="M1925" s="6"/>
      <c r="N1925" s="6"/>
      <c r="O1925" s="6"/>
      <c r="P1925" s="6"/>
      <c r="Q1925" s="14" t="str">
        <f t="shared" ref="Q1925:Q1988" si="303">IF(P1925="","",CONCATENATE("၀၂","/",D1925,"/",J1925,"/",P1925))</f>
        <v/>
      </c>
      <c r="R1925" s="5"/>
      <c r="S1925" s="6"/>
      <c r="T1925" s="6"/>
      <c r="U1925" s="5"/>
      <c r="V1925" s="45">
        <f t="shared" ref="V1925:V1988" si="304">IF(LEN(AE1925)-LEN(SUBSTITUTE(AE1925,".",""))=2,LEFT(AE1925,FIND(".",AE1925)-1),0)</f>
        <v>0</v>
      </c>
      <c r="W1925" s="45">
        <f t="shared" ref="W1925:W1988" si="305">CHOOSE(LEN(AE1925)-LEN(SUBSTITUTE(AE1925,".",""))+1,0,
LEFT(AE1925,FIND(".",AE1925)-1),
MID(AE1925,FIND(".",AE1925)+1,FIND(".",AE1925,FIND(".",AE1925)+1)-FIND(".",AE1925)-1))</f>
        <v>0</v>
      </c>
      <c r="X1925" s="45" t="e">
        <f t="shared" ref="X1925:X1988" si="306">VALUE(RIGHT(AE1925,4))</f>
        <v>#VALUE!</v>
      </c>
      <c r="Y1925" s="45">
        <f>IFERROR(VALUE(V1925),VLOOKUP(V1925,DayReplace[],2,0))</f>
        <v>0</v>
      </c>
      <c r="Z1925" s="45">
        <f>IF(V1925=0,1,
IF(OR(AND(COUNTIF(Table12[Normal and Leap Years],X1925),AA1925=3,Y1925=30),
AND(COUNTIF(Table9[MM Year],X1925),COUNTIF(Table13[Always 29-Day Months],AA1925),Y1925=30)),Y1925
-1,Y1925))</f>
        <v>1</v>
      </c>
      <c r="AA1925" s="45">
        <f>IFERROR(VALUE(W1925),VLOOKUP(W1925,MonthReplace[],2,0))</f>
        <v>0</v>
      </c>
      <c r="AB1925" s="45" t="e">
        <f>IF(COUNTIF(Table9[MM Year],X1925),VLOOKUP(AA1925,MonthSerial[],VLOOKUP(X1925,Table9[],3,0)+2,0),DATE(X1925,AA1925,0)-AC1925)</f>
        <v>#VALUE!</v>
      </c>
      <c r="AC1925" s="45" t="e">
        <f>IF(COUNTIF(Table9[MM Year],X1925),
VLOOKUP(X1925,Table9[],5,0),
DATE(X1925,1,0))</f>
        <v>#VALUE!</v>
      </c>
      <c r="AD1925" s="46" t="e">
        <f>IF(AA1925=0,DATE(YEAR(AC1925+1),7,16),
IF(V1925=0,IF(COUNTIF(Table9[MM Year],X1925),AC1925+AB1925+Z1925+15-DAY(AC1925+AB1925+Z1925+15)+16,AC1925+AB1925+Z1925-DAY(AC1925+AB1925+Z1925)+16),
IF(COUNTIF(Table9[MM Year],X1925),
IF(AC1925+AB1925+Z1925&lt;VLOOKUP(X1925,Table9[],7,0),AC1925
+AB1925+Z1925+VLOOKUP(X1925,Table9[],4,0),AC1925+AB1925+Z1925),AC1925
+AB1925+Z1925)))</f>
        <v>#VALUE!</v>
      </c>
      <c r="AE1925" s="42"/>
      <c r="AF1925" s="15" t="str">
        <f>IFERROR(IF(COUNTIF(Table9[MM Year],X1925),
IF(AD1925&lt;VLOOKUP(X1925,Table9[],7,0),AD1925
+VLOOKUP(X1925,Table9[],4,0),AD1925),AD1925
),"")</f>
        <v/>
      </c>
      <c r="AG1925" s="5"/>
      <c r="AH1925" s="5"/>
      <c r="AI1925" s="5"/>
      <c r="AJ1925" s="6"/>
      <c r="AK1925" s="6"/>
      <c r="AL1925" s="12" t="str">
        <f t="shared" ref="AL1925:AL1988" si="307">IF(AK1925="","",CONCATENATE(AJ1925,"-",AK1925))</f>
        <v/>
      </c>
      <c r="AM1925" s="5"/>
      <c r="AN1925" s="27" t="str">
        <f t="shared" ref="AN1925:AN1988" si="308">IF(AM1925="","",CONCATENATE("_",AM1925))</f>
        <v/>
      </c>
      <c r="AO1925" s="5"/>
      <c r="AP1925" s="5"/>
      <c r="AQ1925" s="6"/>
      <c r="AR1925" s="12" t="str">
        <f t="shared" ref="AR1925:AR1988" si="309">IF(AQ1925="","",CONCATENATE(AM1925,"/",AO1925,AP1925,AQ1925))</f>
        <v/>
      </c>
      <c r="AS1925" s="6"/>
      <c r="AT1925" s="5"/>
      <c r="AU1925" s="53"/>
      <c r="AV1925" s="53"/>
      <c r="AW1925" s="54"/>
      <c r="AX1925" s="15" t="str">
        <f t="shared" ref="AX1925:AX1988" si="310">IFERROR(DATE(AW1925,AV1925,AU1925),"")</f>
        <v/>
      </c>
      <c r="AY1925" s="5"/>
      <c r="AZ1925" s="27" t="str">
        <f>IFERROR(VLOOKUP(AY1925,vlookup!A$2:I$331,2,FALSE),"")</f>
        <v/>
      </c>
      <c r="BA1925" s="27" t="str">
        <f>IFERROR(VLOOKUP(AY1925,vlookup!A$2:I$331,3,FALSE),"")</f>
        <v/>
      </c>
      <c r="BB1925" s="5"/>
      <c r="BC1925" s="27" t="str">
        <f>IFERROR(VLOOKUP(BB1925,vlookup!D$2:E$331,2,FALSE),"")</f>
        <v/>
      </c>
      <c r="BD1925" s="5"/>
      <c r="BE1925" s="27" t="str">
        <f t="shared" ref="BE1925:BE1988" si="311">IF(BD1925="","",CONCATENATE(BB1925,"_",BD1925))</f>
        <v/>
      </c>
      <c r="BF1925" s="27" t="str">
        <f>IFERROR(VLOOKUP(BE1925,vlookup!G$2:I$331,2,FALSE),"")</f>
        <v/>
      </c>
      <c r="BG1925" s="27" t="str">
        <f>IFERROR(VLOOKUP(BE1925,vlookup!G$2:I$331,3,FALSE),"")</f>
        <v/>
      </c>
      <c r="BH1925" s="5"/>
      <c r="BI1925" s="6"/>
      <c r="BJ1925" s="6"/>
      <c r="BK1925" s="6"/>
      <c r="BL1925" s="6"/>
    </row>
    <row r="1926" spans="1:64">
      <c r="A1926" s="4"/>
      <c r="B1926" s="5"/>
      <c r="C1926" s="27" t="str">
        <f>IFERROR(VLOOKUP(B1926,vlookup!A$2:I$331,2,FALSE),"")</f>
        <v/>
      </c>
      <c r="D1926" s="27" t="str">
        <f>IFERROR(VLOOKUP(B1926,vlookup!A$2:I$331,3,FALSE),"")</f>
        <v/>
      </c>
      <c r="E1926" s="5"/>
      <c r="F1926" s="27" t="str">
        <f>IFERROR(VLOOKUP(E1926,vlookup!D$2:E$331,2,FALSE),"")</f>
        <v/>
      </c>
      <c r="G1926" s="5"/>
      <c r="H1926" s="27" t="str">
        <f t="shared" si="302"/>
        <v/>
      </c>
      <c r="I1926" s="27" t="str">
        <f>IFERROR(VLOOKUP(H1926,vlookup!G$2:I$331,2,FALSE),"")</f>
        <v/>
      </c>
      <c r="J1926" s="27" t="str">
        <f>IFERROR(VLOOKUP(H1926,vlookup!G$2:I$331,3,FALSE),"")</f>
        <v/>
      </c>
      <c r="K1926" s="5"/>
      <c r="L1926" s="6"/>
      <c r="M1926" s="6"/>
      <c r="N1926" s="6"/>
      <c r="O1926" s="6"/>
      <c r="P1926" s="6"/>
      <c r="Q1926" s="14" t="str">
        <f t="shared" si="303"/>
        <v/>
      </c>
      <c r="R1926" s="5"/>
      <c r="S1926" s="6"/>
      <c r="T1926" s="6"/>
      <c r="U1926" s="5"/>
      <c r="V1926" s="45">
        <f t="shared" si="304"/>
        <v>0</v>
      </c>
      <c r="W1926" s="45">
        <f t="shared" si="305"/>
        <v>0</v>
      </c>
      <c r="X1926" s="45" t="e">
        <f t="shared" si="306"/>
        <v>#VALUE!</v>
      </c>
      <c r="Y1926" s="45">
        <f>IFERROR(VALUE(V1926),VLOOKUP(V1926,DayReplace[],2,0))</f>
        <v>0</v>
      </c>
      <c r="Z1926" s="45">
        <f>IF(V1926=0,1,
IF(OR(AND(COUNTIF(Table12[Normal and Leap Years],X1926),AA1926=3,Y1926=30),
AND(COUNTIF(Table9[MM Year],X1926),COUNTIF(Table13[Always 29-Day Months],AA1926),Y1926=30)),Y1926
-1,Y1926))</f>
        <v>1</v>
      </c>
      <c r="AA1926" s="45">
        <f>IFERROR(VALUE(W1926),VLOOKUP(W1926,MonthReplace[],2,0))</f>
        <v>0</v>
      </c>
      <c r="AB1926" s="45" t="e">
        <f>IF(COUNTIF(Table9[MM Year],X1926),VLOOKUP(AA1926,MonthSerial[],VLOOKUP(X1926,Table9[],3,0)+2,0),DATE(X1926,AA1926,0)-AC1926)</f>
        <v>#VALUE!</v>
      </c>
      <c r="AC1926" s="45" t="e">
        <f>IF(COUNTIF(Table9[MM Year],X1926),
VLOOKUP(X1926,Table9[],5,0),
DATE(X1926,1,0))</f>
        <v>#VALUE!</v>
      </c>
      <c r="AD1926" s="46" t="e">
        <f>IF(AA1926=0,DATE(YEAR(AC1926+1),7,16),
IF(V1926=0,IF(COUNTIF(Table9[MM Year],X1926),AC1926+AB1926+Z1926+15-DAY(AC1926+AB1926+Z1926+15)+16,AC1926+AB1926+Z1926-DAY(AC1926+AB1926+Z1926)+16),
IF(COUNTIF(Table9[MM Year],X1926),
IF(AC1926+AB1926+Z1926&lt;VLOOKUP(X1926,Table9[],7,0),AC1926
+AB1926+Z1926+VLOOKUP(X1926,Table9[],4,0),AC1926+AB1926+Z1926),AC1926
+AB1926+Z1926)))</f>
        <v>#VALUE!</v>
      </c>
      <c r="AE1926" s="42"/>
      <c r="AF1926" s="15" t="str">
        <f>IFERROR(IF(COUNTIF(Table9[MM Year],X1926),
IF(AD1926&lt;VLOOKUP(X1926,Table9[],7,0),AD1926
+VLOOKUP(X1926,Table9[],4,0),AD1926),AD1926
),"")</f>
        <v/>
      </c>
      <c r="AG1926" s="5"/>
      <c r="AH1926" s="5"/>
      <c r="AI1926" s="5"/>
      <c r="AJ1926" s="6"/>
      <c r="AK1926" s="6"/>
      <c r="AL1926" s="12" t="str">
        <f t="shared" si="307"/>
        <v/>
      </c>
      <c r="AM1926" s="5"/>
      <c r="AN1926" s="27" t="str">
        <f t="shared" si="308"/>
        <v/>
      </c>
      <c r="AO1926" s="5"/>
      <c r="AP1926" s="5"/>
      <c r="AQ1926" s="6"/>
      <c r="AR1926" s="12" t="str">
        <f t="shared" si="309"/>
        <v/>
      </c>
      <c r="AS1926" s="6"/>
      <c r="AT1926" s="5"/>
      <c r="AU1926" s="53"/>
      <c r="AV1926" s="53"/>
      <c r="AW1926" s="54"/>
      <c r="AX1926" s="15" t="str">
        <f t="shared" si="310"/>
        <v/>
      </c>
      <c r="AY1926" s="5"/>
      <c r="AZ1926" s="27" t="str">
        <f>IFERROR(VLOOKUP(AY1926,vlookup!A$2:I$331,2,FALSE),"")</f>
        <v/>
      </c>
      <c r="BA1926" s="27" t="str">
        <f>IFERROR(VLOOKUP(AY1926,vlookup!A$2:I$331,3,FALSE),"")</f>
        <v/>
      </c>
      <c r="BB1926" s="5"/>
      <c r="BC1926" s="27" t="str">
        <f>IFERROR(VLOOKUP(BB1926,vlookup!D$2:E$331,2,FALSE),"")</f>
        <v/>
      </c>
      <c r="BD1926" s="5"/>
      <c r="BE1926" s="27" t="str">
        <f t="shared" si="311"/>
        <v/>
      </c>
      <c r="BF1926" s="27" t="str">
        <f>IFERROR(VLOOKUP(BE1926,vlookup!G$2:I$331,2,FALSE),"")</f>
        <v/>
      </c>
      <c r="BG1926" s="27" t="str">
        <f>IFERROR(VLOOKUP(BE1926,vlookup!G$2:I$331,3,FALSE),"")</f>
        <v/>
      </c>
      <c r="BH1926" s="5"/>
      <c r="BI1926" s="6"/>
      <c r="BJ1926" s="6"/>
      <c r="BK1926" s="6"/>
      <c r="BL1926" s="6"/>
    </row>
    <row r="1927" spans="1:64">
      <c r="A1927" s="4"/>
      <c r="B1927" s="5"/>
      <c r="C1927" s="27" t="str">
        <f>IFERROR(VLOOKUP(B1927,vlookup!A$2:I$331,2,FALSE),"")</f>
        <v/>
      </c>
      <c r="D1927" s="27" t="str">
        <f>IFERROR(VLOOKUP(B1927,vlookup!A$2:I$331,3,FALSE),"")</f>
        <v/>
      </c>
      <c r="E1927" s="5"/>
      <c r="F1927" s="27" t="str">
        <f>IFERROR(VLOOKUP(E1927,vlookup!D$2:E$331,2,FALSE),"")</f>
        <v/>
      </c>
      <c r="G1927" s="5"/>
      <c r="H1927" s="27" t="str">
        <f t="shared" si="302"/>
        <v/>
      </c>
      <c r="I1927" s="27" t="str">
        <f>IFERROR(VLOOKUP(H1927,vlookup!G$2:I$331,2,FALSE),"")</f>
        <v/>
      </c>
      <c r="J1927" s="27" t="str">
        <f>IFERROR(VLOOKUP(H1927,vlookup!G$2:I$331,3,FALSE),"")</f>
        <v/>
      </c>
      <c r="K1927" s="5"/>
      <c r="L1927" s="6"/>
      <c r="M1927" s="6"/>
      <c r="N1927" s="6"/>
      <c r="O1927" s="6"/>
      <c r="P1927" s="6"/>
      <c r="Q1927" s="14" t="str">
        <f t="shared" si="303"/>
        <v/>
      </c>
      <c r="R1927" s="5"/>
      <c r="S1927" s="6"/>
      <c r="T1927" s="6"/>
      <c r="U1927" s="5"/>
      <c r="V1927" s="45">
        <f t="shared" si="304"/>
        <v>0</v>
      </c>
      <c r="W1927" s="45">
        <f t="shared" si="305"/>
        <v>0</v>
      </c>
      <c r="X1927" s="45" t="e">
        <f t="shared" si="306"/>
        <v>#VALUE!</v>
      </c>
      <c r="Y1927" s="45">
        <f>IFERROR(VALUE(V1927),VLOOKUP(V1927,DayReplace[],2,0))</f>
        <v>0</v>
      </c>
      <c r="Z1927" s="45">
        <f>IF(V1927=0,1,
IF(OR(AND(COUNTIF(Table12[Normal and Leap Years],X1927),AA1927=3,Y1927=30),
AND(COUNTIF(Table9[MM Year],X1927),COUNTIF(Table13[Always 29-Day Months],AA1927),Y1927=30)),Y1927
-1,Y1927))</f>
        <v>1</v>
      </c>
      <c r="AA1927" s="45">
        <f>IFERROR(VALUE(W1927),VLOOKUP(W1927,MonthReplace[],2,0))</f>
        <v>0</v>
      </c>
      <c r="AB1927" s="45" t="e">
        <f>IF(COUNTIF(Table9[MM Year],X1927),VLOOKUP(AA1927,MonthSerial[],VLOOKUP(X1927,Table9[],3,0)+2,0),DATE(X1927,AA1927,0)-AC1927)</f>
        <v>#VALUE!</v>
      </c>
      <c r="AC1927" s="45" t="e">
        <f>IF(COUNTIF(Table9[MM Year],X1927),
VLOOKUP(X1927,Table9[],5,0),
DATE(X1927,1,0))</f>
        <v>#VALUE!</v>
      </c>
      <c r="AD1927" s="46" t="e">
        <f>IF(AA1927=0,DATE(YEAR(AC1927+1),7,16),
IF(V1927=0,IF(COUNTIF(Table9[MM Year],X1927),AC1927+AB1927+Z1927+15-DAY(AC1927+AB1927+Z1927+15)+16,AC1927+AB1927+Z1927-DAY(AC1927+AB1927+Z1927)+16),
IF(COUNTIF(Table9[MM Year],X1927),
IF(AC1927+AB1927+Z1927&lt;VLOOKUP(X1927,Table9[],7,0),AC1927
+AB1927+Z1927+VLOOKUP(X1927,Table9[],4,0),AC1927+AB1927+Z1927),AC1927
+AB1927+Z1927)))</f>
        <v>#VALUE!</v>
      </c>
      <c r="AE1927" s="42"/>
      <c r="AF1927" s="15" t="str">
        <f>IFERROR(IF(COUNTIF(Table9[MM Year],X1927),
IF(AD1927&lt;VLOOKUP(X1927,Table9[],7,0),AD1927
+VLOOKUP(X1927,Table9[],4,0),AD1927),AD1927
),"")</f>
        <v/>
      </c>
      <c r="AG1927" s="5"/>
      <c r="AH1927" s="5"/>
      <c r="AI1927" s="5"/>
      <c r="AJ1927" s="6"/>
      <c r="AK1927" s="6"/>
      <c r="AL1927" s="12" t="str">
        <f t="shared" si="307"/>
        <v/>
      </c>
      <c r="AM1927" s="5"/>
      <c r="AN1927" s="27" t="str">
        <f t="shared" si="308"/>
        <v/>
      </c>
      <c r="AO1927" s="5"/>
      <c r="AP1927" s="5"/>
      <c r="AQ1927" s="6"/>
      <c r="AR1927" s="12" t="str">
        <f t="shared" si="309"/>
        <v/>
      </c>
      <c r="AS1927" s="6"/>
      <c r="AT1927" s="5"/>
      <c r="AU1927" s="53"/>
      <c r="AV1927" s="53"/>
      <c r="AW1927" s="54"/>
      <c r="AX1927" s="15" t="str">
        <f t="shared" si="310"/>
        <v/>
      </c>
      <c r="AY1927" s="5"/>
      <c r="AZ1927" s="27" t="str">
        <f>IFERROR(VLOOKUP(AY1927,vlookup!A$2:I$331,2,FALSE),"")</f>
        <v/>
      </c>
      <c r="BA1927" s="27" t="str">
        <f>IFERROR(VLOOKUP(AY1927,vlookup!A$2:I$331,3,FALSE),"")</f>
        <v/>
      </c>
      <c r="BB1927" s="5"/>
      <c r="BC1927" s="27" t="str">
        <f>IFERROR(VLOOKUP(BB1927,vlookup!D$2:E$331,2,FALSE),"")</f>
        <v/>
      </c>
      <c r="BD1927" s="5"/>
      <c r="BE1927" s="27" t="str">
        <f t="shared" si="311"/>
        <v/>
      </c>
      <c r="BF1927" s="27" t="str">
        <f>IFERROR(VLOOKUP(BE1927,vlookup!G$2:I$331,2,FALSE),"")</f>
        <v/>
      </c>
      <c r="BG1927" s="27" t="str">
        <f>IFERROR(VLOOKUP(BE1927,vlookup!G$2:I$331,3,FALSE),"")</f>
        <v/>
      </c>
      <c r="BH1927" s="5"/>
      <c r="BI1927" s="6"/>
      <c r="BJ1927" s="6"/>
      <c r="BK1927" s="6"/>
      <c r="BL1927" s="6"/>
    </row>
    <row r="1928" spans="1:64">
      <c r="A1928" s="4"/>
      <c r="B1928" s="5"/>
      <c r="C1928" s="27" t="str">
        <f>IFERROR(VLOOKUP(B1928,vlookup!A$2:I$331,2,FALSE),"")</f>
        <v/>
      </c>
      <c r="D1928" s="27" t="str">
        <f>IFERROR(VLOOKUP(B1928,vlookup!A$2:I$331,3,FALSE),"")</f>
        <v/>
      </c>
      <c r="E1928" s="5"/>
      <c r="F1928" s="27" t="str">
        <f>IFERROR(VLOOKUP(E1928,vlookup!D$2:E$331,2,FALSE),"")</f>
        <v/>
      </c>
      <c r="G1928" s="5"/>
      <c r="H1928" s="27" t="str">
        <f t="shared" si="302"/>
        <v/>
      </c>
      <c r="I1928" s="27" t="str">
        <f>IFERROR(VLOOKUP(H1928,vlookup!G$2:I$331,2,FALSE),"")</f>
        <v/>
      </c>
      <c r="J1928" s="27" t="str">
        <f>IFERROR(VLOOKUP(H1928,vlookup!G$2:I$331,3,FALSE),"")</f>
        <v/>
      </c>
      <c r="K1928" s="5"/>
      <c r="L1928" s="6"/>
      <c r="M1928" s="6"/>
      <c r="N1928" s="6"/>
      <c r="O1928" s="6"/>
      <c r="P1928" s="6"/>
      <c r="Q1928" s="14" t="str">
        <f t="shared" si="303"/>
        <v/>
      </c>
      <c r="R1928" s="5"/>
      <c r="S1928" s="6"/>
      <c r="T1928" s="6"/>
      <c r="U1928" s="5"/>
      <c r="V1928" s="45">
        <f t="shared" si="304"/>
        <v>0</v>
      </c>
      <c r="W1928" s="45">
        <f t="shared" si="305"/>
        <v>0</v>
      </c>
      <c r="X1928" s="45" t="e">
        <f t="shared" si="306"/>
        <v>#VALUE!</v>
      </c>
      <c r="Y1928" s="45">
        <f>IFERROR(VALUE(V1928),VLOOKUP(V1928,DayReplace[],2,0))</f>
        <v>0</v>
      </c>
      <c r="Z1928" s="45">
        <f>IF(V1928=0,1,
IF(OR(AND(COUNTIF(Table12[Normal and Leap Years],X1928),AA1928=3,Y1928=30),
AND(COUNTIF(Table9[MM Year],X1928),COUNTIF(Table13[Always 29-Day Months],AA1928),Y1928=30)),Y1928
-1,Y1928))</f>
        <v>1</v>
      </c>
      <c r="AA1928" s="45">
        <f>IFERROR(VALUE(W1928),VLOOKUP(W1928,MonthReplace[],2,0))</f>
        <v>0</v>
      </c>
      <c r="AB1928" s="45" t="e">
        <f>IF(COUNTIF(Table9[MM Year],X1928),VLOOKUP(AA1928,MonthSerial[],VLOOKUP(X1928,Table9[],3,0)+2,0),DATE(X1928,AA1928,0)-AC1928)</f>
        <v>#VALUE!</v>
      </c>
      <c r="AC1928" s="45" t="e">
        <f>IF(COUNTIF(Table9[MM Year],X1928),
VLOOKUP(X1928,Table9[],5,0),
DATE(X1928,1,0))</f>
        <v>#VALUE!</v>
      </c>
      <c r="AD1928" s="46" t="e">
        <f>IF(AA1928=0,DATE(YEAR(AC1928+1),7,16),
IF(V1928=0,IF(COUNTIF(Table9[MM Year],X1928),AC1928+AB1928+Z1928+15-DAY(AC1928+AB1928+Z1928+15)+16,AC1928+AB1928+Z1928-DAY(AC1928+AB1928+Z1928)+16),
IF(COUNTIF(Table9[MM Year],X1928),
IF(AC1928+AB1928+Z1928&lt;VLOOKUP(X1928,Table9[],7,0),AC1928
+AB1928+Z1928+VLOOKUP(X1928,Table9[],4,0),AC1928+AB1928+Z1928),AC1928
+AB1928+Z1928)))</f>
        <v>#VALUE!</v>
      </c>
      <c r="AE1928" s="42"/>
      <c r="AF1928" s="15" t="str">
        <f>IFERROR(IF(COUNTIF(Table9[MM Year],X1928),
IF(AD1928&lt;VLOOKUP(X1928,Table9[],7,0),AD1928
+VLOOKUP(X1928,Table9[],4,0),AD1928),AD1928
),"")</f>
        <v/>
      </c>
      <c r="AG1928" s="5"/>
      <c r="AH1928" s="5"/>
      <c r="AI1928" s="5"/>
      <c r="AJ1928" s="6"/>
      <c r="AK1928" s="6"/>
      <c r="AL1928" s="12" t="str">
        <f t="shared" si="307"/>
        <v/>
      </c>
      <c r="AM1928" s="5"/>
      <c r="AN1928" s="27" t="str">
        <f t="shared" si="308"/>
        <v/>
      </c>
      <c r="AO1928" s="5"/>
      <c r="AP1928" s="5"/>
      <c r="AQ1928" s="6"/>
      <c r="AR1928" s="12" t="str">
        <f t="shared" si="309"/>
        <v/>
      </c>
      <c r="AS1928" s="6"/>
      <c r="AT1928" s="5"/>
      <c r="AU1928" s="53"/>
      <c r="AV1928" s="53"/>
      <c r="AW1928" s="54"/>
      <c r="AX1928" s="15" t="str">
        <f t="shared" si="310"/>
        <v/>
      </c>
      <c r="AY1928" s="5"/>
      <c r="AZ1928" s="27" t="str">
        <f>IFERROR(VLOOKUP(AY1928,vlookup!A$2:I$331,2,FALSE),"")</f>
        <v/>
      </c>
      <c r="BA1928" s="27" t="str">
        <f>IFERROR(VLOOKUP(AY1928,vlookup!A$2:I$331,3,FALSE),"")</f>
        <v/>
      </c>
      <c r="BB1928" s="5"/>
      <c r="BC1928" s="27" t="str">
        <f>IFERROR(VLOOKUP(BB1928,vlookup!D$2:E$331,2,FALSE),"")</f>
        <v/>
      </c>
      <c r="BD1928" s="5"/>
      <c r="BE1928" s="27" t="str">
        <f t="shared" si="311"/>
        <v/>
      </c>
      <c r="BF1928" s="27" t="str">
        <f>IFERROR(VLOOKUP(BE1928,vlookup!G$2:I$331,2,FALSE),"")</f>
        <v/>
      </c>
      <c r="BG1928" s="27" t="str">
        <f>IFERROR(VLOOKUP(BE1928,vlookup!G$2:I$331,3,FALSE),"")</f>
        <v/>
      </c>
      <c r="BH1928" s="5"/>
      <c r="BI1928" s="6"/>
      <c r="BJ1928" s="6"/>
      <c r="BK1928" s="6"/>
      <c r="BL1928" s="6"/>
    </row>
    <row r="1929" spans="1:64">
      <c r="A1929" s="4"/>
      <c r="B1929" s="5"/>
      <c r="C1929" s="27" t="str">
        <f>IFERROR(VLOOKUP(B1929,vlookup!A$2:I$331,2,FALSE),"")</f>
        <v/>
      </c>
      <c r="D1929" s="27" t="str">
        <f>IFERROR(VLOOKUP(B1929,vlookup!A$2:I$331,3,FALSE),"")</f>
        <v/>
      </c>
      <c r="E1929" s="5"/>
      <c r="F1929" s="27" t="str">
        <f>IFERROR(VLOOKUP(E1929,vlookup!D$2:E$331,2,FALSE),"")</f>
        <v/>
      </c>
      <c r="G1929" s="5"/>
      <c r="H1929" s="27" t="str">
        <f t="shared" si="302"/>
        <v/>
      </c>
      <c r="I1929" s="27" t="str">
        <f>IFERROR(VLOOKUP(H1929,vlookup!G$2:I$331,2,FALSE),"")</f>
        <v/>
      </c>
      <c r="J1929" s="27" t="str">
        <f>IFERROR(VLOOKUP(H1929,vlookup!G$2:I$331,3,FALSE),"")</f>
        <v/>
      </c>
      <c r="K1929" s="5"/>
      <c r="L1929" s="6"/>
      <c r="M1929" s="6"/>
      <c r="N1929" s="6"/>
      <c r="O1929" s="6"/>
      <c r="P1929" s="6"/>
      <c r="Q1929" s="14" t="str">
        <f t="shared" si="303"/>
        <v/>
      </c>
      <c r="R1929" s="5"/>
      <c r="S1929" s="6"/>
      <c r="T1929" s="6"/>
      <c r="U1929" s="5"/>
      <c r="V1929" s="45">
        <f t="shared" si="304"/>
        <v>0</v>
      </c>
      <c r="W1929" s="45">
        <f t="shared" si="305"/>
        <v>0</v>
      </c>
      <c r="X1929" s="45" t="e">
        <f t="shared" si="306"/>
        <v>#VALUE!</v>
      </c>
      <c r="Y1929" s="45">
        <f>IFERROR(VALUE(V1929),VLOOKUP(V1929,DayReplace[],2,0))</f>
        <v>0</v>
      </c>
      <c r="Z1929" s="45">
        <f>IF(V1929=0,1,
IF(OR(AND(COUNTIF(Table12[Normal and Leap Years],X1929),AA1929=3,Y1929=30),
AND(COUNTIF(Table9[MM Year],X1929),COUNTIF(Table13[Always 29-Day Months],AA1929),Y1929=30)),Y1929
-1,Y1929))</f>
        <v>1</v>
      </c>
      <c r="AA1929" s="45">
        <f>IFERROR(VALUE(W1929),VLOOKUP(W1929,MonthReplace[],2,0))</f>
        <v>0</v>
      </c>
      <c r="AB1929" s="45" t="e">
        <f>IF(COUNTIF(Table9[MM Year],X1929),VLOOKUP(AA1929,MonthSerial[],VLOOKUP(X1929,Table9[],3,0)+2,0),DATE(X1929,AA1929,0)-AC1929)</f>
        <v>#VALUE!</v>
      </c>
      <c r="AC1929" s="45" t="e">
        <f>IF(COUNTIF(Table9[MM Year],X1929),
VLOOKUP(X1929,Table9[],5,0),
DATE(X1929,1,0))</f>
        <v>#VALUE!</v>
      </c>
      <c r="AD1929" s="46" t="e">
        <f>IF(AA1929=0,DATE(YEAR(AC1929+1),7,16),
IF(V1929=0,IF(COUNTIF(Table9[MM Year],X1929),AC1929+AB1929+Z1929+15-DAY(AC1929+AB1929+Z1929+15)+16,AC1929+AB1929+Z1929-DAY(AC1929+AB1929+Z1929)+16),
IF(COUNTIF(Table9[MM Year],X1929),
IF(AC1929+AB1929+Z1929&lt;VLOOKUP(X1929,Table9[],7,0),AC1929
+AB1929+Z1929+VLOOKUP(X1929,Table9[],4,0),AC1929+AB1929+Z1929),AC1929
+AB1929+Z1929)))</f>
        <v>#VALUE!</v>
      </c>
      <c r="AE1929" s="42"/>
      <c r="AF1929" s="15" t="str">
        <f>IFERROR(IF(COUNTIF(Table9[MM Year],X1929),
IF(AD1929&lt;VLOOKUP(X1929,Table9[],7,0),AD1929
+VLOOKUP(X1929,Table9[],4,0),AD1929),AD1929
),"")</f>
        <v/>
      </c>
      <c r="AG1929" s="5"/>
      <c r="AH1929" s="5"/>
      <c r="AI1929" s="5"/>
      <c r="AJ1929" s="6"/>
      <c r="AK1929" s="6"/>
      <c r="AL1929" s="12" t="str">
        <f t="shared" si="307"/>
        <v/>
      </c>
      <c r="AM1929" s="5"/>
      <c r="AN1929" s="27" t="str">
        <f t="shared" si="308"/>
        <v/>
      </c>
      <c r="AO1929" s="5"/>
      <c r="AP1929" s="5"/>
      <c r="AQ1929" s="6"/>
      <c r="AR1929" s="12" t="str">
        <f t="shared" si="309"/>
        <v/>
      </c>
      <c r="AS1929" s="6"/>
      <c r="AT1929" s="5"/>
      <c r="AU1929" s="53"/>
      <c r="AV1929" s="53"/>
      <c r="AW1929" s="54"/>
      <c r="AX1929" s="15" t="str">
        <f t="shared" si="310"/>
        <v/>
      </c>
      <c r="AY1929" s="5"/>
      <c r="AZ1929" s="27" t="str">
        <f>IFERROR(VLOOKUP(AY1929,vlookup!A$2:I$331,2,FALSE),"")</f>
        <v/>
      </c>
      <c r="BA1929" s="27" t="str">
        <f>IFERROR(VLOOKUP(AY1929,vlookup!A$2:I$331,3,FALSE),"")</f>
        <v/>
      </c>
      <c r="BB1929" s="5"/>
      <c r="BC1929" s="27" t="str">
        <f>IFERROR(VLOOKUP(BB1929,vlookup!D$2:E$331,2,FALSE),"")</f>
        <v/>
      </c>
      <c r="BD1929" s="5"/>
      <c r="BE1929" s="27" t="str">
        <f t="shared" si="311"/>
        <v/>
      </c>
      <c r="BF1929" s="27" t="str">
        <f>IFERROR(VLOOKUP(BE1929,vlookup!G$2:I$331,2,FALSE),"")</f>
        <v/>
      </c>
      <c r="BG1929" s="27" t="str">
        <f>IFERROR(VLOOKUP(BE1929,vlookup!G$2:I$331,3,FALSE),"")</f>
        <v/>
      </c>
      <c r="BH1929" s="5"/>
      <c r="BI1929" s="6"/>
      <c r="BJ1929" s="6"/>
      <c r="BK1929" s="6"/>
      <c r="BL1929" s="6"/>
    </row>
    <row r="1930" spans="1:64">
      <c r="A1930" s="4"/>
      <c r="B1930" s="5"/>
      <c r="C1930" s="27" t="str">
        <f>IFERROR(VLOOKUP(B1930,vlookup!A$2:I$331,2,FALSE),"")</f>
        <v/>
      </c>
      <c r="D1930" s="27" t="str">
        <f>IFERROR(VLOOKUP(B1930,vlookup!A$2:I$331,3,FALSE),"")</f>
        <v/>
      </c>
      <c r="E1930" s="5"/>
      <c r="F1930" s="27" t="str">
        <f>IFERROR(VLOOKUP(E1930,vlookup!D$2:E$331,2,FALSE),"")</f>
        <v/>
      </c>
      <c r="G1930" s="5"/>
      <c r="H1930" s="27" t="str">
        <f t="shared" si="302"/>
        <v/>
      </c>
      <c r="I1930" s="27" t="str">
        <f>IFERROR(VLOOKUP(H1930,vlookup!G$2:I$331,2,FALSE),"")</f>
        <v/>
      </c>
      <c r="J1930" s="27" t="str">
        <f>IFERROR(VLOOKUP(H1930,vlookup!G$2:I$331,3,FALSE),"")</f>
        <v/>
      </c>
      <c r="K1930" s="5"/>
      <c r="L1930" s="6"/>
      <c r="M1930" s="6"/>
      <c r="N1930" s="6"/>
      <c r="O1930" s="6"/>
      <c r="P1930" s="6"/>
      <c r="Q1930" s="14" t="str">
        <f t="shared" si="303"/>
        <v/>
      </c>
      <c r="R1930" s="5"/>
      <c r="S1930" s="6"/>
      <c r="T1930" s="6"/>
      <c r="U1930" s="5"/>
      <c r="V1930" s="45">
        <f t="shared" si="304"/>
        <v>0</v>
      </c>
      <c r="W1930" s="45">
        <f t="shared" si="305"/>
        <v>0</v>
      </c>
      <c r="X1930" s="45" t="e">
        <f t="shared" si="306"/>
        <v>#VALUE!</v>
      </c>
      <c r="Y1930" s="45">
        <f>IFERROR(VALUE(V1930),VLOOKUP(V1930,DayReplace[],2,0))</f>
        <v>0</v>
      </c>
      <c r="Z1930" s="45">
        <f>IF(V1930=0,1,
IF(OR(AND(COUNTIF(Table12[Normal and Leap Years],X1930),AA1930=3,Y1930=30),
AND(COUNTIF(Table9[MM Year],X1930),COUNTIF(Table13[Always 29-Day Months],AA1930),Y1930=30)),Y1930
-1,Y1930))</f>
        <v>1</v>
      </c>
      <c r="AA1930" s="45">
        <f>IFERROR(VALUE(W1930),VLOOKUP(W1930,MonthReplace[],2,0))</f>
        <v>0</v>
      </c>
      <c r="AB1930" s="45" t="e">
        <f>IF(COUNTIF(Table9[MM Year],X1930),VLOOKUP(AA1930,MonthSerial[],VLOOKUP(X1930,Table9[],3,0)+2,0),DATE(X1930,AA1930,0)-AC1930)</f>
        <v>#VALUE!</v>
      </c>
      <c r="AC1930" s="45" t="e">
        <f>IF(COUNTIF(Table9[MM Year],X1930),
VLOOKUP(X1930,Table9[],5,0),
DATE(X1930,1,0))</f>
        <v>#VALUE!</v>
      </c>
      <c r="AD1930" s="46" t="e">
        <f>IF(AA1930=0,DATE(YEAR(AC1930+1),7,16),
IF(V1930=0,IF(COUNTIF(Table9[MM Year],X1930),AC1930+AB1930+Z1930+15-DAY(AC1930+AB1930+Z1930+15)+16,AC1930+AB1930+Z1930-DAY(AC1930+AB1930+Z1930)+16),
IF(COUNTIF(Table9[MM Year],X1930),
IF(AC1930+AB1930+Z1930&lt;VLOOKUP(X1930,Table9[],7,0),AC1930
+AB1930+Z1930+VLOOKUP(X1930,Table9[],4,0),AC1930+AB1930+Z1930),AC1930
+AB1930+Z1930)))</f>
        <v>#VALUE!</v>
      </c>
      <c r="AE1930" s="42"/>
      <c r="AF1930" s="15" t="str">
        <f>IFERROR(IF(COUNTIF(Table9[MM Year],X1930),
IF(AD1930&lt;VLOOKUP(X1930,Table9[],7,0),AD1930
+VLOOKUP(X1930,Table9[],4,0),AD1930),AD1930
),"")</f>
        <v/>
      </c>
      <c r="AG1930" s="5"/>
      <c r="AH1930" s="5"/>
      <c r="AI1930" s="5"/>
      <c r="AJ1930" s="6"/>
      <c r="AK1930" s="6"/>
      <c r="AL1930" s="12" t="str">
        <f t="shared" si="307"/>
        <v/>
      </c>
      <c r="AM1930" s="5"/>
      <c r="AN1930" s="27" t="str">
        <f t="shared" si="308"/>
        <v/>
      </c>
      <c r="AO1930" s="5"/>
      <c r="AP1930" s="5"/>
      <c r="AQ1930" s="6"/>
      <c r="AR1930" s="12" t="str">
        <f t="shared" si="309"/>
        <v/>
      </c>
      <c r="AS1930" s="6"/>
      <c r="AT1930" s="5"/>
      <c r="AU1930" s="53"/>
      <c r="AV1930" s="53"/>
      <c r="AW1930" s="54"/>
      <c r="AX1930" s="15" t="str">
        <f t="shared" si="310"/>
        <v/>
      </c>
      <c r="AY1930" s="5"/>
      <c r="AZ1930" s="27" t="str">
        <f>IFERROR(VLOOKUP(AY1930,vlookup!A$2:I$331,2,FALSE),"")</f>
        <v/>
      </c>
      <c r="BA1930" s="27" t="str">
        <f>IFERROR(VLOOKUP(AY1930,vlookup!A$2:I$331,3,FALSE),"")</f>
        <v/>
      </c>
      <c r="BB1930" s="5"/>
      <c r="BC1930" s="27" t="str">
        <f>IFERROR(VLOOKUP(BB1930,vlookup!D$2:E$331,2,FALSE),"")</f>
        <v/>
      </c>
      <c r="BD1930" s="5"/>
      <c r="BE1930" s="27" t="str">
        <f t="shared" si="311"/>
        <v/>
      </c>
      <c r="BF1930" s="27" t="str">
        <f>IFERROR(VLOOKUP(BE1930,vlookup!G$2:I$331,2,FALSE),"")</f>
        <v/>
      </c>
      <c r="BG1930" s="27" t="str">
        <f>IFERROR(VLOOKUP(BE1930,vlookup!G$2:I$331,3,FALSE),"")</f>
        <v/>
      </c>
      <c r="BH1930" s="5"/>
      <c r="BI1930" s="6"/>
      <c r="BJ1930" s="6"/>
      <c r="BK1930" s="6"/>
      <c r="BL1930" s="6"/>
    </row>
    <row r="1931" spans="1:64">
      <c r="A1931" s="4"/>
      <c r="B1931" s="5"/>
      <c r="C1931" s="27" t="str">
        <f>IFERROR(VLOOKUP(B1931,vlookup!A$2:I$331,2,FALSE),"")</f>
        <v/>
      </c>
      <c r="D1931" s="27" t="str">
        <f>IFERROR(VLOOKUP(B1931,vlookup!A$2:I$331,3,FALSE),"")</f>
        <v/>
      </c>
      <c r="E1931" s="5"/>
      <c r="F1931" s="27" t="str">
        <f>IFERROR(VLOOKUP(E1931,vlookup!D$2:E$331,2,FALSE),"")</f>
        <v/>
      </c>
      <c r="G1931" s="5"/>
      <c r="H1931" s="27" t="str">
        <f t="shared" si="302"/>
        <v/>
      </c>
      <c r="I1931" s="27" t="str">
        <f>IFERROR(VLOOKUP(H1931,vlookup!G$2:I$331,2,FALSE),"")</f>
        <v/>
      </c>
      <c r="J1931" s="27" t="str">
        <f>IFERROR(VLOOKUP(H1931,vlookup!G$2:I$331,3,FALSE),"")</f>
        <v/>
      </c>
      <c r="K1931" s="5"/>
      <c r="L1931" s="6"/>
      <c r="M1931" s="6"/>
      <c r="N1931" s="6"/>
      <c r="O1931" s="6"/>
      <c r="P1931" s="6"/>
      <c r="Q1931" s="14" t="str">
        <f t="shared" si="303"/>
        <v/>
      </c>
      <c r="R1931" s="5"/>
      <c r="S1931" s="6"/>
      <c r="T1931" s="6"/>
      <c r="U1931" s="5"/>
      <c r="V1931" s="45">
        <f t="shared" si="304"/>
        <v>0</v>
      </c>
      <c r="W1931" s="45">
        <f t="shared" si="305"/>
        <v>0</v>
      </c>
      <c r="X1931" s="45" t="e">
        <f t="shared" si="306"/>
        <v>#VALUE!</v>
      </c>
      <c r="Y1931" s="45">
        <f>IFERROR(VALUE(V1931),VLOOKUP(V1931,DayReplace[],2,0))</f>
        <v>0</v>
      </c>
      <c r="Z1931" s="45">
        <f>IF(V1931=0,1,
IF(OR(AND(COUNTIF(Table12[Normal and Leap Years],X1931),AA1931=3,Y1931=30),
AND(COUNTIF(Table9[MM Year],X1931),COUNTIF(Table13[Always 29-Day Months],AA1931),Y1931=30)),Y1931
-1,Y1931))</f>
        <v>1</v>
      </c>
      <c r="AA1931" s="45">
        <f>IFERROR(VALUE(W1931),VLOOKUP(W1931,MonthReplace[],2,0))</f>
        <v>0</v>
      </c>
      <c r="AB1931" s="45" t="e">
        <f>IF(COUNTIF(Table9[MM Year],X1931),VLOOKUP(AA1931,MonthSerial[],VLOOKUP(X1931,Table9[],3,0)+2,0),DATE(X1931,AA1931,0)-AC1931)</f>
        <v>#VALUE!</v>
      </c>
      <c r="AC1931" s="45" t="e">
        <f>IF(COUNTIF(Table9[MM Year],X1931),
VLOOKUP(X1931,Table9[],5,0),
DATE(X1931,1,0))</f>
        <v>#VALUE!</v>
      </c>
      <c r="AD1931" s="46" t="e">
        <f>IF(AA1931=0,DATE(YEAR(AC1931+1),7,16),
IF(V1931=0,IF(COUNTIF(Table9[MM Year],X1931),AC1931+AB1931+Z1931+15-DAY(AC1931+AB1931+Z1931+15)+16,AC1931+AB1931+Z1931-DAY(AC1931+AB1931+Z1931)+16),
IF(COUNTIF(Table9[MM Year],X1931),
IF(AC1931+AB1931+Z1931&lt;VLOOKUP(X1931,Table9[],7,0),AC1931
+AB1931+Z1931+VLOOKUP(X1931,Table9[],4,0),AC1931+AB1931+Z1931),AC1931
+AB1931+Z1931)))</f>
        <v>#VALUE!</v>
      </c>
      <c r="AE1931" s="42"/>
      <c r="AF1931" s="15" t="str">
        <f>IFERROR(IF(COUNTIF(Table9[MM Year],X1931),
IF(AD1931&lt;VLOOKUP(X1931,Table9[],7,0),AD1931
+VLOOKUP(X1931,Table9[],4,0),AD1931),AD1931
),"")</f>
        <v/>
      </c>
      <c r="AG1931" s="5"/>
      <c r="AH1931" s="5"/>
      <c r="AI1931" s="5"/>
      <c r="AJ1931" s="6"/>
      <c r="AK1931" s="6"/>
      <c r="AL1931" s="12" t="str">
        <f t="shared" si="307"/>
        <v/>
      </c>
      <c r="AM1931" s="5"/>
      <c r="AN1931" s="27" t="str">
        <f t="shared" si="308"/>
        <v/>
      </c>
      <c r="AO1931" s="5"/>
      <c r="AP1931" s="5"/>
      <c r="AQ1931" s="6"/>
      <c r="AR1931" s="12" t="str">
        <f t="shared" si="309"/>
        <v/>
      </c>
      <c r="AS1931" s="6"/>
      <c r="AT1931" s="5"/>
      <c r="AU1931" s="53"/>
      <c r="AV1931" s="53"/>
      <c r="AW1931" s="54"/>
      <c r="AX1931" s="15" t="str">
        <f t="shared" si="310"/>
        <v/>
      </c>
      <c r="AY1931" s="5"/>
      <c r="AZ1931" s="27" t="str">
        <f>IFERROR(VLOOKUP(AY1931,vlookup!A$2:I$331,2,FALSE),"")</f>
        <v/>
      </c>
      <c r="BA1931" s="27" t="str">
        <f>IFERROR(VLOOKUP(AY1931,vlookup!A$2:I$331,3,FALSE),"")</f>
        <v/>
      </c>
      <c r="BB1931" s="5"/>
      <c r="BC1931" s="27" t="str">
        <f>IFERROR(VLOOKUP(BB1931,vlookup!D$2:E$331,2,FALSE),"")</f>
        <v/>
      </c>
      <c r="BD1931" s="5"/>
      <c r="BE1931" s="27" t="str">
        <f t="shared" si="311"/>
        <v/>
      </c>
      <c r="BF1931" s="27" t="str">
        <f>IFERROR(VLOOKUP(BE1931,vlookup!G$2:I$331,2,FALSE),"")</f>
        <v/>
      </c>
      <c r="BG1931" s="27" t="str">
        <f>IFERROR(VLOOKUP(BE1931,vlookup!G$2:I$331,3,FALSE),"")</f>
        <v/>
      </c>
      <c r="BH1931" s="5"/>
      <c r="BI1931" s="6"/>
      <c r="BJ1931" s="6"/>
      <c r="BK1931" s="6"/>
      <c r="BL1931" s="6"/>
    </row>
    <row r="1932" spans="1:64">
      <c r="A1932" s="4"/>
      <c r="B1932" s="5"/>
      <c r="C1932" s="27" t="str">
        <f>IFERROR(VLOOKUP(B1932,vlookup!A$2:I$331,2,FALSE),"")</f>
        <v/>
      </c>
      <c r="D1932" s="27" t="str">
        <f>IFERROR(VLOOKUP(B1932,vlookup!A$2:I$331,3,FALSE),"")</f>
        <v/>
      </c>
      <c r="E1932" s="5"/>
      <c r="F1932" s="27" t="str">
        <f>IFERROR(VLOOKUP(E1932,vlookup!D$2:E$331,2,FALSE),"")</f>
        <v/>
      </c>
      <c r="G1932" s="5"/>
      <c r="H1932" s="27" t="str">
        <f t="shared" si="302"/>
        <v/>
      </c>
      <c r="I1932" s="27" t="str">
        <f>IFERROR(VLOOKUP(H1932,vlookup!G$2:I$331,2,FALSE),"")</f>
        <v/>
      </c>
      <c r="J1932" s="27" t="str">
        <f>IFERROR(VLOOKUP(H1932,vlookup!G$2:I$331,3,FALSE),"")</f>
        <v/>
      </c>
      <c r="K1932" s="5"/>
      <c r="L1932" s="6"/>
      <c r="M1932" s="6"/>
      <c r="N1932" s="6"/>
      <c r="O1932" s="6"/>
      <c r="P1932" s="6"/>
      <c r="Q1932" s="14" t="str">
        <f t="shared" si="303"/>
        <v/>
      </c>
      <c r="R1932" s="5"/>
      <c r="S1932" s="6"/>
      <c r="T1932" s="6"/>
      <c r="U1932" s="5"/>
      <c r="V1932" s="45">
        <f t="shared" si="304"/>
        <v>0</v>
      </c>
      <c r="W1932" s="45">
        <f t="shared" si="305"/>
        <v>0</v>
      </c>
      <c r="X1932" s="45" t="e">
        <f t="shared" si="306"/>
        <v>#VALUE!</v>
      </c>
      <c r="Y1932" s="45">
        <f>IFERROR(VALUE(V1932),VLOOKUP(V1932,DayReplace[],2,0))</f>
        <v>0</v>
      </c>
      <c r="Z1932" s="45">
        <f>IF(V1932=0,1,
IF(OR(AND(COUNTIF(Table12[Normal and Leap Years],X1932),AA1932=3,Y1932=30),
AND(COUNTIF(Table9[MM Year],X1932),COUNTIF(Table13[Always 29-Day Months],AA1932),Y1932=30)),Y1932
-1,Y1932))</f>
        <v>1</v>
      </c>
      <c r="AA1932" s="45">
        <f>IFERROR(VALUE(W1932),VLOOKUP(W1932,MonthReplace[],2,0))</f>
        <v>0</v>
      </c>
      <c r="AB1932" s="45" t="e">
        <f>IF(COUNTIF(Table9[MM Year],X1932),VLOOKUP(AA1932,MonthSerial[],VLOOKUP(X1932,Table9[],3,0)+2,0),DATE(X1932,AA1932,0)-AC1932)</f>
        <v>#VALUE!</v>
      </c>
      <c r="AC1932" s="45" t="e">
        <f>IF(COUNTIF(Table9[MM Year],X1932),
VLOOKUP(X1932,Table9[],5,0),
DATE(X1932,1,0))</f>
        <v>#VALUE!</v>
      </c>
      <c r="AD1932" s="46" t="e">
        <f>IF(AA1932=0,DATE(YEAR(AC1932+1),7,16),
IF(V1932=0,IF(COUNTIF(Table9[MM Year],X1932),AC1932+AB1932+Z1932+15-DAY(AC1932+AB1932+Z1932+15)+16,AC1932+AB1932+Z1932-DAY(AC1932+AB1932+Z1932)+16),
IF(COUNTIF(Table9[MM Year],X1932),
IF(AC1932+AB1932+Z1932&lt;VLOOKUP(X1932,Table9[],7,0),AC1932
+AB1932+Z1932+VLOOKUP(X1932,Table9[],4,0),AC1932+AB1932+Z1932),AC1932
+AB1932+Z1932)))</f>
        <v>#VALUE!</v>
      </c>
      <c r="AE1932" s="42"/>
      <c r="AF1932" s="15" t="str">
        <f>IFERROR(IF(COUNTIF(Table9[MM Year],X1932),
IF(AD1932&lt;VLOOKUP(X1932,Table9[],7,0),AD1932
+VLOOKUP(X1932,Table9[],4,0),AD1932),AD1932
),"")</f>
        <v/>
      </c>
      <c r="AG1932" s="5"/>
      <c r="AH1932" s="5"/>
      <c r="AI1932" s="5"/>
      <c r="AJ1932" s="6"/>
      <c r="AK1932" s="6"/>
      <c r="AL1932" s="12" t="str">
        <f t="shared" si="307"/>
        <v/>
      </c>
      <c r="AM1932" s="5"/>
      <c r="AN1932" s="27" t="str">
        <f t="shared" si="308"/>
        <v/>
      </c>
      <c r="AO1932" s="5"/>
      <c r="AP1932" s="5"/>
      <c r="AQ1932" s="6"/>
      <c r="AR1932" s="12" t="str">
        <f t="shared" si="309"/>
        <v/>
      </c>
      <c r="AS1932" s="6"/>
      <c r="AT1932" s="5"/>
      <c r="AU1932" s="53"/>
      <c r="AV1932" s="53"/>
      <c r="AW1932" s="54"/>
      <c r="AX1932" s="15" t="str">
        <f t="shared" si="310"/>
        <v/>
      </c>
      <c r="AY1932" s="5"/>
      <c r="AZ1932" s="27" t="str">
        <f>IFERROR(VLOOKUP(AY1932,vlookup!A$2:I$331,2,FALSE),"")</f>
        <v/>
      </c>
      <c r="BA1932" s="27" t="str">
        <f>IFERROR(VLOOKUP(AY1932,vlookup!A$2:I$331,3,FALSE),"")</f>
        <v/>
      </c>
      <c r="BB1932" s="5"/>
      <c r="BC1932" s="27" t="str">
        <f>IFERROR(VLOOKUP(BB1932,vlookup!D$2:E$331,2,FALSE),"")</f>
        <v/>
      </c>
      <c r="BD1932" s="5"/>
      <c r="BE1932" s="27" t="str">
        <f t="shared" si="311"/>
        <v/>
      </c>
      <c r="BF1932" s="27" t="str">
        <f>IFERROR(VLOOKUP(BE1932,vlookup!G$2:I$331,2,FALSE),"")</f>
        <v/>
      </c>
      <c r="BG1932" s="27" t="str">
        <f>IFERROR(VLOOKUP(BE1932,vlookup!G$2:I$331,3,FALSE),"")</f>
        <v/>
      </c>
      <c r="BH1932" s="5"/>
      <c r="BI1932" s="6"/>
      <c r="BJ1932" s="6"/>
      <c r="BK1932" s="6"/>
      <c r="BL1932" s="6"/>
    </row>
    <row r="1933" spans="1:64">
      <c r="A1933" s="4"/>
      <c r="B1933" s="5"/>
      <c r="C1933" s="27" t="str">
        <f>IFERROR(VLOOKUP(B1933,vlookup!A$2:I$331,2,FALSE),"")</f>
        <v/>
      </c>
      <c r="D1933" s="27" t="str">
        <f>IFERROR(VLOOKUP(B1933,vlookup!A$2:I$331,3,FALSE),"")</f>
        <v/>
      </c>
      <c r="E1933" s="5"/>
      <c r="F1933" s="27" t="str">
        <f>IFERROR(VLOOKUP(E1933,vlookup!D$2:E$331,2,FALSE),"")</f>
        <v/>
      </c>
      <c r="G1933" s="5"/>
      <c r="H1933" s="27" t="str">
        <f t="shared" si="302"/>
        <v/>
      </c>
      <c r="I1933" s="27" t="str">
        <f>IFERROR(VLOOKUP(H1933,vlookup!G$2:I$331,2,FALSE),"")</f>
        <v/>
      </c>
      <c r="J1933" s="27" t="str">
        <f>IFERROR(VLOOKUP(H1933,vlookup!G$2:I$331,3,FALSE),"")</f>
        <v/>
      </c>
      <c r="K1933" s="5"/>
      <c r="L1933" s="6"/>
      <c r="M1933" s="6"/>
      <c r="N1933" s="6"/>
      <c r="O1933" s="6"/>
      <c r="P1933" s="6"/>
      <c r="Q1933" s="14" t="str">
        <f t="shared" si="303"/>
        <v/>
      </c>
      <c r="R1933" s="5"/>
      <c r="S1933" s="6"/>
      <c r="T1933" s="6"/>
      <c r="U1933" s="5"/>
      <c r="V1933" s="45">
        <f t="shared" si="304"/>
        <v>0</v>
      </c>
      <c r="W1933" s="45">
        <f t="shared" si="305"/>
        <v>0</v>
      </c>
      <c r="X1933" s="45" t="e">
        <f t="shared" si="306"/>
        <v>#VALUE!</v>
      </c>
      <c r="Y1933" s="45">
        <f>IFERROR(VALUE(V1933),VLOOKUP(V1933,DayReplace[],2,0))</f>
        <v>0</v>
      </c>
      <c r="Z1933" s="45">
        <f>IF(V1933=0,1,
IF(OR(AND(COUNTIF(Table12[Normal and Leap Years],X1933),AA1933=3,Y1933=30),
AND(COUNTIF(Table9[MM Year],X1933),COUNTIF(Table13[Always 29-Day Months],AA1933),Y1933=30)),Y1933
-1,Y1933))</f>
        <v>1</v>
      </c>
      <c r="AA1933" s="45">
        <f>IFERROR(VALUE(W1933),VLOOKUP(W1933,MonthReplace[],2,0))</f>
        <v>0</v>
      </c>
      <c r="AB1933" s="45" t="e">
        <f>IF(COUNTIF(Table9[MM Year],X1933),VLOOKUP(AA1933,MonthSerial[],VLOOKUP(X1933,Table9[],3,0)+2,0),DATE(X1933,AA1933,0)-AC1933)</f>
        <v>#VALUE!</v>
      </c>
      <c r="AC1933" s="45" t="e">
        <f>IF(COUNTIF(Table9[MM Year],X1933),
VLOOKUP(X1933,Table9[],5,0),
DATE(X1933,1,0))</f>
        <v>#VALUE!</v>
      </c>
      <c r="AD1933" s="46" t="e">
        <f>IF(AA1933=0,DATE(YEAR(AC1933+1),7,16),
IF(V1933=0,IF(COUNTIF(Table9[MM Year],X1933),AC1933+AB1933+Z1933+15-DAY(AC1933+AB1933+Z1933+15)+16,AC1933+AB1933+Z1933-DAY(AC1933+AB1933+Z1933)+16),
IF(COUNTIF(Table9[MM Year],X1933),
IF(AC1933+AB1933+Z1933&lt;VLOOKUP(X1933,Table9[],7,0),AC1933
+AB1933+Z1933+VLOOKUP(X1933,Table9[],4,0),AC1933+AB1933+Z1933),AC1933
+AB1933+Z1933)))</f>
        <v>#VALUE!</v>
      </c>
      <c r="AE1933" s="42"/>
      <c r="AF1933" s="15" t="str">
        <f>IFERROR(IF(COUNTIF(Table9[MM Year],X1933),
IF(AD1933&lt;VLOOKUP(X1933,Table9[],7,0),AD1933
+VLOOKUP(X1933,Table9[],4,0),AD1933),AD1933
),"")</f>
        <v/>
      </c>
      <c r="AG1933" s="5"/>
      <c r="AH1933" s="5"/>
      <c r="AI1933" s="5"/>
      <c r="AJ1933" s="6"/>
      <c r="AK1933" s="6"/>
      <c r="AL1933" s="12" t="str">
        <f t="shared" si="307"/>
        <v/>
      </c>
      <c r="AM1933" s="5"/>
      <c r="AN1933" s="27" t="str">
        <f t="shared" si="308"/>
        <v/>
      </c>
      <c r="AO1933" s="5"/>
      <c r="AP1933" s="5"/>
      <c r="AQ1933" s="6"/>
      <c r="AR1933" s="12" t="str">
        <f t="shared" si="309"/>
        <v/>
      </c>
      <c r="AS1933" s="6"/>
      <c r="AT1933" s="5"/>
      <c r="AU1933" s="53"/>
      <c r="AV1933" s="53"/>
      <c r="AW1933" s="54"/>
      <c r="AX1933" s="15" t="str">
        <f t="shared" si="310"/>
        <v/>
      </c>
      <c r="AY1933" s="5"/>
      <c r="AZ1933" s="27" t="str">
        <f>IFERROR(VLOOKUP(AY1933,vlookup!A$2:I$331,2,FALSE),"")</f>
        <v/>
      </c>
      <c r="BA1933" s="27" t="str">
        <f>IFERROR(VLOOKUP(AY1933,vlookup!A$2:I$331,3,FALSE),"")</f>
        <v/>
      </c>
      <c r="BB1933" s="5"/>
      <c r="BC1933" s="27" t="str">
        <f>IFERROR(VLOOKUP(BB1933,vlookup!D$2:E$331,2,FALSE),"")</f>
        <v/>
      </c>
      <c r="BD1933" s="5"/>
      <c r="BE1933" s="27" t="str">
        <f t="shared" si="311"/>
        <v/>
      </c>
      <c r="BF1933" s="27" t="str">
        <f>IFERROR(VLOOKUP(BE1933,vlookup!G$2:I$331,2,FALSE),"")</f>
        <v/>
      </c>
      <c r="BG1933" s="27" t="str">
        <f>IFERROR(VLOOKUP(BE1933,vlookup!G$2:I$331,3,FALSE),"")</f>
        <v/>
      </c>
      <c r="BH1933" s="5"/>
      <c r="BI1933" s="6"/>
      <c r="BJ1933" s="6"/>
      <c r="BK1933" s="6"/>
      <c r="BL1933" s="6"/>
    </row>
    <row r="1934" spans="1:64">
      <c r="A1934" s="4"/>
      <c r="B1934" s="5"/>
      <c r="C1934" s="27" t="str">
        <f>IFERROR(VLOOKUP(B1934,vlookup!A$2:I$331,2,FALSE),"")</f>
        <v/>
      </c>
      <c r="D1934" s="27" t="str">
        <f>IFERROR(VLOOKUP(B1934,vlookup!A$2:I$331,3,FALSE),"")</f>
        <v/>
      </c>
      <c r="E1934" s="5"/>
      <c r="F1934" s="27" t="str">
        <f>IFERROR(VLOOKUP(E1934,vlookup!D$2:E$331,2,FALSE),"")</f>
        <v/>
      </c>
      <c r="G1934" s="5"/>
      <c r="H1934" s="27" t="str">
        <f t="shared" si="302"/>
        <v/>
      </c>
      <c r="I1934" s="27" t="str">
        <f>IFERROR(VLOOKUP(H1934,vlookup!G$2:I$331,2,FALSE),"")</f>
        <v/>
      </c>
      <c r="J1934" s="27" t="str">
        <f>IFERROR(VLOOKUP(H1934,vlookup!G$2:I$331,3,FALSE),"")</f>
        <v/>
      </c>
      <c r="K1934" s="5"/>
      <c r="L1934" s="6"/>
      <c r="M1934" s="6"/>
      <c r="N1934" s="6"/>
      <c r="O1934" s="6"/>
      <c r="P1934" s="6"/>
      <c r="Q1934" s="14" t="str">
        <f t="shared" si="303"/>
        <v/>
      </c>
      <c r="R1934" s="5"/>
      <c r="S1934" s="6"/>
      <c r="T1934" s="6"/>
      <c r="U1934" s="5"/>
      <c r="V1934" s="45">
        <f t="shared" si="304"/>
        <v>0</v>
      </c>
      <c r="W1934" s="45">
        <f t="shared" si="305"/>
        <v>0</v>
      </c>
      <c r="X1934" s="45" t="e">
        <f t="shared" si="306"/>
        <v>#VALUE!</v>
      </c>
      <c r="Y1934" s="45">
        <f>IFERROR(VALUE(V1934),VLOOKUP(V1934,DayReplace[],2,0))</f>
        <v>0</v>
      </c>
      <c r="Z1934" s="45">
        <f>IF(V1934=0,1,
IF(OR(AND(COUNTIF(Table12[Normal and Leap Years],X1934),AA1934=3,Y1934=30),
AND(COUNTIF(Table9[MM Year],X1934),COUNTIF(Table13[Always 29-Day Months],AA1934),Y1934=30)),Y1934
-1,Y1934))</f>
        <v>1</v>
      </c>
      <c r="AA1934" s="45">
        <f>IFERROR(VALUE(W1934),VLOOKUP(W1934,MonthReplace[],2,0))</f>
        <v>0</v>
      </c>
      <c r="AB1934" s="45" t="e">
        <f>IF(COUNTIF(Table9[MM Year],X1934),VLOOKUP(AA1934,MonthSerial[],VLOOKUP(X1934,Table9[],3,0)+2,0),DATE(X1934,AA1934,0)-AC1934)</f>
        <v>#VALUE!</v>
      </c>
      <c r="AC1934" s="45" t="e">
        <f>IF(COUNTIF(Table9[MM Year],X1934),
VLOOKUP(X1934,Table9[],5,0),
DATE(X1934,1,0))</f>
        <v>#VALUE!</v>
      </c>
      <c r="AD1934" s="46" t="e">
        <f>IF(AA1934=0,DATE(YEAR(AC1934+1),7,16),
IF(V1934=0,IF(COUNTIF(Table9[MM Year],X1934),AC1934+AB1934+Z1934+15-DAY(AC1934+AB1934+Z1934+15)+16,AC1934+AB1934+Z1934-DAY(AC1934+AB1934+Z1934)+16),
IF(COUNTIF(Table9[MM Year],X1934),
IF(AC1934+AB1934+Z1934&lt;VLOOKUP(X1934,Table9[],7,0),AC1934
+AB1934+Z1934+VLOOKUP(X1934,Table9[],4,0),AC1934+AB1934+Z1934),AC1934
+AB1934+Z1934)))</f>
        <v>#VALUE!</v>
      </c>
      <c r="AE1934" s="42"/>
      <c r="AF1934" s="15" t="str">
        <f>IFERROR(IF(COUNTIF(Table9[MM Year],X1934),
IF(AD1934&lt;VLOOKUP(X1934,Table9[],7,0),AD1934
+VLOOKUP(X1934,Table9[],4,0),AD1934),AD1934
),"")</f>
        <v/>
      </c>
      <c r="AG1934" s="5"/>
      <c r="AH1934" s="5"/>
      <c r="AI1934" s="5"/>
      <c r="AJ1934" s="6"/>
      <c r="AK1934" s="6"/>
      <c r="AL1934" s="12" t="str">
        <f t="shared" si="307"/>
        <v/>
      </c>
      <c r="AM1934" s="5"/>
      <c r="AN1934" s="27" t="str">
        <f t="shared" si="308"/>
        <v/>
      </c>
      <c r="AO1934" s="5"/>
      <c r="AP1934" s="5"/>
      <c r="AQ1934" s="6"/>
      <c r="AR1934" s="12" t="str">
        <f t="shared" si="309"/>
        <v/>
      </c>
      <c r="AS1934" s="6"/>
      <c r="AT1934" s="5"/>
      <c r="AU1934" s="53"/>
      <c r="AV1934" s="53"/>
      <c r="AW1934" s="54"/>
      <c r="AX1934" s="15" t="str">
        <f t="shared" si="310"/>
        <v/>
      </c>
      <c r="AY1934" s="5"/>
      <c r="AZ1934" s="27" t="str">
        <f>IFERROR(VLOOKUP(AY1934,vlookup!A$2:I$331,2,FALSE),"")</f>
        <v/>
      </c>
      <c r="BA1934" s="27" t="str">
        <f>IFERROR(VLOOKUP(AY1934,vlookup!A$2:I$331,3,FALSE),"")</f>
        <v/>
      </c>
      <c r="BB1934" s="5"/>
      <c r="BC1934" s="27" t="str">
        <f>IFERROR(VLOOKUP(BB1934,vlookup!D$2:E$331,2,FALSE),"")</f>
        <v/>
      </c>
      <c r="BD1934" s="5"/>
      <c r="BE1934" s="27" t="str">
        <f t="shared" si="311"/>
        <v/>
      </c>
      <c r="BF1934" s="27" t="str">
        <f>IFERROR(VLOOKUP(BE1934,vlookup!G$2:I$331,2,FALSE),"")</f>
        <v/>
      </c>
      <c r="BG1934" s="27" t="str">
        <f>IFERROR(VLOOKUP(BE1934,vlookup!G$2:I$331,3,FALSE),"")</f>
        <v/>
      </c>
      <c r="BH1934" s="5"/>
      <c r="BI1934" s="6"/>
      <c r="BJ1934" s="6"/>
      <c r="BK1934" s="6"/>
      <c r="BL1934" s="6"/>
    </row>
    <row r="1935" spans="1:64">
      <c r="A1935" s="4"/>
      <c r="B1935" s="5"/>
      <c r="C1935" s="27" t="str">
        <f>IFERROR(VLOOKUP(B1935,vlookup!A$2:I$331,2,FALSE),"")</f>
        <v/>
      </c>
      <c r="D1935" s="27" t="str">
        <f>IFERROR(VLOOKUP(B1935,vlookup!A$2:I$331,3,FALSE),"")</f>
        <v/>
      </c>
      <c r="E1935" s="5"/>
      <c r="F1935" s="27" t="str">
        <f>IFERROR(VLOOKUP(E1935,vlookup!D$2:E$331,2,FALSE),"")</f>
        <v/>
      </c>
      <c r="G1935" s="5"/>
      <c r="H1935" s="27" t="str">
        <f t="shared" si="302"/>
        <v/>
      </c>
      <c r="I1935" s="27" t="str">
        <f>IFERROR(VLOOKUP(H1935,vlookup!G$2:I$331,2,FALSE),"")</f>
        <v/>
      </c>
      <c r="J1935" s="27" t="str">
        <f>IFERROR(VLOOKUP(H1935,vlookup!G$2:I$331,3,FALSE),"")</f>
        <v/>
      </c>
      <c r="K1935" s="5"/>
      <c r="L1935" s="6"/>
      <c r="M1935" s="6"/>
      <c r="N1935" s="6"/>
      <c r="O1935" s="6"/>
      <c r="P1935" s="6"/>
      <c r="Q1935" s="14" t="str">
        <f t="shared" si="303"/>
        <v/>
      </c>
      <c r="R1935" s="5"/>
      <c r="S1935" s="6"/>
      <c r="T1935" s="6"/>
      <c r="U1935" s="5"/>
      <c r="V1935" s="45">
        <f t="shared" si="304"/>
        <v>0</v>
      </c>
      <c r="W1935" s="45">
        <f t="shared" si="305"/>
        <v>0</v>
      </c>
      <c r="X1935" s="45" t="e">
        <f t="shared" si="306"/>
        <v>#VALUE!</v>
      </c>
      <c r="Y1935" s="45">
        <f>IFERROR(VALUE(V1935),VLOOKUP(V1935,DayReplace[],2,0))</f>
        <v>0</v>
      </c>
      <c r="Z1935" s="45">
        <f>IF(V1935=0,1,
IF(OR(AND(COUNTIF(Table12[Normal and Leap Years],X1935),AA1935=3,Y1935=30),
AND(COUNTIF(Table9[MM Year],X1935),COUNTIF(Table13[Always 29-Day Months],AA1935),Y1935=30)),Y1935
-1,Y1935))</f>
        <v>1</v>
      </c>
      <c r="AA1935" s="45">
        <f>IFERROR(VALUE(W1935),VLOOKUP(W1935,MonthReplace[],2,0))</f>
        <v>0</v>
      </c>
      <c r="AB1935" s="45" t="e">
        <f>IF(COUNTIF(Table9[MM Year],X1935),VLOOKUP(AA1935,MonthSerial[],VLOOKUP(X1935,Table9[],3,0)+2,0),DATE(X1935,AA1935,0)-AC1935)</f>
        <v>#VALUE!</v>
      </c>
      <c r="AC1935" s="45" t="e">
        <f>IF(COUNTIF(Table9[MM Year],X1935),
VLOOKUP(X1935,Table9[],5,0),
DATE(X1935,1,0))</f>
        <v>#VALUE!</v>
      </c>
      <c r="AD1935" s="46" t="e">
        <f>IF(AA1935=0,DATE(YEAR(AC1935+1),7,16),
IF(V1935=0,IF(COUNTIF(Table9[MM Year],X1935),AC1935+AB1935+Z1935+15-DAY(AC1935+AB1935+Z1935+15)+16,AC1935+AB1935+Z1935-DAY(AC1935+AB1935+Z1935)+16),
IF(COUNTIF(Table9[MM Year],X1935),
IF(AC1935+AB1935+Z1935&lt;VLOOKUP(X1935,Table9[],7,0),AC1935
+AB1935+Z1935+VLOOKUP(X1935,Table9[],4,0),AC1935+AB1935+Z1935),AC1935
+AB1935+Z1935)))</f>
        <v>#VALUE!</v>
      </c>
      <c r="AE1935" s="42"/>
      <c r="AF1935" s="15" t="str">
        <f>IFERROR(IF(COUNTIF(Table9[MM Year],X1935),
IF(AD1935&lt;VLOOKUP(X1935,Table9[],7,0),AD1935
+VLOOKUP(X1935,Table9[],4,0),AD1935),AD1935
),"")</f>
        <v/>
      </c>
      <c r="AG1935" s="5"/>
      <c r="AH1935" s="5"/>
      <c r="AI1935" s="5"/>
      <c r="AJ1935" s="6"/>
      <c r="AK1935" s="6"/>
      <c r="AL1935" s="12" t="str">
        <f t="shared" si="307"/>
        <v/>
      </c>
      <c r="AM1935" s="5"/>
      <c r="AN1935" s="27" t="str">
        <f t="shared" si="308"/>
        <v/>
      </c>
      <c r="AO1935" s="5"/>
      <c r="AP1935" s="5"/>
      <c r="AQ1935" s="6"/>
      <c r="AR1935" s="12" t="str">
        <f t="shared" si="309"/>
        <v/>
      </c>
      <c r="AS1935" s="6"/>
      <c r="AT1935" s="5"/>
      <c r="AU1935" s="53"/>
      <c r="AV1935" s="53"/>
      <c r="AW1935" s="54"/>
      <c r="AX1935" s="15" t="str">
        <f t="shared" si="310"/>
        <v/>
      </c>
      <c r="AY1935" s="5"/>
      <c r="AZ1935" s="27" t="str">
        <f>IFERROR(VLOOKUP(AY1935,vlookup!A$2:I$331,2,FALSE),"")</f>
        <v/>
      </c>
      <c r="BA1935" s="27" t="str">
        <f>IFERROR(VLOOKUP(AY1935,vlookup!A$2:I$331,3,FALSE),"")</f>
        <v/>
      </c>
      <c r="BB1935" s="5"/>
      <c r="BC1935" s="27" t="str">
        <f>IFERROR(VLOOKUP(BB1935,vlookup!D$2:E$331,2,FALSE),"")</f>
        <v/>
      </c>
      <c r="BD1935" s="5"/>
      <c r="BE1935" s="27" t="str">
        <f t="shared" si="311"/>
        <v/>
      </c>
      <c r="BF1935" s="27" t="str">
        <f>IFERROR(VLOOKUP(BE1935,vlookup!G$2:I$331,2,FALSE),"")</f>
        <v/>
      </c>
      <c r="BG1935" s="27" t="str">
        <f>IFERROR(VLOOKUP(BE1935,vlookup!G$2:I$331,3,FALSE),"")</f>
        <v/>
      </c>
      <c r="BH1935" s="5"/>
      <c r="BI1935" s="6"/>
      <c r="BJ1935" s="6"/>
      <c r="BK1935" s="6"/>
      <c r="BL1935" s="6"/>
    </row>
    <row r="1936" spans="1:64">
      <c r="A1936" s="4"/>
      <c r="B1936" s="5"/>
      <c r="C1936" s="27" t="str">
        <f>IFERROR(VLOOKUP(B1936,vlookup!A$2:I$331,2,FALSE),"")</f>
        <v/>
      </c>
      <c r="D1936" s="27" t="str">
        <f>IFERROR(VLOOKUP(B1936,vlookup!A$2:I$331,3,FALSE),"")</f>
        <v/>
      </c>
      <c r="E1936" s="5"/>
      <c r="F1936" s="27" t="str">
        <f>IFERROR(VLOOKUP(E1936,vlookup!D$2:E$331,2,FALSE),"")</f>
        <v/>
      </c>
      <c r="G1936" s="5"/>
      <c r="H1936" s="27" t="str">
        <f t="shared" si="302"/>
        <v/>
      </c>
      <c r="I1936" s="27" t="str">
        <f>IFERROR(VLOOKUP(H1936,vlookup!G$2:I$331,2,FALSE),"")</f>
        <v/>
      </c>
      <c r="J1936" s="27" t="str">
        <f>IFERROR(VLOOKUP(H1936,vlookup!G$2:I$331,3,FALSE),"")</f>
        <v/>
      </c>
      <c r="K1936" s="5"/>
      <c r="L1936" s="6"/>
      <c r="M1936" s="6"/>
      <c r="N1936" s="6"/>
      <c r="O1936" s="6"/>
      <c r="P1936" s="6"/>
      <c r="Q1936" s="14" t="str">
        <f t="shared" si="303"/>
        <v/>
      </c>
      <c r="R1936" s="5"/>
      <c r="S1936" s="6"/>
      <c r="T1936" s="6"/>
      <c r="U1936" s="5"/>
      <c r="V1936" s="45">
        <f t="shared" si="304"/>
        <v>0</v>
      </c>
      <c r="W1936" s="45">
        <f t="shared" si="305"/>
        <v>0</v>
      </c>
      <c r="X1936" s="45" t="e">
        <f t="shared" si="306"/>
        <v>#VALUE!</v>
      </c>
      <c r="Y1936" s="45">
        <f>IFERROR(VALUE(V1936),VLOOKUP(V1936,DayReplace[],2,0))</f>
        <v>0</v>
      </c>
      <c r="Z1936" s="45">
        <f>IF(V1936=0,1,
IF(OR(AND(COUNTIF(Table12[Normal and Leap Years],X1936),AA1936=3,Y1936=30),
AND(COUNTIF(Table9[MM Year],X1936),COUNTIF(Table13[Always 29-Day Months],AA1936),Y1936=30)),Y1936
-1,Y1936))</f>
        <v>1</v>
      </c>
      <c r="AA1936" s="45">
        <f>IFERROR(VALUE(W1936),VLOOKUP(W1936,MonthReplace[],2,0))</f>
        <v>0</v>
      </c>
      <c r="AB1936" s="45" t="e">
        <f>IF(COUNTIF(Table9[MM Year],X1936),VLOOKUP(AA1936,MonthSerial[],VLOOKUP(X1936,Table9[],3,0)+2,0),DATE(X1936,AA1936,0)-AC1936)</f>
        <v>#VALUE!</v>
      </c>
      <c r="AC1936" s="45" t="e">
        <f>IF(COUNTIF(Table9[MM Year],X1936),
VLOOKUP(X1936,Table9[],5,0),
DATE(X1936,1,0))</f>
        <v>#VALUE!</v>
      </c>
      <c r="AD1936" s="46" t="e">
        <f>IF(AA1936=0,DATE(YEAR(AC1936+1),7,16),
IF(V1936=0,IF(COUNTIF(Table9[MM Year],X1936),AC1936+AB1936+Z1936+15-DAY(AC1936+AB1936+Z1936+15)+16,AC1936+AB1936+Z1936-DAY(AC1936+AB1936+Z1936)+16),
IF(COUNTIF(Table9[MM Year],X1936),
IF(AC1936+AB1936+Z1936&lt;VLOOKUP(X1936,Table9[],7,0),AC1936
+AB1936+Z1936+VLOOKUP(X1936,Table9[],4,0),AC1936+AB1936+Z1936),AC1936
+AB1936+Z1936)))</f>
        <v>#VALUE!</v>
      </c>
      <c r="AE1936" s="42"/>
      <c r="AF1936" s="15" t="str">
        <f>IFERROR(IF(COUNTIF(Table9[MM Year],X1936),
IF(AD1936&lt;VLOOKUP(X1936,Table9[],7,0),AD1936
+VLOOKUP(X1936,Table9[],4,0),AD1936),AD1936
),"")</f>
        <v/>
      </c>
      <c r="AG1936" s="5"/>
      <c r="AH1936" s="5"/>
      <c r="AI1936" s="5"/>
      <c r="AJ1936" s="6"/>
      <c r="AK1936" s="6"/>
      <c r="AL1936" s="12" t="str">
        <f t="shared" si="307"/>
        <v/>
      </c>
      <c r="AM1936" s="5"/>
      <c r="AN1936" s="27" t="str">
        <f t="shared" si="308"/>
        <v/>
      </c>
      <c r="AO1936" s="5"/>
      <c r="AP1936" s="5"/>
      <c r="AQ1936" s="6"/>
      <c r="AR1936" s="12" t="str">
        <f t="shared" si="309"/>
        <v/>
      </c>
      <c r="AS1936" s="6"/>
      <c r="AT1936" s="5"/>
      <c r="AU1936" s="53"/>
      <c r="AV1936" s="53"/>
      <c r="AW1936" s="54"/>
      <c r="AX1936" s="15" t="str">
        <f t="shared" si="310"/>
        <v/>
      </c>
      <c r="AY1936" s="5"/>
      <c r="AZ1936" s="27" t="str">
        <f>IFERROR(VLOOKUP(AY1936,vlookup!A$2:I$331,2,FALSE),"")</f>
        <v/>
      </c>
      <c r="BA1936" s="27" t="str">
        <f>IFERROR(VLOOKUP(AY1936,vlookup!A$2:I$331,3,FALSE),"")</f>
        <v/>
      </c>
      <c r="BB1936" s="5"/>
      <c r="BC1936" s="27" t="str">
        <f>IFERROR(VLOOKUP(BB1936,vlookup!D$2:E$331,2,FALSE),"")</f>
        <v/>
      </c>
      <c r="BD1936" s="5"/>
      <c r="BE1936" s="27" t="str">
        <f t="shared" si="311"/>
        <v/>
      </c>
      <c r="BF1936" s="27" t="str">
        <f>IFERROR(VLOOKUP(BE1936,vlookup!G$2:I$331,2,FALSE),"")</f>
        <v/>
      </c>
      <c r="BG1936" s="27" t="str">
        <f>IFERROR(VLOOKUP(BE1936,vlookup!G$2:I$331,3,FALSE),"")</f>
        <v/>
      </c>
      <c r="BH1936" s="5"/>
      <c r="BI1936" s="6"/>
      <c r="BJ1936" s="6"/>
      <c r="BK1936" s="6"/>
      <c r="BL1936" s="6"/>
    </row>
    <row r="1937" spans="1:64">
      <c r="A1937" s="4"/>
      <c r="B1937" s="5"/>
      <c r="C1937" s="27" t="str">
        <f>IFERROR(VLOOKUP(B1937,vlookup!A$2:I$331,2,FALSE),"")</f>
        <v/>
      </c>
      <c r="D1937" s="27" t="str">
        <f>IFERROR(VLOOKUP(B1937,vlookup!A$2:I$331,3,FALSE),"")</f>
        <v/>
      </c>
      <c r="E1937" s="5"/>
      <c r="F1937" s="27" t="str">
        <f>IFERROR(VLOOKUP(E1937,vlookup!D$2:E$331,2,FALSE),"")</f>
        <v/>
      </c>
      <c r="G1937" s="5"/>
      <c r="H1937" s="27" t="str">
        <f t="shared" si="302"/>
        <v/>
      </c>
      <c r="I1937" s="27" t="str">
        <f>IFERROR(VLOOKUP(H1937,vlookup!G$2:I$331,2,FALSE),"")</f>
        <v/>
      </c>
      <c r="J1937" s="27" t="str">
        <f>IFERROR(VLOOKUP(H1937,vlookup!G$2:I$331,3,FALSE),"")</f>
        <v/>
      </c>
      <c r="K1937" s="5"/>
      <c r="L1937" s="6"/>
      <c r="M1937" s="6"/>
      <c r="N1937" s="6"/>
      <c r="O1937" s="6"/>
      <c r="P1937" s="6"/>
      <c r="Q1937" s="14" t="str">
        <f t="shared" si="303"/>
        <v/>
      </c>
      <c r="R1937" s="5"/>
      <c r="S1937" s="6"/>
      <c r="T1937" s="6"/>
      <c r="U1937" s="5"/>
      <c r="V1937" s="45">
        <f t="shared" si="304"/>
        <v>0</v>
      </c>
      <c r="W1937" s="45">
        <f t="shared" si="305"/>
        <v>0</v>
      </c>
      <c r="X1937" s="45" t="e">
        <f t="shared" si="306"/>
        <v>#VALUE!</v>
      </c>
      <c r="Y1937" s="45">
        <f>IFERROR(VALUE(V1937),VLOOKUP(V1937,DayReplace[],2,0))</f>
        <v>0</v>
      </c>
      <c r="Z1937" s="45">
        <f>IF(V1937=0,1,
IF(OR(AND(COUNTIF(Table12[Normal and Leap Years],X1937),AA1937=3,Y1937=30),
AND(COUNTIF(Table9[MM Year],X1937),COUNTIF(Table13[Always 29-Day Months],AA1937),Y1937=30)),Y1937
-1,Y1937))</f>
        <v>1</v>
      </c>
      <c r="AA1937" s="45">
        <f>IFERROR(VALUE(W1937),VLOOKUP(W1937,MonthReplace[],2,0))</f>
        <v>0</v>
      </c>
      <c r="AB1937" s="45" t="e">
        <f>IF(COUNTIF(Table9[MM Year],X1937),VLOOKUP(AA1937,MonthSerial[],VLOOKUP(X1937,Table9[],3,0)+2,0),DATE(X1937,AA1937,0)-AC1937)</f>
        <v>#VALUE!</v>
      </c>
      <c r="AC1937" s="45" t="e">
        <f>IF(COUNTIF(Table9[MM Year],X1937),
VLOOKUP(X1937,Table9[],5,0),
DATE(X1937,1,0))</f>
        <v>#VALUE!</v>
      </c>
      <c r="AD1937" s="46" t="e">
        <f>IF(AA1937=0,DATE(YEAR(AC1937+1),7,16),
IF(V1937=0,IF(COUNTIF(Table9[MM Year],X1937),AC1937+AB1937+Z1937+15-DAY(AC1937+AB1937+Z1937+15)+16,AC1937+AB1937+Z1937-DAY(AC1937+AB1937+Z1937)+16),
IF(COUNTIF(Table9[MM Year],X1937),
IF(AC1937+AB1937+Z1937&lt;VLOOKUP(X1937,Table9[],7,0),AC1937
+AB1937+Z1937+VLOOKUP(X1937,Table9[],4,0),AC1937+AB1937+Z1937),AC1937
+AB1937+Z1937)))</f>
        <v>#VALUE!</v>
      </c>
      <c r="AE1937" s="42"/>
      <c r="AF1937" s="15" t="str">
        <f>IFERROR(IF(COUNTIF(Table9[MM Year],X1937),
IF(AD1937&lt;VLOOKUP(X1937,Table9[],7,0),AD1937
+VLOOKUP(X1937,Table9[],4,0),AD1937),AD1937
),"")</f>
        <v/>
      </c>
      <c r="AG1937" s="5"/>
      <c r="AH1937" s="5"/>
      <c r="AI1937" s="5"/>
      <c r="AJ1937" s="6"/>
      <c r="AK1937" s="6"/>
      <c r="AL1937" s="12" t="str">
        <f t="shared" si="307"/>
        <v/>
      </c>
      <c r="AM1937" s="5"/>
      <c r="AN1937" s="27" t="str">
        <f t="shared" si="308"/>
        <v/>
      </c>
      <c r="AO1937" s="5"/>
      <c r="AP1937" s="5"/>
      <c r="AQ1937" s="6"/>
      <c r="AR1937" s="12" t="str">
        <f t="shared" si="309"/>
        <v/>
      </c>
      <c r="AS1937" s="6"/>
      <c r="AT1937" s="5"/>
      <c r="AU1937" s="53"/>
      <c r="AV1937" s="53"/>
      <c r="AW1937" s="54"/>
      <c r="AX1937" s="15" t="str">
        <f t="shared" si="310"/>
        <v/>
      </c>
      <c r="AY1937" s="5"/>
      <c r="AZ1937" s="27" t="str">
        <f>IFERROR(VLOOKUP(AY1937,vlookup!A$2:I$331,2,FALSE),"")</f>
        <v/>
      </c>
      <c r="BA1937" s="27" t="str">
        <f>IFERROR(VLOOKUP(AY1937,vlookup!A$2:I$331,3,FALSE),"")</f>
        <v/>
      </c>
      <c r="BB1937" s="5"/>
      <c r="BC1937" s="27" t="str">
        <f>IFERROR(VLOOKUP(BB1937,vlookup!D$2:E$331,2,FALSE),"")</f>
        <v/>
      </c>
      <c r="BD1937" s="5"/>
      <c r="BE1937" s="27" t="str">
        <f t="shared" si="311"/>
        <v/>
      </c>
      <c r="BF1937" s="27" t="str">
        <f>IFERROR(VLOOKUP(BE1937,vlookup!G$2:I$331,2,FALSE),"")</f>
        <v/>
      </c>
      <c r="BG1937" s="27" t="str">
        <f>IFERROR(VLOOKUP(BE1937,vlookup!G$2:I$331,3,FALSE),"")</f>
        <v/>
      </c>
      <c r="BH1937" s="5"/>
      <c r="BI1937" s="6"/>
      <c r="BJ1937" s="6"/>
      <c r="BK1937" s="6"/>
      <c r="BL1937" s="6"/>
    </row>
    <row r="1938" spans="1:64">
      <c r="A1938" s="4"/>
      <c r="B1938" s="5"/>
      <c r="C1938" s="27" t="str">
        <f>IFERROR(VLOOKUP(B1938,vlookup!A$2:I$331,2,FALSE),"")</f>
        <v/>
      </c>
      <c r="D1938" s="27" t="str">
        <f>IFERROR(VLOOKUP(B1938,vlookup!A$2:I$331,3,FALSE),"")</f>
        <v/>
      </c>
      <c r="E1938" s="5"/>
      <c r="F1938" s="27" t="str">
        <f>IFERROR(VLOOKUP(E1938,vlookup!D$2:E$331,2,FALSE),"")</f>
        <v/>
      </c>
      <c r="G1938" s="5"/>
      <c r="H1938" s="27" t="str">
        <f t="shared" si="302"/>
        <v/>
      </c>
      <c r="I1938" s="27" t="str">
        <f>IFERROR(VLOOKUP(H1938,vlookup!G$2:I$331,2,FALSE),"")</f>
        <v/>
      </c>
      <c r="J1938" s="27" t="str">
        <f>IFERROR(VLOOKUP(H1938,vlookup!G$2:I$331,3,FALSE),"")</f>
        <v/>
      </c>
      <c r="K1938" s="5"/>
      <c r="L1938" s="6"/>
      <c r="M1938" s="6"/>
      <c r="N1938" s="6"/>
      <c r="O1938" s="6"/>
      <c r="P1938" s="6"/>
      <c r="Q1938" s="14" t="str">
        <f t="shared" si="303"/>
        <v/>
      </c>
      <c r="R1938" s="5"/>
      <c r="S1938" s="6"/>
      <c r="T1938" s="6"/>
      <c r="U1938" s="5"/>
      <c r="V1938" s="45">
        <f t="shared" si="304"/>
        <v>0</v>
      </c>
      <c r="W1938" s="45">
        <f t="shared" si="305"/>
        <v>0</v>
      </c>
      <c r="X1938" s="45" t="e">
        <f t="shared" si="306"/>
        <v>#VALUE!</v>
      </c>
      <c r="Y1938" s="45">
        <f>IFERROR(VALUE(V1938),VLOOKUP(V1938,DayReplace[],2,0))</f>
        <v>0</v>
      </c>
      <c r="Z1938" s="45">
        <f>IF(V1938=0,1,
IF(OR(AND(COUNTIF(Table12[Normal and Leap Years],X1938),AA1938=3,Y1938=30),
AND(COUNTIF(Table9[MM Year],X1938),COUNTIF(Table13[Always 29-Day Months],AA1938),Y1938=30)),Y1938
-1,Y1938))</f>
        <v>1</v>
      </c>
      <c r="AA1938" s="45">
        <f>IFERROR(VALUE(W1938),VLOOKUP(W1938,MonthReplace[],2,0))</f>
        <v>0</v>
      </c>
      <c r="AB1938" s="45" t="e">
        <f>IF(COUNTIF(Table9[MM Year],X1938),VLOOKUP(AA1938,MonthSerial[],VLOOKUP(X1938,Table9[],3,0)+2,0),DATE(X1938,AA1938,0)-AC1938)</f>
        <v>#VALUE!</v>
      </c>
      <c r="AC1938" s="45" t="e">
        <f>IF(COUNTIF(Table9[MM Year],X1938),
VLOOKUP(X1938,Table9[],5,0),
DATE(X1938,1,0))</f>
        <v>#VALUE!</v>
      </c>
      <c r="AD1938" s="46" t="e">
        <f>IF(AA1938=0,DATE(YEAR(AC1938+1),7,16),
IF(V1938=0,IF(COUNTIF(Table9[MM Year],X1938),AC1938+AB1938+Z1938+15-DAY(AC1938+AB1938+Z1938+15)+16,AC1938+AB1938+Z1938-DAY(AC1938+AB1938+Z1938)+16),
IF(COUNTIF(Table9[MM Year],X1938),
IF(AC1938+AB1938+Z1938&lt;VLOOKUP(X1938,Table9[],7,0),AC1938
+AB1938+Z1938+VLOOKUP(X1938,Table9[],4,0),AC1938+AB1938+Z1938),AC1938
+AB1938+Z1938)))</f>
        <v>#VALUE!</v>
      </c>
      <c r="AE1938" s="42"/>
      <c r="AF1938" s="15" t="str">
        <f>IFERROR(IF(COUNTIF(Table9[MM Year],X1938),
IF(AD1938&lt;VLOOKUP(X1938,Table9[],7,0),AD1938
+VLOOKUP(X1938,Table9[],4,0),AD1938),AD1938
),"")</f>
        <v/>
      </c>
      <c r="AG1938" s="5"/>
      <c r="AH1938" s="5"/>
      <c r="AI1938" s="5"/>
      <c r="AJ1938" s="6"/>
      <c r="AK1938" s="6"/>
      <c r="AL1938" s="12" t="str">
        <f t="shared" si="307"/>
        <v/>
      </c>
      <c r="AM1938" s="5"/>
      <c r="AN1938" s="27" t="str">
        <f t="shared" si="308"/>
        <v/>
      </c>
      <c r="AO1938" s="5"/>
      <c r="AP1938" s="5"/>
      <c r="AQ1938" s="6"/>
      <c r="AR1938" s="12" t="str">
        <f t="shared" si="309"/>
        <v/>
      </c>
      <c r="AS1938" s="6"/>
      <c r="AT1938" s="5"/>
      <c r="AU1938" s="53"/>
      <c r="AV1938" s="53"/>
      <c r="AW1938" s="54"/>
      <c r="AX1938" s="15" t="str">
        <f t="shared" si="310"/>
        <v/>
      </c>
      <c r="AY1938" s="5"/>
      <c r="AZ1938" s="27" t="str">
        <f>IFERROR(VLOOKUP(AY1938,vlookup!A$2:I$331,2,FALSE),"")</f>
        <v/>
      </c>
      <c r="BA1938" s="27" t="str">
        <f>IFERROR(VLOOKUP(AY1938,vlookup!A$2:I$331,3,FALSE),"")</f>
        <v/>
      </c>
      <c r="BB1938" s="5"/>
      <c r="BC1938" s="27" t="str">
        <f>IFERROR(VLOOKUP(BB1938,vlookup!D$2:E$331,2,FALSE),"")</f>
        <v/>
      </c>
      <c r="BD1938" s="5"/>
      <c r="BE1938" s="27" t="str">
        <f t="shared" si="311"/>
        <v/>
      </c>
      <c r="BF1938" s="27" t="str">
        <f>IFERROR(VLOOKUP(BE1938,vlookup!G$2:I$331,2,FALSE),"")</f>
        <v/>
      </c>
      <c r="BG1938" s="27" t="str">
        <f>IFERROR(VLOOKUP(BE1938,vlookup!G$2:I$331,3,FALSE),"")</f>
        <v/>
      </c>
      <c r="BH1938" s="5"/>
      <c r="BI1938" s="6"/>
      <c r="BJ1938" s="6"/>
      <c r="BK1938" s="6"/>
      <c r="BL1938" s="6"/>
    </row>
    <row r="1939" spans="1:64">
      <c r="A1939" s="4"/>
      <c r="B1939" s="5"/>
      <c r="C1939" s="27" t="str">
        <f>IFERROR(VLOOKUP(B1939,vlookup!A$2:I$331,2,FALSE),"")</f>
        <v/>
      </c>
      <c r="D1939" s="27" t="str">
        <f>IFERROR(VLOOKUP(B1939,vlookup!A$2:I$331,3,FALSE),"")</f>
        <v/>
      </c>
      <c r="E1939" s="5"/>
      <c r="F1939" s="27" t="str">
        <f>IFERROR(VLOOKUP(E1939,vlookup!D$2:E$331,2,FALSE),"")</f>
        <v/>
      </c>
      <c r="G1939" s="5"/>
      <c r="H1939" s="27" t="str">
        <f t="shared" si="302"/>
        <v/>
      </c>
      <c r="I1939" s="27" t="str">
        <f>IFERROR(VLOOKUP(H1939,vlookup!G$2:I$331,2,FALSE),"")</f>
        <v/>
      </c>
      <c r="J1939" s="27" t="str">
        <f>IFERROR(VLOOKUP(H1939,vlookup!G$2:I$331,3,FALSE),"")</f>
        <v/>
      </c>
      <c r="K1939" s="5"/>
      <c r="L1939" s="6"/>
      <c r="M1939" s="6"/>
      <c r="N1939" s="6"/>
      <c r="O1939" s="6"/>
      <c r="P1939" s="6"/>
      <c r="Q1939" s="14" t="str">
        <f t="shared" si="303"/>
        <v/>
      </c>
      <c r="R1939" s="5"/>
      <c r="S1939" s="6"/>
      <c r="T1939" s="6"/>
      <c r="U1939" s="5"/>
      <c r="V1939" s="45">
        <f t="shared" si="304"/>
        <v>0</v>
      </c>
      <c r="W1939" s="45">
        <f t="shared" si="305"/>
        <v>0</v>
      </c>
      <c r="X1939" s="45" t="e">
        <f t="shared" si="306"/>
        <v>#VALUE!</v>
      </c>
      <c r="Y1939" s="45">
        <f>IFERROR(VALUE(V1939),VLOOKUP(V1939,DayReplace[],2,0))</f>
        <v>0</v>
      </c>
      <c r="Z1939" s="45">
        <f>IF(V1939=0,1,
IF(OR(AND(COUNTIF(Table12[Normal and Leap Years],X1939),AA1939=3,Y1939=30),
AND(COUNTIF(Table9[MM Year],X1939),COUNTIF(Table13[Always 29-Day Months],AA1939),Y1939=30)),Y1939
-1,Y1939))</f>
        <v>1</v>
      </c>
      <c r="AA1939" s="45">
        <f>IFERROR(VALUE(W1939),VLOOKUP(W1939,MonthReplace[],2,0))</f>
        <v>0</v>
      </c>
      <c r="AB1939" s="45" t="e">
        <f>IF(COUNTIF(Table9[MM Year],X1939),VLOOKUP(AA1939,MonthSerial[],VLOOKUP(X1939,Table9[],3,0)+2,0),DATE(X1939,AA1939,0)-AC1939)</f>
        <v>#VALUE!</v>
      </c>
      <c r="AC1939" s="45" t="e">
        <f>IF(COUNTIF(Table9[MM Year],X1939),
VLOOKUP(X1939,Table9[],5,0),
DATE(X1939,1,0))</f>
        <v>#VALUE!</v>
      </c>
      <c r="AD1939" s="46" t="e">
        <f>IF(AA1939=0,DATE(YEAR(AC1939+1),7,16),
IF(V1939=0,IF(COUNTIF(Table9[MM Year],X1939),AC1939+AB1939+Z1939+15-DAY(AC1939+AB1939+Z1939+15)+16,AC1939+AB1939+Z1939-DAY(AC1939+AB1939+Z1939)+16),
IF(COUNTIF(Table9[MM Year],X1939),
IF(AC1939+AB1939+Z1939&lt;VLOOKUP(X1939,Table9[],7,0),AC1939
+AB1939+Z1939+VLOOKUP(X1939,Table9[],4,0),AC1939+AB1939+Z1939),AC1939
+AB1939+Z1939)))</f>
        <v>#VALUE!</v>
      </c>
      <c r="AE1939" s="42"/>
      <c r="AF1939" s="15" t="str">
        <f>IFERROR(IF(COUNTIF(Table9[MM Year],X1939),
IF(AD1939&lt;VLOOKUP(X1939,Table9[],7,0),AD1939
+VLOOKUP(X1939,Table9[],4,0),AD1939),AD1939
),"")</f>
        <v/>
      </c>
      <c r="AG1939" s="5"/>
      <c r="AH1939" s="5"/>
      <c r="AI1939" s="5"/>
      <c r="AJ1939" s="6"/>
      <c r="AK1939" s="6"/>
      <c r="AL1939" s="12" t="str">
        <f t="shared" si="307"/>
        <v/>
      </c>
      <c r="AM1939" s="5"/>
      <c r="AN1939" s="27" t="str">
        <f t="shared" si="308"/>
        <v/>
      </c>
      <c r="AO1939" s="5"/>
      <c r="AP1939" s="5"/>
      <c r="AQ1939" s="6"/>
      <c r="AR1939" s="12" t="str">
        <f t="shared" si="309"/>
        <v/>
      </c>
      <c r="AS1939" s="6"/>
      <c r="AT1939" s="5"/>
      <c r="AU1939" s="53"/>
      <c r="AV1939" s="53"/>
      <c r="AW1939" s="54"/>
      <c r="AX1939" s="15" t="str">
        <f t="shared" si="310"/>
        <v/>
      </c>
      <c r="AY1939" s="5"/>
      <c r="AZ1939" s="27" t="str">
        <f>IFERROR(VLOOKUP(AY1939,vlookup!A$2:I$331,2,FALSE),"")</f>
        <v/>
      </c>
      <c r="BA1939" s="27" t="str">
        <f>IFERROR(VLOOKUP(AY1939,vlookup!A$2:I$331,3,FALSE),"")</f>
        <v/>
      </c>
      <c r="BB1939" s="5"/>
      <c r="BC1939" s="27" t="str">
        <f>IFERROR(VLOOKUP(BB1939,vlookup!D$2:E$331,2,FALSE),"")</f>
        <v/>
      </c>
      <c r="BD1939" s="5"/>
      <c r="BE1939" s="27" t="str">
        <f t="shared" si="311"/>
        <v/>
      </c>
      <c r="BF1939" s="27" t="str">
        <f>IFERROR(VLOOKUP(BE1939,vlookup!G$2:I$331,2,FALSE),"")</f>
        <v/>
      </c>
      <c r="BG1939" s="27" t="str">
        <f>IFERROR(VLOOKUP(BE1939,vlookup!G$2:I$331,3,FALSE),"")</f>
        <v/>
      </c>
      <c r="BH1939" s="5"/>
      <c r="BI1939" s="6"/>
      <c r="BJ1939" s="6"/>
      <c r="BK1939" s="6"/>
      <c r="BL1939" s="6"/>
    </row>
    <row r="1940" spans="1:64">
      <c r="A1940" s="4"/>
      <c r="B1940" s="5"/>
      <c r="C1940" s="27" t="str">
        <f>IFERROR(VLOOKUP(B1940,vlookup!A$2:I$331,2,FALSE),"")</f>
        <v/>
      </c>
      <c r="D1940" s="27" t="str">
        <f>IFERROR(VLOOKUP(B1940,vlookup!A$2:I$331,3,FALSE),"")</f>
        <v/>
      </c>
      <c r="E1940" s="5"/>
      <c r="F1940" s="27" t="str">
        <f>IFERROR(VLOOKUP(E1940,vlookup!D$2:E$331,2,FALSE),"")</f>
        <v/>
      </c>
      <c r="G1940" s="5"/>
      <c r="H1940" s="27" t="str">
        <f t="shared" si="302"/>
        <v/>
      </c>
      <c r="I1940" s="27" t="str">
        <f>IFERROR(VLOOKUP(H1940,vlookup!G$2:I$331,2,FALSE),"")</f>
        <v/>
      </c>
      <c r="J1940" s="27" t="str">
        <f>IFERROR(VLOOKUP(H1940,vlookup!G$2:I$331,3,FALSE),"")</f>
        <v/>
      </c>
      <c r="K1940" s="5"/>
      <c r="L1940" s="6"/>
      <c r="M1940" s="6"/>
      <c r="N1940" s="6"/>
      <c r="O1940" s="6"/>
      <c r="P1940" s="6"/>
      <c r="Q1940" s="14" t="str">
        <f t="shared" si="303"/>
        <v/>
      </c>
      <c r="R1940" s="5"/>
      <c r="S1940" s="6"/>
      <c r="T1940" s="6"/>
      <c r="U1940" s="5"/>
      <c r="V1940" s="45">
        <f t="shared" si="304"/>
        <v>0</v>
      </c>
      <c r="W1940" s="45">
        <f t="shared" si="305"/>
        <v>0</v>
      </c>
      <c r="X1940" s="45" t="e">
        <f t="shared" si="306"/>
        <v>#VALUE!</v>
      </c>
      <c r="Y1940" s="45">
        <f>IFERROR(VALUE(V1940),VLOOKUP(V1940,DayReplace[],2,0))</f>
        <v>0</v>
      </c>
      <c r="Z1940" s="45">
        <f>IF(V1940=0,1,
IF(OR(AND(COUNTIF(Table12[Normal and Leap Years],X1940),AA1940=3,Y1940=30),
AND(COUNTIF(Table9[MM Year],X1940),COUNTIF(Table13[Always 29-Day Months],AA1940),Y1940=30)),Y1940
-1,Y1940))</f>
        <v>1</v>
      </c>
      <c r="AA1940" s="45">
        <f>IFERROR(VALUE(W1940),VLOOKUP(W1940,MonthReplace[],2,0))</f>
        <v>0</v>
      </c>
      <c r="AB1940" s="45" t="e">
        <f>IF(COUNTIF(Table9[MM Year],X1940),VLOOKUP(AA1940,MonthSerial[],VLOOKUP(X1940,Table9[],3,0)+2,0),DATE(X1940,AA1940,0)-AC1940)</f>
        <v>#VALUE!</v>
      </c>
      <c r="AC1940" s="45" t="e">
        <f>IF(COUNTIF(Table9[MM Year],X1940),
VLOOKUP(X1940,Table9[],5,0),
DATE(X1940,1,0))</f>
        <v>#VALUE!</v>
      </c>
      <c r="AD1940" s="46" t="e">
        <f>IF(AA1940=0,DATE(YEAR(AC1940+1),7,16),
IF(V1940=0,IF(COUNTIF(Table9[MM Year],X1940),AC1940+AB1940+Z1940+15-DAY(AC1940+AB1940+Z1940+15)+16,AC1940+AB1940+Z1940-DAY(AC1940+AB1940+Z1940)+16),
IF(COUNTIF(Table9[MM Year],X1940),
IF(AC1940+AB1940+Z1940&lt;VLOOKUP(X1940,Table9[],7,0),AC1940
+AB1940+Z1940+VLOOKUP(X1940,Table9[],4,0),AC1940+AB1940+Z1940),AC1940
+AB1940+Z1940)))</f>
        <v>#VALUE!</v>
      </c>
      <c r="AE1940" s="42"/>
      <c r="AF1940" s="15" t="str">
        <f>IFERROR(IF(COUNTIF(Table9[MM Year],X1940),
IF(AD1940&lt;VLOOKUP(X1940,Table9[],7,0),AD1940
+VLOOKUP(X1940,Table9[],4,0),AD1940),AD1940
),"")</f>
        <v/>
      </c>
      <c r="AG1940" s="5"/>
      <c r="AH1940" s="5"/>
      <c r="AI1940" s="5"/>
      <c r="AJ1940" s="6"/>
      <c r="AK1940" s="6"/>
      <c r="AL1940" s="12" t="str">
        <f t="shared" si="307"/>
        <v/>
      </c>
      <c r="AM1940" s="5"/>
      <c r="AN1940" s="27" t="str">
        <f t="shared" si="308"/>
        <v/>
      </c>
      <c r="AO1940" s="5"/>
      <c r="AP1940" s="5"/>
      <c r="AQ1940" s="6"/>
      <c r="AR1940" s="12" t="str">
        <f t="shared" si="309"/>
        <v/>
      </c>
      <c r="AS1940" s="6"/>
      <c r="AT1940" s="5"/>
      <c r="AU1940" s="53"/>
      <c r="AV1940" s="53"/>
      <c r="AW1940" s="54"/>
      <c r="AX1940" s="15" t="str">
        <f t="shared" si="310"/>
        <v/>
      </c>
      <c r="AY1940" s="5"/>
      <c r="AZ1940" s="27" t="str">
        <f>IFERROR(VLOOKUP(AY1940,vlookup!A$2:I$331,2,FALSE),"")</f>
        <v/>
      </c>
      <c r="BA1940" s="27" t="str">
        <f>IFERROR(VLOOKUP(AY1940,vlookup!A$2:I$331,3,FALSE),"")</f>
        <v/>
      </c>
      <c r="BB1940" s="5"/>
      <c r="BC1940" s="27" t="str">
        <f>IFERROR(VLOOKUP(BB1940,vlookup!D$2:E$331,2,FALSE),"")</f>
        <v/>
      </c>
      <c r="BD1940" s="5"/>
      <c r="BE1940" s="27" t="str">
        <f t="shared" si="311"/>
        <v/>
      </c>
      <c r="BF1940" s="27" t="str">
        <f>IFERROR(VLOOKUP(BE1940,vlookup!G$2:I$331,2,FALSE),"")</f>
        <v/>
      </c>
      <c r="BG1940" s="27" t="str">
        <f>IFERROR(VLOOKUP(BE1940,vlookup!G$2:I$331,3,FALSE),"")</f>
        <v/>
      </c>
      <c r="BH1940" s="5"/>
      <c r="BI1940" s="6"/>
      <c r="BJ1940" s="6"/>
      <c r="BK1940" s="6"/>
      <c r="BL1940" s="6"/>
    </row>
    <row r="1941" spans="1:64">
      <c r="A1941" s="4"/>
      <c r="B1941" s="5"/>
      <c r="C1941" s="27" t="str">
        <f>IFERROR(VLOOKUP(B1941,vlookup!A$2:I$331,2,FALSE),"")</f>
        <v/>
      </c>
      <c r="D1941" s="27" t="str">
        <f>IFERROR(VLOOKUP(B1941,vlookup!A$2:I$331,3,FALSE),"")</f>
        <v/>
      </c>
      <c r="E1941" s="5"/>
      <c r="F1941" s="27" t="str">
        <f>IFERROR(VLOOKUP(E1941,vlookup!D$2:E$331,2,FALSE),"")</f>
        <v/>
      </c>
      <c r="G1941" s="5"/>
      <c r="H1941" s="27" t="str">
        <f t="shared" si="302"/>
        <v/>
      </c>
      <c r="I1941" s="27" t="str">
        <f>IFERROR(VLOOKUP(H1941,vlookup!G$2:I$331,2,FALSE),"")</f>
        <v/>
      </c>
      <c r="J1941" s="27" t="str">
        <f>IFERROR(VLOOKUP(H1941,vlookup!G$2:I$331,3,FALSE),"")</f>
        <v/>
      </c>
      <c r="K1941" s="5"/>
      <c r="L1941" s="6"/>
      <c r="M1941" s="6"/>
      <c r="N1941" s="6"/>
      <c r="O1941" s="6"/>
      <c r="P1941" s="6"/>
      <c r="Q1941" s="14" t="str">
        <f t="shared" si="303"/>
        <v/>
      </c>
      <c r="R1941" s="5"/>
      <c r="S1941" s="6"/>
      <c r="T1941" s="6"/>
      <c r="U1941" s="5"/>
      <c r="V1941" s="45">
        <f t="shared" si="304"/>
        <v>0</v>
      </c>
      <c r="W1941" s="45">
        <f t="shared" si="305"/>
        <v>0</v>
      </c>
      <c r="X1941" s="45" t="e">
        <f t="shared" si="306"/>
        <v>#VALUE!</v>
      </c>
      <c r="Y1941" s="45">
        <f>IFERROR(VALUE(V1941),VLOOKUP(V1941,DayReplace[],2,0))</f>
        <v>0</v>
      </c>
      <c r="Z1941" s="45">
        <f>IF(V1941=0,1,
IF(OR(AND(COUNTIF(Table12[Normal and Leap Years],X1941),AA1941=3,Y1941=30),
AND(COUNTIF(Table9[MM Year],X1941),COUNTIF(Table13[Always 29-Day Months],AA1941),Y1941=30)),Y1941
-1,Y1941))</f>
        <v>1</v>
      </c>
      <c r="AA1941" s="45">
        <f>IFERROR(VALUE(W1941),VLOOKUP(W1941,MonthReplace[],2,0))</f>
        <v>0</v>
      </c>
      <c r="AB1941" s="45" t="e">
        <f>IF(COUNTIF(Table9[MM Year],X1941),VLOOKUP(AA1941,MonthSerial[],VLOOKUP(X1941,Table9[],3,0)+2,0),DATE(X1941,AA1941,0)-AC1941)</f>
        <v>#VALUE!</v>
      </c>
      <c r="AC1941" s="45" t="e">
        <f>IF(COUNTIF(Table9[MM Year],X1941),
VLOOKUP(X1941,Table9[],5,0),
DATE(X1941,1,0))</f>
        <v>#VALUE!</v>
      </c>
      <c r="AD1941" s="46" t="e">
        <f>IF(AA1941=0,DATE(YEAR(AC1941+1),7,16),
IF(V1941=0,IF(COUNTIF(Table9[MM Year],X1941),AC1941+AB1941+Z1941+15-DAY(AC1941+AB1941+Z1941+15)+16,AC1941+AB1941+Z1941-DAY(AC1941+AB1941+Z1941)+16),
IF(COUNTIF(Table9[MM Year],X1941),
IF(AC1941+AB1941+Z1941&lt;VLOOKUP(X1941,Table9[],7,0),AC1941
+AB1941+Z1941+VLOOKUP(X1941,Table9[],4,0),AC1941+AB1941+Z1941),AC1941
+AB1941+Z1941)))</f>
        <v>#VALUE!</v>
      </c>
      <c r="AE1941" s="42"/>
      <c r="AF1941" s="15" t="str">
        <f>IFERROR(IF(COUNTIF(Table9[MM Year],X1941),
IF(AD1941&lt;VLOOKUP(X1941,Table9[],7,0),AD1941
+VLOOKUP(X1941,Table9[],4,0),AD1941),AD1941
),"")</f>
        <v/>
      </c>
      <c r="AG1941" s="5"/>
      <c r="AH1941" s="5"/>
      <c r="AI1941" s="5"/>
      <c r="AJ1941" s="6"/>
      <c r="AK1941" s="6"/>
      <c r="AL1941" s="12" t="str">
        <f t="shared" si="307"/>
        <v/>
      </c>
      <c r="AM1941" s="5"/>
      <c r="AN1941" s="27" t="str">
        <f t="shared" si="308"/>
        <v/>
      </c>
      <c r="AO1941" s="5"/>
      <c r="AP1941" s="5"/>
      <c r="AQ1941" s="6"/>
      <c r="AR1941" s="12" t="str">
        <f t="shared" si="309"/>
        <v/>
      </c>
      <c r="AS1941" s="6"/>
      <c r="AT1941" s="5"/>
      <c r="AU1941" s="53"/>
      <c r="AV1941" s="53"/>
      <c r="AW1941" s="54"/>
      <c r="AX1941" s="15" t="str">
        <f t="shared" si="310"/>
        <v/>
      </c>
      <c r="AY1941" s="5"/>
      <c r="AZ1941" s="27" t="str">
        <f>IFERROR(VLOOKUP(AY1941,vlookup!A$2:I$331,2,FALSE),"")</f>
        <v/>
      </c>
      <c r="BA1941" s="27" t="str">
        <f>IFERROR(VLOOKUP(AY1941,vlookup!A$2:I$331,3,FALSE),"")</f>
        <v/>
      </c>
      <c r="BB1941" s="5"/>
      <c r="BC1941" s="27" t="str">
        <f>IFERROR(VLOOKUP(BB1941,vlookup!D$2:E$331,2,FALSE),"")</f>
        <v/>
      </c>
      <c r="BD1941" s="5"/>
      <c r="BE1941" s="27" t="str">
        <f t="shared" si="311"/>
        <v/>
      </c>
      <c r="BF1941" s="27" t="str">
        <f>IFERROR(VLOOKUP(BE1941,vlookup!G$2:I$331,2,FALSE),"")</f>
        <v/>
      </c>
      <c r="BG1941" s="27" t="str">
        <f>IFERROR(VLOOKUP(BE1941,vlookup!G$2:I$331,3,FALSE),"")</f>
        <v/>
      </c>
      <c r="BH1941" s="5"/>
      <c r="BI1941" s="6"/>
      <c r="BJ1941" s="6"/>
      <c r="BK1941" s="6"/>
      <c r="BL1941" s="6"/>
    </row>
    <row r="1942" spans="1:64">
      <c r="A1942" s="4"/>
      <c r="B1942" s="5"/>
      <c r="C1942" s="27" t="str">
        <f>IFERROR(VLOOKUP(B1942,vlookup!A$2:I$331,2,FALSE),"")</f>
        <v/>
      </c>
      <c r="D1942" s="27" t="str">
        <f>IFERROR(VLOOKUP(B1942,vlookup!A$2:I$331,3,FALSE),"")</f>
        <v/>
      </c>
      <c r="E1942" s="5"/>
      <c r="F1942" s="27" t="str">
        <f>IFERROR(VLOOKUP(E1942,vlookup!D$2:E$331,2,FALSE),"")</f>
        <v/>
      </c>
      <c r="G1942" s="5"/>
      <c r="H1942" s="27" t="str">
        <f t="shared" si="302"/>
        <v/>
      </c>
      <c r="I1942" s="27" t="str">
        <f>IFERROR(VLOOKUP(H1942,vlookup!G$2:I$331,2,FALSE),"")</f>
        <v/>
      </c>
      <c r="J1942" s="27" t="str">
        <f>IFERROR(VLOOKUP(H1942,vlookup!G$2:I$331,3,FALSE),"")</f>
        <v/>
      </c>
      <c r="K1942" s="5"/>
      <c r="L1942" s="6"/>
      <c r="M1942" s="6"/>
      <c r="N1942" s="6"/>
      <c r="O1942" s="6"/>
      <c r="P1942" s="6"/>
      <c r="Q1942" s="14" t="str">
        <f t="shared" si="303"/>
        <v/>
      </c>
      <c r="R1942" s="5"/>
      <c r="S1942" s="6"/>
      <c r="T1942" s="6"/>
      <c r="U1942" s="5"/>
      <c r="V1942" s="45">
        <f t="shared" si="304"/>
        <v>0</v>
      </c>
      <c r="W1942" s="45">
        <f t="shared" si="305"/>
        <v>0</v>
      </c>
      <c r="X1942" s="45" t="e">
        <f t="shared" si="306"/>
        <v>#VALUE!</v>
      </c>
      <c r="Y1942" s="45">
        <f>IFERROR(VALUE(V1942),VLOOKUP(V1942,DayReplace[],2,0))</f>
        <v>0</v>
      </c>
      <c r="Z1942" s="45">
        <f>IF(V1942=0,1,
IF(OR(AND(COUNTIF(Table12[Normal and Leap Years],X1942),AA1942=3,Y1942=30),
AND(COUNTIF(Table9[MM Year],X1942),COUNTIF(Table13[Always 29-Day Months],AA1942),Y1942=30)),Y1942
-1,Y1942))</f>
        <v>1</v>
      </c>
      <c r="AA1942" s="45">
        <f>IFERROR(VALUE(W1942),VLOOKUP(W1942,MonthReplace[],2,0))</f>
        <v>0</v>
      </c>
      <c r="AB1942" s="45" t="e">
        <f>IF(COUNTIF(Table9[MM Year],X1942),VLOOKUP(AA1942,MonthSerial[],VLOOKUP(X1942,Table9[],3,0)+2,0),DATE(X1942,AA1942,0)-AC1942)</f>
        <v>#VALUE!</v>
      </c>
      <c r="AC1942" s="45" t="e">
        <f>IF(COUNTIF(Table9[MM Year],X1942),
VLOOKUP(X1942,Table9[],5,0),
DATE(X1942,1,0))</f>
        <v>#VALUE!</v>
      </c>
      <c r="AD1942" s="46" t="e">
        <f>IF(AA1942=0,DATE(YEAR(AC1942+1),7,16),
IF(V1942=0,IF(COUNTIF(Table9[MM Year],X1942),AC1942+AB1942+Z1942+15-DAY(AC1942+AB1942+Z1942+15)+16,AC1942+AB1942+Z1942-DAY(AC1942+AB1942+Z1942)+16),
IF(COUNTIF(Table9[MM Year],X1942),
IF(AC1942+AB1942+Z1942&lt;VLOOKUP(X1942,Table9[],7,0),AC1942
+AB1942+Z1942+VLOOKUP(X1942,Table9[],4,0),AC1942+AB1942+Z1942),AC1942
+AB1942+Z1942)))</f>
        <v>#VALUE!</v>
      </c>
      <c r="AE1942" s="42"/>
      <c r="AF1942" s="15" t="str">
        <f>IFERROR(IF(COUNTIF(Table9[MM Year],X1942),
IF(AD1942&lt;VLOOKUP(X1942,Table9[],7,0),AD1942
+VLOOKUP(X1942,Table9[],4,0),AD1942),AD1942
),"")</f>
        <v/>
      </c>
      <c r="AG1942" s="5"/>
      <c r="AH1942" s="5"/>
      <c r="AI1942" s="5"/>
      <c r="AJ1942" s="6"/>
      <c r="AK1942" s="6"/>
      <c r="AL1942" s="12" t="str">
        <f t="shared" si="307"/>
        <v/>
      </c>
      <c r="AM1942" s="5"/>
      <c r="AN1942" s="27" t="str">
        <f t="shared" si="308"/>
        <v/>
      </c>
      <c r="AO1942" s="5"/>
      <c r="AP1942" s="5"/>
      <c r="AQ1942" s="6"/>
      <c r="AR1942" s="12" t="str">
        <f t="shared" si="309"/>
        <v/>
      </c>
      <c r="AS1942" s="6"/>
      <c r="AT1942" s="5"/>
      <c r="AU1942" s="53"/>
      <c r="AV1942" s="53"/>
      <c r="AW1942" s="54"/>
      <c r="AX1942" s="15" t="str">
        <f t="shared" si="310"/>
        <v/>
      </c>
      <c r="AY1942" s="5"/>
      <c r="AZ1942" s="27" t="str">
        <f>IFERROR(VLOOKUP(AY1942,vlookup!A$2:I$331,2,FALSE),"")</f>
        <v/>
      </c>
      <c r="BA1942" s="27" t="str">
        <f>IFERROR(VLOOKUP(AY1942,vlookup!A$2:I$331,3,FALSE),"")</f>
        <v/>
      </c>
      <c r="BB1942" s="5"/>
      <c r="BC1942" s="27" t="str">
        <f>IFERROR(VLOOKUP(BB1942,vlookup!D$2:E$331,2,FALSE),"")</f>
        <v/>
      </c>
      <c r="BD1942" s="5"/>
      <c r="BE1942" s="27" t="str">
        <f t="shared" si="311"/>
        <v/>
      </c>
      <c r="BF1942" s="27" t="str">
        <f>IFERROR(VLOOKUP(BE1942,vlookup!G$2:I$331,2,FALSE),"")</f>
        <v/>
      </c>
      <c r="BG1942" s="27" t="str">
        <f>IFERROR(VLOOKUP(BE1942,vlookup!G$2:I$331,3,FALSE),"")</f>
        <v/>
      </c>
      <c r="BH1942" s="5"/>
      <c r="BI1942" s="6"/>
      <c r="BJ1942" s="6"/>
      <c r="BK1942" s="6"/>
      <c r="BL1942" s="6"/>
    </row>
    <row r="1943" spans="1:64">
      <c r="A1943" s="4"/>
      <c r="B1943" s="5"/>
      <c r="C1943" s="27" t="str">
        <f>IFERROR(VLOOKUP(B1943,vlookup!A$2:I$331,2,FALSE),"")</f>
        <v/>
      </c>
      <c r="D1943" s="27" t="str">
        <f>IFERROR(VLOOKUP(B1943,vlookup!A$2:I$331,3,FALSE),"")</f>
        <v/>
      </c>
      <c r="E1943" s="5"/>
      <c r="F1943" s="27" t="str">
        <f>IFERROR(VLOOKUP(E1943,vlookup!D$2:E$331,2,FALSE),"")</f>
        <v/>
      </c>
      <c r="G1943" s="5"/>
      <c r="H1943" s="27" t="str">
        <f t="shared" si="302"/>
        <v/>
      </c>
      <c r="I1943" s="27" t="str">
        <f>IFERROR(VLOOKUP(H1943,vlookup!G$2:I$331,2,FALSE),"")</f>
        <v/>
      </c>
      <c r="J1943" s="27" t="str">
        <f>IFERROR(VLOOKUP(H1943,vlookup!G$2:I$331,3,FALSE),"")</f>
        <v/>
      </c>
      <c r="K1943" s="5"/>
      <c r="L1943" s="6"/>
      <c r="M1943" s="6"/>
      <c r="N1943" s="6"/>
      <c r="O1943" s="6"/>
      <c r="P1943" s="6"/>
      <c r="Q1943" s="14" t="str">
        <f t="shared" si="303"/>
        <v/>
      </c>
      <c r="R1943" s="5"/>
      <c r="S1943" s="6"/>
      <c r="T1943" s="6"/>
      <c r="U1943" s="5"/>
      <c r="V1943" s="45">
        <f t="shared" si="304"/>
        <v>0</v>
      </c>
      <c r="W1943" s="45">
        <f t="shared" si="305"/>
        <v>0</v>
      </c>
      <c r="X1943" s="45" t="e">
        <f t="shared" si="306"/>
        <v>#VALUE!</v>
      </c>
      <c r="Y1943" s="45">
        <f>IFERROR(VALUE(V1943),VLOOKUP(V1943,DayReplace[],2,0))</f>
        <v>0</v>
      </c>
      <c r="Z1943" s="45">
        <f>IF(V1943=0,1,
IF(OR(AND(COUNTIF(Table12[Normal and Leap Years],X1943),AA1943=3,Y1943=30),
AND(COUNTIF(Table9[MM Year],X1943),COUNTIF(Table13[Always 29-Day Months],AA1943),Y1943=30)),Y1943
-1,Y1943))</f>
        <v>1</v>
      </c>
      <c r="AA1943" s="45">
        <f>IFERROR(VALUE(W1943),VLOOKUP(W1943,MonthReplace[],2,0))</f>
        <v>0</v>
      </c>
      <c r="AB1943" s="45" t="e">
        <f>IF(COUNTIF(Table9[MM Year],X1943),VLOOKUP(AA1943,MonthSerial[],VLOOKUP(X1943,Table9[],3,0)+2,0),DATE(X1943,AA1943,0)-AC1943)</f>
        <v>#VALUE!</v>
      </c>
      <c r="AC1943" s="45" t="e">
        <f>IF(COUNTIF(Table9[MM Year],X1943),
VLOOKUP(X1943,Table9[],5,0),
DATE(X1943,1,0))</f>
        <v>#VALUE!</v>
      </c>
      <c r="AD1943" s="46" t="e">
        <f>IF(AA1943=0,DATE(YEAR(AC1943+1),7,16),
IF(V1943=0,IF(COUNTIF(Table9[MM Year],X1943),AC1943+AB1943+Z1943+15-DAY(AC1943+AB1943+Z1943+15)+16,AC1943+AB1943+Z1943-DAY(AC1943+AB1943+Z1943)+16),
IF(COUNTIF(Table9[MM Year],X1943),
IF(AC1943+AB1943+Z1943&lt;VLOOKUP(X1943,Table9[],7,0),AC1943
+AB1943+Z1943+VLOOKUP(X1943,Table9[],4,0),AC1943+AB1943+Z1943),AC1943
+AB1943+Z1943)))</f>
        <v>#VALUE!</v>
      </c>
      <c r="AE1943" s="42"/>
      <c r="AF1943" s="15" t="str">
        <f>IFERROR(IF(COUNTIF(Table9[MM Year],X1943),
IF(AD1943&lt;VLOOKUP(X1943,Table9[],7,0),AD1943
+VLOOKUP(X1943,Table9[],4,0),AD1943),AD1943
),"")</f>
        <v/>
      </c>
      <c r="AG1943" s="5"/>
      <c r="AH1943" s="5"/>
      <c r="AI1943" s="5"/>
      <c r="AJ1943" s="6"/>
      <c r="AK1943" s="6"/>
      <c r="AL1943" s="12" t="str">
        <f t="shared" si="307"/>
        <v/>
      </c>
      <c r="AM1943" s="5"/>
      <c r="AN1943" s="27" t="str">
        <f t="shared" si="308"/>
        <v/>
      </c>
      <c r="AO1943" s="5"/>
      <c r="AP1943" s="5"/>
      <c r="AQ1943" s="6"/>
      <c r="AR1943" s="12" t="str">
        <f t="shared" si="309"/>
        <v/>
      </c>
      <c r="AS1943" s="6"/>
      <c r="AT1943" s="5"/>
      <c r="AU1943" s="53"/>
      <c r="AV1943" s="53"/>
      <c r="AW1943" s="54"/>
      <c r="AX1943" s="15" t="str">
        <f t="shared" si="310"/>
        <v/>
      </c>
      <c r="AY1943" s="5"/>
      <c r="AZ1943" s="27" t="str">
        <f>IFERROR(VLOOKUP(AY1943,vlookup!A$2:I$331,2,FALSE),"")</f>
        <v/>
      </c>
      <c r="BA1943" s="27" t="str">
        <f>IFERROR(VLOOKUP(AY1943,vlookup!A$2:I$331,3,FALSE),"")</f>
        <v/>
      </c>
      <c r="BB1943" s="5"/>
      <c r="BC1943" s="27" t="str">
        <f>IFERROR(VLOOKUP(BB1943,vlookup!D$2:E$331,2,FALSE),"")</f>
        <v/>
      </c>
      <c r="BD1943" s="5"/>
      <c r="BE1943" s="27" t="str">
        <f t="shared" si="311"/>
        <v/>
      </c>
      <c r="BF1943" s="27" t="str">
        <f>IFERROR(VLOOKUP(BE1943,vlookup!G$2:I$331,2,FALSE),"")</f>
        <v/>
      </c>
      <c r="BG1943" s="27" t="str">
        <f>IFERROR(VLOOKUP(BE1943,vlookup!G$2:I$331,3,FALSE),"")</f>
        <v/>
      </c>
      <c r="BH1943" s="5"/>
      <c r="BI1943" s="6"/>
      <c r="BJ1943" s="6"/>
      <c r="BK1943" s="6"/>
      <c r="BL1943" s="6"/>
    </row>
    <row r="1944" spans="1:64">
      <c r="A1944" s="4"/>
      <c r="B1944" s="5"/>
      <c r="C1944" s="27" t="str">
        <f>IFERROR(VLOOKUP(B1944,vlookup!A$2:I$331,2,FALSE),"")</f>
        <v/>
      </c>
      <c r="D1944" s="27" t="str">
        <f>IFERROR(VLOOKUP(B1944,vlookup!A$2:I$331,3,FALSE),"")</f>
        <v/>
      </c>
      <c r="E1944" s="5"/>
      <c r="F1944" s="27" t="str">
        <f>IFERROR(VLOOKUP(E1944,vlookup!D$2:E$331,2,FALSE),"")</f>
        <v/>
      </c>
      <c r="G1944" s="5"/>
      <c r="H1944" s="27" t="str">
        <f t="shared" si="302"/>
        <v/>
      </c>
      <c r="I1944" s="27" t="str">
        <f>IFERROR(VLOOKUP(H1944,vlookup!G$2:I$331,2,FALSE),"")</f>
        <v/>
      </c>
      <c r="J1944" s="27" t="str">
        <f>IFERROR(VLOOKUP(H1944,vlookup!G$2:I$331,3,FALSE),"")</f>
        <v/>
      </c>
      <c r="K1944" s="5"/>
      <c r="L1944" s="6"/>
      <c r="M1944" s="6"/>
      <c r="N1944" s="6"/>
      <c r="O1944" s="6"/>
      <c r="P1944" s="6"/>
      <c r="Q1944" s="14" t="str">
        <f t="shared" si="303"/>
        <v/>
      </c>
      <c r="R1944" s="5"/>
      <c r="S1944" s="6"/>
      <c r="T1944" s="6"/>
      <c r="U1944" s="5"/>
      <c r="V1944" s="45">
        <f t="shared" si="304"/>
        <v>0</v>
      </c>
      <c r="W1944" s="45">
        <f t="shared" si="305"/>
        <v>0</v>
      </c>
      <c r="X1944" s="45" t="e">
        <f t="shared" si="306"/>
        <v>#VALUE!</v>
      </c>
      <c r="Y1944" s="45">
        <f>IFERROR(VALUE(V1944),VLOOKUP(V1944,DayReplace[],2,0))</f>
        <v>0</v>
      </c>
      <c r="Z1944" s="45">
        <f>IF(V1944=0,1,
IF(OR(AND(COUNTIF(Table12[Normal and Leap Years],X1944),AA1944=3,Y1944=30),
AND(COUNTIF(Table9[MM Year],X1944),COUNTIF(Table13[Always 29-Day Months],AA1944),Y1944=30)),Y1944
-1,Y1944))</f>
        <v>1</v>
      </c>
      <c r="AA1944" s="45">
        <f>IFERROR(VALUE(W1944),VLOOKUP(W1944,MonthReplace[],2,0))</f>
        <v>0</v>
      </c>
      <c r="AB1944" s="45" t="e">
        <f>IF(COUNTIF(Table9[MM Year],X1944),VLOOKUP(AA1944,MonthSerial[],VLOOKUP(X1944,Table9[],3,0)+2,0),DATE(X1944,AA1944,0)-AC1944)</f>
        <v>#VALUE!</v>
      </c>
      <c r="AC1944" s="45" t="e">
        <f>IF(COUNTIF(Table9[MM Year],X1944),
VLOOKUP(X1944,Table9[],5,0),
DATE(X1944,1,0))</f>
        <v>#VALUE!</v>
      </c>
      <c r="AD1944" s="46" t="e">
        <f>IF(AA1944=0,DATE(YEAR(AC1944+1),7,16),
IF(V1944=0,IF(COUNTIF(Table9[MM Year],X1944),AC1944+AB1944+Z1944+15-DAY(AC1944+AB1944+Z1944+15)+16,AC1944+AB1944+Z1944-DAY(AC1944+AB1944+Z1944)+16),
IF(COUNTIF(Table9[MM Year],X1944),
IF(AC1944+AB1944+Z1944&lt;VLOOKUP(X1944,Table9[],7,0),AC1944
+AB1944+Z1944+VLOOKUP(X1944,Table9[],4,0),AC1944+AB1944+Z1944),AC1944
+AB1944+Z1944)))</f>
        <v>#VALUE!</v>
      </c>
      <c r="AE1944" s="42"/>
      <c r="AF1944" s="15" t="str">
        <f>IFERROR(IF(COUNTIF(Table9[MM Year],X1944),
IF(AD1944&lt;VLOOKUP(X1944,Table9[],7,0),AD1944
+VLOOKUP(X1944,Table9[],4,0),AD1944),AD1944
),"")</f>
        <v/>
      </c>
      <c r="AG1944" s="5"/>
      <c r="AH1944" s="5"/>
      <c r="AI1944" s="5"/>
      <c r="AJ1944" s="6"/>
      <c r="AK1944" s="6"/>
      <c r="AL1944" s="12" t="str">
        <f t="shared" si="307"/>
        <v/>
      </c>
      <c r="AM1944" s="5"/>
      <c r="AN1944" s="27" t="str">
        <f t="shared" si="308"/>
        <v/>
      </c>
      <c r="AO1944" s="5"/>
      <c r="AP1944" s="5"/>
      <c r="AQ1944" s="6"/>
      <c r="AR1944" s="12" t="str">
        <f t="shared" si="309"/>
        <v/>
      </c>
      <c r="AS1944" s="6"/>
      <c r="AT1944" s="5"/>
      <c r="AU1944" s="53"/>
      <c r="AV1944" s="53"/>
      <c r="AW1944" s="54"/>
      <c r="AX1944" s="15" t="str">
        <f t="shared" si="310"/>
        <v/>
      </c>
      <c r="AY1944" s="5"/>
      <c r="AZ1944" s="27" t="str">
        <f>IFERROR(VLOOKUP(AY1944,vlookup!A$2:I$331,2,FALSE),"")</f>
        <v/>
      </c>
      <c r="BA1944" s="27" t="str">
        <f>IFERROR(VLOOKUP(AY1944,vlookup!A$2:I$331,3,FALSE),"")</f>
        <v/>
      </c>
      <c r="BB1944" s="5"/>
      <c r="BC1944" s="27" t="str">
        <f>IFERROR(VLOOKUP(BB1944,vlookup!D$2:E$331,2,FALSE),"")</f>
        <v/>
      </c>
      <c r="BD1944" s="5"/>
      <c r="BE1944" s="27" t="str">
        <f t="shared" si="311"/>
        <v/>
      </c>
      <c r="BF1944" s="27" t="str">
        <f>IFERROR(VLOOKUP(BE1944,vlookup!G$2:I$331,2,FALSE),"")</f>
        <v/>
      </c>
      <c r="BG1944" s="27" t="str">
        <f>IFERROR(VLOOKUP(BE1944,vlookup!G$2:I$331,3,FALSE),"")</f>
        <v/>
      </c>
      <c r="BH1944" s="5"/>
      <c r="BI1944" s="6"/>
      <c r="BJ1944" s="6"/>
      <c r="BK1944" s="6"/>
      <c r="BL1944" s="6"/>
    </row>
    <row r="1945" spans="1:64">
      <c r="A1945" s="4"/>
      <c r="B1945" s="5"/>
      <c r="C1945" s="27" t="str">
        <f>IFERROR(VLOOKUP(B1945,vlookup!A$2:I$331,2,FALSE),"")</f>
        <v/>
      </c>
      <c r="D1945" s="27" t="str">
        <f>IFERROR(VLOOKUP(B1945,vlookup!A$2:I$331,3,FALSE),"")</f>
        <v/>
      </c>
      <c r="E1945" s="5"/>
      <c r="F1945" s="27" t="str">
        <f>IFERROR(VLOOKUP(E1945,vlookup!D$2:E$331,2,FALSE),"")</f>
        <v/>
      </c>
      <c r="G1945" s="5"/>
      <c r="H1945" s="27" t="str">
        <f t="shared" si="302"/>
        <v/>
      </c>
      <c r="I1945" s="27" t="str">
        <f>IFERROR(VLOOKUP(H1945,vlookup!G$2:I$331,2,FALSE),"")</f>
        <v/>
      </c>
      <c r="J1945" s="27" t="str">
        <f>IFERROR(VLOOKUP(H1945,vlookup!G$2:I$331,3,FALSE),"")</f>
        <v/>
      </c>
      <c r="K1945" s="5"/>
      <c r="L1945" s="6"/>
      <c r="M1945" s="6"/>
      <c r="N1945" s="6"/>
      <c r="O1945" s="6"/>
      <c r="P1945" s="6"/>
      <c r="Q1945" s="14" t="str">
        <f t="shared" si="303"/>
        <v/>
      </c>
      <c r="R1945" s="5"/>
      <c r="S1945" s="6"/>
      <c r="T1945" s="6"/>
      <c r="U1945" s="5"/>
      <c r="V1945" s="45">
        <f t="shared" si="304"/>
        <v>0</v>
      </c>
      <c r="W1945" s="45">
        <f t="shared" si="305"/>
        <v>0</v>
      </c>
      <c r="X1945" s="45" t="e">
        <f t="shared" si="306"/>
        <v>#VALUE!</v>
      </c>
      <c r="Y1945" s="45">
        <f>IFERROR(VALUE(V1945),VLOOKUP(V1945,DayReplace[],2,0))</f>
        <v>0</v>
      </c>
      <c r="Z1945" s="45">
        <f>IF(V1945=0,1,
IF(OR(AND(COUNTIF(Table12[Normal and Leap Years],X1945),AA1945=3,Y1945=30),
AND(COUNTIF(Table9[MM Year],X1945),COUNTIF(Table13[Always 29-Day Months],AA1945),Y1945=30)),Y1945
-1,Y1945))</f>
        <v>1</v>
      </c>
      <c r="AA1945" s="45">
        <f>IFERROR(VALUE(W1945),VLOOKUP(W1945,MonthReplace[],2,0))</f>
        <v>0</v>
      </c>
      <c r="AB1945" s="45" t="e">
        <f>IF(COUNTIF(Table9[MM Year],X1945),VLOOKUP(AA1945,MonthSerial[],VLOOKUP(X1945,Table9[],3,0)+2,0),DATE(X1945,AA1945,0)-AC1945)</f>
        <v>#VALUE!</v>
      </c>
      <c r="AC1945" s="45" t="e">
        <f>IF(COUNTIF(Table9[MM Year],X1945),
VLOOKUP(X1945,Table9[],5,0),
DATE(X1945,1,0))</f>
        <v>#VALUE!</v>
      </c>
      <c r="AD1945" s="46" t="e">
        <f>IF(AA1945=0,DATE(YEAR(AC1945+1),7,16),
IF(V1945=0,IF(COUNTIF(Table9[MM Year],X1945),AC1945+AB1945+Z1945+15-DAY(AC1945+AB1945+Z1945+15)+16,AC1945+AB1945+Z1945-DAY(AC1945+AB1945+Z1945)+16),
IF(COUNTIF(Table9[MM Year],X1945),
IF(AC1945+AB1945+Z1945&lt;VLOOKUP(X1945,Table9[],7,0),AC1945
+AB1945+Z1945+VLOOKUP(X1945,Table9[],4,0),AC1945+AB1945+Z1945),AC1945
+AB1945+Z1945)))</f>
        <v>#VALUE!</v>
      </c>
      <c r="AE1945" s="42"/>
      <c r="AF1945" s="15" t="str">
        <f>IFERROR(IF(COUNTIF(Table9[MM Year],X1945),
IF(AD1945&lt;VLOOKUP(X1945,Table9[],7,0),AD1945
+VLOOKUP(X1945,Table9[],4,0),AD1945),AD1945
),"")</f>
        <v/>
      </c>
      <c r="AG1945" s="5"/>
      <c r="AH1945" s="5"/>
      <c r="AI1945" s="5"/>
      <c r="AJ1945" s="6"/>
      <c r="AK1945" s="6"/>
      <c r="AL1945" s="12" t="str">
        <f t="shared" si="307"/>
        <v/>
      </c>
      <c r="AM1945" s="5"/>
      <c r="AN1945" s="27" t="str">
        <f t="shared" si="308"/>
        <v/>
      </c>
      <c r="AO1945" s="5"/>
      <c r="AP1945" s="5"/>
      <c r="AQ1945" s="6"/>
      <c r="AR1945" s="12" t="str">
        <f t="shared" si="309"/>
        <v/>
      </c>
      <c r="AS1945" s="6"/>
      <c r="AT1945" s="5"/>
      <c r="AU1945" s="53"/>
      <c r="AV1945" s="53"/>
      <c r="AW1945" s="54"/>
      <c r="AX1945" s="15" t="str">
        <f t="shared" si="310"/>
        <v/>
      </c>
      <c r="AY1945" s="5"/>
      <c r="AZ1945" s="27" t="str">
        <f>IFERROR(VLOOKUP(AY1945,vlookup!A$2:I$331,2,FALSE),"")</f>
        <v/>
      </c>
      <c r="BA1945" s="27" t="str">
        <f>IFERROR(VLOOKUP(AY1945,vlookup!A$2:I$331,3,FALSE),"")</f>
        <v/>
      </c>
      <c r="BB1945" s="5"/>
      <c r="BC1945" s="27" t="str">
        <f>IFERROR(VLOOKUP(BB1945,vlookup!D$2:E$331,2,FALSE),"")</f>
        <v/>
      </c>
      <c r="BD1945" s="5"/>
      <c r="BE1945" s="27" t="str">
        <f t="shared" si="311"/>
        <v/>
      </c>
      <c r="BF1945" s="27" t="str">
        <f>IFERROR(VLOOKUP(BE1945,vlookup!G$2:I$331,2,FALSE),"")</f>
        <v/>
      </c>
      <c r="BG1945" s="27" t="str">
        <f>IFERROR(VLOOKUP(BE1945,vlookup!G$2:I$331,3,FALSE),"")</f>
        <v/>
      </c>
      <c r="BH1945" s="5"/>
      <c r="BI1945" s="6"/>
      <c r="BJ1945" s="6"/>
      <c r="BK1945" s="6"/>
      <c r="BL1945" s="6"/>
    </row>
    <row r="1946" spans="1:64">
      <c r="A1946" s="4"/>
      <c r="B1946" s="5"/>
      <c r="C1946" s="27" t="str">
        <f>IFERROR(VLOOKUP(B1946,vlookup!A$2:I$331,2,FALSE),"")</f>
        <v/>
      </c>
      <c r="D1946" s="27" t="str">
        <f>IFERROR(VLOOKUP(B1946,vlookup!A$2:I$331,3,FALSE),"")</f>
        <v/>
      </c>
      <c r="E1946" s="5"/>
      <c r="F1946" s="27" t="str">
        <f>IFERROR(VLOOKUP(E1946,vlookup!D$2:E$331,2,FALSE),"")</f>
        <v/>
      </c>
      <c r="G1946" s="5"/>
      <c r="H1946" s="27" t="str">
        <f t="shared" si="302"/>
        <v/>
      </c>
      <c r="I1946" s="27" t="str">
        <f>IFERROR(VLOOKUP(H1946,vlookup!G$2:I$331,2,FALSE),"")</f>
        <v/>
      </c>
      <c r="J1946" s="27" t="str">
        <f>IFERROR(VLOOKUP(H1946,vlookup!G$2:I$331,3,FALSE),"")</f>
        <v/>
      </c>
      <c r="K1946" s="5"/>
      <c r="L1946" s="6"/>
      <c r="M1946" s="6"/>
      <c r="N1946" s="6"/>
      <c r="O1946" s="6"/>
      <c r="P1946" s="6"/>
      <c r="Q1946" s="14" t="str">
        <f t="shared" si="303"/>
        <v/>
      </c>
      <c r="R1946" s="5"/>
      <c r="S1946" s="6"/>
      <c r="T1946" s="6"/>
      <c r="U1946" s="5"/>
      <c r="V1946" s="45">
        <f t="shared" si="304"/>
        <v>0</v>
      </c>
      <c r="W1946" s="45">
        <f t="shared" si="305"/>
        <v>0</v>
      </c>
      <c r="X1946" s="45" t="e">
        <f t="shared" si="306"/>
        <v>#VALUE!</v>
      </c>
      <c r="Y1946" s="45">
        <f>IFERROR(VALUE(V1946),VLOOKUP(V1946,DayReplace[],2,0))</f>
        <v>0</v>
      </c>
      <c r="Z1946" s="45">
        <f>IF(V1946=0,1,
IF(OR(AND(COUNTIF(Table12[Normal and Leap Years],X1946),AA1946=3,Y1946=30),
AND(COUNTIF(Table9[MM Year],X1946),COUNTIF(Table13[Always 29-Day Months],AA1946),Y1946=30)),Y1946
-1,Y1946))</f>
        <v>1</v>
      </c>
      <c r="AA1946" s="45">
        <f>IFERROR(VALUE(W1946),VLOOKUP(W1946,MonthReplace[],2,0))</f>
        <v>0</v>
      </c>
      <c r="AB1946" s="45" t="e">
        <f>IF(COUNTIF(Table9[MM Year],X1946),VLOOKUP(AA1946,MonthSerial[],VLOOKUP(X1946,Table9[],3,0)+2,0),DATE(X1946,AA1946,0)-AC1946)</f>
        <v>#VALUE!</v>
      </c>
      <c r="AC1946" s="45" t="e">
        <f>IF(COUNTIF(Table9[MM Year],X1946),
VLOOKUP(X1946,Table9[],5,0),
DATE(X1946,1,0))</f>
        <v>#VALUE!</v>
      </c>
      <c r="AD1946" s="46" t="e">
        <f>IF(AA1946=0,DATE(YEAR(AC1946+1),7,16),
IF(V1946=0,IF(COUNTIF(Table9[MM Year],X1946),AC1946+AB1946+Z1946+15-DAY(AC1946+AB1946+Z1946+15)+16,AC1946+AB1946+Z1946-DAY(AC1946+AB1946+Z1946)+16),
IF(COUNTIF(Table9[MM Year],X1946),
IF(AC1946+AB1946+Z1946&lt;VLOOKUP(X1946,Table9[],7,0),AC1946
+AB1946+Z1946+VLOOKUP(X1946,Table9[],4,0),AC1946+AB1946+Z1946),AC1946
+AB1946+Z1946)))</f>
        <v>#VALUE!</v>
      </c>
      <c r="AE1946" s="42"/>
      <c r="AF1946" s="15" t="str">
        <f>IFERROR(IF(COUNTIF(Table9[MM Year],X1946),
IF(AD1946&lt;VLOOKUP(X1946,Table9[],7,0),AD1946
+VLOOKUP(X1946,Table9[],4,0),AD1946),AD1946
),"")</f>
        <v/>
      </c>
      <c r="AG1946" s="5"/>
      <c r="AH1946" s="5"/>
      <c r="AI1946" s="5"/>
      <c r="AJ1946" s="6"/>
      <c r="AK1946" s="6"/>
      <c r="AL1946" s="12" t="str">
        <f t="shared" si="307"/>
        <v/>
      </c>
      <c r="AM1946" s="5"/>
      <c r="AN1946" s="27" t="str">
        <f t="shared" si="308"/>
        <v/>
      </c>
      <c r="AO1946" s="5"/>
      <c r="AP1946" s="5"/>
      <c r="AQ1946" s="6"/>
      <c r="AR1946" s="12" t="str">
        <f t="shared" si="309"/>
        <v/>
      </c>
      <c r="AS1946" s="6"/>
      <c r="AT1946" s="5"/>
      <c r="AU1946" s="53"/>
      <c r="AV1946" s="53"/>
      <c r="AW1946" s="54"/>
      <c r="AX1946" s="15" t="str">
        <f t="shared" si="310"/>
        <v/>
      </c>
      <c r="AY1946" s="5"/>
      <c r="AZ1946" s="27" t="str">
        <f>IFERROR(VLOOKUP(AY1946,vlookup!A$2:I$331,2,FALSE),"")</f>
        <v/>
      </c>
      <c r="BA1946" s="27" t="str">
        <f>IFERROR(VLOOKUP(AY1946,vlookup!A$2:I$331,3,FALSE),"")</f>
        <v/>
      </c>
      <c r="BB1946" s="5"/>
      <c r="BC1946" s="27" t="str">
        <f>IFERROR(VLOOKUP(BB1946,vlookup!D$2:E$331,2,FALSE),"")</f>
        <v/>
      </c>
      <c r="BD1946" s="5"/>
      <c r="BE1946" s="27" t="str">
        <f t="shared" si="311"/>
        <v/>
      </c>
      <c r="BF1946" s="27" t="str">
        <f>IFERROR(VLOOKUP(BE1946,vlookup!G$2:I$331,2,FALSE),"")</f>
        <v/>
      </c>
      <c r="BG1946" s="27" t="str">
        <f>IFERROR(VLOOKUP(BE1946,vlookup!G$2:I$331,3,FALSE),"")</f>
        <v/>
      </c>
      <c r="BH1946" s="5"/>
      <c r="BI1946" s="6"/>
      <c r="BJ1946" s="6"/>
      <c r="BK1946" s="6"/>
      <c r="BL1946" s="6"/>
    </row>
    <row r="1947" spans="1:64">
      <c r="A1947" s="4"/>
      <c r="B1947" s="5"/>
      <c r="C1947" s="27" t="str">
        <f>IFERROR(VLOOKUP(B1947,vlookup!A$2:I$331,2,FALSE),"")</f>
        <v/>
      </c>
      <c r="D1947" s="27" t="str">
        <f>IFERROR(VLOOKUP(B1947,vlookup!A$2:I$331,3,FALSE),"")</f>
        <v/>
      </c>
      <c r="E1947" s="5"/>
      <c r="F1947" s="27" t="str">
        <f>IFERROR(VLOOKUP(E1947,vlookup!D$2:E$331,2,FALSE),"")</f>
        <v/>
      </c>
      <c r="G1947" s="5"/>
      <c r="H1947" s="27" t="str">
        <f t="shared" si="302"/>
        <v/>
      </c>
      <c r="I1947" s="27" t="str">
        <f>IFERROR(VLOOKUP(H1947,vlookup!G$2:I$331,2,FALSE),"")</f>
        <v/>
      </c>
      <c r="J1947" s="27" t="str">
        <f>IFERROR(VLOOKUP(H1947,vlookup!G$2:I$331,3,FALSE),"")</f>
        <v/>
      </c>
      <c r="K1947" s="5"/>
      <c r="L1947" s="6"/>
      <c r="M1947" s="6"/>
      <c r="N1947" s="6"/>
      <c r="O1947" s="6"/>
      <c r="P1947" s="6"/>
      <c r="Q1947" s="14" t="str">
        <f t="shared" si="303"/>
        <v/>
      </c>
      <c r="R1947" s="5"/>
      <c r="S1947" s="6"/>
      <c r="T1947" s="6"/>
      <c r="U1947" s="5"/>
      <c r="V1947" s="45">
        <f t="shared" si="304"/>
        <v>0</v>
      </c>
      <c r="W1947" s="45">
        <f t="shared" si="305"/>
        <v>0</v>
      </c>
      <c r="X1947" s="45" t="e">
        <f t="shared" si="306"/>
        <v>#VALUE!</v>
      </c>
      <c r="Y1947" s="45">
        <f>IFERROR(VALUE(V1947),VLOOKUP(V1947,DayReplace[],2,0))</f>
        <v>0</v>
      </c>
      <c r="Z1947" s="45">
        <f>IF(V1947=0,1,
IF(OR(AND(COUNTIF(Table12[Normal and Leap Years],X1947),AA1947=3,Y1947=30),
AND(COUNTIF(Table9[MM Year],X1947),COUNTIF(Table13[Always 29-Day Months],AA1947),Y1947=30)),Y1947
-1,Y1947))</f>
        <v>1</v>
      </c>
      <c r="AA1947" s="45">
        <f>IFERROR(VALUE(W1947),VLOOKUP(W1947,MonthReplace[],2,0))</f>
        <v>0</v>
      </c>
      <c r="AB1947" s="45" t="e">
        <f>IF(COUNTIF(Table9[MM Year],X1947),VLOOKUP(AA1947,MonthSerial[],VLOOKUP(X1947,Table9[],3,0)+2,0),DATE(X1947,AA1947,0)-AC1947)</f>
        <v>#VALUE!</v>
      </c>
      <c r="AC1947" s="45" t="e">
        <f>IF(COUNTIF(Table9[MM Year],X1947),
VLOOKUP(X1947,Table9[],5,0),
DATE(X1947,1,0))</f>
        <v>#VALUE!</v>
      </c>
      <c r="AD1947" s="46" t="e">
        <f>IF(AA1947=0,DATE(YEAR(AC1947+1),7,16),
IF(V1947=0,IF(COUNTIF(Table9[MM Year],X1947),AC1947+AB1947+Z1947+15-DAY(AC1947+AB1947+Z1947+15)+16,AC1947+AB1947+Z1947-DAY(AC1947+AB1947+Z1947)+16),
IF(COUNTIF(Table9[MM Year],X1947),
IF(AC1947+AB1947+Z1947&lt;VLOOKUP(X1947,Table9[],7,0),AC1947
+AB1947+Z1947+VLOOKUP(X1947,Table9[],4,0),AC1947+AB1947+Z1947),AC1947
+AB1947+Z1947)))</f>
        <v>#VALUE!</v>
      </c>
      <c r="AE1947" s="42"/>
      <c r="AF1947" s="15" t="str">
        <f>IFERROR(IF(COUNTIF(Table9[MM Year],X1947),
IF(AD1947&lt;VLOOKUP(X1947,Table9[],7,0),AD1947
+VLOOKUP(X1947,Table9[],4,0),AD1947),AD1947
),"")</f>
        <v/>
      </c>
      <c r="AG1947" s="5"/>
      <c r="AH1947" s="5"/>
      <c r="AI1947" s="5"/>
      <c r="AJ1947" s="6"/>
      <c r="AK1947" s="6"/>
      <c r="AL1947" s="12" t="str">
        <f t="shared" si="307"/>
        <v/>
      </c>
      <c r="AM1947" s="5"/>
      <c r="AN1947" s="27" t="str">
        <f t="shared" si="308"/>
        <v/>
      </c>
      <c r="AO1947" s="5"/>
      <c r="AP1947" s="5"/>
      <c r="AQ1947" s="6"/>
      <c r="AR1947" s="12" t="str">
        <f t="shared" si="309"/>
        <v/>
      </c>
      <c r="AS1947" s="6"/>
      <c r="AT1947" s="5"/>
      <c r="AU1947" s="53"/>
      <c r="AV1947" s="53"/>
      <c r="AW1947" s="54"/>
      <c r="AX1947" s="15" t="str">
        <f t="shared" si="310"/>
        <v/>
      </c>
      <c r="AY1947" s="5"/>
      <c r="AZ1947" s="27" t="str">
        <f>IFERROR(VLOOKUP(AY1947,vlookup!A$2:I$331,2,FALSE),"")</f>
        <v/>
      </c>
      <c r="BA1947" s="27" t="str">
        <f>IFERROR(VLOOKUP(AY1947,vlookup!A$2:I$331,3,FALSE),"")</f>
        <v/>
      </c>
      <c r="BB1947" s="5"/>
      <c r="BC1947" s="27" t="str">
        <f>IFERROR(VLOOKUP(BB1947,vlookup!D$2:E$331,2,FALSE),"")</f>
        <v/>
      </c>
      <c r="BD1947" s="5"/>
      <c r="BE1947" s="27" t="str">
        <f t="shared" si="311"/>
        <v/>
      </c>
      <c r="BF1947" s="27" t="str">
        <f>IFERROR(VLOOKUP(BE1947,vlookup!G$2:I$331,2,FALSE),"")</f>
        <v/>
      </c>
      <c r="BG1947" s="27" t="str">
        <f>IFERROR(VLOOKUP(BE1947,vlookup!G$2:I$331,3,FALSE),"")</f>
        <v/>
      </c>
      <c r="BH1947" s="5"/>
      <c r="BI1947" s="6"/>
      <c r="BJ1947" s="6"/>
      <c r="BK1947" s="6"/>
      <c r="BL1947" s="6"/>
    </row>
    <row r="1948" spans="1:64">
      <c r="A1948" s="4"/>
      <c r="B1948" s="5"/>
      <c r="C1948" s="27" t="str">
        <f>IFERROR(VLOOKUP(B1948,vlookup!A$2:I$331,2,FALSE),"")</f>
        <v/>
      </c>
      <c r="D1948" s="27" t="str">
        <f>IFERROR(VLOOKUP(B1948,vlookup!A$2:I$331,3,FALSE),"")</f>
        <v/>
      </c>
      <c r="E1948" s="5"/>
      <c r="F1948" s="27" t="str">
        <f>IFERROR(VLOOKUP(E1948,vlookup!D$2:E$331,2,FALSE),"")</f>
        <v/>
      </c>
      <c r="G1948" s="5"/>
      <c r="H1948" s="27" t="str">
        <f t="shared" si="302"/>
        <v/>
      </c>
      <c r="I1948" s="27" t="str">
        <f>IFERROR(VLOOKUP(H1948,vlookup!G$2:I$331,2,FALSE),"")</f>
        <v/>
      </c>
      <c r="J1948" s="27" t="str">
        <f>IFERROR(VLOOKUP(H1948,vlookup!G$2:I$331,3,FALSE),"")</f>
        <v/>
      </c>
      <c r="K1948" s="5"/>
      <c r="L1948" s="6"/>
      <c r="M1948" s="6"/>
      <c r="N1948" s="6"/>
      <c r="O1948" s="6"/>
      <c r="P1948" s="6"/>
      <c r="Q1948" s="14" t="str">
        <f t="shared" si="303"/>
        <v/>
      </c>
      <c r="R1948" s="5"/>
      <c r="S1948" s="6"/>
      <c r="T1948" s="6"/>
      <c r="U1948" s="5"/>
      <c r="V1948" s="45">
        <f t="shared" si="304"/>
        <v>0</v>
      </c>
      <c r="W1948" s="45">
        <f t="shared" si="305"/>
        <v>0</v>
      </c>
      <c r="X1948" s="45" t="e">
        <f t="shared" si="306"/>
        <v>#VALUE!</v>
      </c>
      <c r="Y1948" s="45">
        <f>IFERROR(VALUE(V1948),VLOOKUP(V1948,DayReplace[],2,0))</f>
        <v>0</v>
      </c>
      <c r="Z1948" s="45">
        <f>IF(V1948=0,1,
IF(OR(AND(COUNTIF(Table12[Normal and Leap Years],X1948),AA1948=3,Y1948=30),
AND(COUNTIF(Table9[MM Year],X1948),COUNTIF(Table13[Always 29-Day Months],AA1948),Y1948=30)),Y1948
-1,Y1948))</f>
        <v>1</v>
      </c>
      <c r="AA1948" s="45">
        <f>IFERROR(VALUE(W1948),VLOOKUP(W1948,MonthReplace[],2,0))</f>
        <v>0</v>
      </c>
      <c r="AB1948" s="45" t="e">
        <f>IF(COUNTIF(Table9[MM Year],X1948),VLOOKUP(AA1948,MonthSerial[],VLOOKUP(X1948,Table9[],3,0)+2,0),DATE(X1948,AA1948,0)-AC1948)</f>
        <v>#VALUE!</v>
      </c>
      <c r="AC1948" s="45" t="e">
        <f>IF(COUNTIF(Table9[MM Year],X1948),
VLOOKUP(X1948,Table9[],5,0),
DATE(X1948,1,0))</f>
        <v>#VALUE!</v>
      </c>
      <c r="AD1948" s="46" t="e">
        <f>IF(AA1948=0,DATE(YEAR(AC1948+1),7,16),
IF(V1948=0,IF(COUNTIF(Table9[MM Year],X1948),AC1948+AB1948+Z1948+15-DAY(AC1948+AB1948+Z1948+15)+16,AC1948+AB1948+Z1948-DAY(AC1948+AB1948+Z1948)+16),
IF(COUNTIF(Table9[MM Year],X1948),
IF(AC1948+AB1948+Z1948&lt;VLOOKUP(X1948,Table9[],7,0),AC1948
+AB1948+Z1948+VLOOKUP(X1948,Table9[],4,0),AC1948+AB1948+Z1948),AC1948
+AB1948+Z1948)))</f>
        <v>#VALUE!</v>
      </c>
      <c r="AE1948" s="42"/>
      <c r="AF1948" s="15" t="str">
        <f>IFERROR(IF(COUNTIF(Table9[MM Year],X1948),
IF(AD1948&lt;VLOOKUP(X1948,Table9[],7,0),AD1948
+VLOOKUP(X1948,Table9[],4,0),AD1948),AD1948
),"")</f>
        <v/>
      </c>
      <c r="AG1948" s="5"/>
      <c r="AH1948" s="5"/>
      <c r="AI1948" s="5"/>
      <c r="AJ1948" s="6"/>
      <c r="AK1948" s="6"/>
      <c r="AL1948" s="12" t="str">
        <f t="shared" si="307"/>
        <v/>
      </c>
      <c r="AM1948" s="5"/>
      <c r="AN1948" s="27" t="str">
        <f t="shared" si="308"/>
        <v/>
      </c>
      <c r="AO1948" s="5"/>
      <c r="AP1948" s="5"/>
      <c r="AQ1948" s="6"/>
      <c r="AR1948" s="12" t="str">
        <f t="shared" si="309"/>
        <v/>
      </c>
      <c r="AS1948" s="6"/>
      <c r="AT1948" s="5"/>
      <c r="AU1948" s="53"/>
      <c r="AV1948" s="53"/>
      <c r="AW1948" s="54"/>
      <c r="AX1948" s="15" t="str">
        <f t="shared" si="310"/>
        <v/>
      </c>
      <c r="AY1948" s="5"/>
      <c r="AZ1948" s="27" t="str">
        <f>IFERROR(VLOOKUP(AY1948,vlookup!A$2:I$331,2,FALSE),"")</f>
        <v/>
      </c>
      <c r="BA1948" s="27" t="str">
        <f>IFERROR(VLOOKUP(AY1948,vlookup!A$2:I$331,3,FALSE),"")</f>
        <v/>
      </c>
      <c r="BB1948" s="5"/>
      <c r="BC1948" s="27" t="str">
        <f>IFERROR(VLOOKUP(BB1948,vlookup!D$2:E$331,2,FALSE),"")</f>
        <v/>
      </c>
      <c r="BD1948" s="5"/>
      <c r="BE1948" s="27" t="str">
        <f t="shared" si="311"/>
        <v/>
      </c>
      <c r="BF1948" s="27" t="str">
        <f>IFERROR(VLOOKUP(BE1948,vlookup!G$2:I$331,2,FALSE),"")</f>
        <v/>
      </c>
      <c r="BG1948" s="27" t="str">
        <f>IFERROR(VLOOKUP(BE1948,vlookup!G$2:I$331,3,FALSE),"")</f>
        <v/>
      </c>
      <c r="BH1948" s="5"/>
      <c r="BI1948" s="6"/>
      <c r="BJ1948" s="6"/>
      <c r="BK1948" s="6"/>
      <c r="BL1948" s="6"/>
    </row>
    <row r="1949" spans="1:64">
      <c r="A1949" s="4"/>
      <c r="B1949" s="5"/>
      <c r="C1949" s="27" t="str">
        <f>IFERROR(VLOOKUP(B1949,vlookup!A$2:I$331,2,FALSE),"")</f>
        <v/>
      </c>
      <c r="D1949" s="27" t="str">
        <f>IFERROR(VLOOKUP(B1949,vlookup!A$2:I$331,3,FALSE),"")</f>
        <v/>
      </c>
      <c r="E1949" s="5"/>
      <c r="F1949" s="27" t="str">
        <f>IFERROR(VLOOKUP(E1949,vlookup!D$2:E$331,2,FALSE),"")</f>
        <v/>
      </c>
      <c r="G1949" s="5"/>
      <c r="H1949" s="27" t="str">
        <f t="shared" si="302"/>
        <v/>
      </c>
      <c r="I1949" s="27" t="str">
        <f>IFERROR(VLOOKUP(H1949,vlookup!G$2:I$331,2,FALSE),"")</f>
        <v/>
      </c>
      <c r="J1949" s="27" t="str">
        <f>IFERROR(VLOOKUP(H1949,vlookup!G$2:I$331,3,FALSE),"")</f>
        <v/>
      </c>
      <c r="K1949" s="5"/>
      <c r="L1949" s="6"/>
      <c r="M1949" s="6"/>
      <c r="N1949" s="6"/>
      <c r="O1949" s="6"/>
      <c r="P1949" s="6"/>
      <c r="Q1949" s="14" t="str">
        <f t="shared" si="303"/>
        <v/>
      </c>
      <c r="R1949" s="5"/>
      <c r="S1949" s="6"/>
      <c r="T1949" s="6"/>
      <c r="U1949" s="5"/>
      <c r="V1949" s="45">
        <f t="shared" si="304"/>
        <v>0</v>
      </c>
      <c r="W1949" s="45">
        <f t="shared" si="305"/>
        <v>0</v>
      </c>
      <c r="X1949" s="45" t="e">
        <f t="shared" si="306"/>
        <v>#VALUE!</v>
      </c>
      <c r="Y1949" s="45">
        <f>IFERROR(VALUE(V1949),VLOOKUP(V1949,DayReplace[],2,0))</f>
        <v>0</v>
      </c>
      <c r="Z1949" s="45">
        <f>IF(V1949=0,1,
IF(OR(AND(COUNTIF(Table12[Normal and Leap Years],X1949),AA1949=3,Y1949=30),
AND(COUNTIF(Table9[MM Year],X1949),COUNTIF(Table13[Always 29-Day Months],AA1949),Y1949=30)),Y1949
-1,Y1949))</f>
        <v>1</v>
      </c>
      <c r="AA1949" s="45">
        <f>IFERROR(VALUE(W1949),VLOOKUP(W1949,MonthReplace[],2,0))</f>
        <v>0</v>
      </c>
      <c r="AB1949" s="45" t="e">
        <f>IF(COUNTIF(Table9[MM Year],X1949),VLOOKUP(AA1949,MonthSerial[],VLOOKUP(X1949,Table9[],3,0)+2,0),DATE(X1949,AA1949,0)-AC1949)</f>
        <v>#VALUE!</v>
      </c>
      <c r="AC1949" s="45" t="e">
        <f>IF(COUNTIF(Table9[MM Year],X1949),
VLOOKUP(X1949,Table9[],5,0),
DATE(X1949,1,0))</f>
        <v>#VALUE!</v>
      </c>
      <c r="AD1949" s="46" t="e">
        <f>IF(AA1949=0,DATE(YEAR(AC1949+1),7,16),
IF(V1949=0,IF(COUNTIF(Table9[MM Year],X1949),AC1949+AB1949+Z1949+15-DAY(AC1949+AB1949+Z1949+15)+16,AC1949+AB1949+Z1949-DAY(AC1949+AB1949+Z1949)+16),
IF(COUNTIF(Table9[MM Year],X1949),
IF(AC1949+AB1949+Z1949&lt;VLOOKUP(X1949,Table9[],7,0),AC1949
+AB1949+Z1949+VLOOKUP(X1949,Table9[],4,0),AC1949+AB1949+Z1949),AC1949
+AB1949+Z1949)))</f>
        <v>#VALUE!</v>
      </c>
      <c r="AE1949" s="42"/>
      <c r="AF1949" s="15" t="str">
        <f>IFERROR(IF(COUNTIF(Table9[MM Year],X1949),
IF(AD1949&lt;VLOOKUP(X1949,Table9[],7,0),AD1949
+VLOOKUP(X1949,Table9[],4,0),AD1949),AD1949
),"")</f>
        <v/>
      </c>
      <c r="AG1949" s="5"/>
      <c r="AH1949" s="5"/>
      <c r="AI1949" s="5"/>
      <c r="AJ1949" s="6"/>
      <c r="AK1949" s="6"/>
      <c r="AL1949" s="12" t="str">
        <f t="shared" si="307"/>
        <v/>
      </c>
      <c r="AM1949" s="5"/>
      <c r="AN1949" s="27" t="str">
        <f t="shared" si="308"/>
        <v/>
      </c>
      <c r="AO1949" s="5"/>
      <c r="AP1949" s="5"/>
      <c r="AQ1949" s="6"/>
      <c r="AR1949" s="12" t="str">
        <f t="shared" si="309"/>
        <v/>
      </c>
      <c r="AS1949" s="6"/>
      <c r="AT1949" s="5"/>
      <c r="AU1949" s="53"/>
      <c r="AV1949" s="53"/>
      <c r="AW1949" s="54"/>
      <c r="AX1949" s="15" t="str">
        <f t="shared" si="310"/>
        <v/>
      </c>
      <c r="AY1949" s="5"/>
      <c r="AZ1949" s="27" t="str">
        <f>IFERROR(VLOOKUP(AY1949,vlookup!A$2:I$331,2,FALSE),"")</f>
        <v/>
      </c>
      <c r="BA1949" s="27" t="str">
        <f>IFERROR(VLOOKUP(AY1949,vlookup!A$2:I$331,3,FALSE),"")</f>
        <v/>
      </c>
      <c r="BB1949" s="5"/>
      <c r="BC1949" s="27" t="str">
        <f>IFERROR(VLOOKUP(BB1949,vlookup!D$2:E$331,2,FALSE),"")</f>
        <v/>
      </c>
      <c r="BD1949" s="5"/>
      <c r="BE1949" s="27" t="str">
        <f t="shared" si="311"/>
        <v/>
      </c>
      <c r="BF1949" s="27" t="str">
        <f>IFERROR(VLOOKUP(BE1949,vlookup!G$2:I$331,2,FALSE),"")</f>
        <v/>
      </c>
      <c r="BG1949" s="27" t="str">
        <f>IFERROR(VLOOKUP(BE1949,vlookup!G$2:I$331,3,FALSE),"")</f>
        <v/>
      </c>
      <c r="BH1949" s="5"/>
      <c r="BI1949" s="6"/>
      <c r="BJ1949" s="6"/>
      <c r="BK1949" s="6"/>
      <c r="BL1949" s="6"/>
    </row>
    <row r="1950" spans="1:64">
      <c r="A1950" s="4"/>
      <c r="B1950" s="5"/>
      <c r="C1950" s="27" t="str">
        <f>IFERROR(VLOOKUP(B1950,vlookup!A$2:I$331,2,FALSE),"")</f>
        <v/>
      </c>
      <c r="D1950" s="27" t="str">
        <f>IFERROR(VLOOKUP(B1950,vlookup!A$2:I$331,3,FALSE),"")</f>
        <v/>
      </c>
      <c r="E1950" s="5"/>
      <c r="F1950" s="27" t="str">
        <f>IFERROR(VLOOKUP(E1950,vlookup!D$2:E$331,2,FALSE),"")</f>
        <v/>
      </c>
      <c r="G1950" s="5"/>
      <c r="H1950" s="27" t="str">
        <f t="shared" si="302"/>
        <v/>
      </c>
      <c r="I1950" s="27" t="str">
        <f>IFERROR(VLOOKUP(H1950,vlookup!G$2:I$331,2,FALSE),"")</f>
        <v/>
      </c>
      <c r="J1950" s="27" t="str">
        <f>IFERROR(VLOOKUP(H1950,vlookup!G$2:I$331,3,FALSE),"")</f>
        <v/>
      </c>
      <c r="K1950" s="5"/>
      <c r="L1950" s="6"/>
      <c r="M1950" s="6"/>
      <c r="N1950" s="6"/>
      <c r="O1950" s="6"/>
      <c r="P1950" s="6"/>
      <c r="Q1950" s="14" t="str">
        <f t="shared" si="303"/>
        <v/>
      </c>
      <c r="R1950" s="5"/>
      <c r="S1950" s="6"/>
      <c r="T1950" s="6"/>
      <c r="U1950" s="5"/>
      <c r="V1950" s="45">
        <f t="shared" si="304"/>
        <v>0</v>
      </c>
      <c r="W1950" s="45">
        <f t="shared" si="305"/>
        <v>0</v>
      </c>
      <c r="X1950" s="45" t="e">
        <f t="shared" si="306"/>
        <v>#VALUE!</v>
      </c>
      <c r="Y1950" s="45">
        <f>IFERROR(VALUE(V1950),VLOOKUP(V1950,DayReplace[],2,0))</f>
        <v>0</v>
      </c>
      <c r="Z1950" s="45">
        <f>IF(V1950=0,1,
IF(OR(AND(COUNTIF(Table12[Normal and Leap Years],X1950),AA1950=3,Y1950=30),
AND(COUNTIF(Table9[MM Year],X1950),COUNTIF(Table13[Always 29-Day Months],AA1950),Y1950=30)),Y1950
-1,Y1950))</f>
        <v>1</v>
      </c>
      <c r="AA1950" s="45">
        <f>IFERROR(VALUE(W1950),VLOOKUP(W1950,MonthReplace[],2,0))</f>
        <v>0</v>
      </c>
      <c r="AB1950" s="45" t="e">
        <f>IF(COUNTIF(Table9[MM Year],X1950),VLOOKUP(AA1950,MonthSerial[],VLOOKUP(X1950,Table9[],3,0)+2,0),DATE(X1950,AA1950,0)-AC1950)</f>
        <v>#VALUE!</v>
      </c>
      <c r="AC1950" s="45" t="e">
        <f>IF(COUNTIF(Table9[MM Year],X1950),
VLOOKUP(X1950,Table9[],5,0),
DATE(X1950,1,0))</f>
        <v>#VALUE!</v>
      </c>
      <c r="AD1950" s="46" t="e">
        <f>IF(AA1950=0,DATE(YEAR(AC1950+1),7,16),
IF(V1950=0,IF(COUNTIF(Table9[MM Year],X1950),AC1950+AB1950+Z1950+15-DAY(AC1950+AB1950+Z1950+15)+16,AC1950+AB1950+Z1950-DAY(AC1950+AB1950+Z1950)+16),
IF(COUNTIF(Table9[MM Year],X1950),
IF(AC1950+AB1950+Z1950&lt;VLOOKUP(X1950,Table9[],7,0),AC1950
+AB1950+Z1950+VLOOKUP(X1950,Table9[],4,0),AC1950+AB1950+Z1950),AC1950
+AB1950+Z1950)))</f>
        <v>#VALUE!</v>
      </c>
      <c r="AE1950" s="42"/>
      <c r="AF1950" s="15" t="str">
        <f>IFERROR(IF(COUNTIF(Table9[MM Year],X1950),
IF(AD1950&lt;VLOOKUP(X1950,Table9[],7,0),AD1950
+VLOOKUP(X1950,Table9[],4,0),AD1950),AD1950
),"")</f>
        <v/>
      </c>
      <c r="AG1950" s="5"/>
      <c r="AH1950" s="5"/>
      <c r="AI1950" s="5"/>
      <c r="AJ1950" s="6"/>
      <c r="AK1950" s="6"/>
      <c r="AL1950" s="12" t="str">
        <f t="shared" si="307"/>
        <v/>
      </c>
      <c r="AM1950" s="5"/>
      <c r="AN1950" s="27" t="str">
        <f t="shared" si="308"/>
        <v/>
      </c>
      <c r="AO1950" s="5"/>
      <c r="AP1950" s="5"/>
      <c r="AQ1950" s="6"/>
      <c r="AR1950" s="12" t="str">
        <f t="shared" si="309"/>
        <v/>
      </c>
      <c r="AS1950" s="6"/>
      <c r="AT1950" s="5"/>
      <c r="AU1950" s="53"/>
      <c r="AV1950" s="53"/>
      <c r="AW1950" s="54"/>
      <c r="AX1950" s="15" t="str">
        <f t="shared" si="310"/>
        <v/>
      </c>
      <c r="AY1950" s="5"/>
      <c r="AZ1950" s="27" t="str">
        <f>IFERROR(VLOOKUP(AY1950,vlookup!A$2:I$331,2,FALSE),"")</f>
        <v/>
      </c>
      <c r="BA1950" s="27" t="str">
        <f>IFERROR(VLOOKUP(AY1950,vlookup!A$2:I$331,3,FALSE),"")</f>
        <v/>
      </c>
      <c r="BB1950" s="5"/>
      <c r="BC1950" s="27" t="str">
        <f>IFERROR(VLOOKUP(BB1950,vlookup!D$2:E$331,2,FALSE),"")</f>
        <v/>
      </c>
      <c r="BD1950" s="5"/>
      <c r="BE1950" s="27" t="str">
        <f t="shared" si="311"/>
        <v/>
      </c>
      <c r="BF1950" s="27" t="str">
        <f>IFERROR(VLOOKUP(BE1950,vlookup!G$2:I$331,2,FALSE),"")</f>
        <v/>
      </c>
      <c r="BG1950" s="27" t="str">
        <f>IFERROR(VLOOKUP(BE1950,vlookup!G$2:I$331,3,FALSE),"")</f>
        <v/>
      </c>
      <c r="BH1950" s="5"/>
      <c r="BI1950" s="6"/>
      <c r="BJ1950" s="6"/>
      <c r="BK1950" s="6"/>
      <c r="BL1950" s="6"/>
    </row>
    <row r="1951" spans="1:64">
      <c r="A1951" s="4"/>
      <c r="B1951" s="5"/>
      <c r="C1951" s="27" t="str">
        <f>IFERROR(VLOOKUP(B1951,vlookup!A$2:I$331,2,FALSE),"")</f>
        <v/>
      </c>
      <c r="D1951" s="27" t="str">
        <f>IFERROR(VLOOKUP(B1951,vlookup!A$2:I$331,3,FALSE),"")</f>
        <v/>
      </c>
      <c r="E1951" s="5"/>
      <c r="F1951" s="27" t="str">
        <f>IFERROR(VLOOKUP(E1951,vlookup!D$2:E$331,2,FALSE),"")</f>
        <v/>
      </c>
      <c r="G1951" s="5"/>
      <c r="H1951" s="27" t="str">
        <f t="shared" si="302"/>
        <v/>
      </c>
      <c r="I1951" s="27" t="str">
        <f>IFERROR(VLOOKUP(H1951,vlookup!G$2:I$331,2,FALSE),"")</f>
        <v/>
      </c>
      <c r="J1951" s="27" t="str">
        <f>IFERROR(VLOOKUP(H1951,vlookup!G$2:I$331,3,FALSE),"")</f>
        <v/>
      </c>
      <c r="K1951" s="5"/>
      <c r="L1951" s="6"/>
      <c r="M1951" s="6"/>
      <c r="N1951" s="6"/>
      <c r="O1951" s="6"/>
      <c r="P1951" s="6"/>
      <c r="Q1951" s="14" t="str">
        <f t="shared" si="303"/>
        <v/>
      </c>
      <c r="R1951" s="5"/>
      <c r="S1951" s="6"/>
      <c r="T1951" s="6"/>
      <c r="U1951" s="5"/>
      <c r="V1951" s="45">
        <f t="shared" si="304"/>
        <v>0</v>
      </c>
      <c r="W1951" s="45">
        <f t="shared" si="305"/>
        <v>0</v>
      </c>
      <c r="X1951" s="45" t="e">
        <f t="shared" si="306"/>
        <v>#VALUE!</v>
      </c>
      <c r="Y1951" s="45">
        <f>IFERROR(VALUE(V1951),VLOOKUP(V1951,DayReplace[],2,0))</f>
        <v>0</v>
      </c>
      <c r="Z1951" s="45">
        <f>IF(V1951=0,1,
IF(OR(AND(COUNTIF(Table12[Normal and Leap Years],X1951),AA1951=3,Y1951=30),
AND(COUNTIF(Table9[MM Year],X1951),COUNTIF(Table13[Always 29-Day Months],AA1951),Y1951=30)),Y1951
-1,Y1951))</f>
        <v>1</v>
      </c>
      <c r="AA1951" s="45">
        <f>IFERROR(VALUE(W1951),VLOOKUP(W1951,MonthReplace[],2,0))</f>
        <v>0</v>
      </c>
      <c r="AB1951" s="45" t="e">
        <f>IF(COUNTIF(Table9[MM Year],X1951),VLOOKUP(AA1951,MonthSerial[],VLOOKUP(X1951,Table9[],3,0)+2,0),DATE(X1951,AA1951,0)-AC1951)</f>
        <v>#VALUE!</v>
      </c>
      <c r="AC1951" s="45" t="e">
        <f>IF(COUNTIF(Table9[MM Year],X1951),
VLOOKUP(X1951,Table9[],5,0),
DATE(X1951,1,0))</f>
        <v>#VALUE!</v>
      </c>
      <c r="AD1951" s="46" t="e">
        <f>IF(AA1951=0,DATE(YEAR(AC1951+1),7,16),
IF(V1951=0,IF(COUNTIF(Table9[MM Year],X1951),AC1951+AB1951+Z1951+15-DAY(AC1951+AB1951+Z1951+15)+16,AC1951+AB1951+Z1951-DAY(AC1951+AB1951+Z1951)+16),
IF(COUNTIF(Table9[MM Year],X1951),
IF(AC1951+AB1951+Z1951&lt;VLOOKUP(X1951,Table9[],7,0),AC1951
+AB1951+Z1951+VLOOKUP(X1951,Table9[],4,0),AC1951+AB1951+Z1951),AC1951
+AB1951+Z1951)))</f>
        <v>#VALUE!</v>
      </c>
      <c r="AE1951" s="42"/>
      <c r="AF1951" s="15" t="str">
        <f>IFERROR(IF(COUNTIF(Table9[MM Year],X1951),
IF(AD1951&lt;VLOOKUP(X1951,Table9[],7,0),AD1951
+VLOOKUP(X1951,Table9[],4,0),AD1951),AD1951
),"")</f>
        <v/>
      </c>
      <c r="AG1951" s="5"/>
      <c r="AH1951" s="5"/>
      <c r="AI1951" s="5"/>
      <c r="AJ1951" s="6"/>
      <c r="AK1951" s="6"/>
      <c r="AL1951" s="12" t="str">
        <f t="shared" si="307"/>
        <v/>
      </c>
      <c r="AM1951" s="5"/>
      <c r="AN1951" s="27" t="str">
        <f t="shared" si="308"/>
        <v/>
      </c>
      <c r="AO1951" s="5"/>
      <c r="AP1951" s="5"/>
      <c r="AQ1951" s="6"/>
      <c r="AR1951" s="12" t="str">
        <f t="shared" si="309"/>
        <v/>
      </c>
      <c r="AS1951" s="6"/>
      <c r="AT1951" s="5"/>
      <c r="AU1951" s="53"/>
      <c r="AV1951" s="53"/>
      <c r="AW1951" s="54"/>
      <c r="AX1951" s="15" t="str">
        <f t="shared" si="310"/>
        <v/>
      </c>
      <c r="AY1951" s="5"/>
      <c r="AZ1951" s="27" t="str">
        <f>IFERROR(VLOOKUP(AY1951,vlookup!A$2:I$331,2,FALSE),"")</f>
        <v/>
      </c>
      <c r="BA1951" s="27" t="str">
        <f>IFERROR(VLOOKUP(AY1951,vlookup!A$2:I$331,3,FALSE),"")</f>
        <v/>
      </c>
      <c r="BB1951" s="5"/>
      <c r="BC1951" s="27" t="str">
        <f>IFERROR(VLOOKUP(BB1951,vlookup!D$2:E$331,2,FALSE),"")</f>
        <v/>
      </c>
      <c r="BD1951" s="5"/>
      <c r="BE1951" s="27" t="str">
        <f t="shared" si="311"/>
        <v/>
      </c>
      <c r="BF1951" s="27" t="str">
        <f>IFERROR(VLOOKUP(BE1951,vlookup!G$2:I$331,2,FALSE),"")</f>
        <v/>
      </c>
      <c r="BG1951" s="27" t="str">
        <f>IFERROR(VLOOKUP(BE1951,vlookup!G$2:I$331,3,FALSE),"")</f>
        <v/>
      </c>
      <c r="BH1951" s="5"/>
      <c r="BI1951" s="6"/>
      <c r="BJ1951" s="6"/>
      <c r="BK1951" s="6"/>
      <c r="BL1951" s="6"/>
    </row>
    <row r="1952" spans="1:64">
      <c r="A1952" s="4"/>
      <c r="B1952" s="5"/>
      <c r="C1952" s="27" t="str">
        <f>IFERROR(VLOOKUP(B1952,vlookup!A$2:I$331,2,FALSE),"")</f>
        <v/>
      </c>
      <c r="D1952" s="27" t="str">
        <f>IFERROR(VLOOKUP(B1952,vlookup!A$2:I$331,3,FALSE),"")</f>
        <v/>
      </c>
      <c r="E1952" s="5"/>
      <c r="F1952" s="27" t="str">
        <f>IFERROR(VLOOKUP(E1952,vlookup!D$2:E$331,2,FALSE),"")</f>
        <v/>
      </c>
      <c r="G1952" s="5"/>
      <c r="H1952" s="27" t="str">
        <f t="shared" si="302"/>
        <v/>
      </c>
      <c r="I1952" s="27" t="str">
        <f>IFERROR(VLOOKUP(H1952,vlookup!G$2:I$331,2,FALSE),"")</f>
        <v/>
      </c>
      <c r="J1952" s="27" t="str">
        <f>IFERROR(VLOOKUP(H1952,vlookup!G$2:I$331,3,FALSE),"")</f>
        <v/>
      </c>
      <c r="K1952" s="5"/>
      <c r="L1952" s="6"/>
      <c r="M1952" s="6"/>
      <c r="N1952" s="6"/>
      <c r="O1952" s="6"/>
      <c r="P1952" s="6"/>
      <c r="Q1952" s="14" t="str">
        <f t="shared" si="303"/>
        <v/>
      </c>
      <c r="R1952" s="5"/>
      <c r="S1952" s="6"/>
      <c r="T1952" s="6"/>
      <c r="U1952" s="5"/>
      <c r="V1952" s="45">
        <f t="shared" si="304"/>
        <v>0</v>
      </c>
      <c r="W1952" s="45">
        <f t="shared" si="305"/>
        <v>0</v>
      </c>
      <c r="X1952" s="45" t="e">
        <f t="shared" si="306"/>
        <v>#VALUE!</v>
      </c>
      <c r="Y1952" s="45">
        <f>IFERROR(VALUE(V1952),VLOOKUP(V1952,DayReplace[],2,0))</f>
        <v>0</v>
      </c>
      <c r="Z1952" s="45">
        <f>IF(V1952=0,1,
IF(OR(AND(COUNTIF(Table12[Normal and Leap Years],X1952),AA1952=3,Y1952=30),
AND(COUNTIF(Table9[MM Year],X1952),COUNTIF(Table13[Always 29-Day Months],AA1952),Y1952=30)),Y1952
-1,Y1952))</f>
        <v>1</v>
      </c>
      <c r="AA1952" s="45">
        <f>IFERROR(VALUE(W1952),VLOOKUP(W1952,MonthReplace[],2,0))</f>
        <v>0</v>
      </c>
      <c r="AB1952" s="45" t="e">
        <f>IF(COUNTIF(Table9[MM Year],X1952),VLOOKUP(AA1952,MonthSerial[],VLOOKUP(X1952,Table9[],3,0)+2,0),DATE(X1952,AA1952,0)-AC1952)</f>
        <v>#VALUE!</v>
      </c>
      <c r="AC1952" s="45" t="e">
        <f>IF(COUNTIF(Table9[MM Year],X1952),
VLOOKUP(X1952,Table9[],5,0),
DATE(X1952,1,0))</f>
        <v>#VALUE!</v>
      </c>
      <c r="AD1952" s="46" t="e">
        <f>IF(AA1952=0,DATE(YEAR(AC1952+1),7,16),
IF(V1952=0,IF(COUNTIF(Table9[MM Year],X1952),AC1952+AB1952+Z1952+15-DAY(AC1952+AB1952+Z1952+15)+16,AC1952+AB1952+Z1952-DAY(AC1952+AB1952+Z1952)+16),
IF(COUNTIF(Table9[MM Year],X1952),
IF(AC1952+AB1952+Z1952&lt;VLOOKUP(X1952,Table9[],7,0),AC1952
+AB1952+Z1952+VLOOKUP(X1952,Table9[],4,0),AC1952+AB1952+Z1952),AC1952
+AB1952+Z1952)))</f>
        <v>#VALUE!</v>
      </c>
      <c r="AE1952" s="42"/>
      <c r="AF1952" s="15" t="str">
        <f>IFERROR(IF(COUNTIF(Table9[MM Year],X1952),
IF(AD1952&lt;VLOOKUP(X1952,Table9[],7,0),AD1952
+VLOOKUP(X1952,Table9[],4,0),AD1952),AD1952
),"")</f>
        <v/>
      </c>
      <c r="AG1952" s="5"/>
      <c r="AH1952" s="5"/>
      <c r="AI1952" s="5"/>
      <c r="AJ1952" s="6"/>
      <c r="AK1952" s="6"/>
      <c r="AL1952" s="12" t="str">
        <f t="shared" si="307"/>
        <v/>
      </c>
      <c r="AM1952" s="5"/>
      <c r="AN1952" s="27" t="str">
        <f t="shared" si="308"/>
        <v/>
      </c>
      <c r="AO1952" s="5"/>
      <c r="AP1952" s="5"/>
      <c r="AQ1952" s="6"/>
      <c r="AR1952" s="12" t="str">
        <f t="shared" si="309"/>
        <v/>
      </c>
      <c r="AS1952" s="6"/>
      <c r="AT1952" s="5"/>
      <c r="AU1952" s="53"/>
      <c r="AV1952" s="53"/>
      <c r="AW1952" s="54"/>
      <c r="AX1952" s="15" t="str">
        <f t="shared" si="310"/>
        <v/>
      </c>
      <c r="AY1952" s="5"/>
      <c r="AZ1952" s="27" t="str">
        <f>IFERROR(VLOOKUP(AY1952,vlookup!A$2:I$331,2,FALSE),"")</f>
        <v/>
      </c>
      <c r="BA1952" s="27" t="str">
        <f>IFERROR(VLOOKUP(AY1952,vlookup!A$2:I$331,3,FALSE),"")</f>
        <v/>
      </c>
      <c r="BB1952" s="5"/>
      <c r="BC1952" s="27" t="str">
        <f>IFERROR(VLOOKUP(BB1952,vlookup!D$2:E$331,2,FALSE),"")</f>
        <v/>
      </c>
      <c r="BD1952" s="5"/>
      <c r="BE1952" s="27" t="str">
        <f t="shared" si="311"/>
        <v/>
      </c>
      <c r="BF1952" s="27" t="str">
        <f>IFERROR(VLOOKUP(BE1952,vlookup!G$2:I$331,2,FALSE),"")</f>
        <v/>
      </c>
      <c r="BG1952" s="27" t="str">
        <f>IFERROR(VLOOKUP(BE1952,vlookup!G$2:I$331,3,FALSE),"")</f>
        <v/>
      </c>
      <c r="BH1952" s="5"/>
      <c r="BI1952" s="6"/>
      <c r="BJ1952" s="6"/>
      <c r="BK1952" s="6"/>
      <c r="BL1952" s="6"/>
    </row>
    <row r="1953" spans="1:64">
      <c r="A1953" s="4"/>
      <c r="B1953" s="5"/>
      <c r="C1953" s="27" t="str">
        <f>IFERROR(VLOOKUP(B1953,vlookup!A$2:I$331,2,FALSE),"")</f>
        <v/>
      </c>
      <c r="D1953" s="27" t="str">
        <f>IFERROR(VLOOKUP(B1953,vlookup!A$2:I$331,3,FALSE),"")</f>
        <v/>
      </c>
      <c r="E1953" s="5"/>
      <c r="F1953" s="27" t="str">
        <f>IFERROR(VLOOKUP(E1953,vlookup!D$2:E$331,2,FALSE),"")</f>
        <v/>
      </c>
      <c r="G1953" s="5"/>
      <c r="H1953" s="27" t="str">
        <f t="shared" si="302"/>
        <v/>
      </c>
      <c r="I1953" s="27" t="str">
        <f>IFERROR(VLOOKUP(H1953,vlookup!G$2:I$331,2,FALSE),"")</f>
        <v/>
      </c>
      <c r="J1953" s="27" t="str">
        <f>IFERROR(VLOOKUP(H1953,vlookup!G$2:I$331,3,FALSE),"")</f>
        <v/>
      </c>
      <c r="K1953" s="5"/>
      <c r="L1953" s="6"/>
      <c r="M1953" s="6"/>
      <c r="N1953" s="6"/>
      <c r="O1953" s="6"/>
      <c r="P1953" s="6"/>
      <c r="Q1953" s="14" t="str">
        <f t="shared" si="303"/>
        <v/>
      </c>
      <c r="R1953" s="5"/>
      <c r="S1953" s="6"/>
      <c r="T1953" s="6"/>
      <c r="U1953" s="5"/>
      <c r="V1953" s="45">
        <f t="shared" si="304"/>
        <v>0</v>
      </c>
      <c r="W1953" s="45">
        <f t="shared" si="305"/>
        <v>0</v>
      </c>
      <c r="X1953" s="45" t="e">
        <f t="shared" si="306"/>
        <v>#VALUE!</v>
      </c>
      <c r="Y1953" s="45">
        <f>IFERROR(VALUE(V1953),VLOOKUP(V1953,DayReplace[],2,0))</f>
        <v>0</v>
      </c>
      <c r="Z1953" s="45">
        <f>IF(V1953=0,1,
IF(OR(AND(COUNTIF(Table12[Normal and Leap Years],X1953),AA1953=3,Y1953=30),
AND(COUNTIF(Table9[MM Year],X1953),COUNTIF(Table13[Always 29-Day Months],AA1953),Y1953=30)),Y1953
-1,Y1953))</f>
        <v>1</v>
      </c>
      <c r="AA1953" s="45">
        <f>IFERROR(VALUE(W1953),VLOOKUP(W1953,MonthReplace[],2,0))</f>
        <v>0</v>
      </c>
      <c r="AB1953" s="45" t="e">
        <f>IF(COUNTIF(Table9[MM Year],X1953),VLOOKUP(AA1953,MonthSerial[],VLOOKUP(X1953,Table9[],3,0)+2,0),DATE(X1953,AA1953,0)-AC1953)</f>
        <v>#VALUE!</v>
      </c>
      <c r="AC1953" s="45" t="e">
        <f>IF(COUNTIF(Table9[MM Year],X1953),
VLOOKUP(X1953,Table9[],5,0),
DATE(X1953,1,0))</f>
        <v>#VALUE!</v>
      </c>
      <c r="AD1953" s="46" t="e">
        <f>IF(AA1953=0,DATE(YEAR(AC1953+1),7,16),
IF(V1953=0,IF(COUNTIF(Table9[MM Year],X1953),AC1953+AB1953+Z1953+15-DAY(AC1953+AB1953+Z1953+15)+16,AC1953+AB1953+Z1953-DAY(AC1953+AB1953+Z1953)+16),
IF(COUNTIF(Table9[MM Year],X1953),
IF(AC1953+AB1953+Z1953&lt;VLOOKUP(X1953,Table9[],7,0),AC1953
+AB1953+Z1953+VLOOKUP(X1953,Table9[],4,0),AC1953+AB1953+Z1953),AC1953
+AB1953+Z1953)))</f>
        <v>#VALUE!</v>
      </c>
      <c r="AE1953" s="42"/>
      <c r="AF1953" s="15" t="str">
        <f>IFERROR(IF(COUNTIF(Table9[MM Year],X1953),
IF(AD1953&lt;VLOOKUP(X1953,Table9[],7,0),AD1953
+VLOOKUP(X1953,Table9[],4,0),AD1953),AD1953
),"")</f>
        <v/>
      </c>
      <c r="AG1953" s="5"/>
      <c r="AH1953" s="5"/>
      <c r="AI1953" s="5"/>
      <c r="AJ1953" s="6"/>
      <c r="AK1953" s="6"/>
      <c r="AL1953" s="12" t="str">
        <f t="shared" si="307"/>
        <v/>
      </c>
      <c r="AM1953" s="5"/>
      <c r="AN1953" s="27" t="str">
        <f t="shared" si="308"/>
        <v/>
      </c>
      <c r="AO1953" s="5"/>
      <c r="AP1953" s="5"/>
      <c r="AQ1953" s="6"/>
      <c r="AR1953" s="12" t="str">
        <f t="shared" si="309"/>
        <v/>
      </c>
      <c r="AS1953" s="6"/>
      <c r="AT1953" s="5"/>
      <c r="AU1953" s="53"/>
      <c r="AV1953" s="53"/>
      <c r="AW1953" s="54"/>
      <c r="AX1953" s="15" t="str">
        <f t="shared" si="310"/>
        <v/>
      </c>
      <c r="AY1953" s="5"/>
      <c r="AZ1953" s="27" t="str">
        <f>IFERROR(VLOOKUP(AY1953,vlookup!A$2:I$331,2,FALSE),"")</f>
        <v/>
      </c>
      <c r="BA1953" s="27" t="str">
        <f>IFERROR(VLOOKUP(AY1953,vlookup!A$2:I$331,3,FALSE),"")</f>
        <v/>
      </c>
      <c r="BB1953" s="5"/>
      <c r="BC1953" s="27" t="str">
        <f>IFERROR(VLOOKUP(BB1953,vlookup!D$2:E$331,2,FALSE),"")</f>
        <v/>
      </c>
      <c r="BD1953" s="5"/>
      <c r="BE1953" s="27" t="str">
        <f t="shared" si="311"/>
        <v/>
      </c>
      <c r="BF1953" s="27" t="str">
        <f>IFERROR(VLOOKUP(BE1953,vlookup!G$2:I$331,2,FALSE),"")</f>
        <v/>
      </c>
      <c r="BG1953" s="27" t="str">
        <f>IFERROR(VLOOKUP(BE1953,vlookup!G$2:I$331,3,FALSE),"")</f>
        <v/>
      </c>
      <c r="BH1953" s="5"/>
      <c r="BI1953" s="6"/>
      <c r="BJ1953" s="6"/>
      <c r="BK1953" s="6"/>
      <c r="BL1953" s="6"/>
    </row>
    <row r="1954" spans="1:64">
      <c r="A1954" s="4"/>
      <c r="B1954" s="5"/>
      <c r="C1954" s="27" t="str">
        <f>IFERROR(VLOOKUP(B1954,vlookup!A$2:I$331,2,FALSE),"")</f>
        <v/>
      </c>
      <c r="D1954" s="27" t="str">
        <f>IFERROR(VLOOKUP(B1954,vlookup!A$2:I$331,3,FALSE),"")</f>
        <v/>
      </c>
      <c r="E1954" s="5"/>
      <c r="F1954" s="27" t="str">
        <f>IFERROR(VLOOKUP(E1954,vlookup!D$2:E$331,2,FALSE),"")</f>
        <v/>
      </c>
      <c r="G1954" s="5"/>
      <c r="H1954" s="27" t="str">
        <f t="shared" si="302"/>
        <v/>
      </c>
      <c r="I1954" s="27" t="str">
        <f>IFERROR(VLOOKUP(H1954,vlookup!G$2:I$331,2,FALSE),"")</f>
        <v/>
      </c>
      <c r="J1954" s="27" t="str">
        <f>IFERROR(VLOOKUP(H1954,vlookup!G$2:I$331,3,FALSE),"")</f>
        <v/>
      </c>
      <c r="K1954" s="5"/>
      <c r="L1954" s="6"/>
      <c r="M1954" s="6"/>
      <c r="N1954" s="6"/>
      <c r="O1954" s="6"/>
      <c r="P1954" s="6"/>
      <c r="Q1954" s="14" t="str">
        <f t="shared" si="303"/>
        <v/>
      </c>
      <c r="R1954" s="5"/>
      <c r="S1954" s="6"/>
      <c r="T1954" s="6"/>
      <c r="U1954" s="5"/>
      <c r="V1954" s="45">
        <f t="shared" si="304"/>
        <v>0</v>
      </c>
      <c r="W1954" s="45">
        <f t="shared" si="305"/>
        <v>0</v>
      </c>
      <c r="X1954" s="45" t="e">
        <f t="shared" si="306"/>
        <v>#VALUE!</v>
      </c>
      <c r="Y1954" s="45">
        <f>IFERROR(VALUE(V1954),VLOOKUP(V1954,DayReplace[],2,0))</f>
        <v>0</v>
      </c>
      <c r="Z1954" s="45">
        <f>IF(V1954=0,1,
IF(OR(AND(COUNTIF(Table12[Normal and Leap Years],X1954),AA1954=3,Y1954=30),
AND(COUNTIF(Table9[MM Year],X1954),COUNTIF(Table13[Always 29-Day Months],AA1954),Y1954=30)),Y1954
-1,Y1954))</f>
        <v>1</v>
      </c>
      <c r="AA1954" s="45">
        <f>IFERROR(VALUE(W1954),VLOOKUP(W1954,MonthReplace[],2,0))</f>
        <v>0</v>
      </c>
      <c r="AB1954" s="45" t="e">
        <f>IF(COUNTIF(Table9[MM Year],X1954),VLOOKUP(AA1954,MonthSerial[],VLOOKUP(X1954,Table9[],3,0)+2,0),DATE(X1954,AA1954,0)-AC1954)</f>
        <v>#VALUE!</v>
      </c>
      <c r="AC1954" s="45" t="e">
        <f>IF(COUNTIF(Table9[MM Year],X1954),
VLOOKUP(X1954,Table9[],5,0),
DATE(X1954,1,0))</f>
        <v>#VALUE!</v>
      </c>
      <c r="AD1954" s="46" t="e">
        <f>IF(AA1954=0,DATE(YEAR(AC1954+1),7,16),
IF(V1954=0,IF(COUNTIF(Table9[MM Year],X1954),AC1954+AB1954+Z1954+15-DAY(AC1954+AB1954+Z1954+15)+16,AC1954+AB1954+Z1954-DAY(AC1954+AB1954+Z1954)+16),
IF(COUNTIF(Table9[MM Year],X1954),
IF(AC1954+AB1954+Z1954&lt;VLOOKUP(X1954,Table9[],7,0),AC1954
+AB1954+Z1954+VLOOKUP(X1954,Table9[],4,0),AC1954+AB1954+Z1954),AC1954
+AB1954+Z1954)))</f>
        <v>#VALUE!</v>
      </c>
      <c r="AE1954" s="42"/>
      <c r="AF1954" s="15" t="str">
        <f>IFERROR(IF(COUNTIF(Table9[MM Year],X1954),
IF(AD1954&lt;VLOOKUP(X1954,Table9[],7,0),AD1954
+VLOOKUP(X1954,Table9[],4,0),AD1954),AD1954
),"")</f>
        <v/>
      </c>
      <c r="AG1954" s="5"/>
      <c r="AH1954" s="5"/>
      <c r="AI1954" s="5"/>
      <c r="AJ1954" s="6"/>
      <c r="AK1954" s="6"/>
      <c r="AL1954" s="12" t="str">
        <f t="shared" si="307"/>
        <v/>
      </c>
      <c r="AM1954" s="5"/>
      <c r="AN1954" s="27" t="str">
        <f t="shared" si="308"/>
        <v/>
      </c>
      <c r="AO1954" s="5"/>
      <c r="AP1954" s="5"/>
      <c r="AQ1954" s="6"/>
      <c r="AR1954" s="12" t="str">
        <f t="shared" si="309"/>
        <v/>
      </c>
      <c r="AS1954" s="6"/>
      <c r="AT1954" s="5"/>
      <c r="AU1954" s="53"/>
      <c r="AV1954" s="53"/>
      <c r="AW1954" s="54"/>
      <c r="AX1954" s="15" t="str">
        <f t="shared" si="310"/>
        <v/>
      </c>
      <c r="AY1954" s="5"/>
      <c r="AZ1954" s="27" t="str">
        <f>IFERROR(VLOOKUP(AY1954,vlookup!A$2:I$331,2,FALSE),"")</f>
        <v/>
      </c>
      <c r="BA1954" s="27" t="str">
        <f>IFERROR(VLOOKUP(AY1954,vlookup!A$2:I$331,3,FALSE),"")</f>
        <v/>
      </c>
      <c r="BB1954" s="5"/>
      <c r="BC1954" s="27" t="str">
        <f>IFERROR(VLOOKUP(BB1954,vlookup!D$2:E$331,2,FALSE),"")</f>
        <v/>
      </c>
      <c r="BD1954" s="5"/>
      <c r="BE1954" s="27" t="str">
        <f t="shared" si="311"/>
        <v/>
      </c>
      <c r="BF1954" s="27" t="str">
        <f>IFERROR(VLOOKUP(BE1954,vlookup!G$2:I$331,2,FALSE),"")</f>
        <v/>
      </c>
      <c r="BG1954" s="27" t="str">
        <f>IFERROR(VLOOKUP(BE1954,vlookup!G$2:I$331,3,FALSE),"")</f>
        <v/>
      </c>
      <c r="BH1954" s="5"/>
      <c r="BI1954" s="6"/>
      <c r="BJ1954" s="6"/>
      <c r="BK1954" s="6"/>
      <c r="BL1954" s="6"/>
    </row>
    <row r="1955" spans="1:64">
      <c r="A1955" s="4"/>
      <c r="B1955" s="5"/>
      <c r="C1955" s="27" t="str">
        <f>IFERROR(VLOOKUP(B1955,vlookup!A$2:I$331,2,FALSE),"")</f>
        <v/>
      </c>
      <c r="D1955" s="27" t="str">
        <f>IFERROR(VLOOKUP(B1955,vlookup!A$2:I$331,3,FALSE),"")</f>
        <v/>
      </c>
      <c r="E1955" s="5"/>
      <c r="F1955" s="27" t="str">
        <f>IFERROR(VLOOKUP(E1955,vlookup!D$2:E$331,2,FALSE),"")</f>
        <v/>
      </c>
      <c r="G1955" s="5"/>
      <c r="H1955" s="27" t="str">
        <f t="shared" si="302"/>
        <v/>
      </c>
      <c r="I1955" s="27" t="str">
        <f>IFERROR(VLOOKUP(H1955,vlookup!G$2:I$331,2,FALSE),"")</f>
        <v/>
      </c>
      <c r="J1955" s="27" t="str">
        <f>IFERROR(VLOOKUP(H1955,vlookup!G$2:I$331,3,FALSE),"")</f>
        <v/>
      </c>
      <c r="K1955" s="5"/>
      <c r="L1955" s="6"/>
      <c r="M1955" s="6"/>
      <c r="N1955" s="6"/>
      <c r="O1955" s="6"/>
      <c r="P1955" s="6"/>
      <c r="Q1955" s="14" t="str">
        <f t="shared" si="303"/>
        <v/>
      </c>
      <c r="R1955" s="5"/>
      <c r="S1955" s="6"/>
      <c r="T1955" s="6"/>
      <c r="U1955" s="5"/>
      <c r="V1955" s="45">
        <f t="shared" si="304"/>
        <v>0</v>
      </c>
      <c r="W1955" s="45">
        <f t="shared" si="305"/>
        <v>0</v>
      </c>
      <c r="X1955" s="45" t="e">
        <f t="shared" si="306"/>
        <v>#VALUE!</v>
      </c>
      <c r="Y1955" s="45">
        <f>IFERROR(VALUE(V1955),VLOOKUP(V1955,DayReplace[],2,0))</f>
        <v>0</v>
      </c>
      <c r="Z1955" s="45">
        <f>IF(V1955=0,1,
IF(OR(AND(COUNTIF(Table12[Normal and Leap Years],X1955),AA1955=3,Y1955=30),
AND(COUNTIF(Table9[MM Year],X1955),COUNTIF(Table13[Always 29-Day Months],AA1955),Y1955=30)),Y1955
-1,Y1955))</f>
        <v>1</v>
      </c>
      <c r="AA1955" s="45">
        <f>IFERROR(VALUE(W1955),VLOOKUP(W1955,MonthReplace[],2,0))</f>
        <v>0</v>
      </c>
      <c r="AB1955" s="45" t="e">
        <f>IF(COUNTIF(Table9[MM Year],X1955),VLOOKUP(AA1955,MonthSerial[],VLOOKUP(X1955,Table9[],3,0)+2,0),DATE(X1955,AA1955,0)-AC1955)</f>
        <v>#VALUE!</v>
      </c>
      <c r="AC1955" s="45" t="e">
        <f>IF(COUNTIF(Table9[MM Year],X1955),
VLOOKUP(X1955,Table9[],5,0),
DATE(X1955,1,0))</f>
        <v>#VALUE!</v>
      </c>
      <c r="AD1955" s="46" t="e">
        <f>IF(AA1955=0,DATE(YEAR(AC1955+1),7,16),
IF(V1955=0,IF(COUNTIF(Table9[MM Year],X1955),AC1955+AB1955+Z1955+15-DAY(AC1955+AB1955+Z1955+15)+16,AC1955+AB1955+Z1955-DAY(AC1955+AB1955+Z1955)+16),
IF(COUNTIF(Table9[MM Year],X1955),
IF(AC1955+AB1955+Z1955&lt;VLOOKUP(X1955,Table9[],7,0),AC1955
+AB1955+Z1955+VLOOKUP(X1955,Table9[],4,0),AC1955+AB1955+Z1955),AC1955
+AB1955+Z1955)))</f>
        <v>#VALUE!</v>
      </c>
      <c r="AE1955" s="42"/>
      <c r="AF1955" s="15" t="str">
        <f>IFERROR(IF(COUNTIF(Table9[MM Year],X1955),
IF(AD1955&lt;VLOOKUP(X1955,Table9[],7,0),AD1955
+VLOOKUP(X1955,Table9[],4,0),AD1955),AD1955
),"")</f>
        <v/>
      </c>
      <c r="AG1955" s="5"/>
      <c r="AH1955" s="5"/>
      <c r="AI1955" s="5"/>
      <c r="AJ1955" s="6"/>
      <c r="AK1955" s="6"/>
      <c r="AL1955" s="12" t="str">
        <f t="shared" si="307"/>
        <v/>
      </c>
      <c r="AM1955" s="5"/>
      <c r="AN1955" s="27" t="str">
        <f t="shared" si="308"/>
        <v/>
      </c>
      <c r="AO1955" s="5"/>
      <c r="AP1955" s="5"/>
      <c r="AQ1955" s="6"/>
      <c r="AR1955" s="12" t="str">
        <f t="shared" si="309"/>
        <v/>
      </c>
      <c r="AS1955" s="6"/>
      <c r="AT1955" s="5"/>
      <c r="AU1955" s="53"/>
      <c r="AV1955" s="53"/>
      <c r="AW1955" s="54"/>
      <c r="AX1955" s="15" t="str">
        <f t="shared" si="310"/>
        <v/>
      </c>
      <c r="AY1955" s="5"/>
      <c r="AZ1955" s="27" t="str">
        <f>IFERROR(VLOOKUP(AY1955,vlookup!A$2:I$331,2,FALSE),"")</f>
        <v/>
      </c>
      <c r="BA1955" s="27" t="str">
        <f>IFERROR(VLOOKUP(AY1955,vlookup!A$2:I$331,3,FALSE),"")</f>
        <v/>
      </c>
      <c r="BB1955" s="5"/>
      <c r="BC1955" s="27" t="str">
        <f>IFERROR(VLOOKUP(BB1955,vlookup!D$2:E$331,2,FALSE),"")</f>
        <v/>
      </c>
      <c r="BD1955" s="5"/>
      <c r="BE1955" s="27" t="str">
        <f t="shared" si="311"/>
        <v/>
      </c>
      <c r="BF1955" s="27" t="str">
        <f>IFERROR(VLOOKUP(BE1955,vlookup!G$2:I$331,2,FALSE),"")</f>
        <v/>
      </c>
      <c r="BG1955" s="27" t="str">
        <f>IFERROR(VLOOKUP(BE1955,vlookup!G$2:I$331,3,FALSE),"")</f>
        <v/>
      </c>
      <c r="BH1955" s="5"/>
      <c r="BI1955" s="6"/>
      <c r="BJ1955" s="6"/>
      <c r="BK1955" s="6"/>
      <c r="BL1955" s="6"/>
    </row>
    <row r="1956" spans="1:64">
      <c r="A1956" s="4"/>
      <c r="B1956" s="5"/>
      <c r="C1956" s="27" t="str">
        <f>IFERROR(VLOOKUP(B1956,vlookup!A$2:I$331,2,FALSE),"")</f>
        <v/>
      </c>
      <c r="D1956" s="27" t="str">
        <f>IFERROR(VLOOKUP(B1956,vlookup!A$2:I$331,3,FALSE),"")</f>
        <v/>
      </c>
      <c r="E1956" s="5"/>
      <c r="F1956" s="27" t="str">
        <f>IFERROR(VLOOKUP(E1956,vlookup!D$2:E$331,2,FALSE),"")</f>
        <v/>
      </c>
      <c r="G1956" s="5"/>
      <c r="H1956" s="27" t="str">
        <f t="shared" si="302"/>
        <v/>
      </c>
      <c r="I1956" s="27" t="str">
        <f>IFERROR(VLOOKUP(H1956,vlookup!G$2:I$331,2,FALSE),"")</f>
        <v/>
      </c>
      <c r="J1956" s="27" t="str">
        <f>IFERROR(VLOOKUP(H1956,vlookup!G$2:I$331,3,FALSE),"")</f>
        <v/>
      </c>
      <c r="K1956" s="5"/>
      <c r="L1956" s="6"/>
      <c r="M1956" s="6"/>
      <c r="N1956" s="6"/>
      <c r="O1956" s="6"/>
      <c r="P1956" s="6"/>
      <c r="Q1956" s="14" t="str">
        <f t="shared" si="303"/>
        <v/>
      </c>
      <c r="R1956" s="5"/>
      <c r="S1956" s="6"/>
      <c r="T1956" s="6"/>
      <c r="U1956" s="5"/>
      <c r="V1956" s="45">
        <f t="shared" si="304"/>
        <v>0</v>
      </c>
      <c r="W1956" s="45">
        <f t="shared" si="305"/>
        <v>0</v>
      </c>
      <c r="X1956" s="45" t="e">
        <f t="shared" si="306"/>
        <v>#VALUE!</v>
      </c>
      <c r="Y1956" s="45">
        <f>IFERROR(VALUE(V1956),VLOOKUP(V1956,DayReplace[],2,0))</f>
        <v>0</v>
      </c>
      <c r="Z1956" s="45">
        <f>IF(V1956=0,1,
IF(OR(AND(COUNTIF(Table12[Normal and Leap Years],X1956),AA1956=3,Y1956=30),
AND(COUNTIF(Table9[MM Year],X1956),COUNTIF(Table13[Always 29-Day Months],AA1956),Y1956=30)),Y1956
-1,Y1956))</f>
        <v>1</v>
      </c>
      <c r="AA1956" s="45">
        <f>IFERROR(VALUE(W1956),VLOOKUP(W1956,MonthReplace[],2,0))</f>
        <v>0</v>
      </c>
      <c r="AB1956" s="45" t="e">
        <f>IF(COUNTIF(Table9[MM Year],X1956),VLOOKUP(AA1956,MonthSerial[],VLOOKUP(X1956,Table9[],3,0)+2,0),DATE(X1956,AA1956,0)-AC1956)</f>
        <v>#VALUE!</v>
      </c>
      <c r="AC1956" s="45" t="e">
        <f>IF(COUNTIF(Table9[MM Year],X1956),
VLOOKUP(X1956,Table9[],5,0),
DATE(X1956,1,0))</f>
        <v>#VALUE!</v>
      </c>
      <c r="AD1956" s="46" t="e">
        <f>IF(AA1956=0,DATE(YEAR(AC1956+1),7,16),
IF(V1956=0,IF(COUNTIF(Table9[MM Year],X1956),AC1956+AB1956+Z1956+15-DAY(AC1956+AB1956+Z1956+15)+16,AC1956+AB1956+Z1956-DAY(AC1956+AB1956+Z1956)+16),
IF(COUNTIF(Table9[MM Year],X1956),
IF(AC1956+AB1956+Z1956&lt;VLOOKUP(X1956,Table9[],7,0),AC1956
+AB1956+Z1956+VLOOKUP(X1956,Table9[],4,0),AC1956+AB1956+Z1956),AC1956
+AB1956+Z1956)))</f>
        <v>#VALUE!</v>
      </c>
      <c r="AE1956" s="42"/>
      <c r="AF1956" s="15" t="str">
        <f>IFERROR(IF(COUNTIF(Table9[MM Year],X1956),
IF(AD1956&lt;VLOOKUP(X1956,Table9[],7,0),AD1956
+VLOOKUP(X1956,Table9[],4,0),AD1956),AD1956
),"")</f>
        <v/>
      </c>
      <c r="AG1956" s="5"/>
      <c r="AH1956" s="5"/>
      <c r="AI1956" s="5"/>
      <c r="AJ1956" s="6"/>
      <c r="AK1956" s="6"/>
      <c r="AL1956" s="12" t="str">
        <f t="shared" si="307"/>
        <v/>
      </c>
      <c r="AM1956" s="5"/>
      <c r="AN1956" s="27" t="str">
        <f t="shared" si="308"/>
        <v/>
      </c>
      <c r="AO1956" s="5"/>
      <c r="AP1956" s="5"/>
      <c r="AQ1956" s="6"/>
      <c r="AR1956" s="12" t="str">
        <f t="shared" si="309"/>
        <v/>
      </c>
      <c r="AS1956" s="6"/>
      <c r="AT1956" s="5"/>
      <c r="AU1956" s="53"/>
      <c r="AV1956" s="53"/>
      <c r="AW1956" s="54"/>
      <c r="AX1956" s="15" t="str">
        <f t="shared" si="310"/>
        <v/>
      </c>
      <c r="AY1956" s="5"/>
      <c r="AZ1956" s="27" t="str">
        <f>IFERROR(VLOOKUP(AY1956,vlookup!A$2:I$331,2,FALSE),"")</f>
        <v/>
      </c>
      <c r="BA1956" s="27" t="str">
        <f>IFERROR(VLOOKUP(AY1956,vlookup!A$2:I$331,3,FALSE),"")</f>
        <v/>
      </c>
      <c r="BB1956" s="5"/>
      <c r="BC1956" s="27" t="str">
        <f>IFERROR(VLOOKUP(BB1956,vlookup!D$2:E$331,2,FALSE),"")</f>
        <v/>
      </c>
      <c r="BD1956" s="5"/>
      <c r="BE1956" s="27" t="str">
        <f t="shared" si="311"/>
        <v/>
      </c>
      <c r="BF1956" s="27" t="str">
        <f>IFERROR(VLOOKUP(BE1956,vlookup!G$2:I$331,2,FALSE),"")</f>
        <v/>
      </c>
      <c r="BG1956" s="27" t="str">
        <f>IFERROR(VLOOKUP(BE1956,vlookup!G$2:I$331,3,FALSE),"")</f>
        <v/>
      </c>
      <c r="BH1956" s="5"/>
      <c r="BI1956" s="6"/>
      <c r="BJ1956" s="6"/>
      <c r="BK1956" s="6"/>
      <c r="BL1956" s="6"/>
    </row>
    <row r="1957" spans="1:64">
      <c r="A1957" s="4"/>
      <c r="B1957" s="5"/>
      <c r="C1957" s="27" t="str">
        <f>IFERROR(VLOOKUP(B1957,vlookup!A$2:I$331,2,FALSE),"")</f>
        <v/>
      </c>
      <c r="D1957" s="27" t="str">
        <f>IFERROR(VLOOKUP(B1957,vlookup!A$2:I$331,3,FALSE),"")</f>
        <v/>
      </c>
      <c r="E1957" s="5"/>
      <c r="F1957" s="27" t="str">
        <f>IFERROR(VLOOKUP(E1957,vlookup!D$2:E$331,2,FALSE),"")</f>
        <v/>
      </c>
      <c r="G1957" s="5"/>
      <c r="H1957" s="27" t="str">
        <f t="shared" si="302"/>
        <v/>
      </c>
      <c r="I1957" s="27" t="str">
        <f>IFERROR(VLOOKUP(H1957,vlookup!G$2:I$331,2,FALSE),"")</f>
        <v/>
      </c>
      <c r="J1957" s="27" t="str">
        <f>IFERROR(VLOOKUP(H1957,vlookup!G$2:I$331,3,FALSE),"")</f>
        <v/>
      </c>
      <c r="K1957" s="5"/>
      <c r="L1957" s="6"/>
      <c r="M1957" s="6"/>
      <c r="N1957" s="6"/>
      <c r="O1957" s="6"/>
      <c r="P1957" s="6"/>
      <c r="Q1957" s="14" t="str">
        <f t="shared" si="303"/>
        <v/>
      </c>
      <c r="R1957" s="5"/>
      <c r="S1957" s="6"/>
      <c r="T1957" s="6"/>
      <c r="U1957" s="5"/>
      <c r="V1957" s="45">
        <f t="shared" si="304"/>
        <v>0</v>
      </c>
      <c r="W1957" s="45">
        <f t="shared" si="305"/>
        <v>0</v>
      </c>
      <c r="X1957" s="45" t="e">
        <f t="shared" si="306"/>
        <v>#VALUE!</v>
      </c>
      <c r="Y1957" s="45">
        <f>IFERROR(VALUE(V1957),VLOOKUP(V1957,DayReplace[],2,0))</f>
        <v>0</v>
      </c>
      <c r="Z1957" s="45">
        <f>IF(V1957=0,1,
IF(OR(AND(COUNTIF(Table12[Normal and Leap Years],X1957),AA1957=3,Y1957=30),
AND(COUNTIF(Table9[MM Year],X1957),COUNTIF(Table13[Always 29-Day Months],AA1957),Y1957=30)),Y1957
-1,Y1957))</f>
        <v>1</v>
      </c>
      <c r="AA1957" s="45">
        <f>IFERROR(VALUE(W1957),VLOOKUP(W1957,MonthReplace[],2,0))</f>
        <v>0</v>
      </c>
      <c r="AB1957" s="45" t="e">
        <f>IF(COUNTIF(Table9[MM Year],X1957),VLOOKUP(AA1957,MonthSerial[],VLOOKUP(X1957,Table9[],3,0)+2,0),DATE(X1957,AA1957,0)-AC1957)</f>
        <v>#VALUE!</v>
      </c>
      <c r="AC1957" s="45" t="e">
        <f>IF(COUNTIF(Table9[MM Year],X1957),
VLOOKUP(X1957,Table9[],5,0),
DATE(X1957,1,0))</f>
        <v>#VALUE!</v>
      </c>
      <c r="AD1957" s="46" t="e">
        <f>IF(AA1957=0,DATE(YEAR(AC1957+1),7,16),
IF(V1957=0,IF(COUNTIF(Table9[MM Year],X1957),AC1957+AB1957+Z1957+15-DAY(AC1957+AB1957+Z1957+15)+16,AC1957+AB1957+Z1957-DAY(AC1957+AB1957+Z1957)+16),
IF(COUNTIF(Table9[MM Year],X1957),
IF(AC1957+AB1957+Z1957&lt;VLOOKUP(X1957,Table9[],7,0),AC1957
+AB1957+Z1957+VLOOKUP(X1957,Table9[],4,0),AC1957+AB1957+Z1957),AC1957
+AB1957+Z1957)))</f>
        <v>#VALUE!</v>
      </c>
      <c r="AE1957" s="42"/>
      <c r="AF1957" s="15" t="str">
        <f>IFERROR(IF(COUNTIF(Table9[MM Year],X1957),
IF(AD1957&lt;VLOOKUP(X1957,Table9[],7,0),AD1957
+VLOOKUP(X1957,Table9[],4,0),AD1957),AD1957
),"")</f>
        <v/>
      </c>
      <c r="AG1957" s="5"/>
      <c r="AH1957" s="5"/>
      <c r="AI1957" s="5"/>
      <c r="AJ1957" s="6"/>
      <c r="AK1957" s="6"/>
      <c r="AL1957" s="12" t="str">
        <f t="shared" si="307"/>
        <v/>
      </c>
      <c r="AM1957" s="5"/>
      <c r="AN1957" s="27" t="str">
        <f t="shared" si="308"/>
        <v/>
      </c>
      <c r="AO1957" s="5"/>
      <c r="AP1957" s="5"/>
      <c r="AQ1957" s="6"/>
      <c r="AR1957" s="12" t="str">
        <f t="shared" si="309"/>
        <v/>
      </c>
      <c r="AS1957" s="6"/>
      <c r="AT1957" s="5"/>
      <c r="AU1957" s="53"/>
      <c r="AV1957" s="53"/>
      <c r="AW1957" s="54"/>
      <c r="AX1957" s="15" t="str">
        <f t="shared" si="310"/>
        <v/>
      </c>
      <c r="AY1957" s="5"/>
      <c r="AZ1957" s="27" t="str">
        <f>IFERROR(VLOOKUP(AY1957,vlookup!A$2:I$331,2,FALSE),"")</f>
        <v/>
      </c>
      <c r="BA1957" s="27" t="str">
        <f>IFERROR(VLOOKUP(AY1957,vlookup!A$2:I$331,3,FALSE),"")</f>
        <v/>
      </c>
      <c r="BB1957" s="5"/>
      <c r="BC1957" s="27" t="str">
        <f>IFERROR(VLOOKUP(BB1957,vlookup!D$2:E$331,2,FALSE),"")</f>
        <v/>
      </c>
      <c r="BD1957" s="5"/>
      <c r="BE1957" s="27" t="str">
        <f t="shared" si="311"/>
        <v/>
      </c>
      <c r="BF1957" s="27" t="str">
        <f>IFERROR(VLOOKUP(BE1957,vlookup!G$2:I$331,2,FALSE),"")</f>
        <v/>
      </c>
      <c r="BG1957" s="27" t="str">
        <f>IFERROR(VLOOKUP(BE1957,vlookup!G$2:I$331,3,FALSE),"")</f>
        <v/>
      </c>
      <c r="BH1957" s="5"/>
      <c r="BI1957" s="6"/>
      <c r="BJ1957" s="6"/>
      <c r="BK1957" s="6"/>
      <c r="BL1957" s="6"/>
    </row>
    <row r="1958" spans="1:64">
      <c r="A1958" s="4"/>
      <c r="B1958" s="5"/>
      <c r="C1958" s="27" t="str">
        <f>IFERROR(VLOOKUP(B1958,vlookup!A$2:I$331,2,FALSE),"")</f>
        <v/>
      </c>
      <c r="D1958" s="27" t="str">
        <f>IFERROR(VLOOKUP(B1958,vlookup!A$2:I$331,3,FALSE),"")</f>
        <v/>
      </c>
      <c r="E1958" s="5"/>
      <c r="F1958" s="27" t="str">
        <f>IFERROR(VLOOKUP(E1958,vlookup!D$2:E$331,2,FALSE),"")</f>
        <v/>
      </c>
      <c r="G1958" s="5"/>
      <c r="H1958" s="27" t="str">
        <f t="shared" si="302"/>
        <v/>
      </c>
      <c r="I1958" s="27" t="str">
        <f>IFERROR(VLOOKUP(H1958,vlookup!G$2:I$331,2,FALSE),"")</f>
        <v/>
      </c>
      <c r="J1958" s="27" t="str">
        <f>IFERROR(VLOOKUP(H1958,vlookup!G$2:I$331,3,FALSE),"")</f>
        <v/>
      </c>
      <c r="K1958" s="5"/>
      <c r="L1958" s="6"/>
      <c r="M1958" s="6"/>
      <c r="N1958" s="6"/>
      <c r="O1958" s="6"/>
      <c r="P1958" s="6"/>
      <c r="Q1958" s="14" t="str">
        <f t="shared" si="303"/>
        <v/>
      </c>
      <c r="R1958" s="5"/>
      <c r="S1958" s="6"/>
      <c r="T1958" s="6"/>
      <c r="U1958" s="5"/>
      <c r="V1958" s="45">
        <f t="shared" si="304"/>
        <v>0</v>
      </c>
      <c r="W1958" s="45">
        <f t="shared" si="305"/>
        <v>0</v>
      </c>
      <c r="X1958" s="45" t="e">
        <f t="shared" si="306"/>
        <v>#VALUE!</v>
      </c>
      <c r="Y1958" s="45">
        <f>IFERROR(VALUE(V1958),VLOOKUP(V1958,DayReplace[],2,0))</f>
        <v>0</v>
      </c>
      <c r="Z1958" s="45">
        <f>IF(V1958=0,1,
IF(OR(AND(COUNTIF(Table12[Normal and Leap Years],X1958),AA1958=3,Y1958=30),
AND(COUNTIF(Table9[MM Year],X1958),COUNTIF(Table13[Always 29-Day Months],AA1958),Y1958=30)),Y1958
-1,Y1958))</f>
        <v>1</v>
      </c>
      <c r="AA1958" s="45">
        <f>IFERROR(VALUE(W1958),VLOOKUP(W1958,MonthReplace[],2,0))</f>
        <v>0</v>
      </c>
      <c r="AB1958" s="45" t="e">
        <f>IF(COUNTIF(Table9[MM Year],X1958),VLOOKUP(AA1958,MonthSerial[],VLOOKUP(X1958,Table9[],3,0)+2,0),DATE(X1958,AA1958,0)-AC1958)</f>
        <v>#VALUE!</v>
      </c>
      <c r="AC1958" s="45" t="e">
        <f>IF(COUNTIF(Table9[MM Year],X1958),
VLOOKUP(X1958,Table9[],5,0),
DATE(X1958,1,0))</f>
        <v>#VALUE!</v>
      </c>
      <c r="AD1958" s="46" t="e">
        <f>IF(AA1958=0,DATE(YEAR(AC1958+1),7,16),
IF(V1958=0,IF(COUNTIF(Table9[MM Year],X1958),AC1958+AB1958+Z1958+15-DAY(AC1958+AB1958+Z1958+15)+16,AC1958+AB1958+Z1958-DAY(AC1958+AB1958+Z1958)+16),
IF(COUNTIF(Table9[MM Year],X1958),
IF(AC1958+AB1958+Z1958&lt;VLOOKUP(X1958,Table9[],7,0),AC1958
+AB1958+Z1958+VLOOKUP(X1958,Table9[],4,0),AC1958+AB1958+Z1958),AC1958
+AB1958+Z1958)))</f>
        <v>#VALUE!</v>
      </c>
      <c r="AE1958" s="42"/>
      <c r="AF1958" s="15" t="str">
        <f>IFERROR(IF(COUNTIF(Table9[MM Year],X1958),
IF(AD1958&lt;VLOOKUP(X1958,Table9[],7,0),AD1958
+VLOOKUP(X1958,Table9[],4,0),AD1958),AD1958
),"")</f>
        <v/>
      </c>
      <c r="AG1958" s="5"/>
      <c r="AH1958" s="5"/>
      <c r="AI1958" s="5"/>
      <c r="AJ1958" s="6"/>
      <c r="AK1958" s="6"/>
      <c r="AL1958" s="12" t="str">
        <f t="shared" si="307"/>
        <v/>
      </c>
      <c r="AM1958" s="5"/>
      <c r="AN1958" s="27" t="str">
        <f t="shared" si="308"/>
        <v/>
      </c>
      <c r="AO1958" s="5"/>
      <c r="AP1958" s="5"/>
      <c r="AQ1958" s="6"/>
      <c r="AR1958" s="12" t="str">
        <f t="shared" si="309"/>
        <v/>
      </c>
      <c r="AS1958" s="6"/>
      <c r="AT1958" s="5"/>
      <c r="AU1958" s="53"/>
      <c r="AV1958" s="53"/>
      <c r="AW1958" s="54"/>
      <c r="AX1958" s="15" t="str">
        <f t="shared" si="310"/>
        <v/>
      </c>
      <c r="AY1958" s="5"/>
      <c r="AZ1958" s="27" t="str">
        <f>IFERROR(VLOOKUP(AY1958,vlookup!A$2:I$331,2,FALSE),"")</f>
        <v/>
      </c>
      <c r="BA1958" s="27" t="str">
        <f>IFERROR(VLOOKUP(AY1958,vlookup!A$2:I$331,3,FALSE),"")</f>
        <v/>
      </c>
      <c r="BB1958" s="5"/>
      <c r="BC1958" s="27" t="str">
        <f>IFERROR(VLOOKUP(BB1958,vlookup!D$2:E$331,2,FALSE),"")</f>
        <v/>
      </c>
      <c r="BD1958" s="5"/>
      <c r="BE1958" s="27" t="str">
        <f t="shared" si="311"/>
        <v/>
      </c>
      <c r="BF1958" s="27" t="str">
        <f>IFERROR(VLOOKUP(BE1958,vlookup!G$2:I$331,2,FALSE),"")</f>
        <v/>
      </c>
      <c r="BG1958" s="27" t="str">
        <f>IFERROR(VLOOKUP(BE1958,vlookup!G$2:I$331,3,FALSE),"")</f>
        <v/>
      </c>
      <c r="BH1958" s="5"/>
      <c r="BI1958" s="6"/>
      <c r="BJ1958" s="6"/>
      <c r="BK1958" s="6"/>
      <c r="BL1958" s="6"/>
    </row>
    <row r="1959" spans="1:64">
      <c r="A1959" s="4"/>
      <c r="B1959" s="5"/>
      <c r="C1959" s="27" t="str">
        <f>IFERROR(VLOOKUP(B1959,vlookup!A$2:I$331,2,FALSE),"")</f>
        <v/>
      </c>
      <c r="D1959" s="27" t="str">
        <f>IFERROR(VLOOKUP(B1959,vlookup!A$2:I$331,3,FALSE),"")</f>
        <v/>
      </c>
      <c r="E1959" s="5"/>
      <c r="F1959" s="27" t="str">
        <f>IFERROR(VLOOKUP(E1959,vlookup!D$2:E$331,2,FALSE),"")</f>
        <v/>
      </c>
      <c r="G1959" s="5"/>
      <c r="H1959" s="27" t="str">
        <f t="shared" si="302"/>
        <v/>
      </c>
      <c r="I1959" s="27" t="str">
        <f>IFERROR(VLOOKUP(H1959,vlookup!G$2:I$331,2,FALSE),"")</f>
        <v/>
      </c>
      <c r="J1959" s="27" t="str">
        <f>IFERROR(VLOOKUP(H1959,vlookup!G$2:I$331,3,FALSE),"")</f>
        <v/>
      </c>
      <c r="K1959" s="5"/>
      <c r="L1959" s="6"/>
      <c r="M1959" s="6"/>
      <c r="N1959" s="6"/>
      <c r="O1959" s="6"/>
      <c r="P1959" s="6"/>
      <c r="Q1959" s="14" t="str">
        <f t="shared" si="303"/>
        <v/>
      </c>
      <c r="R1959" s="5"/>
      <c r="S1959" s="6"/>
      <c r="T1959" s="6"/>
      <c r="U1959" s="5"/>
      <c r="V1959" s="45">
        <f t="shared" si="304"/>
        <v>0</v>
      </c>
      <c r="W1959" s="45">
        <f t="shared" si="305"/>
        <v>0</v>
      </c>
      <c r="X1959" s="45" t="e">
        <f t="shared" si="306"/>
        <v>#VALUE!</v>
      </c>
      <c r="Y1959" s="45">
        <f>IFERROR(VALUE(V1959),VLOOKUP(V1959,DayReplace[],2,0))</f>
        <v>0</v>
      </c>
      <c r="Z1959" s="45">
        <f>IF(V1959=0,1,
IF(OR(AND(COUNTIF(Table12[Normal and Leap Years],X1959),AA1959=3,Y1959=30),
AND(COUNTIF(Table9[MM Year],X1959),COUNTIF(Table13[Always 29-Day Months],AA1959),Y1959=30)),Y1959
-1,Y1959))</f>
        <v>1</v>
      </c>
      <c r="AA1959" s="45">
        <f>IFERROR(VALUE(W1959),VLOOKUP(W1959,MonthReplace[],2,0))</f>
        <v>0</v>
      </c>
      <c r="AB1959" s="45" t="e">
        <f>IF(COUNTIF(Table9[MM Year],X1959),VLOOKUP(AA1959,MonthSerial[],VLOOKUP(X1959,Table9[],3,0)+2,0),DATE(X1959,AA1959,0)-AC1959)</f>
        <v>#VALUE!</v>
      </c>
      <c r="AC1959" s="45" t="e">
        <f>IF(COUNTIF(Table9[MM Year],X1959),
VLOOKUP(X1959,Table9[],5,0),
DATE(X1959,1,0))</f>
        <v>#VALUE!</v>
      </c>
      <c r="AD1959" s="46" t="e">
        <f>IF(AA1959=0,DATE(YEAR(AC1959+1),7,16),
IF(V1959=0,IF(COUNTIF(Table9[MM Year],X1959),AC1959+AB1959+Z1959+15-DAY(AC1959+AB1959+Z1959+15)+16,AC1959+AB1959+Z1959-DAY(AC1959+AB1959+Z1959)+16),
IF(COUNTIF(Table9[MM Year],X1959),
IF(AC1959+AB1959+Z1959&lt;VLOOKUP(X1959,Table9[],7,0),AC1959
+AB1959+Z1959+VLOOKUP(X1959,Table9[],4,0),AC1959+AB1959+Z1959),AC1959
+AB1959+Z1959)))</f>
        <v>#VALUE!</v>
      </c>
      <c r="AE1959" s="42"/>
      <c r="AF1959" s="15" t="str">
        <f>IFERROR(IF(COUNTIF(Table9[MM Year],X1959),
IF(AD1959&lt;VLOOKUP(X1959,Table9[],7,0),AD1959
+VLOOKUP(X1959,Table9[],4,0),AD1959),AD1959
),"")</f>
        <v/>
      </c>
      <c r="AG1959" s="5"/>
      <c r="AH1959" s="5"/>
      <c r="AI1959" s="5"/>
      <c r="AJ1959" s="6"/>
      <c r="AK1959" s="6"/>
      <c r="AL1959" s="12" t="str">
        <f t="shared" si="307"/>
        <v/>
      </c>
      <c r="AM1959" s="5"/>
      <c r="AN1959" s="27" t="str">
        <f t="shared" si="308"/>
        <v/>
      </c>
      <c r="AO1959" s="5"/>
      <c r="AP1959" s="5"/>
      <c r="AQ1959" s="6"/>
      <c r="AR1959" s="12" t="str">
        <f t="shared" si="309"/>
        <v/>
      </c>
      <c r="AS1959" s="6"/>
      <c r="AT1959" s="5"/>
      <c r="AU1959" s="53"/>
      <c r="AV1959" s="53"/>
      <c r="AW1959" s="54"/>
      <c r="AX1959" s="15" t="str">
        <f t="shared" si="310"/>
        <v/>
      </c>
      <c r="AY1959" s="5"/>
      <c r="AZ1959" s="27" t="str">
        <f>IFERROR(VLOOKUP(AY1959,vlookup!A$2:I$331,2,FALSE),"")</f>
        <v/>
      </c>
      <c r="BA1959" s="27" t="str">
        <f>IFERROR(VLOOKUP(AY1959,vlookup!A$2:I$331,3,FALSE),"")</f>
        <v/>
      </c>
      <c r="BB1959" s="5"/>
      <c r="BC1959" s="27" t="str">
        <f>IFERROR(VLOOKUP(BB1959,vlookup!D$2:E$331,2,FALSE),"")</f>
        <v/>
      </c>
      <c r="BD1959" s="5"/>
      <c r="BE1959" s="27" t="str">
        <f t="shared" si="311"/>
        <v/>
      </c>
      <c r="BF1959" s="27" t="str">
        <f>IFERROR(VLOOKUP(BE1959,vlookup!G$2:I$331,2,FALSE),"")</f>
        <v/>
      </c>
      <c r="BG1959" s="27" t="str">
        <f>IFERROR(VLOOKUP(BE1959,vlookup!G$2:I$331,3,FALSE),"")</f>
        <v/>
      </c>
      <c r="BH1959" s="5"/>
      <c r="BI1959" s="6"/>
      <c r="BJ1959" s="6"/>
      <c r="BK1959" s="6"/>
      <c r="BL1959" s="6"/>
    </row>
    <row r="1960" spans="1:64">
      <c r="A1960" s="4"/>
      <c r="B1960" s="5"/>
      <c r="C1960" s="27" t="str">
        <f>IFERROR(VLOOKUP(B1960,vlookup!A$2:I$331,2,FALSE),"")</f>
        <v/>
      </c>
      <c r="D1960" s="27" t="str">
        <f>IFERROR(VLOOKUP(B1960,vlookup!A$2:I$331,3,FALSE),"")</f>
        <v/>
      </c>
      <c r="E1960" s="5"/>
      <c r="F1960" s="27" t="str">
        <f>IFERROR(VLOOKUP(E1960,vlookup!D$2:E$331,2,FALSE),"")</f>
        <v/>
      </c>
      <c r="G1960" s="5"/>
      <c r="H1960" s="27" t="str">
        <f t="shared" si="302"/>
        <v/>
      </c>
      <c r="I1960" s="27" t="str">
        <f>IFERROR(VLOOKUP(H1960,vlookup!G$2:I$331,2,FALSE),"")</f>
        <v/>
      </c>
      <c r="J1960" s="27" t="str">
        <f>IFERROR(VLOOKUP(H1960,vlookup!G$2:I$331,3,FALSE),"")</f>
        <v/>
      </c>
      <c r="K1960" s="5"/>
      <c r="L1960" s="6"/>
      <c r="M1960" s="6"/>
      <c r="N1960" s="6"/>
      <c r="O1960" s="6"/>
      <c r="P1960" s="6"/>
      <c r="Q1960" s="14" t="str">
        <f t="shared" si="303"/>
        <v/>
      </c>
      <c r="R1960" s="5"/>
      <c r="S1960" s="6"/>
      <c r="T1960" s="6"/>
      <c r="U1960" s="5"/>
      <c r="V1960" s="45">
        <f t="shared" si="304"/>
        <v>0</v>
      </c>
      <c r="W1960" s="45">
        <f t="shared" si="305"/>
        <v>0</v>
      </c>
      <c r="X1960" s="45" t="e">
        <f t="shared" si="306"/>
        <v>#VALUE!</v>
      </c>
      <c r="Y1960" s="45">
        <f>IFERROR(VALUE(V1960),VLOOKUP(V1960,DayReplace[],2,0))</f>
        <v>0</v>
      </c>
      <c r="Z1960" s="45">
        <f>IF(V1960=0,1,
IF(OR(AND(COUNTIF(Table12[Normal and Leap Years],X1960),AA1960=3,Y1960=30),
AND(COUNTIF(Table9[MM Year],X1960),COUNTIF(Table13[Always 29-Day Months],AA1960),Y1960=30)),Y1960
-1,Y1960))</f>
        <v>1</v>
      </c>
      <c r="AA1960" s="45">
        <f>IFERROR(VALUE(W1960),VLOOKUP(W1960,MonthReplace[],2,0))</f>
        <v>0</v>
      </c>
      <c r="AB1960" s="45" t="e">
        <f>IF(COUNTIF(Table9[MM Year],X1960),VLOOKUP(AA1960,MonthSerial[],VLOOKUP(X1960,Table9[],3,0)+2,0),DATE(X1960,AA1960,0)-AC1960)</f>
        <v>#VALUE!</v>
      </c>
      <c r="AC1960" s="45" t="e">
        <f>IF(COUNTIF(Table9[MM Year],X1960),
VLOOKUP(X1960,Table9[],5,0),
DATE(X1960,1,0))</f>
        <v>#VALUE!</v>
      </c>
      <c r="AD1960" s="46" t="e">
        <f>IF(AA1960=0,DATE(YEAR(AC1960+1),7,16),
IF(V1960=0,IF(COUNTIF(Table9[MM Year],X1960),AC1960+AB1960+Z1960+15-DAY(AC1960+AB1960+Z1960+15)+16,AC1960+AB1960+Z1960-DAY(AC1960+AB1960+Z1960)+16),
IF(COUNTIF(Table9[MM Year],X1960),
IF(AC1960+AB1960+Z1960&lt;VLOOKUP(X1960,Table9[],7,0),AC1960
+AB1960+Z1960+VLOOKUP(X1960,Table9[],4,0),AC1960+AB1960+Z1960),AC1960
+AB1960+Z1960)))</f>
        <v>#VALUE!</v>
      </c>
      <c r="AE1960" s="42"/>
      <c r="AF1960" s="15" t="str">
        <f>IFERROR(IF(COUNTIF(Table9[MM Year],X1960),
IF(AD1960&lt;VLOOKUP(X1960,Table9[],7,0),AD1960
+VLOOKUP(X1960,Table9[],4,0),AD1960),AD1960
),"")</f>
        <v/>
      </c>
      <c r="AG1960" s="5"/>
      <c r="AH1960" s="5"/>
      <c r="AI1960" s="5"/>
      <c r="AJ1960" s="6"/>
      <c r="AK1960" s="6"/>
      <c r="AL1960" s="12" t="str">
        <f t="shared" si="307"/>
        <v/>
      </c>
      <c r="AM1960" s="5"/>
      <c r="AN1960" s="27" t="str">
        <f t="shared" si="308"/>
        <v/>
      </c>
      <c r="AO1960" s="5"/>
      <c r="AP1960" s="5"/>
      <c r="AQ1960" s="6"/>
      <c r="AR1960" s="12" t="str">
        <f t="shared" si="309"/>
        <v/>
      </c>
      <c r="AS1960" s="6"/>
      <c r="AT1960" s="5"/>
      <c r="AU1960" s="53"/>
      <c r="AV1960" s="53"/>
      <c r="AW1960" s="54"/>
      <c r="AX1960" s="15" t="str">
        <f t="shared" si="310"/>
        <v/>
      </c>
      <c r="AY1960" s="5"/>
      <c r="AZ1960" s="27" t="str">
        <f>IFERROR(VLOOKUP(AY1960,vlookup!A$2:I$331,2,FALSE),"")</f>
        <v/>
      </c>
      <c r="BA1960" s="27" t="str">
        <f>IFERROR(VLOOKUP(AY1960,vlookup!A$2:I$331,3,FALSE),"")</f>
        <v/>
      </c>
      <c r="BB1960" s="5"/>
      <c r="BC1960" s="27" t="str">
        <f>IFERROR(VLOOKUP(BB1960,vlookup!D$2:E$331,2,FALSE),"")</f>
        <v/>
      </c>
      <c r="BD1960" s="5"/>
      <c r="BE1960" s="27" t="str">
        <f t="shared" si="311"/>
        <v/>
      </c>
      <c r="BF1960" s="27" t="str">
        <f>IFERROR(VLOOKUP(BE1960,vlookup!G$2:I$331,2,FALSE),"")</f>
        <v/>
      </c>
      <c r="BG1960" s="27" t="str">
        <f>IFERROR(VLOOKUP(BE1960,vlookup!G$2:I$331,3,FALSE),"")</f>
        <v/>
      </c>
      <c r="BH1960" s="5"/>
      <c r="BI1960" s="6"/>
      <c r="BJ1960" s="6"/>
      <c r="BK1960" s="6"/>
      <c r="BL1960" s="6"/>
    </row>
    <row r="1961" spans="1:64">
      <c r="A1961" s="4"/>
      <c r="B1961" s="5"/>
      <c r="C1961" s="27" t="str">
        <f>IFERROR(VLOOKUP(B1961,vlookup!A$2:I$331,2,FALSE),"")</f>
        <v/>
      </c>
      <c r="D1961" s="27" t="str">
        <f>IFERROR(VLOOKUP(B1961,vlookup!A$2:I$331,3,FALSE),"")</f>
        <v/>
      </c>
      <c r="E1961" s="5"/>
      <c r="F1961" s="27" t="str">
        <f>IFERROR(VLOOKUP(E1961,vlookup!D$2:E$331,2,FALSE),"")</f>
        <v/>
      </c>
      <c r="G1961" s="5"/>
      <c r="H1961" s="27" t="str">
        <f t="shared" si="302"/>
        <v/>
      </c>
      <c r="I1961" s="27" t="str">
        <f>IFERROR(VLOOKUP(H1961,vlookup!G$2:I$331,2,FALSE),"")</f>
        <v/>
      </c>
      <c r="J1961" s="27" t="str">
        <f>IFERROR(VLOOKUP(H1961,vlookup!G$2:I$331,3,FALSE),"")</f>
        <v/>
      </c>
      <c r="K1961" s="5"/>
      <c r="L1961" s="6"/>
      <c r="M1961" s="6"/>
      <c r="N1961" s="6"/>
      <c r="O1961" s="6"/>
      <c r="P1961" s="6"/>
      <c r="Q1961" s="14" t="str">
        <f t="shared" si="303"/>
        <v/>
      </c>
      <c r="R1961" s="5"/>
      <c r="S1961" s="6"/>
      <c r="T1961" s="6"/>
      <c r="U1961" s="5"/>
      <c r="V1961" s="45">
        <f t="shared" si="304"/>
        <v>0</v>
      </c>
      <c r="W1961" s="45">
        <f t="shared" si="305"/>
        <v>0</v>
      </c>
      <c r="X1961" s="45" t="e">
        <f t="shared" si="306"/>
        <v>#VALUE!</v>
      </c>
      <c r="Y1961" s="45">
        <f>IFERROR(VALUE(V1961),VLOOKUP(V1961,DayReplace[],2,0))</f>
        <v>0</v>
      </c>
      <c r="Z1961" s="45">
        <f>IF(V1961=0,1,
IF(OR(AND(COUNTIF(Table12[Normal and Leap Years],X1961),AA1961=3,Y1961=30),
AND(COUNTIF(Table9[MM Year],X1961),COUNTIF(Table13[Always 29-Day Months],AA1961),Y1961=30)),Y1961
-1,Y1961))</f>
        <v>1</v>
      </c>
      <c r="AA1961" s="45">
        <f>IFERROR(VALUE(W1961),VLOOKUP(W1961,MonthReplace[],2,0))</f>
        <v>0</v>
      </c>
      <c r="AB1961" s="45" t="e">
        <f>IF(COUNTIF(Table9[MM Year],X1961),VLOOKUP(AA1961,MonthSerial[],VLOOKUP(X1961,Table9[],3,0)+2,0),DATE(X1961,AA1961,0)-AC1961)</f>
        <v>#VALUE!</v>
      </c>
      <c r="AC1961" s="45" t="e">
        <f>IF(COUNTIF(Table9[MM Year],X1961),
VLOOKUP(X1961,Table9[],5,0),
DATE(X1961,1,0))</f>
        <v>#VALUE!</v>
      </c>
      <c r="AD1961" s="46" t="e">
        <f>IF(AA1961=0,DATE(YEAR(AC1961+1),7,16),
IF(V1961=0,IF(COUNTIF(Table9[MM Year],X1961),AC1961+AB1961+Z1961+15-DAY(AC1961+AB1961+Z1961+15)+16,AC1961+AB1961+Z1961-DAY(AC1961+AB1961+Z1961)+16),
IF(COUNTIF(Table9[MM Year],X1961),
IF(AC1961+AB1961+Z1961&lt;VLOOKUP(X1961,Table9[],7,0),AC1961
+AB1961+Z1961+VLOOKUP(X1961,Table9[],4,0),AC1961+AB1961+Z1961),AC1961
+AB1961+Z1961)))</f>
        <v>#VALUE!</v>
      </c>
      <c r="AE1961" s="42"/>
      <c r="AF1961" s="15" t="str">
        <f>IFERROR(IF(COUNTIF(Table9[MM Year],X1961),
IF(AD1961&lt;VLOOKUP(X1961,Table9[],7,0),AD1961
+VLOOKUP(X1961,Table9[],4,0),AD1961),AD1961
),"")</f>
        <v/>
      </c>
      <c r="AG1961" s="5"/>
      <c r="AH1961" s="5"/>
      <c r="AI1961" s="5"/>
      <c r="AJ1961" s="6"/>
      <c r="AK1961" s="6"/>
      <c r="AL1961" s="12" t="str">
        <f t="shared" si="307"/>
        <v/>
      </c>
      <c r="AM1961" s="5"/>
      <c r="AN1961" s="27" t="str">
        <f t="shared" si="308"/>
        <v/>
      </c>
      <c r="AO1961" s="5"/>
      <c r="AP1961" s="5"/>
      <c r="AQ1961" s="6"/>
      <c r="AR1961" s="12" t="str">
        <f t="shared" si="309"/>
        <v/>
      </c>
      <c r="AS1961" s="6"/>
      <c r="AT1961" s="5"/>
      <c r="AU1961" s="53"/>
      <c r="AV1961" s="53"/>
      <c r="AW1961" s="54"/>
      <c r="AX1961" s="15" t="str">
        <f t="shared" si="310"/>
        <v/>
      </c>
      <c r="AY1961" s="5"/>
      <c r="AZ1961" s="27" t="str">
        <f>IFERROR(VLOOKUP(AY1961,vlookup!A$2:I$331,2,FALSE),"")</f>
        <v/>
      </c>
      <c r="BA1961" s="27" t="str">
        <f>IFERROR(VLOOKUP(AY1961,vlookup!A$2:I$331,3,FALSE),"")</f>
        <v/>
      </c>
      <c r="BB1961" s="5"/>
      <c r="BC1961" s="27" t="str">
        <f>IFERROR(VLOOKUP(BB1961,vlookup!D$2:E$331,2,FALSE),"")</f>
        <v/>
      </c>
      <c r="BD1961" s="5"/>
      <c r="BE1961" s="27" t="str">
        <f t="shared" si="311"/>
        <v/>
      </c>
      <c r="BF1961" s="27" t="str">
        <f>IFERROR(VLOOKUP(BE1961,vlookup!G$2:I$331,2,FALSE),"")</f>
        <v/>
      </c>
      <c r="BG1961" s="27" t="str">
        <f>IFERROR(VLOOKUP(BE1961,vlookup!G$2:I$331,3,FALSE),"")</f>
        <v/>
      </c>
      <c r="BH1961" s="5"/>
      <c r="BI1961" s="6"/>
      <c r="BJ1961" s="6"/>
      <c r="BK1961" s="6"/>
      <c r="BL1961" s="6"/>
    </row>
    <row r="1962" spans="1:64">
      <c r="A1962" s="4"/>
      <c r="B1962" s="5"/>
      <c r="C1962" s="27" t="str">
        <f>IFERROR(VLOOKUP(B1962,vlookup!A$2:I$331,2,FALSE),"")</f>
        <v/>
      </c>
      <c r="D1962" s="27" t="str">
        <f>IFERROR(VLOOKUP(B1962,vlookup!A$2:I$331,3,FALSE),"")</f>
        <v/>
      </c>
      <c r="E1962" s="5"/>
      <c r="F1962" s="27" t="str">
        <f>IFERROR(VLOOKUP(E1962,vlookup!D$2:E$331,2,FALSE),"")</f>
        <v/>
      </c>
      <c r="G1962" s="5"/>
      <c r="H1962" s="27" t="str">
        <f t="shared" si="302"/>
        <v/>
      </c>
      <c r="I1962" s="27" t="str">
        <f>IFERROR(VLOOKUP(H1962,vlookup!G$2:I$331,2,FALSE),"")</f>
        <v/>
      </c>
      <c r="J1962" s="27" t="str">
        <f>IFERROR(VLOOKUP(H1962,vlookup!G$2:I$331,3,FALSE),"")</f>
        <v/>
      </c>
      <c r="K1962" s="5"/>
      <c r="L1962" s="6"/>
      <c r="M1962" s="6"/>
      <c r="N1962" s="6"/>
      <c r="O1962" s="6"/>
      <c r="P1962" s="6"/>
      <c r="Q1962" s="14" t="str">
        <f t="shared" si="303"/>
        <v/>
      </c>
      <c r="R1962" s="5"/>
      <c r="S1962" s="6"/>
      <c r="T1962" s="6"/>
      <c r="U1962" s="5"/>
      <c r="V1962" s="45">
        <f t="shared" si="304"/>
        <v>0</v>
      </c>
      <c r="W1962" s="45">
        <f t="shared" si="305"/>
        <v>0</v>
      </c>
      <c r="X1962" s="45" t="e">
        <f t="shared" si="306"/>
        <v>#VALUE!</v>
      </c>
      <c r="Y1962" s="45">
        <f>IFERROR(VALUE(V1962),VLOOKUP(V1962,DayReplace[],2,0))</f>
        <v>0</v>
      </c>
      <c r="Z1962" s="45">
        <f>IF(V1962=0,1,
IF(OR(AND(COUNTIF(Table12[Normal and Leap Years],X1962),AA1962=3,Y1962=30),
AND(COUNTIF(Table9[MM Year],X1962),COUNTIF(Table13[Always 29-Day Months],AA1962),Y1962=30)),Y1962
-1,Y1962))</f>
        <v>1</v>
      </c>
      <c r="AA1962" s="45">
        <f>IFERROR(VALUE(W1962),VLOOKUP(W1962,MonthReplace[],2,0))</f>
        <v>0</v>
      </c>
      <c r="AB1962" s="45" t="e">
        <f>IF(COUNTIF(Table9[MM Year],X1962),VLOOKUP(AA1962,MonthSerial[],VLOOKUP(X1962,Table9[],3,0)+2,0),DATE(X1962,AA1962,0)-AC1962)</f>
        <v>#VALUE!</v>
      </c>
      <c r="AC1962" s="45" t="e">
        <f>IF(COUNTIF(Table9[MM Year],X1962),
VLOOKUP(X1962,Table9[],5,0),
DATE(X1962,1,0))</f>
        <v>#VALUE!</v>
      </c>
      <c r="AD1962" s="46" t="e">
        <f>IF(AA1962=0,DATE(YEAR(AC1962+1),7,16),
IF(V1962=0,IF(COUNTIF(Table9[MM Year],X1962),AC1962+AB1962+Z1962+15-DAY(AC1962+AB1962+Z1962+15)+16,AC1962+AB1962+Z1962-DAY(AC1962+AB1962+Z1962)+16),
IF(COUNTIF(Table9[MM Year],X1962),
IF(AC1962+AB1962+Z1962&lt;VLOOKUP(X1962,Table9[],7,0),AC1962
+AB1962+Z1962+VLOOKUP(X1962,Table9[],4,0),AC1962+AB1962+Z1962),AC1962
+AB1962+Z1962)))</f>
        <v>#VALUE!</v>
      </c>
      <c r="AE1962" s="42"/>
      <c r="AF1962" s="15" t="str">
        <f>IFERROR(IF(COUNTIF(Table9[MM Year],X1962),
IF(AD1962&lt;VLOOKUP(X1962,Table9[],7,0),AD1962
+VLOOKUP(X1962,Table9[],4,0),AD1962),AD1962
),"")</f>
        <v/>
      </c>
      <c r="AG1962" s="5"/>
      <c r="AH1962" s="5"/>
      <c r="AI1962" s="5"/>
      <c r="AJ1962" s="6"/>
      <c r="AK1962" s="6"/>
      <c r="AL1962" s="12" t="str">
        <f t="shared" si="307"/>
        <v/>
      </c>
      <c r="AM1962" s="5"/>
      <c r="AN1962" s="27" t="str">
        <f t="shared" si="308"/>
        <v/>
      </c>
      <c r="AO1962" s="5"/>
      <c r="AP1962" s="5"/>
      <c r="AQ1962" s="6"/>
      <c r="AR1962" s="12" t="str">
        <f t="shared" si="309"/>
        <v/>
      </c>
      <c r="AS1962" s="6"/>
      <c r="AT1962" s="5"/>
      <c r="AU1962" s="53"/>
      <c r="AV1962" s="53"/>
      <c r="AW1962" s="54"/>
      <c r="AX1962" s="15" t="str">
        <f t="shared" si="310"/>
        <v/>
      </c>
      <c r="AY1962" s="5"/>
      <c r="AZ1962" s="27" t="str">
        <f>IFERROR(VLOOKUP(AY1962,vlookup!A$2:I$331,2,FALSE),"")</f>
        <v/>
      </c>
      <c r="BA1962" s="27" t="str">
        <f>IFERROR(VLOOKUP(AY1962,vlookup!A$2:I$331,3,FALSE),"")</f>
        <v/>
      </c>
      <c r="BB1962" s="5"/>
      <c r="BC1962" s="27" t="str">
        <f>IFERROR(VLOOKUP(BB1962,vlookup!D$2:E$331,2,FALSE),"")</f>
        <v/>
      </c>
      <c r="BD1962" s="5"/>
      <c r="BE1962" s="27" t="str">
        <f t="shared" si="311"/>
        <v/>
      </c>
      <c r="BF1962" s="27" t="str">
        <f>IFERROR(VLOOKUP(BE1962,vlookup!G$2:I$331,2,FALSE),"")</f>
        <v/>
      </c>
      <c r="BG1962" s="27" t="str">
        <f>IFERROR(VLOOKUP(BE1962,vlookup!G$2:I$331,3,FALSE),"")</f>
        <v/>
      </c>
      <c r="BH1962" s="5"/>
      <c r="BI1962" s="6"/>
      <c r="BJ1962" s="6"/>
      <c r="BK1962" s="6"/>
      <c r="BL1962" s="6"/>
    </row>
    <row r="1963" spans="1:64">
      <c r="A1963" s="4"/>
      <c r="B1963" s="5"/>
      <c r="C1963" s="27" t="str">
        <f>IFERROR(VLOOKUP(B1963,vlookup!A$2:I$331,2,FALSE),"")</f>
        <v/>
      </c>
      <c r="D1963" s="27" t="str">
        <f>IFERROR(VLOOKUP(B1963,vlookup!A$2:I$331,3,FALSE),"")</f>
        <v/>
      </c>
      <c r="E1963" s="5"/>
      <c r="F1963" s="27" t="str">
        <f>IFERROR(VLOOKUP(E1963,vlookup!D$2:E$331,2,FALSE),"")</f>
        <v/>
      </c>
      <c r="G1963" s="5"/>
      <c r="H1963" s="27" t="str">
        <f t="shared" si="302"/>
        <v/>
      </c>
      <c r="I1963" s="27" t="str">
        <f>IFERROR(VLOOKUP(H1963,vlookup!G$2:I$331,2,FALSE),"")</f>
        <v/>
      </c>
      <c r="J1963" s="27" t="str">
        <f>IFERROR(VLOOKUP(H1963,vlookup!G$2:I$331,3,FALSE),"")</f>
        <v/>
      </c>
      <c r="K1963" s="5"/>
      <c r="L1963" s="6"/>
      <c r="M1963" s="6"/>
      <c r="N1963" s="6"/>
      <c r="O1963" s="6"/>
      <c r="P1963" s="6"/>
      <c r="Q1963" s="14" t="str">
        <f t="shared" si="303"/>
        <v/>
      </c>
      <c r="R1963" s="5"/>
      <c r="S1963" s="6"/>
      <c r="T1963" s="6"/>
      <c r="U1963" s="5"/>
      <c r="V1963" s="45">
        <f t="shared" si="304"/>
        <v>0</v>
      </c>
      <c r="W1963" s="45">
        <f t="shared" si="305"/>
        <v>0</v>
      </c>
      <c r="X1963" s="45" t="e">
        <f t="shared" si="306"/>
        <v>#VALUE!</v>
      </c>
      <c r="Y1963" s="45">
        <f>IFERROR(VALUE(V1963),VLOOKUP(V1963,DayReplace[],2,0))</f>
        <v>0</v>
      </c>
      <c r="Z1963" s="45">
        <f>IF(V1963=0,1,
IF(OR(AND(COUNTIF(Table12[Normal and Leap Years],X1963),AA1963=3,Y1963=30),
AND(COUNTIF(Table9[MM Year],X1963),COUNTIF(Table13[Always 29-Day Months],AA1963),Y1963=30)),Y1963
-1,Y1963))</f>
        <v>1</v>
      </c>
      <c r="AA1963" s="45">
        <f>IFERROR(VALUE(W1963),VLOOKUP(W1963,MonthReplace[],2,0))</f>
        <v>0</v>
      </c>
      <c r="AB1963" s="45" t="e">
        <f>IF(COUNTIF(Table9[MM Year],X1963),VLOOKUP(AA1963,MonthSerial[],VLOOKUP(X1963,Table9[],3,0)+2,0),DATE(X1963,AA1963,0)-AC1963)</f>
        <v>#VALUE!</v>
      </c>
      <c r="AC1963" s="45" t="e">
        <f>IF(COUNTIF(Table9[MM Year],X1963),
VLOOKUP(X1963,Table9[],5,0),
DATE(X1963,1,0))</f>
        <v>#VALUE!</v>
      </c>
      <c r="AD1963" s="46" t="e">
        <f>IF(AA1963=0,DATE(YEAR(AC1963+1),7,16),
IF(V1963=0,IF(COUNTIF(Table9[MM Year],X1963),AC1963+AB1963+Z1963+15-DAY(AC1963+AB1963+Z1963+15)+16,AC1963+AB1963+Z1963-DAY(AC1963+AB1963+Z1963)+16),
IF(COUNTIF(Table9[MM Year],X1963),
IF(AC1963+AB1963+Z1963&lt;VLOOKUP(X1963,Table9[],7,0),AC1963
+AB1963+Z1963+VLOOKUP(X1963,Table9[],4,0),AC1963+AB1963+Z1963),AC1963
+AB1963+Z1963)))</f>
        <v>#VALUE!</v>
      </c>
      <c r="AE1963" s="42"/>
      <c r="AF1963" s="15" t="str">
        <f>IFERROR(IF(COUNTIF(Table9[MM Year],X1963),
IF(AD1963&lt;VLOOKUP(X1963,Table9[],7,0),AD1963
+VLOOKUP(X1963,Table9[],4,0),AD1963),AD1963
),"")</f>
        <v/>
      </c>
      <c r="AG1963" s="5"/>
      <c r="AH1963" s="5"/>
      <c r="AI1963" s="5"/>
      <c r="AJ1963" s="6"/>
      <c r="AK1963" s="6"/>
      <c r="AL1963" s="12" t="str">
        <f t="shared" si="307"/>
        <v/>
      </c>
      <c r="AM1963" s="5"/>
      <c r="AN1963" s="27" t="str">
        <f t="shared" si="308"/>
        <v/>
      </c>
      <c r="AO1963" s="5"/>
      <c r="AP1963" s="5"/>
      <c r="AQ1963" s="6"/>
      <c r="AR1963" s="12" t="str">
        <f t="shared" si="309"/>
        <v/>
      </c>
      <c r="AS1963" s="6"/>
      <c r="AT1963" s="5"/>
      <c r="AU1963" s="53"/>
      <c r="AV1963" s="53"/>
      <c r="AW1963" s="54"/>
      <c r="AX1963" s="15" t="str">
        <f t="shared" si="310"/>
        <v/>
      </c>
      <c r="AY1963" s="5"/>
      <c r="AZ1963" s="27" t="str">
        <f>IFERROR(VLOOKUP(AY1963,vlookup!A$2:I$331,2,FALSE),"")</f>
        <v/>
      </c>
      <c r="BA1963" s="27" t="str">
        <f>IFERROR(VLOOKUP(AY1963,vlookup!A$2:I$331,3,FALSE),"")</f>
        <v/>
      </c>
      <c r="BB1963" s="5"/>
      <c r="BC1963" s="27" t="str">
        <f>IFERROR(VLOOKUP(BB1963,vlookup!D$2:E$331,2,FALSE),"")</f>
        <v/>
      </c>
      <c r="BD1963" s="5"/>
      <c r="BE1963" s="27" t="str">
        <f t="shared" si="311"/>
        <v/>
      </c>
      <c r="BF1963" s="27" t="str">
        <f>IFERROR(VLOOKUP(BE1963,vlookup!G$2:I$331,2,FALSE),"")</f>
        <v/>
      </c>
      <c r="BG1963" s="27" t="str">
        <f>IFERROR(VLOOKUP(BE1963,vlookup!G$2:I$331,3,FALSE),"")</f>
        <v/>
      </c>
      <c r="BH1963" s="5"/>
      <c r="BI1963" s="6"/>
      <c r="BJ1963" s="6"/>
      <c r="BK1963" s="6"/>
      <c r="BL1963" s="6"/>
    </row>
    <row r="1964" spans="1:64">
      <c r="A1964" s="4"/>
      <c r="B1964" s="5"/>
      <c r="C1964" s="27" t="str">
        <f>IFERROR(VLOOKUP(B1964,vlookup!A$2:I$331,2,FALSE),"")</f>
        <v/>
      </c>
      <c r="D1964" s="27" t="str">
        <f>IFERROR(VLOOKUP(B1964,vlookup!A$2:I$331,3,FALSE),"")</f>
        <v/>
      </c>
      <c r="E1964" s="5"/>
      <c r="F1964" s="27" t="str">
        <f>IFERROR(VLOOKUP(E1964,vlookup!D$2:E$331,2,FALSE),"")</f>
        <v/>
      </c>
      <c r="G1964" s="5"/>
      <c r="H1964" s="27" t="str">
        <f t="shared" si="302"/>
        <v/>
      </c>
      <c r="I1964" s="27" t="str">
        <f>IFERROR(VLOOKUP(H1964,vlookup!G$2:I$331,2,FALSE),"")</f>
        <v/>
      </c>
      <c r="J1964" s="27" t="str">
        <f>IFERROR(VLOOKUP(H1964,vlookup!G$2:I$331,3,FALSE),"")</f>
        <v/>
      </c>
      <c r="K1964" s="5"/>
      <c r="L1964" s="6"/>
      <c r="M1964" s="6"/>
      <c r="N1964" s="6"/>
      <c r="O1964" s="6"/>
      <c r="P1964" s="6"/>
      <c r="Q1964" s="14" t="str">
        <f t="shared" si="303"/>
        <v/>
      </c>
      <c r="R1964" s="5"/>
      <c r="S1964" s="6"/>
      <c r="T1964" s="6"/>
      <c r="U1964" s="5"/>
      <c r="V1964" s="45">
        <f t="shared" si="304"/>
        <v>0</v>
      </c>
      <c r="W1964" s="45">
        <f t="shared" si="305"/>
        <v>0</v>
      </c>
      <c r="X1964" s="45" t="e">
        <f t="shared" si="306"/>
        <v>#VALUE!</v>
      </c>
      <c r="Y1964" s="45">
        <f>IFERROR(VALUE(V1964),VLOOKUP(V1964,DayReplace[],2,0))</f>
        <v>0</v>
      </c>
      <c r="Z1964" s="45">
        <f>IF(V1964=0,1,
IF(OR(AND(COUNTIF(Table12[Normal and Leap Years],X1964),AA1964=3,Y1964=30),
AND(COUNTIF(Table9[MM Year],X1964),COUNTIF(Table13[Always 29-Day Months],AA1964),Y1964=30)),Y1964
-1,Y1964))</f>
        <v>1</v>
      </c>
      <c r="AA1964" s="45">
        <f>IFERROR(VALUE(W1964),VLOOKUP(W1964,MonthReplace[],2,0))</f>
        <v>0</v>
      </c>
      <c r="AB1964" s="45" t="e">
        <f>IF(COUNTIF(Table9[MM Year],X1964),VLOOKUP(AA1964,MonthSerial[],VLOOKUP(X1964,Table9[],3,0)+2,0),DATE(X1964,AA1964,0)-AC1964)</f>
        <v>#VALUE!</v>
      </c>
      <c r="AC1964" s="45" t="e">
        <f>IF(COUNTIF(Table9[MM Year],X1964),
VLOOKUP(X1964,Table9[],5,0),
DATE(X1964,1,0))</f>
        <v>#VALUE!</v>
      </c>
      <c r="AD1964" s="46" t="e">
        <f>IF(AA1964=0,DATE(YEAR(AC1964+1),7,16),
IF(V1964=0,IF(COUNTIF(Table9[MM Year],X1964),AC1964+AB1964+Z1964+15-DAY(AC1964+AB1964+Z1964+15)+16,AC1964+AB1964+Z1964-DAY(AC1964+AB1964+Z1964)+16),
IF(COUNTIF(Table9[MM Year],X1964),
IF(AC1964+AB1964+Z1964&lt;VLOOKUP(X1964,Table9[],7,0),AC1964
+AB1964+Z1964+VLOOKUP(X1964,Table9[],4,0),AC1964+AB1964+Z1964),AC1964
+AB1964+Z1964)))</f>
        <v>#VALUE!</v>
      </c>
      <c r="AE1964" s="42"/>
      <c r="AF1964" s="15" t="str">
        <f>IFERROR(IF(COUNTIF(Table9[MM Year],X1964),
IF(AD1964&lt;VLOOKUP(X1964,Table9[],7,0),AD1964
+VLOOKUP(X1964,Table9[],4,0),AD1964),AD1964
),"")</f>
        <v/>
      </c>
      <c r="AG1964" s="5"/>
      <c r="AH1964" s="5"/>
      <c r="AI1964" s="5"/>
      <c r="AJ1964" s="6"/>
      <c r="AK1964" s="6"/>
      <c r="AL1964" s="12" t="str">
        <f t="shared" si="307"/>
        <v/>
      </c>
      <c r="AM1964" s="5"/>
      <c r="AN1964" s="27" t="str">
        <f t="shared" si="308"/>
        <v/>
      </c>
      <c r="AO1964" s="5"/>
      <c r="AP1964" s="5"/>
      <c r="AQ1964" s="6"/>
      <c r="AR1964" s="12" t="str">
        <f t="shared" si="309"/>
        <v/>
      </c>
      <c r="AS1964" s="6"/>
      <c r="AT1964" s="5"/>
      <c r="AU1964" s="53"/>
      <c r="AV1964" s="53"/>
      <c r="AW1964" s="54"/>
      <c r="AX1964" s="15" t="str">
        <f t="shared" si="310"/>
        <v/>
      </c>
      <c r="AY1964" s="5"/>
      <c r="AZ1964" s="27" t="str">
        <f>IFERROR(VLOOKUP(AY1964,vlookup!A$2:I$331,2,FALSE),"")</f>
        <v/>
      </c>
      <c r="BA1964" s="27" t="str">
        <f>IFERROR(VLOOKUP(AY1964,vlookup!A$2:I$331,3,FALSE),"")</f>
        <v/>
      </c>
      <c r="BB1964" s="5"/>
      <c r="BC1964" s="27" t="str">
        <f>IFERROR(VLOOKUP(BB1964,vlookup!D$2:E$331,2,FALSE),"")</f>
        <v/>
      </c>
      <c r="BD1964" s="5"/>
      <c r="BE1964" s="27" t="str">
        <f t="shared" si="311"/>
        <v/>
      </c>
      <c r="BF1964" s="27" t="str">
        <f>IFERROR(VLOOKUP(BE1964,vlookup!G$2:I$331,2,FALSE),"")</f>
        <v/>
      </c>
      <c r="BG1964" s="27" t="str">
        <f>IFERROR(VLOOKUP(BE1964,vlookup!G$2:I$331,3,FALSE),"")</f>
        <v/>
      </c>
      <c r="BH1964" s="5"/>
      <c r="BI1964" s="6"/>
      <c r="BJ1964" s="6"/>
      <c r="BK1964" s="6"/>
      <c r="BL1964" s="6"/>
    </row>
    <row r="1965" spans="1:64">
      <c r="A1965" s="4"/>
      <c r="B1965" s="5"/>
      <c r="C1965" s="27" t="str">
        <f>IFERROR(VLOOKUP(B1965,vlookup!A$2:I$331,2,FALSE),"")</f>
        <v/>
      </c>
      <c r="D1965" s="27" t="str">
        <f>IFERROR(VLOOKUP(B1965,vlookup!A$2:I$331,3,FALSE),"")</f>
        <v/>
      </c>
      <c r="E1965" s="5"/>
      <c r="F1965" s="27" t="str">
        <f>IFERROR(VLOOKUP(E1965,vlookup!D$2:E$331,2,FALSE),"")</f>
        <v/>
      </c>
      <c r="G1965" s="5"/>
      <c r="H1965" s="27" t="str">
        <f t="shared" si="302"/>
        <v/>
      </c>
      <c r="I1965" s="27" t="str">
        <f>IFERROR(VLOOKUP(H1965,vlookup!G$2:I$331,2,FALSE),"")</f>
        <v/>
      </c>
      <c r="J1965" s="27" t="str">
        <f>IFERROR(VLOOKUP(H1965,vlookup!G$2:I$331,3,FALSE),"")</f>
        <v/>
      </c>
      <c r="K1965" s="5"/>
      <c r="L1965" s="6"/>
      <c r="M1965" s="6"/>
      <c r="N1965" s="6"/>
      <c r="O1965" s="6"/>
      <c r="P1965" s="6"/>
      <c r="Q1965" s="14" t="str">
        <f t="shared" si="303"/>
        <v/>
      </c>
      <c r="R1965" s="5"/>
      <c r="S1965" s="6"/>
      <c r="T1965" s="6"/>
      <c r="U1965" s="5"/>
      <c r="V1965" s="45">
        <f t="shared" si="304"/>
        <v>0</v>
      </c>
      <c r="W1965" s="45">
        <f t="shared" si="305"/>
        <v>0</v>
      </c>
      <c r="X1965" s="45" t="e">
        <f t="shared" si="306"/>
        <v>#VALUE!</v>
      </c>
      <c r="Y1965" s="45">
        <f>IFERROR(VALUE(V1965),VLOOKUP(V1965,DayReplace[],2,0))</f>
        <v>0</v>
      </c>
      <c r="Z1965" s="45">
        <f>IF(V1965=0,1,
IF(OR(AND(COUNTIF(Table12[Normal and Leap Years],X1965),AA1965=3,Y1965=30),
AND(COUNTIF(Table9[MM Year],X1965),COUNTIF(Table13[Always 29-Day Months],AA1965),Y1965=30)),Y1965
-1,Y1965))</f>
        <v>1</v>
      </c>
      <c r="AA1965" s="45">
        <f>IFERROR(VALUE(W1965),VLOOKUP(W1965,MonthReplace[],2,0))</f>
        <v>0</v>
      </c>
      <c r="AB1965" s="45" t="e">
        <f>IF(COUNTIF(Table9[MM Year],X1965),VLOOKUP(AA1965,MonthSerial[],VLOOKUP(X1965,Table9[],3,0)+2,0),DATE(X1965,AA1965,0)-AC1965)</f>
        <v>#VALUE!</v>
      </c>
      <c r="AC1965" s="45" t="e">
        <f>IF(COUNTIF(Table9[MM Year],X1965),
VLOOKUP(X1965,Table9[],5,0),
DATE(X1965,1,0))</f>
        <v>#VALUE!</v>
      </c>
      <c r="AD1965" s="46" t="e">
        <f>IF(AA1965=0,DATE(YEAR(AC1965+1),7,16),
IF(V1965=0,IF(COUNTIF(Table9[MM Year],X1965),AC1965+AB1965+Z1965+15-DAY(AC1965+AB1965+Z1965+15)+16,AC1965+AB1965+Z1965-DAY(AC1965+AB1965+Z1965)+16),
IF(COUNTIF(Table9[MM Year],X1965),
IF(AC1965+AB1965+Z1965&lt;VLOOKUP(X1965,Table9[],7,0),AC1965
+AB1965+Z1965+VLOOKUP(X1965,Table9[],4,0),AC1965+AB1965+Z1965),AC1965
+AB1965+Z1965)))</f>
        <v>#VALUE!</v>
      </c>
      <c r="AE1965" s="42"/>
      <c r="AF1965" s="15" t="str">
        <f>IFERROR(IF(COUNTIF(Table9[MM Year],X1965),
IF(AD1965&lt;VLOOKUP(X1965,Table9[],7,0),AD1965
+VLOOKUP(X1965,Table9[],4,0),AD1965),AD1965
),"")</f>
        <v/>
      </c>
      <c r="AG1965" s="5"/>
      <c r="AH1965" s="5"/>
      <c r="AI1965" s="5"/>
      <c r="AJ1965" s="6"/>
      <c r="AK1965" s="6"/>
      <c r="AL1965" s="12" t="str">
        <f t="shared" si="307"/>
        <v/>
      </c>
      <c r="AM1965" s="5"/>
      <c r="AN1965" s="27" t="str">
        <f t="shared" si="308"/>
        <v/>
      </c>
      <c r="AO1965" s="5"/>
      <c r="AP1965" s="5"/>
      <c r="AQ1965" s="6"/>
      <c r="AR1965" s="12" t="str">
        <f t="shared" si="309"/>
        <v/>
      </c>
      <c r="AS1965" s="6"/>
      <c r="AT1965" s="5"/>
      <c r="AU1965" s="53"/>
      <c r="AV1965" s="53"/>
      <c r="AW1965" s="54"/>
      <c r="AX1965" s="15" t="str">
        <f t="shared" si="310"/>
        <v/>
      </c>
      <c r="AY1965" s="5"/>
      <c r="AZ1965" s="27" t="str">
        <f>IFERROR(VLOOKUP(AY1965,vlookup!A$2:I$331,2,FALSE),"")</f>
        <v/>
      </c>
      <c r="BA1965" s="27" t="str">
        <f>IFERROR(VLOOKUP(AY1965,vlookup!A$2:I$331,3,FALSE),"")</f>
        <v/>
      </c>
      <c r="BB1965" s="5"/>
      <c r="BC1965" s="27" t="str">
        <f>IFERROR(VLOOKUP(BB1965,vlookup!D$2:E$331,2,FALSE),"")</f>
        <v/>
      </c>
      <c r="BD1965" s="5"/>
      <c r="BE1965" s="27" t="str">
        <f t="shared" si="311"/>
        <v/>
      </c>
      <c r="BF1965" s="27" t="str">
        <f>IFERROR(VLOOKUP(BE1965,vlookup!G$2:I$331,2,FALSE),"")</f>
        <v/>
      </c>
      <c r="BG1965" s="27" t="str">
        <f>IFERROR(VLOOKUP(BE1965,vlookup!G$2:I$331,3,FALSE),"")</f>
        <v/>
      </c>
      <c r="BH1965" s="5"/>
      <c r="BI1965" s="6"/>
      <c r="BJ1965" s="6"/>
      <c r="BK1965" s="6"/>
      <c r="BL1965" s="6"/>
    </row>
    <row r="1966" spans="1:64">
      <c r="A1966" s="4"/>
      <c r="B1966" s="5"/>
      <c r="C1966" s="27" t="str">
        <f>IFERROR(VLOOKUP(B1966,vlookup!A$2:I$331,2,FALSE),"")</f>
        <v/>
      </c>
      <c r="D1966" s="27" t="str">
        <f>IFERROR(VLOOKUP(B1966,vlookup!A$2:I$331,3,FALSE),"")</f>
        <v/>
      </c>
      <c r="E1966" s="5"/>
      <c r="F1966" s="27" t="str">
        <f>IFERROR(VLOOKUP(E1966,vlookup!D$2:E$331,2,FALSE),"")</f>
        <v/>
      </c>
      <c r="G1966" s="5"/>
      <c r="H1966" s="27" t="str">
        <f t="shared" si="302"/>
        <v/>
      </c>
      <c r="I1966" s="27" t="str">
        <f>IFERROR(VLOOKUP(H1966,vlookup!G$2:I$331,2,FALSE),"")</f>
        <v/>
      </c>
      <c r="J1966" s="27" t="str">
        <f>IFERROR(VLOOKUP(H1966,vlookup!G$2:I$331,3,FALSE),"")</f>
        <v/>
      </c>
      <c r="K1966" s="5"/>
      <c r="L1966" s="6"/>
      <c r="M1966" s="6"/>
      <c r="N1966" s="6"/>
      <c r="O1966" s="6"/>
      <c r="P1966" s="6"/>
      <c r="Q1966" s="14" t="str">
        <f t="shared" si="303"/>
        <v/>
      </c>
      <c r="R1966" s="5"/>
      <c r="S1966" s="6"/>
      <c r="T1966" s="6"/>
      <c r="U1966" s="5"/>
      <c r="V1966" s="45">
        <f t="shared" si="304"/>
        <v>0</v>
      </c>
      <c r="W1966" s="45">
        <f t="shared" si="305"/>
        <v>0</v>
      </c>
      <c r="X1966" s="45" t="e">
        <f t="shared" si="306"/>
        <v>#VALUE!</v>
      </c>
      <c r="Y1966" s="45">
        <f>IFERROR(VALUE(V1966),VLOOKUP(V1966,DayReplace[],2,0))</f>
        <v>0</v>
      </c>
      <c r="Z1966" s="45">
        <f>IF(V1966=0,1,
IF(OR(AND(COUNTIF(Table12[Normal and Leap Years],X1966),AA1966=3,Y1966=30),
AND(COUNTIF(Table9[MM Year],X1966),COUNTIF(Table13[Always 29-Day Months],AA1966),Y1966=30)),Y1966
-1,Y1966))</f>
        <v>1</v>
      </c>
      <c r="AA1966" s="45">
        <f>IFERROR(VALUE(W1966),VLOOKUP(W1966,MonthReplace[],2,0))</f>
        <v>0</v>
      </c>
      <c r="AB1966" s="45" t="e">
        <f>IF(COUNTIF(Table9[MM Year],X1966),VLOOKUP(AA1966,MonthSerial[],VLOOKUP(X1966,Table9[],3,0)+2,0),DATE(X1966,AA1966,0)-AC1966)</f>
        <v>#VALUE!</v>
      </c>
      <c r="AC1966" s="45" t="e">
        <f>IF(COUNTIF(Table9[MM Year],X1966),
VLOOKUP(X1966,Table9[],5,0),
DATE(X1966,1,0))</f>
        <v>#VALUE!</v>
      </c>
      <c r="AD1966" s="46" t="e">
        <f>IF(AA1966=0,DATE(YEAR(AC1966+1),7,16),
IF(V1966=0,IF(COUNTIF(Table9[MM Year],X1966),AC1966+AB1966+Z1966+15-DAY(AC1966+AB1966+Z1966+15)+16,AC1966+AB1966+Z1966-DAY(AC1966+AB1966+Z1966)+16),
IF(COUNTIF(Table9[MM Year],X1966),
IF(AC1966+AB1966+Z1966&lt;VLOOKUP(X1966,Table9[],7,0),AC1966
+AB1966+Z1966+VLOOKUP(X1966,Table9[],4,0),AC1966+AB1966+Z1966),AC1966
+AB1966+Z1966)))</f>
        <v>#VALUE!</v>
      </c>
      <c r="AE1966" s="42"/>
      <c r="AF1966" s="15" t="str">
        <f>IFERROR(IF(COUNTIF(Table9[MM Year],X1966),
IF(AD1966&lt;VLOOKUP(X1966,Table9[],7,0),AD1966
+VLOOKUP(X1966,Table9[],4,0),AD1966),AD1966
),"")</f>
        <v/>
      </c>
      <c r="AG1966" s="5"/>
      <c r="AH1966" s="5"/>
      <c r="AI1966" s="5"/>
      <c r="AJ1966" s="6"/>
      <c r="AK1966" s="6"/>
      <c r="AL1966" s="12" t="str">
        <f t="shared" si="307"/>
        <v/>
      </c>
      <c r="AM1966" s="5"/>
      <c r="AN1966" s="27" t="str">
        <f t="shared" si="308"/>
        <v/>
      </c>
      <c r="AO1966" s="5"/>
      <c r="AP1966" s="5"/>
      <c r="AQ1966" s="6"/>
      <c r="AR1966" s="12" t="str">
        <f t="shared" si="309"/>
        <v/>
      </c>
      <c r="AS1966" s="6"/>
      <c r="AT1966" s="5"/>
      <c r="AU1966" s="53"/>
      <c r="AV1966" s="53"/>
      <c r="AW1966" s="54"/>
      <c r="AX1966" s="15" t="str">
        <f t="shared" si="310"/>
        <v/>
      </c>
      <c r="AY1966" s="5"/>
      <c r="AZ1966" s="27" t="str">
        <f>IFERROR(VLOOKUP(AY1966,vlookup!A$2:I$331,2,FALSE),"")</f>
        <v/>
      </c>
      <c r="BA1966" s="27" t="str">
        <f>IFERROR(VLOOKUP(AY1966,vlookup!A$2:I$331,3,FALSE),"")</f>
        <v/>
      </c>
      <c r="BB1966" s="5"/>
      <c r="BC1966" s="27" t="str">
        <f>IFERROR(VLOOKUP(BB1966,vlookup!D$2:E$331,2,FALSE),"")</f>
        <v/>
      </c>
      <c r="BD1966" s="5"/>
      <c r="BE1966" s="27" t="str">
        <f t="shared" si="311"/>
        <v/>
      </c>
      <c r="BF1966" s="27" t="str">
        <f>IFERROR(VLOOKUP(BE1966,vlookup!G$2:I$331,2,FALSE),"")</f>
        <v/>
      </c>
      <c r="BG1966" s="27" t="str">
        <f>IFERROR(VLOOKUP(BE1966,vlookup!G$2:I$331,3,FALSE),"")</f>
        <v/>
      </c>
      <c r="BH1966" s="5"/>
      <c r="BI1966" s="6"/>
      <c r="BJ1966" s="6"/>
      <c r="BK1966" s="6"/>
      <c r="BL1966" s="6"/>
    </row>
    <row r="1967" spans="1:64">
      <c r="A1967" s="4"/>
      <c r="B1967" s="5"/>
      <c r="C1967" s="27" t="str">
        <f>IFERROR(VLOOKUP(B1967,vlookup!A$2:I$331,2,FALSE),"")</f>
        <v/>
      </c>
      <c r="D1967" s="27" t="str">
        <f>IFERROR(VLOOKUP(B1967,vlookup!A$2:I$331,3,FALSE),"")</f>
        <v/>
      </c>
      <c r="E1967" s="5"/>
      <c r="F1967" s="27" t="str">
        <f>IFERROR(VLOOKUP(E1967,vlookup!D$2:E$331,2,FALSE),"")</f>
        <v/>
      </c>
      <c r="G1967" s="5"/>
      <c r="H1967" s="27" t="str">
        <f t="shared" si="302"/>
        <v/>
      </c>
      <c r="I1967" s="27" t="str">
        <f>IFERROR(VLOOKUP(H1967,vlookup!G$2:I$331,2,FALSE),"")</f>
        <v/>
      </c>
      <c r="J1967" s="27" t="str">
        <f>IFERROR(VLOOKUP(H1967,vlookup!G$2:I$331,3,FALSE),"")</f>
        <v/>
      </c>
      <c r="K1967" s="5"/>
      <c r="L1967" s="6"/>
      <c r="M1967" s="6"/>
      <c r="N1967" s="6"/>
      <c r="O1967" s="6"/>
      <c r="P1967" s="6"/>
      <c r="Q1967" s="14" t="str">
        <f t="shared" si="303"/>
        <v/>
      </c>
      <c r="R1967" s="5"/>
      <c r="S1967" s="6"/>
      <c r="T1967" s="6"/>
      <c r="U1967" s="5"/>
      <c r="V1967" s="45">
        <f t="shared" si="304"/>
        <v>0</v>
      </c>
      <c r="W1967" s="45">
        <f t="shared" si="305"/>
        <v>0</v>
      </c>
      <c r="X1967" s="45" t="e">
        <f t="shared" si="306"/>
        <v>#VALUE!</v>
      </c>
      <c r="Y1967" s="45">
        <f>IFERROR(VALUE(V1967),VLOOKUP(V1967,DayReplace[],2,0))</f>
        <v>0</v>
      </c>
      <c r="Z1967" s="45">
        <f>IF(V1967=0,1,
IF(OR(AND(COUNTIF(Table12[Normal and Leap Years],X1967),AA1967=3,Y1967=30),
AND(COUNTIF(Table9[MM Year],X1967),COUNTIF(Table13[Always 29-Day Months],AA1967),Y1967=30)),Y1967
-1,Y1967))</f>
        <v>1</v>
      </c>
      <c r="AA1967" s="45">
        <f>IFERROR(VALUE(W1967),VLOOKUP(W1967,MonthReplace[],2,0))</f>
        <v>0</v>
      </c>
      <c r="AB1967" s="45" t="e">
        <f>IF(COUNTIF(Table9[MM Year],X1967),VLOOKUP(AA1967,MonthSerial[],VLOOKUP(X1967,Table9[],3,0)+2,0),DATE(X1967,AA1967,0)-AC1967)</f>
        <v>#VALUE!</v>
      </c>
      <c r="AC1967" s="45" t="e">
        <f>IF(COUNTIF(Table9[MM Year],X1967),
VLOOKUP(X1967,Table9[],5,0),
DATE(X1967,1,0))</f>
        <v>#VALUE!</v>
      </c>
      <c r="AD1967" s="46" t="e">
        <f>IF(AA1967=0,DATE(YEAR(AC1967+1),7,16),
IF(V1967=0,IF(COUNTIF(Table9[MM Year],X1967),AC1967+AB1967+Z1967+15-DAY(AC1967+AB1967+Z1967+15)+16,AC1967+AB1967+Z1967-DAY(AC1967+AB1967+Z1967)+16),
IF(COUNTIF(Table9[MM Year],X1967),
IF(AC1967+AB1967+Z1967&lt;VLOOKUP(X1967,Table9[],7,0),AC1967
+AB1967+Z1967+VLOOKUP(X1967,Table9[],4,0),AC1967+AB1967+Z1967),AC1967
+AB1967+Z1967)))</f>
        <v>#VALUE!</v>
      </c>
      <c r="AE1967" s="42"/>
      <c r="AF1967" s="15" t="str">
        <f>IFERROR(IF(COUNTIF(Table9[MM Year],X1967),
IF(AD1967&lt;VLOOKUP(X1967,Table9[],7,0),AD1967
+VLOOKUP(X1967,Table9[],4,0),AD1967),AD1967
),"")</f>
        <v/>
      </c>
      <c r="AG1967" s="5"/>
      <c r="AH1967" s="5"/>
      <c r="AI1967" s="5"/>
      <c r="AJ1967" s="6"/>
      <c r="AK1967" s="6"/>
      <c r="AL1967" s="12" t="str">
        <f t="shared" si="307"/>
        <v/>
      </c>
      <c r="AM1967" s="5"/>
      <c r="AN1967" s="27" t="str">
        <f t="shared" si="308"/>
        <v/>
      </c>
      <c r="AO1967" s="5"/>
      <c r="AP1967" s="5"/>
      <c r="AQ1967" s="6"/>
      <c r="AR1967" s="12" t="str">
        <f t="shared" si="309"/>
        <v/>
      </c>
      <c r="AS1967" s="6"/>
      <c r="AT1967" s="5"/>
      <c r="AU1967" s="53"/>
      <c r="AV1967" s="53"/>
      <c r="AW1967" s="54"/>
      <c r="AX1967" s="15" t="str">
        <f t="shared" si="310"/>
        <v/>
      </c>
      <c r="AY1967" s="5"/>
      <c r="AZ1967" s="27" t="str">
        <f>IFERROR(VLOOKUP(AY1967,vlookup!A$2:I$331,2,FALSE),"")</f>
        <v/>
      </c>
      <c r="BA1967" s="27" t="str">
        <f>IFERROR(VLOOKUP(AY1967,vlookup!A$2:I$331,3,FALSE),"")</f>
        <v/>
      </c>
      <c r="BB1967" s="5"/>
      <c r="BC1967" s="27" t="str">
        <f>IFERROR(VLOOKUP(BB1967,vlookup!D$2:E$331,2,FALSE),"")</f>
        <v/>
      </c>
      <c r="BD1967" s="5"/>
      <c r="BE1967" s="27" t="str">
        <f t="shared" si="311"/>
        <v/>
      </c>
      <c r="BF1967" s="27" t="str">
        <f>IFERROR(VLOOKUP(BE1967,vlookup!G$2:I$331,2,FALSE),"")</f>
        <v/>
      </c>
      <c r="BG1967" s="27" t="str">
        <f>IFERROR(VLOOKUP(BE1967,vlookup!G$2:I$331,3,FALSE),"")</f>
        <v/>
      </c>
      <c r="BH1967" s="5"/>
      <c r="BI1967" s="6"/>
      <c r="BJ1967" s="6"/>
      <c r="BK1967" s="6"/>
      <c r="BL1967" s="6"/>
    </row>
    <row r="1968" spans="1:64">
      <c r="A1968" s="4"/>
      <c r="B1968" s="5"/>
      <c r="C1968" s="27" t="str">
        <f>IFERROR(VLOOKUP(B1968,vlookup!A$2:I$331,2,FALSE),"")</f>
        <v/>
      </c>
      <c r="D1968" s="27" t="str">
        <f>IFERROR(VLOOKUP(B1968,vlookup!A$2:I$331,3,FALSE),"")</f>
        <v/>
      </c>
      <c r="E1968" s="5"/>
      <c r="F1968" s="27" t="str">
        <f>IFERROR(VLOOKUP(E1968,vlookup!D$2:E$331,2,FALSE),"")</f>
        <v/>
      </c>
      <c r="G1968" s="5"/>
      <c r="H1968" s="27" t="str">
        <f t="shared" si="302"/>
        <v/>
      </c>
      <c r="I1968" s="27" t="str">
        <f>IFERROR(VLOOKUP(H1968,vlookup!G$2:I$331,2,FALSE),"")</f>
        <v/>
      </c>
      <c r="J1968" s="27" t="str">
        <f>IFERROR(VLOOKUP(H1968,vlookup!G$2:I$331,3,FALSE),"")</f>
        <v/>
      </c>
      <c r="K1968" s="5"/>
      <c r="L1968" s="6"/>
      <c r="M1968" s="6"/>
      <c r="N1968" s="6"/>
      <c r="O1968" s="6"/>
      <c r="P1968" s="6"/>
      <c r="Q1968" s="14" t="str">
        <f t="shared" si="303"/>
        <v/>
      </c>
      <c r="R1968" s="5"/>
      <c r="S1968" s="6"/>
      <c r="T1968" s="6"/>
      <c r="U1968" s="5"/>
      <c r="V1968" s="45">
        <f t="shared" si="304"/>
        <v>0</v>
      </c>
      <c r="W1968" s="45">
        <f t="shared" si="305"/>
        <v>0</v>
      </c>
      <c r="X1968" s="45" t="e">
        <f t="shared" si="306"/>
        <v>#VALUE!</v>
      </c>
      <c r="Y1968" s="45">
        <f>IFERROR(VALUE(V1968),VLOOKUP(V1968,DayReplace[],2,0))</f>
        <v>0</v>
      </c>
      <c r="Z1968" s="45">
        <f>IF(V1968=0,1,
IF(OR(AND(COUNTIF(Table12[Normal and Leap Years],X1968),AA1968=3,Y1968=30),
AND(COUNTIF(Table9[MM Year],X1968),COUNTIF(Table13[Always 29-Day Months],AA1968),Y1968=30)),Y1968
-1,Y1968))</f>
        <v>1</v>
      </c>
      <c r="AA1968" s="45">
        <f>IFERROR(VALUE(W1968),VLOOKUP(W1968,MonthReplace[],2,0))</f>
        <v>0</v>
      </c>
      <c r="AB1968" s="45" t="e">
        <f>IF(COUNTIF(Table9[MM Year],X1968),VLOOKUP(AA1968,MonthSerial[],VLOOKUP(X1968,Table9[],3,0)+2,0),DATE(X1968,AA1968,0)-AC1968)</f>
        <v>#VALUE!</v>
      </c>
      <c r="AC1968" s="45" t="e">
        <f>IF(COUNTIF(Table9[MM Year],X1968),
VLOOKUP(X1968,Table9[],5,0),
DATE(X1968,1,0))</f>
        <v>#VALUE!</v>
      </c>
      <c r="AD1968" s="46" t="e">
        <f>IF(AA1968=0,DATE(YEAR(AC1968+1),7,16),
IF(V1968=0,IF(COUNTIF(Table9[MM Year],X1968),AC1968+AB1968+Z1968+15-DAY(AC1968+AB1968+Z1968+15)+16,AC1968+AB1968+Z1968-DAY(AC1968+AB1968+Z1968)+16),
IF(COUNTIF(Table9[MM Year],X1968),
IF(AC1968+AB1968+Z1968&lt;VLOOKUP(X1968,Table9[],7,0),AC1968
+AB1968+Z1968+VLOOKUP(X1968,Table9[],4,0),AC1968+AB1968+Z1968),AC1968
+AB1968+Z1968)))</f>
        <v>#VALUE!</v>
      </c>
      <c r="AE1968" s="42"/>
      <c r="AF1968" s="15" t="str">
        <f>IFERROR(IF(COUNTIF(Table9[MM Year],X1968),
IF(AD1968&lt;VLOOKUP(X1968,Table9[],7,0),AD1968
+VLOOKUP(X1968,Table9[],4,0),AD1968),AD1968
),"")</f>
        <v/>
      </c>
      <c r="AG1968" s="5"/>
      <c r="AH1968" s="5"/>
      <c r="AI1968" s="5"/>
      <c r="AJ1968" s="6"/>
      <c r="AK1968" s="6"/>
      <c r="AL1968" s="12" t="str">
        <f t="shared" si="307"/>
        <v/>
      </c>
      <c r="AM1968" s="5"/>
      <c r="AN1968" s="27" t="str">
        <f t="shared" si="308"/>
        <v/>
      </c>
      <c r="AO1968" s="5"/>
      <c r="AP1968" s="5"/>
      <c r="AQ1968" s="6"/>
      <c r="AR1968" s="12" t="str">
        <f t="shared" si="309"/>
        <v/>
      </c>
      <c r="AS1968" s="6"/>
      <c r="AT1968" s="5"/>
      <c r="AU1968" s="53"/>
      <c r="AV1968" s="53"/>
      <c r="AW1968" s="54"/>
      <c r="AX1968" s="15" t="str">
        <f t="shared" si="310"/>
        <v/>
      </c>
      <c r="AY1968" s="5"/>
      <c r="AZ1968" s="27" t="str">
        <f>IFERROR(VLOOKUP(AY1968,vlookup!A$2:I$331,2,FALSE),"")</f>
        <v/>
      </c>
      <c r="BA1968" s="27" t="str">
        <f>IFERROR(VLOOKUP(AY1968,vlookup!A$2:I$331,3,FALSE),"")</f>
        <v/>
      </c>
      <c r="BB1968" s="5"/>
      <c r="BC1968" s="27" t="str">
        <f>IFERROR(VLOOKUP(BB1968,vlookup!D$2:E$331,2,FALSE),"")</f>
        <v/>
      </c>
      <c r="BD1968" s="5"/>
      <c r="BE1968" s="27" t="str">
        <f t="shared" si="311"/>
        <v/>
      </c>
      <c r="BF1968" s="27" t="str">
        <f>IFERROR(VLOOKUP(BE1968,vlookup!G$2:I$331,2,FALSE),"")</f>
        <v/>
      </c>
      <c r="BG1968" s="27" t="str">
        <f>IFERROR(VLOOKUP(BE1968,vlookup!G$2:I$331,3,FALSE),"")</f>
        <v/>
      </c>
      <c r="BH1968" s="5"/>
      <c r="BI1968" s="6"/>
      <c r="BJ1968" s="6"/>
      <c r="BK1968" s="6"/>
      <c r="BL1968" s="6"/>
    </row>
    <row r="1969" spans="1:64">
      <c r="A1969" s="4"/>
      <c r="B1969" s="5"/>
      <c r="C1969" s="27" t="str">
        <f>IFERROR(VLOOKUP(B1969,vlookup!A$2:I$331,2,FALSE),"")</f>
        <v/>
      </c>
      <c r="D1969" s="27" t="str">
        <f>IFERROR(VLOOKUP(B1969,vlookup!A$2:I$331,3,FALSE),"")</f>
        <v/>
      </c>
      <c r="E1969" s="5"/>
      <c r="F1969" s="27" t="str">
        <f>IFERROR(VLOOKUP(E1969,vlookup!D$2:E$331,2,FALSE),"")</f>
        <v/>
      </c>
      <c r="G1969" s="5"/>
      <c r="H1969" s="27" t="str">
        <f t="shared" si="302"/>
        <v/>
      </c>
      <c r="I1969" s="27" t="str">
        <f>IFERROR(VLOOKUP(H1969,vlookup!G$2:I$331,2,FALSE),"")</f>
        <v/>
      </c>
      <c r="J1969" s="27" t="str">
        <f>IFERROR(VLOOKUP(H1969,vlookup!G$2:I$331,3,FALSE),"")</f>
        <v/>
      </c>
      <c r="K1969" s="5"/>
      <c r="L1969" s="6"/>
      <c r="M1969" s="6"/>
      <c r="N1969" s="6"/>
      <c r="O1969" s="6"/>
      <c r="P1969" s="6"/>
      <c r="Q1969" s="14" t="str">
        <f t="shared" si="303"/>
        <v/>
      </c>
      <c r="R1969" s="5"/>
      <c r="S1969" s="6"/>
      <c r="T1969" s="6"/>
      <c r="U1969" s="5"/>
      <c r="V1969" s="45">
        <f t="shared" si="304"/>
        <v>0</v>
      </c>
      <c r="W1969" s="45">
        <f t="shared" si="305"/>
        <v>0</v>
      </c>
      <c r="X1969" s="45" t="e">
        <f t="shared" si="306"/>
        <v>#VALUE!</v>
      </c>
      <c r="Y1969" s="45">
        <f>IFERROR(VALUE(V1969),VLOOKUP(V1969,DayReplace[],2,0))</f>
        <v>0</v>
      </c>
      <c r="Z1969" s="45">
        <f>IF(V1969=0,1,
IF(OR(AND(COUNTIF(Table12[Normal and Leap Years],X1969),AA1969=3,Y1969=30),
AND(COUNTIF(Table9[MM Year],X1969),COUNTIF(Table13[Always 29-Day Months],AA1969),Y1969=30)),Y1969
-1,Y1969))</f>
        <v>1</v>
      </c>
      <c r="AA1969" s="45">
        <f>IFERROR(VALUE(W1969),VLOOKUP(W1969,MonthReplace[],2,0))</f>
        <v>0</v>
      </c>
      <c r="AB1969" s="45" t="e">
        <f>IF(COUNTIF(Table9[MM Year],X1969),VLOOKUP(AA1969,MonthSerial[],VLOOKUP(X1969,Table9[],3,0)+2,0),DATE(X1969,AA1969,0)-AC1969)</f>
        <v>#VALUE!</v>
      </c>
      <c r="AC1969" s="45" t="e">
        <f>IF(COUNTIF(Table9[MM Year],X1969),
VLOOKUP(X1969,Table9[],5,0),
DATE(X1969,1,0))</f>
        <v>#VALUE!</v>
      </c>
      <c r="AD1969" s="46" t="e">
        <f>IF(AA1969=0,DATE(YEAR(AC1969+1),7,16),
IF(V1969=0,IF(COUNTIF(Table9[MM Year],X1969),AC1969+AB1969+Z1969+15-DAY(AC1969+AB1969+Z1969+15)+16,AC1969+AB1969+Z1969-DAY(AC1969+AB1969+Z1969)+16),
IF(COUNTIF(Table9[MM Year],X1969),
IF(AC1969+AB1969+Z1969&lt;VLOOKUP(X1969,Table9[],7,0),AC1969
+AB1969+Z1969+VLOOKUP(X1969,Table9[],4,0),AC1969+AB1969+Z1969),AC1969
+AB1969+Z1969)))</f>
        <v>#VALUE!</v>
      </c>
      <c r="AE1969" s="42"/>
      <c r="AF1969" s="15" t="str">
        <f>IFERROR(IF(COUNTIF(Table9[MM Year],X1969),
IF(AD1969&lt;VLOOKUP(X1969,Table9[],7,0),AD1969
+VLOOKUP(X1969,Table9[],4,0),AD1969),AD1969
),"")</f>
        <v/>
      </c>
      <c r="AG1969" s="5"/>
      <c r="AH1969" s="5"/>
      <c r="AI1969" s="5"/>
      <c r="AJ1969" s="6"/>
      <c r="AK1969" s="6"/>
      <c r="AL1969" s="12" t="str">
        <f t="shared" si="307"/>
        <v/>
      </c>
      <c r="AM1969" s="5"/>
      <c r="AN1969" s="27" t="str">
        <f t="shared" si="308"/>
        <v/>
      </c>
      <c r="AO1969" s="5"/>
      <c r="AP1969" s="5"/>
      <c r="AQ1969" s="6"/>
      <c r="AR1969" s="12" t="str">
        <f t="shared" si="309"/>
        <v/>
      </c>
      <c r="AS1969" s="6"/>
      <c r="AT1969" s="5"/>
      <c r="AU1969" s="53"/>
      <c r="AV1969" s="53"/>
      <c r="AW1969" s="54"/>
      <c r="AX1969" s="15" t="str">
        <f t="shared" si="310"/>
        <v/>
      </c>
      <c r="AY1969" s="5"/>
      <c r="AZ1969" s="27" t="str">
        <f>IFERROR(VLOOKUP(AY1969,vlookup!A$2:I$331,2,FALSE),"")</f>
        <v/>
      </c>
      <c r="BA1969" s="27" t="str">
        <f>IFERROR(VLOOKUP(AY1969,vlookup!A$2:I$331,3,FALSE),"")</f>
        <v/>
      </c>
      <c r="BB1969" s="5"/>
      <c r="BC1969" s="27" t="str">
        <f>IFERROR(VLOOKUP(BB1969,vlookup!D$2:E$331,2,FALSE),"")</f>
        <v/>
      </c>
      <c r="BD1969" s="5"/>
      <c r="BE1969" s="27" t="str">
        <f t="shared" si="311"/>
        <v/>
      </c>
      <c r="BF1969" s="27" t="str">
        <f>IFERROR(VLOOKUP(BE1969,vlookup!G$2:I$331,2,FALSE),"")</f>
        <v/>
      </c>
      <c r="BG1969" s="27" t="str">
        <f>IFERROR(VLOOKUP(BE1969,vlookup!G$2:I$331,3,FALSE),"")</f>
        <v/>
      </c>
      <c r="BH1969" s="5"/>
      <c r="BI1969" s="6"/>
      <c r="BJ1969" s="6"/>
      <c r="BK1969" s="6"/>
      <c r="BL1969" s="6"/>
    </row>
    <row r="1970" spans="1:64">
      <c r="A1970" s="4"/>
      <c r="B1970" s="5"/>
      <c r="C1970" s="27" t="str">
        <f>IFERROR(VLOOKUP(B1970,vlookup!A$2:I$331,2,FALSE),"")</f>
        <v/>
      </c>
      <c r="D1970" s="27" t="str">
        <f>IFERROR(VLOOKUP(B1970,vlookup!A$2:I$331,3,FALSE),"")</f>
        <v/>
      </c>
      <c r="E1970" s="5"/>
      <c r="F1970" s="27" t="str">
        <f>IFERROR(VLOOKUP(E1970,vlookup!D$2:E$331,2,FALSE),"")</f>
        <v/>
      </c>
      <c r="G1970" s="5"/>
      <c r="H1970" s="27" t="str">
        <f t="shared" si="302"/>
        <v/>
      </c>
      <c r="I1970" s="27" t="str">
        <f>IFERROR(VLOOKUP(H1970,vlookup!G$2:I$331,2,FALSE),"")</f>
        <v/>
      </c>
      <c r="J1970" s="27" t="str">
        <f>IFERROR(VLOOKUP(H1970,vlookup!G$2:I$331,3,FALSE),"")</f>
        <v/>
      </c>
      <c r="K1970" s="5"/>
      <c r="L1970" s="6"/>
      <c r="M1970" s="6"/>
      <c r="N1970" s="6"/>
      <c r="O1970" s="6"/>
      <c r="P1970" s="6"/>
      <c r="Q1970" s="14" t="str">
        <f t="shared" si="303"/>
        <v/>
      </c>
      <c r="R1970" s="5"/>
      <c r="S1970" s="6"/>
      <c r="T1970" s="6"/>
      <c r="U1970" s="5"/>
      <c r="V1970" s="45">
        <f t="shared" si="304"/>
        <v>0</v>
      </c>
      <c r="W1970" s="45">
        <f t="shared" si="305"/>
        <v>0</v>
      </c>
      <c r="X1970" s="45" t="e">
        <f t="shared" si="306"/>
        <v>#VALUE!</v>
      </c>
      <c r="Y1970" s="45">
        <f>IFERROR(VALUE(V1970),VLOOKUP(V1970,DayReplace[],2,0))</f>
        <v>0</v>
      </c>
      <c r="Z1970" s="45">
        <f>IF(V1970=0,1,
IF(OR(AND(COUNTIF(Table12[Normal and Leap Years],X1970),AA1970=3,Y1970=30),
AND(COUNTIF(Table9[MM Year],X1970),COUNTIF(Table13[Always 29-Day Months],AA1970),Y1970=30)),Y1970
-1,Y1970))</f>
        <v>1</v>
      </c>
      <c r="AA1970" s="45">
        <f>IFERROR(VALUE(W1970),VLOOKUP(W1970,MonthReplace[],2,0))</f>
        <v>0</v>
      </c>
      <c r="AB1970" s="45" t="e">
        <f>IF(COUNTIF(Table9[MM Year],X1970),VLOOKUP(AA1970,MonthSerial[],VLOOKUP(X1970,Table9[],3,0)+2,0),DATE(X1970,AA1970,0)-AC1970)</f>
        <v>#VALUE!</v>
      </c>
      <c r="AC1970" s="45" t="e">
        <f>IF(COUNTIF(Table9[MM Year],X1970),
VLOOKUP(X1970,Table9[],5,0),
DATE(X1970,1,0))</f>
        <v>#VALUE!</v>
      </c>
      <c r="AD1970" s="46" t="e">
        <f>IF(AA1970=0,DATE(YEAR(AC1970+1),7,16),
IF(V1970=0,IF(COUNTIF(Table9[MM Year],X1970),AC1970+AB1970+Z1970+15-DAY(AC1970+AB1970+Z1970+15)+16,AC1970+AB1970+Z1970-DAY(AC1970+AB1970+Z1970)+16),
IF(COUNTIF(Table9[MM Year],X1970),
IF(AC1970+AB1970+Z1970&lt;VLOOKUP(X1970,Table9[],7,0),AC1970
+AB1970+Z1970+VLOOKUP(X1970,Table9[],4,0),AC1970+AB1970+Z1970),AC1970
+AB1970+Z1970)))</f>
        <v>#VALUE!</v>
      </c>
      <c r="AE1970" s="42"/>
      <c r="AF1970" s="15" t="str">
        <f>IFERROR(IF(COUNTIF(Table9[MM Year],X1970),
IF(AD1970&lt;VLOOKUP(X1970,Table9[],7,0),AD1970
+VLOOKUP(X1970,Table9[],4,0),AD1970),AD1970
),"")</f>
        <v/>
      </c>
      <c r="AG1970" s="5"/>
      <c r="AH1970" s="5"/>
      <c r="AI1970" s="5"/>
      <c r="AJ1970" s="6"/>
      <c r="AK1970" s="6"/>
      <c r="AL1970" s="12" t="str">
        <f t="shared" si="307"/>
        <v/>
      </c>
      <c r="AM1970" s="5"/>
      <c r="AN1970" s="27" t="str">
        <f t="shared" si="308"/>
        <v/>
      </c>
      <c r="AO1970" s="5"/>
      <c r="AP1970" s="5"/>
      <c r="AQ1970" s="6"/>
      <c r="AR1970" s="12" t="str">
        <f t="shared" si="309"/>
        <v/>
      </c>
      <c r="AS1970" s="6"/>
      <c r="AT1970" s="5"/>
      <c r="AU1970" s="53"/>
      <c r="AV1970" s="53"/>
      <c r="AW1970" s="54"/>
      <c r="AX1970" s="15" t="str">
        <f t="shared" si="310"/>
        <v/>
      </c>
      <c r="AY1970" s="5"/>
      <c r="AZ1970" s="27" t="str">
        <f>IFERROR(VLOOKUP(AY1970,vlookup!A$2:I$331,2,FALSE),"")</f>
        <v/>
      </c>
      <c r="BA1970" s="27" t="str">
        <f>IFERROR(VLOOKUP(AY1970,vlookup!A$2:I$331,3,FALSE),"")</f>
        <v/>
      </c>
      <c r="BB1970" s="5"/>
      <c r="BC1970" s="27" t="str">
        <f>IFERROR(VLOOKUP(BB1970,vlookup!D$2:E$331,2,FALSE),"")</f>
        <v/>
      </c>
      <c r="BD1970" s="5"/>
      <c r="BE1970" s="27" t="str">
        <f t="shared" si="311"/>
        <v/>
      </c>
      <c r="BF1970" s="27" t="str">
        <f>IFERROR(VLOOKUP(BE1970,vlookup!G$2:I$331,2,FALSE),"")</f>
        <v/>
      </c>
      <c r="BG1970" s="27" t="str">
        <f>IFERROR(VLOOKUP(BE1970,vlookup!G$2:I$331,3,FALSE),"")</f>
        <v/>
      </c>
      <c r="BH1970" s="5"/>
      <c r="BI1970" s="6"/>
      <c r="BJ1970" s="6"/>
      <c r="BK1970" s="6"/>
      <c r="BL1970" s="6"/>
    </row>
    <row r="1971" spans="1:64">
      <c r="A1971" s="4"/>
      <c r="B1971" s="5"/>
      <c r="C1971" s="27" t="str">
        <f>IFERROR(VLOOKUP(B1971,vlookup!A$2:I$331,2,FALSE),"")</f>
        <v/>
      </c>
      <c r="D1971" s="27" t="str">
        <f>IFERROR(VLOOKUP(B1971,vlookup!A$2:I$331,3,FALSE),"")</f>
        <v/>
      </c>
      <c r="E1971" s="5"/>
      <c r="F1971" s="27" t="str">
        <f>IFERROR(VLOOKUP(E1971,vlookup!D$2:E$331,2,FALSE),"")</f>
        <v/>
      </c>
      <c r="G1971" s="5"/>
      <c r="H1971" s="27" t="str">
        <f t="shared" si="302"/>
        <v/>
      </c>
      <c r="I1971" s="27" t="str">
        <f>IFERROR(VLOOKUP(H1971,vlookup!G$2:I$331,2,FALSE),"")</f>
        <v/>
      </c>
      <c r="J1971" s="27" t="str">
        <f>IFERROR(VLOOKUP(H1971,vlookup!G$2:I$331,3,FALSE),"")</f>
        <v/>
      </c>
      <c r="K1971" s="5"/>
      <c r="L1971" s="6"/>
      <c r="M1971" s="6"/>
      <c r="N1971" s="6"/>
      <c r="O1971" s="6"/>
      <c r="P1971" s="6"/>
      <c r="Q1971" s="14" t="str">
        <f t="shared" si="303"/>
        <v/>
      </c>
      <c r="R1971" s="5"/>
      <c r="S1971" s="6"/>
      <c r="T1971" s="6"/>
      <c r="U1971" s="5"/>
      <c r="V1971" s="45">
        <f t="shared" si="304"/>
        <v>0</v>
      </c>
      <c r="W1971" s="45">
        <f t="shared" si="305"/>
        <v>0</v>
      </c>
      <c r="X1971" s="45" t="e">
        <f t="shared" si="306"/>
        <v>#VALUE!</v>
      </c>
      <c r="Y1971" s="45">
        <f>IFERROR(VALUE(V1971),VLOOKUP(V1971,DayReplace[],2,0))</f>
        <v>0</v>
      </c>
      <c r="Z1971" s="45">
        <f>IF(V1971=0,1,
IF(OR(AND(COUNTIF(Table12[Normal and Leap Years],X1971),AA1971=3,Y1971=30),
AND(COUNTIF(Table9[MM Year],X1971),COUNTIF(Table13[Always 29-Day Months],AA1971),Y1971=30)),Y1971
-1,Y1971))</f>
        <v>1</v>
      </c>
      <c r="AA1971" s="45">
        <f>IFERROR(VALUE(W1971),VLOOKUP(W1971,MonthReplace[],2,0))</f>
        <v>0</v>
      </c>
      <c r="AB1971" s="45" t="e">
        <f>IF(COUNTIF(Table9[MM Year],X1971),VLOOKUP(AA1971,MonthSerial[],VLOOKUP(X1971,Table9[],3,0)+2,0),DATE(X1971,AA1971,0)-AC1971)</f>
        <v>#VALUE!</v>
      </c>
      <c r="AC1971" s="45" t="e">
        <f>IF(COUNTIF(Table9[MM Year],X1971),
VLOOKUP(X1971,Table9[],5,0),
DATE(X1971,1,0))</f>
        <v>#VALUE!</v>
      </c>
      <c r="AD1971" s="46" t="e">
        <f>IF(AA1971=0,DATE(YEAR(AC1971+1),7,16),
IF(V1971=0,IF(COUNTIF(Table9[MM Year],X1971),AC1971+AB1971+Z1971+15-DAY(AC1971+AB1971+Z1971+15)+16,AC1971+AB1971+Z1971-DAY(AC1971+AB1971+Z1971)+16),
IF(COUNTIF(Table9[MM Year],X1971),
IF(AC1971+AB1971+Z1971&lt;VLOOKUP(X1971,Table9[],7,0),AC1971
+AB1971+Z1971+VLOOKUP(X1971,Table9[],4,0),AC1971+AB1971+Z1971),AC1971
+AB1971+Z1971)))</f>
        <v>#VALUE!</v>
      </c>
      <c r="AE1971" s="42"/>
      <c r="AF1971" s="15" t="str">
        <f>IFERROR(IF(COUNTIF(Table9[MM Year],X1971),
IF(AD1971&lt;VLOOKUP(X1971,Table9[],7,0),AD1971
+VLOOKUP(X1971,Table9[],4,0),AD1971),AD1971
),"")</f>
        <v/>
      </c>
      <c r="AG1971" s="5"/>
      <c r="AH1971" s="5"/>
      <c r="AI1971" s="5"/>
      <c r="AJ1971" s="6"/>
      <c r="AK1971" s="6"/>
      <c r="AL1971" s="12" t="str">
        <f t="shared" si="307"/>
        <v/>
      </c>
      <c r="AM1971" s="5"/>
      <c r="AN1971" s="27" t="str">
        <f t="shared" si="308"/>
        <v/>
      </c>
      <c r="AO1971" s="5"/>
      <c r="AP1971" s="5"/>
      <c r="AQ1971" s="6"/>
      <c r="AR1971" s="12" t="str">
        <f t="shared" si="309"/>
        <v/>
      </c>
      <c r="AS1971" s="6"/>
      <c r="AT1971" s="5"/>
      <c r="AU1971" s="53"/>
      <c r="AV1971" s="53"/>
      <c r="AW1971" s="54"/>
      <c r="AX1971" s="15" t="str">
        <f t="shared" si="310"/>
        <v/>
      </c>
      <c r="AY1971" s="5"/>
      <c r="AZ1971" s="27" t="str">
        <f>IFERROR(VLOOKUP(AY1971,vlookup!A$2:I$331,2,FALSE),"")</f>
        <v/>
      </c>
      <c r="BA1971" s="27" t="str">
        <f>IFERROR(VLOOKUP(AY1971,vlookup!A$2:I$331,3,FALSE),"")</f>
        <v/>
      </c>
      <c r="BB1971" s="5"/>
      <c r="BC1971" s="27" t="str">
        <f>IFERROR(VLOOKUP(BB1971,vlookup!D$2:E$331,2,FALSE),"")</f>
        <v/>
      </c>
      <c r="BD1971" s="5"/>
      <c r="BE1971" s="27" t="str">
        <f t="shared" si="311"/>
        <v/>
      </c>
      <c r="BF1971" s="27" t="str">
        <f>IFERROR(VLOOKUP(BE1971,vlookup!G$2:I$331,2,FALSE),"")</f>
        <v/>
      </c>
      <c r="BG1971" s="27" t="str">
        <f>IFERROR(VLOOKUP(BE1971,vlookup!G$2:I$331,3,FALSE),"")</f>
        <v/>
      </c>
      <c r="BH1971" s="5"/>
      <c r="BI1971" s="6"/>
      <c r="BJ1971" s="6"/>
      <c r="BK1971" s="6"/>
      <c r="BL1971" s="6"/>
    </row>
    <row r="1972" spans="1:64">
      <c r="A1972" s="4"/>
      <c r="B1972" s="5"/>
      <c r="C1972" s="27" t="str">
        <f>IFERROR(VLOOKUP(B1972,vlookup!A$2:I$331,2,FALSE),"")</f>
        <v/>
      </c>
      <c r="D1972" s="27" t="str">
        <f>IFERROR(VLOOKUP(B1972,vlookup!A$2:I$331,3,FALSE),"")</f>
        <v/>
      </c>
      <c r="E1972" s="5"/>
      <c r="F1972" s="27" t="str">
        <f>IFERROR(VLOOKUP(E1972,vlookup!D$2:E$331,2,FALSE),"")</f>
        <v/>
      </c>
      <c r="G1972" s="5"/>
      <c r="H1972" s="27" t="str">
        <f t="shared" si="302"/>
        <v/>
      </c>
      <c r="I1972" s="27" t="str">
        <f>IFERROR(VLOOKUP(H1972,vlookup!G$2:I$331,2,FALSE),"")</f>
        <v/>
      </c>
      <c r="J1972" s="27" t="str">
        <f>IFERROR(VLOOKUP(H1972,vlookup!G$2:I$331,3,FALSE),"")</f>
        <v/>
      </c>
      <c r="K1972" s="5"/>
      <c r="L1972" s="6"/>
      <c r="M1972" s="6"/>
      <c r="N1972" s="6"/>
      <c r="O1972" s="6"/>
      <c r="P1972" s="6"/>
      <c r="Q1972" s="14" t="str">
        <f t="shared" si="303"/>
        <v/>
      </c>
      <c r="R1972" s="5"/>
      <c r="S1972" s="6"/>
      <c r="T1972" s="6"/>
      <c r="U1972" s="5"/>
      <c r="V1972" s="45">
        <f t="shared" si="304"/>
        <v>0</v>
      </c>
      <c r="W1972" s="45">
        <f t="shared" si="305"/>
        <v>0</v>
      </c>
      <c r="X1972" s="45" t="e">
        <f t="shared" si="306"/>
        <v>#VALUE!</v>
      </c>
      <c r="Y1972" s="45">
        <f>IFERROR(VALUE(V1972),VLOOKUP(V1972,DayReplace[],2,0))</f>
        <v>0</v>
      </c>
      <c r="Z1972" s="45">
        <f>IF(V1972=0,1,
IF(OR(AND(COUNTIF(Table12[Normal and Leap Years],X1972),AA1972=3,Y1972=30),
AND(COUNTIF(Table9[MM Year],X1972),COUNTIF(Table13[Always 29-Day Months],AA1972),Y1972=30)),Y1972
-1,Y1972))</f>
        <v>1</v>
      </c>
      <c r="AA1972" s="45">
        <f>IFERROR(VALUE(W1972),VLOOKUP(W1972,MonthReplace[],2,0))</f>
        <v>0</v>
      </c>
      <c r="AB1972" s="45" t="e">
        <f>IF(COUNTIF(Table9[MM Year],X1972),VLOOKUP(AA1972,MonthSerial[],VLOOKUP(X1972,Table9[],3,0)+2,0),DATE(X1972,AA1972,0)-AC1972)</f>
        <v>#VALUE!</v>
      </c>
      <c r="AC1972" s="45" t="e">
        <f>IF(COUNTIF(Table9[MM Year],X1972),
VLOOKUP(X1972,Table9[],5,0),
DATE(X1972,1,0))</f>
        <v>#VALUE!</v>
      </c>
      <c r="AD1972" s="46" t="e">
        <f>IF(AA1972=0,DATE(YEAR(AC1972+1),7,16),
IF(V1972=0,IF(COUNTIF(Table9[MM Year],X1972),AC1972+AB1972+Z1972+15-DAY(AC1972+AB1972+Z1972+15)+16,AC1972+AB1972+Z1972-DAY(AC1972+AB1972+Z1972)+16),
IF(COUNTIF(Table9[MM Year],X1972),
IF(AC1972+AB1972+Z1972&lt;VLOOKUP(X1972,Table9[],7,0),AC1972
+AB1972+Z1972+VLOOKUP(X1972,Table9[],4,0),AC1972+AB1972+Z1972),AC1972
+AB1972+Z1972)))</f>
        <v>#VALUE!</v>
      </c>
      <c r="AE1972" s="42"/>
      <c r="AF1972" s="15" t="str">
        <f>IFERROR(IF(COUNTIF(Table9[MM Year],X1972),
IF(AD1972&lt;VLOOKUP(X1972,Table9[],7,0),AD1972
+VLOOKUP(X1972,Table9[],4,0),AD1972),AD1972
),"")</f>
        <v/>
      </c>
      <c r="AG1972" s="5"/>
      <c r="AH1972" s="5"/>
      <c r="AI1972" s="5"/>
      <c r="AJ1972" s="6"/>
      <c r="AK1972" s="6"/>
      <c r="AL1972" s="12" t="str">
        <f t="shared" si="307"/>
        <v/>
      </c>
      <c r="AM1972" s="5"/>
      <c r="AN1972" s="27" t="str">
        <f t="shared" si="308"/>
        <v/>
      </c>
      <c r="AO1972" s="5"/>
      <c r="AP1972" s="5"/>
      <c r="AQ1972" s="6"/>
      <c r="AR1972" s="12" t="str">
        <f t="shared" si="309"/>
        <v/>
      </c>
      <c r="AS1972" s="6"/>
      <c r="AT1972" s="5"/>
      <c r="AU1972" s="53"/>
      <c r="AV1972" s="53"/>
      <c r="AW1972" s="54"/>
      <c r="AX1972" s="15" t="str">
        <f t="shared" si="310"/>
        <v/>
      </c>
      <c r="AY1972" s="5"/>
      <c r="AZ1972" s="27" t="str">
        <f>IFERROR(VLOOKUP(AY1972,vlookup!A$2:I$331,2,FALSE),"")</f>
        <v/>
      </c>
      <c r="BA1972" s="27" t="str">
        <f>IFERROR(VLOOKUP(AY1972,vlookup!A$2:I$331,3,FALSE),"")</f>
        <v/>
      </c>
      <c r="BB1972" s="5"/>
      <c r="BC1972" s="27" t="str">
        <f>IFERROR(VLOOKUP(BB1972,vlookup!D$2:E$331,2,FALSE),"")</f>
        <v/>
      </c>
      <c r="BD1972" s="5"/>
      <c r="BE1972" s="27" t="str">
        <f t="shared" si="311"/>
        <v/>
      </c>
      <c r="BF1972" s="27" t="str">
        <f>IFERROR(VLOOKUP(BE1972,vlookup!G$2:I$331,2,FALSE),"")</f>
        <v/>
      </c>
      <c r="BG1972" s="27" t="str">
        <f>IFERROR(VLOOKUP(BE1972,vlookup!G$2:I$331,3,FALSE),"")</f>
        <v/>
      </c>
      <c r="BH1972" s="5"/>
      <c r="BI1972" s="6"/>
      <c r="BJ1972" s="6"/>
      <c r="BK1972" s="6"/>
      <c r="BL1972" s="6"/>
    </row>
    <row r="1973" spans="1:64">
      <c r="A1973" s="4"/>
      <c r="B1973" s="5"/>
      <c r="C1973" s="27" t="str">
        <f>IFERROR(VLOOKUP(B1973,vlookup!A$2:I$331,2,FALSE),"")</f>
        <v/>
      </c>
      <c r="D1973" s="27" t="str">
        <f>IFERROR(VLOOKUP(B1973,vlookup!A$2:I$331,3,FALSE),"")</f>
        <v/>
      </c>
      <c r="E1973" s="5"/>
      <c r="F1973" s="27" t="str">
        <f>IFERROR(VLOOKUP(E1973,vlookup!D$2:E$331,2,FALSE),"")</f>
        <v/>
      </c>
      <c r="G1973" s="5"/>
      <c r="H1973" s="27" t="str">
        <f t="shared" si="302"/>
        <v/>
      </c>
      <c r="I1973" s="27" t="str">
        <f>IFERROR(VLOOKUP(H1973,vlookup!G$2:I$331,2,FALSE),"")</f>
        <v/>
      </c>
      <c r="J1973" s="27" t="str">
        <f>IFERROR(VLOOKUP(H1973,vlookup!G$2:I$331,3,FALSE),"")</f>
        <v/>
      </c>
      <c r="K1973" s="5"/>
      <c r="L1973" s="6"/>
      <c r="M1973" s="6"/>
      <c r="N1973" s="6"/>
      <c r="O1973" s="6"/>
      <c r="P1973" s="6"/>
      <c r="Q1973" s="14" t="str">
        <f t="shared" si="303"/>
        <v/>
      </c>
      <c r="R1973" s="5"/>
      <c r="S1973" s="6"/>
      <c r="T1973" s="6"/>
      <c r="U1973" s="5"/>
      <c r="V1973" s="45">
        <f t="shared" si="304"/>
        <v>0</v>
      </c>
      <c r="W1973" s="45">
        <f t="shared" si="305"/>
        <v>0</v>
      </c>
      <c r="X1973" s="45" t="e">
        <f t="shared" si="306"/>
        <v>#VALUE!</v>
      </c>
      <c r="Y1973" s="45">
        <f>IFERROR(VALUE(V1973),VLOOKUP(V1973,DayReplace[],2,0))</f>
        <v>0</v>
      </c>
      <c r="Z1973" s="45">
        <f>IF(V1973=0,1,
IF(OR(AND(COUNTIF(Table12[Normal and Leap Years],X1973),AA1973=3,Y1973=30),
AND(COUNTIF(Table9[MM Year],X1973),COUNTIF(Table13[Always 29-Day Months],AA1973),Y1973=30)),Y1973
-1,Y1973))</f>
        <v>1</v>
      </c>
      <c r="AA1973" s="45">
        <f>IFERROR(VALUE(W1973),VLOOKUP(W1973,MonthReplace[],2,0))</f>
        <v>0</v>
      </c>
      <c r="AB1973" s="45" t="e">
        <f>IF(COUNTIF(Table9[MM Year],X1973),VLOOKUP(AA1973,MonthSerial[],VLOOKUP(X1973,Table9[],3,0)+2,0),DATE(X1973,AA1973,0)-AC1973)</f>
        <v>#VALUE!</v>
      </c>
      <c r="AC1973" s="45" t="e">
        <f>IF(COUNTIF(Table9[MM Year],X1973),
VLOOKUP(X1973,Table9[],5,0),
DATE(X1973,1,0))</f>
        <v>#VALUE!</v>
      </c>
      <c r="AD1973" s="46" t="e">
        <f>IF(AA1973=0,DATE(YEAR(AC1973+1),7,16),
IF(V1973=0,IF(COUNTIF(Table9[MM Year],X1973),AC1973+AB1973+Z1973+15-DAY(AC1973+AB1973+Z1973+15)+16,AC1973+AB1973+Z1973-DAY(AC1973+AB1973+Z1973)+16),
IF(COUNTIF(Table9[MM Year],X1973),
IF(AC1973+AB1973+Z1973&lt;VLOOKUP(X1973,Table9[],7,0),AC1973
+AB1973+Z1973+VLOOKUP(X1973,Table9[],4,0),AC1973+AB1973+Z1973),AC1973
+AB1973+Z1973)))</f>
        <v>#VALUE!</v>
      </c>
      <c r="AE1973" s="42"/>
      <c r="AF1973" s="15" t="str">
        <f>IFERROR(IF(COUNTIF(Table9[MM Year],X1973),
IF(AD1973&lt;VLOOKUP(X1973,Table9[],7,0),AD1973
+VLOOKUP(X1973,Table9[],4,0),AD1973),AD1973
),"")</f>
        <v/>
      </c>
      <c r="AG1973" s="5"/>
      <c r="AH1973" s="5"/>
      <c r="AI1973" s="5"/>
      <c r="AJ1973" s="6"/>
      <c r="AK1973" s="6"/>
      <c r="AL1973" s="12" t="str">
        <f t="shared" si="307"/>
        <v/>
      </c>
      <c r="AM1973" s="5"/>
      <c r="AN1973" s="27" t="str">
        <f t="shared" si="308"/>
        <v/>
      </c>
      <c r="AO1973" s="5"/>
      <c r="AP1973" s="5"/>
      <c r="AQ1973" s="6"/>
      <c r="AR1973" s="12" t="str">
        <f t="shared" si="309"/>
        <v/>
      </c>
      <c r="AS1973" s="6"/>
      <c r="AT1973" s="5"/>
      <c r="AU1973" s="53"/>
      <c r="AV1973" s="53"/>
      <c r="AW1973" s="54"/>
      <c r="AX1973" s="15" t="str">
        <f t="shared" si="310"/>
        <v/>
      </c>
      <c r="AY1973" s="5"/>
      <c r="AZ1973" s="27" t="str">
        <f>IFERROR(VLOOKUP(AY1973,vlookup!A$2:I$331,2,FALSE),"")</f>
        <v/>
      </c>
      <c r="BA1973" s="27" t="str">
        <f>IFERROR(VLOOKUP(AY1973,vlookup!A$2:I$331,3,FALSE),"")</f>
        <v/>
      </c>
      <c r="BB1973" s="5"/>
      <c r="BC1973" s="27" t="str">
        <f>IFERROR(VLOOKUP(BB1973,vlookup!D$2:E$331,2,FALSE),"")</f>
        <v/>
      </c>
      <c r="BD1973" s="5"/>
      <c r="BE1973" s="27" t="str">
        <f t="shared" si="311"/>
        <v/>
      </c>
      <c r="BF1973" s="27" t="str">
        <f>IFERROR(VLOOKUP(BE1973,vlookup!G$2:I$331,2,FALSE),"")</f>
        <v/>
      </c>
      <c r="BG1973" s="27" t="str">
        <f>IFERROR(VLOOKUP(BE1973,vlookup!G$2:I$331,3,FALSE),"")</f>
        <v/>
      </c>
      <c r="BH1973" s="5"/>
      <c r="BI1973" s="6"/>
      <c r="BJ1973" s="6"/>
      <c r="BK1973" s="6"/>
      <c r="BL1973" s="6"/>
    </row>
    <row r="1974" spans="1:64">
      <c r="A1974" s="4"/>
      <c r="B1974" s="5"/>
      <c r="C1974" s="27" t="str">
        <f>IFERROR(VLOOKUP(B1974,vlookup!A$2:I$331,2,FALSE),"")</f>
        <v/>
      </c>
      <c r="D1974" s="27" t="str">
        <f>IFERROR(VLOOKUP(B1974,vlookup!A$2:I$331,3,FALSE),"")</f>
        <v/>
      </c>
      <c r="E1974" s="5"/>
      <c r="F1974" s="27" t="str">
        <f>IFERROR(VLOOKUP(E1974,vlookup!D$2:E$331,2,FALSE),"")</f>
        <v/>
      </c>
      <c r="G1974" s="5"/>
      <c r="H1974" s="27" t="str">
        <f t="shared" si="302"/>
        <v/>
      </c>
      <c r="I1974" s="27" t="str">
        <f>IFERROR(VLOOKUP(H1974,vlookup!G$2:I$331,2,FALSE),"")</f>
        <v/>
      </c>
      <c r="J1974" s="27" t="str">
        <f>IFERROR(VLOOKUP(H1974,vlookup!G$2:I$331,3,FALSE),"")</f>
        <v/>
      </c>
      <c r="K1974" s="5"/>
      <c r="L1974" s="6"/>
      <c r="M1974" s="6"/>
      <c r="N1974" s="6"/>
      <c r="O1974" s="6"/>
      <c r="P1974" s="6"/>
      <c r="Q1974" s="14" t="str">
        <f t="shared" si="303"/>
        <v/>
      </c>
      <c r="R1974" s="5"/>
      <c r="S1974" s="6"/>
      <c r="T1974" s="6"/>
      <c r="U1974" s="5"/>
      <c r="V1974" s="45">
        <f t="shared" si="304"/>
        <v>0</v>
      </c>
      <c r="W1974" s="45">
        <f t="shared" si="305"/>
        <v>0</v>
      </c>
      <c r="X1974" s="45" t="e">
        <f t="shared" si="306"/>
        <v>#VALUE!</v>
      </c>
      <c r="Y1974" s="45">
        <f>IFERROR(VALUE(V1974),VLOOKUP(V1974,DayReplace[],2,0))</f>
        <v>0</v>
      </c>
      <c r="Z1974" s="45">
        <f>IF(V1974=0,1,
IF(OR(AND(COUNTIF(Table12[Normal and Leap Years],X1974),AA1974=3,Y1974=30),
AND(COUNTIF(Table9[MM Year],X1974),COUNTIF(Table13[Always 29-Day Months],AA1974),Y1974=30)),Y1974
-1,Y1974))</f>
        <v>1</v>
      </c>
      <c r="AA1974" s="45">
        <f>IFERROR(VALUE(W1974),VLOOKUP(W1974,MonthReplace[],2,0))</f>
        <v>0</v>
      </c>
      <c r="AB1974" s="45" t="e">
        <f>IF(COUNTIF(Table9[MM Year],X1974),VLOOKUP(AA1974,MonthSerial[],VLOOKUP(X1974,Table9[],3,0)+2,0),DATE(X1974,AA1974,0)-AC1974)</f>
        <v>#VALUE!</v>
      </c>
      <c r="AC1974" s="45" t="e">
        <f>IF(COUNTIF(Table9[MM Year],X1974),
VLOOKUP(X1974,Table9[],5,0),
DATE(X1974,1,0))</f>
        <v>#VALUE!</v>
      </c>
      <c r="AD1974" s="46" t="e">
        <f>IF(AA1974=0,DATE(YEAR(AC1974+1),7,16),
IF(V1974=0,IF(COUNTIF(Table9[MM Year],X1974),AC1974+AB1974+Z1974+15-DAY(AC1974+AB1974+Z1974+15)+16,AC1974+AB1974+Z1974-DAY(AC1974+AB1974+Z1974)+16),
IF(COUNTIF(Table9[MM Year],X1974),
IF(AC1974+AB1974+Z1974&lt;VLOOKUP(X1974,Table9[],7,0),AC1974
+AB1974+Z1974+VLOOKUP(X1974,Table9[],4,0),AC1974+AB1974+Z1974),AC1974
+AB1974+Z1974)))</f>
        <v>#VALUE!</v>
      </c>
      <c r="AE1974" s="42"/>
      <c r="AF1974" s="15" t="str">
        <f>IFERROR(IF(COUNTIF(Table9[MM Year],X1974),
IF(AD1974&lt;VLOOKUP(X1974,Table9[],7,0),AD1974
+VLOOKUP(X1974,Table9[],4,0),AD1974),AD1974
),"")</f>
        <v/>
      </c>
      <c r="AG1974" s="5"/>
      <c r="AH1974" s="5"/>
      <c r="AI1974" s="5"/>
      <c r="AJ1974" s="6"/>
      <c r="AK1974" s="6"/>
      <c r="AL1974" s="12" t="str">
        <f t="shared" si="307"/>
        <v/>
      </c>
      <c r="AM1974" s="5"/>
      <c r="AN1974" s="27" t="str">
        <f t="shared" si="308"/>
        <v/>
      </c>
      <c r="AO1974" s="5"/>
      <c r="AP1974" s="5"/>
      <c r="AQ1974" s="6"/>
      <c r="AR1974" s="12" t="str">
        <f t="shared" si="309"/>
        <v/>
      </c>
      <c r="AS1974" s="6"/>
      <c r="AT1974" s="5"/>
      <c r="AU1974" s="53"/>
      <c r="AV1974" s="53"/>
      <c r="AW1974" s="54"/>
      <c r="AX1974" s="15" t="str">
        <f t="shared" si="310"/>
        <v/>
      </c>
      <c r="AY1974" s="5"/>
      <c r="AZ1974" s="27" t="str">
        <f>IFERROR(VLOOKUP(AY1974,vlookup!A$2:I$331,2,FALSE),"")</f>
        <v/>
      </c>
      <c r="BA1974" s="27" t="str">
        <f>IFERROR(VLOOKUP(AY1974,vlookup!A$2:I$331,3,FALSE),"")</f>
        <v/>
      </c>
      <c r="BB1974" s="5"/>
      <c r="BC1974" s="27" t="str">
        <f>IFERROR(VLOOKUP(BB1974,vlookup!D$2:E$331,2,FALSE),"")</f>
        <v/>
      </c>
      <c r="BD1974" s="5"/>
      <c r="BE1974" s="27" t="str">
        <f t="shared" si="311"/>
        <v/>
      </c>
      <c r="BF1974" s="27" t="str">
        <f>IFERROR(VLOOKUP(BE1974,vlookup!G$2:I$331,2,FALSE),"")</f>
        <v/>
      </c>
      <c r="BG1974" s="27" t="str">
        <f>IFERROR(VLOOKUP(BE1974,vlookup!G$2:I$331,3,FALSE),"")</f>
        <v/>
      </c>
      <c r="BH1974" s="5"/>
      <c r="BI1974" s="6"/>
      <c r="BJ1974" s="6"/>
      <c r="BK1974" s="6"/>
      <c r="BL1974" s="6"/>
    </row>
    <row r="1975" spans="1:64">
      <c r="A1975" s="4"/>
      <c r="B1975" s="5"/>
      <c r="C1975" s="27" t="str">
        <f>IFERROR(VLOOKUP(B1975,vlookup!A$2:I$331,2,FALSE),"")</f>
        <v/>
      </c>
      <c r="D1975" s="27" t="str">
        <f>IFERROR(VLOOKUP(B1975,vlookup!A$2:I$331,3,FALSE),"")</f>
        <v/>
      </c>
      <c r="E1975" s="5"/>
      <c r="F1975" s="27" t="str">
        <f>IFERROR(VLOOKUP(E1975,vlookup!D$2:E$331,2,FALSE),"")</f>
        <v/>
      </c>
      <c r="G1975" s="5"/>
      <c r="H1975" s="27" t="str">
        <f t="shared" si="302"/>
        <v/>
      </c>
      <c r="I1975" s="27" t="str">
        <f>IFERROR(VLOOKUP(H1975,vlookup!G$2:I$331,2,FALSE),"")</f>
        <v/>
      </c>
      <c r="J1975" s="27" t="str">
        <f>IFERROR(VLOOKUP(H1975,vlookup!G$2:I$331,3,FALSE),"")</f>
        <v/>
      </c>
      <c r="K1975" s="5"/>
      <c r="L1975" s="6"/>
      <c r="M1975" s="6"/>
      <c r="N1975" s="6"/>
      <c r="O1975" s="6"/>
      <c r="P1975" s="6"/>
      <c r="Q1975" s="14" t="str">
        <f t="shared" si="303"/>
        <v/>
      </c>
      <c r="R1975" s="5"/>
      <c r="S1975" s="6"/>
      <c r="T1975" s="6"/>
      <c r="U1975" s="5"/>
      <c r="V1975" s="45">
        <f t="shared" si="304"/>
        <v>0</v>
      </c>
      <c r="W1975" s="45">
        <f t="shared" si="305"/>
        <v>0</v>
      </c>
      <c r="X1975" s="45" t="e">
        <f t="shared" si="306"/>
        <v>#VALUE!</v>
      </c>
      <c r="Y1975" s="45">
        <f>IFERROR(VALUE(V1975),VLOOKUP(V1975,DayReplace[],2,0))</f>
        <v>0</v>
      </c>
      <c r="Z1975" s="45">
        <f>IF(V1975=0,1,
IF(OR(AND(COUNTIF(Table12[Normal and Leap Years],X1975),AA1975=3,Y1975=30),
AND(COUNTIF(Table9[MM Year],X1975),COUNTIF(Table13[Always 29-Day Months],AA1975),Y1975=30)),Y1975
-1,Y1975))</f>
        <v>1</v>
      </c>
      <c r="AA1975" s="45">
        <f>IFERROR(VALUE(W1975),VLOOKUP(W1975,MonthReplace[],2,0))</f>
        <v>0</v>
      </c>
      <c r="AB1975" s="45" t="e">
        <f>IF(COUNTIF(Table9[MM Year],X1975),VLOOKUP(AA1975,MonthSerial[],VLOOKUP(X1975,Table9[],3,0)+2,0),DATE(X1975,AA1975,0)-AC1975)</f>
        <v>#VALUE!</v>
      </c>
      <c r="AC1975" s="45" t="e">
        <f>IF(COUNTIF(Table9[MM Year],X1975),
VLOOKUP(X1975,Table9[],5,0),
DATE(X1975,1,0))</f>
        <v>#VALUE!</v>
      </c>
      <c r="AD1975" s="46" t="e">
        <f>IF(AA1975=0,DATE(YEAR(AC1975+1),7,16),
IF(V1975=0,IF(COUNTIF(Table9[MM Year],X1975),AC1975+AB1975+Z1975+15-DAY(AC1975+AB1975+Z1975+15)+16,AC1975+AB1975+Z1975-DAY(AC1975+AB1975+Z1975)+16),
IF(COUNTIF(Table9[MM Year],X1975),
IF(AC1975+AB1975+Z1975&lt;VLOOKUP(X1975,Table9[],7,0),AC1975
+AB1975+Z1975+VLOOKUP(X1975,Table9[],4,0),AC1975+AB1975+Z1975),AC1975
+AB1975+Z1975)))</f>
        <v>#VALUE!</v>
      </c>
      <c r="AE1975" s="42"/>
      <c r="AF1975" s="15" t="str">
        <f>IFERROR(IF(COUNTIF(Table9[MM Year],X1975),
IF(AD1975&lt;VLOOKUP(X1975,Table9[],7,0),AD1975
+VLOOKUP(X1975,Table9[],4,0),AD1975),AD1975
),"")</f>
        <v/>
      </c>
      <c r="AG1975" s="5"/>
      <c r="AH1975" s="5"/>
      <c r="AI1975" s="5"/>
      <c r="AJ1975" s="6"/>
      <c r="AK1975" s="6"/>
      <c r="AL1975" s="12" t="str">
        <f t="shared" si="307"/>
        <v/>
      </c>
      <c r="AM1975" s="5"/>
      <c r="AN1975" s="27" t="str">
        <f t="shared" si="308"/>
        <v/>
      </c>
      <c r="AO1975" s="5"/>
      <c r="AP1975" s="5"/>
      <c r="AQ1975" s="6"/>
      <c r="AR1975" s="12" t="str">
        <f t="shared" si="309"/>
        <v/>
      </c>
      <c r="AS1975" s="6"/>
      <c r="AT1975" s="5"/>
      <c r="AU1975" s="53"/>
      <c r="AV1975" s="53"/>
      <c r="AW1975" s="54"/>
      <c r="AX1975" s="15" t="str">
        <f t="shared" si="310"/>
        <v/>
      </c>
      <c r="AY1975" s="5"/>
      <c r="AZ1975" s="27" t="str">
        <f>IFERROR(VLOOKUP(AY1975,vlookup!A$2:I$331,2,FALSE),"")</f>
        <v/>
      </c>
      <c r="BA1975" s="27" t="str">
        <f>IFERROR(VLOOKUP(AY1975,vlookup!A$2:I$331,3,FALSE),"")</f>
        <v/>
      </c>
      <c r="BB1975" s="5"/>
      <c r="BC1975" s="27" t="str">
        <f>IFERROR(VLOOKUP(BB1975,vlookup!D$2:E$331,2,FALSE),"")</f>
        <v/>
      </c>
      <c r="BD1975" s="5"/>
      <c r="BE1975" s="27" t="str">
        <f t="shared" si="311"/>
        <v/>
      </c>
      <c r="BF1975" s="27" t="str">
        <f>IFERROR(VLOOKUP(BE1975,vlookup!G$2:I$331,2,FALSE),"")</f>
        <v/>
      </c>
      <c r="BG1975" s="27" t="str">
        <f>IFERROR(VLOOKUP(BE1975,vlookup!G$2:I$331,3,FALSE),"")</f>
        <v/>
      </c>
      <c r="BH1975" s="5"/>
      <c r="BI1975" s="6"/>
      <c r="BJ1975" s="6"/>
      <c r="BK1975" s="6"/>
      <c r="BL1975" s="6"/>
    </row>
    <row r="1976" spans="1:64">
      <c r="A1976" s="4"/>
      <c r="B1976" s="5"/>
      <c r="C1976" s="27" t="str">
        <f>IFERROR(VLOOKUP(B1976,vlookup!A$2:I$331,2,FALSE),"")</f>
        <v/>
      </c>
      <c r="D1976" s="27" t="str">
        <f>IFERROR(VLOOKUP(B1976,vlookup!A$2:I$331,3,FALSE),"")</f>
        <v/>
      </c>
      <c r="E1976" s="5"/>
      <c r="F1976" s="27" t="str">
        <f>IFERROR(VLOOKUP(E1976,vlookup!D$2:E$331,2,FALSE),"")</f>
        <v/>
      </c>
      <c r="G1976" s="5"/>
      <c r="H1976" s="27" t="str">
        <f t="shared" si="302"/>
        <v/>
      </c>
      <c r="I1976" s="27" t="str">
        <f>IFERROR(VLOOKUP(H1976,vlookup!G$2:I$331,2,FALSE),"")</f>
        <v/>
      </c>
      <c r="J1976" s="27" t="str">
        <f>IFERROR(VLOOKUP(H1976,vlookup!G$2:I$331,3,FALSE),"")</f>
        <v/>
      </c>
      <c r="K1976" s="5"/>
      <c r="L1976" s="6"/>
      <c r="M1976" s="6"/>
      <c r="N1976" s="6"/>
      <c r="O1976" s="6"/>
      <c r="P1976" s="6"/>
      <c r="Q1976" s="14" t="str">
        <f t="shared" si="303"/>
        <v/>
      </c>
      <c r="R1976" s="5"/>
      <c r="S1976" s="6"/>
      <c r="T1976" s="6"/>
      <c r="U1976" s="5"/>
      <c r="V1976" s="45">
        <f t="shared" si="304"/>
        <v>0</v>
      </c>
      <c r="W1976" s="45">
        <f t="shared" si="305"/>
        <v>0</v>
      </c>
      <c r="X1976" s="45" t="e">
        <f t="shared" si="306"/>
        <v>#VALUE!</v>
      </c>
      <c r="Y1976" s="45">
        <f>IFERROR(VALUE(V1976),VLOOKUP(V1976,DayReplace[],2,0))</f>
        <v>0</v>
      </c>
      <c r="Z1976" s="45">
        <f>IF(V1976=0,1,
IF(OR(AND(COUNTIF(Table12[Normal and Leap Years],X1976),AA1976=3,Y1976=30),
AND(COUNTIF(Table9[MM Year],X1976),COUNTIF(Table13[Always 29-Day Months],AA1976),Y1976=30)),Y1976
-1,Y1976))</f>
        <v>1</v>
      </c>
      <c r="AA1976" s="45">
        <f>IFERROR(VALUE(W1976),VLOOKUP(W1976,MonthReplace[],2,0))</f>
        <v>0</v>
      </c>
      <c r="AB1976" s="45" t="e">
        <f>IF(COUNTIF(Table9[MM Year],X1976),VLOOKUP(AA1976,MonthSerial[],VLOOKUP(X1976,Table9[],3,0)+2,0),DATE(X1976,AA1976,0)-AC1976)</f>
        <v>#VALUE!</v>
      </c>
      <c r="AC1976" s="45" t="e">
        <f>IF(COUNTIF(Table9[MM Year],X1976),
VLOOKUP(X1976,Table9[],5,0),
DATE(X1976,1,0))</f>
        <v>#VALUE!</v>
      </c>
      <c r="AD1976" s="46" t="e">
        <f>IF(AA1976=0,DATE(YEAR(AC1976+1),7,16),
IF(V1976=0,IF(COUNTIF(Table9[MM Year],X1976),AC1976+AB1976+Z1976+15-DAY(AC1976+AB1976+Z1976+15)+16,AC1976+AB1976+Z1976-DAY(AC1976+AB1976+Z1976)+16),
IF(COUNTIF(Table9[MM Year],X1976),
IF(AC1976+AB1976+Z1976&lt;VLOOKUP(X1976,Table9[],7,0),AC1976
+AB1976+Z1976+VLOOKUP(X1976,Table9[],4,0),AC1976+AB1976+Z1976),AC1976
+AB1976+Z1976)))</f>
        <v>#VALUE!</v>
      </c>
      <c r="AE1976" s="42"/>
      <c r="AF1976" s="15" t="str">
        <f>IFERROR(IF(COUNTIF(Table9[MM Year],X1976),
IF(AD1976&lt;VLOOKUP(X1976,Table9[],7,0),AD1976
+VLOOKUP(X1976,Table9[],4,0),AD1976),AD1976
),"")</f>
        <v/>
      </c>
      <c r="AG1976" s="5"/>
      <c r="AH1976" s="5"/>
      <c r="AI1976" s="5"/>
      <c r="AJ1976" s="6"/>
      <c r="AK1976" s="6"/>
      <c r="AL1976" s="12" t="str">
        <f t="shared" si="307"/>
        <v/>
      </c>
      <c r="AM1976" s="5"/>
      <c r="AN1976" s="27" t="str">
        <f t="shared" si="308"/>
        <v/>
      </c>
      <c r="AO1976" s="5"/>
      <c r="AP1976" s="5"/>
      <c r="AQ1976" s="6"/>
      <c r="AR1976" s="12" t="str">
        <f t="shared" si="309"/>
        <v/>
      </c>
      <c r="AS1976" s="6"/>
      <c r="AT1976" s="5"/>
      <c r="AU1976" s="53"/>
      <c r="AV1976" s="53"/>
      <c r="AW1976" s="54"/>
      <c r="AX1976" s="15" t="str">
        <f t="shared" si="310"/>
        <v/>
      </c>
      <c r="AY1976" s="5"/>
      <c r="AZ1976" s="27" t="str">
        <f>IFERROR(VLOOKUP(AY1976,vlookup!A$2:I$331,2,FALSE),"")</f>
        <v/>
      </c>
      <c r="BA1976" s="27" t="str">
        <f>IFERROR(VLOOKUP(AY1976,vlookup!A$2:I$331,3,FALSE),"")</f>
        <v/>
      </c>
      <c r="BB1976" s="5"/>
      <c r="BC1976" s="27" t="str">
        <f>IFERROR(VLOOKUP(BB1976,vlookup!D$2:E$331,2,FALSE),"")</f>
        <v/>
      </c>
      <c r="BD1976" s="5"/>
      <c r="BE1976" s="27" t="str">
        <f t="shared" si="311"/>
        <v/>
      </c>
      <c r="BF1976" s="27" t="str">
        <f>IFERROR(VLOOKUP(BE1976,vlookup!G$2:I$331,2,FALSE),"")</f>
        <v/>
      </c>
      <c r="BG1976" s="27" t="str">
        <f>IFERROR(VLOOKUP(BE1976,vlookup!G$2:I$331,3,FALSE),"")</f>
        <v/>
      </c>
      <c r="BH1976" s="5"/>
      <c r="BI1976" s="6"/>
      <c r="BJ1976" s="6"/>
      <c r="BK1976" s="6"/>
      <c r="BL1976" s="6"/>
    </row>
    <row r="1977" spans="1:64">
      <c r="A1977" s="4"/>
      <c r="B1977" s="5"/>
      <c r="C1977" s="27" t="str">
        <f>IFERROR(VLOOKUP(B1977,vlookup!A$2:I$331,2,FALSE),"")</f>
        <v/>
      </c>
      <c r="D1977" s="27" t="str">
        <f>IFERROR(VLOOKUP(B1977,vlookup!A$2:I$331,3,FALSE),"")</f>
        <v/>
      </c>
      <c r="E1977" s="5"/>
      <c r="F1977" s="27" t="str">
        <f>IFERROR(VLOOKUP(E1977,vlookup!D$2:E$331,2,FALSE),"")</f>
        <v/>
      </c>
      <c r="G1977" s="5"/>
      <c r="H1977" s="27" t="str">
        <f t="shared" si="302"/>
        <v/>
      </c>
      <c r="I1977" s="27" t="str">
        <f>IFERROR(VLOOKUP(H1977,vlookup!G$2:I$331,2,FALSE),"")</f>
        <v/>
      </c>
      <c r="J1977" s="27" t="str">
        <f>IFERROR(VLOOKUP(H1977,vlookup!G$2:I$331,3,FALSE),"")</f>
        <v/>
      </c>
      <c r="K1977" s="5"/>
      <c r="L1977" s="6"/>
      <c r="M1977" s="6"/>
      <c r="N1977" s="6"/>
      <c r="O1977" s="6"/>
      <c r="P1977" s="6"/>
      <c r="Q1977" s="14" t="str">
        <f t="shared" si="303"/>
        <v/>
      </c>
      <c r="R1977" s="5"/>
      <c r="S1977" s="6"/>
      <c r="T1977" s="6"/>
      <c r="U1977" s="5"/>
      <c r="V1977" s="45">
        <f t="shared" si="304"/>
        <v>0</v>
      </c>
      <c r="W1977" s="45">
        <f t="shared" si="305"/>
        <v>0</v>
      </c>
      <c r="X1977" s="45" t="e">
        <f t="shared" si="306"/>
        <v>#VALUE!</v>
      </c>
      <c r="Y1977" s="45">
        <f>IFERROR(VALUE(V1977),VLOOKUP(V1977,DayReplace[],2,0))</f>
        <v>0</v>
      </c>
      <c r="Z1977" s="45">
        <f>IF(V1977=0,1,
IF(OR(AND(COUNTIF(Table12[Normal and Leap Years],X1977),AA1977=3,Y1977=30),
AND(COUNTIF(Table9[MM Year],X1977),COUNTIF(Table13[Always 29-Day Months],AA1977),Y1977=30)),Y1977
-1,Y1977))</f>
        <v>1</v>
      </c>
      <c r="AA1977" s="45">
        <f>IFERROR(VALUE(W1977),VLOOKUP(W1977,MonthReplace[],2,0))</f>
        <v>0</v>
      </c>
      <c r="AB1977" s="45" t="e">
        <f>IF(COUNTIF(Table9[MM Year],X1977),VLOOKUP(AA1977,MonthSerial[],VLOOKUP(X1977,Table9[],3,0)+2,0),DATE(X1977,AA1977,0)-AC1977)</f>
        <v>#VALUE!</v>
      </c>
      <c r="AC1977" s="45" t="e">
        <f>IF(COUNTIF(Table9[MM Year],X1977),
VLOOKUP(X1977,Table9[],5,0),
DATE(X1977,1,0))</f>
        <v>#VALUE!</v>
      </c>
      <c r="AD1977" s="46" t="e">
        <f>IF(AA1977=0,DATE(YEAR(AC1977+1),7,16),
IF(V1977=0,IF(COUNTIF(Table9[MM Year],X1977),AC1977+AB1977+Z1977+15-DAY(AC1977+AB1977+Z1977+15)+16,AC1977+AB1977+Z1977-DAY(AC1977+AB1977+Z1977)+16),
IF(COUNTIF(Table9[MM Year],X1977),
IF(AC1977+AB1977+Z1977&lt;VLOOKUP(X1977,Table9[],7,0),AC1977
+AB1977+Z1977+VLOOKUP(X1977,Table9[],4,0),AC1977+AB1977+Z1977),AC1977
+AB1977+Z1977)))</f>
        <v>#VALUE!</v>
      </c>
      <c r="AE1977" s="42"/>
      <c r="AF1977" s="15" t="str">
        <f>IFERROR(IF(COUNTIF(Table9[MM Year],X1977),
IF(AD1977&lt;VLOOKUP(X1977,Table9[],7,0),AD1977
+VLOOKUP(X1977,Table9[],4,0),AD1977),AD1977
),"")</f>
        <v/>
      </c>
      <c r="AG1977" s="5"/>
      <c r="AH1977" s="5"/>
      <c r="AI1977" s="5"/>
      <c r="AJ1977" s="6"/>
      <c r="AK1977" s="6"/>
      <c r="AL1977" s="12" t="str">
        <f t="shared" si="307"/>
        <v/>
      </c>
      <c r="AM1977" s="5"/>
      <c r="AN1977" s="27" t="str">
        <f t="shared" si="308"/>
        <v/>
      </c>
      <c r="AO1977" s="5"/>
      <c r="AP1977" s="5"/>
      <c r="AQ1977" s="6"/>
      <c r="AR1977" s="12" t="str">
        <f t="shared" si="309"/>
        <v/>
      </c>
      <c r="AS1977" s="6"/>
      <c r="AT1977" s="5"/>
      <c r="AU1977" s="53"/>
      <c r="AV1977" s="53"/>
      <c r="AW1977" s="54"/>
      <c r="AX1977" s="15" t="str">
        <f t="shared" si="310"/>
        <v/>
      </c>
      <c r="AY1977" s="5"/>
      <c r="AZ1977" s="27" t="str">
        <f>IFERROR(VLOOKUP(AY1977,vlookup!A$2:I$331,2,FALSE),"")</f>
        <v/>
      </c>
      <c r="BA1977" s="27" t="str">
        <f>IFERROR(VLOOKUP(AY1977,vlookup!A$2:I$331,3,FALSE),"")</f>
        <v/>
      </c>
      <c r="BB1977" s="5"/>
      <c r="BC1977" s="27" t="str">
        <f>IFERROR(VLOOKUP(BB1977,vlookup!D$2:E$331,2,FALSE),"")</f>
        <v/>
      </c>
      <c r="BD1977" s="5"/>
      <c r="BE1977" s="27" t="str">
        <f t="shared" si="311"/>
        <v/>
      </c>
      <c r="BF1977" s="27" t="str">
        <f>IFERROR(VLOOKUP(BE1977,vlookup!G$2:I$331,2,FALSE),"")</f>
        <v/>
      </c>
      <c r="BG1977" s="27" t="str">
        <f>IFERROR(VLOOKUP(BE1977,vlookup!G$2:I$331,3,FALSE),"")</f>
        <v/>
      </c>
      <c r="BH1977" s="5"/>
      <c r="BI1977" s="6"/>
      <c r="BJ1977" s="6"/>
      <c r="BK1977" s="6"/>
      <c r="BL1977" s="6"/>
    </row>
    <row r="1978" spans="1:64">
      <c r="A1978" s="4"/>
      <c r="B1978" s="5"/>
      <c r="C1978" s="27" t="str">
        <f>IFERROR(VLOOKUP(B1978,vlookup!A$2:I$331,2,FALSE),"")</f>
        <v/>
      </c>
      <c r="D1978" s="27" t="str">
        <f>IFERROR(VLOOKUP(B1978,vlookup!A$2:I$331,3,FALSE),"")</f>
        <v/>
      </c>
      <c r="E1978" s="5"/>
      <c r="F1978" s="27" t="str">
        <f>IFERROR(VLOOKUP(E1978,vlookup!D$2:E$331,2,FALSE),"")</f>
        <v/>
      </c>
      <c r="G1978" s="5"/>
      <c r="H1978" s="27" t="str">
        <f t="shared" si="302"/>
        <v/>
      </c>
      <c r="I1978" s="27" t="str">
        <f>IFERROR(VLOOKUP(H1978,vlookup!G$2:I$331,2,FALSE),"")</f>
        <v/>
      </c>
      <c r="J1978" s="27" t="str">
        <f>IFERROR(VLOOKUP(H1978,vlookup!G$2:I$331,3,FALSE),"")</f>
        <v/>
      </c>
      <c r="K1978" s="5"/>
      <c r="L1978" s="6"/>
      <c r="M1978" s="6"/>
      <c r="N1978" s="6"/>
      <c r="O1978" s="6"/>
      <c r="P1978" s="6"/>
      <c r="Q1978" s="14" t="str">
        <f t="shared" si="303"/>
        <v/>
      </c>
      <c r="R1978" s="5"/>
      <c r="S1978" s="6"/>
      <c r="T1978" s="6"/>
      <c r="U1978" s="5"/>
      <c r="V1978" s="45">
        <f t="shared" si="304"/>
        <v>0</v>
      </c>
      <c r="W1978" s="45">
        <f t="shared" si="305"/>
        <v>0</v>
      </c>
      <c r="X1978" s="45" t="e">
        <f t="shared" si="306"/>
        <v>#VALUE!</v>
      </c>
      <c r="Y1978" s="45">
        <f>IFERROR(VALUE(V1978),VLOOKUP(V1978,DayReplace[],2,0))</f>
        <v>0</v>
      </c>
      <c r="Z1978" s="45">
        <f>IF(V1978=0,1,
IF(OR(AND(COUNTIF(Table12[Normal and Leap Years],X1978),AA1978=3,Y1978=30),
AND(COUNTIF(Table9[MM Year],X1978),COUNTIF(Table13[Always 29-Day Months],AA1978),Y1978=30)),Y1978
-1,Y1978))</f>
        <v>1</v>
      </c>
      <c r="AA1978" s="45">
        <f>IFERROR(VALUE(W1978),VLOOKUP(W1978,MonthReplace[],2,0))</f>
        <v>0</v>
      </c>
      <c r="AB1978" s="45" t="e">
        <f>IF(COUNTIF(Table9[MM Year],X1978),VLOOKUP(AA1978,MonthSerial[],VLOOKUP(X1978,Table9[],3,0)+2,0),DATE(X1978,AA1978,0)-AC1978)</f>
        <v>#VALUE!</v>
      </c>
      <c r="AC1978" s="45" t="e">
        <f>IF(COUNTIF(Table9[MM Year],X1978),
VLOOKUP(X1978,Table9[],5,0),
DATE(X1978,1,0))</f>
        <v>#VALUE!</v>
      </c>
      <c r="AD1978" s="46" t="e">
        <f>IF(AA1978=0,DATE(YEAR(AC1978+1),7,16),
IF(V1978=0,IF(COUNTIF(Table9[MM Year],X1978),AC1978+AB1978+Z1978+15-DAY(AC1978+AB1978+Z1978+15)+16,AC1978+AB1978+Z1978-DAY(AC1978+AB1978+Z1978)+16),
IF(COUNTIF(Table9[MM Year],X1978),
IF(AC1978+AB1978+Z1978&lt;VLOOKUP(X1978,Table9[],7,0),AC1978
+AB1978+Z1978+VLOOKUP(X1978,Table9[],4,0),AC1978+AB1978+Z1978),AC1978
+AB1978+Z1978)))</f>
        <v>#VALUE!</v>
      </c>
      <c r="AE1978" s="42"/>
      <c r="AF1978" s="15" t="str">
        <f>IFERROR(IF(COUNTIF(Table9[MM Year],X1978),
IF(AD1978&lt;VLOOKUP(X1978,Table9[],7,0),AD1978
+VLOOKUP(X1978,Table9[],4,0),AD1978),AD1978
),"")</f>
        <v/>
      </c>
      <c r="AG1978" s="5"/>
      <c r="AH1978" s="5"/>
      <c r="AI1978" s="5"/>
      <c r="AJ1978" s="6"/>
      <c r="AK1978" s="6"/>
      <c r="AL1978" s="12" t="str">
        <f t="shared" si="307"/>
        <v/>
      </c>
      <c r="AM1978" s="5"/>
      <c r="AN1978" s="27" t="str">
        <f t="shared" si="308"/>
        <v/>
      </c>
      <c r="AO1978" s="5"/>
      <c r="AP1978" s="5"/>
      <c r="AQ1978" s="6"/>
      <c r="AR1978" s="12" t="str">
        <f t="shared" si="309"/>
        <v/>
      </c>
      <c r="AS1978" s="6"/>
      <c r="AT1978" s="5"/>
      <c r="AU1978" s="53"/>
      <c r="AV1978" s="53"/>
      <c r="AW1978" s="54"/>
      <c r="AX1978" s="15" t="str">
        <f t="shared" si="310"/>
        <v/>
      </c>
      <c r="AY1978" s="5"/>
      <c r="AZ1978" s="27" t="str">
        <f>IFERROR(VLOOKUP(AY1978,vlookup!A$2:I$331,2,FALSE),"")</f>
        <v/>
      </c>
      <c r="BA1978" s="27" t="str">
        <f>IFERROR(VLOOKUP(AY1978,vlookup!A$2:I$331,3,FALSE),"")</f>
        <v/>
      </c>
      <c r="BB1978" s="5"/>
      <c r="BC1978" s="27" t="str">
        <f>IFERROR(VLOOKUP(BB1978,vlookup!D$2:E$331,2,FALSE),"")</f>
        <v/>
      </c>
      <c r="BD1978" s="5"/>
      <c r="BE1978" s="27" t="str">
        <f t="shared" si="311"/>
        <v/>
      </c>
      <c r="BF1978" s="27" t="str">
        <f>IFERROR(VLOOKUP(BE1978,vlookup!G$2:I$331,2,FALSE),"")</f>
        <v/>
      </c>
      <c r="BG1978" s="27" t="str">
        <f>IFERROR(VLOOKUP(BE1978,vlookup!G$2:I$331,3,FALSE),"")</f>
        <v/>
      </c>
      <c r="BH1978" s="5"/>
      <c r="BI1978" s="6"/>
      <c r="BJ1978" s="6"/>
      <c r="BK1978" s="6"/>
      <c r="BL1978" s="6"/>
    </row>
    <row r="1979" spans="1:64">
      <c r="A1979" s="4"/>
      <c r="B1979" s="5"/>
      <c r="C1979" s="27" t="str">
        <f>IFERROR(VLOOKUP(B1979,vlookup!A$2:I$331,2,FALSE),"")</f>
        <v/>
      </c>
      <c r="D1979" s="27" t="str">
        <f>IFERROR(VLOOKUP(B1979,vlookup!A$2:I$331,3,FALSE),"")</f>
        <v/>
      </c>
      <c r="E1979" s="5"/>
      <c r="F1979" s="27" t="str">
        <f>IFERROR(VLOOKUP(E1979,vlookup!D$2:E$331,2,FALSE),"")</f>
        <v/>
      </c>
      <c r="G1979" s="5"/>
      <c r="H1979" s="27" t="str">
        <f t="shared" si="302"/>
        <v/>
      </c>
      <c r="I1979" s="27" t="str">
        <f>IFERROR(VLOOKUP(H1979,vlookup!G$2:I$331,2,FALSE),"")</f>
        <v/>
      </c>
      <c r="J1979" s="27" t="str">
        <f>IFERROR(VLOOKUP(H1979,vlookup!G$2:I$331,3,FALSE),"")</f>
        <v/>
      </c>
      <c r="K1979" s="5"/>
      <c r="L1979" s="6"/>
      <c r="M1979" s="6"/>
      <c r="N1979" s="6"/>
      <c r="O1979" s="6"/>
      <c r="P1979" s="6"/>
      <c r="Q1979" s="14" t="str">
        <f t="shared" si="303"/>
        <v/>
      </c>
      <c r="R1979" s="5"/>
      <c r="S1979" s="6"/>
      <c r="T1979" s="6"/>
      <c r="U1979" s="5"/>
      <c r="V1979" s="45">
        <f t="shared" si="304"/>
        <v>0</v>
      </c>
      <c r="W1979" s="45">
        <f t="shared" si="305"/>
        <v>0</v>
      </c>
      <c r="X1979" s="45" t="e">
        <f t="shared" si="306"/>
        <v>#VALUE!</v>
      </c>
      <c r="Y1979" s="45">
        <f>IFERROR(VALUE(V1979),VLOOKUP(V1979,DayReplace[],2,0))</f>
        <v>0</v>
      </c>
      <c r="Z1979" s="45">
        <f>IF(V1979=0,1,
IF(OR(AND(COUNTIF(Table12[Normal and Leap Years],X1979),AA1979=3,Y1979=30),
AND(COUNTIF(Table9[MM Year],X1979),COUNTIF(Table13[Always 29-Day Months],AA1979),Y1979=30)),Y1979
-1,Y1979))</f>
        <v>1</v>
      </c>
      <c r="AA1979" s="45">
        <f>IFERROR(VALUE(W1979),VLOOKUP(W1979,MonthReplace[],2,0))</f>
        <v>0</v>
      </c>
      <c r="AB1979" s="45" t="e">
        <f>IF(COUNTIF(Table9[MM Year],X1979),VLOOKUP(AA1979,MonthSerial[],VLOOKUP(X1979,Table9[],3,0)+2,0),DATE(X1979,AA1979,0)-AC1979)</f>
        <v>#VALUE!</v>
      </c>
      <c r="AC1979" s="45" t="e">
        <f>IF(COUNTIF(Table9[MM Year],X1979),
VLOOKUP(X1979,Table9[],5,0),
DATE(X1979,1,0))</f>
        <v>#VALUE!</v>
      </c>
      <c r="AD1979" s="46" t="e">
        <f>IF(AA1979=0,DATE(YEAR(AC1979+1),7,16),
IF(V1979=0,IF(COUNTIF(Table9[MM Year],X1979),AC1979+AB1979+Z1979+15-DAY(AC1979+AB1979+Z1979+15)+16,AC1979+AB1979+Z1979-DAY(AC1979+AB1979+Z1979)+16),
IF(COUNTIF(Table9[MM Year],X1979),
IF(AC1979+AB1979+Z1979&lt;VLOOKUP(X1979,Table9[],7,0),AC1979
+AB1979+Z1979+VLOOKUP(X1979,Table9[],4,0),AC1979+AB1979+Z1979),AC1979
+AB1979+Z1979)))</f>
        <v>#VALUE!</v>
      </c>
      <c r="AE1979" s="42"/>
      <c r="AF1979" s="15" t="str">
        <f>IFERROR(IF(COUNTIF(Table9[MM Year],X1979),
IF(AD1979&lt;VLOOKUP(X1979,Table9[],7,0),AD1979
+VLOOKUP(X1979,Table9[],4,0),AD1979),AD1979
),"")</f>
        <v/>
      </c>
      <c r="AG1979" s="5"/>
      <c r="AH1979" s="5"/>
      <c r="AI1979" s="5"/>
      <c r="AJ1979" s="6"/>
      <c r="AK1979" s="6"/>
      <c r="AL1979" s="12" t="str">
        <f t="shared" si="307"/>
        <v/>
      </c>
      <c r="AM1979" s="5"/>
      <c r="AN1979" s="27" t="str">
        <f t="shared" si="308"/>
        <v/>
      </c>
      <c r="AO1979" s="5"/>
      <c r="AP1979" s="5"/>
      <c r="AQ1979" s="6"/>
      <c r="AR1979" s="12" t="str">
        <f t="shared" si="309"/>
        <v/>
      </c>
      <c r="AS1979" s="6"/>
      <c r="AT1979" s="5"/>
      <c r="AU1979" s="53"/>
      <c r="AV1979" s="53"/>
      <c r="AW1979" s="54"/>
      <c r="AX1979" s="15" t="str">
        <f t="shared" si="310"/>
        <v/>
      </c>
      <c r="AY1979" s="5"/>
      <c r="AZ1979" s="27" t="str">
        <f>IFERROR(VLOOKUP(AY1979,vlookup!A$2:I$331,2,FALSE),"")</f>
        <v/>
      </c>
      <c r="BA1979" s="27" t="str">
        <f>IFERROR(VLOOKUP(AY1979,vlookup!A$2:I$331,3,FALSE),"")</f>
        <v/>
      </c>
      <c r="BB1979" s="5"/>
      <c r="BC1979" s="27" t="str">
        <f>IFERROR(VLOOKUP(BB1979,vlookup!D$2:E$331,2,FALSE),"")</f>
        <v/>
      </c>
      <c r="BD1979" s="5"/>
      <c r="BE1979" s="27" t="str">
        <f t="shared" si="311"/>
        <v/>
      </c>
      <c r="BF1979" s="27" t="str">
        <f>IFERROR(VLOOKUP(BE1979,vlookup!G$2:I$331,2,FALSE),"")</f>
        <v/>
      </c>
      <c r="BG1979" s="27" t="str">
        <f>IFERROR(VLOOKUP(BE1979,vlookup!G$2:I$331,3,FALSE),"")</f>
        <v/>
      </c>
      <c r="BH1979" s="5"/>
      <c r="BI1979" s="6"/>
      <c r="BJ1979" s="6"/>
      <c r="BK1979" s="6"/>
      <c r="BL1979" s="6"/>
    </row>
    <row r="1980" spans="1:64">
      <c r="A1980" s="4"/>
      <c r="B1980" s="5"/>
      <c r="C1980" s="27" t="str">
        <f>IFERROR(VLOOKUP(B1980,vlookup!A$2:I$331,2,FALSE),"")</f>
        <v/>
      </c>
      <c r="D1980" s="27" t="str">
        <f>IFERROR(VLOOKUP(B1980,vlookup!A$2:I$331,3,FALSE),"")</f>
        <v/>
      </c>
      <c r="E1980" s="5"/>
      <c r="F1980" s="27" t="str">
        <f>IFERROR(VLOOKUP(E1980,vlookup!D$2:E$331,2,FALSE),"")</f>
        <v/>
      </c>
      <c r="G1980" s="5"/>
      <c r="H1980" s="27" t="str">
        <f t="shared" si="302"/>
        <v/>
      </c>
      <c r="I1980" s="27" t="str">
        <f>IFERROR(VLOOKUP(H1980,vlookup!G$2:I$331,2,FALSE),"")</f>
        <v/>
      </c>
      <c r="J1980" s="27" t="str">
        <f>IFERROR(VLOOKUP(H1980,vlookup!G$2:I$331,3,FALSE),"")</f>
        <v/>
      </c>
      <c r="K1980" s="5"/>
      <c r="L1980" s="6"/>
      <c r="M1980" s="6"/>
      <c r="N1980" s="6"/>
      <c r="O1980" s="6"/>
      <c r="P1980" s="6"/>
      <c r="Q1980" s="14" t="str">
        <f t="shared" si="303"/>
        <v/>
      </c>
      <c r="R1980" s="5"/>
      <c r="S1980" s="6"/>
      <c r="T1980" s="6"/>
      <c r="U1980" s="5"/>
      <c r="V1980" s="45">
        <f t="shared" si="304"/>
        <v>0</v>
      </c>
      <c r="W1980" s="45">
        <f t="shared" si="305"/>
        <v>0</v>
      </c>
      <c r="X1980" s="45" t="e">
        <f t="shared" si="306"/>
        <v>#VALUE!</v>
      </c>
      <c r="Y1980" s="45">
        <f>IFERROR(VALUE(V1980),VLOOKUP(V1980,DayReplace[],2,0))</f>
        <v>0</v>
      </c>
      <c r="Z1980" s="45">
        <f>IF(V1980=0,1,
IF(OR(AND(COUNTIF(Table12[Normal and Leap Years],X1980),AA1980=3,Y1980=30),
AND(COUNTIF(Table9[MM Year],X1980),COUNTIF(Table13[Always 29-Day Months],AA1980),Y1980=30)),Y1980
-1,Y1980))</f>
        <v>1</v>
      </c>
      <c r="AA1980" s="45">
        <f>IFERROR(VALUE(W1980),VLOOKUP(W1980,MonthReplace[],2,0))</f>
        <v>0</v>
      </c>
      <c r="AB1980" s="45" t="e">
        <f>IF(COUNTIF(Table9[MM Year],X1980),VLOOKUP(AA1980,MonthSerial[],VLOOKUP(X1980,Table9[],3,0)+2,0),DATE(X1980,AA1980,0)-AC1980)</f>
        <v>#VALUE!</v>
      </c>
      <c r="AC1980" s="45" t="e">
        <f>IF(COUNTIF(Table9[MM Year],X1980),
VLOOKUP(X1980,Table9[],5,0),
DATE(X1980,1,0))</f>
        <v>#VALUE!</v>
      </c>
      <c r="AD1980" s="46" t="e">
        <f>IF(AA1980=0,DATE(YEAR(AC1980+1),7,16),
IF(V1980=0,IF(COUNTIF(Table9[MM Year],X1980),AC1980+AB1980+Z1980+15-DAY(AC1980+AB1980+Z1980+15)+16,AC1980+AB1980+Z1980-DAY(AC1980+AB1980+Z1980)+16),
IF(COUNTIF(Table9[MM Year],X1980),
IF(AC1980+AB1980+Z1980&lt;VLOOKUP(X1980,Table9[],7,0),AC1980
+AB1980+Z1980+VLOOKUP(X1980,Table9[],4,0),AC1980+AB1980+Z1980),AC1980
+AB1980+Z1980)))</f>
        <v>#VALUE!</v>
      </c>
      <c r="AE1980" s="42"/>
      <c r="AF1980" s="15" t="str">
        <f>IFERROR(IF(COUNTIF(Table9[MM Year],X1980),
IF(AD1980&lt;VLOOKUP(X1980,Table9[],7,0),AD1980
+VLOOKUP(X1980,Table9[],4,0),AD1980),AD1980
),"")</f>
        <v/>
      </c>
      <c r="AG1980" s="5"/>
      <c r="AH1980" s="5"/>
      <c r="AI1980" s="5"/>
      <c r="AJ1980" s="6"/>
      <c r="AK1980" s="6"/>
      <c r="AL1980" s="12" t="str">
        <f t="shared" si="307"/>
        <v/>
      </c>
      <c r="AM1980" s="5"/>
      <c r="AN1980" s="27" t="str">
        <f t="shared" si="308"/>
        <v/>
      </c>
      <c r="AO1980" s="5"/>
      <c r="AP1980" s="5"/>
      <c r="AQ1980" s="6"/>
      <c r="AR1980" s="12" t="str">
        <f t="shared" si="309"/>
        <v/>
      </c>
      <c r="AS1980" s="6"/>
      <c r="AT1980" s="5"/>
      <c r="AU1980" s="53"/>
      <c r="AV1980" s="53"/>
      <c r="AW1980" s="54"/>
      <c r="AX1980" s="15" t="str">
        <f t="shared" si="310"/>
        <v/>
      </c>
      <c r="AY1980" s="5"/>
      <c r="AZ1980" s="27" t="str">
        <f>IFERROR(VLOOKUP(AY1980,vlookup!A$2:I$331,2,FALSE),"")</f>
        <v/>
      </c>
      <c r="BA1980" s="27" t="str">
        <f>IFERROR(VLOOKUP(AY1980,vlookup!A$2:I$331,3,FALSE),"")</f>
        <v/>
      </c>
      <c r="BB1980" s="5"/>
      <c r="BC1980" s="27" t="str">
        <f>IFERROR(VLOOKUP(BB1980,vlookup!D$2:E$331,2,FALSE),"")</f>
        <v/>
      </c>
      <c r="BD1980" s="5"/>
      <c r="BE1980" s="27" t="str">
        <f t="shared" si="311"/>
        <v/>
      </c>
      <c r="BF1980" s="27" t="str">
        <f>IFERROR(VLOOKUP(BE1980,vlookup!G$2:I$331,2,FALSE),"")</f>
        <v/>
      </c>
      <c r="BG1980" s="27" t="str">
        <f>IFERROR(VLOOKUP(BE1980,vlookup!G$2:I$331,3,FALSE),"")</f>
        <v/>
      </c>
      <c r="BH1980" s="5"/>
      <c r="BI1980" s="6"/>
      <c r="BJ1980" s="6"/>
      <c r="BK1980" s="6"/>
      <c r="BL1980" s="6"/>
    </row>
    <row r="1981" spans="1:64">
      <c r="A1981" s="4"/>
      <c r="B1981" s="5"/>
      <c r="C1981" s="27" t="str">
        <f>IFERROR(VLOOKUP(B1981,vlookup!A$2:I$331,2,FALSE),"")</f>
        <v/>
      </c>
      <c r="D1981" s="27" t="str">
        <f>IFERROR(VLOOKUP(B1981,vlookup!A$2:I$331,3,FALSE),"")</f>
        <v/>
      </c>
      <c r="E1981" s="5"/>
      <c r="F1981" s="27" t="str">
        <f>IFERROR(VLOOKUP(E1981,vlookup!D$2:E$331,2,FALSE),"")</f>
        <v/>
      </c>
      <c r="G1981" s="5"/>
      <c r="H1981" s="27" t="str">
        <f t="shared" si="302"/>
        <v/>
      </c>
      <c r="I1981" s="27" t="str">
        <f>IFERROR(VLOOKUP(H1981,vlookup!G$2:I$331,2,FALSE),"")</f>
        <v/>
      </c>
      <c r="J1981" s="27" t="str">
        <f>IFERROR(VLOOKUP(H1981,vlookup!G$2:I$331,3,FALSE),"")</f>
        <v/>
      </c>
      <c r="K1981" s="5"/>
      <c r="L1981" s="6"/>
      <c r="M1981" s="6"/>
      <c r="N1981" s="6"/>
      <c r="O1981" s="6"/>
      <c r="P1981" s="6"/>
      <c r="Q1981" s="14" t="str">
        <f t="shared" si="303"/>
        <v/>
      </c>
      <c r="R1981" s="5"/>
      <c r="S1981" s="6"/>
      <c r="T1981" s="6"/>
      <c r="U1981" s="5"/>
      <c r="V1981" s="45">
        <f t="shared" si="304"/>
        <v>0</v>
      </c>
      <c r="W1981" s="45">
        <f t="shared" si="305"/>
        <v>0</v>
      </c>
      <c r="X1981" s="45" t="e">
        <f t="shared" si="306"/>
        <v>#VALUE!</v>
      </c>
      <c r="Y1981" s="45">
        <f>IFERROR(VALUE(V1981),VLOOKUP(V1981,DayReplace[],2,0))</f>
        <v>0</v>
      </c>
      <c r="Z1981" s="45">
        <f>IF(V1981=0,1,
IF(OR(AND(COUNTIF(Table12[Normal and Leap Years],X1981),AA1981=3,Y1981=30),
AND(COUNTIF(Table9[MM Year],X1981),COUNTIF(Table13[Always 29-Day Months],AA1981),Y1981=30)),Y1981
-1,Y1981))</f>
        <v>1</v>
      </c>
      <c r="AA1981" s="45">
        <f>IFERROR(VALUE(W1981),VLOOKUP(W1981,MonthReplace[],2,0))</f>
        <v>0</v>
      </c>
      <c r="AB1981" s="45" t="e">
        <f>IF(COUNTIF(Table9[MM Year],X1981),VLOOKUP(AA1981,MonthSerial[],VLOOKUP(X1981,Table9[],3,0)+2,0),DATE(X1981,AA1981,0)-AC1981)</f>
        <v>#VALUE!</v>
      </c>
      <c r="AC1981" s="45" t="e">
        <f>IF(COUNTIF(Table9[MM Year],X1981),
VLOOKUP(X1981,Table9[],5,0),
DATE(X1981,1,0))</f>
        <v>#VALUE!</v>
      </c>
      <c r="AD1981" s="46" t="e">
        <f>IF(AA1981=0,DATE(YEAR(AC1981+1),7,16),
IF(V1981=0,IF(COUNTIF(Table9[MM Year],X1981),AC1981+AB1981+Z1981+15-DAY(AC1981+AB1981+Z1981+15)+16,AC1981+AB1981+Z1981-DAY(AC1981+AB1981+Z1981)+16),
IF(COUNTIF(Table9[MM Year],X1981),
IF(AC1981+AB1981+Z1981&lt;VLOOKUP(X1981,Table9[],7,0),AC1981
+AB1981+Z1981+VLOOKUP(X1981,Table9[],4,0),AC1981+AB1981+Z1981),AC1981
+AB1981+Z1981)))</f>
        <v>#VALUE!</v>
      </c>
      <c r="AE1981" s="42"/>
      <c r="AF1981" s="15" t="str">
        <f>IFERROR(IF(COUNTIF(Table9[MM Year],X1981),
IF(AD1981&lt;VLOOKUP(X1981,Table9[],7,0),AD1981
+VLOOKUP(X1981,Table9[],4,0),AD1981),AD1981
),"")</f>
        <v/>
      </c>
      <c r="AG1981" s="5"/>
      <c r="AH1981" s="5"/>
      <c r="AI1981" s="5"/>
      <c r="AJ1981" s="6"/>
      <c r="AK1981" s="6"/>
      <c r="AL1981" s="12" t="str">
        <f t="shared" si="307"/>
        <v/>
      </c>
      <c r="AM1981" s="5"/>
      <c r="AN1981" s="27" t="str">
        <f t="shared" si="308"/>
        <v/>
      </c>
      <c r="AO1981" s="5"/>
      <c r="AP1981" s="5"/>
      <c r="AQ1981" s="6"/>
      <c r="AR1981" s="12" t="str">
        <f t="shared" si="309"/>
        <v/>
      </c>
      <c r="AS1981" s="6"/>
      <c r="AT1981" s="5"/>
      <c r="AU1981" s="53"/>
      <c r="AV1981" s="53"/>
      <c r="AW1981" s="54"/>
      <c r="AX1981" s="15" t="str">
        <f t="shared" si="310"/>
        <v/>
      </c>
      <c r="AY1981" s="5"/>
      <c r="AZ1981" s="27" t="str">
        <f>IFERROR(VLOOKUP(AY1981,vlookup!A$2:I$331,2,FALSE),"")</f>
        <v/>
      </c>
      <c r="BA1981" s="27" t="str">
        <f>IFERROR(VLOOKUP(AY1981,vlookup!A$2:I$331,3,FALSE),"")</f>
        <v/>
      </c>
      <c r="BB1981" s="5"/>
      <c r="BC1981" s="27" t="str">
        <f>IFERROR(VLOOKUP(BB1981,vlookup!D$2:E$331,2,FALSE),"")</f>
        <v/>
      </c>
      <c r="BD1981" s="5"/>
      <c r="BE1981" s="27" t="str">
        <f t="shared" si="311"/>
        <v/>
      </c>
      <c r="BF1981" s="27" t="str">
        <f>IFERROR(VLOOKUP(BE1981,vlookup!G$2:I$331,2,FALSE),"")</f>
        <v/>
      </c>
      <c r="BG1981" s="27" t="str">
        <f>IFERROR(VLOOKUP(BE1981,vlookup!G$2:I$331,3,FALSE),"")</f>
        <v/>
      </c>
      <c r="BH1981" s="5"/>
      <c r="BI1981" s="6"/>
      <c r="BJ1981" s="6"/>
      <c r="BK1981" s="6"/>
      <c r="BL1981" s="6"/>
    </row>
    <row r="1982" spans="1:64">
      <c r="A1982" s="4"/>
      <c r="B1982" s="5"/>
      <c r="C1982" s="27" t="str">
        <f>IFERROR(VLOOKUP(B1982,vlookup!A$2:I$331,2,FALSE),"")</f>
        <v/>
      </c>
      <c r="D1982" s="27" t="str">
        <f>IFERROR(VLOOKUP(B1982,vlookup!A$2:I$331,3,FALSE),"")</f>
        <v/>
      </c>
      <c r="E1982" s="5"/>
      <c r="F1982" s="27" t="str">
        <f>IFERROR(VLOOKUP(E1982,vlookup!D$2:E$331,2,FALSE),"")</f>
        <v/>
      </c>
      <c r="G1982" s="5"/>
      <c r="H1982" s="27" t="str">
        <f t="shared" si="302"/>
        <v/>
      </c>
      <c r="I1982" s="27" t="str">
        <f>IFERROR(VLOOKUP(H1982,vlookup!G$2:I$331,2,FALSE),"")</f>
        <v/>
      </c>
      <c r="J1982" s="27" t="str">
        <f>IFERROR(VLOOKUP(H1982,vlookup!G$2:I$331,3,FALSE),"")</f>
        <v/>
      </c>
      <c r="K1982" s="5"/>
      <c r="L1982" s="6"/>
      <c r="M1982" s="6"/>
      <c r="N1982" s="6"/>
      <c r="O1982" s="6"/>
      <c r="P1982" s="6"/>
      <c r="Q1982" s="14" t="str">
        <f t="shared" si="303"/>
        <v/>
      </c>
      <c r="R1982" s="5"/>
      <c r="S1982" s="6"/>
      <c r="T1982" s="6"/>
      <c r="U1982" s="5"/>
      <c r="V1982" s="45">
        <f t="shared" si="304"/>
        <v>0</v>
      </c>
      <c r="W1982" s="45">
        <f t="shared" si="305"/>
        <v>0</v>
      </c>
      <c r="X1982" s="45" t="e">
        <f t="shared" si="306"/>
        <v>#VALUE!</v>
      </c>
      <c r="Y1982" s="45">
        <f>IFERROR(VALUE(V1982),VLOOKUP(V1982,DayReplace[],2,0))</f>
        <v>0</v>
      </c>
      <c r="Z1982" s="45">
        <f>IF(V1982=0,1,
IF(OR(AND(COUNTIF(Table12[Normal and Leap Years],X1982),AA1982=3,Y1982=30),
AND(COUNTIF(Table9[MM Year],X1982),COUNTIF(Table13[Always 29-Day Months],AA1982),Y1982=30)),Y1982
-1,Y1982))</f>
        <v>1</v>
      </c>
      <c r="AA1982" s="45">
        <f>IFERROR(VALUE(W1982),VLOOKUP(W1982,MonthReplace[],2,0))</f>
        <v>0</v>
      </c>
      <c r="AB1982" s="45" t="e">
        <f>IF(COUNTIF(Table9[MM Year],X1982),VLOOKUP(AA1982,MonthSerial[],VLOOKUP(X1982,Table9[],3,0)+2,0),DATE(X1982,AA1982,0)-AC1982)</f>
        <v>#VALUE!</v>
      </c>
      <c r="AC1982" s="45" t="e">
        <f>IF(COUNTIF(Table9[MM Year],X1982),
VLOOKUP(X1982,Table9[],5,0),
DATE(X1982,1,0))</f>
        <v>#VALUE!</v>
      </c>
      <c r="AD1982" s="46" t="e">
        <f>IF(AA1982=0,DATE(YEAR(AC1982+1),7,16),
IF(V1982=0,IF(COUNTIF(Table9[MM Year],X1982),AC1982+AB1982+Z1982+15-DAY(AC1982+AB1982+Z1982+15)+16,AC1982+AB1982+Z1982-DAY(AC1982+AB1982+Z1982)+16),
IF(COUNTIF(Table9[MM Year],X1982),
IF(AC1982+AB1982+Z1982&lt;VLOOKUP(X1982,Table9[],7,0),AC1982
+AB1982+Z1982+VLOOKUP(X1982,Table9[],4,0),AC1982+AB1982+Z1982),AC1982
+AB1982+Z1982)))</f>
        <v>#VALUE!</v>
      </c>
      <c r="AE1982" s="42"/>
      <c r="AF1982" s="15" t="str">
        <f>IFERROR(IF(COUNTIF(Table9[MM Year],X1982),
IF(AD1982&lt;VLOOKUP(X1982,Table9[],7,0),AD1982
+VLOOKUP(X1982,Table9[],4,0),AD1982),AD1982
),"")</f>
        <v/>
      </c>
      <c r="AG1982" s="5"/>
      <c r="AH1982" s="5"/>
      <c r="AI1982" s="5"/>
      <c r="AJ1982" s="6"/>
      <c r="AK1982" s="6"/>
      <c r="AL1982" s="12" t="str">
        <f t="shared" si="307"/>
        <v/>
      </c>
      <c r="AM1982" s="5"/>
      <c r="AN1982" s="27" t="str">
        <f t="shared" si="308"/>
        <v/>
      </c>
      <c r="AO1982" s="5"/>
      <c r="AP1982" s="5"/>
      <c r="AQ1982" s="6"/>
      <c r="AR1982" s="12" t="str">
        <f t="shared" si="309"/>
        <v/>
      </c>
      <c r="AS1982" s="6"/>
      <c r="AT1982" s="5"/>
      <c r="AU1982" s="53"/>
      <c r="AV1982" s="53"/>
      <c r="AW1982" s="54"/>
      <c r="AX1982" s="15" t="str">
        <f t="shared" si="310"/>
        <v/>
      </c>
      <c r="AY1982" s="5"/>
      <c r="AZ1982" s="27" t="str">
        <f>IFERROR(VLOOKUP(AY1982,vlookup!A$2:I$331,2,FALSE),"")</f>
        <v/>
      </c>
      <c r="BA1982" s="27" t="str">
        <f>IFERROR(VLOOKUP(AY1982,vlookup!A$2:I$331,3,FALSE),"")</f>
        <v/>
      </c>
      <c r="BB1982" s="5"/>
      <c r="BC1982" s="27" t="str">
        <f>IFERROR(VLOOKUP(BB1982,vlookup!D$2:E$331,2,FALSE),"")</f>
        <v/>
      </c>
      <c r="BD1982" s="5"/>
      <c r="BE1982" s="27" t="str">
        <f t="shared" si="311"/>
        <v/>
      </c>
      <c r="BF1982" s="27" t="str">
        <f>IFERROR(VLOOKUP(BE1982,vlookup!G$2:I$331,2,FALSE),"")</f>
        <v/>
      </c>
      <c r="BG1982" s="27" t="str">
        <f>IFERROR(VLOOKUP(BE1982,vlookup!G$2:I$331,3,FALSE),"")</f>
        <v/>
      </c>
      <c r="BH1982" s="5"/>
      <c r="BI1982" s="6"/>
      <c r="BJ1982" s="6"/>
      <c r="BK1982" s="6"/>
      <c r="BL1982" s="6"/>
    </row>
    <row r="1983" spans="1:64">
      <c r="A1983" s="4"/>
      <c r="B1983" s="5"/>
      <c r="C1983" s="27" t="str">
        <f>IFERROR(VLOOKUP(B1983,vlookup!A$2:I$331,2,FALSE),"")</f>
        <v/>
      </c>
      <c r="D1983" s="27" t="str">
        <f>IFERROR(VLOOKUP(B1983,vlookup!A$2:I$331,3,FALSE),"")</f>
        <v/>
      </c>
      <c r="E1983" s="5"/>
      <c r="F1983" s="27" t="str">
        <f>IFERROR(VLOOKUP(E1983,vlookup!D$2:E$331,2,FALSE),"")</f>
        <v/>
      </c>
      <c r="G1983" s="5"/>
      <c r="H1983" s="27" t="str">
        <f t="shared" si="302"/>
        <v/>
      </c>
      <c r="I1983" s="27" t="str">
        <f>IFERROR(VLOOKUP(H1983,vlookup!G$2:I$331,2,FALSE),"")</f>
        <v/>
      </c>
      <c r="J1983" s="27" t="str">
        <f>IFERROR(VLOOKUP(H1983,vlookup!G$2:I$331,3,FALSE),"")</f>
        <v/>
      </c>
      <c r="K1983" s="5"/>
      <c r="L1983" s="6"/>
      <c r="M1983" s="6"/>
      <c r="N1983" s="6"/>
      <c r="O1983" s="6"/>
      <c r="P1983" s="6"/>
      <c r="Q1983" s="14" t="str">
        <f t="shared" si="303"/>
        <v/>
      </c>
      <c r="R1983" s="5"/>
      <c r="S1983" s="6"/>
      <c r="T1983" s="6"/>
      <c r="U1983" s="5"/>
      <c r="V1983" s="45">
        <f t="shared" si="304"/>
        <v>0</v>
      </c>
      <c r="W1983" s="45">
        <f t="shared" si="305"/>
        <v>0</v>
      </c>
      <c r="X1983" s="45" t="e">
        <f t="shared" si="306"/>
        <v>#VALUE!</v>
      </c>
      <c r="Y1983" s="45">
        <f>IFERROR(VALUE(V1983),VLOOKUP(V1983,DayReplace[],2,0))</f>
        <v>0</v>
      </c>
      <c r="Z1983" s="45">
        <f>IF(V1983=0,1,
IF(OR(AND(COUNTIF(Table12[Normal and Leap Years],X1983),AA1983=3,Y1983=30),
AND(COUNTIF(Table9[MM Year],X1983),COUNTIF(Table13[Always 29-Day Months],AA1983),Y1983=30)),Y1983
-1,Y1983))</f>
        <v>1</v>
      </c>
      <c r="AA1983" s="45">
        <f>IFERROR(VALUE(W1983),VLOOKUP(W1983,MonthReplace[],2,0))</f>
        <v>0</v>
      </c>
      <c r="AB1983" s="45" t="e">
        <f>IF(COUNTIF(Table9[MM Year],X1983),VLOOKUP(AA1983,MonthSerial[],VLOOKUP(X1983,Table9[],3,0)+2,0),DATE(X1983,AA1983,0)-AC1983)</f>
        <v>#VALUE!</v>
      </c>
      <c r="AC1983" s="45" t="e">
        <f>IF(COUNTIF(Table9[MM Year],X1983),
VLOOKUP(X1983,Table9[],5,0),
DATE(X1983,1,0))</f>
        <v>#VALUE!</v>
      </c>
      <c r="AD1983" s="46" t="e">
        <f>IF(AA1983=0,DATE(YEAR(AC1983+1),7,16),
IF(V1983=0,IF(COUNTIF(Table9[MM Year],X1983),AC1983+AB1983+Z1983+15-DAY(AC1983+AB1983+Z1983+15)+16,AC1983+AB1983+Z1983-DAY(AC1983+AB1983+Z1983)+16),
IF(COUNTIF(Table9[MM Year],X1983),
IF(AC1983+AB1983+Z1983&lt;VLOOKUP(X1983,Table9[],7,0),AC1983
+AB1983+Z1983+VLOOKUP(X1983,Table9[],4,0),AC1983+AB1983+Z1983),AC1983
+AB1983+Z1983)))</f>
        <v>#VALUE!</v>
      </c>
      <c r="AE1983" s="42"/>
      <c r="AF1983" s="15" t="str">
        <f>IFERROR(IF(COUNTIF(Table9[MM Year],X1983),
IF(AD1983&lt;VLOOKUP(X1983,Table9[],7,0),AD1983
+VLOOKUP(X1983,Table9[],4,0),AD1983),AD1983
),"")</f>
        <v/>
      </c>
      <c r="AG1983" s="5"/>
      <c r="AH1983" s="5"/>
      <c r="AI1983" s="5"/>
      <c r="AJ1983" s="6"/>
      <c r="AK1983" s="6"/>
      <c r="AL1983" s="12" t="str">
        <f t="shared" si="307"/>
        <v/>
      </c>
      <c r="AM1983" s="5"/>
      <c r="AN1983" s="27" t="str">
        <f t="shared" si="308"/>
        <v/>
      </c>
      <c r="AO1983" s="5"/>
      <c r="AP1983" s="5"/>
      <c r="AQ1983" s="6"/>
      <c r="AR1983" s="12" t="str">
        <f t="shared" si="309"/>
        <v/>
      </c>
      <c r="AS1983" s="6"/>
      <c r="AT1983" s="5"/>
      <c r="AU1983" s="53"/>
      <c r="AV1983" s="53"/>
      <c r="AW1983" s="54"/>
      <c r="AX1983" s="15" t="str">
        <f t="shared" si="310"/>
        <v/>
      </c>
      <c r="AY1983" s="5"/>
      <c r="AZ1983" s="27" t="str">
        <f>IFERROR(VLOOKUP(AY1983,vlookup!A$2:I$331,2,FALSE),"")</f>
        <v/>
      </c>
      <c r="BA1983" s="27" t="str">
        <f>IFERROR(VLOOKUP(AY1983,vlookup!A$2:I$331,3,FALSE),"")</f>
        <v/>
      </c>
      <c r="BB1983" s="5"/>
      <c r="BC1983" s="27" t="str">
        <f>IFERROR(VLOOKUP(BB1983,vlookup!D$2:E$331,2,FALSE),"")</f>
        <v/>
      </c>
      <c r="BD1983" s="5"/>
      <c r="BE1983" s="27" t="str">
        <f t="shared" si="311"/>
        <v/>
      </c>
      <c r="BF1983" s="27" t="str">
        <f>IFERROR(VLOOKUP(BE1983,vlookup!G$2:I$331,2,FALSE),"")</f>
        <v/>
      </c>
      <c r="BG1983" s="27" t="str">
        <f>IFERROR(VLOOKUP(BE1983,vlookup!G$2:I$331,3,FALSE),"")</f>
        <v/>
      </c>
      <c r="BH1983" s="5"/>
      <c r="BI1983" s="6"/>
      <c r="BJ1983" s="6"/>
      <c r="BK1983" s="6"/>
      <c r="BL1983" s="6"/>
    </row>
    <row r="1984" spans="1:64">
      <c r="A1984" s="4"/>
      <c r="B1984" s="5"/>
      <c r="C1984" s="27" t="str">
        <f>IFERROR(VLOOKUP(B1984,vlookup!A$2:I$331,2,FALSE),"")</f>
        <v/>
      </c>
      <c r="D1984" s="27" t="str">
        <f>IFERROR(VLOOKUP(B1984,vlookup!A$2:I$331,3,FALSE),"")</f>
        <v/>
      </c>
      <c r="E1984" s="5"/>
      <c r="F1984" s="27" t="str">
        <f>IFERROR(VLOOKUP(E1984,vlookup!D$2:E$331,2,FALSE),"")</f>
        <v/>
      </c>
      <c r="G1984" s="5"/>
      <c r="H1984" s="27" t="str">
        <f t="shared" si="302"/>
        <v/>
      </c>
      <c r="I1984" s="27" t="str">
        <f>IFERROR(VLOOKUP(H1984,vlookup!G$2:I$331,2,FALSE),"")</f>
        <v/>
      </c>
      <c r="J1984" s="27" t="str">
        <f>IFERROR(VLOOKUP(H1984,vlookup!G$2:I$331,3,FALSE),"")</f>
        <v/>
      </c>
      <c r="K1984" s="5"/>
      <c r="L1984" s="6"/>
      <c r="M1984" s="6"/>
      <c r="N1984" s="6"/>
      <c r="O1984" s="6"/>
      <c r="P1984" s="6"/>
      <c r="Q1984" s="14" t="str">
        <f t="shared" si="303"/>
        <v/>
      </c>
      <c r="R1984" s="5"/>
      <c r="S1984" s="6"/>
      <c r="T1984" s="6"/>
      <c r="U1984" s="5"/>
      <c r="V1984" s="45">
        <f t="shared" si="304"/>
        <v>0</v>
      </c>
      <c r="W1984" s="45">
        <f t="shared" si="305"/>
        <v>0</v>
      </c>
      <c r="X1984" s="45" t="e">
        <f t="shared" si="306"/>
        <v>#VALUE!</v>
      </c>
      <c r="Y1984" s="45">
        <f>IFERROR(VALUE(V1984),VLOOKUP(V1984,DayReplace[],2,0))</f>
        <v>0</v>
      </c>
      <c r="Z1984" s="45">
        <f>IF(V1984=0,1,
IF(OR(AND(COUNTIF(Table12[Normal and Leap Years],X1984),AA1984=3,Y1984=30),
AND(COUNTIF(Table9[MM Year],X1984),COUNTIF(Table13[Always 29-Day Months],AA1984),Y1984=30)),Y1984
-1,Y1984))</f>
        <v>1</v>
      </c>
      <c r="AA1984" s="45">
        <f>IFERROR(VALUE(W1984),VLOOKUP(W1984,MonthReplace[],2,0))</f>
        <v>0</v>
      </c>
      <c r="AB1984" s="45" t="e">
        <f>IF(COUNTIF(Table9[MM Year],X1984),VLOOKUP(AA1984,MonthSerial[],VLOOKUP(X1984,Table9[],3,0)+2,0),DATE(X1984,AA1984,0)-AC1984)</f>
        <v>#VALUE!</v>
      </c>
      <c r="AC1984" s="45" t="e">
        <f>IF(COUNTIF(Table9[MM Year],X1984),
VLOOKUP(X1984,Table9[],5,0),
DATE(X1984,1,0))</f>
        <v>#VALUE!</v>
      </c>
      <c r="AD1984" s="46" t="e">
        <f>IF(AA1984=0,DATE(YEAR(AC1984+1),7,16),
IF(V1984=0,IF(COUNTIF(Table9[MM Year],X1984),AC1984+AB1984+Z1984+15-DAY(AC1984+AB1984+Z1984+15)+16,AC1984+AB1984+Z1984-DAY(AC1984+AB1984+Z1984)+16),
IF(COUNTIF(Table9[MM Year],X1984),
IF(AC1984+AB1984+Z1984&lt;VLOOKUP(X1984,Table9[],7,0),AC1984
+AB1984+Z1984+VLOOKUP(X1984,Table9[],4,0),AC1984+AB1984+Z1984),AC1984
+AB1984+Z1984)))</f>
        <v>#VALUE!</v>
      </c>
      <c r="AE1984" s="42"/>
      <c r="AF1984" s="15" t="str">
        <f>IFERROR(IF(COUNTIF(Table9[MM Year],X1984),
IF(AD1984&lt;VLOOKUP(X1984,Table9[],7,0),AD1984
+VLOOKUP(X1984,Table9[],4,0),AD1984),AD1984
),"")</f>
        <v/>
      </c>
      <c r="AG1984" s="5"/>
      <c r="AH1984" s="5"/>
      <c r="AI1984" s="5"/>
      <c r="AJ1984" s="6"/>
      <c r="AK1984" s="6"/>
      <c r="AL1984" s="12" t="str">
        <f t="shared" si="307"/>
        <v/>
      </c>
      <c r="AM1984" s="5"/>
      <c r="AN1984" s="27" t="str">
        <f t="shared" si="308"/>
        <v/>
      </c>
      <c r="AO1984" s="5"/>
      <c r="AP1984" s="5"/>
      <c r="AQ1984" s="6"/>
      <c r="AR1984" s="12" t="str">
        <f t="shared" si="309"/>
        <v/>
      </c>
      <c r="AS1984" s="6"/>
      <c r="AT1984" s="5"/>
      <c r="AU1984" s="53"/>
      <c r="AV1984" s="53"/>
      <c r="AW1984" s="54"/>
      <c r="AX1984" s="15" t="str">
        <f t="shared" si="310"/>
        <v/>
      </c>
      <c r="AY1984" s="5"/>
      <c r="AZ1984" s="27" t="str">
        <f>IFERROR(VLOOKUP(AY1984,vlookup!A$2:I$331,2,FALSE),"")</f>
        <v/>
      </c>
      <c r="BA1984" s="27" t="str">
        <f>IFERROR(VLOOKUP(AY1984,vlookup!A$2:I$331,3,FALSE),"")</f>
        <v/>
      </c>
      <c r="BB1984" s="5"/>
      <c r="BC1984" s="27" t="str">
        <f>IFERROR(VLOOKUP(BB1984,vlookup!D$2:E$331,2,FALSE),"")</f>
        <v/>
      </c>
      <c r="BD1984" s="5"/>
      <c r="BE1984" s="27" t="str">
        <f t="shared" si="311"/>
        <v/>
      </c>
      <c r="BF1984" s="27" t="str">
        <f>IFERROR(VLOOKUP(BE1984,vlookup!G$2:I$331,2,FALSE),"")</f>
        <v/>
      </c>
      <c r="BG1984" s="27" t="str">
        <f>IFERROR(VLOOKUP(BE1984,vlookup!G$2:I$331,3,FALSE),"")</f>
        <v/>
      </c>
      <c r="BH1984" s="5"/>
      <c r="BI1984" s="6"/>
      <c r="BJ1984" s="6"/>
      <c r="BK1984" s="6"/>
      <c r="BL1984" s="6"/>
    </row>
    <row r="1985" spans="1:64">
      <c r="A1985" s="4"/>
      <c r="B1985" s="5"/>
      <c r="C1985" s="27" t="str">
        <f>IFERROR(VLOOKUP(B1985,vlookup!A$2:I$331,2,FALSE),"")</f>
        <v/>
      </c>
      <c r="D1985" s="27" t="str">
        <f>IFERROR(VLOOKUP(B1985,vlookup!A$2:I$331,3,FALSE),"")</f>
        <v/>
      </c>
      <c r="E1985" s="5"/>
      <c r="F1985" s="27" t="str">
        <f>IFERROR(VLOOKUP(E1985,vlookup!D$2:E$331,2,FALSE),"")</f>
        <v/>
      </c>
      <c r="G1985" s="5"/>
      <c r="H1985" s="27" t="str">
        <f t="shared" si="302"/>
        <v/>
      </c>
      <c r="I1985" s="27" t="str">
        <f>IFERROR(VLOOKUP(H1985,vlookup!G$2:I$331,2,FALSE),"")</f>
        <v/>
      </c>
      <c r="J1985" s="27" t="str">
        <f>IFERROR(VLOOKUP(H1985,vlookup!G$2:I$331,3,FALSE),"")</f>
        <v/>
      </c>
      <c r="K1985" s="5"/>
      <c r="L1985" s="6"/>
      <c r="M1985" s="6"/>
      <c r="N1985" s="6"/>
      <c r="O1985" s="6"/>
      <c r="P1985" s="6"/>
      <c r="Q1985" s="14" t="str">
        <f t="shared" si="303"/>
        <v/>
      </c>
      <c r="R1985" s="5"/>
      <c r="S1985" s="6"/>
      <c r="T1985" s="6"/>
      <c r="U1985" s="5"/>
      <c r="V1985" s="45">
        <f t="shared" si="304"/>
        <v>0</v>
      </c>
      <c r="W1985" s="45">
        <f t="shared" si="305"/>
        <v>0</v>
      </c>
      <c r="X1985" s="45" t="e">
        <f t="shared" si="306"/>
        <v>#VALUE!</v>
      </c>
      <c r="Y1985" s="45">
        <f>IFERROR(VALUE(V1985),VLOOKUP(V1985,DayReplace[],2,0))</f>
        <v>0</v>
      </c>
      <c r="Z1985" s="45">
        <f>IF(V1985=0,1,
IF(OR(AND(COUNTIF(Table12[Normal and Leap Years],X1985),AA1985=3,Y1985=30),
AND(COUNTIF(Table9[MM Year],X1985),COUNTIF(Table13[Always 29-Day Months],AA1985),Y1985=30)),Y1985
-1,Y1985))</f>
        <v>1</v>
      </c>
      <c r="AA1985" s="45">
        <f>IFERROR(VALUE(W1985),VLOOKUP(W1985,MonthReplace[],2,0))</f>
        <v>0</v>
      </c>
      <c r="AB1985" s="45" t="e">
        <f>IF(COUNTIF(Table9[MM Year],X1985),VLOOKUP(AA1985,MonthSerial[],VLOOKUP(X1985,Table9[],3,0)+2,0),DATE(X1985,AA1985,0)-AC1985)</f>
        <v>#VALUE!</v>
      </c>
      <c r="AC1985" s="45" t="e">
        <f>IF(COUNTIF(Table9[MM Year],X1985),
VLOOKUP(X1985,Table9[],5,0),
DATE(X1985,1,0))</f>
        <v>#VALUE!</v>
      </c>
      <c r="AD1985" s="46" t="e">
        <f>IF(AA1985=0,DATE(YEAR(AC1985+1),7,16),
IF(V1985=0,IF(COUNTIF(Table9[MM Year],X1985),AC1985+AB1985+Z1985+15-DAY(AC1985+AB1985+Z1985+15)+16,AC1985+AB1985+Z1985-DAY(AC1985+AB1985+Z1985)+16),
IF(COUNTIF(Table9[MM Year],X1985),
IF(AC1985+AB1985+Z1985&lt;VLOOKUP(X1985,Table9[],7,0),AC1985
+AB1985+Z1985+VLOOKUP(X1985,Table9[],4,0),AC1985+AB1985+Z1985),AC1985
+AB1985+Z1985)))</f>
        <v>#VALUE!</v>
      </c>
      <c r="AE1985" s="42"/>
      <c r="AF1985" s="15" t="str">
        <f>IFERROR(IF(COUNTIF(Table9[MM Year],X1985),
IF(AD1985&lt;VLOOKUP(X1985,Table9[],7,0),AD1985
+VLOOKUP(X1985,Table9[],4,0),AD1985),AD1985
),"")</f>
        <v/>
      </c>
      <c r="AG1985" s="5"/>
      <c r="AH1985" s="5"/>
      <c r="AI1985" s="5"/>
      <c r="AJ1985" s="6"/>
      <c r="AK1985" s="6"/>
      <c r="AL1985" s="12" t="str">
        <f t="shared" si="307"/>
        <v/>
      </c>
      <c r="AM1985" s="5"/>
      <c r="AN1985" s="27" t="str">
        <f t="shared" si="308"/>
        <v/>
      </c>
      <c r="AO1985" s="5"/>
      <c r="AP1985" s="5"/>
      <c r="AQ1985" s="6"/>
      <c r="AR1985" s="12" t="str">
        <f t="shared" si="309"/>
        <v/>
      </c>
      <c r="AS1985" s="6"/>
      <c r="AT1985" s="5"/>
      <c r="AU1985" s="53"/>
      <c r="AV1985" s="53"/>
      <c r="AW1985" s="54"/>
      <c r="AX1985" s="15" t="str">
        <f t="shared" si="310"/>
        <v/>
      </c>
      <c r="AY1985" s="5"/>
      <c r="AZ1985" s="27" t="str">
        <f>IFERROR(VLOOKUP(AY1985,vlookup!A$2:I$331,2,FALSE),"")</f>
        <v/>
      </c>
      <c r="BA1985" s="27" t="str">
        <f>IFERROR(VLOOKUP(AY1985,vlookup!A$2:I$331,3,FALSE),"")</f>
        <v/>
      </c>
      <c r="BB1985" s="5"/>
      <c r="BC1985" s="27" t="str">
        <f>IFERROR(VLOOKUP(BB1985,vlookup!D$2:E$331,2,FALSE),"")</f>
        <v/>
      </c>
      <c r="BD1985" s="5"/>
      <c r="BE1985" s="27" t="str">
        <f t="shared" si="311"/>
        <v/>
      </c>
      <c r="BF1985" s="27" t="str">
        <f>IFERROR(VLOOKUP(BE1985,vlookup!G$2:I$331,2,FALSE),"")</f>
        <v/>
      </c>
      <c r="BG1985" s="27" t="str">
        <f>IFERROR(VLOOKUP(BE1985,vlookup!G$2:I$331,3,FALSE),"")</f>
        <v/>
      </c>
      <c r="BH1985" s="5"/>
      <c r="BI1985" s="6"/>
      <c r="BJ1985" s="6"/>
      <c r="BK1985" s="6"/>
      <c r="BL1985" s="6"/>
    </row>
    <row r="1986" spans="1:64">
      <c r="A1986" s="4"/>
      <c r="B1986" s="5"/>
      <c r="C1986" s="27" t="str">
        <f>IFERROR(VLOOKUP(B1986,vlookup!A$2:I$331,2,FALSE),"")</f>
        <v/>
      </c>
      <c r="D1986" s="27" t="str">
        <f>IFERROR(VLOOKUP(B1986,vlookup!A$2:I$331,3,FALSE),"")</f>
        <v/>
      </c>
      <c r="E1986" s="5"/>
      <c r="F1986" s="27" t="str">
        <f>IFERROR(VLOOKUP(E1986,vlookup!D$2:E$331,2,FALSE),"")</f>
        <v/>
      </c>
      <c r="G1986" s="5"/>
      <c r="H1986" s="27" t="str">
        <f t="shared" si="302"/>
        <v/>
      </c>
      <c r="I1986" s="27" t="str">
        <f>IFERROR(VLOOKUP(H1986,vlookup!G$2:I$331,2,FALSE),"")</f>
        <v/>
      </c>
      <c r="J1986" s="27" t="str">
        <f>IFERROR(VLOOKUP(H1986,vlookup!G$2:I$331,3,FALSE),"")</f>
        <v/>
      </c>
      <c r="K1986" s="5"/>
      <c r="L1986" s="6"/>
      <c r="M1986" s="6"/>
      <c r="N1986" s="6"/>
      <c r="O1986" s="6"/>
      <c r="P1986" s="6"/>
      <c r="Q1986" s="14" t="str">
        <f t="shared" si="303"/>
        <v/>
      </c>
      <c r="R1986" s="5"/>
      <c r="S1986" s="6"/>
      <c r="T1986" s="6"/>
      <c r="U1986" s="5"/>
      <c r="V1986" s="45">
        <f t="shared" si="304"/>
        <v>0</v>
      </c>
      <c r="W1986" s="45">
        <f t="shared" si="305"/>
        <v>0</v>
      </c>
      <c r="X1986" s="45" t="e">
        <f t="shared" si="306"/>
        <v>#VALUE!</v>
      </c>
      <c r="Y1986" s="45">
        <f>IFERROR(VALUE(V1986),VLOOKUP(V1986,DayReplace[],2,0))</f>
        <v>0</v>
      </c>
      <c r="Z1986" s="45">
        <f>IF(V1986=0,1,
IF(OR(AND(COUNTIF(Table12[Normal and Leap Years],X1986),AA1986=3,Y1986=30),
AND(COUNTIF(Table9[MM Year],X1986),COUNTIF(Table13[Always 29-Day Months],AA1986),Y1986=30)),Y1986
-1,Y1986))</f>
        <v>1</v>
      </c>
      <c r="AA1986" s="45">
        <f>IFERROR(VALUE(W1986),VLOOKUP(W1986,MonthReplace[],2,0))</f>
        <v>0</v>
      </c>
      <c r="AB1986" s="45" t="e">
        <f>IF(COUNTIF(Table9[MM Year],X1986),VLOOKUP(AA1986,MonthSerial[],VLOOKUP(X1986,Table9[],3,0)+2,0),DATE(X1986,AA1986,0)-AC1986)</f>
        <v>#VALUE!</v>
      </c>
      <c r="AC1986" s="45" t="e">
        <f>IF(COUNTIF(Table9[MM Year],X1986),
VLOOKUP(X1986,Table9[],5,0),
DATE(X1986,1,0))</f>
        <v>#VALUE!</v>
      </c>
      <c r="AD1986" s="46" t="e">
        <f>IF(AA1986=0,DATE(YEAR(AC1986+1),7,16),
IF(V1986=0,IF(COUNTIF(Table9[MM Year],X1986),AC1986+AB1986+Z1986+15-DAY(AC1986+AB1986+Z1986+15)+16,AC1986+AB1986+Z1986-DAY(AC1986+AB1986+Z1986)+16),
IF(COUNTIF(Table9[MM Year],X1986),
IF(AC1986+AB1986+Z1986&lt;VLOOKUP(X1986,Table9[],7,0),AC1986
+AB1986+Z1986+VLOOKUP(X1986,Table9[],4,0),AC1986+AB1986+Z1986),AC1986
+AB1986+Z1986)))</f>
        <v>#VALUE!</v>
      </c>
      <c r="AE1986" s="42"/>
      <c r="AF1986" s="15" t="str">
        <f>IFERROR(IF(COUNTIF(Table9[MM Year],X1986),
IF(AD1986&lt;VLOOKUP(X1986,Table9[],7,0),AD1986
+VLOOKUP(X1986,Table9[],4,0),AD1986),AD1986
),"")</f>
        <v/>
      </c>
      <c r="AG1986" s="5"/>
      <c r="AH1986" s="5"/>
      <c r="AI1986" s="5"/>
      <c r="AJ1986" s="6"/>
      <c r="AK1986" s="6"/>
      <c r="AL1986" s="12" t="str">
        <f t="shared" si="307"/>
        <v/>
      </c>
      <c r="AM1986" s="5"/>
      <c r="AN1986" s="27" t="str">
        <f t="shared" si="308"/>
        <v/>
      </c>
      <c r="AO1986" s="5"/>
      <c r="AP1986" s="5"/>
      <c r="AQ1986" s="6"/>
      <c r="AR1986" s="12" t="str">
        <f t="shared" si="309"/>
        <v/>
      </c>
      <c r="AS1986" s="6"/>
      <c r="AT1986" s="5"/>
      <c r="AU1986" s="53"/>
      <c r="AV1986" s="53"/>
      <c r="AW1986" s="54"/>
      <c r="AX1986" s="15" t="str">
        <f t="shared" si="310"/>
        <v/>
      </c>
      <c r="AY1986" s="5"/>
      <c r="AZ1986" s="27" t="str">
        <f>IFERROR(VLOOKUP(AY1986,vlookup!A$2:I$331,2,FALSE),"")</f>
        <v/>
      </c>
      <c r="BA1986" s="27" t="str">
        <f>IFERROR(VLOOKUP(AY1986,vlookup!A$2:I$331,3,FALSE),"")</f>
        <v/>
      </c>
      <c r="BB1986" s="5"/>
      <c r="BC1986" s="27" t="str">
        <f>IFERROR(VLOOKUP(BB1986,vlookup!D$2:E$331,2,FALSE),"")</f>
        <v/>
      </c>
      <c r="BD1986" s="5"/>
      <c r="BE1986" s="27" t="str">
        <f t="shared" si="311"/>
        <v/>
      </c>
      <c r="BF1986" s="27" t="str">
        <f>IFERROR(VLOOKUP(BE1986,vlookup!G$2:I$331,2,FALSE),"")</f>
        <v/>
      </c>
      <c r="BG1986" s="27" t="str">
        <f>IFERROR(VLOOKUP(BE1986,vlookup!G$2:I$331,3,FALSE),"")</f>
        <v/>
      </c>
      <c r="BH1986" s="5"/>
      <c r="BI1986" s="6"/>
      <c r="BJ1986" s="6"/>
      <c r="BK1986" s="6"/>
      <c r="BL1986" s="6"/>
    </row>
    <row r="1987" spans="1:64">
      <c r="A1987" s="4"/>
      <c r="B1987" s="5"/>
      <c r="C1987" s="27" t="str">
        <f>IFERROR(VLOOKUP(B1987,vlookup!A$2:I$331,2,FALSE),"")</f>
        <v/>
      </c>
      <c r="D1987" s="27" t="str">
        <f>IFERROR(VLOOKUP(B1987,vlookup!A$2:I$331,3,FALSE),"")</f>
        <v/>
      </c>
      <c r="E1987" s="5"/>
      <c r="F1987" s="27" t="str">
        <f>IFERROR(VLOOKUP(E1987,vlookup!D$2:E$331,2,FALSE),"")</f>
        <v/>
      </c>
      <c r="G1987" s="5"/>
      <c r="H1987" s="27" t="str">
        <f t="shared" si="302"/>
        <v/>
      </c>
      <c r="I1987" s="27" t="str">
        <f>IFERROR(VLOOKUP(H1987,vlookup!G$2:I$331,2,FALSE),"")</f>
        <v/>
      </c>
      <c r="J1987" s="27" t="str">
        <f>IFERROR(VLOOKUP(H1987,vlookup!G$2:I$331,3,FALSE),"")</f>
        <v/>
      </c>
      <c r="K1987" s="5"/>
      <c r="L1987" s="6"/>
      <c r="M1987" s="6"/>
      <c r="N1987" s="6"/>
      <c r="O1987" s="6"/>
      <c r="P1987" s="6"/>
      <c r="Q1987" s="14" t="str">
        <f t="shared" si="303"/>
        <v/>
      </c>
      <c r="R1987" s="5"/>
      <c r="S1987" s="6"/>
      <c r="T1987" s="6"/>
      <c r="U1987" s="5"/>
      <c r="V1987" s="45">
        <f t="shared" si="304"/>
        <v>0</v>
      </c>
      <c r="W1987" s="45">
        <f t="shared" si="305"/>
        <v>0</v>
      </c>
      <c r="X1987" s="45" t="e">
        <f t="shared" si="306"/>
        <v>#VALUE!</v>
      </c>
      <c r="Y1987" s="45">
        <f>IFERROR(VALUE(V1987),VLOOKUP(V1987,DayReplace[],2,0))</f>
        <v>0</v>
      </c>
      <c r="Z1987" s="45">
        <f>IF(V1987=0,1,
IF(OR(AND(COUNTIF(Table12[Normal and Leap Years],X1987),AA1987=3,Y1987=30),
AND(COUNTIF(Table9[MM Year],X1987),COUNTIF(Table13[Always 29-Day Months],AA1987),Y1987=30)),Y1987
-1,Y1987))</f>
        <v>1</v>
      </c>
      <c r="AA1987" s="45">
        <f>IFERROR(VALUE(W1987),VLOOKUP(W1987,MonthReplace[],2,0))</f>
        <v>0</v>
      </c>
      <c r="AB1987" s="45" t="e">
        <f>IF(COUNTIF(Table9[MM Year],X1987),VLOOKUP(AA1987,MonthSerial[],VLOOKUP(X1987,Table9[],3,0)+2,0),DATE(X1987,AA1987,0)-AC1987)</f>
        <v>#VALUE!</v>
      </c>
      <c r="AC1987" s="45" t="e">
        <f>IF(COUNTIF(Table9[MM Year],X1987),
VLOOKUP(X1987,Table9[],5,0),
DATE(X1987,1,0))</f>
        <v>#VALUE!</v>
      </c>
      <c r="AD1987" s="46" t="e">
        <f>IF(AA1987=0,DATE(YEAR(AC1987+1),7,16),
IF(V1987=0,IF(COUNTIF(Table9[MM Year],X1987),AC1987+AB1987+Z1987+15-DAY(AC1987+AB1987+Z1987+15)+16,AC1987+AB1987+Z1987-DAY(AC1987+AB1987+Z1987)+16),
IF(COUNTIF(Table9[MM Year],X1987),
IF(AC1987+AB1987+Z1987&lt;VLOOKUP(X1987,Table9[],7,0),AC1987
+AB1987+Z1987+VLOOKUP(X1987,Table9[],4,0),AC1987+AB1987+Z1987),AC1987
+AB1987+Z1987)))</f>
        <v>#VALUE!</v>
      </c>
      <c r="AE1987" s="42"/>
      <c r="AF1987" s="15" t="str">
        <f>IFERROR(IF(COUNTIF(Table9[MM Year],X1987),
IF(AD1987&lt;VLOOKUP(X1987,Table9[],7,0),AD1987
+VLOOKUP(X1987,Table9[],4,0),AD1987),AD1987
),"")</f>
        <v/>
      </c>
      <c r="AG1987" s="5"/>
      <c r="AH1987" s="5"/>
      <c r="AI1987" s="5"/>
      <c r="AJ1987" s="6"/>
      <c r="AK1987" s="6"/>
      <c r="AL1987" s="12" t="str">
        <f t="shared" si="307"/>
        <v/>
      </c>
      <c r="AM1987" s="5"/>
      <c r="AN1987" s="27" t="str">
        <f t="shared" si="308"/>
        <v/>
      </c>
      <c r="AO1987" s="5"/>
      <c r="AP1987" s="5"/>
      <c r="AQ1987" s="6"/>
      <c r="AR1987" s="12" t="str">
        <f t="shared" si="309"/>
        <v/>
      </c>
      <c r="AS1987" s="6"/>
      <c r="AT1987" s="5"/>
      <c r="AU1987" s="53"/>
      <c r="AV1987" s="53"/>
      <c r="AW1987" s="54"/>
      <c r="AX1987" s="15" t="str">
        <f t="shared" si="310"/>
        <v/>
      </c>
      <c r="AY1987" s="5"/>
      <c r="AZ1987" s="27" t="str">
        <f>IFERROR(VLOOKUP(AY1987,vlookup!A$2:I$331,2,FALSE),"")</f>
        <v/>
      </c>
      <c r="BA1987" s="27" t="str">
        <f>IFERROR(VLOOKUP(AY1987,vlookup!A$2:I$331,3,FALSE),"")</f>
        <v/>
      </c>
      <c r="BB1987" s="5"/>
      <c r="BC1987" s="27" t="str">
        <f>IFERROR(VLOOKUP(BB1987,vlookup!D$2:E$331,2,FALSE),"")</f>
        <v/>
      </c>
      <c r="BD1987" s="5"/>
      <c r="BE1987" s="27" t="str">
        <f t="shared" si="311"/>
        <v/>
      </c>
      <c r="BF1987" s="27" t="str">
        <f>IFERROR(VLOOKUP(BE1987,vlookup!G$2:I$331,2,FALSE),"")</f>
        <v/>
      </c>
      <c r="BG1987" s="27" t="str">
        <f>IFERROR(VLOOKUP(BE1987,vlookup!G$2:I$331,3,FALSE),"")</f>
        <v/>
      </c>
      <c r="BH1987" s="5"/>
      <c r="BI1987" s="6"/>
      <c r="BJ1987" s="6"/>
      <c r="BK1987" s="6"/>
      <c r="BL1987" s="6"/>
    </row>
    <row r="1988" spans="1:64">
      <c r="A1988" s="4"/>
      <c r="B1988" s="5"/>
      <c r="C1988" s="27" t="str">
        <f>IFERROR(VLOOKUP(B1988,vlookup!A$2:I$331,2,FALSE),"")</f>
        <v/>
      </c>
      <c r="D1988" s="27" t="str">
        <f>IFERROR(VLOOKUP(B1988,vlookup!A$2:I$331,3,FALSE),"")</f>
        <v/>
      </c>
      <c r="E1988" s="5"/>
      <c r="F1988" s="27" t="str">
        <f>IFERROR(VLOOKUP(E1988,vlookup!D$2:E$331,2,FALSE),"")</f>
        <v/>
      </c>
      <c r="G1988" s="5"/>
      <c r="H1988" s="27" t="str">
        <f t="shared" si="302"/>
        <v/>
      </c>
      <c r="I1988" s="27" t="str">
        <f>IFERROR(VLOOKUP(H1988,vlookup!G$2:I$331,2,FALSE),"")</f>
        <v/>
      </c>
      <c r="J1988" s="27" t="str">
        <f>IFERROR(VLOOKUP(H1988,vlookup!G$2:I$331,3,FALSE),"")</f>
        <v/>
      </c>
      <c r="K1988" s="5"/>
      <c r="L1988" s="6"/>
      <c r="M1988" s="6"/>
      <c r="N1988" s="6"/>
      <c r="O1988" s="6"/>
      <c r="P1988" s="6"/>
      <c r="Q1988" s="14" t="str">
        <f t="shared" si="303"/>
        <v/>
      </c>
      <c r="R1988" s="5"/>
      <c r="S1988" s="6"/>
      <c r="T1988" s="6"/>
      <c r="U1988" s="5"/>
      <c r="V1988" s="45">
        <f t="shared" si="304"/>
        <v>0</v>
      </c>
      <c r="W1988" s="45">
        <f t="shared" si="305"/>
        <v>0</v>
      </c>
      <c r="X1988" s="45" t="e">
        <f t="shared" si="306"/>
        <v>#VALUE!</v>
      </c>
      <c r="Y1988" s="45">
        <f>IFERROR(VALUE(V1988),VLOOKUP(V1988,DayReplace[],2,0))</f>
        <v>0</v>
      </c>
      <c r="Z1988" s="45">
        <f>IF(V1988=0,1,
IF(OR(AND(COUNTIF(Table12[Normal and Leap Years],X1988),AA1988=3,Y1988=30),
AND(COUNTIF(Table9[MM Year],X1988),COUNTIF(Table13[Always 29-Day Months],AA1988),Y1988=30)),Y1988
-1,Y1988))</f>
        <v>1</v>
      </c>
      <c r="AA1988" s="45">
        <f>IFERROR(VALUE(W1988),VLOOKUP(W1988,MonthReplace[],2,0))</f>
        <v>0</v>
      </c>
      <c r="AB1988" s="45" t="e">
        <f>IF(COUNTIF(Table9[MM Year],X1988),VLOOKUP(AA1988,MonthSerial[],VLOOKUP(X1988,Table9[],3,0)+2,0),DATE(X1988,AA1988,0)-AC1988)</f>
        <v>#VALUE!</v>
      </c>
      <c r="AC1988" s="45" t="e">
        <f>IF(COUNTIF(Table9[MM Year],X1988),
VLOOKUP(X1988,Table9[],5,0),
DATE(X1988,1,0))</f>
        <v>#VALUE!</v>
      </c>
      <c r="AD1988" s="46" t="e">
        <f>IF(AA1988=0,DATE(YEAR(AC1988+1),7,16),
IF(V1988=0,IF(COUNTIF(Table9[MM Year],X1988),AC1988+AB1988+Z1988+15-DAY(AC1988+AB1988+Z1988+15)+16,AC1988+AB1988+Z1988-DAY(AC1988+AB1988+Z1988)+16),
IF(COUNTIF(Table9[MM Year],X1988),
IF(AC1988+AB1988+Z1988&lt;VLOOKUP(X1988,Table9[],7,0),AC1988
+AB1988+Z1988+VLOOKUP(X1988,Table9[],4,0),AC1988+AB1988+Z1988),AC1988
+AB1988+Z1988)))</f>
        <v>#VALUE!</v>
      </c>
      <c r="AE1988" s="42"/>
      <c r="AF1988" s="15" t="str">
        <f>IFERROR(IF(COUNTIF(Table9[MM Year],X1988),
IF(AD1988&lt;VLOOKUP(X1988,Table9[],7,0),AD1988
+VLOOKUP(X1988,Table9[],4,0),AD1988),AD1988
),"")</f>
        <v/>
      </c>
      <c r="AG1988" s="5"/>
      <c r="AH1988" s="5"/>
      <c r="AI1988" s="5"/>
      <c r="AJ1988" s="6"/>
      <c r="AK1988" s="6"/>
      <c r="AL1988" s="12" t="str">
        <f t="shared" si="307"/>
        <v/>
      </c>
      <c r="AM1988" s="5"/>
      <c r="AN1988" s="27" t="str">
        <f t="shared" si="308"/>
        <v/>
      </c>
      <c r="AO1988" s="5"/>
      <c r="AP1988" s="5"/>
      <c r="AQ1988" s="6"/>
      <c r="AR1988" s="12" t="str">
        <f t="shared" si="309"/>
        <v/>
      </c>
      <c r="AS1988" s="6"/>
      <c r="AT1988" s="5"/>
      <c r="AU1988" s="53"/>
      <c r="AV1988" s="53"/>
      <c r="AW1988" s="54"/>
      <c r="AX1988" s="15" t="str">
        <f t="shared" si="310"/>
        <v/>
      </c>
      <c r="AY1988" s="5"/>
      <c r="AZ1988" s="27" t="str">
        <f>IFERROR(VLOOKUP(AY1988,vlookup!A$2:I$331,2,FALSE),"")</f>
        <v/>
      </c>
      <c r="BA1988" s="27" t="str">
        <f>IFERROR(VLOOKUP(AY1988,vlookup!A$2:I$331,3,FALSE),"")</f>
        <v/>
      </c>
      <c r="BB1988" s="5"/>
      <c r="BC1988" s="27" t="str">
        <f>IFERROR(VLOOKUP(BB1988,vlookup!D$2:E$331,2,FALSE),"")</f>
        <v/>
      </c>
      <c r="BD1988" s="5"/>
      <c r="BE1988" s="27" t="str">
        <f t="shared" si="311"/>
        <v/>
      </c>
      <c r="BF1988" s="27" t="str">
        <f>IFERROR(VLOOKUP(BE1988,vlookup!G$2:I$331,2,FALSE),"")</f>
        <v/>
      </c>
      <c r="BG1988" s="27" t="str">
        <f>IFERROR(VLOOKUP(BE1988,vlookup!G$2:I$331,3,FALSE),"")</f>
        <v/>
      </c>
      <c r="BH1988" s="5"/>
      <c r="BI1988" s="6"/>
      <c r="BJ1988" s="6"/>
      <c r="BK1988" s="6"/>
      <c r="BL1988" s="6"/>
    </row>
    <row r="1989" spans="1:64">
      <c r="A1989" s="4"/>
      <c r="B1989" s="5"/>
      <c r="C1989" s="27" t="str">
        <f>IFERROR(VLOOKUP(B1989,vlookup!A$2:I$331,2,FALSE),"")</f>
        <v/>
      </c>
      <c r="D1989" s="27" t="str">
        <f>IFERROR(VLOOKUP(B1989,vlookup!A$2:I$331,3,FALSE),"")</f>
        <v/>
      </c>
      <c r="E1989" s="5"/>
      <c r="F1989" s="27" t="str">
        <f>IFERROR(VLOOKUP(E1989,vlookup!D$2:E$331,2,FALSE),"")</f>
        <v/>
      </c>
      <c r="G1989" s="5"/>
      <c r="H1989" s="27" t="str">
        <f t="shared" ref="H1989:H2052" si="312">IF(G1989="","",CONCATENATE(E1989,"_",G1989))</f>
        <v/>
      </c>
      <c r="I1989" s="27" t="str">
        <f>IFERROR(VLOOKUP(H1989,vlookup!G$2:I$331,2,FALSE),"")</f>
        <v/>
      </c>
      <c r="J1989" s="27" t="str">
        <f>IFERROR(VLOOKUP(H1989,vlookup!G$2:I$331,3,FALSE),"")</f>
        <v/>
      </c>
      <c r="K1989" s="5"/>
      <c r="L1989" s="6"/>
      <c r="M1989" s="6"/>
      <c r="N1989" s="6"/>
      <c r="O1989" s="6"/>
      <c r="P1989" s="6"/>
      <c r="Q1989" s="14" t="str">
        <f t="shared" ref="Q1989:Q2052" si="313">IF(P1989="","",CONCATENATE("၀၂","/",D1989,"/",J1989,"/",P1989))</f>
        <v/>
      </c>
      <c r="R1989" s="5"/>
      <c r="S1989" s="6"/>
      <c r="T1989" s="6"/>
      <c r="U1989" s="5"/>
      <c r="V1989" s="45">
        <f t="shared" ref="V1989:V2052" si="314">IF(LEN(AE1989)-LEN(SUBSTITUTE(AE1989,".",""))=2,LEFT(AE1989,FIND(".",AE1989)-1),0)</f>
        <v>0</v>
      </c>
      <c r="W1989" s="45">
        <f t="shared" ref="W1989:W2052" si="315">CHOOSE(LEN(AE1989)-LEN(SUBSTITUTE(AE1989,".",""))+1,0,
LEFT(AE1989,FIND(".",AE1989)-1),
MID(AE1989,FIND(".",AE1989)+1,FIND(".",AE1989,FIND(".",AE1989)+1)-FIND(".",AE1989)-1))</f>
        <v>0</v>
      </c>
      <c r="X1989" s="45" t="e">
        <f t="shared" ref="X1989:X2052" si="316">VALUE(RIGHT(AE1989,4))</f>
        <v>#VALUE!</v>
      </c>
      <c r="Y1989" s="45">
        <f>IFERROR(VALUE(V1989),VLOOKUP(V1989,DayReplace[],2,0))</f>
        <v>0</v>
      </c>
      <c r="Z1989" s="45">
        <f>IF(V1989=0,1,
IF(OR(AND(COUNTIF(Table12[Normal and Leap Years],X1989),AA1989=3,Y1989=30),
AND(COUNTIF(Table9[MM Year],X1989),COUNTIF(Table13[Always 29-Day Months],AA1989),Y1989=30)),Y1989
-1,Y1989))</f>
        <v>1</v>
      </c>
      <c r="AA1989" s="45">
        <f>IFERROR(VALUE(W1989),VLOOKUP(W1989,MonthReplace[],2,0))</f>
        <v>0</v>
      </c>
      <c r="AB1989" s="45" t="e">
        <f>IF(COUNTIF(Table9[MM Year],X1989),VLOOKUP(AA1989,MonthSerial[],VLOOKUP(X1989,Table9[],3,0)+2,0),DATE(X1989,AA1989,0)-AC1989)</f>
        <v>#VALUE!</v>
      </c>
      <c r="AC1989" s="45" t="e">
        <f>IF(COUNTIF(Table9[MM Year],X1989),
VLOOKUP(X1989,Table9[],5,0),
DATE(X1989,1,0))</f>
        <v>#VALUE!</v>
      </c>
      <c r="AD1989" s="46" t="e">
        <f>IF(AA1989=0,DATE(YEAR(AC1989+1),7,16),
IF(V1989=0,IF(COUNTIF(Table9[MM Year],X1989),AC1989+AB1989+Z1989+15-DAY(AC1989+AB1989+Z1989+15)+16,AC1989+AB1989+Z1989-DAY(AC1989+AB1989+Z1989)+16),
IF(COUNTIF(Table9[MM Year],X1989),
IF(AC1989+AB1989+Z1989&lt;VLOOKUP(X1989,Table9[],7,0),AC1989
+AB1989+Z1989+VLOOKUP(X1989,Table9[],4,0),AC1989+AB1989+Z1989),AC1989
+AB1989+Z1989)))</f>
        <v>#VALUE!</v>
      </c>
      <c r="AE1989" s="42"/>
      <c r="AF1989" s="15" t="str">
        <f>IFERROR(IF(COUNTIF(Table9[MM Year],X1989),
IF(AD1989&lt;VLOOKUP(X1989,Table9[],7,0),AD1989
+VLOOKUP(X1989,Table9[],4,0),AD1989),AD1989
),"")</f>
        <v/>
      </c>
      <c r="AG1989" s="5"/>
      <c r="AH1989" s="5"/>
      <c r="AI1989" s="5"/>
      <c r="AJ1989" s="6"/>
      <c r="AK1989" s="6"/>
      <c r="AL1989" s="12" t="str">
        <f t="shared" ref="AL1989:AL2052" si="317">IF(AK1989="","",CONCATENATE(AJ1989,"-",AK1989))</f>
        <v/>
      </c>
      <c r="AM1989" s="5"/>
      <c r="AN1989" s="27" t="str">
        <f t="shared" ref="AN1989:AN2052" si="318">IF(AM1989="","",CONCATENATE("_",AM1989))</f>
        <v/>
      </c>
      <c r="AO1989" s="5"/>
      <c r="AP1989" s="5"/>
      <c r="AQ1989" s="6"/>
      <c r="AR1989" s="12" t="str">
        <f t="shared" ref="AR1989:AR2052" si="319">IF(AQ1989="","",CONCATENATE(AM1989,"/",AO1989,AP1989,AQ1989))</f>
        <v/>
      </c>
      <c r="AS1989" s="6"/>
      <c r="AT1989" s="5"/>
      <c r="AU1989" s="53"/>
      <c r="AV1989" s="53"/>
      <c r="AW1989" s="54"/>
      <c r="AX1989" s="15" t="str">
        <f t="shared" ref="AX1989:AX2052" si="320">IFERROR(DATE(AW1989,AV1989,AU1989),"")</f>
        <v/>
      </c>
      <c r="AY1989" s="5"/>
      <c r="AZ1989" s="27" t="str">
        <f>IFERROR(VLOOKUP(AY1989,vlookup!A$2:I$331,2,FALSE),"")</f>
        <v/>
      </c>
      <c r="BA1989" s="27" t="str">
        <f>IFERROR(VLOOKUP(AY1989,vlookup!A$2:I$331,3,FALSE),"")</f>
        <v/>
      </c>
      <c r="BB1989" s="5"/>
      <c r="BC1989" s="27" t="str">
        <f>IFERROR(VLOOKUP(BB1989,vlookup!D$2:E$331,2,FALSE),"")</f>
        <v/>
      </c>
      <c r="BD1989" s="5"/>
      <c r="BE1989" s="27" t="str">
        <f t="shared" ref="BE1989:BE2052" si="321">IF(BD1989="","",CONCATENATE(BB1989,"_",BD1989))</f>
        <v/>
      </c>
      <c r="BF1989" s="27" t="str">
        <f>IFERROR(VLOOKUP(BE1989,vlookup!G$2:I$331,2,FALSE),"")</f>
        <v/>
      </c>
      <c r="BG1989" s="27" t="str">
        <f>IFERROR(VLOOKUP(BE1989,vlookup!G$2:I$331,3,FALSE),"")</f>
        <v/>
      </c>
      <c r="BH1989" s="5"/>
      <c r="BI1989" s="6"/>
      <c r="BJ1989" s="6"/>
      <c r="BK1989" s="6"/>
      <c r="BL1989" s="6"/>
    </row>
    <row r="1990" spans="1:64">
      <c r="A1990" s="4"/>
      <c r="B1990" s="5"/>
      <c r="C1990" s="27" t="str">
        <f>IFERROR(VLOOKUP(B1990,vlookup!A$2:I$331,2,FALSE),"")</f>
        <v/>
      </c>
      <c r="D1990" s="27" t="str">
        <f>IFERROR(VLOOKUP(B1990,vlookup!A$2:I$331,3,FALSE),"")</f>
        <v/>
      </c>
      <c r="E1990" s="5"/>
      <c r="F1990" s="27" t="str">
        <f>IFERROR(VLOOKUP(E1990,vlookup!D$2:E$331,2,FALSE),"")</f>
        <v/>
      </c>
      <c r="G1990" s="5"/>
      <c r="H1990" s="27" t="str">
        <f t="shared" si="312"/>
        <v/>
      </c>
      <c r="I1990" s="27" t="str">
        <f>IFERROR(VLOOKUP(H1990,vlookup!G$2:I$331,2,FALSE),"")</f>
        <v/>
      </c>
      <c r="J1990" s="27" t="str">
        <f>IFERROR(VLOOKUP(H1990,vlookup!G$2:I$331,3,FALSE),"")</f>
        <v/>
      </c>
      <c r="K1990" s="5"/>
      <c r="L1990" s="6"/>
      <c r="M1990" s="6"/>
      <c r="N1990" s="6"/>
      <c r="O1990" s="6"/>
      <c r="P1990" s="6"/>
      <c r="Q1990" s="14" t="str">
        <f t="shared" si="313"/>
        <v/>
      </c>
      <c r="R1990" s="5"/>
      <c r="S1990" s="6"/>
      <c r="T1990" s="6"/>
      <c r="U1990" s="5"/>
      <c r="V1990" s="45">
        <f t="shared" si="314"/>
        <v>0</v>
      </c>
      <c r="W1990" s="45">
        <f t="shared" si="315"/>
        <v>0</v>
      </c>
      <c r="X1990" s="45" t="e">
        <f t="shared" si="316"/>
        <v>#VALUE!</v>
      </c>
      <c r="Y1990" s="45">
        <f>IFERROR(VALUE(V1990),VLOOKUP(V1990,DayReplace[],2,0))</f>
        <v>0</v>
      </c>
      <c r="Z1990" s="45">
        <f>IF(V1990=0,1,
IF(OR(AND(COUNTIF(Table12[Normal and Leap Years],X1990),AA1990=3,Y1990=30),
AND(COUNTIF(Table9[MM Year],X1990),COUNTIF(Table13[Always 29-Day Months],AA1990),Y1990=30)),Y1990
-1,Y1990))</f>
        <v>1</v>
      </c>
      <c r="AA1990" s="45">
        <f>IFERROR(VALUE(W1990),VLOOKUP(W1990,MonthReplace[],2,0))</f>
        <v>0</v>
      </c>
      <c r="AB1990" s="45" t="e">
        <f>IF(COUNTIF(Table9[MM Year],X1990),VLOOKUP(AA1990,MonthSerial[],VLOOKUP(X1990,Table9[],3,0)+2,0),DATE(X1990,AA1990,0)-AC1990)</f>
        <v>#VALUE!</v>
      </c>
      <c r="AC1990" s="45" t="e">
        <f>IF(COUNTIF(Table9[MM Year],X1990),
VLOOKUP(X1990,Table9[],5,0),
DATE(X1990,1,0))</f>
        <v>#VALUE!</v>
      </c>
      <c r="AD1990" s="46" t="e">
        <f>IF(AA1990=0,DATE(YEAR(AC1990+1),7,16),
IF(V1990=0,IF(COUNTIF(Table9[MM Year],X1990),AC1990+AB1990+Z1990+15-DAY(AC1990+AB1990+Z1990+15)+16,AC1990+AB1990+Z1990-DAY(AC1990+AB1990+Z1990)+16),
IF(COUNTIF(Table9[MM Year],X1990),
IF(AC1990+AB1990+Z1990&lt;VLOOKUP(X1990,Table9[],7,0),AC1990
+AB1990+Z1990+VLOOKUP(X1990,Table9[],4,0),AC1990+AB1990+Z1990),AC1990
+AB1990+Z1990)))</f>
        <v>#VALUE!</v>
      </c>
      <c r="AE1990" s="42"/>
      <c r="AF1990" s="15" t="str">
        <f>IFERROR(IF(COUNTIF(Table9[MM Year],X1990),
IF(AD1990&lt;VLOOKUP(X1990,Table9[],7,0),AD1990
+VLOOKUP(X1990,Table9[],4,0),AD1990),AD1990
),"")</f>
        <v/>
      </c>
      <c r="AG1990" s="5"/>
      <c r="AH1990" s="5"/>
      <c r="AI1990" s="5"/>
      <c r="AJ1990" s="6"/>
      <c r="AK1990" s="6"/>
      <c r="AL1990" s="12" t="str">
        <f t="shared" si="317"/>
        <v/>
      </c>
      <c r="AM1990" s="5"/>
      <c r="AN1990" s="27" t="str">
        <f t="shared" si="318"/>
        <v/>
      </c>
      <c r="AO1990" s="5"/>
      <c r="AP1990" s="5"/>
      <c r="AQ1990" s="6"/>
      <c r="AR1990" s="12" t="str">
        <f t="shared" si="319"/>
        <v/>
      </c>
      <c r="AS1990" s="6"/>
      <c r="AT1990" s="5"/>
      <c r="AU1990" s="53"/>
      <c r="AV1990" s="53"/>
      <c r="AW1990" s="54"/>
      <c r="AX1990" s="15" t="str">
        <f t="shared" si="320"/>
        <v/>
      </c>
      <c r="AY1990" s="5"/>
      <c r="AZ1990" s="27" t="str">
        <f>IFERROR(VLOOKUP(AY1990,vlookup!A$2:I$331,2,FALSE),"")</f>
        <v/>
      </c>
      <c r="BA1990" s="27" t="str">
        <f>IFERROR(VLOOKUP(AY1990,vlookup!A$2:I$331,3,FALSE),"")</f>
        <v/>
      </c>
      <c r="BB1990" s="5"/>
      <c r="BC1990" s="27" t="str">
        <f>IFERROR(VLOOKUP(BB1990,vlookup!D$2:E$331,2,FALSE),"")</f>
        <v/>
      </c>
      <c r="BD1990" s="5"/>
      <c r="BE1990" s="27" t="str">
        <f t="shared" si="321"/>
        <v/>
      </c>
      <c r="BF1990" s="27" t="str">
        <f>IFERROR(VLOOKUP(BE1990,vlookup!G$2:I$331,2,FALSE),"")</f>
        <v/>
      </c>
      <c r="BG1990" s="27" t="str">
        <f>IFERROR(VLOOKUP(BE1990,vlookup!G$2:I$331,3,FALSE),"")</f>
        <v/>
      </c>
      <c r="BH1990" s="5"/>
      <c r="BI1990" s="6"/>
      <c r="BJ1990" s="6"/>
      <c r="BK1990" s="6"/>
      <c r="BL1990" s="6"/>
    </row>
    <row r="1991" spans="1:64">
      <c r="A1991" s="4"/>
      <c r="B1991" s="5"/>
      <c r="C1991" s="27" t="str">
        <f>IFERROR(VLOOKUP(B1991,vlookup!A$2:I$331,2,FALSE),"")</f>
        <v/>
      </c>
      <c r="D1991" s="27" t="str">
        <f>IFERROR(VLOOKUP(B1991,vlookup!A$2:I$331,3,FALSE),"")</f>
        <v/>
      </c>
      <c r="E1991" s="5"/>
      <c r="F1991" s="27" t="str">
        <f>IFERROR(VLOOKUP(E1991,vlookup!D$2:E$331,2,FALSE),"")</f>
        <v/>
      </c>
      <c r="G1991" s="5"/>
      <c r="H1991" s="27" t="str">
        <f t="shared" si="312"/>
        <v/>
      </c>
      <c r="I1991" s="27" t="str">
        <f>IFERROR(VLOOKUP(H1991,vlookup!G$2:I$331,2,FALSE),"")</f>
        <v/>
      </c>
      <c r="J1991" s="27" t="str">
        <f>IFERROR(VLOOKUP(H1991,vlookup!G$2:I$331,3,FALSE),"")</f>
        <v/>
      </c>
      <c r="K1991" s="5"/>
      <c r="L1991" s="6"/>
      <c r="M1991" s="6"/>
      <c r="N1991" s="6"/>
      <c r="O1991" s="6"/>
      <c r="P1991" s="6"/>
      <c r="Q1991" s="14" t="str">
        <f t="shared" si="313"/>
        <v/>
      </c>
      <c r="R1991" s="5"/>
      <c r="S1991" s="6"/>
      <c r="T1991" s="6"/>
      <c r="U1991" s="5"/>
      <c r="V1991" s="45">
        <f t="shared" si="314"/>
        <v>0</v>
      </c>
      <c r="W1991" s="45">
        <f t="shared" si="315"/>
        <v>0</v>
      </c>
      <c r="X1991" s="45" t="e">
        <f t="shared" si="316"/>
        <v>#VALUE!</v>
      </c>
      <c r="Y1991" s="45">
        <f>IFERROR(VALUE(V1991),VLOOKUP(V1991,DayReplace[],2,0))</f>
        <v>0</v>
      </c>
      <c r="Z1991" s="45">
        <f>IF(V1991=0,1,
IF(OR(AND(COUNTIF(Table12[Normal and Leap Years],X1991),AA1991=3,Y1991=30),
AND(COUNTIF(Table9[MM Year],X1991),COUNTIF(Table13[Always 29-Day Months],AA1991),Y1991=30)),Y1991
-1,Y1991))</f>
        <v>1</v>
      </c>
      <c r="AA1991" s="45">
        <f>IFERROR(VALUE(W1991),VLOOKUP(W1991,MonthReplace[],2,0))</f>
        <v>0</v>
      </c>
      <c r="AB1991" s="45" t="e">
        <f>IF(COUNTIF(Table9[MM Year],X1991),VLOOKUP(AA1991,MonthSerial[],VLOOKUP(X1991,Table9[],3,0)+2,0),DATE(X1991,AA1991,0)-AC1991)</f>
        <v>#VALUE!</v>
      </c>
      <c r="AC1991" s="45" t="e">
        <f>IF(COUNTIF(Table9[MM Year],X1991),
VLOOKUP(X1991,Table9[],5,0),
DATE(X1991,1,0))</f>
        <v>#VALUE!</v>
      </c>
      <c r="AD1991" s="46" t="e">
        <f>IF(AA1991=0,DATE(YEAR(AC1991+1),7,16),
IF(V1991=0,IF(COUNTIF(Table9[MM Year],X1991),AC1991+AB1991+Z1991+15-DAY(AC1991+AB1991+Z1991+15)+16,AC1991+AB1991+Z1991-DAY(AC1991+AB1991+Z1991)+16),
IF(COUNTIF(Table9[MM Year],X1991),
IF(AC1991+AB1991+Z1991&lt;VLOOKUP(X1991,Table9[],7,0),AC1991
+AB1991+Z1991+VLOOKUP(X1991,Table9[],4,0),AC1991+AB1991+Z1991),AC1991
+AB1991+Z1991)))</f>
        <v>#VALUE!</v>
      </c>
      <c r="AE1991" s="42"/>
      <c r="AF1991" s="15" t="str">
        <f>IFERROR(IF(COUNTIF(Table9[MM Year],X1991),
IF(AD1991&lt;VLOOKUP(X1991,Table9[],7,0),AD1991
+VLOOKUP(X1991,Table9[],4,0),AD1991),AD1991
),"")</f>
        <v/>
      </c>
      <c r="AG1991" s="5"/>
      <c r="AH1991" s="5"/>
      <c r="AI1991" s="5"/>
      <c r="AJ1991" s="6"/>
      <c r="AK1991" s="6"/>
      <c r="AL1991" s="12" t="str">
        <f t="shared" si="317"/>
        <v/>
      </c>
      <c r="AM1991" s="5"/>
      <c r="AN1991" s="27" t="str">
        <f t="shared" si="318"/>
        <v/>
      </c>
      <c r="AO1991" s="5"/>
      <c r="AP1991" s="5"/>
      <c r="AQ1991" s="6"/>
      <c r="AR1991" s="12" t="str">
        <f t="shared" si="319"/>
        <v/>
      </c>
      <c r="AS1991" s="6"/>
      <c r="AT1991" s="5"/>
      <c r="AU1991" s="53"/>
      <c r="AV1991" s="53"/>
      <c r="AW1991" s="54"/>
      <c r="AX1991" s="15" t="str">
        <f t="shared" si="320"/>
        <v/>
      </c>
      <c r="AY1991" s="5"/>
      <c r="AZ1991" s="27" t="str">
        <f>IFERROR(VLOOKUP(AY1991,vlookup!A$2:I$331,2,FALSE),"")</f>
        <v/>
      </c>
      <c r="BA1991" s="27" t="str">
        <f>IFERROR(VLOOKUP(AY1991,vlookup!A$2:I$331,3,FALSE),"")</f>
        <v/>
      </c>
      <c r="BB1991" s="5"/>
      <c r="BC1991" s="27" t="str">
        <f>IFERROR(VLOOKUP(BB1991,vlookup!D$2:E$331,2,FALSE),"")</f>
        <v/>
      </c>
      <c r="BD1991" s="5"/>
      <c r="BE1991" s="27" t="str">
        <f t="shared" si="321"/>
        <v/>
      </c>
      <c r="BF1991" s="27" t="str">
        <f>IFERROR(VLOOKUP(BE1991,vlookup!G$2:I$331,2,FALSE),"")</f>
        <v/>
      </c>
      <c r="BG1991" s="27" t="str">
        <f>IFERROR(VLOOKUP(BE1991,vlookup!G$2:I$331,3,FALSE),"")</f>
        <v/>
      </c>
      <c r="BH1991" s="5"/>
      <c r="BI1991" s="6"/>
      <c r="BJ1991" s="6"/>
      <c r="BK1991" s="6"/>
      <c r="BL1991" s="6"/>
    </row>
    <row r="1992" spans="1:64">
      <c r="A1992" s="4"/>
      <c r="B1992" s="5"/>
      <c r="C1992" s="27" t="str">
        <f>IFERROR(VLOOKUP(B1992,vlookup!A$2:I$331,2,FALSE),"")</f>
        <v/>
      </c>
      <c r="D1992" s="27" t="str">
        <f>IFERROR(VLOOKUP(B1992,vlookup!A$2:I$331,3,FALSE),"")</f>
        <v/>
      </c>
      <c r="E1992" s="5"/>
      <c r="F1992" s="27" t="str">
        <f>IFERROR(VLOOKUP(E1992,vlookup!D$2:E$331,2,FALSE),"")</f>
        <v/>
      </c>
      <c r="G1992" s="5"/>
      <c r="H1992" s="27" t="str">
        <f t="shared" si="312"/>
        <v/>
      </c>
      <c r="I1992" s="27" t="str">
        <f>IFERROR(VLOOKUP(H1992,vlookup!G$2:I$331,2,FALSE),"")</f>
        <v/>
      </c>
      <c r="J1992" s="27" t="str">
        <f>IFERROR(VLOOKUP(H1992,vlookup!G$2:I$331,3,FALSE),"")</f>
        <v/>
      </c>
      <c r="K1992" s="5"/>
      <c r="L1992" s="6"/>
      <c r="M1992" s="6"/>
      <c r="N1992" s="6"/>
      <c r="O1992" s="6"/>
      <c r="P1992" s="6"/>
      <c r="Q1992" s="14" t="str">
        <f t="shared" si="313"/>
        <v/>
      </c>
      <c r="R1992" s="5"/>
      <c r="S1992" s="6"/>
      <c r="T1992" s="6"/>
      <c r="U1992" s="5"/>
      <c r="V1992" s="45">
        <f t="shared" si="314"/>
        <v>0</v>
      </c>
      <c r="W1992" s="45">
        <f t="shared" si="315"/>
        <v>0</v>
      </c>
      <c r="X1992" s="45" t="e">
        <f t="shared" si="316"/>
        <v>#VALUE!</v>
      </c>
      <c r="Y1992" s="45">
        <f>IFERROR(VALUE(V1992),VLOOKUP(V1992,DayReplace[],2,0))</f>
        <v>0</v>
      </c>
      <c r="Z1992" s="45">
        <f>IF(V1992=0,1,
IF(OR(AND(COUNTIF(Table12[Normal and Leap Years],X1992),AA1992=3,Y1992=30),
AND(COUNTIF(Table9[MM Year],X1992),COUNTIF(Table13[Always 29-Day Months],AA1992),Y1992=30)),Y1992
-1,Y1992))</f>
        <v>1</v>
      </c>
      <c r="AA1992" s="45">
        <f>IFERROR(VALUE(W1992),VLOOKUP(W1992,MonthReplace[],2,0))</f>
        <v>0</v>
      </c>
      <c r="AB1992" s="45" t="e">
        <f>IF(COUNTIF(Table9[MM Year],X1992),VLOOKUP(AA1992,MonthSerial[],VLOOKUP(X1992,Table9[],3,0)+2,0),DATE(X1992,AA1992,0)-AC1992)</f>
        <v>#VALUE!</v>
      </c>
      <c r="AC1992" s="45" t="e">
        <f>IF(COUNTIF(Table9[MM Year],X1992),
VLOOKUP(X1992,Table9[],5,0),
DATE(X1992,1,0))</f>
        <v>#VALUE!</v>
      </c>
      <c r="AD1992" s="46" t="e">
        <f>IF(AA1992=0,DATE(YEAR(AC1992+1),7,16),
IF(V1992=0,IF(COUNTIF(Table9[MM Year],X1992),AC1992+AB1992+Z1992+15-DAY(AC1992+AB1992+Z1992+15)+16,AC1992+AB1992+Z1992-DAY(AC1992+AB1992+Z1992)+16),
IF(COUNTIF(Table9[MM Year],X1992),
IF(AC1992+AB1992+Z1992&lt;VLOOKUP(X1992,Table9[],7,0),AC1992
+AB1992+Z1992+VLOOKUP(X1992,Table9[],4,0),AC1992+AB1992+Z1992),AC1992
+AB1992+Z1992)))</f>
        <v>#VALUE!</v>
      </c>
      <c r="AE1992" s="42"/>
      <c r="AF1992" s="15" t="str">
        <f>IFERROR(IF(COUNTIF(Table9[MM Year],X1992),
IF(AD1992&lt;VLOOKUP(X1992,Table9[],7,0),AD1992
+VLOOKUP(X1992,Table9[],4,0),AD1992),AD1992
),"")</f>
        <v/>
      </c>
      <c r="AG1992" s="5"/>
      <c r="AH1992" s="5"/>
      <c r="AI1992" s="5"/>
      <c r="AJ1992" s="6"/>
      <c r="AK1992" s="6"/>
      <c r="AL1992" s="12" t="str">
        <f t="shared" si="317"/>
        <v/>
      </c>
      <c r="AM1992" s="5"/>
      <c r="AN1992" s="27" t="str">
        <f t="shared" si="318"/>
        <v/>
      </c>
      <c r="AO1992" s="5"/>
      <c r="AP1992" s="5"/>
      <c r="AQ1992" s="6"/>
      <c r="AR1992" s="12" t="str">
        <f t="shared" si="319"/>
        <v/>
      </c>
      <c r="AS1992" s="6"/>
      <c r="AT1992" s="5"/>
      <c r="AU1992" s="53"/>
      <c r="AV1992" s="53"/>
      <c r="AW1992" s="54"/>
      <c r="AX1992" s="15" t="str">
        <f t="shared" si="320"/>
        <v/>
      </c>
      <c r="AY1992" s="5"/>
      <c r="AZ1992" s="27" t="str">
        <f>IFERROR(VLOOKUP(AY1992,vlookup!A$2:I$331,2,FALSE),"")</f>
        <v/>
      </c>
      <c r="BA1992" s="27" t="str">
        <f>IFERROR(VLOOKUP(AY1992,vlookup!A$2:I$331,3,FALSE),"")</f>
        <v/>
      </c>
      <c r="BB1992" s="5"/>
      <c r="BC1992" s="27" t="str">
        <f>IFERROR(VLOOKUP(BB1992,vlookup!D$2:E$331,2,FALSE),"")</f>
        <v/>
      </c>
      <c r="BD1992" s="5"/>
      <c r="BE1992" s="27" t="str">
        <f t="shared" si="321"/>
        <v/>
      </c>
      <c r="BF1992" s="27" t="str">
        <f>IFERROR(VLOOKUP(BE1992,vlookup!G$2:I$331,2,FALSE),"")</f>
        <v/>
      </c>
      <c r="BG1992" s="27" t="str">
        <f>IFERROR(VLOOKUP(BE1992,vlookup!G$2:I$331,3,FALSE),"")</f>
        <v/>
      </c>
      <c r="BH1992" s="5"/>
      <c r="BI1992" s="6"/>
      <c r="BJ1992" s="6"/>
      <c r="BK1992" s="6"/>
      <c r="BL1992" s="6"/>
    </row>
    <row r="1993" spans="1:64">
      <c r="A1993" s="4"/>
      <c r="B1993" s="5"/>
      <c r="C1993" s="27" t="str">
        <f>IFERROR(VLOOKUP(B1993,vlookup!A$2:I$331,2,FALSE),"")</f>
        <v/>
      </c>
      <c r="D1993" s="27" t="str">
        <f>IFERROR(VLOOKUP(B1993,vlookup!A$2:I$331,3,FALSE),"")</f>
        <v/>
      </c>
      <c r="E1993" s="5"/>
      <c r="F1993" s="27" t="str">
        <f>IFERROR(VLOOKUP(E1993,vlookup!D$2:E$331,2,FALSE),"")</f>
        <v/>
      </c>
      <c r="G1993" s="5"/>
      <c r="H1993" s="27" t="str">
        <f t="shared" si="312"/>
        <v/>
      </c>
      <c r="I1993" s="27" t="str">
        <f>IFERROR(VLOOKUP(H1993,vlookup!G$2:I$331,2,FALSE),"")</f>
        <v/>
      </c>
      <c r="J1993" s="27" t="str">
        <f>IFERROR(VLOOKUP(H1993,vlookup!G$2:I$331,3,FALSE),"")</f>
        <v/>
      </c>
      <c r="K1993" s="5"/>
      <c r="L1993" s="6"/>
      <c r="M1993" s="6"/>
      <c r="N1993" s="6"/>
      <c r="O1993" s="6"/>
      <c r="P1993" s="6"/>
      <c r="Q1993" s="14" t="str">
        <f t="shared" si="313"/>
        <v/>
      </c>
      <c r="R1993" s="5"/>
      <c r="S1993" s="6"/>
      <c r="T1993" s="6"/>
      <c r="U1993" s="5"/>
      <c r="V1993" s="45">
        <f t="shared" si="314"/>
        <v>0</v>
      </c>
      <c r="W1993" s="45">
        <f t="shared" si="315"/>
        <v>0</v>
      </c>
      <c r="X1993" s="45" t="e">
        <f t="shared" si="316"/>
        <v>#VALUE!</v>
      </c>
      <c r="Y1993" s="45">
        <f>IFERROR(VALUE(V1993),VLOOKUP(V1993,DayReplace[],2,0))</f>
        <v>0</v>
      </c>
      <c r="Z1993" s="45">
        <f>IF(V1993=0,1,
IF(OR(AND(COUNTIF(Table12[Normal and Leap Years],X1993),AA1993=3,Y1993=30),
AND(COUNTIF(Table9[MM Year],X1993),COUNTIF(Table13[Always 29-Day Months],AA1993),Y1993=30)),Y1993
-1,Y1993))</f>
        <v>1</v>
      </c>
      <c r="AA1993" s="45">
        <f>IFERROR(VALUE(W1993),VLOOKUP(W1993,MonthReplace[],2,0))</f>
        <v>0</v>
      </c>
      <c r="AB1993" s="45" t="e">
        <f>IF(COUNTIF(Table9[MM Year],X1993),VLOOKUP(AA1993,MonthSerial[],VLOOKUP(X1993,Table9[],3,0)+2,0),DATE(X1993,AA1993,0)-AC1993)</f>
        <v>#VALUE!</v>
      </c>
      <c r="AC1993" s="45" t="e">
        <f>IF(COUNTIF(Table9[MM Year],X1993),
VLOOKUP(X1993,Table9[],5,0),
DATE(X1993,1,0))</f>
        <v>#VALUE!</v>
      </c>
      <c r="AD1993" s="46" t="e">
        <f>IF(AA1993=0,DATE(YEAR(AC1993+1),7,16),
IF(V1993=0,IF(COUNTIF(Table9[MM Year],X1993),AC1993+AB1993+Z1993+15-DAY(AC1993+AB1993+Z1993+15)+16,AC1993+AB1993+Z1993-DAY(AC1993+AB1993+Z1993)+16),
IF(COUNTIF(Table9[MM Year],X1993),
IF(AC1993+AB1993+Z1993&lt;VLOOKUP(X1993,Table9[],7,0),AC1993
+AB1993+Z1993+VLOOKUP(X1993,Table9[],4,0),AC1993+AB1993+Z1993),AC1993
+AB1993+Z1993)))</f>
        <v>#VALUE!</v>
      </c>
      <c r="AE1993" s="42"/>
      <c r="AF1993" s="15" t="str">
        <f>IFERROR(IF(COUNTIF(Table9[MM Year],X1993),
IF(AD1993&lt;VLOOKUP(X1993,Table9[],7,0),AD1993
+VLOOKUP(X1993,Table9[],4,0),AD1993),AD1993
),"")</f>
        <v/>
      </c>
      <c r="AG1993" s="5"/>
      <c r="AH1993" s="5"/>
      <c r="AI1993" s="5"/>
      <c r="AJ1993" s="6"/>
      <c r="AK1993" s="6"/>
      <c r="AL1993" s="12" t="str">
        <f t="shared" si="317"/>
        <v/>
      </c>
      <c r="AM1993" s="5"/>
      <c r="AN1993" s="27" t="str">
        <f t="shared" si="318"/>
        <v/>
      </c>
      <c r="AO1993" s="5"/>
      <c r="AP1993" s="5"/>
      <c r="AQ1993" s="6"/>
      <c r="AR1993" s="12" t="str">
        <f t="shared" si="319"/>
        <v/>
      </c>
      <c r="AS1993" s="6"/>
      <c r="AT1993" s="5"/>
      <c r="AU1993" s="53"/>
      <c r="AV1993" s="53"/>
      <c r="AW1993" s="54"/>
      <c r="AX1993" s="15" t="str">
        <f t="shared" si="320"/>
        <v/>
      </c>
      <c r="AY1993" s="5"/>
      <c r="AZ1993" s="27" t="str">
        <f>IFERROR(VLOOKUP(AY1993,vlookup!A$2:I$331,2,FALSE),"")</f>
        <v/>
      </c>
      <c r="BA1993" s="27" t="str">
        <f>IFERROR(VLOOKUP(AY1993,vlookup!A$2:I$331,3,FALSE),"")</f>
        <v/>
      </c>
      <c r="BB1993" s="5"/>
      <c r="BC1993" s="27" t="str">
        <f>IFERROR(VLOOKUP(BB1993,vlookup!D$2:E$331,2,FALSE),"")</f>
        <v/>
      </c>
      <c r="BD1993" s="5"/>
      <c r="BE1993" s="27" t="str">
        <f t="shared" si="321"/>
        <v/>
      </c>
      <c r="BF1993" s="27" t="str">
        <f>IFERROR(VLOOKUP(BE1993,vlookup!G$2:I$331,2,FALSE),"")</f>
        <v/>
      </c>
      <c r="BG1993" s="27" t="str">
        <f>IFERROR(VLOOKUP(BE1993,vlookup!G$2:I$331,3,FALSE),"")</f>
        <v/>
      </c>
      <c r="BH1993" s="5"/>
      <c r="BI1993" s="6"/>
      <c r="BJ1993" s="6"/>
      <c r="BK1993" s="6"/>
      <c r="BL1993" s="6"/>
    </row>
    <row r="1994" spans="1:64">
      <c r="A1994" s="4"/>
      <c r="B1994" s="5"/>
      <c r="C1994" s="27" t="str">
        <f>IFERROR(VLOOKUP(B1994,vlookup!A$2:I$331,2,FALSE),"")</f>
        <v/>
      </c>
      <c r="D1994" s="27" t="str">
        <f>IFERROR(VLOOKUP(B1994,vlookup!A$2:I$331,3,FALSE),"")</f>
        <v/>
      </c>
      <c r="E1994" s="5"/>
      <c r="F1994" s="27" t="str">
        <f>IFERROR(VLOOKUP(E1994,vlookup!D$2:E$331,2,FALSE),"")</f>
        <v/>
      </c>
      <c r="G1994" s="5"/>
      <c r="H1994" s="27" t="str">
        <f t="shared" si="312"/>
        <v/>
      </c>
      <c r="I1994" s="27" t="str">
        <f>IFERROR(VLOOKUP(H1994,vlookup!G$2:I$331,2,FALSE),"")</f>
        <v/>
      </c>
      <c r="J1994" s="27" t="str">
        <f>IFERROR(VLOOKUP(H1994,vlookup!G$2:I$331,3,FALSE),"")</f>
        <v/>
      </c>
      <c r="K1994" s="5"/>
      <c r="L1994" s="6"/>
      <c r="M1994" s="6"/>
      <c r="N1994" s="6"/>
      <c r="O1994" s="6"/>
      <c r="P1994" s="6"/>
      <c r="Q1994" s="14" t="str">
        <f t="shared" si="313"/>
        <v/>
      </c>
      <c r="R1994" s="5"/>
      <c r="S1994" s="6"/>
      <c r="T1994" s="6"/>
      <c r="U1994" s="5"/>
      <c r="V1994" s="45">
        <f t="shared" si="314"/>
        <v>0</v>
      </c>
      <c r="W1994" s="45">
        <f t="shared" si="315"/>
        <v>0</v>
      </c>
      <c r="X1994" s="45" t="e">
        <f t="shared" si="316"/>
        <v>#VALUE!</v>
      </c>
      <c r="Y1994" s="45">
        <f>IFERROR(VALUE(V1994),VLOOKUP(V1994,DayReplace[],2,0))</f>
        <v>0</v>
      </c>
      <c r="Z1994" s="45">
        <f>IF(V1994=0,1,
IF(OR(AND(COUNTIF(Table12[Normal and Leap Years],X1994),AA1994=3,Y1994=30),
AND(COUNTIF(Table9[MM Year],X1994),COUNTIF(Table13[Always 29-Day Months],AA1994),Y1994=30)),Y1994
-1,Y1994))</f>
        <v>1</v>
      </c>
      <c r="AA1994" s="45">
        <f>IFERROR(VALUE(W1994),VLOOKUP(W1994,MonthReplace[],2,0))</f>
        <v>0</v>
      </c>
      <c r="AB1994" s="45" t="e">
        <f>IF(COUNTIF(Table9[MM Year],X1994),VLOOKUP(AA1994,MonthSerial[],VLOOKUP(X1994,Table9[],3,0)+2,0),DATE(X1994,AA1994,0)-AC1994)</f>
        <v>#VALUE!</v>
      </c>
      <c r="AC1994" s="45" t="e">
        <f>IF(COUNTIF(Table9[MM Year],X1994),
VLOOKUP(X1994,Table9[],5,0),
DATE(X1994,1,0))</f>
        <v>#VALUE!</v>
      </c>
      <c r="AD1994" s="46" t="e">
        <f>IF(AA1994=0,DATE(YEAR(AC1994+1),7,16),
IF(V1994=0,IF(COUNTIF(Table9[MM Year],X1994),AC1994+AB1994+Z1994+15-DAY(AC1994+AB1994+Z1994+15)+16,AC1994+AB1994+Z1994-DAY(AC1994+AB1994+Z1994)+16),
IF(COUNTIF(Table9[MM Year],X1994),
IF(AC1994+AB1994+Z1994&lt;VLOOKUP(X1994,Table9[],7,0),AC1994
+AB1994+Z1994+VLOOKUP(X1994,Table9[],4,0),AC1994+AB1994+Z1994),AC1994
+AB1994+Z1994)))</f>
        <v>#VALUE!</v>
      </c>
      <c r="AE1994" s="42"/>
      <c r="AF1994" s="15" t="str">
        <f>IFERROR(IF(COUNTIF(Table9[MM Year],X1994),
IF(AD1994&lt;VLOOKUP(X1994,Table9[],7,0),AD1994
+VLOOKUP(X1994,Table9[],4,0),AD1994),AD1994
),"")</f>
        <v/>
      </c>
      <c r="AG1994" s="5"/>
      <c r="AH1994" s="5"/>
      <c r="AI1994" s="5"/>
      <c r="AJ1994" s="6"/>
      <c r="AK1994" s="6"/>
      <c r="AL1994" s="12" t="str">
        <f t="shared" si="317"/>
        <v/>
      </c>
      <c r="AM1994" s="5"/>
      <c r="AN1994" s="27" t="str">
        <f t="shared" si="318"/>
        <v/>
      </c>
      <c r="AO1994" s="5"/>
      <c r="AP1994" s="5"/>
      <c r="AQ1994" s="6"/>
      <c r="AR1994" s="12" t="str">
        <f t="shared" si="319"/>
        <v/>
      </c>
      <c r="AS1994" s="6"/>
      <c r="AT1994" s="5"/>
      <c r="AU1994" s="53"/>
      <c r="AV1994" s="53"/>
      <c r="AW1994" s="54"/>
      <c r="AX1994" s="15" t="str">
        <f t="shared" si="320"/>
        <v/>
      </c>
      <c r="AY1994" s="5"/>
      <c r="AZ1994" s="27" t="str">
        <f>IFERROR(VLOOKUP(AY1994,vlookup!A$2:I$331,2,FALSE),"")</f>
        <v/>
      </c>
      <c r="BA1994" s="27" t="str">
        <f>IFERROR(VLOOKUP(AY1994,vlookup!A$2:I$331,3,FALSE),"")</f>
        <v/>
      </c>
      <c r="BB1994" s="5"/>
      <c r="BC1994" s="27" t="str">
        <f>IFERROR(VLOOKUP(BB1994,vlookup!D$2:E$331,2,FALSE),"")</f>
        <v/>
      </c>
      <c r="BD1994" s="5"/>
      <c r="BE1994" s="27" t="str">
        <f t="shared" si="321"/>
        <v/>
      </c>
      <c r="BF1994" s="27" t="str">
        <f>IFERROR(VLOOKUP(BE1994,vlookup!G$2:I$331,2,FALSE),"")</f>
        <v/>
      </c>
      <c r="BG1994" s="27" t="str">
        <f>IFERROR(VLOOKUP(BE1994,vlookup!G$2:I$331,3,FALSE),"")</f>
        <v/>
      </c>
      <c r="BH1994" s="5"/>
      <c r="BI1994" s="6"/>
      <c r="BJ1994" s="6"/>
      <c r="BK1994" s="6"/>
      <c r="BL1994" s="6"/>
    </row>
    <row r="1995" spans="1:64">
      <c r="A1995" s="4"/>
      <c r="B1995" s="5"/>
      <c r="C1995" s="27" t="str">
        <f>IFERROR(VLOOKUP(B1995,vlookup!A$2:I$331,2,FALSE),"")</f>
        <v/>
      </c>
      <c r="D1995" s="27" t="str">
        <f>IFERROR(VLOOKUP(B1995,vlookup!A$2:I$331,3,FALSE),"")</f>
        <v/>
      </c>
      <c r="E1995" s="5"/>
      <c r="F1995" s="27" t="str">
        <f>IFERROR(VLOOKUP(E1995,vlookup!D$2:E$331,2,FALSE),"")</f>
        <v/>
      </c>
      <c r="G1995" s="5"/>
      <c r="H1995" s="27" t="str">
        <f t="shared" si="312"/>
        <v/>
      </c>
      <c r="I1995" s="27" t="str">
        <f>IFERROR(VLOOKUP(H1995,vlookup!G$2:I$331,2,FALSE),"")</f>
        <v/>
      </c>
      <c r="J1995" s="27" t="str">
        <f>IFERROR(VLOOKUP(H1995,vlookup!G$2:I$331,3,FALSE),"")</f>
        <v/>
      </c>
      <c r="K1995" s="5"/>
      <c r="L1995" s="6"/>
      <c r="M1995" s="6"/>
      <c r="N1995" s="6"/>
      <c r="O1995" s="6"/>
      <c r="P1995" s="6"/>
      <c r="Q1995" s="14" t="str">
        <f t="shared" si="313"/>
        <v/>
      </c>
      <c r="R1995" s="5"/>
      <c r="S1995" s="6"/>
      <c r="T1995" s="6"/>
      <c r="U1995" s="5"/>
      <c r="V1995" s="45">
        <f t="shared" si="314"/>
        <v>0</v>
      </c>
      <c r="W1995" s="45">
        <f t="shared" si="315"/>
        <v>0</v>
      </c>
      <c r="X1995" s="45" t="e">
        <f t="shared" si="316"/>
        <v>#VALUE!</v>
      </c>
      <c r="Y1995" s="45">
        <f>IFERROR(VALUE(V1995),VLOOKUP(V1995,DayReplace[],2,0))</f>
        <v>0</v>
      </c>
      <c r="Z1995" s="45">
        <f>IF(V1995=0,1,
IF(OR(AND(COUNTIF(Table12[Normal and Leap Years],X1995),AA1995=3,Y1995=30),
AND(COUNTIF(Table9[MM Year],X1995),COUNTIF(Table13[Always 29-Day Months],AA1995),Y1995=30)),Y1995
-1,Y1995))</f>
        <v>1</v>
      </c>
      <c r="AA1995" s="45">
        <f>IFERROR(VALUE(W1995),VLOOKUP(W1995,MonthReplace[],2,0))</f>
        <v>0</v>
      </c>
      <c r="AB1995" s="45" t="e">
        <f>IF(COUNTIF(Table9[MM Year],X1995),VLOOKUP(AA1995,MonthSerial[],VLOOKUP(X1995,Table9[],3,0)+2,0),DATE(X1995,AA1995,0)-AC1995)</f>
        <v>#VALUE!</v>
      </c>
      <c r="AC1995" s="45" t="e">
        <f>IF(COUNTIF(Table9[MM Year],X1995),
VLOOKUP(X1995,Table9[],5,0),
DATE(X1995,1,0))</f>
        <v>#VALUE!</v>
      </c>
      <c r="AD1995" s="46" t="e">
        <f>IF(AA1995=0,DATE(YEAR(AC1995+1),7,16),
IF(V1995=0,IF(COUNTIF(Table9[MM Year],X1995),AC1995+AB1995+Z1995+15-DAY(AC1995+AB1995+Z1995+15)+16,AC1995+AB1995+Z1995-DAY(AC1995+AB1995+Z1995)+16),
IF(COUNTIF(Table9[MM Year],X1995),
IF(AC1995+AB1995+Z1995&lt;VLOOKUP(X1995,Table9[],7,0),AC1995
+AB1995+Z1995+VLOOKUP(X1995,Table9[],4,0),AC1995+AB1995+Z1995),AC1995
+AB1995+Z1995)))</f>
        <v>#VALUE!</v>
      </c>
      <c r="AE1995" s="42"/>
      <c r="AF1995" s="15" t="str">
        <f>IFERROR(IF(COUNTIF(Table9[MM Year],X1995),
IF(AD1995&lt;VLOOKUP(X1995,Table9[],7,0),AD1995
+VLOOKUP(X1995,Table9[],4,0),AD1995),AD1995
),"")</f>
        <v/>
      </c>
      <c r="AG1995" s="5"/>
      <c r="AH1995" s="5"/>
      <c r="AI1995" s="5"/>
      <c r="AJ1995" s="6"/>
      <c r="AK1995" s="6"/>
      <c r="AL1995" s="12" t="str">
        <f t="shared" si="317"/>
        <v/>
      </c>
      <c r="AM1995" s="5"/>
      <c r="AN1995" s="27" t="str">
        <f t="shared" si="318"/>
        <v/>
      </c>
      <c r="AO1995" s="5"/>
      <c r="AP1995" s="5"/>
      <c r="AQ1995" s="6"/>
      <c r="AR1995" s="12" t="str">
        <f t="shared" si="319"/>
        <v/>
      </c>
      <c r="AS1995" s="6"/>
      <c r="AT1995" s="5"/>
      <c r="AU1995" s="53"/>
      <c r="AV1995" s="53"/>
      <c r="AW1995" s="54"/>
      <c r="AX1995" s="15" t="str">
        <f t="shared" si="320"/>
        <v/>
      </c>
      <c r="AY1995" s="5"/>
      <c r="AZ1995" s="27" t="str">
        <f>IFERROR(VLOOKUP(AY1995,vlookup!A$2:I$331,2,FALSE),"")</f>
        <v/>
      </c>
      <c r="BA1995" s="27" t="str">
        <f>IFERROR(VLOOKUP(AY1995,vlookup!A$2:I$331,3,FALSE),"")</f>
        <v/>
      </c>
      <c r="BB1995" s="5"/>
      <c r="BC1995" s="27" t="str">
        <f>IFERROR(VLOOKUP(BB1995,vlookup!D$2:E$331,2,FALSE),"")</f>
        <v/>
      </c>
      <c r="BD1995" s="5"/>
      <c r="BE1995" s="27" t="str">
        <f t="shared" si="321"/>
        <v/>
      </c>
      <c r="BF1995" s="27" t="str">
        <f>IFERROR(VLOOKUP(BE1995,vlookup!G$2:I$331,2,FALSE),"")</f>
        <v/>
      </c>
      <c r="BG1995" s="27" t="str">
        <f>IFERROR(VLOOKUP(BE1995,vlookup!G$2:I$331,3,FALSE),"")</f>
        <v/>
      </c>
      <c r="BH1995" s="5"/>
      <c r="BI1995" s="6"/>
      <c r="BJ1995" s="6"/>
      <c r="BK1995" s="6"/>
      <c r="BL1995" s="6"/>
    </row>
    <row r="1996" spans="1:64">
      <c r="A1996" s="4"/>
      <c r="B1996" s="5"/>
      <c r="C1996" s="27" t="str">
        <f>IFERROR(VLOOKUP(B1996,vlookup!A$2:I$331,2,FALSE),"")</f>
        <v/>
      </c>
      <c r="D1996" s="27" t="str">
        <f>IFERROR(VLOOKUP(B1996,vlookup!A$2:I$331,3,FALSE),"")</f>
        <v/>
      </c>
      <c r="E1996" s="5"/>
      <c r="F1996" s="27" t="str">
        <f>IFERROR(VLOOKUP(E1996,vlookup!D$2:E$331,2,FALSE),"")</f>
        <v/>
      </c>
      <c r="G1996" s="5"/>
      <c r="H1996" s="27" t="str">
        <f t="shared" si="312"/>
        <v/>
      </c>
      <c r="I1996" s="27" t="str">
        <f>IFERROR(VLOOKUP(H1996,vlookup!G$2:I$331,2,FALSE),"")</f>
        <v/>
      </c>
      <c r="J1996" s="27" t="str">
        <f>IFERROR(VLOOKUP(H1996,vlookup!G$2:I$331,3,FALSE),"")</f>
        <v/>
      </c>
      <c r="K1996" s="5"/>
      <c r="L1996" s="6"/>
      <c r="M1996" s="6"/>
      <c r="N1996" s="6"/>
      <c r="O1996" s="6"/>
      <c r="P1996" s="6"/>
      <c r="Q1996" s="14" t="str">
        <f t="shared" si="313"/>
        <v/>
      </c>
      <c r="R1996" s="5"/>
      <c r="S1996" s="6"/>
      <c r="T1996" s="6"/>
      <c r="U1996" s="5"/>
      <c r="V1996" s="45">
        <f t="shared" si="314"/>
        <v>0</v>
      </c>
      <c r="W1996" s="45">
        <f t="shared" si="315"/>
        <v>0</v>
      </c>
      <c r="X1996" s="45" t="e">
        <f t="shared" si="316"/>
        <v>#VALUE!</v>
      </c>
      <c r="Y1996" s="45">
        <f>IFERROR(VALUE(V1996),VLOOKUP(V1996,DayReplace[],2,0))</f>
        <v>0</v>
      </c>
      <c r="Z1996" s="45">
        <f>IF(V1996=0,1,
IF(OR(AND(COUNTIF(Table12[Normal and Leap Years],X1996),AA1996=3,Y1996=30),
AND(COUNTIF(Table9[MM Year],X1996),COUNTIF(Table13[Always 29-Day Months],AA1996),Y1996=30)),Y1996
-1,Y1996))</f>
        <v>1</v>
      </c>
      <c r="AA1996" s="45">
        <f>IFERROR(VALUE(W1996),VLOOKUP(W1996,MonthReplace[],2,0))</f>
        <v>0</v>
      </c>
      <c r="AB1996" s="45" t="e">
        <f>IF(COUNTIF(Table9[MM Year],X1996),VLOOKUP(AA1996,MonthSerial[],VLOOKUP(X1996,Table9[],3,0)+2,0),DATE(X1996,AA1996,0)-AC1996)</f>
        <v>#VALUE!</v>
      </c>
      <c r="AC1996" s="45" t="e">
        <f>IF(COUNTIF(Table9[MM Year],X1996),
VLOOKUP(X1996,Table9[],5,0),
DATE(X1996,1,0))</f>
        <v>#VALUE!</v>
      </c>
      <c r="AD1996" s="46" t="e">
        <f>IF(AA1996=0,DATE(YEAR(AC1996+1),7,16),
IF(V1996=0,IF(COUNTIF(Table9[MM Year],X1996),AC1996+AB1996+Z1996+15-DAY(AC1996+AB1996+Z1996+15)+16,AC1996+AB1996+Z1996-DAY(AC1996+AB1996+Z1996)+16),
IF(COUNTIF(Table9[MM Year],X1996),
IF(AC1996+AB1996+Z1996&lt;VLOOKUP(X1996,Table9[],7,0),AC1996
+AB1996+Z1996+VLOOKUP(X1996,Table9[],4,0),AC1996+AB1996+Z1996),AC1996
+AB1996+Z1996)))</f>
        <v>#VALUE!</v>
      </c>
      <c r="AE1996" s="42"/>
      <c r="AF1996" s="15" t="str">
        <f>IFERROR(IF(COUNTIF(Table9[MM Year],X1996),
IF(AD1996&lt;VLOOKUP(X1996,Table9[],7,0),AD1996
+VLOOKUP(X1996,Table9[],4,0),AD1996),AD1996
),"")</f>
        <v/>
      </c>
      <c r="AG1996" s="5"/>
      <c r="AH1996" s="5"/>
      <c r="AI1996" s="5"/>
      <c r="AJ1996" s="6"/>
      <c r="AK1996" s="6"/>
      <c r="AL1996" s="12" t="str">
        <f t="shared" si="317"/>
        <v/>
      </c>
      <c r="AM1996" s="5"/>
      <c r="AN1996" s="27" t="str">
        <f t="shared" si="318"/>
        <v/>
      </c>
      <c r="AO1996" s="5"/>
      <c r="AP1996" s="5"/>
      <c r="AQ1996" s="6"/>
      <c r="AR1996" s="12" t="str">
        <f t="shared" si="319"/>
        <v/>
      </c>
      <c r="AS1996" s="6"/>
      <c r="AT1996" s="5"/>
      <c r="AU1996" s="53"/>
      <c r="AV1996" s="53"/>
      <c r="AW1996" s="54"/>
      <c r="AX1996" s="15" t="str">
        <f t="shared" si="320"/>
        <v/>
      </c>
      <c r="AY1996" s="5"/>
      <c r="AZ1996" s="27" t="str">
        <f>IFERROR(VLOOKUP(AY1996,vlookup!A$2:I$331,2,FALSE),"")</f>
        <v/>
      </c>
      <c r="BA1996" s="27" t="str">
        <f>IFERROR(VLOOKUP(AY1996,vlookup!A$2:I$331,3,FALSE),"")</f>
        <v/>
      </c>
      <c r="BB1996" s="5"/>
      <c r="BC1996" s="27" t="str">
        <f>IFERROR(VLOOKUP(BB1996,vlookup!D$2:E$331,2,FALSE),"")</f>
        <v/>
      </c>
      <c r="BD1996" s="5"/>
      <c r="BE1996" s="27" t="str">
        <f t="shared" si="321"/>
        <v/>
      </c>
      <c r="BF1996" s="27" t="str">
        <f>IFERROR(VLOOKUP(BE1996,vlookup!G$2:I$331,2,FALSE),"")</f>
        <v/>
      </c>
      <c r="BG1996" s="27" t="str">
        <f>IFERROR(VLOOKUP(BE1996,vlookup!G$2:I$331,3,FALSE),"")</f>
        <v/>
      </c>
      <c r="BH1996" s="5"/>
      <c r="BI1996" s="6"/>
      <c r="BJ1996" s="6"/>
      <c r="BK1996" s="6"/>
      <c r="BL1996" s="6"/>
    </row>
    <row r="1997" spans="1:64">
      <c r="A1997" s="4"/>
      <c r="B1997" s="5"/>
      <c r="C1997" s="27" t="str">
        <f>IFERROR(VLOOKUP(B1997,vlookup!A$2:I$331,2,FALSE),"")</f>
        <v/>
      </c>
      <c r="D1997" s="27" t="str">
        <f>IFERROR(VLOOKUP(B1997,vlookup!A$2:I$331,3,FALSE),"")</f>
        <v/>
      </c>
      <c r="E1997" s="5"/>
      <c r="F1997" s="27" t="str">
        <f>IFERROR(VLOOKUP(E1997,vlookup!D$2:E$331,2,FALSE),"")</f>
        <v/>
      </c>
      <c r="G1997" s="5"/>
      <c r="H1997" s="27" t="str">
        <f t="shared" si="312"/>
        <v/>
      </c>
      <c r="I1997" s="27" t="str">
        <f>IFERROR(VLOOKUP(H1997,vlookup!G$2:I$331,2,FALSE),"")</f>
        <v/>
      </c>
      <c r="J1997" s="27" t="str">
        <f>IFERROR(VLOOKUP(H1997,vlookup!G$2:I$331,3,FALSE),"")</f>
        <v/>
      </c>
      <c r="K1997" s="5"/>
      <c r="L1997" s="6"/>
      <c r="M1997" s="6"/>
      <c r="N1997" s="6"/>
      <c r="O1997" s="6"/>
      <c r="P1997" s="6"/>
      <c r="Q1997" s="14" t="str">
        <f t="shared" si="313"/>
        <v/>
      </c>
      <c r="R1997" s="5"/>
      <c r="S1997" s="6"/>
      <c r="T1997" s="6"/>
      <c r="U1997" s="5"/>
      <c r="V1997" s="45">
        <f t="shared" si="314"/>
        <v>0</v>
      </c>
      <c r="W1997" s="45">
        <f t="shared" si="315"/>
        <v>0</v>
      </c>
      <c r="X1997" s="45" t="e">
        <f t="shared" si="316"/>
        <v>#VALUE!</v>
      </c>
      <c r="Y1997" s="45">
        <f>IFERROR(VALUE(V1997),VLOOKUP(V1997,DayReplace[],2,0))</f>
        <v>0</v>
      </c>
      <c r="Z1997" s="45">
        <f>IF(V1997=0,1,
IF(OR(AND(COUNTIF(Table12[Normal and Leap Years],X1997),AA1997=3,Y1997=30),
AND(COUNTIF(Table9[MM Year],X1997),COUNTIF(Table13[Always 29-Day Months],AA1997),Y1997=30)),Y1997
-1,Y1997))</f>
        <v>1</v>
      </c>
      <c r="AA1997" s="45">
        <f>IFERROR(VALUE(W1997),VLOOKUP(W1997,MonthReplace[],2,0))</f>
        <v>0</v>
      </c>
      <c r="AB1997" s="45" t="e">
        <f>IF(COUNTIF(Table9[MM Year],X1997),VLOOKUP(AA1997,MonthSerial[],VLOOKUP(X1997,Table9[],3,0)+2,0),DATE(X1997,AA1997,0)-AC1997)</f>
        <v>#VALUE!</v>
      </c>
      <c r="AC1997" s="45" t="e">
        <f>IF(COUNTIF(Table9[MM Year],X1997),
VLOOKUP(X1997,Table9[],5,0),
DATE(X1997,1,0))</f>
        <v>#VALUE!</v>
      </c>
      <c r="AD1997" s="46" t="e">
        <f>IF(AA1997=0,DATE(YEAR(AC1997+1),7,16),
IF(V1997=0,IF(COUNTIF(Table9[MM Year],X1997),AC1997+AB1997+Z1997+15-DAY(AC1997+AB1997+Z1997+15)+16,AC1997+AB1997+Z1997-DAY(AC1997+AB1997+Z1997)+16),
IF(COUNTIF(Table9[MM Year],X1997),
IF(AC1997+AB1997+Z1997&lt;VLOOKUP(X1997,Table9[],7,0),AC1997
+AB1997+Z1997+VLOOKUP(X1997,Table9[],4,0),AC1997+AB1997+Z1997),AC1997
+AB1997+Z1997)))</f>
        <v>#VALUE!</v>
      </c>
      <c r="AE1997" s="42"/>
      <c r="AF1997" s="15" t="str">
        <f>IFERROR(IF(COUNTIF(Table9[MM Year],X1997),
IF(AD1997&lt;VLOOKUP(X1997,Table9[],7,0),AD1997
+VLOOKUP(X1997,Table9[],4,0),AD1997),AD1997
),"")</f>
        <v/>
      </c>
      <c r="AG1997" s="5"/>
      <c r="AH1997" s="5"/>
      <c r="AI1997" s="5"/>
      <c r="AJ1997" s="6"/>
      <c r="AK1997" s="6"/>
      <c r="AL1997" s="12" t="str">
        <f t="shared" si="317"/>
        <v/>
      </c>
      <c r="AM1997" s="5"/>
      <c r="AN1997" s="27" t="str">
        <f t="shared" si="318"/>
        <v/>
      </c>
      <c r="AO1997" s="5"/>
      <c r="AP1997" s="5"/>
      <c r="AQ1997" s="6"/>
      <c r="AR1997" s="12" t="str">
        <f t="shared" si="319"/>
        <v/>
      </c>
      <c r="AS1997" s="6"/>
      <c r="AT1997" s="5"/>
      <c r="AU1997" s="53"/>
      <c r="AV1997" s="53"/>
      <c r="AW1997" s="54"/>
      <c r="AX1997" s="15" t="str">
        <f t="shared" si="320"/>
        <v/>
      </c>
      <c r="AY1997" s="5"/>
      <c r="AZ1997" s="27" t="str">
        <f>IFERROR(VLOOKUP(AY1997,vlookup!A$2:I$331,2,FALSE),"")</f>
        <v/>
      </c>
      <c r="BA1997" s="27" t="str">
        <f>IFERROR(VLOOKUP(AY1997,vlookup!A$2:I$331,3,FALSE),"")</f>
        <v/>
      </c>
      <c r="BB1997" s="5"/>
      <c r="BC1997" s="27" t="str">
        <f>IFERROR(VLOOKUP(BB1997,vlookup!D$2:E$331,2,FALSE),"")</f>
        <v/>
      </c>
      <c r="BD1997" s="5"/>
      <c r="BE1997" s="27" t="str">
        <f t="shared" si="321"/>
        <v/>
      </c>
      <c r="BF1997" s="27" t="str">
        <f>IFERROR(VLOOKUP(BE1997,vlookup!G$2:I$331,2,FALSE),"")</f>
        <v/>
      </c>
      <c r="BG1997" s="27" t="str">
        <f>IFERROR(VLOOKUP(BE1997,vlookup!G$2:I$331,3,FALSE),"")</f>
        <v/>
      </c>
      <c r="BH1997" s="5"/>
      <c r="BI1997" s="6"/>
      <c r="BJ1997" s="6"/>
      <c r="BK1997" s="6"/>
      <c r="BL1997" s="6"/>
    </row>
    <row r="1998" spans="1:64">
      <c r="A1998" s="4"/>
      <c r="B1998" s="5"/>
      <c r="C1998" s="27" t="str">
        <f>IFERROR(VLOOKUP(B1998,vlookup!A$2:I$331,2,FALSE),"")</f>
        <v/>
      </c>
      <c r="D1998" s="27" t="str">
        <f>IFERROR(VLOOKUP(B1998,vlookup!A$2:I$331,3,FALSE),"")</f>
        <v/>
      </c>
      <c r="E1998" s="5"/>
      <c r="F1998" s="27" t="str">
        <f>IFERROR(VLOOKUP(E1998,vlookup!D$2:E$331,2,FALSE),"")</f>
        <v/>
      </c>
      <c r="G1998" s="5"/>
      <c r="H1998" s="27" t="str">
        <f t="shared" si="312"/>
        <v/>
      </c>
      <c r="I1998" s="27" t="str">
        <f>IFERROR(VLOOKUP(H1998,vlookup!G$2:I$331,2,FALSE),"")</f>
        <v/>
      </c>
      <c r="J1998" s="27" t="str">
        <f>IFERROR(VLOOKUP(H1998,vlookup!G$2:I$331,3,FALSE),"")</f>
        <v/>
      </c>
      <c r="K1998" s="5"/>
      <c r="L1998" s="6"/>
      <c r="M1998" s="6"/>
      <c r="N1998" s="6"/>
      <c r="O1998" s="6"/>
      <c r="P1998" s="6"/>
      <c r="Q1998" s="14" t="str">
        <f t="shared" si="313"/>
        <v/>
      </c>
      <c r="R1998" s="5"/>
      <c r="S1998" s="6"/>
      <c r="T1998" s="6"/>
      <c r="U1998" s="5"/>
      <c r="V1998" s="45">
        <f t="shared" si="314"/>
        <v>0</v>
      </c>
      <c r="W1998" s="45">
        <f t="shared" si="315"/>
        <v>0</v>
      </c>
      <c r="X1998" s="45" t="e">
        <f t="shared" si="316"/>
        <v>#VALUE!</v>
      </c>
      <c r="Y1998" s="45">
        <f>IFERROR(VALUE(V1998),VLOOKUP(V1998,DayReplace[],2,0))</f>
        <v>0</v>
      </c>
      <c r="Z1998" s="45">
        <f>IF(V1998=0,1,
IF(OR(AND(COUNTIF(Table12[Normal and Leap Years],X1998),AA1998=3,Y1998=30),
AND(COUNTIF(Table9[MM Year],X1998),COUNTIF(Table13[Always 29-Day Months],AA1998),Y1998=30)),Y1998
-1,Y1998))</f>
        <v>1</v>
      </c>
      <c r="AA1998" s="45">
        <f>IFERROR(VALUE(W1998),VLOOKUP(W1998,MonthReplace[],2,0))</f>
        <v>0</v>
      </c>
      <c r="AB1998" s="45" t="e">
        <f>IF(COUNTIF(Table9[MM Year],X1998),VLOOKUP(AA1998,MonthSerial[],VLOOKUP(X1998,Table9[],3,0)+2,0),DATE(X1998,AA1998,0)-AC1998)</f>
        <v>#VALUE!</v>
      </c>
      <c r="AC1998" s="45" t="e">
        <f>IF(COUNTIF(Table9[MM Year],X1998),
VLOOKUP(X1998,Table9[],5,0),
DATE(X1998,1,0))</f>
        <v>#VALUE!</v>
      </c>
      <c r="AD1998" s="46" t="e">
        <f>IF(AA1998=0,DATE(YEAR(AC1998+1),7,16),
IF(V1998=0,IF(COUNTIF(Table9[MM Year],X1998),AC1998+AB1998+Z1998+15-DAY(AC1998+AB1998+Z1998+15)+16,AC1998+AB1998+Z1998-DAY(AC1998+AB1998+Z1998)+16),
IF(COUNTIF(Table9[MM Year],X1998),
IF(AC1998+AB1998+Z1998&lt;VLOOKUP(X1998,Table9[],7,0),AC1998
+AB1998+Z1998+VLOOKUP(X1998,Table9[],4,0),AC1998+AB1998+Z1998),AC1998
+AB1998+Z1998)))</f>
        <v>#VALUE!</v>
      </c>
      <c r="AE1998" s="42"/>
      <c r="AF1998" s="15" t="str">
        <f>IFERROR(IF(COUNTIF(Table9[MM Year],X1998),
IF(AD1998&lt;VLOOKUP(X1998,Table9[],7,0),AD1998
+VLOOKUP(X1998,Table9[],4,0),AD1998),AD1998
),"")</f>
        <v/>
      </c>
      <c r="AG1998" s="5"/>
      <c r="AH1998" s="5"/>
      <c r="AI1998" s="5"/>
      <c r="AJ1998" s="6"/>
      <c r="AK1998" s="6"/>
      <c r="AL1998" s="12" t="str">
        <f t="shared" si="317"/>
        <v/>
      </c>
      <c r="AM1998" s="5"/>
      <c r="AN1998" s="27" t="str">
        <f t="shared" si="318"/>
        <v/>
      </c>
      <c r="AO1998" s="5"/>
      <c r="AP1998" s="5"/>
      <c r="AQ1998" s="6"/>
      <c r="AR1998" s="12" t="str">
        <f t="shared" si="319"/>
        <v/>
      </c>
      <c r="AS1998" s="6"/>
      <c r="AT1998" s="5"/>
      <c r="AU1998" s="53"/>
      <c r="AV1998" s="53"/>
      <c r="AW1998" s="54"/>
      <c r="AX1998" s="15" t="str">
        <f t="shared" si="320"/>
        <v/>
      </c>
      <c r="AY1998" s="5"/>
      <c r="AZ1998" s="27" t="str">
        <f>IFERROR(VLOOKUP(AY1998,vlookup!A$2:I$331,2,FALSE),"")</f>
        <v/>
      </c>
      <c r="BA1998" s="27" t="str">
        <f>IFERROR(VLOOKUP(AY1998,vlookup!A$2:I$331,3,FALSE),"")</f>
        <v/>
      </c>
      <c r="BB1998" s="5"/>
      <c r="BC1998" s="27" t="str">
        <f>IFERROR(VLOOKUP(BB1998,vlookup!D$2:E$331,2,FALSE),"")</f>
        <v/>
      </c>
      <c r="BD1998" s="5"/>
      <c r="BE1998" s="27" t="str">
        <f t="shared" si="321"/>
        <v/>
      </c>
      <c r="BF1998" s="27" t="str">
        <f>IFERROR(VLOOKUP(BE1998,vlookup!G$2:I$331,2,FALSE),"")</f>
        <v/>
      </c>
      <c r="BG1998" s="27" t="str">
        <f>IFERROR(VLOOKUP(BE1998,vlookup!G$2:I$331,3,FALSE),"")</f>
        <v/>
      </c>
      <c r="BH1998" s="5"/>
      <c r="BI1998" s="6"/>
      <c r="BJ1998" s="6"/>
      <c r="BK1998" s="6"/>
      <c r="BL1998" s="6"/>
    </row>
    <row r="1999" spans="1:64">
      <c r="A1999" s="4"/>
      <c r="B1999" s="5"/>
      <c r="C1999" s="27" t="str">
        <f>IFERROR(VLOOKUP(B1999,vlookup!A$2:I$331,2,FALSE),"")</f>
        <v/>
      </c>
      <c r="D1999" s="27" t="str">
        <f>IFERROR(VLOOKUP(B1999,vlookup!A$2:I$331,3,FALSE),"")</f>
        <v/>
      </c>
      <c r="E1999" s="5"/>
      <c r="F1999" s="27" t="str">
        <f>IFERROR(VLOOKUP(E1999,vlookup!D$2:E$331,2,FALSE),"")</f>
        <v/>
      </c>
      <c r="G1999" s="5"/>
      <c r="H1999" s="27" t="str">
        <f t="shared" si="312"/>
        <v/>
      </c>
      <c r="I1999" s="27" t="str">
        <f>IFERROR(VLOOKUP(H1999,vlookup!G$2:I$331,2,FALSE),"")</f>
        <v/>
      </c>
      <c r="J1999" s="27" t="str">
        <f>IFERROR(VLOOKUP(H1999,vlookup!G$2:I$331,3,FALSE),"")</f>
        <v/>
      </c>
      <c r="K1999" s="5"/>
      <c r="L1999" s="6"/>
      <c r="M1999" s="6"/>
      <c r="N1999" s="6"/>
      <c r="O1999" s="6"/>
      <c r="P1999" s="6"/>
      <c r="Q1999" s="14" t="str">
        <f t="shared" si="313"/>
        <v/>
      </c>
      <c r="R1999" s="5"/>
      <c r="S1999" s="6"/>
      <c r="T1999" s="6"/>
      <c r="U1999" s="5"/>
      <c r="V1999" s="45">
        <f t="shared" si="314"/>
        <v>0</v>
      </c>
      <c r="W1999" s="45">
        <f t="shared" si="315"/>
        <v>0</v>
      </c>
      <c r="X1999" s="45" t="e">
        <f t="shared" si="316"/>
        <v>#VALUE!</v>
      </c>
      <c r="Y1999" s="45">
        <f>IFERROR(VALUE(V1999),VLOOKUP(V1999,DayReplace[],2,0))</f>
        <v>0</v>
      </c>
      <c r="Z1999" s="45">
        <f>IF(V1999=0,1,
IF(OR(AND(COUNTIF(Table12[Normal and Leap Years],X1999),AA1999=3,Y1999=30),
AND(COUNTIF(Table9[MM Year],X1999),COUNTIF(Table13[Always 29-Day Months],AA1999),Y1999=30)),Y1999
-1,Y1999))</f>
        <v>1</v>
      </c>
      <c r="AA1999" s="45">
        <f>IFERROR(VALUE(W1999),VLOOKUP(W1999,MonthReplace[],2,0))</f>
        <v>0</v>
      </c>
      <c r="AB1999" s="45" t="e">
        <f>IF(COUNTIF(Table9[MM Year],X1999),VLOOKUP(AA1999,MonthSerial[],VLOOKUP(X1999,Table9[],3,0)+2,0),DATE(X1999,AA1999,0)-AC1999)</f>
        <v>#VALUE!</v>
      </c>
      <c r="AC1999" s="45" t="e">
        <f>IF(COUNTIF(Table9[MM Year],X1999),
VLOOKUP(X1999,Table9[],5,0),
DATE(X1999,1,0))</f>
        <v>#VALUE!</v>
      </c>
      <c r="AD1999" s="46" t="e">
        <f>IF(AA1999=0,DATE(YEAR(AC1999+1),7,16),
IF(V1999=0,IF(COUNTIF(Table9[MM Year],X1999),AC1999+AB1999+Z1999+15-DAY(AC1999+AB1999+Z1999+15)+16,AC1999+AB1999+Z1999-DAY(AC1999+AB1999+Z1999)+16),
IF(COUNTIF(Table9[MM Year],X1999),
IF(AC1999+AB1999+Z1999&lt;VLOOKUP(X1999,Table9[],7,0),AC1999
+AB1999+Z1999+VLOOKUP(X1999,Table9[],4,0),AC1999+AB1999+Z1999),AC1999
+AB1999+Z1999)))</f>
        <v>#VALUE!</v>
      </c>
      <c r="AE1999" s="42"/>
      <c r="AF1999" s="15" t="str">
        <f>IFERROR(IF(COUNTIF(Table9[MM Year],X1999),
IF(AD1999&lt;VLOOKUP(X1999,Table9[],7,0),AD1999
+VLOOKUP(X1999,Table9[],4,0),AD1999),AD1999
),"")</f>
        <v/>
      </c>
      <c r="AG1999" s="5"/>
      <c r="AH1999" s="5"/>
      <c r="AI1999" s="5"/>
      <c r="AJ1999" s="6"/>
      <c r="AK1999" s="6"/>
      <c r="AL1999" s="12" t="str">
        <f t="shared" si="317"/>
        <v/>
      </c>
      <c r="AM1999" s="5"/>
      <c r="AN1999" s="27" t="str">
        <f t="shared" si="318"/>
        <v/>
      </c>
      <c r="AO1999" s="5"/>
      <c r="AP1999" s="5"/>
      <c r="AQ1999" s="6"/>
      <c r="AR1999" s="12" t="str">
        <f t="shared" si="319"/>
        <v/>
      </c>
      <c r="AS1999" s="6"/>
      <c r="AT1999" s="5"/>
      <c r="AU1999" s="53"/>
      <c r="AV1999" s="53"/>
      <c r="AW1999" s="54"/>
      <c r="AX1999" s="15" t="str">
        <f t="shared" si="320"/>
        <v/>
      </c>
      <c r="AY1999" s="5"/>
      <c r="AZ1999" s="27" t="str">
        <f>IFERROR(VLOOKUP(AY1999,vlookup!A$2:I$331,2,FALSE),"")</f>
        <v/>
      </c>
      <c r="BA1999" s="27" t="str">
        <f>IFERROR(VLOOKUP(AY1999,vlookup!A$2:I$331,3,FALSE),"")</f>
        <v/>
      </c>
      <c r="BB1999" s="5"/>
      <c r="BC1999" s="27" t="str">
        <f>IFERROR(VLOOKUP(BB1999,vlookup!D$2:E$331,2,FALSE),"")</f>
        <v/>
      </c>
      <c r="BD1999" s="5"/>
      <c r="BE1999" s="27" t="str">
        <f t="shared" si="321"/>
        <v/>
      </c>
      <c r="BF1999" s="27" t="str">
        <f>IFERROR(VLOOKUP(BE1999,vlookup!G$2:I$331,2,FALSE),"")</f>
        <v/>
      </c>
      <c r="BG1999" s="27" t="str">
        <f>IFERROR(VLOOKUP(BE1999,vlookup!G$2:I$331,3,FALSE),"")</f>
        <v/>
      </c>
      <c r="BH1999" s="5"/>
      <c r="BI1999" s="6"/>
      <c r="BJ1999" s="6"/>
      <c r="BK1999" s="6"/>
      <c r="BL1999" s="6"/>
    </row>
    <row r="2000" spans="1:64">
      <c r="A2000" s="4"/>
      <c r="B2000" s="5"/>
      <c r="C2000" s="27" t="str">
        <f>IFERROR(VLOOKUP(B2000,vlookup!A$2:I$331,2,FALSE),"")</f>
        <v/>
      </c>
      <c r="D2000" s="27" t="str">
        <f>IFERROR(VLOOKUP(B2000,vlookup!A$2:I$331,3,FALSE),"")</f>
        <v/>
      </c>
      <c r="E2000" s="5"/>
      <c r="F2000" s="27" t="str">
        <f>IFERROR(VLOOKUP(E2000,vlookup!D$2:E$331,2,FALSE),"")</f>
        <v/>
      </c>
      <c r="G2000" s="5"/>
      <c r="H2000" s="27" t="str">
        <f t="shared" si="312"/>
        <v/>
      </c>
      <c r="I2000" s="27" t="str">
        <f>IFERROR(VLOOKUP(H2000,vlookup!G$2:I$331,2,FALSE),"")</f>
        <v/>
      </c>
      <c r="J2000" s="27" t="str">
        <f>IFERROR(VLOOKUP(H2000,vlookup!G$2:I$331,3,FALSE),"")</f>
        <v/>
      </c>
      <c r="K2000" s="5"/>
      <c r="L2000" s="6"/>
      <c r="M2000" s="6"/>
      <c r="N2000" s="6"/>
      <c r="O2000" s="6"/>
      <c r="P2000" s="6"/>
      <c r="Q2000" s="14" t="str">
        <f t="shared" si="313"/>
        <v/>
      </c>
      <c r="R2000" s="5"/>
      <c r="S2000" s="6"/>
      <c r="T2000" s="6"/>
      <c r="U2000" s="5"/>
      <c r="V2000" s="45">
        <f t="shared" si="314"/>
        <v>0</v>
      </c>
      <c r="W2000" s="45">
        <f t="shared" si="315"/>
        <v>0</v>
      </c>
      <c r="X2000" s="45" t="e">
        <f t="shared" si="316"/>
        <v>#VALUE!</v>
      </c>
      <c r="Y2000" s="45">
        <f>IFERROR(VALUE(V2000),VLOOKUP(V2000,DayReplace[],2,0))</f>
        <v>0</v>
      </c>
      <c r="Z2000" s="45">
        <f>IF(V2000=0,1,
IF(OR(AND(COUNTIF(Table12[Normal and Leap Years],X2000),AA2000=3,Y2000=30),
AND(COUNTIF(Table9[MM Year],X2000),COUNTIF(Table13[Always 29-Day Months],AA2000),Y2000=30)),Y2000
-1,Y2000))</f>
        <v>1</v>
      </c>
      <c r="AA2000" s="45">
        <f>IFERROR(VALUE(W2000),VLOOKUP(W2000,MonthReplace[],2,0))</f>
        <v>0</v>
      </c>
      <c r="AB2000" s="45" t="e">
        <f>IF(COUNTIF(Table9[MM Year],X2000),VLOOKUP(AA2000,MonthSerial[],VLOOKUP(X2000,Table9[],3,0)+2,0),DATE(X2000,AA2000,0)-AC2000)</f>
        <v>#VALUE!</v>
      </c>
      <c r="AC2000" s="45" t="e">
        <f>IF(COUNTIF(Table9[MM Year],X2000),
VLOOKUP(X2000,Table9[],5,0),
DATE(X2000,1,0))</f>
        <v>#VALUE!</v>
      </c>
      <c r="AD2000" s="46" t="e">
        <f>IF(AA2000=0,DATE(YEAR(AC2000+1),7,16),
IF(V2000=0,IF(COUNTIF(Table9[MM Year],X2000),AC2000+AB2000+Z2000+15-DAY(AC2000+AB2000+Z2000+15)+16,AC2000+AB2000+Z2000-DAY(AC2000+AB2000+Z2000)+16),
IF(COUNTIF(Table9[MM Year],X2000),
IF(AC2000+AB2000+Z2000&lt;VLOOKUP(X2000,Table9[],7,0),AC2000
+AB2000+Z2000+VLOOKUP(X2000,Table9[],4,0),AC2000+AB2000+Z2000),AC2000
+AB2000+Z2000)))</f>
        <v>#VALUE!</v>
      </c>
      <c r="AE2000" s="42"/>
      <c r="AF2000" s="15" t="str">
        <f>IFERROR(IF(COUNTIF(Table9[MM Year],X2000),
IF(AD2000&lt;VLOOKUP(X2000,Table9[],7,0),AD2000
+VLOOKUP(X2000,Table9[],4,0),AD2000),AD2000
),"")</f>
        <v/>
      </c>
      <c r="AG2000" s="5"/>
      <c r="AH2000" s="5"/>
      <c r="AI2000" s="5"/>
      <c r="AJ2000" s="6"/>
      <c r="AK2000" s="6"/>
      <c r="AL2000" s="12" t="str">
        <f t="shared" si="317"/>
        <v/>
      </c>
      <c r="AM2000" s="5"/>
      <c r="AN2000" s="27" t="str">
        <f t="shared" si="318"/>
        <v/>
      </c>
      <c r="AO2000" s="5"/>
      <c r="AP2000" s="5"/>
      <c r="AQ2000" s="6"/>
      <c r="AR2000" s="12" t="str">
        <f t="shared" si="319"/>
        <v/>
      </c>
      <c r="AS2000" s="6"/>
      <c r="AT2000" s="5"/>
      <c r="AU2000" s="53"/>
      <c r="AV2000" s="53"/>
      <c r="AW2000" s="54"/>
      <c r="AX2000" s="15" t="str">
        <f t="shared" si="320"/>
        <v/>
      </c>
      <c r="AY2000" s="5"/>
      <c r="AZ2000" s="27" t="str">
        <f>IFERROR(VLOOKUP(AY2000,vlookup!A$2:I$331,2,FALSE),"")</f>
        <v/>
      </c>
      <c r="BA2000" s="27" t="str">
        <f>IFERROR(VLOOKUP(AY2000,vlookup!A$2:I$331,3,FALSE),"")</f>
        <v/>
      </c>
      <c r="BB2000" s="5"/>
      <c r="BC2000" s="27" t="str">
        <f>IFERROR(VLOOKUP(BB2000,vlookup!D$2:E$331,2,FALSE),"")</f>
        <v/>
      </c>
      <c r="BD2000" s="5"/>
      <c r="BE2000" s="27" t="str">
        <f t="shared" si="321"/>
        <v/>
      </c>
      <c r="BF2000" s="27" t="str">
        <f>IFERROR(VLOOKUP(BE2000,vlookup!G$2:I$331,2,FALSE),"")</f>
        <v/>
      </c>
      <c r="BG2000" s="27" t="str">
        <f>IFERROR(VLOOKUP(BE2000,vlookup!G$2:I$331,3,FALSE),"")</f>
        <v/>
      </c>
      <c r="BH2000" s="5"/>
      <c r="BI2000" s="6"/>
      <c r="BJ2000" s="6"/>
      <c r="BK2000" s="6"/>
      <c r="BL2000" s="6"/>
    </row>
    <row r="2001" spans="1:64">
      <c r="A2001" s="4"/>
      <c r="B2001" s="5"/>
      <c r="C2001" s="27" t="str">
        <f>IFERROR(VLOOKUP(B2001,vlookup!A$2:I$331,2,FALSE),"")</f>
        <v/>
      </c>
      <c r="D2001" s="27" t="str">
        <f>IFERROR(VLOOKUP(B2001,vlookup!A$2:I$331,3,FALSE),"")</f>
        <v/>
      </c>
      <c r="E2001" s="5"/>
      <c r="F2001" s="27" t="str">
        <f>IFERROR(VLOOKUP(E2001,vlookup!D$2:E$331,2,FALSE),"")</f>
        <v/>
      </c>
      <c r="G2001" s="5"/>
      <c r="H2001" s="27" t="str">
        <f t="shared" si="312"/>
        <v/>
      </c>
      <c r="I2001" s="27" t="str">
        <f>IFERROR(VLOOKUP(H2001,vlookup!G$2:I$331,2,FALSE),"")</f>
        <v/>
      </c>
      <c r="J2001" s="27" t="str">
        <f>IFERROR(VLOOKUP(H2001,vlookup!G$2:I$331,3,FALSE),"")</f>
        <v/>
      </c>
      <c r="K2001" s="5"/>
      <c r="L2001" s="6"/>
      <c r="M2001" s="6"/>
      <c r="N2001" s="6"/>
      <c r="O2001" s="6"/>
      <c r="P2001" s="6"/>
      <c r="Q2001" s="14" t="str">
        <f t="shared" si="313"/>
        <v/>
      </c>
      <c r="R2001" s="5"/>
      <c r="S2001" s="6"/>
      <c r="T2001" s="6"/>
      <c r="U2001" s="5"/>
      <c r="V2001" s="45">
        <f t="shared" si="314"/>
        <v>0</v>
      </c>
      <c r="W2001" s="45">
        <f t="shared" si="315"/>
        <v>0</v>
      </c>
      <c r="X2001" s="45" t="e">
        <f t="shared" si="316"/>
        <v>#VALUE!</v>
      </c>
      <c r="Y2001" s="45">
        <f>IFERROR(VALUE(V2001),VLOOKUP(V2001,DayReplace[],2,0))</f>
        <v>0</v>
      </c>
      <c r="Z2001" s="45">
        <f>IF(V2001=0,1,
IF(OR(AND(COUNTIF(Table12[Normal and Leap Years],X2001),AA2001=3,Y2001=30),
AND(COUNTIF(Table9[MM Year],X2001),COUNTIF(Table13[Always 29-Day Months],AA2001),Y2001=30)),Y2001
-1,Y2001))</f>
        <v>1</v>
      </c>
      <c r="AA2001" s="45">
        <f>IFERROR(VALUE(W2001),VLOOKUP(W2001,MonthReplace[],2,0))</f>
        <v>0</v>
      </c>
      <c r="AB2001" s="45" t="e">
        <f>IF(COUNTIF(Table9[MM Year],X2001),VLOOKUP(AA2001,MonthSerial[],VLOOKUP(X2001,Table9[],3,0)+2,0),DATE(X2001,AA2001,0)-AC2001)</f>
        <v>#VALUE!</v>
      </c>
      <c r="AC2001" s="45" t="e">
        <f>IF(COUNTIF(Table9[MM Year],X2001),
VLOOKUP(X2001,Table9[],5,0),
DATE(X2001,1,0))</f>
        <v>#VALUE!</v>
      </c>
      <c r="AD2001" s="46" t="e">
        <f>IF(AA2001=0,DATE(YEAR(AC2001+1),7,16),
IF(V2001=0,IF(COUNTIF(Table9[MM Year],X2001),AC2001+AB2001+Z2001+15-DAY(AC2001+AB2001+Z2001+15)+16,AC2001+AB2001+Z2001-DAY(AC2001+AB2001+Z2001)+16),
IF(COUNTIF(Table9[MM Year],X2001),
IF(AC2001+AB2001+Z2001&lt;VLOOKUP(X2001,Table9[],7,0),AC2001
+AB2001+Z2001+VLOOKUP(X2001,Table9[],4,0),AC2001+AB2001+Z2001),AC2001
+AB2001+Z2001)))</f>
        <v>#VALUE!</v>
      </c>
      <c r="AE2001" s="42"/>
      <c r="AF2001" s="15" t="str">
        <f>IFERROR(IF(COUNTIF(Table9[MM Year],X2001),
IF(AD2001&lt;VLOOKUP(X2001,Table9[],7,0),AD2001
+VLOOKUP(X2001,Table9[],4,0),AD2001),AD2001
),"")</f>
        <v/>
      </c>
      <c r="AG2001" s="5"/>
      <c r="AH2001" s="5"/>
      <c r="AI2001" s="5"/>
      <c r="AJ2001" s="6"/>
      <c r="AK2001" s="6"/>
      <c r="AL2001" s="12" t="str">
        <f t="shared" si="317"/>
        <v/>
      </c>
      <c r="AM2001" s="5"/>
      <c r="AN2001" s="27" t="str">
        <f t="shared" si="318"/>
        <v/>
      </c>
      <c r="AO2001" s="5"/>
      <c r="AP2001" s="5"/>
      <c r="AQ2001" s="6"/>
      <c r="AR2001" s="12" t="str">
        <f t="shared" si="319"/>
        <v/>
      </c>
      <c r="AS2001" s="6"/>
      <c r="AT2001" s="5"/>
      <c r="AU2001" s="53"/>
      <c r="AV2001" s="53"/>
      <c r="AW2001" s="54"/>
      <c r="AX2001" s="15" t="str">
        <f t="shared" si="320"/>
        <v/>
      </c>
      <c r="AY2001" s="5"/>
      <c r="AZ2001" s="27" t="str">
        <f>IFERROR(VLOOKUP(AY2001,vlookup!A$2:I$331,2,FALSE),"")</f>
        <v/>
      </c>
      <c r="BA2001" s="27" t="str">
        <f>IFERROR(VLOOKUP(AY2001,vlookup!A$2:I$331,3,FALSE),"")</f>
        <v/>
      </c>
      <c r="BB2001" s="5"/>
      <c r="BC2001" s="27" t="str">
        <f>IFERROR(VLOOKUP(BB2001,vlookup!D$2:E$331,2,FALSE),"")</f>
        <v/>
      </c>
      <c r="BD2001" s="5"/>
      <c r="BE2001" s="27" t="str">
        <f t="shared" si="321"/>
        <v/>
      </c>
      <c r="BF2001" s="27" t="str">
        <f>IFERROR(VLOOKUP(BE2001,vlookup!G$2:I$331,2,FALSE),"")</f>
        <v/>
      </c>
      <c r="BG2001" s="27" t="str">
        <f>IFERROR(VLOOKUP(BE2001,vlookup!G$2:I$331,3,FALSE),"")</f>
        <v/>
      </c>
      <c r="BH2001" s="5"/>
      <c r="BI2001" s="6"/>
      <c r="BJ2001" s="6"/>
      <c r="BK2001" s="6"/>
      <c r="BL2001" s="6"/>
    </row>
    <row r="2002" spans="1:64">
      <c r="A2002" s="4"/>
      <c r="B2002" s="5"/>
      <c r="C2002" s="27" t="str">
        <f>IFERROR(VLOOKUP(B2002,vlookup!A$2:I$331,2,FALSE),"")</f>
        <v/>
      </c>
      <c r="D2002" s="27" t="str">
        <f>IFERROR(VLOOKUP(B2002,vlookup!A$2:I$331,3,FALSE),"")</f>
        <v/>
      </c>
      <c r="E2002" s="5"/>
      <c r="F2002" s="27" t="str">
        <f>IFERROR(VLOOKUP(E2002,vlookup!D$2:E$331,2,FALSE),"")</f>
        <v/>
      </c>
      <c r="G2002" s="5"/>
      <c r="H2002" s="27" t="str">
        <f t="shared" si="312"/>
        <v/>
      </c>
      <c r="I2002" s="27" t="str">
        <f>IFERROR(VLOOKUP(H2002,vlookup!G$2:I$331,2,FALSE),"")</f>
        <v/>
      </c>
      <c r="J2002" s="27" t="str">
        <f>IFERROR(VLOOKUP(H2002,vlookup!G$2:I$331,3,FALSE),"")</f>
        <v/>
      </c>
      <c r="K2002" s="5"/>
      <c r="L2002" s="6"/>
      <c r="M2002" s="6"/>
      <c r="N2002" s="6"/>
      <c r="O2002" s="6"/>
      <c r="P2002" s="6"/>
      <c r="Q2002" s="14" t="str">
        <f t="shared" si="313"/>
        <v/>
      </c>
      <c r="R2002" s="5"/>
      <c r="S2002" s="6"/>
      <c r="T2002" s="6"/>
      <c r="U2002" s="5"/>
      <c r="V2002" s="45">
        <f t="shared" si="314"/>
        <v>0</v>
      </c>
      <c r="W2002" s="45">
        <f t="shared" si="315"/>
        <v>0</v>
      </c>
      <c r="X2002" s="45" t="e">
        <f t="shared" si="316"/>
        <v>#VALUE!</v>
      </c>
      <c r="Y2002" s="45">
        <f>IFERROR(VALUE(V2002),VLOOKUP(V2002,DayReplace[],2,0))</f>
        <v>0</v>
      </c>
      <c r="Z2002" s="45">
        <f>IF(V2002=0,1,
IF(OR(AND(COUNTIF(Table12[Normal and Leap Years],X2002),AA2002=3,Y2002=30),
AND(COUNTIF(Table9[MM Year],X2002),COUNTIF(Table13[Always 29-Day Months],AA2002),Y2002=30)),Y2002
-1,Y2002))</f>
        <v>1</v>
      </c>
      <c r="AA2002" s="45">
        <f>IFERROR(VALUE(W2002),VLOOKUP(W2002,MonthReplace[],2,0))</f>
        <v>0</v>
      </c>
      <c r="AB2002" s="45" t="e">
        <f>IF(COUNTIF(Table9[MM Year],X2002),VLOOKUP(AA2002,MonthSerial[],VLOOKUP(X2002,Table9[],3,0)+2,0),DATE(X2002,AA2002,0)-AC2002)</f>
        <v>#VALUE!</v>
      </c>
      <c r="AC2002" s="45" t="e">
        <f>IF(COUNTIF(Table9[MM Year],X2002),
VLOOKUP(X2002,Table9[],5,0),
DATE(X2002,1,0))</f>
        <v>#VALUE!</v>
      </c>
      <c r="AD2002" s="46" t="e">
        <f>IF(AA2002=0,DATE(YEAR(AC2002+1),7,16),
IF(V2002=0,IF(COUNTIF(Table9[MM Year],X2002),AC2002+AB2002+Z2002+15-DAY(AC2002+AB2002+Z2002+15)+16,AC2002+AB2002+Z2002-DAY(AC2002+AB2002+Z2002)+16),
IF(COUNTIF(Table9[MM Year],X2002),
IF(AC2002+AB2002+Z2002&lt;VLOOKUP(X2002,Table9[],7,0),AC2002
+AB2002+Z2002+VLOOKUP(X2002,Table9[],4,0),AC2002+AB2002+Z2002),AC2002
+AB2002+Z2002)))</f>
        <v>#VALUE!</v>
      </c>
      <c r="AE2002" s="42"/>
      <c r="AF2002" s="15" t="str">
        <f>IFERROR(IF(COUNTIF(Table9[MM Year],X2002),
IF(AD2002&lt;VLOOKUP(X2002,Table9[],7,0),AD2002
+VLOOKUP(X2002,Table9[],4,0),AD2002),AD2002
),"")</f>
        <v/>
      </c>
      <c r="AG2002" s="5"/>
      <c r="AH2002" s="5"/>
      <c r="AI2002" s="5"/>
      <c r="AJ2002" s="6"/>
      <c r="AK2002" s="6"/>
      <c r="AL2002" s="12" t="str">
        <f t="shared" si="317"/>
        <v/>
      </c>
      <c r="AM2002" s="5"/>
      <c r="AN2002" s="27" t="str">
        <f t="shared" si="318"/>
        <v/>
      </c>
      <c r="AO2002" s="5"/>
      <c r="AP2002" s="5"/>
      <c r="AQ2002" s="6"/>
      <c r="AR2002" s="12" t="str">
        <f t="shared" si="319"/>
        <v/>
      </c>
      <c r="AS2002" s="6"/>
      <c r="AT2002" s="5"/>
      <c r="AU2002" s="53"/>
      <c r="AV2002" s="53"/>
      <c r="AW2002" s="54"/>
      <c r="AX2002" s="15" t="str">
        <f t="shared" si="320"/>
        <v/>
      </c>
      <c r="AY2002" s="5"/>
      <c r="AZ2002" s="27" t="str">
        <f>IFERROR(VLOOKUP(AY2002,vlookup!A$2:I$331,2,FALSE),"")</f>
        <v/>
      </c>
      <c r="BA2002" s="27" t="str">
        <f>IFERROR(VLOOKUP(AY2002,vlookup!A$2:I$331,3,FALSE),"")</f>
        <v/>
      </c>
      <c r="BB2002" s="5"/>
      <c r="BC2002" s="27" t="str">
        <f>IFERROR(VLOOKUP(BB2002,vlookup!D$2:E$331,2,FALSE),"")</f>
        <v/>
      </c>
      <c r="BD2002" s="5"/>
      <c r="BE2002" s="27" t="str">
        <f t="shared" si="321"/>
        <v/>
      </c>
      <c r="BF2002" s="27" t="str">
        <f>IFERROR(VLOOKUP(BE2002,vlookup!G$2:I$331,2,FALSE),"")</f>
        <v/>
      </c>
      <c r="BG2002" s="27" t="str">
        <f>IFERROR(VLOOKUP(BE2002,vlookup!G$2:I$331,3,FALSE),"")</f>
        <v/>
      </c>
      <c r="BH2002" s="5"/>
      <c r="BI2002" s="6"/>
      <c r="BJ2002" s="6"/>
      <c r="BK2002" s="6"/>
      <c r="BL2002" s="6"/>
    </row>
    <row r="2003" spans="1:64">
      <c r="A2003" s="4"/>
      <c r="B2003" s="5"/>
      <c r="C2003" s="27" t="str">
        <f>IFERROR(VLOOKUP(B2003,vlookup!A$2:I$331,2,FALSE),"")</f>
        <v/>
      </c>
      <c r="D2003" s="27" t="str">
        <f>IFERROR(VLOOKUP(B2003,vlookup!A$2:I$331,3,FALSE),"")</f>
        <v/>
      </c>
      <c r="E2003" s="5"/>
      <c r="F2003" s="27" t="str">
        <f>IFERROR(VLOOKUP(E2003,vlookup!D$2:E$331,2,FALSE),"")</f>
        <v/>
      </c>
      <c r="G2003" s="5"/>
      <c r="H2003" s="27" t="str">
        <f t="shared" si="312"/>
        <v/>
      </c>
      <c r="I2003" s="27" t="str">
        <f>IFERROR(VLOOKUP(H2003,vlookup!G$2:I$331,2,FALSE),"")</f>
        <v/>
      </c>
      <c r="J2003" s="27" t="str">
        <f>IFERROR(VLOOKUP(H2003,vlookup!G$2:I$331,3,FALSE),"")</f>
        <v/>
      </c>
      <c r="K2003" s="5"/>
      <c r="L2003" s="6"/>
      <c r="M2003" s="6"/>
      <c r="N2003" s="6"/>
      <c r="O2003" s="6"/>
      <c r="P2003" s="6"/>
      <c r="Q2003" s="14" t="str">
        <f t="shared" si="313"/>
        <v/>
      </c>
      <c r="R2003" s="5"/>
      <c r="S2003" s="6"/>
      <c r="T2003" s="6"/>
      <c r="U2003" s="5"/>
      <c r="V2003" s="45">
        <f t="shared" si="314"/>
        <v>0</v>
      </c>
      <c r="W2003" s="45">
        <f t="shared" si="315"/>
        <v>0</v>
      </c>
      <c r="X2003" s="45" t="e">
        <f t="shared" si="316"/>
        <v>#VALUE!</v>
      </c>
      <c r="Y2003" s="45">
        <f>IFERROR(VALUE(V2003),VLOOKUP(V2003,DayReplace[],2,0))</f>
        <v>0</v>
      </c>
      <c r="Z2003" s="45">
        <f>IF(V2003=0,1,
IF(OR(AND(COUNTIF(Table12[Normal and Leap Years],X2003),AA2003=3,Y2003=30),
AND(COUNTIF(Table9[MM Year],X2003),COUNTIF(Table13[Always 29-Day Months],AA2003),Y2003=30)),Y2003
-1,Y2003))</f>
        <v>1</v>
      </c>
      <c r="AA2003" s="45">
        <f>IFERROR(VALUE(W2003),VLOOKUP(W2003,MonthReplace[],2,0))</f>
        <v>0</v>
      </c>
      <c r="AB2003" s="45" t="e">
        <f>IF(COUNTIF(Table9[MM Year],X2003),VLOOKUP(AA2003,MonthSerial[],VLOOKUP(X2003,Table9[],3,0)+2,0),DATE(X2003,AA2003,0)-AC2003)</f>
        <v>#VALUE!</v>
      </c>
      <c r="AC2003" s="45" t="e">
        <f>IF(COUNTIF(Table9[MM Year],X2003),
VLOOKUP(X2003,Table9[],5,0),
DATE(X2003,1,0))</f>
        <v>#VALUE!</v>
      </c>
      <c r="AD2003" s="46" t="e">
        <f>IF(AA2003=0,DATE(YEAR(AC2003+1),7,16),
IF(V2003=0,IF(COUNTIF(Table9[MM Year],X2003),AC2003+AB2003+Z2003+15-DAY(AC2003+AB2003+Z2003+15)+16,AC2003+AB2003+Z2003-DAY(AC2003+AB2003+Z2003)+16),
IF(COUNTIF(Table9[MM Year],X2003),
IF(AC2003+AB2003+Z2003&lt;VLOOKUP(X2003,Table9[],7,0),AC2003
+AB2003+Z2003+VLOOKUP(X2003,Table9[],4,0),AC2003+AB2003+Z2003),AC2003
+AB2003+Z2003)))</f>
        <v>#VALUE!</v>
      </c>
      <c r="AE2003" s="42"/>
      <c r="AF2003" s="15" t="str">
        <f>IFERROR(IF(COUNTIF(Table9[MM Year],X2003),
IF(AD2003&lt;VLOOKUP(X2003,Table9[],7,0),AD2003
+VLOOKUP(X2003,Table9[],4,0),AD2003),AD2003
),"")</f>
        <v/>
      </c>
      <c r="AG2003" s="5"/>
      <c r="AH2003" s="5"/>
      <c r="AI2003" s="5"/>
      <c r="AJ2003" s="6"/>
      <c r="AK2003" s="6"/>
      <c r="AL2003" s="12" t="str">
        <f t="shared" si="317"/>
        <v/>
      </c>
      <c r="AM2003" s="5"/>
      <c r="AN2003" s="27" t="str">
        <f t="shared" si="318"/>
        <v/>
      </c>
      <c r="AO2003" s="5"/>
      <c r="AP2003" s="5"/>
      <c r="AQ2003" s="6"/>
      <c r="AR2003" s="12" t="str">
        <f t="shared" si="319"/>
        <v/>
      </c>
      <c r="AS2003" s="6"/>
      <c r="AT2003" s="5"/>
      <c r="AU2003" s="53"/>
      <c r="AV2003" s="53"/>
      <c r="AW2003" s="54"/>
      <c r="AX2003" s="15" t="str">
        <f t="shared" si="320"/>
        <v/>
      </c>
      <c r="AY2003" s="5"/>
      <c r="AZ2003" s="27" t="str">
        <f>IFERROR(VLOOKUP(AY2003,vlookup!A$2:I$331,2,FALSE),"")</f>
        <v/>
      </c>
      <c r="BA2003" s="27" t="str">
        <f>IFERROR(VLOOKUP(AY2003,vlookup!A$2:I$331,3,FALSE),"")</f>
        <v/>
      </c>
      <c r="BB2003" s="5"/>
      <c r="BC2003" s="27" t="str">
        <f>IFERROR(VLOOKUP(BB2003,vlookup!D$2:E$331,2,FALSE),"")</f>
        <v/>
      </c>
      <c r="BD2003" s="5"/>
      <c r="BE2003" s="27" t="str">
        <f t="shared" si="321"/>
        <v/>
      </c>
      <c r="BF2003" s="27" t="str">
        <f>IFERROR(VLOOKUP(BE2003,vlookup!G$2:I$331,2,FALSE),"")</f>
        <v/>
      </c>
      <c r="BG2003" s="27" t="str">
        <f>IFERROR(VLOOKUP(BE2003,vlookup!G$2:I$331,3,FALSE),"")</f>
        <v/>
      </c>
      <c r="BH2003" s="5"/>
      <c r="BI2003" s="6"/>
      <c r="BJ2003" s="6"/>
      <c r="BK2003" s="6"/>
      <c r="BL2003" s="6"/>
    </row>
    <row r="2004" spans="1:64">
      <c r="A2004" s="4"/>
      <c r="B2004" s="5"/>
      <c r="C2004" s="27" t="str">
        <f>IFERROR(VLOOKUP(B2004,vlookup!A$2:I$331,2,FALSE),"")</f>
        <v/>
      </c>
      <c r="D2004" s="27" t="str">
        <f>IFERROR(VLOOKUP(B2004,vlookup!A$2:I$331,3,FALSE),"")</f>
        <v/>
      </c>
      <c r="E2004" s="5"/>
      <c r="F2004" s="27" t="str">
        <f>IFERROR(VLOOKUP(E2004,vlookup!D$2:E$331,2,FALSE),"")</f>
        <v/>
      </c>
      <c r="G2004" s="5"/>
      <c r="H2004" s="27" t="str">
        <f t="shared" si="312"/>
        <v/>
      </c>
      <c r="I2004" s="27" t="str">
        <f>IFERROR(VLOOKUP(H2004,vlookup!G$2:I$331,2,FALSE),"")</f>
        <v/>
      </c>
      <c r="J2004" s="27" t="str">
        <f>IFERROR(VLOOKUP(H2004,vlookup!G$2:I$331,3,FALSE),"")</f>
        <v/>
      </c>
      <c r="K2004" s="5"/>
      <c r="L2004" s="6"/>
      <c r="M2004" s="6"/>
      <c r="N2004" s="6"/>
      <c r="O2004" s="6"/>
      <c r="P2004" s="6"/>
      <c r="Q2004" s="14" t="str">
        <f t="shared" si="313"/>
        <v/>
      </c>
      <c r="R2004" s="5"/>
      <c r="S2004" s="6"/>
      <c r="T2004" s="6"/>
      <c r="U2004" s="5"/>
      <c r="V2004" s="45">
        <f t="shared" si="314"/>
        <v>0</v>
      </c>
      <c r="W2004" s="45">
        <f t="shared" si="315"/>
        <v>0</v>
      </c>
      <c r="X2004" s="45" t="e">
        <f t="shared" si="316"/>
        <v>#VALUE!</v>
      </c>
      <c r="Y2004" s="45">
        <f>IFERROR(VALUE(V2004),VLOOKUP(V2004,DayReplace[],2,0))</f>
        <v>0</v>
      </c>
      <c r="Z2004" s="45">
        <f>IF(V2004=0,1,
IF(OR(AND(COUNTIF(Table12[Normal and Leap Years],X2004),AA2004=3,Y2004=30),
AND(COUNTIF(Table9[MM Year],X2004),COUNTIF(Table13[Always 29-Day Months],AA2004),Y2004=30)),Y2004
-1,Y2004))</f>
        <v>1</v>
      </c>
      <c r="AA2004" s="45">
        <f>IFERROR(VALUE(W2004),VLOOKUP(W2004,MonthReplace[],2,0))</f>
        <v>0</v>
      </c>
      <c r="AB2004" s="45" t="e">
        <f>IF(COUNTIF(Table9[MM Year],X2004),VLOOKUP(AA2004,MonthSerial[],VLOOKUP(X2004,Table9[],3,0)+2,0),DATE(X2004,AA2004,0)-AC2004)</f>
        <v>#VALUE!</v>
      </c>
      <c r="AC2004" s="45" t="e">
        <f>IF(COUNTIF(Table9[MM Year],X2004),
VLOOKUP(X2004,Table9[],5,0),
DATE(X2004,1,0))</f>
        <v>#VALUE!</v>
      </c>
      <c r="AD2004" s="46" t="e">
        <f>IF(AA2004=0,DATE(YEAR(AC2004+1),7,16),
IF(V2004=0,IF(COUNTIF(Table9[MM Year],X2004),AC2004+AB2004+Z2004+15-DAY(AC2004+AB2004+Z2004+15)+16,AC2004+AB2004+Z2004-DAY(AC2004+AB2004+Z2004)+16),
IF(COUNTIF(Table9[MM Year],X2004),
IF(AC2004+AB2004+Z2004&lt;VLOOKUP(X2004,Table9[],7,0),AC2004
+AB2004+Z2004+VLOOKUP(X2004,Table9[],4,0),AC2004+AB2004+Z2004),AC2004
+AB2004+Z2004)))</f>
        <v>#VALUE!</v>
      </c>
      <c r="AE2004" s="42"/>
      <c r="AF2004" s="15" t="str">
        <f>IFERROR(IF(COUNTIF(Table9[MM Year],X2004),
IF(AD2004&lt;VLOOKUP(X2004,Table9[],7,0),AD2004
+VLOOKUP(X2004,Table9[],4,0),AD2004),AD2004
),"")</f>
        <v/>
      </c>
      <c r="AG2004" s="5"/>
      <c r="AH2004" s="5"/>
      <c r="AI2004" s="5"/>
      <c r="AJ2004" s="6"/>
      <c r="AK2004" s="6"/>
      <c r="AL2004" s="12" t="str">
        <f t="shared" si="317"/>
        <v/>
      </c>
      <c r="AM2004" s="5"/>
      <c r="AN2004" s="27" t="str">
        <f t="shared" si="318"/>
        <v/>
      </c>
      <c r="AO2004" s="5"/>
      <c r="AP2004" s="5"/>
      <c r="AQ2004" s="6"/>
      <c r="AR2004" s="12" t="str">
        <f t="shared" si="319"/>
        <v/>
      </c>
      <c r="AS2004" s="6"/>
      <c r="AT2004" s="5"/>
      <c r="AU2004" s="53"/>
      <c r="AV2004" s="53"/>
      <c r="AW2004" s="54"/>
      <c r="AX2004" s="15" t="str">
        <f t="shared" si="320"/>
        <v/>
      </c>
      <c r="AY2004" s="5"/>
      <c r="AZ2004" s="27" t="str">
        <f>IFERROR(VLOOKUP(AY2004,vlookup!A$2:I$331,2,FALSE),"")</f>
        <v/>
      </c>
      <c r="BA2004" s="27" t="str">
        <f>IFERROR(VLOOKUP(AY2004,vlookup!A$2:I$331,3,FALSE),"")</f>
        <v/>
      </c>
      <c r="BB2004" s="5"/>
      <c r="BC2004" s="27" t="str">
        <f>IFERROR(VLOOKUP(BB2004,vlookup!D$2:E$331,2,FALSE),"")</f>
        <v/>
      </c>
      <c r="BD2004" s="5"/>
      <c r="BE2004" s="27" t="str">
        <f t="shared" si="321"/>
        <v/>
      </c>
      <c r="BF2004" s="27" t="str">
        <f>IFERROR(VLOOKUP(BE2004,vlookup!G$2:I$331,2,FALSE),"")</f>
        <v/>
      </c>
      <c r="BG2004" s="27" t="str">
        <f>IFERROR(VLOOKUP(BE2004,vlookup!G$2:I$331,3,FALSE),"")</f>
        <v/>
      </c>
      <c r="BH2004" s="5"/>
      <c r="BI2004" s="6"/>
      <c r="BJ2004" s="6"/>
      <c r="BK2004" s="6"/>
      <c r="BL2004" s="6"/>
    </row>
    <row r="2005" spans="1:64">
      <c r="A2005" s="4"/>
      <c r="B2005" s="5"/>
      <c r="C2005" s="27" t="str">
        <f>IFERROR(VLOOKUP(B2005,vlookup!A$2:I$331,2,FALSE),"")</f>
        <v/>
      </c>
      <c r="D2005" s="27" t="str">
        <f>IFERROR(VLOOKUP(B2005,vlookup!A$2:I$331,3,FALSE),"")</f>
        <v/>
      </c>
      <c r="E2005" s="5"/>
      <c r="F2005" s="27" t="str">
        <f>IFERROR(VLOOKUP(E2005,vlookup!D$2:E$331,2,FALSE),"")</f>
        <v/>
      </c>
      <c r="G2005" s="5"/>
      <c r="H2005" s="27" t="str">
        <f t="shared" si="312"/>
        <v/>
      </c>
      <c r="I2005" s="27" t="str">
        <f>IFERROR(VLOOKUP(H2005,vlookup!G$2:I$331,2,FALSE),"")</f>
        <v/>
      </c>
      <c r="J2005" s="27" t="str">
        <f>IFERROR(VLOOKUP(H2005,vlookup!G$2:I$331,3,FALSE),"")</f>
        <v/>
      </c>
      <c r="K2005" s="5"/>
      <c r="L2005" s="6"/>
      <c r="M2005" s="6"/>
      <c r="N2005" s="6"/>
      <c r="O2005" s="6"/>
      <c r="P2005" s="6"/>
      <c r="Q2005" s="14" t="str">
        <f t="shared" si="313"/>
        <v/>
      </c>
      <c r="R2005" s="5"/>
      <c r="S2005" s="6"/>
      <c r="T2005" s="6"/>
      <c r="U2005" s="5"/>
      <c r="V2005" s="45">
        <f t="shared" si="314"/>
        <v>0</v>
      </c>
      <c r="W2005" s="45">
        <f t="shared" si="315"/>
        <v>0</v>
      </c>
      <c r="X2005" s="45" t="e">
        <f t="shared" si="316"/>
        <v>#VALUE!</v>
      </c>
      <c r="Y2005" s="45">
        <f>IFERROR(VALUE(V2005),VLOOKUP(V2005,DayReplace[],2,0))</f>
        <v>0</v>
      </c>
      <c r="Z2005" s="45">
        <f>IF(V2005=0,1,
IF(OR(AND(COUNTIF(Table12[Normal and Leap Years],X2005),AA2005=3,Y2005=30),
AND(COUNTIF(Table9[MM Year],X2005),COUNTIF(Table13[Always 29-Day Months],AA2005),Y2005=30)),Y2005
-1,Y2005))</f>
        <v>1</v>
      </c>
      <c r="AA2005" s="45">
        <f>IFERROR(VALUE(W2005),VLOOKUP(W2005,MonthReplace[],2,0))</f>
        <v>0</v>
      </c>
      <c r="AB2005" s="45" t="e">
        <f>IF(COUNTIF(Table9[MM Year],X2005),VLOOKUP(AA2005,MonthSerial[],VLOOKUP(X2005,Table9[],3,0)+2,0),DATE(X2005,AA2005,0)-AC2005)</f>
        <v>#VALUE!</v>
      </c>
      <c r="AC2005" s="45" t="e">
        <f>IF(COUNTIF(Table9[MM Year],X2005),
VLOOKUP(X2005,Table9[],5,0),
DATE(X2005,1,0))</f>
        <v>#VALUE!</v>
      </c>
      <c r="AD2005" s="46" t="e">
        <f>IF(AA2005=0,DATE(YEAR(AC2005+1),7,16),
IF(V2005=0,IF(COUNTIF(Table9[MM Year],X2005),AC2005+AB2005+Z2005+15-DAY(AC2005+AB2005+Z2005+15)+16,AC2005+AB2005+Z2005-DAY(AC2005+AB2005+Z2005)+16),
IF(COUNTIF(Table9[MM Year],X2005),
IF(AC2005+AB2005+Z2005&lt;VLOOKUP(X2005,Table9[],7,0),AC2005
+AB2005+Z2005+VLOOKUP(X2005,Table9[],4,0),AC2005+AB2005+Z2005),AC2005
+AB2005+Z2005)))</f>
        <v>#VALUE!</v>
      </c>
      <c r="AE2005" s="42"/>
      <c r="AF2005" s="15" t="str">
        <f>IFERROR(IF(COUNTIF(Table9[MM Year],X2005),
IF(AD2005&lt;VLOOKUP(X2005,Table9[],7,0),AD2005
+VLOOKUP(X2005,Table9[],4,0),AD2005),AD2005
),"")</f>
        <v/>
      </c>
      <c r="AG2005" s="5"/>
      <c r="AH2005" s="5"/>
      <c r="AI2005" s="5"/>
      <c r="AJ2005" s="6"/>
      <c r="AK2005" s="6"/>
      <c r="AL2005" s="12" t="str">
        <f t="shared" si="317"/>
        <v/>
      </c>
      <c r="AM2005" s="5"/>
      <c r="AN2005" s="27" t="str">
        <f t="shared" si="318"/>
        <v/>
      </c>
      <c r="AO2005" s="5"/>
      <c r="AP2005" s="5"/>
      <c r="AQ2005" s="6"/>
      <c r="AR2005" s="12" t="str">
        <f t="shared" si="319"/>
        <v/>
      </c>
      <c r="AS2005" s="6"/>
      <c r="AT2005" s="5"/>
      <c r="AU2005" s="53"/>
      <c r="AV2005" s="53"/>
      <c r="AW2005" s="54"/>
      <c r="AX2005" s="15" t="str">
        <f t="shared" si="320"/>
        <v/>
      </c>
      <c r="AY2005" s="5"/>
      <c r="AZ2005" s="27" t="str">
        <f>IFERROR(VLOOKUP(AY2005,vlookup!A$2:I$331,2,FALSE),"")</f>
        <v/>
      </c>
      <c r="BA2005" s="27" t="str">
        <f>IFERROR(VLOOKUP(AY2005,vlookup!A$2:I$331,3,FALSE),"")</f>
        <v/>
      </c>
      <c r="BB2005" s="5"/>
      <c r="BC2005" s="27" t="str">
        <f>IFERROR(VLOOKUP(BB2005,vlookup!D$2:E$331,2,FALSE),"")</f>
        <v/>
      </c>
      <c r="BD2005" s="5"/>
      <c r="BE2005" s="27" t="str">
        <f t="shared" si="321"/>
        <v/>
      </c>
      <c r="BF2005" s="27" t="str">
        <f>IFERROR(VLOOKUP(BE2005,vlookup!G$2:I$331,2,FALSE),"")</f>
        <v/>
      </c>
      <c r="BG2005" s="27" t="str">
        <f>IFERROR(VLOOKUP(BE2005,vlookup!G$2:I$331,3,FALSE),"")</f>
        <v/>
      </c>
      <c r="BH2005" s="5"/>
      <c r="BI2005" s="6"/>
      <c r="BJ2005" s="6"/>
      <c r="BK2005" s="6"/>
      <c r="BL2005" s="6"/>
    </row>
    <row r="2006" spans="1:64">
      <c r="A2006" s="4"/>
      <c r="B2006" s="5"/>
      <c r="C2006" s="27" t="str">
        <f>IFERROR(VLOOKUP(B2006,vlookup!A$2:I$331,2,FALSE),"")</f>
        <v/>
      </c>
      <c r="D2006" s="27" t="str">
        <f>IFERROR(VLOOKUP(B2006,vlookup!A$2:I$331,3,FALSE),"")</f>
        <v/>
      </c>
      <c r="E2006" s="5"/>
      <c r="F2006" s="27" t="str">
        <f>IFERROR(VLOOKUP(E2006,vlookup!D$2:E$331,2,FALSE),"")</f>
        <v/>
      </c>
      <c r="G2006" s="5"/>
      <c r="H2006" s="27" t="str">
        <f t="shared" si="312"/>
        <v/>
      </c>
      <c r="I2006" s="27" t="str">
        <f>IFERROR(VLOOKUP(H2006,vlookup!G$2:I$331,2,FALSE),"")</f>
        <v/>
      </c>
      <c r="J2006" s="27" t="str">
        <f>IFERROR(VLOOKUP(H2006,vlookup!G$2:I$331,3,FALSE),"")</f>
        <v/>
      </c>
      <c r="K2006" s="5"/>
      <c r="L2006" s="6"/>
      <c r="M2006" s="6"/>
      <c r="N2006" s="6"/>
      <c r="O2006" s="6"/>
      <c r="P2006" s="6"/>
      <c r="Q2006" s="14" t="str">
        <f t="shared" si="313"/>
        <v/>
      </c>
      <c r="R2006" s="5"/>
      <c r="S2006" s="6"/>
      <c r="T2006" s="6"/>
      <c r="U2006" s="5"/>
      <c r="V2006" s="45">
        <f t="shared" si="314"/>
        <v>0</v>
      </c>
      <c r="W2006" s="45">
        <f t="shared" si="315"/>
        <v>0</v>
      </c>
      <c r="X2006" s="45" t="e">
        <f t="shared" si="316"/>
        <v>#VALUE!</v>
      </c>
      <c r="Y2006" s="45">
        <f>IFERROR(VALUE(V2006),VLOOKUP(V2006,DayReplace[],2,0))</f>
        <v>0</v>
      </c>
      <c r="Z2006" s="45">
        <f>IF(V2006=0,1,
IF(OR(AND(COUNTIF(Table12[Normal and Leap Years],X2006),AA2006=3,Y2006=30),
AND(COUNTIF(Table9[MM Year],X2006),COUNTIF(Table13[Always 29-Day Months],AA2006),Y2006=30)),Y2006
-1,Y2006))</f>
        <v>1</v>
      </c>
      <c r="AA2006" s="45">
        <f>IFERROR(VALUE(W2006),VLOOKUP(W2006,MonthReplace[],2,0))</f>
        <v>0</v>
      </c>
      <c r="AB2006" s="45" t="e">
        <f>IF(COUNTIF(Table9[MM Year],X2006),VLOOKUP(AA2006,MonthSerial[],VLOOKUP(X2006,Table9[],3,0)+2,0),DATE(X2006,AA2006,0)-AC2006)</f>
        <v>#VALUE!</v>
      </c>
      <c r="AC2006" s="45" t="e">
        <f>IF(COUNTIF(Table9[MM Year],X2006),
VLOOKUP(X2006,Table9[],5,0),
DATE(X2006,1,0))</f>
        <v>#VALUE!</v>
      </c>
      <c r="AD2006" s="46" t="e">
        <f>IF(AA2006=0,DATE(YEAR(AC2006+1),7,16),
IF(V2006=0,IF(COUNTIF(Table9[MM Year],X2006),AC2006+AB2006+Z2006+15-DAY(AC2006+AB2006+Z2006+15)+16,AC2006+AB2006+Z2006-DAY(AC2006+AB2006+Z2006)+16),
IF(COUNTIF(Table9[MM Year],X2006),
IF(AC2006+AB2006+Z2006&lt;VLOOKUP(X2006,Table9[],7,0),AC2006
+AB2006+Z2006+VLOOKUP(X2006,Table9[],4,0),AC2006+AB2006+Z2006),AC2006
+AB2006+Z2006)))</f>
        <v>#VALUE!</v>
      </c>
      <c r="AE2006" s="42"/>
      <c r="AF2006" s="15" t="str">
        <f>IFERROR(IF(COUNTIF(Table9[MM Year],X2006),
IF(AD2006&lt;VLOOKUP(X2006,Table9[],7,0),AD2006
+VLOOKUP(X2006,Table9[],4,0),AD2006),AD2006
),"")</f>
        <v/>
      </c>
      <c r="AG2006" s="5"/>
      <c r="AH2006" s="5"/>
      <c r="AI2006" s="5"/>
      <c r="AJ2006" s="6"/>
      <c r="AK2006" s="6"/>
      <c r="AL2006" s="12" t="str">
        <f t="shared" si="317"/>
        <v/>
      </c>
      <c r="AM2006" s="5"/>
      <c r="AN2006" s="27" t="str">
        <f t="shared" si="318"/>
        <v/>
      </c>
      <c r="AO2006" s="5"/>
      <c r="AP2006" s="5"/>
      <c r="AQ2006" s="6"/>
      <c r="AR2006" s="12" t="str">
        <f t="shared" si="319"/>
        <v/>
      </c>
      <c r="AS2006" s="6"/>
      <c r="AT2006" s="5"/>
      <c r="AU2006" s="53"/>
      <c r="AV2006" s="53"/>
      <c r="AW2006" s="54"/>
      <c r="AX2006" s="15" t="str">
        <f t="shared" si="320"/>
        <v/>
      </c>
      <c r="AY2006" s="5"/>
      <c r="AZ2006" s="27" t="str">
        <f>IFERROR(VLOOKUP(AY2006,vlookup!A$2:I$331,2,FALSE),"")</f>
        <v/>
      </c>
      <c r="BA2006" s="27" t="str">
        <f>IFERROR(VLOOKUP(AY2006,vlookup!A$2:I$331,3,FALSE),"")</f>
        <v/>
      </c>
      <c r="BB2006" s="5"/>
      <c r="BC2006" s="27" t="str">
        <f>IFERROR(VLOOKUP(BB2006,vlookup!D$2:E$331,2,FALSE),"")</f>
        <v/>
      </c>
      <c r="BD2006" s="5"/>
      <c r="BE2006" s="27" t="str">
        <f t="shared" si="321"/>
        <v/>
      </c>
      <c r="BF2006" s="27" t="str">
        <f>IFERROR(VLOOKUP(BE2006,vlookup!G$2:I$331,2,FALSE),"")</f>
        <v/>
      </c>
      <c r="BG2006" s="27" t="str">
        <f>IFERROR(VLOOKUP(BE2006,vlookup!G$2:I$331,3,FALSE),"")</f>
        <v/>
      </c>
      <c r="BH2006" s="5"/>
      <c r="BI2006" s="6"/>
      <c r="BJ2006" s="6"/>
      <c r="BK2006" s="6"/>
      <c r="BL2006" s="6"/>
    </row>
    <row r="2007" spans="1:64">
      <c r="A2007" s="4"/>
      <c r="B2007" s="5"/>
      <c r="C2007" s="27" t="str">
        <f>IFERROR(VLOOKUP(B2007,vlookup!A$2:I$331,2,FALSE),"")</f>
        <v/>
      </c>
      <c r="D2007" s="27" t="str">
        <f>IFERROR(VLOOKUP(B2007,vlookup!A$2:I$331,3,FALSE),"")</f>
        <v/>
      </c>
      <c r="E2007" s="5"/>
      <c r="F2007" s="27" t="str">
        <f>IFERROR(VLOOKUP(E2007,vlookup!D$2:E$331,2,FALSE),"")</f>
        <v/>
      </c>
      <c r="G2007" s="5"/>
      <c r="H2007" s="27" t="str">
        <f t="shared" si="312"/>
        <v/>
      </c>
      <c r="I2007" s="27" t="str">
        <f>IFERROR(VLOOKUP(H2007,vlookup!G$2:I$331,2,FALSE),"")</f>
        <v/>
      </c>
      <c r="J2007" s="27" t="str">
        <f>IFERROR(VLOOKUP(H2007,vlookup!G$2:I$331,3,FALSE),"")</f>
        <v/>
      </c>
      <c r="K2007" s="5"/>
      <c r="L2007" s="6"/>
      <c r="M2007" s="6"/>
      <c r="N2007" s="6"/>
      <c r="O2007" s="6"/>
      <c r="P2007" s="6"/>
      <c r="Q2007" s="14" t="str">
        <f t="shared" si="313"/>
        <v/>
      </c>
      <c r="R2007" s="5"/>
      <c r="S2007" s="6"/>
      <c r="T2007" s="6"/>
      <c r="U2007" s="5"/>
      <c r="V2007" s="45">
        <f t="shared" si="314"/>
        <v>0</v>
      </c>
      <c r="W2007" s="45">
        <f t="shared" si="315"/>
        <v>0</v>
      </c>
      <c r="X2007" s="45" t="e">
        <f t="shared" si="316"/>
        <v>#VALUE!</v>
      </c>
      <c r="Y2007" s="45">
        <f>IFERROR(VALUE(V2007),VLOOKUP(V2007,DayReplace[],2,0))</f>
        <v>0</v>
      </c>
      <c r="Z2007" s="45">
        <f>IF(V2007=0,1,
IF(OR(AND(COUNTIF(Table12[Normal and Leap Years],X2007),AA2007=3,Y2007=30),
AND(COUNTIF(Table9[MM Year],X2007),COUNTIF(Table13[Always 29-Day Months],AA2007),Y2007=30)),Y2007
-1,Y2007))</f>
        <v>1</v>
      </c>
      <c r="AA2007" s="45">
        <f>IFERROR(VALUE(W2007),VLOOKUP(W2007,MonthReplace[],2,0))</f>
        <v>0</v>
      </c>
      <c r="AB2007" s="45" t="e">
        <f>IF(COUNTIF(Table9[MM Year],X2007),VLOOKUP(AA2007,MonthSerial[],VLOOKUP(X2007,Table9[],3,0)+2,0),DATE(X2007,AA2007,0)-AC2007)</f>
        <v>#VALUE!</v>
      </c>
      <c r="AC2007" s="45" t="e">
        <f>IF(COUNTIF(Table9[MM Year],X2007),
VLOOKUP(X2007,Table9[],5,0),
DATE(X2007,1,0))</f>
        <v>#VALUE!</v>
      </c>
      <c r="AD2007" s="46" t="e">
        <f>IF(AA2007=0,DATE(YEAR(AC2007+1),7,16),
IF(V2007=0,IF(COUNTIF(Table9[MM Year],X2007),AC2007+AB2007+Z2007+15-DAY(AC2007+AB2007+Z2007+15)+16,AC2007+AB2007+Z2007-DAY(AC2007+AB2007+Z2007)+16),
IF(COUNTIF(Table9[MM Year],X2007),
IF(AC2007+AB2007+Z2007&lt;VLOOKUP(X2007,Table9[],7,0),AC2007
+AB2007+Z2007+VLOOKUP(X2007,Table9[],4,0),AC2007+AB2007+Z2007),AC2007
+AB2007+Z2007)))</f>
        <v>#VALUE!</v>
      </c>
      <c r="AE2007" s="42"/>
      <c r="AF2007" s="15" t="str">
        <f>IFERROR(IF(COUNTIF(Table9[MM Year],X2007),
IF(AD2007&lt;VLOOKUP(X2007,Table9[],7,0),AD2007
+VLOOKUP(X2007,Table9[],4,0),AD2007),AD2007
),"")</f>
        <v/>
      </c>
      <c r="AG2007" s="5"/>
      <c r="AH2007" s="5"/>
      <c r="AI2007" s="5"/>
      <c r="AJ2007" s="6"/>
      <c r="AK2007" s="6"/>
      <c r="AL2007" s="12" t="str">
        <f t="shared" si="317"/>
        <v/>
      </c>
      <c r="AM2007" s="5"/>
      <c r="AN2007" s="27" t="str">
        <f t="shared" si="318"/>
        <v/>
      </c>
      <c r="AO2007" s="5"/>
      <c r="AP2007" s="5"/>
      <c r="AQ2007" s="6"/>
      <c r="AR2007" s="12" t="str">
        <f t="shared" si="319"/>
        <v/>
      </c>
      <c r="AS2007" s="6"/>
      <c r="AT2007" s="5"/>
      <c r="AU2007" s="53"/>
      <c r="AV2007" s="53"/>
      <c r="AW2007" s="54"/>
      <c r="AX2007" s="15" t="str">
        <f t="shared" si="320"/>
        <v/>
      </c>
      <c r="AY2007" s="5"/>
      <c r="AZ2007" s="27" t="str">
        <f>IFERROR(VLOOKUP(AY2007,vlookup!A$2:I$331,2,FALSE),"")</f>
        <v/>
      </c>
      <c r="BA2007" s="27" t="str">
        <f>IFERROR(VLOOKUP(AY2007,vlookup!A$2:I$331,3,FALSE),"")</f>
        <v/>
      </c>
      <c r="BB2007" s="5"/>
      <c r="BC2007" s="27" t="str">
        <f>IFERROR(VLOOKUP(BB2007,vlookup!D$2:E$331,2,FALSE),"")</f>
        <v/>
      </c>
      <c r="BD2007" s="5"/>
      <c r="BE2007" s="27" t="str">
        <f t="shared" si="321"/>
        <v/>
      </c>
      <c r="BF2007" s="27" t="str">
        <f>IFERROR(VLOOKUP(BE2007,vlookup!G$2:I$331,2,FALSE),"")</f>
        <v/>
      </c>
      <c r="BG2007" s="27" t="str">
        <f>IFERROR(VLOOKUP(BE2007,vlookup!G$2:I$331,3,FALSE),"")</f>
        <v/>
      </c>
      <c r="BH2007" s="5"/>
      <c r="BI2007" s="6"/>
      <c r="BJ2007" s="6"/>
      <c r="BK2007" s="6"/>
      <c r="BL2007" s="6"/>
    </row>
    <row r="2008" spans="1:64">
      <c r="A2008" s="4"/>
      <c r="B2008" s="5"/>
      <c r="C2008" s="27" t="str">
        <f>IFERROR(VLOOKUP(B2008,vlookup!A$2:I$331,2,FALSE),"")</f>
        <v/>
      </c>
      <c r="D2008" s="27" t="str">
        <f>IFERROR(VLOOKUP(B2008,vlookup!A$2:I$331,3,FALSE),"")</f>
        <v/>
      </c>
      <c r="E2008" s="5"/>
      <c r="F2008" s="27" t="str">
        <f>IFERROR(VLOOKUP(E2008,vlookup!D$2:E$331,2,FALSE),"")</f>
        <v/>
      </c>
      <c r="G2008" s="5"/>
      <c r="H2008" s="27" t="str">
        <f t="shared" si="312"/>
        <v/>
      </c>
      <c r="I2008" s="27" t="str">
        <f>IFERROR(VLOOKUP(H2008,vlookup!G$2:I$331,2,FALSE),"")</f>
        <v/>
      </c>
      <c r="J2008" s="27" t="str">
        <f>IFERROR(VLOOKUP(H2008,vlookup!G$2:I$331,3,FALSE),"")</f>
        <v/>
      </c>
      <c r="K2008" s="5"/>
      <c r="L2008" s="6"/>
      <c r="M2008" s="6"/>
      <c r="N2008" s="6"/>
      <c r="O2008" s="6"/>
      <c r="P2008" s="6"/>
      <c r="Q2008" s="14" t="str">
        <f t="shared" si="313"/>
        <v/>
      </c>
      <c r="R2008" s="5"/>
      <c r="S2008" s="6"/>
      <c r="T2008" s="6"/>
      <c r="U2008" s="5"/>
      <c r="V2008" s="45">
        <f t="shared" si="314"/>
        <v>0</v>
      </c>
      <c r="W2008" s="45">
        <f t="shared" si="315"/>
        <v>0</v>
      </c>
      <c r="X2008" s="45" t="e">
        <f t="shared" si="316"/>
        <v>#VALUE!</v>
      </c>
      <c r="Y2008" s="45">
        <f>IFERROR(VALUE(V2008),VLOOKUP(V2008,DayReplace[],2,0))</f>
        <v>0</v>
      </c>
      <c r="Z2008" s="45">
        <f>IF(V2008=0,1,
IF(OR(AND(COUNTIF(Table12[Normal and Leap Years],X2008),AA2008=3,Y2008=30),
AND(COUNTIF(Table9[MM Year],X2008),COUNTIF(Table13[Always 29-Day Months],AA2008),Y2008=30)),Y2008
-1,Y2008))</f>
        <v>1</v>
      </c>
      <c r="AA2008" s="45">
        <f>IFERROR(VALUE(W2008),VLOOKUP(W2008,MonthReplace[],2,0))</f>
        <v>0</v>
      </c>
      <c r="AB2008" s="45" t="e">
        <f>IF(COUNTIF(Table9[MM Year],X2008),VLOOKUP(AA2008,MonthSerial[],VLOOKUP(X2008,Table9[],3,0)+2,0),DATE(X2008,AA2008,0)-AC2008)</f>
        <v>#VALUE!</v>
      </c>
      <c r="AC2008" s="45" t="e">
        <f>IF(COUNTIF(Table9[MM Year],X2008),
VLOOKUP(X2008,Table9[],5,0),
DATE(X2008,1,0))</f>
        <v>#VALUE!</v>
      </c>
      <c r="AD2008" s="46" t="e">
        <f>IF(AA2008=0,DATE(YEAR(AC2008+1),7,16),
IF(V2008=0,IF(COUNTIF(Table9[MM Year],X2008),AC2008+AB2008+Z2008+15-DAY(AC2008+AB2008+Z2008+15)+16,AC2008+AB2008+Z2008-DAY(AC2008+AB2008+Z2008)+16),
IF(COUNTIF(Table9[MM Year],X2008),
IF(AC2008+AB2008+Z2008&lt;VLOOKUP(X2008,Table9[],7,0),AC2008
+AB2008+Z2008+VLOOKUP(X2008,Table9[],4,0),AC2008+AB2008+Z2008),AC2008
+AB2008+Z2008)))</f>
        <v>#VALUE!</v>
      </c>
      <c r="AE2008" s="42"/>
      <c r="AF2008" s="15" t="str">
        <f>IFERROR(IF(COUNTIF(Table9[MM Year],X2008),
IF(AD2008&lt;VLOOKUP(X2008,Table9[],7,0),AD2008
+VLOOKUP(X2008,Table9[],4,0),AD2008),AD2008
),"")</f>
        <v/>
      </c>
      <c r="AG2008" s="5"/>
      <c r="AH2008" s="5"/>
      <c r="AI2008" s="5"/>
      <c r="AJ2008" s="6"/>
      <c r="AK2008" s="6"/>
      <c r="AL2008" s="12" t="str">
        <f t="shared" si="317"/>
        <v/>
      </c>
      <c r="AM2008" s="5"/>
      <c r="AN2008" s="27" t="str">
        <f t="shared" si="318"/>
        <v/>
      </c>
      <c r="AO2008" s="5"/>
      <c r="AP2008" s="5"/>
      <c r="AQ2008" s="6"/>
      <c r="AR2008" s="12" t="str">
        <f t="shared" si="319"/>
        <v/>
      </c>
      <c r="AS2008" s="6"/>
      <c r="AT2008" s="5"/>
      <c r="AU2008" s="53"/>
      <c r="AV2008" s="53"/>
      <c r="AW2008" s="54"/>
      <c r="AX2008" s="15" t="str">
        <f t="shared" si="320"/>
        <v/>
      </c>
      <c r="AY2008" s="5"/>
      <c r="AZ2008" s="27" t="str">
        <f>IFERROR(VLOOKUP(AY2008,vlookup!A$2:I$331,2,FALSE),"")</f>
        <v/>
      </c>
      <c r="BA2008" s="27" t="str">
        <f>IFERROR(VLOOKUP(AY2008,vlookup!A$2:I$331,3,FALSE),"")</f>
        <v/>
      </c>
      <c r="BB2008" s="5"/>
      <c r="BC2008" s="27" t="str">
        <f>IFERROR(VLOOKUP(BB2008,vlookup!D$2:E$331,2,FALSE),"")</f>
        <v/>
      </c>
      <c r="BD2008" s="5"/>
      <c r="BE2008" s="27" t="str">
        <f t="shared" si="321"/>
        <v/>
      </c>
      <c r="BF2008" s="27" t="str">
        <f>IFERROR(VLOOKUP(BE2008,vlookup!G$2:I$331,2,FALSE),"")</f>
        <v/>
      </c>
      <c r="BG2008" s="27" t="str">
        <f>IFERROR(VLOOKUP(BE2008,vlookup!G$2:I$331,3,FALSE),"")</f>
        <v/>
      </c>
      <c r="BH2008" s="5"/>
      <c r="BI2008" s="6"/>
      <c r="BJ2008" s="6"/>
      <c r="BK2008" s="6"/>
      <c r="BL2008" s="6"/>
    </row>
    <row r="2009" spans="1:64">
      <c r="A2009" s="4"/>
      <c r="B2009" s="5"/>
      <c r="C2009" s="27" t="str">
        <f>IFERROR(VLOOKUP(B2009,vlookup!A$2:I$331,2,FALSE),"")</f>
        <v/>
      </c>
      <c r="D2009" s="27" t="str">
        <f>IFERROR(VLOOKUP(B2009,vlookup!A$2:I$331,3,FALSE),"")</f>
        <v/>
      </c>
      <c r="E2009" s="5"/>
      <c r="F2009" s="27" t="str">
        <f>IFERROR(VLOOKUP(E2009,vlookup!D$2:E$331,2,FALSE),"")</f>
        <v/>
      </c>
      <c r="G2009" s="5"/>
      <c r="H2009" s="27" t="str">
        <f t="shared" si="312"/>
        <v/>
      </c>
      <c r="I2009" s="27" t="str">
        <f>IFERROR(VLOOKUP(H2009,vlookup!G$2:I$331,2,FALSE),"")</f>
        <v/>
      </c>
      <c r="J2009" s="27" t="str">
        <f>IFERROR(VLOOKUP(H2009,vlookup!G$2:I$331,3,FALSE),"")</f>
        <v/>
      </c>
      <c r="K2009" s="5"/>
      <c r="L2009" s="6"/>
      <c r="M2009" s="6"/>
      <c r="N2009" s="6"/>
      <c r="O2009" s="6"/>
      <c r="P2009" s="6"/>
      <c r="Q2009" s="14" t="str">
        <f t="shared" si="313"/>
        <v/>
      </c>
      <c r="R2009" s="5"/>
      <c r="S2009" s="6"/>
      <c r="T2009" s="6"/>
      <c r="U2009" s="5"/>
      <c r="V2009" s="45">
        <f t="shared" si="314"/>
        <v>0</v>
      </c>
      <c r="W2009" s="45">
        <f t="shared" si="315"/>
        <v>0</v>
      </c>
      <c r="X2009" s="45" t="e">
        <f t="shared" si="316"/>
        <v>#VALUE!</v>
      </c>
      <c r="Y2009" s="45">
        <f>IFERROR(VALUE(V2009),VLOOKUP(V2009,DayReplace[],2,0))</f>
        <v>0</v>
      </c>
      <c r="Z2009" s="45">
        <f>IF(V2009=0,1,
IF(OR(AND(COUNTIF(Table12[Normal and Leap Years],X2009),AA2009=3,Y2009=30),
AND(COUNTIF(Table9[MM Year],X2009),COUNTIF(Table13[Always 29-Day Months],AA2009),Y2009=30)),Y2009
-1,Y2009))</f>
        <v>1</v>
      </c>
      <c r="AA2009" s="45">
        <f>IFERROR(VALUE(W2009),VLOOKUP(W2009,MonthReplace[],2,0))</f>
        <v>0</v>
      </c>
      <c r="AB2009" s="45" t="e">
        <f>IF(COUNTIF(Table9[MM Year],X2009),VLOOKUP(AA2009,MonthSerial[],VLOOKUP(X2009,Table9[],3,0)+2,0),DATE(X2009,AA2009,0)-AC2009)</f>
        <v>#VALUE!</v>
      </c>
      <c r="AC2009" s="45" t="e">
        <f>IF(COUNTIF(Table9[MM Year],X2009),
VLOOKUP(X2009,Table9[],5,0),
DATE(X2009,1,0))</f>
        <v>#VALUE!</v>
      </c>
      <c r="AD2009" s="46" t="e">
        <f>IF(AA2009=0,DATE(YEAR(AC2009+1),7,16),
IF(V2009=0,IF(COUNTIF(Table9[MM Year],X2009),AC2009+AB2009+Z2009+15-DAY(AC2009+AB2009+Z2009+15)+16,AC2009+AB2009+Z2009-DAY(AC2009+AB2009+Z2009)+16),
IF(COUNTIF(Table9[MM Year],X2009),
IF(AC2009+AB2009+Z2009&lt;VLOOKUP(X2009,Table9[],7,0),AC2009
+AB2009+Z2009+VLOOKUP(X2009,Table9[],4,0),AC2009+AB2009+Z2009),AC2009
+AB2009+Z2009)))</f>
        <v>#VALUE!</v>
      </c>
      <c r="AE2009" s="42"/>
      <c r="AF2009" s="15" t="str">
        <f>IFERROR(IF(COUNTIF(Table9[MM Year],X2009),
IF(AD2009&lt;VLOOKUP(X2009,Table9[],7,0),AD2009
+VLOOKUP(X2009,Table9[],4,0),AD2009),AD2009
),"")</f>
        <v/>
      </c>
      <c r="AG2009" s="5"/>
      <c r="AH2009" s="5"/>
      <c r="AI2009" s="5"/>
      <c r="AJ2009" s="6"/>
      <c r="AK2009" s="6"/>
      <c r="AL2009" s="12" t="str">
        <f t="shared" si="317"/>
        <v/>
      </c>
      <c r="AM2009" s="5"/>
      <c r="AN2009" s="27" t="str">
        <f t="shared" si="318"/>
        <v/>
      </c>
      <c r="AO2009" s="5"/>
      <c r="AP2009" s="5"/>
      <c r="AQ2009" s="6"/>
      <c r="AR2009" s="12" t="str">
        <f t="shared" si="319"/>
        <v/>
      </c>
      <c r="AS2009" s="6"/>
      <c r="AT2009" s="5"/>
      <c r="AU2009" s="53"/>
      <c r="AV2009" s="53"/>
      <c r="AW2009" s="54"/>
      <c r="AX2009" s="15" t="str">
        <f t="shared" si="320"/>
        <v/>
      </c>
      <c r="AY2009" s="5"/>
      <c r="AZ2009" s="27" t="str">
        <f>IFERROR(VLOOKUP(AY2009,vlookup!A$2:I$331,2,FALSE),"")</f>
        <v/>
      </c>
      <c r="BA2009" s="27" t="str">
        <f>IFERROR(VLOOKUP(AY2009,vlookup!A$2:I$331,3,FALSE),"")</f>
        <v/>
      </c>
      <c r="BB2009" s="5"/>
      <c r="BC2009" s="27" t="str">
        <f>IFERROR(VLOOKUP(BB2009,vlookup!D$2:E$331,2,FALSE),"")</f>
        <v/>
      </c>
      <c r="BD2009" s="5"/>
      <c r="BE2009" s="27" t="str">
        <f t="shared" si="321"/>
        <v/>
      </c>
      <c r="BF2009" s="27" t="str">
        <f>IFERROR(VLOOKUP(BE2009,vlookup!G$2:I$331,2,FALSE),"")</f>
        <v/>
      </c>
      <c r="BG2009" s="27" t="str">
        <f>IFERROR(VLOOKUP(BE2009,vlookup!G$2:I$331,3,FALSE),"")</f>
        <v/>
      </c>
      <c r="BH2009" s="5"/>
      <c r="BI2009" s="6"/>
      <c r="BJ2009" s="6"/>
      <c r="BK2009" s="6"/>
      <c r="BL2009" s="6"/>
    </row>
    <row r="2010" spans="1:64">
      <c r="A2010" s="4"/>
      <c r="B2010" s="5"/>
      <c r="C2010" s="27" t="str">
        <f>IFERROR(VLOOKUP(B2010,vlookup!A$2:I$331,2,FALSE),"")</f>
        <v/>
      </c>
      <c r="D2010" s="27" t="str">
        <f>IFERROR(VLOOKUP(B2010,vlookup!A$2:I$331,3,FALSE),"")</f>
        <v/>
      </c>
      <c r="E2010" s="5"/>
      <c r="F2010" s="27" t="str">
        <f>IFERROR(VLOOKUP(E2010,vlookup!D$2:E$331,2,FALSE),"")</f>
        <v/>
      </c>
      <c r="G2010" s="5"/>
      <c r="H2010" s="27" t="str">
        <f t="shared" si="312"/>
        <v/>
      </c>
      <c r="I2010" s="27" t="str">
        <f>IFERROR(VLOOKUP(H2010,vlookup!G$2:I$331,2,FALSE),"")</f>
        <v/>
      </c>
      <c r="J2010" s="27" t="str">
        <f>IFERROR(VLOOKUP(H2010,vlookup!G$2:I$331,3,FALSE),"")</f>
        <v/>
      </c>
      <c r="K2010" s="5"/>
      <c r="L2010" s="6"/>
      <c r="M2010" s="6"/>
      <c r="N2010" s="6"/>
      <c r="O2010" s="6"/>
      <c r="P2010" s="6"/>
      <c r="Q2010" s="14" t="str">
        <f t="shared" si="313"/>
        <v/>
      </c>
      <c r="R2010" s="5"/>
      <c r="S2010" s="6"/>
      <c r="T2010" s="6"/>
      <c r="U2010" s="5"/>
      <c r="V2010" s="45">
        <f t="shared" si="314"/>
        <v>0</v>
      </c>
      <c r="W2010" s="45">
        <f t="shared" si="315"/>
        <v>0</v>
      </c>
      <c r="X2010" s="45" t="e">
        <f t="shared" si="316"/>
        <v>#VALUE!</v>
      </c>
      <c r="Y2010" s="45">
        <f>IFERROR(VALUE(V2010),VLOOKUP(V2010,DayReplace[],2,0))</f>
        <v>0</v>
      </c>
      <c r="Z2010" s="45">
        <f>IF(V2010=0,1,
IF(OR(AND(COUNTIF(Table12[Normal and Leap Years],X2010),AA2010=3,Y2010=30),
AND(COUNTIF(Table9[MM Year],X2010),COUNTIF(Table13[Always 29-Day Months],AA2010),Y2010=30)),Y2010
-1,Y2010))</f>
        <v>1</v>
      </c>
      <c r="AA2010" s="45">
        <f>IFERROR(VALUE(W2010),VLOOKUP(W2010,MonthReplace[],2,0))</f>
        <v>0</v>
      </c>
      <c r="AB2010" s="45" t="e">
        <f>IF(COUNTIF(Table9[MM Year],X2010),VLOOKUP(AA2010,MonthSerial[],VLOOKUP(X2010,Table9[],3,0)+2,0),DATE(X2010,AA2010,0)-AC2010)</f>
        <v>#VALUE!</v>
      </c>
      <c r="AC2010" s="45" t="e">
        <f>IF(COUNTIF(Table9[MM Year],X2010),
VLOOKUP(X2010,Table9[],5,0),
DATE(X2010,1,0))</f>
        <v>#VALUE!</v>
      </c>
      <c r="AD2010" s="46" t="e">
        <f>IF(AA2010=0,DATE(YEAR(AC2010+1),7,16),
IF(V2010=0,IF(COUNTIF(Table9[MM Year],X2010),AC2010+AB2010+Z2010+15-DAY(AC2010+AB2010+Z2010+15)+16,AC2010+AB2010+Z2010-DAY(AC2010+AB2010+Z2010)+16),
IF(COUNTIF(Table9[MM Year],X2010),
IF(AC2010+AB2010+Z2010&lt;VLOOKUP(X2010,Table9[],7,0),AC2010
+AB2010+Z2010+VLOOKUP(X2010,Table9[],4,0),AC2010+AB2010+Z2010),AC2010
+AB2010+Z2010)))</f>
        <v>#VALUE!</v>
      </c>
      <c r="AE2010" s="42"/>
      <c r="AF2010" s="15" t="str">
        <f>IFERROR(IF(COUNTIF(Table9[MM Year],X2010),
IF(AD2010&lt;VLOOKUP(X2010,Table9[],7,0),AD2010
+VLOOKUP(X2010,Table9[],4,0),AD2010),AD2010
),"")</f>
        <v/>
      </c>
      <c r="AG2010" s="5"/>
      <c r="AH2010" s="5"/>
      <c r="AI2010" s="5"/>
      <c r="AJ2010" s="6"/>
      <c r="AK2010" s="6"/>
      <c r="AL2010" s="12" t="str">
        <f t="shared" si="317"/>
        <v/>
      </c>
      <c r="AM2010" s="5"/>
      <c r="AN2010" s="27" t="str">
        <f t="shared" si="318"/>
        <v/>
      </c>
      <c r="AO2010" s="5"/>
      <c r="AP2010" s="5"/>
      <c r="AQ2010" s="6"/>
      <c r="AR2010" s="12" t="str">
        <f t="shared" si="319"/>
        <v/>
      </c>
      <c r="AS2010" s="6"/>
      <c r="AT2010" s="5"/>
      <c r="AU2010" s="53"/>
      <c r="AV2010" s="53"/>
      <c r="AW2010" s="54"/>
      <c r="AX2010" s="15" t="str">
        <f t="shared" si="320"/>
        <v/>
      </c>
      <c r="AY2010" s="5"/>
      <c r="AZ2010" s="27" t="str">
        <f>IFERROR(VLOOKUP(AY2010,vlookup!A$2:I$331,2,FALSE),"")</f>
        <v/>
      </c>
      <c r="BA2010" s="27" t="str">
        <f>IFERROR(VLOOKUP(AY2010,vlookup!A$2:I$331,3,FALSE),"")</f>
        <v/>
      </c>
      <c r="BB2010" s="5"/>
      <c r="BC2010" s="27" t="str">
        <f>IFERROR(VLOOKUP(BB2010,vlookup!D$2:E$331,2,FALSE),"")</f>
        <v/>
      </c>
      <c r="BD2010" s="5"/>
      <c r="BE2010" s="27" t="str">
        <f t="shared" si="321"/>
        <v/>
      </c>
      <c r="BF2010" s="27" t="str">
        <f>IFERROR(VLOOKUP(BE2010,vlookup!G$2:I$331,2,FALSE),"")</f>
        <v/>
      </c>
      <c r="BG2010" s="27" t="str">
        <f>IFERROR(VLOOKUP(BE2010,vlookup!G$2:I$331,3,FALSE),"")</f>
        <v/>
      </c>
      <c r="BH2010" s="5"/>
      <c r="BI2010" s="6"/>
      <c r="BJ2010" s="6"/>
      <c r="BK2010" s="6"/>
      <c r="BL2010" s="6"/>
    </row>
    <row r="2011" spans="1:64">
      <c r="A2011" s="4"/>
      <c r="B2011" s="5"/>
      <c r="C2011" s="27" t="str">
        <f>IFERROR(VLOOKUP(B2011,vlookup!A$2:I$331,2,FALSE),"")</f>
        <v/>
      </c>
      <c r="D2011" s="27" t="str">
        <f>IFERROR(VLOOKUP(B2011,vlookup!A$2:I$331,3,FALSE),"")</f>
        <v/>
      </c>
      <c r="E2011" s="5"/>
      <c r="F2011" s="27" t="str">
        <f>IFERROR(VLOOKUP(E2011,vlookup!D$2:E$331,2,FALSE),"")</f>
        <v/>
      </c>
      <c r="G2011" s="5"/>
      <c r="H2011" s="27" t="str">
        <f t="shared" si="312"/>
        <v/>
      </c>
      <c r="I2011" s="27" t="str">
        <f>IFERROR(VLOOKUP(H2011,vlookup!G$2:I$331,2,FALSE),"")</f>
        <v/>
      </c>
      <c r="J2011" s="27" t="str">
        <f>IFERROR(VLOOKUP(H2011,vlookup!G$2:I$331,3,FALSE),"")</f>
        <v/>
      </c>
      <c r="K2011" s="5"/>
      <c r="L2011" s="6"/>
      <c r="M2011" s="6"/>
      <c r="N2011" s="6"/>
      <c r="O2011" s="6"/>
      <c r="P2011" s="6"/>
      <c r="Q2011" s="14" t="str">
        <f t="shared" si="313"/>
        <v/>
      </c>
      <c r="R2011" s="5"/>
      <c r="S2011" s="6"/>
      <c r="T2011" s="6"/>
      <c r="U2011" s="5"/>
      <c r="V2011" s="45">
        <f t="shared" si="314"/>
        <v>0</v>
      </c>
      <c r="W2011" s="45">
        <f t="shared" si="315"/>
        <v>0</v>
      </c>
      <c r="X2011" s="45" t="e">
        <f t="shared" si="316"/>
        <v>#VALUE!</v>
      </c>
      <c r="Y2011" s="45">
        <f>IFERROR(VALUE(V2011),VLOOKUP(V2011,DayReplace[],2,0))</f>
        <v>0</v>
      </c>
      <c r="Z2011" s="45">
        <f>IF(V2011=0,1,
IF(OR(AND(COUNTIF(Table12[Normal and Leap Years],X2011),AA2011=3,Y2011=30),
AND(COUNTIF(Table9[MM Year],X2011),COUNTIF(Table13[Always 29-Day Months],AA2011),Y2011=30)),Y2011
-1,Y2011))</f>
        <v>1</v>
      </c>
      <c r="AA2011" s="45">
        <f>IFERROR(VALUE(W2011),VLOOKUP(W2011,MonthReplace[],2,0))</f>
        <v>0</v>
      </c>
      <c r="AB2011" s="45" t="e">
        <f>IF(COUNTIF(Table9[MM Year],X2011),VLOOKUP(AA2011,MonthSerial[],VLOOKUP(X2011,Table9[],3,0)+2,0),DATE(X2011,AA2011,0)-AC2011)</f>
        <v>#VALUE!</v>
      </c>
      <c r="AC2011" s="45" t="e">
        <f>IF(COUNTIF(Table9[MM Year],X2011),
VLOOKUP(X2011,Table9[],5,0),
DATE(X2011,1,0))</f>
        <v>#VALUE!</v>
      </c>
      <c r="AD2011" s="46" t="e">
        <f>IF(AA2011=0,DATE(YEAR(AC2011+1),7,16),
IF(V2011=0,IF(COUNTIF(Table9[MM Year],X2011),AC2011+AB2011+Z2011+15-DAY(AC2011+AB2011+Z2011+15)+16,AC2011+AB2011+Z2011-DAY(AC2011+AB2011+Z2011)+16),
IF(COUNTIF(Table9[MM Year],X2011),
IF(AC2011+AB2011+Z2011&lt;VLOOKUP(X2011,Table9[],7,0),AC2011
+AB2011+Z2011+VLOOKUP(X2011,Table9[],4,0),AC2011+AB2011+Z2011),AC2011
+AB2011+Z2011)))</f>
        <v>#VALUE!</v>
      </c>
      <c r="AE2011" s="42"/>
      <c r="AF2011" s="15" t="str">
        <f>IFERROR(IF(COUNTIF(Table9[MM Year],X2011),
IF(AD2011&lt;VLOOKUP(X2011,Table9[],7,0),AD2011
+VLOOKUP(X2011,Table9[],4,0),AD2011),AD2011
),"")</f>
        <v/>
      </c>
      <c r="AG2011" s="5"/>
      <c r="AH2011" s="5"/>
      <c r="AI2011" s="5"/>
      <c r="AJ2011" s="6"/>
      <c r="AK2011" s="6"/>
      <c r="AL2011" s="12" t="str">
        <f t="shared" si="317"/>
        <v/>
      </c>
      <c r="AM2011" s="5"/>
      <c r="AN2011" s="27" t="str">
        <f t="shared" si="318"/>
        <v/>
      </c>
      <c r="AO2011" s="5"/>
      <c r="AP2011" s="5"/>
      <c r="AQ2011" s="6"/>
      <c r="AR2011" s="12" t="str">
        <f t="shared" si="319"/>
        <v/>
      </c>
      <c r="AS2011" s="6"/>
      <c r="AT2011" s="5"/>
      <c r="AU2011" s="53"/>
      <c r="AV2011" s="53"/>
      <c r="AW2011" s="54"/>
      <c r="AX2011" s="15" t="str">
        <f t="shared" si="320"/>
        <v/>
      </c>
      <c r="AY2011" s="5"/>
      <c r="AZ2011" s="27" t="str">
        <f>IFERROR(VLOOKUP(AY2011,vlookup!A$2:I$331,2,FALSE),"")</f>
        <v/>
      </c>
      <c r="BA2011" s="27" t="str">
        <f>IFERROR(VLOOKUP(AY2011,vlookup!A$2:I$331,3,FALSE),"")</f>
        <v/>
      </c>
      <c r="BB2011" s="5"/>
      <c r="BC2011" s="27" t="str">
        <f>IFERROR(VLOOKUP(BB2011,vlookup!D$2:E$331,2,FALSE),"")</f>
        <v/>
      </c>
      <c r="BD2011" s="5"/>
      <c r="BE2011" s="27" t="str">
        <f t="shared" si="321"/>
        <v/>
      </c>
      <c r="BF2011" s="27" t="str">
        <f>IFERROR(VLOOKUP(BE2011,vlookup!G$2:I$331,2,FALSE),"")</f>
        <v/>
      </c>
      <c r="BG2011" s="27" t="str">
        <f>IFERROR(VLOOKUP(BE2011,vlookup!G$2:I$331,3,FALSE),"")</f>
        <v/>
      </c>
      <c r="BH2011" s="5"/>
      <c r="BI2011" s="6"/>
      <c r="BJ2011" s="6"/>
      <c r="BK2011" s="6"/>
      <c r="BL2011" s="6"/>
    </row>
    <row r="2012" spans="1:64">
      <c r="A2012" s="4"/>
      <c r="B2012" s="5"/>
      <c r="C2012" s="27" t="str">
        <f>IFERROR(VLOOKUP(B2012,vlookup!A$2:I$331,2,FALSE),"")</f>
        <v/>
      </c>
      <c r="D2012" s="27" t="str">
        <f>IFERROR(VLOOKUP(B2012,vlookup!A$2:I$331,3,FALSE),"")</f>
        <v/>
      </c>
      <c r="E2012" s="5"/>
      <c r="F2012" s="27" t="str">
        <f>IFERROR(VLOOKUP(E2012,vlookup!D$2:E$331,2,FALSE),"")</f>
        <v/>
      </c>
      <c r="G2012" s="5"/>
      <c r="H2012" s="27" t="str">
        <f t="shared" si="312"/>
        <v/>
      </c>
      <c r="I2012" s="27" t="str">
        <f>IFERROR(VLOOKUP(H2012,vlookup!G$2:I$331,2,FALSE),"")</f>
        <v/>
      </c>
      <c r="J2012" s="27" t="str">
        <f>IFERROR(VLOOKUP(H2012,vlookup!G$2:I$331,3,FALSE),"")</f>
        <v/>
      </c>
      <c r="K2012" s="5"/>
      <c r="L2012" s="6"/>
      <c r="M2012" s="6"/>
      <c r="N2012" s="6"/>
      <c r="O2012" s="6"/>
      <c r="P2012" s="6"/>
      <c r="Q2012" s="14" t="str">
        <f t="shared" si="313"/>
        <v/>
      </c>
      <c r="R2012" s="5"/>
      <c r="S2012" s="6"/>
      <c r="T2012" s="6"/>
      <c r="U2012" s="5"/>
      <c r="V2012" s="45">
        <f t="shared" si="314"/>
        <v>0</v>
      </c>
      <c r="W2012" s="45">
        <f t="shared" si="315"/>
        <v>0</v>
      </c>
      <c r="X2012" s="45" t="e">
        <f t="shared" si="316"/>
        <v>#VALUE!</v>
      </c>
      <c r="Y2012" s="45">
        <f>IFERROR(VALUE(V2012),VLOOKUP(V2012,DayReplace[],2,0))</f>
        <v>0</v>
      </c>
      <c r="Z2012" s="45">
        <f>IF(V2012=0,1,
IF(OR(AND(COUNTIF(Table12[Normal and Leap Years],X2012),AA2012=3,Y2012=30),
AND(COUNTIF(Table9[MM Year],X2012),COUNTIF(Table13[Always 29-Day Months],AA2012),Y2012=30)),Y2012
-1,Y2012))</f>
        <v>1</v>
      </c>
      <c r="AA2012" s="45">
        <f>IFERROR(VALUE(W2012),VLOOKUP(W2012,MonthReplace[],2,0))</f>
        <v>0</v>
      </c>
      <c r="AB2012" s="45" t="e">
        <f>IF(COUNTIF(Table9[MM Year],X2012),VLOOKUP(AA2012,MonthSerial[],VLOOKUP(X2012,Table9[],3,0)+2,0),DATE(X2012,AA2012,0)-AC2012)</f>
        <v>#VALUE!</v>
      </c>
      <c r="AC2012" s="45" t="e">
        <f>IF(COUNTIF(Table9[MM Year],X2012),
VLOOKUP(X2012,Table9[],5,0),
DATE(X2012,1,0))</f>
        <v>#VALUE!</v>
      </c>
      <c r="AD2012" s="46" t="e">
        <f>IF(AA2012=0,DATE(YEAR(AC2012+1),7,16),
IF(V2012=0,IF(COUNTIF(Table9[MM Year],X2012),AC2012+AB2012+Z2012+15-DAY(AC2012+AB2012+Z2012+15)+16,AC2012+AB2012+Z2012-DAY(AC2012+AB2012+Z2012)+16),
IF(COUNTIF(Table9[MM Year],X2012),
IF(AC2012+AB2012+Z2012&lt;VLOOKUP(X2012,Table9[],7,0),AC2012
+AB2012+Z2012+VLOOKUP(X2012,Table9[],4,0),AC2012+AB2012+Z2012),AC2012
+AB2012+Z2012)))</f>
        <v>#VALUE!</v>
      </c>
      <c r="AE2012" s="42"/>
      <c r="AF2012" s="15" t="str">
        <f>IFERROR(IF(COUNTIF(Table9[MM Year],X2012),
IF(AD2012&lt;VLOOKUP(X2012,Table9[],7,0),AD2012
+VLOOKUP(X2012,Table9[],4,0),AD2012),AD2012
),"")</f>
        <v/>
      </c>
      <c r="AG2012" s="5"/>
      <c r="AH2012" s="5"/>
      <c r="AI2012" s="5"/>
      <c r="AJ2012" s="6"/>
      <c r="AK2012" s="6"/>
      <c r="AL2012" s="12" t="str">
        <f t="shared" si="317"/>
        <v/>
      </c>
      <c r="AM2012" s="5"/>
      <c r="AN2012" s="27" t="str">
        <f t="shared" si="318"/>
        <v/>
      </c>
      <c r="AO2012" s="5"/>
      <c r="AP2012" s="5"/>
      <c r="AQ2012" s="6"/>
      <c r="AR2012" s="12" t="str">
        <f t="shared" si="319"/>
        <v/>
      </c>
      <c r="AS2012" s="6"/>
      <c r="AT2012" s="5"/>
      <c r="AU2012" s="53"/>
      <c r="AV2012" s="53"/>
      <c r="AW2012" s="54"/>
      <c r="AX2012" s="15" t="str">
        <f t="shared" si="320"/>
        <v/>
      </c>
      <c r="AY2012" s="5"/>
      <c r="AZ2012" s="27" t="str">
        <f>IFERROR(VLOOKUP(AY2012,vlookup!A$2:I$331,2,FALSE),"")</f>
        <v/>
      </c>
      <c r="BA2012" s="27" t="str">
        <f>IFERROR(VLOOKUP(AY2012,vlookup!A$2:I$331,3,FALSE),"")</f>
        <v/>
      </c>
      <c r="BB2012" s="5"/>
      <c r="BC2012" s="27" t="str">
        <f>IFERROR(VLOOKUP(BB2012,vlookup!D$2:E$331,2,FALSE),"")</f>
        <v/>
      </c>
      <c r="BD2012" s="5"/>
      <c r="BE2012" s="27" t="str">
        <f t="shared" si="321"/>
        <v/>
      </c>
      <c r="BF2012" s="27" t="str">
        <f>IFERROR(VLOOKUP(BE2012,vlookup!G$2:I$331,2,FALSE),"")</f>
        <v/>
      </c>
      <c r="BG2012" s="27" t="str">
        <f>IFERROR(VLOOKUP(BE2012,vlookup!G$2:I$331,3,FALSE),"")</f>
        <v/>
      </c>
      <c r="BH2012" s="5"/>
      <c r="BI2012" s="6"/>
      <c r="BJ2012" s="6"/>
      <c r="BK2012" s="6"/>
      <c r="BL2012" s="6"/>
    </row>
    <row r="2013" spans="1:64">
      <c r="A2013" s="4"/>
      <c r="B2013" s="5"/>
      <c r="C2013" s="27" t="str">
        <f>IFERROR(VLOOKUP(B2013,vlookup!A$2:I$331,2,FALSE),"")</f>
        <v/>
      </c>
      <c r="D2013" s="27" t="str">
        <f>IFERROR(VLOOKUP(B2013,vlookup!A$2:I$331,3,FALSE),"")</f>
        <v/>
      </c>
      <c r="E2013" s="5"/>
      <c r="F2013" s="27" t="str">
        <f>IFERROR(VLOOKUP(E2013,vlookup!D$2:E$331,2,FALSE),"")</f>
        <v/>
      </c>
      <c r="G2013" s="5"/>
      <c r="H2013" s="27" t="str">
        <f t="shared" si="312"/>
        <v/>
      </c>
      <c r="I2013" s="27" t="str">
        <f>IFERROR(VLOOKUP(H2013,vlookup!G$2:I$331,2,FALSE),"")</f>
        <v/>
      </c>
      <c r="J2013" s="27" t="str">
        <f>IFERROR(VLOOKUP(H2013,vlookup!G$2:I$331,3,FALSE),"")</f>
        <v/>
      </c>
      <c r="K2013" s="5"/>
      <c r="L2013" s="6"/>
      <c r="M2013" s="6"/>
      <c r="N2013" s="6"/>
      <c r="O2013" s="6"/>
      <c r="P2013" s="6"/>
      <c r="Q2013" s="14" t="str">
        <f t="shared" si="313"/>
        <v/>
      </c>
      <c r="R2013" s="5"/>
      <c r="S2013" s="6"/>
      <c r="T2013" s="6"/>
      <c r="U2013" s="5"/>
      <c r="V2013" s="45">
        <f t="shared" si="314"/>
        <v>0</v>
      </c>
      <c r="W2013" s="45">
        <f t="shared" si="315"/>
        <v>0</v>
      </c>
      <c r="X2013" s="45" t="e">
        <f t="shared" si="316"/>
        <v>#VALUE!</v>
      </c>
      <c r="Y2013" s="45">
        <f>IFERROR(VALUE(V2013),VLOOKUP(V2013,DayReplace[],2,0))</f>
        <v>0</v>
      </c>
      <c r="Z2013" s="45">
        <f>IF(V2013=0,1,
IF(OR(AND(COUNTIF(Table12[Normal and Leap Years],X2013),AA2013=3,Y2013=30),
AND(COUNTIF(Table9[MM Year],X2013),COUNTIF(Table13[Always 29-Day Months],AA2013),Y2013=30)),Y2013
-1,Y2013))</f>
        <v>1</v>
      </c>
      <c r="AA2013" s="45">
        <f>IFERROR(VALUE(W2013),VLOOKUP(W2013,MonthReplace[],2,0))</f>
        <v>0</v>
      </c>
      <c r="AB2013" s="45" t="e">
        <f>IF(COUNTIF(Table9[MM Year],X2013),VLOOKUP(AA2013,MonthSerial[],VLOOKUP(X2013,Table9[],3,0)+2,0),DATE(X2013,AA2013,0)-AC2013)</f>
        <v>#VALUE!</v>
      </c>
      <c r="AC2013" s="45" t="e">
        <f>IF(COUNTIF(Table9[MM Year],X2013),
VLOOKUP(X2013,Table9[],5,0),
DATE(X2013,1,0))</f>
        <v>#VALUE!</v>
      </c>
      <c r="AD2013" s="46" t="e">
        <f>IF(AA2013=0,DATE(YEAR(AC2013+1),7,16),
IF(V2013=0,IF(COUNTIF(Table9[MM Year],X2013),AC2013+AB2013+Z2013+15-DAY(AC2013+AB2013+Z2013+15)+16,AC2013+AB2013+Z2013-DAY(AC2013+AB2013+Z2013)+16),
IF(COUNTIF(Table9[MM Year],X2013),
IF(AC2013+AB2013+Z2013&lt;VLOOKUP(X2013,Table9[],7,0),AC2013
+AB2013+Z2013+VLOOKUP(X2013,Table9[],4,0),AC2013+AB2013+Z2013),AC2013
+AB2013+Z2013)))</f>
        <v>#VALUE!</v>
      </c>
      <c r="AE2013" s="42"/>
      <c r="AF2013" s="15" t="str">
        <f>IFERROR(IF(COUNTIF(Table9[MM Year],X2013),
IF(AD2013&lt;VLOOKUP(X2013,Table9[],7,0),AD2013
+VLOOKUP(X2013,Table9[],4,0),AD2013),AD2013
),"")</f>
        <v/>
      </c>
      <c r="AG2013" s="5"/>
      <c r="AH2013" s="5"/>
      <c r="AI2013" s="5"/>
      <c r="AJ2013" s="6"/>
      <c r="AK2013" s="6"/>
      <c r="AL2013" s="12" t="str">
        <f t="shared" si="317"/>
        <v/>
      </c>
      <c r="AM2013" s="5"/>
      <c r="AN2013" s="27" t="str">
        <f t="shared" si="318"/>
        <v/>
      </c>
      <c r="AO2013" s="5"/>
      <c r="AP2013" s="5"/>
      <c r="AQ2013" s="6"/>
      <c r="AR2013" s="12" t="str">
        <f t="shared" si="319"/>
        <v/>
      </c>
      <c r="AS2013" s="6"/>
      <c r="AT2013" s="5"/>
      <c r="AU2013" s="53"/>
      <c r="AV2013" s="53"/>
      <c r="AW2013" s="54"/>
      <c r="AX2013" s="15" t="str">
        <f t="shared" si="320"/>
        <v/>
      </c>
      <c r="AY2013" s="5"/>
      <c r="AZ2013" s="27" t="str">
        <f>IFERROR(VLOOKUP(AY2013,vlookup!A$2:I$331,2,FALSE),"")</f>
        <v/>
      </c>
      <c r="BA2013" s="27" t="str">
        <f>IFERROR(VLOOKUP(AY2013,vlookup!A$2:I$331,3,FALSE),"")</f>
        <v/>
      </c>
      <c r="BB2013" s="5"/>
      <c r="BC2013" s="27" t="str">
        <f>IFERROR(VLOOKUP(BB2013,vlookup!D$2:E$331,2,FALSE),"")</f>
        <v/>
      </c>
      <c r="BD2013" s="5"/>
      <c r="BE2013" s="27" t="str">
        <f t="shared" si="321"/>
        <v/>
      </c>
      <c r="BF2013" s="27" t="str">
        <f>IFERROR(VLOOKUP(BE2013,vlookup!G$2:I$331,2,FALSE),"")</f>
        <v/>
      </c>
      <c r="BG2013" s="27" t="str">
        <f>IFERROR(VLOOKUP(BE2013,vlookup!G$2:I$331,3,FALSE),"")</f>
        <v/>
      </c>
      <c r="BH2013" s="5"/>
      <c r="BI2013" s="6"/>
      <c r="BJ2013" s="6"/>
      <c r="BK2013" s="6"/>
      <c r="BL2013" s="6"/>
    </row>
    <row r="2014" spans="1:64">
      <c r="A2014" s="4"/>
      <c r="B2014" s="5"/>
      <c r="C2014" s="27" t="str">
        <f>IFERROR(VLOOKUP(B2014,vlookup!A$2:I$331,2,FALSE),"")</f>
        <v/>
      </c>
      <c r="D2014" s="27" t="str">
        <f>IFERROR(VLOOKUP(B2014,vlookup!A$2:I$331,3,FALSE),"")</f>
        <v/>
      </c>
      <c r="E2014" s="5"/>
      <c r="F2014" s="27" t="str">
        <f>IFERROR(VLOOKUP(E2014,vlookup!D$2:E$331,2,FALSE),"")</f>
        <v/>
      </c>
      <c r="G2014" s="5"/>
      <c r="H2014" s="27" t="str">
        <f t="shared" si="312"/>
        <v/>
      </c>
      <c r="I2014" s="27" t="str">
        <f>IFERROR(VLOOKUP(H2014,vlookup!G$2:I$331,2,FALSE),"")</f>
        <v/>
      </c>
      <c r="J2014" s="27" t="str">
        <f>IFERROR(VLOOKUP(H2014,vlookup!G$2:I$331,3,FALSE),"")</f>
        <v/>
      </c>
      <c r="K2014" s="5"/>
      <c r="L2014" s="6"/>
      <c r="M2014" s="6"/>
      <c r="N2014" s="6"/>
      <c r="O2014" s="6"/>
      <c r="P2014" s="6"/>
      <c r="Q2014" s="14" t="str">
        <f t="shared" si="313"/>
        <v/>
      </c>
      <c r="R2014" s="5"/>
      <c r="S2014" s="6"/>
      <c r="T2014" s="6"/>
      <c r="U2014" s="5"/>
      <c r="V2014" s="45">
        <f t="shared" si="314"/>
        <v>0</v>
      </c>
      <c r="W2014" s="45">
        <f t="shared" si="315"/>
        <v>0</v>
      </c>
      <c r="X2014" s="45" t="e">
        <f t="shared" si="316"/>
        <v>#VALUE!</v>
      </c>
      <c r="Y2014" s="45">
        <f>IFERROR(VALUE(V2014),VLOOKUP(V2014,DayReplace[],2,0))</f>
        <v>0</v>
      </c>
      <c r="Z2014" s="45">
        <f>IF(V2014=0,1,
IF(OR(AND(COUNTIF(Table12[Normal and Leap Years],X2014),AA2014=3,Y2014=30),
AND(COUNTIF(Table9[MM Year],X2014),COUNTIF(Table13[Always 29-Day Months],AA2014),Y2014=30)),Y2014
-1,Y2014))</f>
        <v>1</v>
      </c>
      <c r="AA2014" s="45">
        <f>IFERROR(VALUE(W2014),VLOOKUP(W2014,MonthReplace[],2,0))</f>
        <v>0</v>
      </c>
      <c r="AB2014" s="45" t="e">
        <f>IF(COUNTIF(Table9[MM Year],X2014),VLOOKUP(AA2014,MonthSerial[],VLOOKUP(X2014,Table9[],3,0)+2,0),DATE(X2014,AA2014,0)-AC2014)</f>
        <v>#VALUE!</v>
      </c>
      <c r="AC2014" s="45" t="e">
        <f>IF(COUNTIF(Table9[MM Year],X2014),
VLOOKUP(X2014,Table9[],5,0),
DATE(X2014,1,0))</f>
        <v>#VALUE!</v>
      </c>
      <c r="AD2014" s="46" t="e">
        <f>IF(AA2014=0,DATE(YEAR(AC2014+1),7,16),
IF(V2014=0,IF(COUNTIF(Table9[MM Year],X2014),AC2014+AB2014+Z2014+15-DAY(AC2014+AB2014+Z2014+15)+16,AC2014+AB2014+Z2014-DAY(AC2014+AB2014+Z2014)+16),
IF(COUNTIF(Table9[MM Year],X2014),
IF(AC2014+AB2014+Z2014&lt;VLOOKUP(X2014,Table9[],7,0),AC2014
+AB2014+Z2014+VLOOKUP(X2014,Table9[],4,0),AC2014+AB2014+Z2014),AC2014
+AB2014+Z2014)))</f>
        <v>#VALUE!</v>
      </c>
      <c r="AE2014" s="42"/>
      <c r="AF2014" s="15" t="str">
        <f>IFERROR(IF(COUNTIF(Table9[MM Year],X2014),
IF(AD2014&lt;VLOOKUP(X2014,Table9[],7,0),AD2014
+VLOOKUP(X2014,Table9[],4,0),AD2014),AD2014
),"")</f>
        <v/>
      </c>
      <c r="AG2014" s="5"/>
      <c r="AH2014" s="5"/>
      <c r="AI2014" s="5"/>
      <c r="AJ2014" s="6"/>
      <c r="AK2014" s="6"/>
      <c r="AL2014" s="12" t="str">
        <f t="shared" si="317"/>
        <v/>
      </c>
      <c r="AM2014" s="5"/>
      <c r="AN2014" s="27" t="str">
        <f t="shared" si="318"/>
        <v/>
      </c>
      <c r="AO2014" s="5"/>
      <c r="AP2014" s="5"/>
      <c r="AQ2014" s="6"/>
      <c r="AR2014" s="12" t="str">
        <f t="shared" si="319"/>
        <v/>
      </c>
      <c r="AS2014" s="6"/>
      <c r="AT2014" s="5"/>
      <c r="AU2014" s="53"/>
      <c r="AV2014" s="53"/>
      <c r="AW2014" s="54"/>
      <c r="AX2014" s="15" t="str">
        <f t="shared" si="320"/>
        <v/>
      </c>
      <c r="AY2014" s="5"/>
      <c r="AZ2014" s="27" t="str">
        <f>IFERROR(VLOOKUP(AY2014,vlookup!A$2:I$331,2,FALSE),"")</f>
        <v/>
      </c>
      <c r="BA2014" s="27" t="str">
        <f>IFERROR(VLOOKUP(AY2014,vlookup!A$2:I$331,3,FALSE),"")</f>
        <v/>
      </c>
      <c r="BB2014" s="5"/>
      <c r="BC2014" s="27" t="str">
        <f>IFERROR(VLOOKUP(BB2014,vlookup!D$2:E$331,2,FALSE),"")</f>
        <v/>
      </c>
      <c r="BD2014" s="5"/>
      <c r="BE2014" s="27" t="str">
        <f t="shared" si="321"/>
        <v/>
      </c>
      <c r="BF2014" s="27" t="str">
        <f>IFERROR(VLOOKUP(BE2014,vlookup!G$2:I$331,2,FALSE),"")</f>
        <v/>
      </c>
      <c r="BG2014" s="27" t="str">
        <f>IFERROR(VLOOKUP(BE2014,vlookup!G$2:I$331,3,FALSE),"")</f>
        <v/>
      </c>
      <c r="BH2014" s="5"/>
      <c r="BI2014" s="6"/>
      <c r="BJ2014" s="6"/>
      <c r="BK2014" s="6"/>
      <c r="BL2014" s="6"/>
    </row>
    <row r="2015" spans="1:64">
      <c r="A2015" s="4"/>
      <c r="B2015" s="5"/>
      <c r="C2015" s="27" t="str">
        <f>IFERROR(VLOOKUP(B2015,vlookup!A$2:I$331,2,FALSE),"")</f>
        <v/>
      </c>
      <c r="D2015" s="27" t="str">
        <f>IFERROR(VLOOKUP(B2015,vlookup!A$2:I$331,3,FALSE),"")</f>
        <v/>
      </c>
      <c r="E2015" s="5"/>
      <c r="F2015" s="27" t="str">
        <f>IFERROR(VLOOKUP(E2015,vlookup!D$2:E$331,2,FALSE),"")</f>
        <v/>
      </c>
      <c r="G2015" s="5"/>
      <c r="H2015" s="27" t="str">
        <f t="shared" si="312"/>
        <v/>
      </c>
      <c r="I2015" s="27" t="str">
        <f>IFERROR(VLOOKUP(H2015,vlookup!G$2:I$331,2,FALSE),"")</f>
        <v/>
      </c>
      <c r="J2015" s="27" t="str">
        <f>IFERROR(VLOOKUP(H2015,vlookup!G$2:I$331,3,FALSE),"")</f>
        <v/>
      </c>
      <c r="K2015" s="5"/>
      <c r="L2015" s="6"/>
      <c r="M2015" s="6"/>
      <c r="N2015" s="6"/>
      <c r="O2015" s="6"/>
      <c r="P2015" s="6"/>
      <c r="Q2015" s="14" t="str">
        <f t="shared" si="313"/>
        <v/>
      </c>
      <c r="R2015" s="5"/>
      <c r="S2015" s="6"/>
      <c r="T2015" s="6"/>
      <c r="U2015" s="5"/>
      <c r="V2015" s="45">
        <f t="shared" si="314"/>
        <v>0</v>
      </c>
      <c r="W2015" s="45">
        <f t="shared" si="315"/>
        <v>0</v>
      </c>
      <c r="X2015" s="45" t="e">
        <f t="shared" si="316"/>
        <v>#VALUE!</v>
      </c>
      <c r="Y2015" s="45">
        <f>IFERROR(VALUE(V2015),VLOOKUP(V2015,DayReplace[],2,0))</f>
        <v>0</v>
      </c>
      <c r="Z2015" s="45">
        <f>IF(V2015=0,1,
IF(OR(AND(COUNTIF(Table12[Normal and Leap Years],X2015),AA2015=3,Y2015=30),
AND(COUNTIF(Table9[MM Year],X2015),COUNTIF(Table13[Always 29-Day Months],AA2015),Y2015=30)),Y2015
-1,Y2015))</f>
        <v>1</v>
      </c>
      <c r="AA2015" s="45">
        <f>IFERROR(VALUE(W2015),VLOOKUP(W2015,MonthReplace[],2,0))</f>
        <v>0</v>
      </c>
      <c r="AB2015" s="45" t="e">
        <f>IF(COUNTIF(Table9[MM Year],X2015),VLOOKUP(AA2015,MonthSerial[],VLOOKUP(X2015,Table9[],3,0)+2,0),DATE(X2015,AA2015,0)-AC2015)</f>
        <v>#VALUE!</v>
      </c>
      <c r="AC2015" s="45" t="e">
        <f>IF(COUNTIF(Table9[MM Year],X2015),
VLOOKUP(X2015,Table9[],5,0),
DATE(X2015,1,0))</f>
        <v>#VALUE!</v>
      </c>
      <c r="AD2015" s="46" t="e">
        <f>IF(AA2015=0,DATE(YEAR(AC2015+1),7,16),
IF(V2015=0,IF(COUNTIF(Table9[MM Year],X2015),AC2015+AB2015+Z2015+15-DAY(AC2015+AB2015+Z2015+15)+16,AC2015+AB2015+Z2015-DAY(AC2015+AB2015+Z2015)+16),
IF(COUNTIF(Table9[MM Year],X2015),
IF(AC2015+AB2015+Z2015&lt;VLOOKUP(X2015,Table9[],7,0),AC2015
+AB2015+Z2015+VLOOKUP(X2015,Table9[],4,0),AC2015+AB2015+Z2015),AC2015
+AB2015+Z2015)))</f>
        <v>#VALUE!</v>
      </c>
      <c r="AE2015" s="42"/>
      <c r="AF2015" s="15" t="str">
        <f>IFERROR(IF(COUNTIF(Table9[MM Year],X2015),
IF(AD2015&lt;VLOOKUP(X2015,Table9[],7,0),AD2015
+VLOOKUP(X2015,Table9[],4,0),AD2015),AD2015
),"")</f>
        <v/>
      </c>
      <c r="AG2015" s="5"/>
      <c r="AH2015" s="5"/>
      <c r="AI2015" s="5"/>
      <c r="AJ2015" s="6"/>
      <c r="AK2015" s="6"/>
      <c r="AL2015" s="12" t="str">
        <f t="shared" si="317"/>
        <v/>
      </c>
      <c r="AM2015" s="5"/>
      <c r="AN2015" s="27" t="str">
        <f t="shared" si="318"/>
        <v/>
      </c>
      <c r="AO2015" s="5"/>
      <c r="AP2015" s="5"/>
      <c r="AQ2015" s="6"/>
      <c r="AR2015" s="12" t="str">
        <f t="shared" si="319"/>
        <v/>
      </c>
      <c r="AS2015" s="6"/>
      <c r="AT2015" s="5"/>
      <c r="AU2015" s="53"/>
      <c r="AV2015" s="53"/>
      <c r="AW2015" s="54"/>
      <c r="AX2015" s="15" t="str">
        <f t="shared" si="320"/>
        <v/>
      </c>
      <c r="AY2015" s="5"/>
      <c r="AZ2015" s="27" t="str">
        <f>IFERROR(VLOOKUP(AY2015,vlookup!A$2:I$331,2,FALSE),"")</f>
        <v/>
      </c>
      <c r="BA2015" s="27" t="str">
        <f>IFERROR(VLOOKUP(AY2015,vlookup!A$2:I$331,3,FALSE),"")</f>
        <v/>
      </c>
      <c r="BB2015" s="5"/>
      <c r="BC2015" s="27" t="str">
        <f>IFERROR(VLOOKUP(BB2015,vlookup!D$2:E$331,2,FALSE),"")</f>
        <v/>
      </c>
      <c r="BD2015" s="5"/>
      <c r="BE2015" s="27" t="str">
        <f t="shared" si="321"/>
        <v/>
      </c>
      <c r="BF2015" s="27" t="str">
        <f>IFERROR(VLOOKUP(BE2015,vlookup!G$2:I$331,2,FALSE),"")</f>
        <v/>
      </c>
      <c r="BG2015" s="27" t="str">
        <f>IFERROR(VLOOKUP(BE2015,vlookup!G$2:I$331,3,FALSE),"")</f>
        <v/>
      </c>
      <c r="BH2015" s="5"/>
      <c r="BI2015" s="6"/>
      <c r="BJ2015" s="6"/>
      <c r="BK2015" s="6"/>
      <c r="BL2015" s="6"/>
    </row>
    <row r="2016" spans="1:64">
      <c r="A2016" s="4"/>
      <c r="B2016" s="5"/>
      <c r="C2016" s="27" t="str">
        <f>IFERROR(VLOOKUP(B2016,vlookup!A$2:I$331,2,FALSE),"")</f>
        <v/>
      </c>
      <c r="D2016" s="27" t="str">
        <f>IFERROR(VLOOKUP(B2016,vlookup!A$2:I$331,3,FALSE),"")</f>
        <v/>
      </c>
      <c r="E2016" s="5"/>
      <c r="F2016" s="27" t="str">
        <f>IFERROR(VLOOKUP(E2016,vlookup!D$2:E$331,2,FALSE),"")</f>
        <v/>
      </c>
      <c r="G2016" s="5"/>
      <c r="H2016" s="27" t="str">
        <f t="shared" si="312"/>
        <v/>
      </c>
      <c r="I2016" s="27" t="str">
        <f>IFERROR(VLOOKUP(H2016,vlookup!G$2:I$331,2,FALSE),"")</f>
        <v/>
      </c>
      <c r="J2016" s="27" t="str">
        <f>IFERROR(VLOOKUP(H2016,vlookup!G$2:I$331,3,FALSE),"")</f>
        <v/>
      </c>
      <c r="K2016" s="5"/>
      <c r="L2016" s="6"/>
      <c r="M2016" s="6"/>
      <c r="N2016" s="6"/>
      <c r="O2016" s="6"/>
      <c r="P2016" s="6"/>
      <c r="Q2016" s="14" t="str">
        <f t="shared" si="313"/>
        <v/>
      </c>
      <c r="R2016" s="5"/>
      <c r="S2016" s="6"/>
      <c r="T2016" s="6"/>
      <c r="U2016" s="5"/>
      <c r="V2016" s="45">
        <f t="shared" si="314"/>
        <v>0</v>
      </c>
      <c r="W2016" s="45">
        <f t="shared" si="315"/>
        <v>0</v>
      </c>
      <c r="X2016" s="45" t="e">
        <f t="shared" si="316"/>
        <v>#VALUE!</v>
      </c>
      <c r="Y2016" s="45">
        <f>IFERROR(VALUE(V2016),VLOOKUP(V2016,DayReplace[],2,0))</f>
        <v>0</v>
      </c>
      <c r="Z2016" s="45">
        <f>IF(V2016=0,1,
IF(OR(AND(COUNTIF(Table12[Normal and Leap Years],X2016),AA2016=3,Y2016=30),
AND(COUNTIF(Table9[MM Year],X2016),COUNTIF(Table13[Always 29-Day Months],AA2016),Y2016=30)),Y2016
-1,Y2016))</f>
        <v>1</v>
      </c>
      <c r="AA2016" s="45">
        <f>IFERROR(VALUE(W2016),VLOOKUP(W2016,MonthReplace[],2,0))</f>
        <v>0</v>
      </c>
      <c r="AB2016" s="45" t="e">
        <f>IF(COUNTIF(Table9[MM Year],X2016),VLOOKUP(AA2016,MonthSerial[],VLOOKUP(X2016,Table9[],3,0)+2,0),DATE(X2016,AA2016,0)-AC2016)</f>
        <v>#VALUE!</v>
      </c>
      <c r="AC2016" s="45" t="e">
        <f>IF(COUNTIF(Table9[MM Year],X2016),
VLOOKUP(X2016,Table9[],5,0),
DATE(X2016,1,0))</f>
        <v>#VALUE!</v>
      </c>
      <c r="AD2016" s="46" t="e">
        <f>IF(AA2016=0,DATE(YEAR(AC2016+1),7,16),
IF(V2016=0,IF(COUNTIF(Table9[MM Year],X2016),AC2016+AB2016+Z2016+15-DAY(AC2016+AB2016+Z2016+15)+16,AC2016+AB2016+Z2016-DAY(AC2016+AB2016+Z2016)+16),
IF(COUNTIF(Table9[MM Year],X2016),
IF(AC2016+AB2016+Z2016&lt;VLOOKUP(X2016,Table9[],7,0),AC2016
+AB2016+Z2016+VLOOKUP(X2016,Table9[],4,0),AC2016+AB2016+Z2016),AC2016
+AB2016+Z2016)))</f>
        <v>#VALUE!</v>
      </c>
      <c r="AE2016" s="42"/>
      <c r="AF2016" s="15" t="str">
        <f>IFERROR(IF(COUNTIF(Table9[MM Year],X2016),
IF(AD2016&lt;VLOOKUP(X2016,Table9[],7,0),AD2016
+VLOOKUP(X2016,Table9[],4,0),AD2016),AD2016
),"")</f>
        <v/>
      </c>
      <c r="AG2016" s="5"/>
      <c r="AH2016" s="5"/>
      <c r="AI2016" s="5"/>
      <c r="AJ2016" s="6"/>
      <c r="AK2016" s="6"/>
      <c r="AL2016" s="12" t="str">
        <f t="shared" si="317"/>
        <v/>
      </c>
      <c r="AM2016" s="5"/>
      <c r="AN2016" s="27" t="str">
        <f t="shared" si="318"/>
        <v/>
      </c>
      <c r="AO2016" s="5"/>
      <c r="AP2016" s="5"/>
      <c r="AQ2016" s="6"/>
      <c r="AR2016" s="12" t="str">
        <f t="shared" si="319"/>
        <v/>
      </c>
      <c r="AS2016" s="6"/>
      <c r="AT2016" s="5"/>
      <c r="AU2016" s="53"/>
      <c r="AV2016" s="53"/>
      <c r="AW2016" s="54"/>
      <c r="AX2016" s="15" t="str">
        <f t="shared" si="320"/>
        <v/>
      </c>
      <c r="AY2016" s="5"/>
      <c r="AZ2016" s="27" t="str">
        <f>IFERROR(VLOOKUP(AY2016,vlookup!A$2:I$331,2,FALSE),"")</f>
        <v/>
      </c>
      <c r="BA2016" s="27" t="str">
        <f>IFERROR(VLOOKUP(AY2016,vlookup!A$2:I$331,3,FALSE),"")</f>
        <v/>
      </c>
      <c r="BB2016" s="5"/>
      <c r="BC2016" s="27" t="str">
        <f>IFERROR(VLOOKUP(BB2016,vlookup!D$2:E$331,2,FALSE),"")</f>
        <v/>
      </c>
      <c r="BD2016" s="5"/>
      <c r="BE2016" s="27" t="str">
        <f t="shared" si="321"/>
        <v/>
      </c>
      <c r="BF2016" s="27" t="str">
        <f>IFERROR(VLOOKUP(BE2016,vlookup!G$2:I$331,2,FALSE),"")</f>
        <v/>
      </c>
      <c r="BG2016" s="27" t="str">
        <f>IFERROR(VLOOKUP(BE2016,vlookup!G$2:I$331,3,FALSE),"")</f>
        <v/>
      </c>
      <c r="BH2016" s="5"/>
      <c r="BI2016" s="6"/>
      <c r="BJ2016" s="6"/>
      <c r="BK2016" s="6"/>
      <c r="BL2016" s="6"/>
    </row>
    <row r="2017" spans="1:64">
      <c r="A2017" s="4"/>
      <c r="B2017" s="5"/>
      <c r="C2017" s="27" t="str">
        <f>IFERROR(VLOOKUP(B2017,vlookup!A$2:I$331,2,FALSE),"")</f>
        <v/>
      </c>
      <c r="D2017" s="27" t="str">
        <f>IFERROR(VLOOKUP(B2017,vlookup!A$2:I$331,3,FALSE),"")</f>
        <v/>
      </c>
      <c r="E2017" s="5"/>
      <c r="F2017" s="27" t="str">
        <f>IFERROR(VLOOKUP(E2017,vlookup!D$2:E$331,2,FALSE),"")</f>
        <v/>
      </c>
      <c r="G2017" s="5"/>
      <c r="H2017" s="27" t="str">
        <f t="shared" si="312"/>
        <v/>
      </c>
      <c r="I2017" s="27" t="str">
        <f>IFERROR(VLOOKUP(H2017,vlookup!G$2:I$331,2,FALSE),"")</f>
        <v/>
      </c>
      <c r="J2017" s="27" t="str">
        <f>IFERROR(VLOOKUP(H2017,vlookup!G$2:I$331,3,FALSE),"")</f>
        <v/>
      </c>
      <c r="K2017" s="5"/>
      <c r="L2017" s="6"/>
      <c r="M2017" s="6"/>
      <c r="N2017" s="6"/>
      <c r="O2017" s="6"/>
      <c r="P2017" s="6"/>
      <c r="Q2017" s="14" t="str">
        <f t="shared" si="313"/>
        <v/>
      </c>
      <c r="R2017" s="5"/>
      <c r="S2017" s="6"/>
      <c r="T2017" s="6"/>
      <c r="U2017" s="5"/>
      <c r="V2017" s="45">
        <f t="shared" si="314"/>
        <v>0</v>
      </c>
      <c r="W2017" s="45">
        <f t="shared" si="315"/>
        <v>0</v>
      </c>
      <c r="X2017" s="45" t="e">
        <f t="shared" si="316"/>
        <v>#VALUE!</v>
      </c>
      <c r="Y2017" s="45">
        <f>IFERROR(VALUE(V2017),VLOOKUP(V2017,DayReplace[],2,0))</f>
        <v>0</v>
      </c>
      <c r="Z2017" s="45">
        <f>IF(V2017=0,1,
IF(OR(AND(COUNTIF(Table12[Normal and Leap Years],X2017),AA2017=3,Y2017=30),
AND(COUNTIF(Table9[MM Year],X2017),COUNTIF(Table13[Always 29-Day Months],AA2017),Y2017=30)),Y2017
-1,Y2017))</f>
        <v>1</v>
      </c>
      <c r="AA2017" s="45">
        <f>IFERROR(VALUE(W2017),VLOOKUP(W2017,MonthReplace[],2,0))</f>
        <v>0</v>
      </c>
      <c r="AB2017" s="45" t="e">
        <f>IF(COUNTIF(Table9[MM Year],X2017),VLOOKUP(AA2017,MonthSerial[],VLOOKUP(X2017,Table9[],3,0)+2,0),DATE(X2017,AA2017,0)-AC2017)</f>
        <v>#VALUE!</v>
      </c>
      <c r="AC2017" s="45" t="e">
        <f>IF(COUNTIF(Table9[MM Year],X2017),
VLOOKUP(X2017,Table9[],5,0),
DATE(X2017,1,0))</f>
        <v>#VALUE!</v>
      </c>
      <c r="AD2017" s="46" t="e">
        <f>IF(AA2017=0,DATE(YEAR(AC2017+1),7,16),
IF(V2017=0,IF(COUNTIF(Table9[MM Year],X2017),AC2017+AB2017+Z2017+15-DAY(AC2017+AB2017+Z2017+15)+16,AC2017+AB2017+Z2017-DAY(AC2017+AB2017+Z2017)+16),
IF(COUNTIF(Table9[MM Year],X2017),
IF(AC2017+AB2017+Z2017&lt;VLOOKUP(X2017,Table9[],7,0),AC2017
+AB2017+Z2017+VLOOKUP(X2017,Table9[],4,0),AC2017+AB2017+Z2017),AC2017
+AB2017+Z2017)))</f>
        <v>#VALUE!</v>
      </c>
      <c r="AE2017" s="42"/>
      <c r="AF2017" s="15" t="str">
        <f>IFERROR(IF(COUNTIF(Table9[MM Year],X2017),
IF(AD2017&lt;VLOOKUP(X2017,Table9[],7,0),AD2017
+VLOOKUP(X2017,Table9[],4,0),AD2017),AD2017
),"")</f>
        <v/>
      </c>
      <c r="AG2017" s="5"/>
      <c r="AH2017" s="5"/>
      <c r="AI2017" s="5"/>
      <c r="AJ2017" s="6"/>
      <c r="AK2017" s="6"/>
      <c r="AL2017" s="12" t="str">
        <f t="shared" si="317"/>
        <v/>
      </c>
      <c r="AM2017" s="5"/>
      <c r="AN2017" s="27" t="str">
        <f t="shared" si="318"/>
        <v/>
      </c>
      <c r="AO2017" s="5"/>
      <c r="AP2017" s="5"/>
      <c r="AQ2017" s="6"/>
      <c r="AR2017" s="12" t="str">
        <f t="shared" si="319"/>
        <v/>
      </c>
      <c r="AS2017" s="6"/>
      <c r="AT2017" s="5"/>
      <c r="AU2017" s="53"/>
      <c r="AV2017" s="53"/>
      <c r="AW2017" s="54"/>
      <c r="AX2017" s="15" t="str">
        <f t="shared" si="320"/>
        <v/>
      </c>
      <c r="AY2017" s="5"/>
      <c r="AZ2017" s="27" t="str">
        <f>IFERROR(VLOOKUP(AY2017,vlookup!A$2:I$331,2,FALSE),"")</f>
        <v/>
      </c>
      <c r="BA2017" s="27" t="str">
        <f>IFERROR(VLOOKUP(AY2017,vlookup!A$2:I$331,3,FALSE),"")</f>
        <v/>
      </c>
      <c r="BB2017" s="5"/>
      <c r="BC2017" s="27" t="str">
        <f>IFERROR(VLOOKUP(BB2017,vlookup!D$2:E$331,2,FALSE),"")</f>
        <v/>
      </c>
      <c r="BD2017" s="5"/>
      <c r="BE2017" s="27" t="str">
        <f t="shared" si="321"/>
        <v/>
      </c>
      <c r="BF2017" s="27" t="str">
        <f>IFERROR(VLOOKUP(BE2017,vlookup!G$2:I$331,2,FALSE),"")</f>
        <v/>
      </c>
      <c r="BG2017" s="27" t="str">
        <f>IFERROR(VLOOKUP(BE2017,vlookup!G$2:I$331,3,FALSE),"")</f>
        <v/>
      </c>
      <c r="BH2017" s="5"/>
      <c r="BI2017" s="6"/>
      <c r="BJ2017" s="6"/>
      <c r="BK2017" s="6"/>
      <c r="BL2017" s="6"/>
    </row>
    <row r="2018" spans="1:64">
      <c r="A2018" s="4"/>
      <c r="B2018" s="5"/>
      <c r="C2018" s="27" t="str">
        <f>IFERROR(VLOOKUP(B2018,vlookup!A$2:I$331,2,FALSE),"")</f>
        <v/>
      </c>
      <c r="D2018" s="27" t="str">
        <f>IFERROR(VLOOKUP(B2018,vlookup!A$2:I$331,3,FALSE),"")</f>
        <v/>
      </c>
      <c r="E2018" s="5"/>
      <c r="F2018" s="27" t="str">
        <f>IFERROR(VLOOKUP(E2018,vlookup!D$2:E$331,2,FALSE),"")</f>
        <v/>
      </c>
      <c r="G2018" s="5"/>
      <c r="H2018" s="27" t="str">
        <f t="shared" si="312"/>
        <v/>
      </c>
      <c r="I2018" s="27" t="str">
        <f>IFERROR(VLOOKUP(H2018,vlookup!G$2:I$331,2,FALSE),"")</f>
        <v/>
      </c>
      <c r="J2018" s="27" t="str">
        <f>IFERROR(VLOOKUP(H2018,vlookup!G$2:I$331,3,FALSE),"")</f>
        <v/>
      </c>
      <c r="K2018" s="5"/>
      <c r="L2018" s="6"/>
      <c r="M2018" s="6"/>
      <c r="N2018" s="6"/>
      <c r="O2018" s="6"/>
      <c r="P2018" s="6"/>
      <c r="Q2018" s="14" t="str">
        <f t="shared" si="313"/>
        <v/>
      </c>
      <c r="R2018" s="5"/>
      <c r="S2018" s="6"/>
      <c r="T2018" s="6"/>
      <c r="U2018" s="5"/>
      <c r="V2018" s="45">
        <f t="shared" si="314"/>
        <v>0</v>
      </c>
      <c r="W2018" s="45">
        <f t="shared" si="315"/>
        <v>0</v>
      </c>
      <c r="X2018" s="45" t="e">
        <f t="shared" si="316"/>
        <v>#VALUE!</v>
      </c>
      <c r="Y2018" s="45">
        <f>IFERROR(VALUE(V2018),VLOOKUP(V2018,DayReplace[],2,0))</f>
        <v>0</v>
      </c>
      <c r="Z2018" s="45">
        <f>IF(V2018=0,1,
IF(OR(AND(COUNTIF(Table12[Normal and Leap Years],X2018),AA2018=3,Y2018=30),
AND(COUNTIF(Table9[MM Year],X2018),COUNTIF(Table13[Always 29-Day Months],AA2018),Y2018=30)),Y2018
-1,Y2018))</f>
        <v>1</v>
      </c>
      <c r="AA2018" s="45">
        <f>IFERROR(VALUE(W2018),VLOOKUP(W2018,MonthReplace[],2,0))</f>
        <v>0</v>
      </c>
      <c r="AB2018" s="45" t="e">
        <f>IF(COUNTIF(Table9[MM Year],X2018),VLOOKUP(AA2018,MonthSerial[],VLOOKUP(X2018,Table9[],3,0)+2,0),DATE(X2018,AA2018,0)-AC2018)</f>
        <v>#VALUE!</v>
      </c>
      <c r="AC2018" s="45" t="e">
        <f>IF(COUNTIF(Table9[MM Year],X2018),
VLOOKUP(X2018,Table9[],5,0),
DATE(X2018,1,0))</f>
        <v>#VALUE!</v>
      </c>
      <c r="AD2018" s="46" t="e">
        <f>IF(AA2018=0,DATE(YEAR(AC2018+1),7,16),
IF(V2018=0,IF(COUNTIF(Table9[MM Year],X2018),AC2018+AB2018+Z2018+15-DAY(AC2018+AB2018+Z2018+15)+16,AC2018+AB2018+Z2018-DAY(AC2018+AB2018+Z2018)+16),
IF(COUNTIF(Table9[MM Year],X2018),
IF(AC2018+AB2018+Z2018&lt;VLOOKUP(X2018,Table9[],7,0),AC2018
+AB2018+Z2018+VLOOKUP(X2018,Table9[],4,0),AC2018+AB2018+Z2018),AC2018
+AB2018+Z2018)))</f>
        <v>#VALUE!</v>
      </c>
      <c r="AE2018" s="42"/>
      <c r="AF2018" s="15" t="str">
        <f>IFERROR(IF(COUNTIF(Table9[MM Year],X2018),
IF(AD2018&lt;VLOOKUP(X2018,Table9[],7,0),AD2018
+VLOOKUP(X2018,Table9[],4,0),AD2018),AD2018
),"")</f>
        <v/>
      </c>
      <c r="AG2018" s="5"/>
      <c r="AH2018" s="5"/>
      <c r="AI2018" s="5"/>
      <c r="AJ2018" s="6"/>
      <c r="AK2018" s="6"/>
      <c r="AL2018" s="12" t="str">
        <f t="shared" si="317"/>
        <v/>
      </c>
      <c r="AM2018" s="5"/>
      <c r="AN2018" s="27" t="str">
        <f t="shared" si="318"/>
        <v/>
      </c>
      <c r="AO2018" s="5"/>
      <c r="AP2018" s="5"/>
      <c r="AQ2018" s="6"/>
      <c r="AR2018" s="12" t="str">
        <f t="shared" si="319"/>
        <v/>
      </c>
      <c r="AS2018" s="6"/>
      <c r="AT2018" s="5"/>
      <c r="AU2018" s="53"/>
      <c r="AV2018" s="53"/>
      <c r="AW2018" s="54"/>
      <c r="AX2018" s="15" t="str">
        <f t="shared" si="320"/>
        <v/>
      </c>
      <c r="AY2018" s="5"/>
      <c r="AZ2018" s="27" t="str">
        <f>IFERROR(VLOOKUP(AY2018,vlookup!A$2:I$331,2,FALSE),"")</f>
        <v/>
      </c>
      <c r="BA2018" s="27" t="str">
        <f>IFERROR(VLOOKUP(AY2018,vlookup!A$2:I$331,3,FALSE),"")</f>
        <v/>
      </c>
      <c r="BB2018" s="5"/>
      <c r="BC2018" s="27" t="str">
        <f>IFERROR(VLOOKUP(BB2018,vlookup!D$2:E$331,2,FALSE),"")</f>
        <v/>
      </c>
      <c r="BD2018" s="5"/>
      <c r="BE2018" s="27" t="str">
        <f t="shared" si="321"/>
        <v/>
      </c>
      <c r="BF2018" s="27" t="str">
        <f>IFERROR(VLOOKUP(BE2018,vlookup!G$2:I$331,2,FALSE),"")</f>
        <v/>
      </c>
      <c r="BG2018" s="27" t="str">
        <f>IFERROR(VLOOKUP(BE2018,vlookup!G$2:I$331,3,FALSE),"")</f>
        <v/>
      </c>
      <c r="BH2018" s="5"/>
      <c r="BI2018" s="6"/>
      <c r="BJ2018" s="6"/>
      <c r="BK2018" s="6"/>
      <c r="BL2018" s="6"/>
    </row>
    <row r="2019" spans="1:64">
      <c r="A2019" s="4"/>
      <c r="B2019" s="5"/>
      <c r="C2019" s="27" t="str">
        <f>IFERROR(VLOOKUP(B2019,vlookup!A$2:I$331,2,FALSE),"")</f>
        <v/>
      </c>
      <c r="D2019" s="27" t="str">
        <f>IFERROR(VLOOKUP(B2019,vlookup!A$2:I$331,3,FALSE),"")</f>
        <v/>
      </c>
      <c r="E2019" s="5"/>
      <c r="F2019" s="27" t="str">
        <f>IFERROR(VLOOKUP(E2019,vlookup!D$2:E$331,2,FALSE),"")</f>
        <v/>
      </c>
      <c r="G2019" s="5"/>
      <c r="H2019" s="27" t="str">
        <f t="shared" si="312"/>
        <v/>
      </c>
      <c r="I2019" s="27" t="str">
        <f>IFERROR(VLOOKUP(H2019,vlookup!G$2:I$331,2,FALSE),"")</f>
        <v/>
      </c>
      <c r="J2019" s="27" t="str">
        <f>IFERROR(VLOOKUP(H2019,vlookup!G$2:I$331,3,FALSE),"")</f>
        <v/>
      </c>
      <c r="K2019" s="5"/>
      <c r="L2019" s="6"/>
      <c r="M2019" s="6"/>
      <c r="N2019" s="6"/>
      <c r="O2019" s="6"/>
      <c r="P2019" s="6"/>
      <c r="Q2019" s="14" t="str">
        <f t="shared" si="313"/>
        <v/>
      </c>
      <c r="R2019" s="5"/>
      <c r="S2019" s="6"/>
      <c r="T2019" s="6"/>
      <c r="U2019" s="5"/>
      <c r="V2019" s="45">
        <f t="shared" si="314"/>
        <v>0</v>
      </c>
      <c r="W2019" s="45">
        <f t="shared" si="315"/>
        <v>0</v>
      </c>
      <c r="X2019" s="45" t="e">
        <f t="shared" si="316"/>
        <v>#VALUE!</v>
      </c>
      <c r="Y2019" s="45">
        <f>IFERROR(VALUE(V2019),VLOOKUP(V2019,DayReplace[],2,0))</f>
        <v>0</v>
      </c>
      <c r="Z2019" s="45">
        <f>IF(V2019=0,1,
IF(OR(AND(COUNTIF(Table12[Normal and Leap Years],X2019),AA2019=3,Y2019=30),
AND(COUNTIF(Table9[MM Year],X2019),COUNTIF(Table13[Always 29-Day Months],AA2019),Y2019=30)),Y2019
-1,Y2019))</f>
        <v>1</v>
      </c>
      <c r="AA2019" s="45">
        <f>IFERROR(VALUE(W2019),VLOOKUP(W2019,MonthReplace[],2,0))</f>
        <v>0</v>
      </c>
      <c r="AB2019" s="45" t="e">
        <f>IF(COUNTIF(Table9[MM Year],X2019),VLOOKUP(AA2019,MonthSerial[],VLOOKUP(X2019,Table9[],3,0)+2,0),DATE(X2019,AA2019,0)-AC2019)</f>
        <v>#VALUE!</v>
      </c>
      <c r="AC2019" s="45" t="e">
        <f>IF(COUNTIF(Table9[MM Year],X2019),
VLOOKUP(X2019,Table9[],5,0),
DATE(X2019,1,0))</f>
        <v>#VALUE!</v>
      </c>
      <c r="AD2019" s="46" t="e">
        <f>IF(AA2019=0,DATE(YEAR(AC2019+1),7,16),
IF(V2019=0,IF(COUNTIF(Table9[MM Year],X2019),AC2019+AB2019+Z2019+15-DAY(AC2019+AB2019+Z2019+15)+16,AC2019+AB2019+Z2019-DAY(AC2019+AB2019+Z2019)+16),
IF(COUNTIF(Table9[MM Year],X2019),
IF(AC2019+AB2019+Z2019&lt;VLOOKUP(X2019,Table9[],7,0),AC2019
+AB2019+Z2019+VLOOKUP(X2019,Table9[],4,0),AC2019+AB2019+Z2019),AC2019
+AB2019+Z2019)))</f>
        <v>#VALUE!</v>
      </c>
      <c r="AE2019" s="42"/>
      <c r="AF2019" s="15" t="str">
        <f>IFERROR(IF(COUNTIF(Table9[MM Year],X2019),
IF(AD2019&lt;VLOOKUP(X2019,Table9[],7,0),AD2019
+VLOOKUP(X2019,Table9[],4,0),AD2019),AD2019
),"")</f>
        <v/>
      </c>
      <c r="AG2019" s="5"/>
      <c r="AH2019" s="5"/>
      <c r="AI2019" s="5"/>
      <c r="AJ2019" s="6"/>
      <c r="AK2019" s="6"/>
      <c r="AL2019" s="12" t="str">
        <f t="shared" si="317"/>
        <v/>
      </c>
      <c r="AM2019" s="5"/>
      <c r="AN2019" s="27" t="str">
        <f t="shared" si="318"/>
        <v/>
      </c>
      <c r="AO2019" s="5"/>
      <c r="AP2019" s="5"/>
      <c r="AQ2019" s="6"/>
      <c r="AR2019" s="12" t="str">
        <f t="shared" si="319"/>
        <v/>
      </c>
      <c r="AS2019" s="6"/>
      <c r="AT2019" s="5"/>
      <c r="AU2019" s="53"/>
      <c r="AV2019" s="53"/>
      <c r="AW2019" s="54"/>
      <c r="AX2019" s="15" t="str">
        <f t="shared" si="320"/>
        <v/>
      </c>
      <c r="AY2019" s="5"/>
      <c r="AZ2019" s="27" t="str">
        <f>IFERROR(VLOOKUP(AY2019,vlookup!A$2:I$331,2,FALSE),"")</f>
        <v/>
      </c>
      <c r="BA2019" s="27" t="str">
        <f>IFERROR(VLOOKUP(AY2019,vlookup!A$2:I$331,3,FALSE),"")</f>
        <v/>
      </c>
      <c r="BB2019" s="5"/>
      <c r="BC2019" s="27" t="str">
        <f>IFERROR(VLOOKUP(BB2019,vlookup!D$2:E$331,2,FALSE),"")</f>
        <v/>
      </c>
      <c r="BD2019" s="5"/>
      <c r="BE2019" s="27" t="str">
        <f t="shared" si="321"/>
        <v/>
      </c>
      <c r="BF2019" s="27" t="str">
        <f>IFERROR(VLOOKUP(BE2019,vlookup!G$2:I$331,2,FALSE),"")</f>
        <v/>
      </c>
      <c r="BG2019" s="27" t="str">
        <f>IFERROR(VLOOKUP(BE2019,vlookup!G$2:I$331,3,FALSE),"")</f>
        <v/>
      </c>
      <c r="BH2019" s="5"/>
      <c r="BI2019" s="6"/>
      <c r="BJ2019" s="6"/>
      <c r="BK2019" s="6"/>
      <c r="BL2019" s="6"/>
    </row>
    <row r="2020" spans="1:64">
      <c r="A2020" s="4"/>
      <c r="B2020" s="5"/>
      <c r="C2020" s="27" t="str">
        <f>IFERROR(VLOOKUP(B2020,vlookup!A$2:I$331,2,FALSE),"")</f>
        <v/>
      </c>
      <c r="D2020" s="27" t="str">
        <f>IFERROR(VLOOKUP(B2020,vlookup!A$2:I$331,3,FALSE),"")</f>
        <v/>
      </c>
      <c r="E2020" s="5"/>
      <c r="F2020" s="27" t="str">
        <f>IFERROR(VLOOKUP(E2020,vlookup!D$2:E$331,2,FALSE),"")</f>
        <v/>
      </c>
      <c r="G2020" s="5"/>
      <c r="H2020" s="27" t="str">
        <f t="shared" si="312"/>
        <v/>
      </c>
      <c r="I2020" s="27" t="str">
        <f>IFERROR(VLOOKUP(H2020,vlookup!G$2:I$331,2,FALSE),"")</f>
        <v/>
      </c>
      <c r="J2020" s="27" t="str">
        <f>IFERROR(VLOOKUP(H2020,vlookup!G$2:I$331,3,FALSE),"")</f>
        <v/>
      </c>
      <c r="K2020" s="5"/>
      <c r="L2020" s="6"/>
      <c r="M2020" s="6"/>
      <c r="N2020" s="6"/>
      <c r="O2020" s="6"/>
      <c r="P2020" s="6"/>
      <c r="Q2020" s="14" t="str">
        <f t="shared" si="313"/>
        <v/>
      </c>
      <c r="R2020" s="5"/>
      <c r="S2020" s="6"/>
      <c r="T2020" s="6"/>
      <c r="U2020" s="5"/>
      <c r="V2020" s="45">
        <f t="shared" si="314"/>
        <v>0</v>
      </c>
      <c r="W2020" s="45">
        <f t="shared" si="315"/>
        <v>0</v>
      </c>
      <c r="X2020" s="45" t="e">
        <f t="shared" si="316"/>
        <v>#VALUE!</v>
      </c>
      <c r="Y2020" s="45">
        <f>IFERROR(VALUE(V2020),VLOOKUP(V2020,DayReplace[],2,0))</f>
        <v>0</v>
      </c>
      <c r="Z2020" s="45">
        <f>IF(V2020=0,1,
IF(OR(AND(COUNTIF(Table12[Normal and Leap Years],X2020),AA2020=3,Y2020=30),
AND(COUNTIF(Table9[MM Year],X2020),COUNTIF(Table13[Always 29-Day Months],AA2020),Y2020=30)),Y2020
-1,Y2020))</f>
        <v>1</v>
      </c>
      <c r="AA2020" s="45">
        <f>IFERROR(VALUE(W2020),VLOOKUP(W2020,MonthReplace[],2,0))</f>
        <v>0</v>
      </c>
      <c r="AB2020" s="45" t="e">
        <f>IF(COUNTIF(Table9[MM Year],X2020),VLOOKUP(AA2020,MonthSerial[],VLOOKUP(X2020,Table9[],3,0)+2,0),DATE(X2020,AA2020,0)-AC2020)</f>
        <v>#VALUE!</v>
      </c>
      <c r="AC2020" s="45" t="e">
        <f>IF(COUNTIF(Table9[MM Year],X2020),
VLOOKUP(X2020,Table9[],5,0),
DATE(X2020,1,0))</f>
        <v>#VALUE!</v>
      </c>
      <c r="AD2020" s="46" t="e">
        <f>IF(AA2020=0,DATE(YEAR(AC2020+1),7,16),
IF(V2020=0,IF(COUNTIF(Table9[MM Year],X2020),AC2020+AB2020+Z2020+15-DAY(AC2020+AB2020+Z2020+15)+16,AC2020+AB2020+Z2020-DAY(AC2020+AB2020+Z2020)+16),
IF(COUNTIF(Table9[MM Year],X2020),
IF(AC2020+AB2020+Z2020&lt;VLOOKUP(X2020,Table9[],7,0),AC2020
+AB2020+Z2020+VLOOKUP(X2020,Table9[],4,0),AC2020+AB2020+Z2020),AC2020
+AB2020+Z2020)))</f>
        <v>#VALUE!</v>
      </c>
      <c r="AE2020" s="42"/>
      <c r="AF2020" s="15" t="str">
        <f>IFERROR(IF(COUNTIF(Table9[MM Year],X2020),
IF(AD2020&lt;VLOOKUP(X2020,Table9[],7,0),AD2020
+VLOOKUP(X2020,Table9[],4,0),AD2020),AD2020
),"")</f>
        <v/>
      </c>
      <c r="AG2020" s="5"/>
      <c r="AH2020" s="5"/>
      <c r="AI2020" s="5"/>
      <c r="AJ2020" s="6"/>
      <c r="AK2020" s="6"/>
      <c r="AL2020" s="12" t="str">
        <f t="shared" si="317"/>
        <v/>
      </c>
      <c r="AM2020" s="5"/>
      <c r="AN2020" s="27" t="str">
        <f t="shared" si="318"/>
        <v/>
      </c>
      <c r="AO2020" s="5"/>
      <c r="AP2020" s="5"/>
      <c r="AQ2020" s="6"/>
      <c r="AR2020" s="12" t="str">
        <f t="shared" si="319"/>
        <v/>
      </c>
      <c r="AS2020" s="6"/>
      <c r="AT2020" s="5"/>
      <c r="AU2020" s="53"/>
      <c r="AV2020" s="53"/>
      <c r="AW2020" s="54"/>
      <c r="AX2020" s="15" t="str">
        <f t="shared" si="320"/>
        <v/>
      </c>
      <c r="AY2020" s="5"/>
      <c r="AZ2020" s="27" t="str">
        <f>IFERROR(VLOOKUP(AY2020,vlookup!A$2:I$331,2,FALSE),"")</f>
        <v/>
      </c>
      <c r="BA2020" s="27" t="str">
        <f>IFERROR(VLOOKUP(AY2020,vlookup!A$2:I$331,3,FALSE),"")</f>
        <v/>
      </c>
      <c r="BB2020" s="5"/>
      <c r="BC2020" s="27" t="str">
        <f>IFERROR(VLOOKUP(BB2020,vlookup!D$2:E$331,2,FALSE),"")</f>
        <v/>
      </c>
      <c r="BD2020" s="5"/>
      <c r="BE2020" s="27" t="str">
        <f t="shared" si="321"/>
        <v/>
      </c>
      <c r="BF2020" s="27" t="str">
        <f>IFERROR(VLOOKUP(BE2020,vlookup!G$2:I$331,2,FALSE),"")</f>
        <v/>
      </c>
      <c r="BG2020" s="27" t="str">
        <f>IFERROR(VLOOKUP(BE2020,vlookup!G$2:I$331,3,FALSE),"")</f>
        <v/>
      </c>
      <c r="BH2020" s="5"/>
      <c r="BI2020" s="6"/>
      <c r="BJ2020" s="6"/>
      <c r="BK2020" s="6"/>
      <c r="BL2020" s="6"/>
    </row>
    <row r="2021" spans="1:64">
      <c r="A2021" s="4"/>
      <c r="B2021" s="5"/>
      <c r="C2021" s="27" t="str">
        <f>IFERROR(VLOOKUP(B2021,vlookup!A$2:I$331,2,FALSE),"")</f>
        <v/>
      </c>
      <c r="D2021" s="27" t="str">
        <f>IFERROR(VLOOKUP(B2021,vlookup!A$2:I$331,3,FALSE),"")</f>
        <v/>
      </c>
      <c r="E2021" s="5"/>
      <c r="F2021" s="27" t="str">
        <f>IFERROR(VLOOKUP(E2021,vlookup!D$2:E$331,2,FALSE),"")</f>
        <v/>
      </c>
      <c r="G2021" s="5"/>
      <c r="H2021" s="27" t="str">
        <f t="shared" si="312"/>
        <v/>
      </c>
      <c r="I2021" s="27" t="str">
        <f>IFERROR(VLOOKUP(H2021,vlookup!G$2:I$331,2,FALSE),"")</f>
        <v/>
      </c>
      <c r="J2021" s="27" t="str">
        <f>IFERROR(VLOOKUP(H2021,vlookup!G$2:I$331,3,FALSE),"")</f>
        <v/>
      </c>
      <c r="K2021" s="5"/>
      <c r="L2021" s="6"/>
      <c r="M2021" s="6"/>
      <c r="N2021" s="6"/>
      <c r="O2021" s="6"/>
      <c r="P2021" s="6"/>
      <c r="Q2021" s="14" t="str">
        <f t="shared" si="313"/>
        <v/>
      </c>
      <c r="R2021" s="5"/>
      <c r="S2021" s="6"/>
      <c r="T2021" s="6"/>
      <c r="U2021" s="5"/>
      <c r="V2021" s="45">
        <f t="shared" si="314"/>
        <v>0</v>
      </c>
      <c r="W2021" s="45">
        <f t="shared" si="315"/>
        <v>0</v>
      </c>
      <c r="X2021" s="45" t="e">
        <f t="shared" si="316"/>
        <v>#VALUE!</v>
      </c>
      <c r="Y2021" s="45">
        <f>IFERROR(VALUE(V2021),VLOOKUP(V2021,DayReplace[],2,0))</f>
        <v>0</v>
      </c>
      <c r="Z2021" s="45">
        <f>IF(V2021=0,1,
IF(OR(AND(COUNTIF(Table12[Normal and Leap Years],X2021),AA2021=3,Y2021=30),
AND(COUNTIF(Table9[MM Year],X2021),COUNTIF(Table13[Always 29-Day Months],AA2021),Y2021=30)),Y2021
-1,Y2021))</f>
        <v>1</v>
      </c>
      <c r="AA2021" s="45">
        <f>IFERROR(VALUE(W2021),VLOOKUP(W2021,MonthReplace[],2,0))</f>
        <v>0</v>
      </c>
      <c r="AB2021" s="45" t="e">
        <f>IF(COUNTIF(Table9[MM Year],X2021),VLOOKUP(AA2021,MonthSerial[],VLOOKUP(X2021,Table9[],3,0)+2,0),DATE(X2021,AA2021,0)-AC2021)</f>
        <v>#VALUE!</v>
      </c>
      <c r="AC2021" s="45" t="e">
        <f>IF(COUNTIF(Table9[MM Year],X2021),
VLOOKUP(X2021,Table9[],5,0),
DATE(X2021,1,0))</f>
        <v>#VALUE!</v>
      </c>
      <c r="AD2021" s="46" t="e">
        <f>IF(AA2021=0,DATE(YEAR(AC2021+1),7,16),
IF(V2021=0,IF(COUNTIF(Table9[MM Year],X2021),AC2021+AB2021+Z2021+15-DAY(AC2021+AB2021+Z2021+15)+16,AC2021+AB2021+Z2021-DAY(AC2021+AB2021+Z2021)+16),
IF(COUNTIF(Table9[MM Year],X2021),
IF(AC2021+AB2021+Z2021&lt;VLOOKUP(X2021,Table9[],7,0),AC2021
+AB2021+Z2021+VLOOKUP(X2021,Table9[],4,0),AC2021+AB2021+Z2021),AC2021
+AB2021+Z2021)))</f>
        <v>#VALUE!</v>
      </c>
      <c r="AE2021" s="42"/>
      <c r="AF2021" s="15" t="str">
        <f>IFERROR(IF(COUNTIF(Table9[MM Year],X2021),
IF(AD2021&lt;VLOOKUP(X2021,Table9[],7,0),AD2021
+VLOOKUP(X2021,Table9[],4,0),AD2021),AD2021
),"")</f>
        <v/>
      </c>
      <c r="AG2021" s="5"/>
      <c r="AH2021" s="5"/>
      <c r="AI2021" s="5"/>
      <c r="AJ2021" s="6"/>
      <c r="AK2021" s="6"/>
      <c r="AL2021" s="12" t="str">
        <f t="shared" si="317"/>
        <v/>
      </c>
      <c r="AM2021" s="5"/>
      <c r="AN2021" s="27" t="str">
        <f t="shared" si="318"/>
        <v/>
      </c>
      <c r="AO2021" s="5"/>
      <c r="AP2021" s="5"/>
      <c r="AQ2021" s="6"/>
      <c r="AR2021" s="12" t="str">
        <f t="shared" si="319"/>
        <v/>
      </c>
      <c r="AS2021" s="6"/>
      <c r="AT2021" s="5"/>
      <c r="AU2021" s="53"/>
      <c r="AV2021" s="53"/>
      <c r="AW2021" s="54"/>
      <c r="AX2021" s="15" t="str">
        <f t="shared" si="320"/>
        <v/>
      </c>
      <c r="AY2021" s="5"/>
      <c r="AZ2021" s="27" t="str">
        <f>IFERROR(VLOOKUP(AY2021,vlookup!A$2:I$331,2,FALSE),"")</f>
        <v/>
      </c>
      <c r="BA2021" s="27" t="str">
        <f>IFERROR(VLOOKUP(AY2021,vlookup!A$2:I$331,3,FALSE),"")</f>
        <v/>
      </c>
      <c r="BB2021" s="5"/>
      <c r="BC2021" s="27" t="str">
        <f>IFERROR(VLOOKUP(BB2021,vlookup!D$2:E$331,2,FALSE),"")</f>
        <v/>
      </c>
      <c r="BD2021" s="5"/>
      <c r="BE2021" s="27" t="str">
        <f t="shared" si="321"/>
        <v/>
      </c>
      <c r="BF2021" s="27" t="str">
        <f>IFERROR(VLOOKUP(BE2021,vlookup!G$2:I$331,2,FALSE),"")</f>
        <v/>
      </c>
      <c r="BG2021" s="27" t="str">
        <f>IFERROR(VLOOKUP(BE2021,vlookup!G$2:I$331,3,FALSE),"")</f>
        <v/>
      </c>
      <c r="BH2021" s="5"/>
      <c r="BI2021" s="6"/>
      <c r="BJ2021" s="6"/>
      <c r="BK2021" s="6"/>
      <c r="BL2021" s="6"/>
    </row>
    <row r="2022" spans="1:64">
      <c r="A2022" s="4"/>
      <c r="B2022" s="5"/>
      <c r="C2022" s="27" t="str">
        <f>IFERROR(VLOOKUP(B2022,vlookup!A$2:I$331,2,FALSE),"")</f>
        <v/>
      </c>
      <c r="D2022" s="27" t="str">
        <f>IFERROR(VLOOKUP(B2022,vlookup!A$2:I$331,3,FALSE),"")</f>
        <v/>
      </c>
      <c r="E2022" s="5"/>
      <c r="F2022" s="27" t="str">
        <f>IFERROR(VLOOKUP(E2022,vlookup!D$2:E$331,2,FALSE),"")</f>
        <v/>
      </c>
      <c r="G2022" s="5"/>
      <c r="H2022" s="27" t="str">
        <f t="shared" si="312"/>
        <v/>
      </c>
      <c r="I2022" s="27" t="str">
        <f>IFERROR(VLOOKUP(H2022,vlookup!G$2:I$331,2,FALSE),"")</f>
        <v/>
      </c>
      <c r="J2022" s="27" t="str">
        <f>IFERROR(VLOOKUP(H2022,vlookup!G$2:I$331,3,FALSE),"")</f>
        <v/>
      </c>
      <c r="K2022" s="5"/>
      <c r="L2022" s="6"/>
      <c r="M2022" s="6"/>
      <c r="N2022" s="6"/>
      <c r="O2022" s="6"/>
      <c r="P2022" s="6"/>
      <c r="Q2022" s="14" t="str">
        <f t="shared" si="313"/>
        <v/>
      </c>
      <c r="R2022" s="5"/>
      <c r="S2022" s="6"/>
      <c r="T2022" s="6"/>
      <c r="U2022" s="5"/>
      <c r="V2022" s="45">
        <f t="shared" si="314"/>
        <v>0</v>
      </c>
      <c r="W2022" s="45">
        <f t="shared" si="315"/>
        <v>0</v>
      </c>
      <c r="X2022" s="45" t="e">
        <f t="shared" si="316"/>
        <v>#VALUE!</v>
      </c>
      <c r="Y2022" s="45">
        <f>IFERROR(VALUE(V2022),VLOOKUP(V2022,DayReplace[],2,0))</f>
        <v>0</v>
      </c>
      <c r="Z2022" s="45">
        <f>IF(V2022=0,1,
IF(OR(AND(COUNTIF(Table12[Normal and Leap Years],X2022),AA2022=3,Y2022=30),
AND(COUNTIF(Table9[MM Year],X2022),COUNTIF(Table13[Always 29-Day Months],AA2022),Y2022=30)),Y2022
-1,Y2022))</f>
        <v>1</v>
      </c>
      <c r="AA2022" s="45">
        <f>IFERROR(VALUE(W2022),VLOOKUP(W2022,MonthReplace[],2,0))</f>
        <v>0</v>
      </c>
      <c r="AB2022" s="45" t="e">
        <f>IF(COUNTIF(Table9[MM Year],X2022),VLOOKUP(AA2022,MonthSerial[],VLOOKUP(X2022,Table9[],3,0)+2,0),DATE(X2022,AA2022,0)-AC2022)</f>
        <v>#VALUE!</v>
      </c>
      <c r="AC2022" s="45" t="e">
        <f>IF(COUNTIF(Table9[MM Year],X2022),
VLOOKUP(X2022,Table9[],5,0),
DATE(X2022,1,0))</f>
        <v>#VALUE!</v>
      </c>
      <c r="AD2022" s="46" t="e">
        <f>IF(AA2022=0,DATE(YEAR(AC2022+1),7,16),
IF(V2022=0,IF(COUNTIF(Table9[MM Year],X2022),AC2022+AB2022+Z2022+15-DAY(AC2022+AB2022+Z2022+15)+16,AC2022+AB2022+Z2022-DAY(AC2022+AB2022+Z2022)+16),
IF(COUNTIF(Table9[MM Year],X2022),
IF(AC2022+AB2022+Z2022&lt;VLOOKUP(X2022,Table9[],7,0),AC2022
+AB2022+Z2022+VLOOKUP(X2022,Table9[],4,0),AC2022+AB2022+Z2022),AC2022
+AB2022+Z2022)))</f>
        <v>#VALUE!</v>
      </c>
      <c r="AE2022" s="42"/>
      <c r="AF2022" s="15" t="str">
        <f>IFERROR(IF(COUNTIF(Table9[MM Year],X2022),
IF(AD2022&lt;VLOOKUP(X2022,Table9[],7,0),AD2022
+VLOOKUP(X2022,Table9[],4,0),AD2022),AD2022
),"")</f>
        <v/>
      </c>
      <c r="AG2022" s="5"/>
      <c r="AH2022" s="5"/>
      <c r="AI2022" s="5"/>
      <c r="AJ2022" s="6"/>
      <c r="AK2022" s="6"/>
      <c r="AL2022" s="12" t="str">
        <f t="shared" si="317"/>
        <v/>
      </c>
      <c r="AM2022" s="5"/>
      <c r="AN2022" s="27" t="str">
        <f t="shared" si="318"/>
        <v/>
      </c>
      <c r="AO2022" s="5"/>
      <c r="AP2022" s="5"/>
      <c r="AQ2022" s="6"/>
      <c r="AR2022" s="12" t="str">
        <f t="shared" si="319"/>
        <v/>
      </c>
      <c r="AS2022" s="6"/>
      <c r="AT2022" s="5"/>
      <c r="AU2022" s="53"/>
      <c r="AV2022" s="53"/>
      <c r="AW2022" s="54"/>
      <c r="AX2022" s="15" t="str">
        <f t="shared" si="320"/>
        <v/>
      </c>
      <c r="AY2022" s="5"/>
      <c r="AZ2022" s="27" t="str">
        <f>IFERROR(VLOOKUP(AY2022,vlookup!A$2:I$331,2,FALSE),"")</f>
        <v/>
      </c>
      <c r="BA2022" s="27" t="str">
        <f>IFERROR(VLOOKUP(AY2022,vlookup!A$2:I$331,3,FALSE),"")</f>
        <v/>
      </c>
      <c r="BB2022" s="5"/>
      <c r="BC2022" s="27" t="str">
        <f>IFERROR(VLOOKUP(BB2022,vlookup!D$2:E$331,2,FALSE),"")</f>
        <v/>
      </c>
      <c r="BD2022" s="5"/>
      <c r="BE2022" s="27" t="str">
        <f t="shared" si="321"/>
        <v/>
      </c>
      <c r="BF2022" s="27" t="str">
        <f>IFERROR(VLOOKUP(BE2022,vlookup!G$2:I$331,2,FALSE),"")</f>
        <v/>
      </c>
      <c r="BG2022" s="27" t="str">
        <f>IFERROR(VLOOKUP(BE2022,vlookup!G$2:I$331,3,FALSE),"")</f>
        <v/>
      </c>
      <c r="BH2022" s="5"/>
      <c r="BI2022" s="6"/>
      <c r="BJ2022" s="6"/>
      <c r="BK2022" s="6"/>
      <c r="BL2022" s="6"/>
    </row>
    <row r="2023" spans="1:64">
      <c r="A2023" s="4"/>
      <c r="B2023" s="5"/>
      <c r="C2023" s="27" t="str">
        <f>IFERROR(VLOOKUP(B2023,vlookup!A$2:I$331,2,FALSE),"")</f>
        <v/>
      </c>
      <c r="D2023" s="27" t="str">
        <f>IFERROR(VLOOKUP(B2023,vlookup!A$2:I$331,3,FALSE),"")</f>
        <v/>
      </c>
      <c r="E2023" s="5"/>
      <c r="F2023" s="27" t="str">
        <f>IFERROR(VLOOKUP(E2023,vlookup!D$2:E$331,2,FALSE),"")</f>
        <v/>
      </c>
      <c r="G2023" s="5"/>
      <c r="H2023" s="27" t="str">
        <f t="shared" si="312"/>
        <v/>
      </c>
      <c r="I2023" s="27" t="str">
        <f>IFERROR(VLOOKUP(H2023,vlookup!G$2:I$331,2,FALSE),"")</f>
        <v/>
      </c>
      <c r="J2023" s="27" t="str">
        <f>IFERROR(VLOOKUP(H2023,vlookup!G$2:I$331,3,FALSE),"")</f>
        <v/>
      </c>
      <c r="K2023" s="5"/>
      <c r="L2023" s="6"/>
      <c r="M2023" s="6"/>
      <c r="N2023" s="6"/>
      <c r="O2023" s="6"/>
      <c r="P2023" s="6"/>
      <c r="Q2023" s="14" t="str">
        <f t="shared" si="313"/>
        <v/>
      </c>
      <c r="R2023" s="5"/>
      <c r="S2023" s="6"/>
      <c r="T2023" s="6"/>
      <c r="U2023" s="5"/>
      <c r="V2023" s="45">
        <f t="shared" si="314"/>
        <v>0</v>
      </c>
      <c r="W2023" s="45">
        <f t="shared" si="315"/>
        <v>0</v>
      </c>
      <c r="X2023" s="45" t="e">
        <f t="shared" si="316"/>
        <v>#VALUE!</v>
      </c>
      <c r="Y2023" s="45">
        <f>IFERROR(VALUE(V2023),VLOOKUP(V2023,DayReplace[],2,0))</f>
        <v>0</v>
      </c>
      <c r="Z2023" s="45">
        <f>IF(V2023=0,1,
IF(OR(AND(COUNTIF(Table12[Normal and Leap Years],X2023),AA2023=3,Y2023=30),
AND(COUNTIF(Table9[MM Year],X2023),COUNTIF(Table13[Always 29-Day Months],AA2023),Y2023=30)),Y2023
-1,Y2023))</f>
        <v>1</v>
      </c>
      <c r="AA2023" s="45">
        <f>IFERROR(VALUE(W2023),VLOOKUP(W2023,MonthReplace[],2,0))</f>
        <v>0</v>
      </c>
      <c r="AB2023" s="45" t="e">
        <f>IF(COUNTIF(Table9[MM Year],X2023),VLOOKUP(AA2023,MonthSerial[],VLOOKUP(X2023,Table9[],3,0)+2,0),DATE(X2023,AA2023,0)-AC2023)</f>
        <v>#VALUE!</v>
      </c>
      <c r="AC2023" s="45" t="e">
        <f>IF(COUNTIF(Table9[MM Year],X2023),
VLOOKUP(X2023,Table9[],5,0),
DATE(X2023,1,0))</f>
        <v>#VALUE!</v>
      </c>
      <c r="AD2023" s="46" t="e">
        <f>IF(AA2023=0,DATE(YEAR(AC2023+1),7,16),
IF(V2023=0,IF(COUNTIF(Table9[MM Year],X2023),AC2023+AB2023+Z2023+15-DAY(AC2023+AB2023+Z2023+15)+16,AC2023+AB2023+Z2023-DAY(AC2023+AB2023+Z2023)+16),
IF(COUNTIF(Table9[MM Year],X2023),
IF(AC2023+AB2023+Z2023&lt;VLOOKUP(X2023,Table9[],7,0),AC2023
+AB2023+Z2023+VLOOKUP(X2023,Table9[],4,0),AC2023+AB2023+Z2023),AC2023
+AB2023+Z2023)))</f>
        <v>#VALUE!</v>
      </c>
      <c r="AE2023" s="42"/>
      <c r="AF2023" s="15" t="str">
        <f>IFERROR(IF(COUNTIF(Table9[MM Year],X2023),
IF(AD2023&lt;VLOOKUP(X2023,Table9[],7,0),AD2023
+VLOOKUP(X2023,Table9[],4,0),AD2023),AD2023
),"")</f>
        <v/>
      </c>
      <c r="AG2023" s="5"/>
      <c r="AH2023" s="5"/>
      <c r="AI2023" s="5"/>
      <c r="AJ2023" s="6"/>
      <c r="AK2023" s="6"/>
      <c r="AL2023" s="12" t="str">
        <f t="shared" si="317"/>
        <v/>
      </c>
      <c r="AM2023" s="5"/>
      <c r="AN2023" s="27" t="str">
        <f t="shared" si="318"/>
        <v/>
      </c>
      <c r="AO2023" s="5"/>
      <c r="AP2023" s="5"/>
      <c r="AQ2023" s="6"/>
      <c r="AR2023" s="12" t="str">
        <f t="shared" si="319"/>
        <v/>
      </c>
      <c r="AS2023" s="6"/>
      <c r="AT2023" s="5"/>
      <c r="AU2023" s="53"/>
      <c r="AV2023" s="53"/>
      <c r="AW2023" s="54"/>
      <c r="AX2023" s="15" t="str">
        <f t="shared" si="320"/>
        <v/>
      </c>
      <c r="AY2023" s="5"/>
      <c r="AZ2023" s="27" t="str">
        <f>IFERROR(VLOOKUP(AY2023,vlookup!A$2:I$331,2,FALSE),"")</f>
        <v/>
      </c>
      <c r="BA2023" s="27" t="str">
        <f>IFERROR(VLOOKUP(AY2023,vlookup!A$2:I$331,3,FALSE),"")</f>
        <v/>
      </c>
      <c r="BB2023" s="5"/>
      <c r="BC2023" s="27" t="str">
        <f>IFERROR(VLOOKUP(BB2023,vlookup!D$2:E$331,2,FALSE),"")</f>
        <v/>
      </c>
      <c r="BD2023" s="5"/>
      <c r="BE2023" s="27" t="str">
        <f t="shared" si="321"/>
        <v/>
      </c>
      <c r="BF2023" s="27" t="str">
        <f>IFERROR(VLOOKUP(BE2023,vlookup!G$2:I$331,2,FALSE),"")</f>
        <v/>
      </c>
      <c r="BG2023" s="27" t="str">
        <f>IFERROR(VLOOKUP(BE2023,vlookup!G$2:I$331,3,FALSE),"")</f>
        <v/>
      </c>
      <c r="BH2023" s="5"/>
      <c r="BI2023" s="6"/>
      <c r="BJ2023" s="6"/>
      <c r="BK2023" s="6"/>
      <c r="BL2023" s="6"/>
    </row>
    <row r="2024" spans="1:64">
      <c r="A2024" s="4"/>
      <c r="B2024" s="5"/>
      <c r="C2024" s="27" t="str">
        <f>IFERROR(VLOOKUP(B2024,vlookup!A$2:I$331,2,FALSE),"")</f>
        <v/>
      </c>
      <c r="D2024" s="27" t="str">
        <f>IFERROR(VLOOKUP(B2024,vlookup!A$2:I$331,3,FALSE),"")</f>
        <v/>
      </c>
      <c r="E2024" s="5"/>
      <c r="F2024" s="27" t="str">
        <f>IFERROR(VLOOKUP(E2024,vlookup!D$2:E$331,2,FALSE),"")</f>
        <v/>
      </c>
      <c r="G2024" s="5"/>
      <c r="H2024" s="27" t="str">
        <f t="shared" si="312"/>
        <v/>
      </c>
      <c r="I2024" s="27" t="str">
        <f>IFERROR(VLOOKUP(H2024,vlookup!G$2:I$331,2,FALSE),"")</f>
        <v/>
      </c>
      <c r="J2024" s="27" t="str">
        <f>IFERROR(VLOOKUP(H2024,vlookup!G$2:I$331,3,FALSE),"")</f>
        <v/>
      </c>
      <c r="K2024" s="5"/>
      <c r="L2024" s="6"/>
      <c r="M2024" s="6"/>
      <c r="N2024" s="6"/>
      <c r="O2024" s="6"/>
      <c r="P2024" s="6"/>
      <c r="Q2024" s="14" t="str">
        <f t="shared" si="313"/>
        <v/>
      </c>
      <c r="R2024" s="5"/>
      <c r="S2024" s="6"/>
      <c r="T2024" s="6"/>
      <c r="U2024" s="5"/>
      <c r="V2024" s="45">
        <f t="shared" si="314"/>
        <v>0</v>
      </c>
      <c r="W2024" s="45">
        <f t="shared" si="315"/>
        <v>0</v>
      </c>
      <c r="X2024" s="45" t="e">
        <f t="shared" si="316"/>
        <v>#VALUE!</v>
      </c>
      <c r="Y2024" s="45">
        <f>IFERROR(VALUE(V2024),VLOOKUP(V2024,DayReplace[],2,0))</f>
        <v>0</v>
      </c>
      <c r="Z2024" s="45">
        <f>IF(V2024=0,1,
IF(OR(AND(COUNTIF(Table12[Normal and Leap Years],X2024),AA2024=3,Y2024=30),
AND(COUNTIF(Table9[MM Year],X2024),COUNTIF(Table13[Always 29-Day Months],AA2024),Y2024=30)),Y2024
-1,Y2024))</f>
        <v>1</v>
      </c>
      <c r="AA2024" s="45">
        <f>IFERROR(VALUE(W2024),VLOOKUP(W2024,MonthReplace[],2,0))</f>
        <v>0</v>
      </c>
      <c r="AB2024" s="45" t="e">
        <f>IF(COUNTIF(Table9[MM Year],X2024),VLOOKUP(AA2024,MonthSerial[],VLOOKUP(X2024,Table9[],3,0)+2,0),DATE(X2024,AA2024,0)-AC2024)</f>
        <v>#VALUE!</v>
      </c>
      <c r="AC2024" s="45" t="e">
        <f>IF(COUNTIF(Table9[MM Year],X2024),
VLOOKUP(X2024,Table9[],5,0),
DATE(X2024,1,0))</f>
        <v>#VALUE!</v>
      </c>
      <c r="AD2024" s="46" t="e">
        <f>IF(AA2024=0,DATE(YEAR(AC2024+1),7,16),
IF(V2024=0,IF(COUNTIF(Table9[MM Year],X2024),AC2024+AB2024+Z2024+15-DAY(AC2024+AB2024+Z2024+15)+16,AC2024+AB2024+Z2024-DAY(AC2024+AB2024+Z2024)+16),
IF(COUNTIF(Table9[MM Year],X2024),
IF(AC2024+AB2024+Z2024&lt;VLOOKUP(X2024,Table9[],7,0),AC2024
+AB2024+Z2024+VLOOKUP(X2024,Table9[],4,0),AC2024+AB2024+Z2024),AC2024
+AB2024+Z2024)))</f>
        <v>#VALUE!</v>
      </c>
      <c r="AE2024" s="42"/>
      <c r="AF2024" s="15" t="str">
        <f>IFERROR(IF(COUNTIF(Table9[MM Year],X2024),
IF(AD2024&lt;VLOOKUP(X2024,Table9[],7,0),AD2024
+VLOOKUP(X2024,Table9[],4,0),AD2024),AD2024
),"")</f>
        <v/>
      </c>
      <c r="AG2024" s="5"/>
      <c r="AH2024" s="5"/>
      <c r="AI2024" s="5"/>
      <c r="AJ2024" s="6"/>
      <c r="AK2024" s="6"/>
      <c r="AL2024" s="12" t="str">
        <f t="shared" si="317"/>
        <v/>
      </c>
      <c r="AM2024" s="5"/>
      <c r="AN2024" s="27" t="str">
        <f t="shared" si="318"/>
        <v/>
      </c>
      <c r="AO2024" s="5"/>
      <c r="AP2024" s="5"/>
      <c r="AQ2024" s="6"/>
      <c r="AR2024" s="12" t="str">
        <f t="shared" si="319"/>
        <v/>
      </c>
      <c r="AS2024" s="6"/>
      <c r="AT2024" s="5"/>
      <c r="AU2024" s="53"/>
      <c r="AV2024" s="53"/>
      <c r="AW2024" s="54"/>
      <c r="AX2024" s="15" t="str">
        <f t="shared" si="320"/>
        <v/>
      </c>
      <c r="AY2024" s="5"/>
      <c r="AZ2024" s="27" t="str">
        <f>IFERROR(VLOOKUP(AY2024,vlookup!A$2:I$331,2,FALSE),"")</f>
        <v/>
      </c>
      <c r="BA2024" s="27" t="str">
        <f>IFERROR(VLOOKUP(AY2024,vlookup!A$2:I$331,3,FALSE),"")</f>
        <v/>
      </c>
      <c r="BB2024" s="5"/>
      <c r="BC2024" s="27" t="str">
        <f>IFERROR(VLOOKUP(BB2024,vlookup!D$2:E$331,2,FALSE),"")</f>
        <v/>
      </c>
      <c r="BD2024" s="5"/>
      <c r="BE2024" s="27" t="str">
        <f t="shared" si="321"/>
        <v/>
      </c>
      <c r="BF2024" s="27" t="str">
        <f>IFERROR(VLOOKUP(BE2024,vlookup!G$2:I$331,2,FALSE),"")</f>
        <v/>
      </c>
      <c r="BG2024" s="27" t="str">
        <f>IFERROR(VLOOKUP(BE2024,vlookup!G$2:I$331,3,FALSE),"")</f>
        <v/>
      </c>
      <c r="BH2024" s="5"/>
      <c r="BI2024" s="6"/>
      <c r="BJ2024" s="6"/>
      <c r="BK2024" s="6"/>
      <c r="BL2024" s="6"/>
    </row>
    <row r="2025" spans="1:64">
      <c r="A2025" s="4"/>
      <c r="B2025" s="5"/>
      <c r="C2025" s="27" t="str">
        <f>IFERROR(VLOOKUP(B2025,vlookup!A$2:I$331,2,FALSE),"")</f>
        <v/>
      </c>
      <c r="D2025" s="27" t="str">
        <f>IFERROR(VLOOKUP(B2025,vlookup!A$2:I$331,3,FALSE),"")</f>
        <v/>
      </c>
      <c r="E2025" s="5"/>
      <c r="F2025" s="27" t="str">
        <f>IFERROR(VLOOKUP(E2025,vlookup!D$2:E$331,2,FALSE),"")</f>
        <v/>
      </c>
      <c r="G2025" s="5"/>
      <c r="H2025" s="27" t="str">
        <f t="shared" si="312"/>
        <v/>
      </c>
      <c r="I2025" s="27" t="str">
        <f>IFERROR(VLOOKUP(H2025,vlookup!G$2:I$331,2,FALSE),"")</f>
        <v/>
      </c>
      <c r="J2025" s="27" t="str">
        <f>IFERROR(VLOOKUP(H2025,vlookup!G$2:I$331,3,FALSE),"")</f>
        <v/>
      </c>
      <c r="K2025" s="5"/>
      <c r="L2025" s="6"/>
      <c r="M2025" s="6"/>
      <c r="N2025" s="6"/>
      <c r="O2025" s="6"/>
      <c r="P2025" s="6"/>
      <c r="Q2025" s="14" t="str">
        <f t="shared" si="313"/>
        <v/>
      </c>
      <c r="R2025" s="5"/>
      <c r="S2025" s="6"/>
      <c r="T2025" s="6"/>
      <c r="U2025" s="5"/>
      <c r="V2025" s="45">
        <f t="shared" si="314"/>
        <v>0</v>
      </c>
      <c r="W2025" s="45">
        <f t="shared" si="315"/>
        <v>0</v>
      </c>
      <c r="X2025" s="45" t="e">
        <f t="shared" si="316"/>
        <v>#VALUE!</v>
      </c>
      <c r="Y2025" s="45">
        <f>IFERROR(VALUE(V2025),VLOOKUP(V2025,DayReplace[],2,0))</f>
        <v>0</v>
      </c>
      <c r="Z2025" s="45">
        <f>IF(V2025=0,1,
IF(OR(AND(COUNTIF(Table12[Normal and Leap Years],X2025),AA2025=3,Y2025=30),
AND(COUNTIF(Table9[MM Year],X2025),COUNTIF(Table13[Always 29-Day Months],AA2025),Y2025=30)),Y2025
-1,Y2025))</f>
        <v>1</v>
      </c>
      <c r="AA2025" s="45">
        <f>IFERROR(VALUE(W2025),VLOOKUP(W2025,MonthReplace[],2,0))</f>
        <v>0</v>
      </c>
      <c r="AB2025" s="45" t="e">
        <f>IF(COUNTIF(Table9[MM Year],X2025),VLOOKUP(AA2025,MonthSerial[],VLOOKUP(X2025,Table9[],3,0)+2,0),DATE(X2025,AA2025,0)-AC2025)</f>
        <v>#VALUE!</v>
      </c>
      <c r="AC2025" s="45" t="e">
        <f>IF(COUNTIF(Table9[MM Year],X2025),
VLOOKUP(X2025,Table9[],5,0),
DATE(X2025,1,0))</f>
        <v>#VALUE!</v>
      </c>
      <c r="AD2025" s="46" t="e">
        <f>IF(AA2025=0,DATE(YEAR(AC2025+1),7,16),
IF(V2025=0,IF(COUNTIF(Table9[MM Year],X2025),AC2025+AB2025+Z2025+15-DAY(AC2025+AB2025+Z2025+15)+16,AC2025+AB2025+Z2025-DAY(AC2025+AB2025+Z2025)+16),
IF(COUNTIF(Table9[MM Year],X2025),
IF(AC2025+AB2025+Z2025&lt;VLOOKUP(X2025,Table9[],7,0),AC2025
+AB2025+Z2025+VLOOKUP(X2025,Table9[],4,0),AC2025+AB2025+Z2025),AC2025
+AB2025+Z2025)))</f>
        <v>#VALUE!</v>
      </c>
      <c r="AE2025" s="42"/>
      <c r="AF2025" s="15" t="str">
        <f>IFERROR(IF(COUNTIF(Table9[MM Year],X2025),
IF(AD2025&lt;VLOOKUP(X2025,Table9[],7,0),AD2025
+VLOOKUP(X2025,Table9[],4,0),AD2025),AD2025
),"")</f>
        <v/>
      </c>
      <c r="AG2025" s="5"/>
      <c r="AH2025" s="5"/>
      <c r="AI2025" s="5"/>
      <c r="AJ2025" s="6"/>
      <c r="AK2025" s="6"/>
      <c r="AL2025" s="12" t="str">
        <f t="shared" si="317"/>
        <v/>
      </c>
      <c r="AM2025" s="5"/>
      <c r="AN2025" s="27" t="str">
        <f t="shared" si="318"/>
        <v/>
      </c>
      <c r="AO2025" s="5"/>
      <c r="AP2025" s="5"/>
      <c r="AQ2025" s="6"/>
      <c r="AR2025" s="12" t="str">
        <f t="shared" si="319"/>
        <v/>
      </c>
      <c r="AS2025" s="6"/>
      <c r="AT2025" s="5"/>
      <c r="AU2025" s="53"/>
      <c r="AV2025" s="53"/>
      <c r="AW2025" s="54"/>
      <c r="AX2025" s="15" t="str">
        <f t="shared" si="320"/>
        <v/>
      </c>
      <c r="AY2025" s="5"/>
      <c r="AZ2025" s="27" t="str">
        <f>IFERROR(VLOOKUP(AY2025,vlookup!A$2:I$331,2,FALSE),"")</f>
        <v/>
      </c>
      <c r="BA2025" s="27" t="str">
        <f>IFERROR(VLOOKUP(AY2025,vlookup!A$2:I$331,3,FALSE),"")</f>
        <v/>
      </c>
      <c r="BB2025" s="5"/>
      <c r="BC2025" s="27" t="str">
        <f>IFERROR(VLOOKUP(BB2025,vlookup!D$2:E$331,2,FALSE),"")</f>
        <v/>
      </c>
      <c r="BD2025" s="5"/>
      <c r="BE2025" s="27" t="str">
        <f t="shared" si="321"/>
        <v/>
      </c>
      <c r="BF2025" s="27" t="str">
        <f>IFERROR(VLOOKUP(BE2025,vlookup!G$2:I$331,2,FALSE),"")</f>
        <v/>
      </c>
      <c r="BG2025" s="27" t="str">
        <f>IFERROR(VLOOKUP(BE2025,vlookup!G$2:I$331,3,FALSE),"")</f>
        <v/>
      </c>
      <c r="BH2025" s="5"/>
      <c r="BI2025" s="6"/>
      <c r="BJ2025" s="6"/>
      <c r="BK2025" s="6"/>
      <c r="BL2025" s="6"/>
    </row>
    <row r="2026" spans="1:64">
      <c r="A2026" s="4"/>
      <c r="B2026" s="5"/>
      <c r="C2026" s="27" t="str">
        <f>IFERROR(VLOOKUP(B2026,vlookup!A$2:I$331,2,FALSE),"")</f>
        <v/>
      </c>
      <c r="D2026" s="27" t="str">
        <f>IFERROR(VLOOKUP(B2026,vlookup!A$2:I$331,3,FALSE),"")</f>
        <v/>
      </c>
      <c r="E2026" s="5"/>
      <c r="F2026" s="27" t="str">
        <f>IFERROR(VLOOKUP(E2026,vlookup!D$2:E$331,2,FALSE),"")</f>
        <v/>
      </c>
      <c r="G2026" s="5"/>
      <c r="H2026" s="27" t="str">
        <f t="shared" si="312"/>
        <v/>
      </c>
      <c r="I2026" s="27" t="str">
        <f>IFERROR(VLOOKUP(H2026,vlookup!G$2:I$331,2,FALSE),"")</f>
        <v/>
      </c>
      <c r="J2026" s="27" t="str">
        <f>IFERROR(VLOOKUP(H2026,vlookup!G$2:I$331,3,FALSE),"")</f>
        <v/>
      </c>
      <c r="K2026" s="5"/>
      <c r="L2026" s="6"/>
      <c r="M2026" s="6"/>
      <c r="N2026" s="6"/>
      <c r="O2026" s="6"/>
      <c r="P2026" s="6"/>
      <c r="Q2026" s="14" t="str">
        <f t="shared" si="313"/>
        <v/>
      </c>
      <c r="R2026" s="5"/>
      <c r="S2026" s="6"/>
      <c r="T2026" s="6"/>
      <c r="U2026" s="5"/>
      <c r="V2026" s="45">
        <f t="shared" si="314"/>
        <v>0</v>
      </c>
      <c r="W2026" s="45">
        <f t="shared" si="315"/>
        <v>0</v>
      </c>
      <c r="X2026" s="45" t="e">
        <f t="shared" si="316"/>
        <v>#VALUE!</v>
      </c>
      <c r="Y2026" s="45">
        <f>IFERROR(VALUE(V2026),VLOOKUP(V2026,DayReplace[],2,0))</f>
        <v>0</v>
      </c>
      <c r="Z2026" s="45">
        <f>IF(V2026=0,1,
IF(OR(AND(COUNTIF(Table12[Normal and Leap Years],X2026),AA2026=3,Y2026=30),
AND(COUNTIF(Table9[MM Year],X2026),COUNTIF(Table13[Always 29-Day Months],AA2026),Y2026=30)),Y2026
-1,Y2026))</f>
        <v>1</v>
      </c>
      <c r="AA2026" s="45">
        <f>IFERROR(VALUE(W2026),VLOOKUP(W2026,MonthReplace[],2,0))</f>
        <v>0</v>
      </c>
      <c r="AB2026" s="45" t="e">
        <f>IF(COUNTIF(Table9[MM Year],X2026),VLOOKUP(AA2026,MonthSerial[],VLOOKUP(X2026,Table9[],3,0)+2,0),DATE(X2026,AA2026,0)-AC2026)</f>
        <v>#VALUE!</v>
      </c>
      <c r="AC2026" s="45" t="e">
        <f>IF(COUNTIF(Table9[MM Year],X2026),
VLOOKUP(X2026,Table9[],5,0),
DATE(X2026,1,0))</f>
        <v>#VALUE!</v>
      </c>
      <c r="AD2026" s="46" t="e">
        <f>IF(AA2026=0,DATE(YEAR(AC2026+1),7,16),
IF(V2026=0,IF(COUNTIF(Table9[MM Year],X2026),AC2026+AB2026+Z2026+15-DAY(AC2026+AB2026+Z2026+15)+16,AC2026+AB2026+Z2026-DAY(AC2026+AB2026+Z2026)+16),
IF(COUNTIF(Table9[MM Year],X2026),
IF(AC2026+AB2026+Z2026&lt;VLOOKUP(X2026,Table9[],7,0),AC2026
+AB2026+Z2026+VLOOKUP(X2026,Table9[],4,0),AC2026+AB2026+Z2026),AC2026
+AB2026+Z2026)))</f>
        <v>#VALUE!</v>
      </c>
      <c r="AE2026" s="42"/>
      <c r="AF2026" s="15" t="str">
        <f>IFERROR(IF(COUNTIF(Table9[MM Year],X2026),
IF(AD2026&lt;VLOOKUP(X2026,Table9[],7,0),AD2026
+VLOOKUP(X2026,Table9[],4,0),AD2026),AD2026
),"")</f>
        <v/>
      </c>
      <c r="AG2026" s="5"/>
      <c r="AH2026" s="5"/>
      <c r="AI2026" s="5"/>
      <c r="AJ2026" s="6"/>
      <c r="AK2026" s="6"/>
      <c r="AL2026" s="12" t="str">
        <f t="shared" si="317"/>
        <v/>
      </c>
      <c r="AM2026" s="5"/>
      <c r="AN2026" s="27" t="str">
        <f t="shared" si="318"/>
        <v/>
      </c>
      <c r="AO2026" s="5"/>
      <c r="AP2026" s="5"/>
      <c r="AQ2026" s="6"/>
      <c r="AR2026" s="12" t="str">
        <f t="shared" si="319"/>
        <v/>
      </c>
      <c r="AS2026" s="6"/>
      <c r="AT2026" s="5"/>
      <c r="AU2026" s="53"/>
      <c r="AV2026" s="53"/>
      <c r="AW2026" s="54"/>
      <c r="AX2026" s="15" t="str">
        <f t="shared" si="320"/>
        <v/>
      </c>
      <c r="AY2026" s="5"/>
      <c r="AZ2026" s="27" t="str">
        <f>IFERROR(VLOOKUP(AY2026,vlookup!A$2:I$331,2,FALSE),"")</f>
        <v/>
      </c>
      <c r="BA2026" s="27" t="str">
        <f>IFERROR(VLOOKUP(AY2026,vlookup!A$2:I$331,3,FALSE),"")</f>
        <v/>
      </c>
      <c r="BB2026" s="5"/>
      <c r="BC2026" s="27" t="str">
        <f>IFERROR(VLOOKUP(BB2026,vlookup!D$2:E$331,2,FALSE),"")</f>
        <v/>
      </c>
      <c r="BD2026" s="5"/>
      <c r="BE2026" s="27" t="str">
        <f t="shared" si="321"/>
        <v/>
      </c>
      <c r="BF2026" s="27" t="str">
        <f>IFERROR(VLOOKUP(BE2026,vlookup!G$2:I$331,2,FALSE),"")</f>
        <v/>
      </c>
      <c r="BG2026" s="27" t="str">
        <f>IFERROR(VLOOKUP(BE2026,vlookup!G$2:I$331,3,FALSE),"")</f>
        <v/>
      </c>
      <c r="BH2026" s="5"/>
      <c r="BI2026" s="6"/>
      <c r="BJ2026" s="6"/>
      <c r="BK2026" s="6"/>
      <c r="BL2026" s="6"/>
    </row>
    <row r="2027" spans="1:64">
      <c r="A2027" s="4"/>
      <c r="B2027" s="5"/>
      <c r="C2027" s="27" t="str">
        <f>IFERROR(VLOOKUP(B2027,vlookup!A$2:I$331,2,FALSE),"")</f>
        <v/>
      </c>
      <c r="D2027" s="27" t="str">
        <f>IFERROR(VLOOKUP(B2027,vlookup!A$2:I$331,3,FALSE),"")</f>
        <v/>
      </c>
      <c r="E2027" s="5"/>
      <c r="F2027" s="27" t="str">
        <f>IFERROR(VLOOKUP(E2027,vlookup!D$2:E$331,2,FALSE),"")</f>
        <v/>
      </c>
      <c r="G2027" s="5"/>
      <c r="H2027" s="27" t="str">
        <f t="shared" si="312"/>
        <v/>
      </c>
      <c r="I2027" s="27" t="str">
        <f>IFERROR(VLOOKUP(H2027,vlookup!G$2:I$331,2,FALSE),"")</f>
        <v/>
      </c>
      <c r="J2027" s="27" t="str">
        <f>IFERROR(VLOOKUP(H2027,vlookup!G$2:I$331,3,FALSE),"")</f>
        <v/>
      </c>
      <c r="K2027" s="5"/>
      <c r="L2027" s="6"/>
      <c r="M2027" s="6"/>
      <c r="N2027" s="6"/>
      <c r="O2027" s="6"/>
      <c r="P2027" s="6"/>
      <c r="Q2027" s="14" t="str">
        <f t="shared" si="313"/>
        <v/>
      </c>
      <c r="R2027" s="5"/>
      <c r="S2027" s="6"/>
      <c r="T2027" s="6"/>
      <c r="U2027" s="5"/>
      <c r="V2027" s="45">
        <f t="shared" si="314"/>
        <v>0</v>
      </c>
      <c r="W2027" s="45">
        <f t="shared" si="315"/>
        <v>0</v>
      </c>
      <c r="X2027" s="45" t="e">
        <f t="shared" si="316"/>
        <v>#VALUE!</v>
      </c>
      <c r="Y2027" s="45">
        <f>IFERROR(VALUE(V2027),VLOOKUP(V2027,DayReplace[],2,0))</f>
        <v>0</v>
      </c>
      <c r="Z2027" s="45">
        <f>IF(V2027=0,1,
IF(OR(AND(COUNTIF(Table12[Normal and Leap Years],X2027),AA2027=3,Y2027=30),
AND(COUNTIF(Table9[MM Year],X2027),COUNTIF(Table13[Always 29-Day Months],AA2027),Y2027=30)),Y2027
-1,Y2027))</f>
        <v>1</v>
      </c>
      <c r="AA2027" s="45">
        <f>IFERROR(VALUE(W2027),VLOOKUP(W2027,MonthReplace[],2,0))</f>
        <v>0</v>
      </c>
      <c r="AB2027" s="45" t="e">
        <f>IF(COUNTIF(Table9[MM Year],X2027),VLOOKUP(AA2027,MonthSerial[],VLOOKUP(X2027,Table9[],3,0)+2,0),DATE(X2027,AA2027,0)-AC2027)</f>
        <v>#VALUE!</v>
      </c>
      <c r="AC2027" s="45" t="e">
        <f>IF(COUNTIF(Table9[MM Year],X2027),
VLOOKUP(X2027,Table9[],5,0),
DATE(X2027,1,0))</f>
        <v>#VALUE!</v>
      </c>
      <c r="AD2027" s="46" t="e">
        <f>IF(AA2027=0,DATE(YEAR(AC2027+1),7,16),
IF(V2027=0,IF(COUNTIF(Table9[MM Year],X2027),AC2027+AB2027+Z2027+15-DAY(AC2027+AB2027+Z2027+15)+16,AC2027+AB2027+Z2027-DAY(AC2027+AB2027+Z2027)+16),
IF(COUNTIF(Table9[MM Year],X2027),
IF(AC2027+AB2027+Z2027&lt;VLOOKUP(X2027,Table9[],7,0),AC2027
+AB2027+Z2027+VLOOKUP(X2027,Table9[],4,0),AC2027+AB2027+Z2027),AC2027
+AB2027+Z2027)))</f>
        <v>#VALUE!</v>
      </c>
      <c r="AE2027" s="42"/>
      <c r="AF2027" s="15" t="str">
        <f>IFERROR(IF(COUNTIF(Table9[MM Year],X2027),
IF(AD2027&lt;VLOOKUP(X2027,Table9[],7,0),AD2027
+VLOOKUP(X2027,Table9[],4,0),AD2027),AD2027
),"")</f>
        <v/>
      </c>
      <c r="AG2027" s="5"/>
      <c r="AH2027" s="5"/>
      <c r="AI2027" s="5"/>
      <c r="AJ2027" s="6"/>
      <c r="AK2027" s="6"/>
      <c r="AL2027" s="12" t="str">
        <f t="shared" si="317"/>
        <v/>
      </c>
      <c r="AM2027" s="5"/>
      <c r="AN2027" s="27" t="str">
        <f t="shared" si="318"/>
        <v/>
      </c>
      <c r="AO2027" s="5"/>
      <c r="AP2027" s="5"/>
      <c r="AQ2027" s="6"/>
      <c r="AR2027" s="12" t="str">
        <f t="shared" si="319"/>
        <v/>
      </c>
      <c r="AS2027" s="6"/>
      <c r="AT2027" s="5"/>
      <c r="AU2027" s="53"/>
      <c r="AV2027" s="53"/>
      <c r="AW2027" s="54"/>
      <c r="AX2027" s="15" t="str">
        <f t="shared" si="320"/>
        <v/>
      </c>
      <c r="AY2027" s="5"/>
      <c r="AZ2027" s="27" t="str">
        <f>IFERROR(VLOOKUP(AY2027,vlookup!A$2:I$331,2,FALSE),"")</f>
        <v/>
      </c>
      <c r="BA2027" s="27" t="str">
        <f>IFERROR(VLOOKUP(AY2027,vlookup!A$2:I$331,3,FALSE),"")</f>
        <v/>
      </c>
      <c r="BB2027" s="5"/>
      <c r="BC2027" s="27" t="str">
        <f>IFERROR(VLOOKUP(BB2027,vlookup!D$2:E$331,2,FALSE),"")</f>
        <v/>
      </c>
      <c r="BD2027" s="5"/>
      <c r="BE2027" s="27" t="str">
        <f t="shared" si="321"/>
        <v/>
      </c>
      <c r="BF2027" s="27" t="str">
        <f>IFERROR(VLOOKUP(BE2027,vlookup!G$2:I$331,2,FALSE),"")</f>
        <v/>
      </c>
      <c r="BG2027" s="27" t="str">
        <f>IFERROR(VLOOKUP(BE2027,vlookup!G$2:I$331,3,FALSE),"")</f>
        <v/>
      </c>
      <c r="BH2027" s="5"/>
      <c r="BI2027" s="6"/>
      <c r="BJ2027" s="6"/>
      <c r="BK2027" s="6"/>
      <c r="BL2027" s="6"/>
    </row>
    <row r="2028" spans="1:64">
      <c r="A2028" s="4"/>
      <c r="B2028" s="5"/>
      <c r="C2028" s="27" t="str">
        <f>IFERROR(VLOOKUP(B2028,vlookup!A$2:I$331,2,FALSE),"")</f>
        <v/>
      </c>
      <c r="D2028" s="27" t="str">
        <f>IFERROR(VLOOKUP(B2028,vlookup!A$2:I$331,3,FALSE),"")</f>
        <v/>
      </c>
      <c r="E2028" s="5"/>
      <c r="F2028" s="27" t="str">
        <f>IFERROR(VLOOKUP(E2028,vlookup!D$2:E$331,2,FALSE),"")</f>
        <v/>
      </c>
      <c r="G2028" s="5"/>
      <c r="H2028" s="27" t="str">
        <f t="shared" si="312"/>
        <v/>
      </c>
      <c r="I2028" s="27" t="str">
        <f>IFERROR(VLOOKUP(H2028,vlookup!G$2:I$331,2,FALSE),"")</f>
        <v/>
      </c>
      <c r="J2028" s="27" t="str">
        <f>IFERROR(VLOOKUP(H2028,vlookup!G$2:I$331,3,FALSE),"")</f>
        <v/>
      </c>
      <c r="K2028" s="5"/>
      <c r="L2028" s="6"/>
      <c r="M2028" s="6"/>
      <c r="N2028" s="6"/>
      <c r="O2028" s="6"/>
      <c r="P2028" s="6"/>
      <c r="Q2028" s="14" t="str">
        <f t="shared" si="313"/>
        <v/>
      </c>
      <c r="R2028" s="5"/>
      <c r="S2028" s="6"/>
      <c r="T2028" s="6"/>
      <c r="U2028" s="5"/>
      <c r="V2028" s="45">
        <f t="shared" si="314"/>
        <v>0</v>
      </c>
      <c r="W2028" s="45">
        <f t="shared" si="315"/>
        <v>0</v>
      </c>
      <c r="X2028" s="45" t="e">
        <f t="shared" si="316"/>
        <v>#VALUE!</v>
      </c>
      <c r="Y2028" s="45">
        <f>IFERROR(VALUE(V2028),VLOOKUP(V2028,DayReplace[],2,0))</f>
        <v>0</v>
      </c>
      <c r="Z2028" s="45">
        <f>IF(V2028=0,1,
IF(OR(AND(COUNTIF(Table12[Normal and Leap Years],X2028),AA2028=3,Y2028=30),
AND(COUNTIF(Table9[MM Year],X2028),COUNTIF(Table13[Always 29-Day Months],AA2028),Y2028=30)),Y2028
-1,Y2028))</f>
        <v>1</v>
      </c>
      <c r="AA2028" s="45">
        <f>IFERROR(VALUE(W2028),VLOOKUP(W2028,MonthReplace[],2,0))</f>
        <v>0</v>
      </c>
      <c r="AB2028" s="45" t="e">
        <f>IF(COUNTIF(Table9[MM Year],X2028),VLOOKUP(AA2028,MonthSerial[],VLOOKUP(X2028,Table9[],3,0)+2,0),DATE(X2028,AA2028,0)-AC2028)</f>
        <v>#VALUE!</v>
      </c>
      <c r="AC2028" s="45" t="e">
        <f>IF(COUNTIF(Table9[MM Year],X2028),
VLOOKUP(X2028,Table9[],5,0),
DATE(X2028,1,0))</f>
        <v>#VALUE!</v>
      </c>
      <c r="AD2028" s="46" t="e">
        <f>IF(AA2028=0,DATE(YEAR(AC2028+1),7,16),
IF(V2028=0,IF(COUNTIF(Table9[MM Year],X2028),AC2028+AB2028+Z2028+15-DAY(AC2028+AB2028+Z2028+15)+16,AC2028+AB2028+Z2028-DAY(AC2028+AB2028+Z2028)+16),
IF(COUNTIF(Table9[MM Year],X2028),
IF(AC2028+AB2028+Z2028&lt;VLOOKUP(X2028,Table9[],7,0),AC2028
+AB2028+Z2028+VLOOKUP(X2028,Table9[],4,0),AC2028+AB2028+Z2028),AC2028
+AB2028+Z2028)))</f>
        <v>#VALUE!</v>
      </c>
      <c r="AE2028" s="42"/>
      <c r="AF2028" s="15" t="str">
        <f>IFERROR(IF(COUNTIF(Table9[MM Year],X2028),
IF(AD2028&lt;VLOOKUP(X2028,Table9[],7,0),AD2028
+VLOOKUP(X2028,Table9[],4,0),AD2028),AD2028
),"")</f>
        <v/>
      </c>
      <c r="AG2028" s="5"/>
      <c r="AH2028" s="5"/>
      <c r="AI2028" s="5"/>
      <c r="AJ2028" s="6"/>
      <c r="AK2028" s="6"/>
      <c r="AL2028" s="12" t="str">
        <f t="shared" si="317"/>
        <v/>
      </c>
      <c r="AM2028" s="5"/>
      <c r="AN2028" s="27" t="str">
        <f t="shared" si="318"/>
        <v/>
      </c>
      <c r="AO2028" s="5"/>
      <c r="AP2028" s="5"/>
      <c r="AQ2028" s="6"/>
      <c r="AR2028" s="12" t="str">
        <f t="shared" si="319"/>
        <v/>
      </c>
      <c r="AS2028" s="6"/>
      <c r="AT2028" s="5"/>
      <c r="AU2028" s="53"/>
      <c r="AV2028" s="53"/>
      <c r="AW2028" s="54"/>
      <c r="AX2028" s="15" t="str">
        <f t="shared" si="320"/>
        <v/>
      </c>
      <c r="AY2028" s="5"/>
      <c r="AZ2028" s="27" t="str">
        <f>IFERROR(VLOOKUP(AY2028,vlookup!A$2:I$331,2,FALSE),"")</f>
        <v/>
      </c>
      <c r="BA2028" s="27" t="str">
        <f>IFERROR(VLOOKUP(AY2028,vlookup!A$2:I$331,3,FALSE),"")</f>
        <v/>
      </c>
      <c r="BB2028" s="5"/>
      <c r="BC2028" s="27" t="str">
        <f>IFERROR(VLOOKUP(BB2028,vlookup!D$2:E$331,2,FALSE),"")</f>
        <v/>
      </c>
      <c r="BD2028" s="5"/>
      <c r="BE2028" s="27" t="str">
        <f t="shared" si="321"/>
        <v/>
      </c>
      <c r="BF2028" s="27" t="str">
        <f>IFERROR(VLOOKUP(BE2028,vlookup!G$2:I$331,2,FALSE),"")</f>
        <v/>
      </c>
      <c r="BG2028" s="27" t="str">
        <f>IFERROR(VLOOKUP(BE2028,vlookup!G$2:I$331,3,FALSE),"")</f>
        <v/>
      </c>
      <c r="BH2028" s="5"/>
      <c r="BI2028" s="6"/>
      <c r="BJ2028" s="6"/>
      <c r="BK2028" s="6"/>
      <c r="BL2028" s="6"/>
    </row>
    <row r="2029" spans="1:64">
      <c r="A2029" s="4"/>
      <c r="B2029" s="5"/>
      <c r="C2029" s="27" t="str">
        <f>IFERROR(VLOOKUP(B2029,vlookup!A$2:I$331,2,FALSE),"")</f>
        <v/>
      </c>
      <c r="D2029" s="27" t="str">
        <f>IFERROR(VLOOKUP(B2029,vlookup!A$2:I$331,3,FALSE),"")</f>
        <v/>
      </c>
      <c r="E2029" s="5"/>
      <c r="F2029" s="27" t="str">
        <f>IFERROR(VLOOKUP(E2029,vlookup!D$2:E$331,2,FALSE),"")</f>
        <v/>
      </c>
      <c r="G2029" s="5"/>
      <c r="H2029" s="27" t="str">
        <f t="shared" si="312"/>
        <v/>
      </c>
      <c r="I2029" s="27" t="str">
        <f>IFERROR(VLOOKUP(H2029,vlookup!G$2:I$331,2,FALSE),"")</f>
        <v/>
      </c>
      <c r="J2029" s="27" t="str">
        <f>IFERROR(VLOOKUP(H2029,vlookup!G$2:I$331,3,FALSE),"")</f>
        <v/>
      </c>
      <c r="K2029" s="5"/>
      <c r="L2029" s="6"/>
      <c r="M2029" s="6"/>
      <c r="N2029" s="6"/>
      <c r="O2029" s="6"/>
      <c r="P2029" s="6"/>
      <c r="Q2029" s="14" t="str">
        <f t="shared" si="313"/>
        <v/>
      </c>
      <c r="R2029" s="5"/>
      <c r="S2029" s="6"/>
      <c r="T2029" s="6"/>
      <c r="U2029" s="5"/>
      <c r="V2029" s="45">
        <f t="shared" si="314"/>
        <v>0</v>
      </c>
      <c r="W2029" s="45">
        <f t="shared" si="315"/>
        <v>0</v>
      </c>
      <c r="X2029" s="45" t="e">
        <f t="shared" si="316"/>
        <v>#VALUE!</v>
      </c>
      <c r="Y2029" s="45">
        <f>IFERROR(VALUE(V2029),VLOOKUP(V2029,DayReplace[],2,0))</f>
        <v>0</v>
      </c>
      <c r="Z2029" s="45">
        <f>IF(V2029=0,1,
IF(OR(AND(COUNTIF(Table12[Normal and Leap Years],X2029),AA2029=3,Y2029=30),
AND(COUNTIF(Table9[MM Year],X2029),COUNTIF(Table13[Always 29-Day Months],AA2029),Y2029=30)),Y2029
-1,Y2029))</f>
        <v>1</v>
      </c>
      <c r="AA2029" s="45">
        <f>IFERROR(VALUE(W2029),VLOOKUP(W2029,MonthReplace[],2,0))</f>
        <v>0</v>
      </c>
      <c r="AB2029" s="45" t="e">
        <f>IF(COUNTIF(Table9[MM Year],X2029),VLOOKUP(AA2029,MonthSerial[],VLOOKUP(X2029,Table9[],3,0)+2,0),DATE(X2029,AA2029,0)-AC2029)</f>
        <v>#VALUE!</v>
      </c>
      <c r="AC2029" s="45" t="e">
        <f>IF(COUNTIF(Table9[MM Year],X2029),
VLOOKUP(X2029,Table9[],5,0),
DATE(X2029,1,0))</f>
        <v>#VALUE!</v>
      </c>
      <c r="AD2029" s="46" t="e">
        <f>IF(AA2029=0,DATE(YEAR(AC2029+1),7,16),
IF(V2029=0,IF(COUNTIF(Table9[MM Year],X2029),AC2029+AB2029+Z2029+15-DAY(AC2029+AB2029+Z2029+15)+16,AC2029+AB2029+Z2029-DAY(AC2029+AB2029+Z2029)+16),
IF(COUNTIF(Table9[MM Year],X2029),
IF(AC2029+AB2029+Z2029&lt;VLOOKUP(X2029,Table9[],7,0),AC2029
+AB2029+Z2029+VLOOKUP(X2029,Table9[],4,0),AC2029+AB2029+Z2029),AC2029
+AB2029+Z2029)))</f>
        <v>#VALUE!</v>
      </c>
      <c r="AE2029" s="42"/>
      <c r="AF2029" s="15" t="str">
        <f>IFERROR(IF(COUNTIF(Table9[MM Year],X2029),
IF(AD2029&lt;VLOOKUP(X2029,Table9[],7,0),AD2029
+VLOOKUP(X2029,Table9[],4,0),AD2029),AD2029
),"")</f>
        <v/>
      </c>
      <c r="AG2029" s="5"/>
      <c r="AH2029" s="5"/>
      <c r="AI2029" s="5"/>
      <c r="AJ2029" s="6"/>
      <c r="AK2029" s="6"/>
      <c r="AL2029" s="12" t="str">
        <f t="shared" si="317"/>
        <v/>
      </c>
      <c r="AM2029" s="5"/>
      <c r="AN2029" s="27" t="str">
        <f t="shared" si="318"/>
        <v/>
      </c>
      <c r="AO2029" s="5"/>
      <c r="AP2029" s="5"/>
      <c r="AQ2029" s="6"/>
      <c r="AR2029" s="12" t="str">
        <f t="shared" si="319"/>
        <v/>
      </c>
      <c r="AS2029" s="6"/>
      <c r="AT2029" s="5"/>
      <c r="AU2029" s="53"/>
      <c r="AV2029" s="53"/>
      <c r="AW2029" s="54"/>
      <c r="AX2029" s="15" t="str">
        <f t="shared" si="320"/>
        <v/>
      </c>
      <c r="AY2029" s="5"/>
      <c r="AZ2029" s="27" t="str">
        <f>IFERROR(VLOOKUP(AY2029,vlookup!A$2:I$331,2,FALSE),"")</f>
        <v/>
      </c>
      <c r="BA2029" s="27" t="str">
        <f>IFERROR(VLOOKUP(AY2029,vlookup!A$2:I$331,3,FALSE),"")</f>
        <v/>
      </c>
      <c r="BB2029" s="5"/>
      <c r="BC2029" s="27" t="str">
        <f>IFERROR(VLOOKUP(BB2029,vlookup!D$2:E$331,2,FALSE),"")</f>
        <v/>
      </c>
      <c r="BD2029" s="5"/>
      <c r="BE2029" s="27" t="str">
        <f t="shared" si="321"/>
        <v/>
      </c>
      <c r="BF2029" s="27" t="str">
        <f>IFERROR(VLOOKUP(BE2029,vlookup!G$2:I$331,2,FALSE),"")</f>
        <v/>
      </c>
      <c r="BG2029" s="27" t="str">
        <f>IFERROR(VLOOKUP(BE2029,vlookup!G$2:I$331,3,FALSE),"")</f>
        <v/>
      </c>
      <c r="BH2029" s="5"/>
      <c r="BI2029" s="6"/>
      <c r="BJ2029" s="6"/>
      <c r="BK2029" s="6"/>
      <c r="BL2029" s="6"/>
    </row>
    <row r="2030" spans="1:64">
      <c r="A2030" s="4"/>
      <c r="B2030" s="5"/>
      <c r="C2030" s="27" t="str">
        <f>IFERROR(VLOOKUP(B2030,vlookup!A$2:I$331,2,FALSE),"")</f>
        <v/>
      </c>
      <c r="D2030" s="27" t="str">
        <f>IFERROR(VLOOKUP(B2030,vlookup!A$2:I$331,3,FALSE),"")</f>
        <v/>
      </c>
      <c r="E2030" s="5"/>
      <c r="F2030" s="27" t="str">
        <f>IFERROR(VLOOKUP(E2030,vlookup!D$2:E$331,2,FALSE),"")</f>
        <v/>
      </c>
      <c r="G2030" s="5"/>
      <c r="H2030" s="27" t="str">
        <f t="shared" si="312"/>
        <v/>
      </c>
      <c r="I2030" s="27" t="str">
        <f>IFERROR(VLOOKUP(H2030,vlookup!G$2:I$331,2,FALSE),"")</f>
        <v/>
      </c>
      <c r="J2030" s="27" t="str">
        <f>IFERROR(VLOOKUP(H2030,vlookup!G$2:I$331,3,FALSE),"")</f>
        <v/>
      </c>
      <c r="K2030" s="5"/>
      <c r="L2030" s="6"/>
      <c r="M2030" s="6"/>
      <c r="N2030" s="6"/>
      <c r="O2030" s="6"/>
      <c r="P2030" s="6"/>
      <c r="Q2030" s="14" t="str">
        <f t="shared" si="313"/>
        <v/>
      </c>
      <c r="R2030" s="5"/>
      <c r="S2030" s="6"/>
      <c r="T2030" s="6"/>
      <c r="U2030" s="5"/>
      <c r="V2030" s="45">
        <f t="shared" si="314"/>
        <v>0</v>
      </c>
      <c r="W2030" s="45">
        <f t="shared" si="315"/>
        <v>0</v>
      </c>
      <c r="X2030" s="45" t="e">
        <f t="shared" si="316"/>
        <v>#VALUE!</v>
      </c>
      <c r="Y2030" s="45">
        <f>IFERROR(VALUE(V2030),VLOOKUP(V2030,DayReplace[],2,0))</f>
        <v>0</v>
      </c>
      <c r="Z2030" s="45">
        <f>IF(V2030=0,1,
IF(OR(AND(COUNTIF(Table12[Normal and Leap Years],X2030),AA2030=3,Y2030=30),
AND(COUNTIF(Table9[MM Year],X2030),COUNTIF(Table13[Always 29-Day Months],AA2030),Y2030=30)),Y2030
-1,Y2030))</f>
        <v>1</v>
      </c>
      <c r="AA2030" s="45">
        <f>IFERROR(VALUE(W2030),VLOOKUP(W2030,MonthReplace[],2,0))</f>
        <v>0</v>
      </c>
      <c r="AB2030" s="45" t="e">
        <f>IF(COUNTIF(Table9[MM Year],X2030),VLOOKUP(AA2030,MonthSerial[],VLOOKUP(X2030,Table9[],3,0)+2,0),DATE(X2030,AA2030,0)-AC2030)</f>
        <v>#VALUE!</v>
      </c>
      <c r="AC2030" s="45" t="e">
        <f>IF(COUNTIF(Table9[MM Year],X2030),
VLOOKUP(X2030,Table9[],5,0),
DATE(X2030,1,0))</f>
        <v>#VALUE!</v>
      </c>
      <c r="AD2030" s="46" t="e">
        <f>IF(AA2030=0,DATE(YEAR(AC2030+1),7,16),
IF(V2030=0,IF(COUNTIF(Table9[MM Year],X2030),AC2030+AB2030+Z2030+15-DAY(AC2030+AB2030+Z2030+15)+16,AC2030+AB2030+Z2030-DAY(AC2030+AB2030+Z2030)+16),
IF(COUNTIF(Table9[MM Year],X2030),
IF(AC2030+AB2030+Z2030&lt;VLOOKUP(X2030,Table9[],7,0),AC2030
+AB2030+Z2030+VLOOKUP(X2030,Table9[],4,0),AC2030+AB2030+Z2030),AC2030
+AB2030+Z2030)))</f>
        <v>#VALUE!</v>
      </c>
      <c r="AE2030" s="42"/>
      <c r="AF2030" s="15" t="str">
        <f>IFERROR(IF(COUNTIF(Table9[MM Year],X2030),
IF(AD2030&lt;VLOOKUP(X2030,Table9[],7,0),AD2030
+VLOOKUP(X2030,Table9[],4,0),AD2030),AD2030
),"")</f>
        <v/>
      </c>
      <c r="AG2030" s="5"/>
      <c r="AH2030" s="5"/>
      <c r="AI2030" s="5"/>
      <c r="AJ2030" s="6"/>
      <c r="AK2030" s="6"/>
      <c r="AL2030" s="12" t="str">
        <f t="shared" si="317"/>
        <v/>
      </c>
      <c r="AM2030" s="5"/>
      <c r="AN2030" s="27" t="str">
        <f t="shared" si="318"/>
        <v/>
      </c>
      <c r="AO2030" s="5"/>
      <c r="AP2030" s="5"/>
      <c r="AQ2030" s="6"/>
      <c r="AR2030" s="12" t="str">
        <f t="shared" si="319"/>
        <v/>
      </c>
      <c r="AS2030" s="6"/>
      <c r="AT2030" s="5"/>
      <c r="AU2030" s="53"/>
      <c r="AV2030" s="53"/>
      <c r="AW2030" s="54"/>
      <c r="AX2030" s="15" t="str">
        <f t="shared" si="320"/>
        <v/>
      </c>
      <c r="AY2030" s="5"/>
      <c r="AZ2030" s="27" t="str">
        <f>IFERROR(VLOOKUP(AY2030,vlookup!A$2:I$331,2,FALSE),"")</f>
        <v/>
      </c>
      <c r="BA2030" s="27" t="str">
        <f>IFERROR(VLOOKUP(AY2030,vlookup!A$2:I$331,3,FALSE),"")</f>
        <v/>
      </c>
      <c r="BB2030" s="5"/>
      <c r="BC2030" s="27" t="str">
        <f>IFERROR(VLOOKUP(BB2030,vlookup!D$2:E$331,2,FALSE),"")</f>
        <v/>
      </c>
      <c r="BD2030" s="5"/>
      <c r="BE2030" s="27" t="str">
        <f t="shared" si="321"/>
        <v/>
      </c>
      <c r="BF2030" s="27" t="str">
        <f>IFERROR(VLOOKUP(BE2030,vlookup!G$2:I$331,2,FALSE),"")</f>
        <v/>
      </c>
      <c r="BG2030" s="27" t="str">
        <f>IFERROR(VLOOKUP(BE2030,vlookup!G$2:I$331,3,FALSE),"")</f>
        <v/>
      </c>
      <c r="BH2030" s="5"/>
      <c r="BI2030" s="6"/>
      <c r="BJ2030" s="6"/>
      <c r="BK2030" s="6"/>
      <c r="BL2030" s="6"/>
    </row>
    <row r="2031" spans="1:64">
      <c r="A2031" s="4"/>
      <c r="B2031" s="5"/>
      <c r="C2031" s="27" t="str">
        <f>IFERROR(VLOOKUP(B2031,vlookup!A$2:I$331,2,FALSE),"")</f>
        <v/>
      </c>
      <c r="D2031" s="27" t="str">
        <f>IFERROR(VLOOKUP(B2031,vlookup!A$2:I$331,3,FALSE),"")</f>
        <v/>
      </c>
      <c r="E2031" s="5"/>
      <c r="F2031" s="27" t="str">
        <f>IFERROR(VLOOKUP(E2031,vlookup!D$2:E$331,2,FALSE),"")</f>
        <v/>
      </c>
      <c r="G2031" s="5"/>
      <c r="H2031" s="27" t="str">
        <f t="shared" si="312"/>
        <v/>
      </c>
      <c r="I2031" s="27" t="str">
        <f>IFERROR(VLOOKUP(H2031,vlookup!G$2:I$331,2,FALSE),"")</f>
        <v/>
      </c>
      <c r="J2031" s="27" t="str">
        <f>IFERROR(VLOOKUP(H2031,vlookup!G$2:I$331,3,FALSE),"")</f>
        <v/>
      </c>
      <c r="K2031" s="5"/>
      <c r="L2031" s="6"/>
      <c r="M2031" s="6"/>
      <c r="N2031" s="6"/>
      <c r="O2031" s="6"/>
      <c r="P2031" s="6"/>
      <c r="Q2031" s="14" t="str">
        <f t="shared" si="313"/>
        <v/>
      </c>
      <c r="R2031" s="5"/>
      <c r="S2031" s="6"/>
      <c r="T2031" s="6"/>
      <c r="U2031" s="5"/>
      <c r="V2031" s="45">
        <f t="shared" si="314"/>
        <v>0</v>
      </c>
      <c r="W2031" s="45">
        <f t="shared" si="315"/>
        <v>0</v>
      </c>
      <c r="X2031" s="45" t="e">
        <f t="shared" si="316"/>
        <v>#VALUE!</v>
      </c>
      <c r="Y2031" s="45">
        <f>IFERROR(VALUE(V2031),VLOOKUP(V2031,DayReplace[],2,0))</f>
        <v>0</v>
      </c>
      <c r="Z2031" s="45">
        <f>IF(V2031=0,1,
IF(OR(AND(COUNTIF(Table12[Normal and Leap Years],X2031),AA2031=3,Y2031=30),
AND(COUNTIF(Table9[MM Year],X2031),COUNTIF(Table13[Always 29-Day Months],AA2031),Y2031=30)),Y2031
-1,Y2031))</f>
        <v>1</v>
      </c>
      <c r="AA2031" s="45">
        <f>IFERROR(VALUE(W2031),VLOOKUP(W2031,MonthReplace[],2,0))</f>
        <v>0</v>
      </c>
      <c r="AB2031" s="45" t="e">
        <f>IF(COUNTIF(Table9[MM Year],X2031),VLOOKUP(AA2031,MonthSerial[],VLOOKUP(X2031,Table9[],3,0)+2,0),DATE(X2031,AA2031,0)-AC2031)</f>
        <v>#VALUE!</v>
      </c>
      <c r="AC2031" s="45" t="e">
        <f>IF(COUNTIF(Table9[MM Year],X2031),
VLOOKUP(X2031,Table9[],5,0),
DATE(X2031,1,0))</f>
        <v>#VALUE!</v>
      </c>
      <c r="AD2031" s="46" t="e">
        <f>IF(AA2031=0,DATE(YEAR(AC2031+1),7,16),
IF(V2031=0,IF(COUNTIF(Table9[MM Year],X2031),AC2031+AB2031+Z2031+15-DAY(AC2031+AB2031+Z2031+15)+16,AC2031+AB2031+Z2031-DAY(AC2031+AB2031+Z2031)+16),
IF(COUNTIF(Table9[MM Year],X2031),
IF(AC2031+AB2031+Z2031&lt;VLOOKUP(X2031,Table9[],7,0),AC2031
+AB2031+Z2031+VLOOKUP(X2031,Table9[],4,0),AC2031+AB2031+Z2031),AC2031
+AB2031+Z2031)))</f>
        <v>#VALUE!</v>
      </c>
      <c r="AE2031" s="42"/>
      <c r="AF2031" s="15" t="str">
        <f>IFERROR(IF(COUNTIF(Table9[MM Year],X2031),
IF(AD2031&lt;VLOOKUP(X2031,Table9[],7,0),AD2031
+VLOOKUP(X2031,Table9[],4,0),AD2031),AD2031
),"")</f>
        <v/>
      </c>
      <c r="AG2031" s="5"/>
      <c r="AH2031" s="5"/>
      <c r="AI2031" s="5"/>
      <c r="AJ2031" s="6"/>
      <c r="AK2031" s="6"/>
      <c r="AL2031" s="12" t="str">
        <f t="shared" si="317"/>
        <v/>
      </c>
      <c r="AM2031" s="5"/>
      <c r="AN2031" s="27" t="str">
        <f t="shared" si="318"/>
        <v/>
      </c>
      <c r="AO2031" s="5"/>
      <c r="AP2031" s="5"/>
      <c r="AQ2031" s="6"/>
      <c r="AR2031" s="12" t="str">
        <f t="shared" si="319"/>
        <v/>
      </c>
      <c r="AS2031" s="6"/>
      <c r="AT2031" s="5"/>
      <c r="AU2031" s="53"/>
      <c r="AV2031" s="53"/>
      <c r="AW2031" s="54"/>
      <c r="AX2031" s="15" t="str">
        <f t="shared" si="320"/>
        <v/>
      </c>
      <c r="AY2031" s="5"/>
      <c r="AZ2031" s="27" t="str">
        <f>IFERROR(VLOOKUP(AY2031,vlookup!A$2:I$331,2,FALSE),"")</f>
        <v/>
      </c>
      <c r="BA2031" s="27" t="str">
        <f>IFERROR(VLOOKUP(AY2031,vlookup!A$2:I$331,3,FALSE),"")</f>
        <v/>
      </c>
      <c r="BB2031" s="5"/>
      <c r="BC2031" s="27" t="str">
        <f>IFERROR(VLOOKUP(BB2031,vlookup!D$2:E$331,2,FALSE),"")</f>
        <v/>
      </c>
      <c r="BD2031" s="5"/>
      <c r="BE2031" s="27" t="str">
        <f t="shared" si="321"/>
        <v/>
      </c>
      <c r="BF2031" s="27" t="str">
        <f>IFERROR(VLOOKUP(BE2031,vlookup!G$2:I$331,2,FALSE),"")</f>
        <v/>
      </c>
      <c r="BG2031" s="27" t="str">
        <f>IFERROR(VLOOKUP(BE2031,vlookup!G$2:I$331,3,FALSE),"")</f>
        <v/>
      </c>
      <c r="BH2031" s="5"/>
      <c r="BI2031" s="6"/>
      <c r="BJ2031" s="6"/>
      <c r="BK2031" s="6"/>
      <c r="BL2031" s="6"/>
    </row>
    <row r="2032" spans="1:64">
      <c r="A2032" s="4"/>
      <c r="B2032" s="5"/>
      <c r="C2032" s="27" t="str">
        <f>IFERROR(VLOOKUP(B2032,vlookup!A$2:I$331,2,FALSE),"")</f>
        <v/>
      </c>
      <c r="D2032" s="27" t="str">
        <f>IFERROR(VLOOKUP(B2032,vlookup!A$2:I$331,3,FALSE),"")</f>
        <v/>
      </c>
      <c r="E2032" s="5"/>
      <c r="F2032" s="27" t="str">
        <f>IFERROR(VLOOKUP(E2032,vlookup!D$2:E$331,2,FALSE),"")</f>
        <v/>
      </c>
      <c r="G2032" s="5"/>
      <c r="H2032" s="27" t="str">
        <f t="shared" si="312"/>
        <v/>
      </c>
      <c r="I2032" s="27" t="str">
        <f>IFERROR(VLOOKUP(H2032,vlookup!G$2:I$331,2,FALSE),"")</f>
        <v/>
      </c>
      <c r="J2032" s="27" t="str">
        <f>IFERROR(VLOOKUP(H2032,vlookup!G$2:I$331,3,FALSE),"")</f>
        <v/>
      </c>
      <c r="K2032" s="5"/>
      <c r="L2032" s="6"/>
      <c r="M2032" s="6"/>
      <c r="N2032" s="6"/>
      <c r="O2032" s="6"/>
      <c r="P2032" s="6"/>
      <c r="Q2032" s="14" t="str">
        <f t="shared" si="313"/>
        <v/>
      </c>
      <c r="R2032" s="5"/>
      <c r="S2032" s="6"/>
      <c r="T2032" s="6"/>
      <c r="U2032" s="5"/>
      <c r="V2032" s="45">
        <f t="shared" si="314"/>
        <v>0</v>
      </c>
      <c r="W2032" s="45">
        <f t="shared" si="315"/>
        <v>0</v>
      </c>
      <c r="X2032" s="45" t="e">
        <f t="shared" si="316"/>
        <v>#VALUE!</v>
      </c>
      <c r="Y2032" s="45">
        <f>IFERROR(VALUE(V2032),VLOOKUP(V2032,DayReplace[],2,0))</f>
        <v>0</v>
      </c>
      <c r="Z2032" s="45">
        <f>IF(V2032=0,1,
IF(OR(AND(COUNTIF(Table12[Normal and Leap Years],X2032),AA2032=3,Y2032=30),
AND(COUNTIF(Table9[MM Year],X2032),COUNTIF(Table13[Always 29-Day Months],AA2032),Y2032=30)),Y2032
-1,Y2032))</f>
        <v>1</v>
      </c>
      <c r="AA2032" s="45">
        <f>IFERROR(VALUE(W2032),VLOOKUP(W2032,MonthReplace[],2,0))</f>
        <v>0</v>
      </c>
      <c r="AB2032" s="45" t="e">
        <f>IF(COUNTIF(Table9[MM Year],X2032),VLOOKUP(AA2032,MonthSerial[],VLOOKUP(X2032,Table9[],3,0)+2,0),DATE(X2032,AA2032,0)-AC2032)</f>
        <v>#VALUE!</v>
      </c>
      <c r="AC2032" s="45" t="e">
        <f>IF(COUNTIF(Table9[MM Year],X2032),
VLOOKUP(X2032,Table9[],5,0),
DATE(X2032,1,0))</f>
        <v>#VALUE!</v>
      </c>
      <c r="AD2032" s="46" t="e">
        <f>IF(AA2032=0,DATE(YEAR(AC2032+1),7,16),
IF(V2032=0,IF(COUNTIF(Table9[MM Year],X2032),AC2032+AB2032+Z2032+15-DAY(AC2032+AB2032+Z2032+15)+16,AC2032+AB2032+Z2032-DAY(AC2032+AB2032+Z2032)+16),
IF(COUNTIF(Table9[MM Year],X2032),
IF(AC2032+AB2032+Z2032&lt;VLOOKUP(X2032,Table9[],7,0),AC2032
+AB2032+Z2032+VLOOKUP(X2032,Table9[],4,0),AC2032+AB2032+Z2032),AC2032
+AB2032+Z2032)))</f>
        <v>#VALUE!</v>
      </c>
      <c r="AE2032" s="42"/>
      <c r="AF2032" s="15" t="str">
        <f>IFERROR(IF(COUNTIF(Table9[MM Year],X2032),
IF(AD2032&lt;VLOOKUP(X2032,Table9[],7,0),AD2032
+VLOOKUP(X2032,Table9[],4,0),AD2032),AD2032
),"")</f>
        <v/>
      </c>
      <c r="AG2032" s="5"/>
      <c r="AH2032" s="5"/>
      <c r="AI2032" s="5"/>
      <c r="AJ2032" s="6"/>
      <c r="AK2032" s="6"/>
      <c r="AL2032" s="12" t="str">
        <f t="shared" si="317"/>
        <v/>
      </c>
      <c r="AM2032" s="5"/>
      <c r="AN2032" s="27" t="str">
        <f t="shared" si="318"/>
        <v/>
      </c>
      <c r="AO2032" s="5"/>
      <c r="AP2032" s="5"/>
      <c r="AQ2032" s="6"/>
      <c r="AR2032" s="12" t="str">
        <f t="shared" si="319"/>
        <v/>
      </c>
      <c r="AS2032" s="6"/>
      <c r="AT2032" s="5"/>
      <c r="AU2032" s="53"/>
      <c r="AV2032" s="53"/>
      <c r="AW2032" s="54"/>
      <c r="AX2032" s="15" t="str">
        <f t="shared" si="320"/>
        <v/>
      </c>
      <c r="AY2032" s="5"/>
      <c r="AZ2032" s="27" t="str">
        <f>IFERROR(VLOOKUP(AY2032,vlookup!A$2:I$331,2,FALSE),"")</f>
        <v/>
      </c>
      <c r="BA2032" s="27" t="str">
        <f>IFERROR(VLOOKUP(AY2032,vlookup!A$2:I$331,3,FALSE),"")</f>
        <v/>
      </c>
      <c r="BB2032" s="5"/>
      <c r="BC2032" s="27" t="str">
        <f>IFERROR(VLOOKUP(BB2032,vlookup!D$2:E$331,2,FALSE),"")</f>
        <v/>
      </c>
      <c r="BD2032" s="5"/>
      <c r="BE2032" s="27" t="str">
        <f t="shared" si="321"/>
        <v/>
      </c>
      <c r="BF2032" s="27" t="str">
        <f>IFERROR(VLOOKUP(BE2032,vlookup!G$2:I$331,2,FALSE),"")</f>
        <v/>
      </c>
      <c r="BG2032" s="27" t="str">
        <f>IFERROR(VLOOKUP(BE2032,vlookup!G$2:I$331,3,FALSE),"")</f>
        <v/>
      </c>
      <c r="BH2032" s="5"/>
      <c r="BI2032" s="6"/>
      <c r="BJ2032" s="6"/>
      <c r="BK2032" s="6"/>
      <c r="BL2032" s="6"/>
    </row>
    <row r="2033" spans="1:64">
      <c r="A2033" s="4"/>
      <c r="B2033" s="5"/>
      <c r="C2033" s="27" t="str">
        <f>IFERROR(VLOOKUP(B2033,vlookup!A$2:I$331,2,FALSE),"")</f>
        <v/>
      </c>
      <c r="D2033" s="27" t="str">
        <f>IFERROR(VLOOKUP(B2033,vlookup!A$2:I$331,3,FALSE),"")</f>
        <v/>
      </c>
      <c r="E2033" s="5"/>
      <c r="F2033" s="27" t="str">
        <f>IFERROR(VLOOKUP(E2033,vlookup!D$2:E$331,2,FALSE),"")</f>
        <v/>
      </c>
      <c r="G2033" s="5"/>
      <c r="H2033" s="27" t="str">
        <f t="shared" si="312"/>
        <v/>
      </c>
      <c r="I2033" s="27" t="str">
        <f>IFERROR(VLOOKUP(H2033,vlookup!G$2:I$331,2,FALSE),"")</f>
        <v/>
      </c>
      <c r="J2033" s="27" t="str">
        <f>IFERROR(VLOOKUP(H2033,vlookup!G$2:I$331,3,FALSE),"")</f>
        <v/>
      </c>
      <c r="K2033" s="5"/>
      <c r="L2033" s="6"/>
      <c r="M2033" s="6"/>
      <c r="N2033" s="6"/>
      <c r="O2033" s="6"/>
      <c r="P2033" s="6"/>
      <c r="Q2033" s="14" t="str">
        <f t="shared" si="313"/>
        <v/>
      </c>
      <c r="R2033" s="5"/>
      <c r="S2033" s="6"/>
      <c r="T2033" s="6"/>
      <c r="U2033" s="5"/>
      <c r="V2033" s="45">
        <f t="shared" si="314"/>
        <v>0</v>
      </c>
      <c r="W2033" s="45">
        <f t="shared" si="315"/>
        <v>0</v>
      </c>
      <c r="X2033" s="45" t="e">
        <f t="shared" si="316"/>
        <v>#VALUE!</v>
      </c>
      <c r="Y2033" s="45">
        <f>IFERROR(VALUE(V2033),VLOOKUP(V2033,DayReplace[],2,0))</f>
        <v>0</v>
      </c>
      <c r="Z2033" s="45">
        <f>IF(V2033=0,1,
IF(OR(AND(COUNTIF(Table12[Normal and Leap Years],X2033),AA2033=3,Y2033=30),
AND(COUNTIF(Table9[MM Year],X2033),COUNTIF(Table13[Always 29-Day Months],AA2033),Y2033=30)),Y2033
-1,Y2033))</f>
        <v>1</v>
      </c>
      <c r="AA2033" s="45">
        <f>IFERROR(VALUE(W2033),VLOOKUP(W2033,MonthReplace[],2,0))</f>
        <v>0</v>
      </c>
      <c r="AB2033" s="45" t="e">
        <f>IF(COUNTIF(Table9[MM Year],X2033),VLOOKUP(AA2033,MonthSerial[],VLOOKUP(X2033,Table9[],3,0)+2,0),DATE(X2033,AA2033,0)-AC2033)</f>
        <v>#VALUE!</v>
      </c>
      <c r="AC2033" s="45" t="e">
        <f>IF(COUNTIF(Table9[MM Year],X2033),
VLOOKUP(X2033,Table9[],5,0),
DATE(X2033,1,0))</f>
        <v>#VALUE!</v>
      </c>
      <c r="AD2033" s="46" t="e">
        <f>IF(AA2033=0,DATE(YEAR(AC2033+1),7,16),
IF(V2033=0,IF(COUNTIF(Table9[MM Year],X2033),AC2033+AB2033+Z2033+15-DAY(AC2033+AB2033+Z2033+15)+16,AC2033+AB2033+Z2033-DAY(AC2033+AB2033+Z2033)+16),
IF(COUNTIF(Table9[MM Year],X2033),
IF(AC2033+AB2033+Z2033&lt;VLOOKUP(X2033,Table9[],7,0),AC2033
+AB2033+Z2033+VLOOKUP(X2033,Table9[],4,0),AC2033+AB2033+Z2033),AC2033
+AB2033+Z2033)))</f>
        <v>#VALUE!</v>
      </c>
      <c r="AE2033" s="42"/>
      <c r="AF2033" s="15" t="str">
        <f>IFERROR(IF(COUNTIF(Table9[MM Year],X2033),
IF(AD2033&lt;VLOOKUP(X2033,Table9[],7,0),AD2033
+VLOOKUP(X2033,Table9[],4,0),AD2033),AD2033
),"")</f>
        <v/>
      </c>
      <c r="AG2033" s="5"/>
      <c r="AH2033" s="5"/>
      <c r="AI2033" s="5"/>
      <c r="AJ2033" s="6"/>
      <c r="AK2033" s="6"/>
      <c r="AL2033" s="12" t="str">
        <f t="shared" si="317"/>
        <v/>
      </c>
      <c r="AM2033" s="5"/>
      <c r="AN2033" s="27" t="str">
        <f t="shared" si="318"/>
        <v/>
      </c>
      <c r="AO2033" s="5"/>
      <c r="AP2033" s="5"/>
      <c r="AQ2033" s="6"/>
      <c r="AR2033" s="12" t="str">
        <f t="shared" si="319"/>
        <v/>
      </c>
      <c r="AS2033" s="6"/>
      <c r="AT2033" s="5"/>
      <c r="AU2033" s="53"/>
      <c r="AV2033" s="53"/>
      <c r="AW2033" s="54"/>
      <c r="AX2033" s="15" t="str">
        <f t="shared" si="320"/>
        <v/>
      </c>
      <c r="AY2033" s="5"/>
      <c r="AZ2033" s="27" t="str">
        <f>IFERROR(VLOOKUP(AY2033,vlookup!A$2:I$331,2,FALSE),"")</f>
        <v/>
      </c>
      <c r="BA2033" s="27" t="str">
        <f>IFERROR(VLOOKUP(AY2033,vlookup!A$2:I$331,3,FALSE),"")</f>
        <v/>
      </c>
      <c r="BB2033" s="5"/>
      <c r="BC2033" s="27" t="str">
        <f>IFERROR(VLOOKUP(BB2033,vlookup!D$2:E$331,2,FALSE),"")</f>
        <v/>
      </c>
      <c r="BD2033" s="5"/>
      <c r="BE2033" s="27" t="str">
        <f t="shared" si="321"/>
        <v/>
      </c>
      <c r="BF2033" s="27" t="str">
        <f>IFERROR(VLOOKUP(BE2033,vlookup!G$2:I$331,2,FALSE),"")</f>
        <v/>
      </c>
      <c r="BG2033" s="27" t="str">
        <f>IFERROR(VLOOKUP(BE2033,vlookup!G$2:I$331,3,FALSE),"")</f>
        <v/>
      </c>
      <c r="BH2033" s="5"/>
      <c r="BI2033" s="6"/>
      <c r="BJ2033" s="6"/>
      <c r="BK2033" s="6"/>
      <c r="BL2033" s="6"/>
    </row>
    <row r="2034" spans="1:64">
      <c r="A2034" s="4"/>
      <c r="B2034" s="5"/>
      <c r="C2034" s="27" t="str">
        <f>IFERROR(VLOOKUP(B2034,vlookup!A$2:I$331,2,FALSE),"")</f>
        <v/>
      </c>
      <c r="D2034" s="27" t="str">
        <f>IFERROR(VLOOKUP(B2034,vlookup!A$2:I$331,3,FALSE),"")</f>
        <v/>
      </c>
      <c r="E2034" s="5"/>
      <c r="F2034" s="27" t="str">
        <f>IFERROR(VLOOKUP(E2034,vlookup!D$2:E$331,2,FALSE),"")</f>
        <v/>
      </c>
      <c r="G2034" s="5"/>
      <c r="H2034" s="27" t="str">
        <f t="shared" si="312"/>
        <v/>
      </c>
      <c r="I2034" s="27" t="str">
        <f>IFERROR(VLOOKUP(H2034,vlookup!G$2:I$331,2,FALSE),"")</f>
        <v/>
      </c>
      <c r="J2034" s="27" t="str">
        <f>IFERROR(VLOOKUP(H2034,vlookup!G$2:I$331,3,FALSE),"")</f>
        <v/>
      </c>
      <c r="K2034" s="5"/>
      <c r="L2034" s="6"/>
      <c r="M2034" s="6"/>
      <c r="N2034" s="6"/>
      <c r="O2034" s="6"/>
      <c r="P2034" s="6"/>
      <c r="Q2034" s="14" t="str">
        <f t="shared" si="313"/>
        <v/>
      </c>
      <c r="R2034" s="5"/>
      <c r="S2034" s="6"/>
      <c r="T2034" s="6"/>
      <c r="U2034" s="5"/>
      <c r="V2034" s="45">
        <f t="shared" si="314"/>
        <v>0</v>
      </c>
      <c r="W2034" s="45">
        <f t="shared" si="315"/>
        <v>0</v>
      </c>
      <c r="X2034" s="45" t="e">
        <f t="shared" si="316"/>
        <v>#VALUE!</v>
      </c>
      <c r="Y2034" s="45">
        <f>IFERROR(VALUE(V2034),VLOOKUP(V2034,DayReplace[],2,0))</f>
        <v>0</v>
      </c>
      <c r="Z2034" s="45">
        <f>IF(V2034=0,1,
IF(OR(AND(COUNTIF(Table12[Normal and Leap Years],X2034),AA2034=3,Y2034=30),
AND(COUNTIF(Table9[MM Year],X2034),COUNTIF(Table13[Always 29-Day Months],AA2034),Y2034=30)),Y2034
-1,Y2034))</f>
        <v>1</v>
      </c>
      <c r="AA2034" s="45">
        <f>IFERROR(VALUE(W2034),VLOOKUP(W2034,MonthReplace[],2,0))</f>
        <v>0</v>
      </c>
      <c r="AB2034" s="45" t="e">
        <f>IF(COUNTIF(Table9[MM Year],X2034),VLOOKUP(AA2034,MonthSerial[],VLOOKUP(X2034,Table9[],3,0)+2,0),DATE(X2034,AA2034,0)-AC2034)</f>
        <v>#VALUE!</v>
      </c>
      <c r="AC2034" s="45" t="e">
        <f>IF(COUNTIF(Table9[MM Year],X2034),
VLOOKUP(X2034,Table9[],5,0),
DATE(X2034,1,0))</f>
        <v>#VALUE!</v>
      </c>
      <c r="AD2034" s="46" t="e">
        <f>IF(AA2034=0,DATE(YEAR(AC2034+1),7,16),
IF(V2034=0,IF(COUNTIF(Table9[MM Year],X2034),AC2034+AB2034+Z2034+15-DAY(AC2034+AB2034+Z2034+15)+16,AC2034+AB2034+Z2034-DAY(AC2034+AB2034+Z2034)+16),
IF(COUNTIF(Table9[MM Year],X2034),
IF(AC2034+AB2034+Z2034&lt;VLOOKUP(X2034,Table9[],7,0),AC2034
+AB2034+Z2034+VLOOKUP(X2034,Table9[],4,0),AC2034+AB2034+Z2034),AC2034
+AB2034+Z2034)))</f>
        <v>#VALUE!</v>
      </c>
      <c r="AE2034" s="42"/>
      <c r="AF2034" s="15" t="str">
        <f>IFERROR(IF(COUNTIF(Table9[MM Year],X2034),
IF(AD2034&lt;VLOOKUP(X2034,Table9[],7,0),AD2034
+VLOOKUP(X2034,Table9[],4,0),AD2034),AD2034
),"")</f>
        <v/>
      </c>
      <c r="AG2034" s="5"/>
      <c r="AH2034" s="5"/>
      <c r="AI2034" s="5"/>
      <c r="AJ2034" s="6"/>
      <c r="AK2034" s="6"/>
      <c r="AL2034" s="12" t="str">
        <f t="shared" si="317"/>
        <v/>
      </c>
      <c r="AM2034" s="5"/>
      <c r="AN2034" s="27" t="str">
        <f t="shared" si="318"/>
        <v/>
      </c>
      <c r="AO2034" s="5"/>
      <c r="AP2034" s="5"/>
      <c r="AQ2034" s="6"/>
      <c r="AR2034" s="12" t="str">
        <f t="shared" si="319"/>
        <v/>
      </c>
      <c r="AS2034" s="6"/>
      <c r="AT2034" s="5"/>
      <c r="AU2034" s="53"/>
      <c r="AV2034" s="53"/>
      <c r="AW2034" s="54"/>
      <c r="AX2034" s="15" t="str">
        <f t="shared" si="320"/>
        <v/>
      </c>
      <c r="AY2034" s="5"/>
      <c r="AZ2034" s="27" t="str">
        <f>IFERROR(VLOOKUP(AY2034,vlookup!A$2:I$331,2,FALSE),"")</f>
        <v/>
      </c>
      <c r="BA2034" s="27" t="str">
        <f>IFERROR(VLOOKUP(AY2034,vlookup!A$2:I$331,3,FALSE),"")</f>
        <v/>
      </c>
      <c r="BB2034" s="5"/>
      <c r="BC2034" s="27" t="str">
        <f>IFERROR(VLOOKUP(BB2034,vlookup!D$2:E$331,2,FALSE),"")</f>
        <v/>
      </c>
      <c r="BD2034" s="5"/>
      <c r="BE2034" s="27" t="str">
        <f t="shared" si="321"/>
        <v/>
      </c>
      <c r="BF2034" s="27" t="str">
        <f>IFERROR(VLOOKUP(BE2034,vlookup!G$2:I$331,2,FALSE),"")</f>
        <v/>
      </c>
      <c r="BG2034" s="27" t="str">
        <f>IFERROR(VLOOKUP(BE2034,vlookup!G$2:I$331,3,FALSE),"")</f>
        <v/>
      </c>
      <c r="BH2034" s="5"/>
      <c r="BI2034" s="6"/>
      <c r="BJ2034" s="6"/>
      <c r="BK2034" s="6"/>
      <c r="BL2034" s="6"/>
    </row>
    <row r="2035" spans="1:64">
      <c r="A2035" s="4"/>
      <c r="B2035" s="5"/>
      <c r="C2035" s="27" t="str">
        <f>IFERROR(VLOOKUP(B2035,vlookup!A$2:I$331,2,FALSE),"")</f>
        <v/>
      </c>
      <c r="D2035" s="27" t="str">
        <f>IFERROR(VLOOKUP(B2035,vlookup!A$2:I$331,3,FALSE),"")</f>
        <v/>
      </c>
      <c r="E2035" s="5"/>
      <c r="F2035" s="27" t="str">
        <f>IFERROR(VLOOKUP(E2035,vlookup!D$2:E$331,2,FALSE),"")</f>
        <v/>
      </c>
      <c r="G2035" s="5"/>
      <c r="H2035" s="27" t="str">
        <f t="shared" si="312"/>
        <v/>
      </c>
      <c r="I2035" s="27" t="str">
        <f>IFERROR(VLOOKUP(H2035,vlookup!G$2:I$331,2,FALSE),"")</f>
        <v/>
      </c>
      <c r="J2035" s="27" t="str">
        <f>IFERROR(VLOOKUP(H2035,vlookup!G$2:I$331,3,FALSE),"")</f>
        <v/>
      </c>
      <c r="K2035" s="5"/>
      <c r="L2035" s="6"/>
      <c r="M2035" s="6"/>
      <c r="N2035" s="6"/>
      <c r="O2035" s="6"/>
      <c r="P2035" s="6"/>
      <c r="Q2035" s="14" t="str">
        <f t="shared" si="313"/>
        <v/>
      </c>
      <c r="R2035" s="5"/>
      <c r="S2035" s="6"/>
      <c r="T2035" s="6"/>
      <c r="U2035" s="5"/>
      <c r="V2035" s="45">
        <f t="shared" si="314"/>
        <v>0</v>
      </c>
      <c r="W2035" s="45">
        <f t="shared" si="315"/>
        <v>0</v>
      </c>
      <c r="X2035" s="45" t="e">
        <f t="shared" si="316"/>
        <v>#VALUE!</v>
      </c>
      <c r="Y2035" s="45">
        <f>IFERROR(VALUE(V2035),VLOOKUP(V2035,DayReplace[],2,0))</f>
        <v>0</v>
      </c>
      <c r="Z2035" s="45">
        <f>IF(V2035=0,1,
IF(OR(AND(COUNTIF(Table12[Normal and Leap Years],X2035),AA2035=3,Y2035=30),
AND(COUNTIF(Table9[MM Year],X2035),COUNTIF(Table13[Always 29-Day Months],AA2035),Y2035=30)),Y2035
-1,Y2035))</f>
        <v>1</v>
      </c>
      <c r="AA2035" s="45">
        <f>IFERROR(VALUE(W2035),VLOOKUP(W2035,MonthReplace[],2,0))</f>
        <v>0</v>
      </c>
      <c r="AB2035" s="45" t="e">
        <f>IF(COUNTIF(Table9[MM Year],X2035),VLOOKUP(AA2035,MonthSerial[],VLOOKUP(X2035,Table9[],3,0)+2,0),DATE(X2035,AA2035,0)-AC2035)</f>
        <v>#VALUE!</v>
      </c>
      <c r="AC2035" s="45" t="e">
        <f>IF(COUNTIF(Table9[MM Year],X2035),
VLOOKUP(X2035,Table9[],5,0),
DATE(X2035,1,0))</f>
        <v>#VALUE!</v>
      </c>
      <c r="AD2035" s="46" t="e">
        <f>IF(AA2035=0,DATE(YEAR(AC2035+1),7,16),
IF(V2035=0,IF(COUNTIF(Table9[MM Year],X2035),AC2035+AB2035+Z2035+15-DAY(AC2035+AB2035+Z2035+15)+16,AC2035+AB2035+Z2035-DAY(AC2035+AB2035+Z2035)+16),
IF(COUNTIF(Table9[MM Year],X2035),
IF(AC2035+AB2035+Z2035&lt;VLOOKUP(X2035,Table9[],7,0),AC2035
+AB2035+Z2035+VLOOKUP(X2035,Table9[],4,0),AC2035+AB2035+Z2035),AC2035
+AB2035+Z2035)))</f>
        <v>#VALUE!</v>
      </c>
      <c r="AE2035" s="42"/>
      <c r="AF2035" s="15" t="str">
        <f>IFERROR(IF(COUNTIF(Table9[MM Year],X2035),
IF(AD2035&lt;VLOOKUP(X2035,Table9[],7,0),AD2035
+VLOOKUP(X2035,Table9[],4,0),AD2035),AD2035
),"")</f>
        <v/>
      </c>
      <c r="AG2035" s="5"/>
      <c r="AH2035" s="5"/>
      <c r="AI2035" s="5"/>
      <c r="AJ2035" s="6"/>
      <c r="AK2035" s="6"/>
      <c r="AL2035" s="12" t="str">
        <f t="shared" si="317"/>
        <v/>
      </c>
      <c r="AM2035" s="5"/>
      <c r="AN2035" s="27" t="str">
        <f t="shared" si="318"/>
        <v/>
      </c>
      <c r="AO2035" s="5"/>
      <c r="AP2035" s="5"/>
      <c r="AQ2035" s="6"/>
      <c r="AR2035" s="12" t="str">
        <f t="shared" si="319"/>
        <v/>
      </c>
      <c r="AS2035" s="6"/>
      <c r="AT2035" s="5"/>
      <c r="AU2035" s="53"/>
      <c r="AV2035" s="53"/>
      <c r="AW2035" s="54"/>
      <c r="AX2035" s="15" t="str">
        <f t="shared" si="320"/>
        <v/>
      </c>
      <c r="AY2035" s="5"/>
      <c r="AZ2035" s="27" t="str">
        <f>IFERROR(VLOOKUP(AY2035,vlookup!A$2:I$331,2,FALSE),"")</f>
        <v/>
      </c>
      <c r="BA2035" s="27" t="str">
        <f>IFERROR(VLOOKUP(AY2035,vlookup!A$2:I$331,3,FALSE),"")</f>
        <v/>
      </c>
      <c r="BB2035" s="5"/>
      <c r="BC2035" s="27" t="str">
        <f>IFERROR(VLOOKUP(BB2035,vlookup!D$2:E$331,2,FALSE),"")</f>
        <v/>
      </c>
      <c r="BD2035" s="5"/>
      <c r="BE2035" s="27" t="str">
        <f t="shared" si="321"/>
        <v/>
      </c>
      <c r="BF2035" s="27" t="str">
        <f>IFERROR(VLOOKUP(BE2035,vlookup!G$2:I$331,2,FALSE),"")</f>
        <v/>
      </c>
      <c r="BG2035" s="27" t="str">
        <f>IFERROR(VLOOKUP(BE2035,vlookup!G$2:I$331,3,FALSE),"")</f>
        <v/>
      </c>
      <c r="BH2035" s="5"/>
      <c r="BI2035" s="6"/>
      <c r="BJ2035" s="6"/>
      <c r="BK2035" s="6"/>
      <c r="BL2035" s="6"/>
    </row>
    <row r="2036" spans="1:64">
      <c r="A2036" s="4"/>
      <c r="B2036" s="5"/>
      <c r="C2036" s="27" t="str">
        <f>IFERROR(VLOOKUP(B2036,vlookup!A$2:I$331,2,FALSE),"")</f>
        <v/>
      </c>
      <c r="D2036" s="27" t="str">
        <f>IFERROR(VLOOKUP(B2036,vlookup!A$2:I$331,3,FALSE),"")</f>
        <v/>
      </c>
      <c r="E2036" s="5"/>
      <c r="F2036" s="27" t="str">
        <f>IFERROR(VLOOKUP(E2036,vlookup!D$2:E$331,2,FALSE),"")</f>
        <v/>
      </c>
      <c r="G2036" s="5"/>
      <c r="H2036" s="27" t="str">
        <f t="shared" si="312"/>
        <v/>
      </c>
      <c r="I2036" s="27" t="str">
        <f>IFERROR(VLOOKUP(H2036,vlookup!G$2:I$331,2,FALSE),"")</f>
        <v/>
      </c>
      <c r="J2036" s="27" t="str">
        <f>IFERROR(VLOOKUP(H2036,vlookup!G$2:I$331,3,FALSE),"")</f>
        <v/>
      </c>
      <c r="K2036" s="5"/>
      <c r="L2036" s="6"/>
      <c r="M2036" s="6"/>
      <c r="N2036" s="6"/>
      <c r="O2036" s="6"/>
      <c r="P2036" s="6"/>
      <c r="Q2036" s="14" t="str">
        <f t="shared" si="313"/>
        <v/>
      </c>
      <c r="R2036" s="5"/>
      <c r="S2036" s="6"/>
      <c r="T2036" s="6"/>
      <c r="U2036" s="5"/>
      <c r="V2036" s="45">
        <f t="shared" si="314"/>
        <v>0</v>
      </c>
      <c r="W2036" s="45">
        <f t="shared" si="315"/>
        <v>0</v>
      </c>
      <c r="X2036" s="45" t="e">
        <f t="shared" si="316"/>
        <v>#VALUE!</v>
      </c>
      <c r="Y2036" s="45">
        <f>IFERROR(VALUE(V2036),VLOOKUP(V2036,DayReplace[],2,0))</f>
        <v>0</v>
      </c>
      <c r="Z2036" s="45">
        <f>IF(V2036=0,1,
IF(OR(AND(COUNTIF(Table12[Normal and Leap Years],X2036),AA2036=3,Y2036=30),
AND(COUNTIF(Table9[MM Year],X2036),COUNTIF(Table13[Always 29-Day Months],AA2036),Y2036=30)),Y2036
-1,Y2036))</f>
        <v>1</v>
      </c>
      <c r="AA2036" s="45">
        <f>IFERROR(VALUE(W2036),VLOOKUP(W2036,MonthReplace[],2,0))</f>
        <v>0</v>
      </c>
      <c r="AB2036" s="45" t="e">
        <f>IF(COUNTIF(Table9[MM Year],X2036),VLOOKUP(AA2036,MonthSerial[],VLOOKUP(X2036,Table9[],3,0)+2,0),DATE(X2036,AA2036,0)-AC2036)</f>
        <v>#VALUE!</v>
      </c>
      <c r="AC2036" s="45" t="e">
        <f>IF(COUNTIF(Table9[MM Year],X2036),
VLOOKUP(X2036,Table9[],5,0),
DATE(X2036,1,0))</f>
        <v>#VALUE!</v>
      </c>
      <c r="AD2036" s="46" t="e">
        <f>IF(AA2036=0,DATE(YEAR(AC2036+1),7,16),
IF(V2036=0,IF(COUNTIF(Table9[MM Year],X2036),AC2036+AB2036+Z2036+15-DAY(AC2036+AB2036+Z2036+15)+16,AC2036+AB2036+Z2036-DAY(AC2036+AB2036+Z2036)+16),
IF(COUNTIF(Table9[MM Year],X2036),
IF(AC2036+AB2036+Z2036&lt;VLOOKUP(X2036,Table9[],7,0),AC2036
+AB2036+Z2036+VLOOKUP(X2036,Table9[],4,0),AC2036+AB2036+Z2036),AC2036
+AB2036+Z2036)))</f>
        <v>#VALUE!</v>
      </c>
      <c r="AE2036" s="42"/>
      <c r="AF2036" s="15" t="str">
        <f>IFERROR(IF(COUNTIF(Table9[MM Year],X2036),
IF(AD2036&lt;VLOOKUP(X2036,Table9[],7,0),AD2036
+VLOOKUP(X2036,Table9[],4,0),AD2036),AD2036
),"")</f>
        <v/>
      </c>
      <c r="AG2036" s="5"/>
      <c r="AH2036" s="5"/>
      <c r="AI2036" s="5"/>
      <c r="AJ2036" s="6"/>
      <c r="AK2036" s="6"/>
      <c r="AL2036" s="12" t="str">
        <f t="shared" si="317"/>
        <v/>
      </c>
      <c r="AM2036" s="5"/>
      <c r="AN2036" s="27" t="str">
        <f t="shared" si="318"/>
        <v/>
      </c>
      <c r="AO2036" s="5"/>
      <c r="AP2036" s="5"/>
      <c r="AQ2036" s="6"/>
      <c r="AR2036" s="12" t="str">
        <f t="shared" si="319"/>
        <v/>
      </c>
      <c r="AS2036" s="6"/>
      <c r="AT2036" s="5"/>
      <c r="AU2036" s="53"/>
      <c r="AV2036" s="53"/>
      <c r="AW2036" s="54"/>
      <c r="AX2036" s="15" t="str">
        <f t="shared" si="320"/>
        <v/>
      </c>
      <c r="AY2036" s="5"/>
      <c r="AZ2036" s="27" t="str">
        <f>IFERROR(VLOOKUP(AY2036,vlookup!A$2:I$331,2,FALSE),"")</f>
        <v/>
      </c>
      <c r="BA2036" s="27" t="str">
        <f>IFERROR(VLOOKUP(AY2036,vlookup!A$2:I$331,3,FALSE),"")</f>
        <v/>
      </c>
      <c r="BB2036" s="5"/>
      <c r="BC2036" s="27" t="str">
        <f>IFERROR(VLOOKUP(BB2036,vlookup!D$2:E$331,2,FALSE),"")</f>
        <v/>
      </c>
      <c r="BD2036" s="5"/>
      <c r="BE2036" s="27" t="str">
        <f t="shared" si="321"/>
        <v/>
      </c>
      <c r="BF2036" s="27" t="str">
        <f>IFERROR(VLOOKUP(BE2036,vlookup!G$2:I$331,2,FALSE),"")</f>
        <v/>
      </c>
      <c r="BG2036" s="27" t="str">
        <f>IFERROR(VLOOKUP(BE2036,vlookup!G$2:I$331,3,FALSE),"")</f>
        <v/>
      </c>
      <c r="BH2036" s="5"/>
      <c r="BI2036" s="6"/>
      <c r="BJ2036" s="6"/>
      <c r="BK2036" s="6"/>
      <c r="BL2036" s="6"/>
    </row>
    <row r="2037" spans="1:64">
      <c r="A2037" s="4"/>
      <c r="B2037" s="5"/>
      <c r="C2037" s="27" t="str">
        <f>IFERROR(VLOOKUP(B2037,vlookup!A$2:I$331,2,FALSE),"")</f>
        <v/>
      </c>
      <c r="D2037" s="27" t="str">
        <f>IFERROR(VLOOKUP(B2037,vlookup!A$2:I$331,3,FALSE),"")</f>
        <v/>
      </c>
      <c r="E2037" s="5"/>
      <c r="F2037" s="27" t="str">
        <f>IFERROR(VLOOKUP(E2037,vlookup!D$2:E$331,2,FALSE),"")</f>
        <v/>
      </c>
      <c r="G2037" s="5"/>
      <c r="H2037" s="27" t="str">
        <f t="shared" si="312"/>
        <v/>
      </c>
      <c r="I2037" s="27" t="str">
        <f>IFERROR(VLOOKUP(H2037,vlookup!G$2:I$331,2,FALSE),"")</f>
        <v/>
      </c>
      <c r="J2037" s="27" t="str">
        <f>IFERROR(VLOOKUP(H2037,vlookup!G$2:I$331,3,FALSE),"")</f>
        <v/>
      </c>
      <c r="K2037" s="5"/>
      <c r="L2037" s="6"/>
      <c r="M2037" s="6"/>
      <c r="N2037" s="6"/>
      <c r="O2037" s="6"/>
      <c r="P2037" s="6"/>
      <c r="Q2037" s="14" t="str">
        <f t="shared" si="313"/>
        <v/>
      </c>
      <c r="R2037" s="5"/>
      <c r="S2037" s="6"/>
      <c r="T2037" s="6"/>
      <c r="U2037" s="5"/>
      <c r="V2037" s="45">
        <f t="shared" si="314"/>
        <v>0</v>
      </c>
      <c r="W2037" s="45">
        <f t="shared" si="315"/>
        <v>0</v>
      </c>
      <c r="X2037" s="45" t="e">
        <f t="shared" si="316"/>
        <v>#VALUE!</v>
      </c>
      <c r="Y2037" s="45">
        <f>IFERROR(VALUE(V2037),VLOOKUP(V2037,DayReplace[],2,0))</f>
        <v>0</v>
      </c>
      <c r="Z2037" s="45">
        <f>IF(V2037=0,1,
IF(OR(AND(COUNTIF(Table12[Normal and Leap Years],X2037),AA2037=3,Y2037=30),
AND(COUNTIF(Table9[MM Year],X2037),COUNTIF(Table13[Always 29-Day Months],AA2037),Y2037=30)),Y2037
-1,Y2037))</f>
        <v>1</v>
      </c>
      <c r="AA2037" s="45">
        <f>IFERROR(VALUE(W2037),VLOOKUP(W2037,MonthReplace[],2,0))</f>
        <v>0</v>
      </c>
      <c r="AB2037" s="45" t="e">
        <f>IF(COUNTIF(Table9[MM Year],X2037),VLOOKUP(AA2037,MonthSerial[],VLOOKUP(X2037,Table9[],3,0)+2,0),DATE(X2037,AA2037,0)-AC2037)</f>
        <v>#VALUE!</v>
      </c>
      <c r="AC2037" s="45" t="e">
        <f>IF(COUNTIF(Table9[MM Year],X2037),
VLOOKUP(X2037,Table9[],5,0),
DATE(X2037,1,0))</f>
        <v>#VALUE!</v>
      </c>
      <c r="AD2037" s="46" t="e">
        <f>IF(AA2037=0,DATE(YEAR(AC2037+1),7,16),
IF(V2037=0,IF(COUNTIF(Table9[MM Year],X2037),AC2037+AB2037+Z2037+15-DAY(AC2037+AB2037+Z2037+15)+16,AC2037+AB2037+Z2037-DAY(AC2037+AB2037+Z2037)+16),
IF(COUNTIF(Table9[MM Year],X2037),
IF(AC2037+AB2037+Z2037&lt;VLOOKUP(X2037,Table9[],7,0),AC2037
+AB2037+Z2037+VLOOKUP(X2037,Table9[],4,0),AC2037+AB2037+Z2037),AC2037
+AB2037+Z2037)))</f>
        <v>#VALUE!</v>
      </c>
      <c r="AE2037" s="42"/>
      <c r="AF2037" s="15" t="str">
        <f>IFERROR(IF(COUNTIF(Table9[MM Year],X2037),
IF(AD2037&lt;VLOOKUP(X2037,Table9[],7,0),AD2037
+VLOOKUP(X2037,Table9[],4,0),AD2037),AD2037
),"")</f>
        <v/>
      </c>
      <c r="AG2037" s="5"/>
      <c r="AH2037" s="5"/>
      <c r="AI2037" s="5"/>
      <c r="AJ2037" s="6"/>
      <c r="AK2037" s="6"/>
      <c r="AL2037" s="12" t="str">
        <f t="shared" si="317"/>
        <v/>
      </c>
      <c r="AM2037" s="5"/>
      <c r="AN2037" s="27" t="str">
        <f t="shared" si="318"/>
        <v/>
      </c>
      <c r="AO2037" s="5"/>
      <c r="AP2037" s="5"/>
      <c r="AQ2037" s="6"/>
      <c r="AR2037" s="12" t="str">
        <f t="shared" si="319"/>
        <v/>
      </c>
      <c r="AS2037" s="6"/>
      <c r="AT2037" s="5"/>
      <c r="AU2037" s="53"/>
      <c r="AV2037" s="53"/>
      <c r="AW2037" s="54"/>
      <c r="AX2037" s="15" t="str">
        <f t="shared" si="320"/>
        <v/>
      </c>
      <c r="AY2037" s="5"/>
      <c r="AZ2037" s="27" t="str">
        <f>IFERROR(VLOOKUP(AY2037,vlookup!A$2:I$331,2,FALSE),"")</f>
        <v/>
      </c>
      <c r="BA2037" s="27" t="str">
        <f>IFERROR(VLOOKUP(AY2037,vlookup!A$2:I$331,3,FALSE),"")</f>
        <v/>
      </c>
      <c r="BB2037" s="5"/>
      <c r="BC2037" s="27" t="str">
        <f>IFERROR(VLOOKUP(BB2037,vlookup!D$2:E$331,2,FALSE),"")</f>
        <v/>
      </c>
      <c r="BD2037" s="5"/>
      <c r="BE2037" s="27" t="str">
        <f t="shared" si="321"/>
        <v/>
      </c>
      <c r="BF2037" s="27" t="str">
        <f>IFERROR(VLOOKUP(BE2037,vlookup!G$2:I$331,2,FALSE),"")</f>
        <v/>
      </c>
      <c r="BG2037" s="27" t="str">
        <f>IFERROR(VLOOKUP(BE2037,vlookup!G$2:I$331,3,FALSE),"")</f>
        <v/>
      </c>
      <c r="BH2037" s="5"/>
      <c r="BI2037" s="6"/>
      <c r="BJ2037" s="6"/>
      <c r="BK2037" s="6"/>
      <c r="BL2037" s="6"/>
    </row>
    <row r="2038" spans="1:64">
      <c r="A2038" s="4"/>
      <c r="B2038" s="5"/>
      <c r="C2038" s="27" t="str">
        <f>IFERROR(VLOOKUP(B2038,vlookup!A$2:I$331,2,FALSE),"")</f>
        <v/>
      </c>
      <c r="D2038" s="27" t="str">
        <f>IFERROR(VLOOKUP(B2038,vlookup!A$2:I$331,3,FALSE),"")</f>
        <v/>
      </c>
      <c r="E2038" s="5"/>
      <c r="F2038" s="27" t="str">
        <f>IFERROR(VLOOKUP(E2038,vlookup!D$2:E$331,2,FALSE),"")</f>
        <v/>
      </c>
      <c r="G2038" s="5"/>
      <c r="H2038" s="27" t="str">
        <f t="shared" si="312"/>
        <v/>
      </c>
      <c r="I2038" s="27" t="str">
        <f>IFERROR(VLOOKUP(H2038,vlookup!G$2:I$331,2,FALSE),"")</f>
        <v/>
      </c>
      <c r="J2038" s="27" t="str">
        <f>IFERROR(VLOOKUP(H2038,vlookup!G$2:I$331,3,FALSE),"")</f>
        <v/>
      </c>
      <c r="K2038" s="5"/>
      <c r="L2038" s="6"/>
      <c r="M2038" s="6"/>
      <c r="N2038" s="6"/>
      <c r="O2038" s="6"/>
      <c r="P2038" s="6"/>
      <c r="Q2038" s="14" t="str">
        <f t="shared" si="313"/>
        <v/>
      </c>
      <c r="R2038" s="5"/>
      <c r="S2038" s="6"/>
      <c r="T2038" s="6"/>
      <c r="U2038" s="5"/>
      <c r="V2038" s="45">
        <f t="shared" si="314"/>
        <v>0</v>
      </c>
      <c r="W2038" s="45">
        <f t="shared" si="315"/>
        <v>0</v>
      </c>
      <c r="X2038" s="45" t="e">
        <f t="shared" si="316"/>
        <v>#VALUE!</v>
      </c>
      <c r="Y2038" s="45">
        <f>IFERROR(VALUE(V2038),VLOOKUP(V2038,DayReplace[],2,0))</f>
        <v>0</v>
      </c>
      <c r="Z2038" s="45">
        <f>IF(V2038=0,1,
IF(OR(AND(COUNTIF(Table12[Normal and Leap Years],X2038),AA2038=3,Y2038=30),
AND(COUNTIF(Table9[MM Year],X2038),COUNTIF(Table13[Always 29-Day Months],AA2038),Y2038=30)),Y2038
-1,Y2038))</f>
        <v>1</v>
      </c>
      <c r="AA2038" s="45">
        <f>IFERROR(VALUE(W2038),VLOOKUP(W2038,MonthReplace[],2,0))</f>
        <v>0</v>
      </c>
      <c r="AB2038" s="45" t="e">
        <f>IF(COUNTIF(Table9[MM Year],X2038),VLOOKUP(AA2038,MonthSerial[],VLOOKUP(X2038,Table9[],3,0)+2,0),DATE(X2038,AA2038,0)-AC2038)</f>
        <v>#VALUE!</v>
      </c>
      <c r="AC2038" s="45" t="e">
        <f>IF(COUNTIF(Table9[MM Year],X2038),
VLOOKUP(X2038,Table9[],5,0),
DATE(X2038,1,0))</f>
        <v>#VALUE!</v>
      </c>
      <c r="AD2038" s="46" t="e">
        <f>IF(AA2038=0,DATE(YEAR(AC2038+1),7,16),
IF(V2038=0,IF(COUNTIF(Table9[MM Year],X2038),AC2038+AB2038+Z2038+15-DAY(AC2038+AB2038+Z2038+15)+16,AC2038+AB2038+Z2038-DAY(AC2038+AB2038+Z2038)+16),
IF(COUNTIF(Table9[MM Year],X2038),
IF(AC2038+AB2038+Z2038&lt;VLOOKUP(X2038,Table9[],7,0),AC2038
+AB2038+Z2038+VLOOKUP(X2038,Table9[],4,0),AC2038+AB2038+Z2038),AC2038
+AB2038+Z2038)))</f>
        <v>#VALUE!</v>
      </c>
      <c r="AE2038" s="42"/>
      <c r="AF2038" s="15" t="str">
        <f>IFERROR(IF(COUNTIF(Table9[MM Year],X2038),
IF(AD2038&lt;VLOOKUP(X2038,Table9[],7,0),AD2038
+VLOOKUP(X2038,Table9[],4,0),AD2038),AD2038
),"")</f>
        <v/>
      </c>
      <c r="AG2038" s="5"/>
      <c r="AH2038" s="5"/>
      <c r="AI2038" s="5"/>
      <c r="AJ2038" s="6"/>
      <c r="AK2038" s="6"/>
      <c r="AL2038" s="12" t="str">
        <f t="shared" si="317"/>
        <v/>
      </c>
      <c r="AM2038" s="5"/>
      <c r="AN2038" s="27" t="str">
        <f t="shared" si="318"/>
        <v/>
      </c>
      <c r="AO2038" s="5"/>
      <c r="AP2038" s="5"/>
      <c r="AQ2038" s="6"/>
      <c r="AR2038" s="12" t="str">
        <f t="shared" si="319"/>
        <v/>
      </c>
      <c r="AS2038" s="6"/>
      <c r="AT2038" s="5"/>
      <c r="AU2038" s="53"/>
      <c r="AV2038" s="53"/>
      <c r="AW2038" s="54"/>
      <c r="AX2038" s="15" t="str">
        <f t="shared" si="320"/>
        <v/>
      </c>
      <c r="AY2038" s="5"/>
      <c r="AZ2038" s="27" t="str">
        <f>IFERROR(VLOOKUP(AY2038,vlookup!A$2:I$331,2,FALSE),"")</f>
        <v/>
      </c>
      <c r="BA2038" s="27" t="str">
        <f>IFERROR(VLOOKUP(AY2038,vlookup!A$2:I$331,3,FALSE),"")</f>
        <v/>
      </c>
      <c r="BB2038" s="5"/>
      <c r="BC2038" s="27" t="str">
        <f>IFERROR(VLOOKUP(BB2038,vlookup!D$2:E$331,2,FALSE),"")</f>
        <v/>
      </c>
      <c r="BD2038" s="5"/>
      <c r="BE2038" s="27" t="str">
        <f t="shared" si="321"/>
        <v/>
      </c>
      <c r="BF2038" s="27" t="str">
        <f>IFERROR(VLOOKUP(BE2038,vlookup!G$2:I$331,2,FALSE),"")</f>
        <v/>
      </c>
      <c r="BG2038" s="27" t="str">
        <f>IFERROR(VLOOKUP(BE2038,vlookup!G$2:I$331,3,FALSE),"")</f>
        <v/>
      </c>
      <c r="BH2038" s="5"/>
      <c r="BI2038" s="6"/>
      <c r="BJ2038" s="6"/>
      <c r="BK2038" s="6"/>
      <c r="BL2038" s="6"/>
    </row>
    <row r="2039" spans="1:64">
      <c r="A2039" s="4"/>
      <c r="B2039" s="5"/>
      <c r="C2039" s="27" t="str">
        <f>IFERROR(VLOOKUP(B2039,vlookup!A$2:I$331,2,FALSE),"")</f>
        <v/>
      </c>
      <c r="D2039" s="27" t="str">
        <f>IFERROR(VLOOKUP(B2039,vlookup!A$2:I$331,3,FALSE),"")</f>
        <v/>
      </c>
      <c r="E2039" s="5"/>
      <c r="F2039" s="27" t="str">
        <f>IFERROR(VLOOKUP(E2039,vlookup!D$2:E$331,2,FALSE),"")</f>
        <v/>
      </c>
      <c r="G2039" s="5"/>
      <c r="H2039" s="27" t="str">
        <f t="shared" si="312"/>
        <v/>
      </c>
      <c r="I2039" s="27" t="str">
        <f>IFERROR(VLOOKUP(H2039,vlookup!G$2:I$331,2,FALSE),"")</f>
        <v/>
      </c>
      <c r="J2039" s="27" t="str">
        <f>IFERROR(VLOOKUP(H2039,vlookup!G$2:I$331,3,FALSE),"")</f>
        <v/>
      </c>
      <c r="K2039" s="5"/>
      <c r="L2039" s="6"/>
      <c r="M2039" s="6"/>
      <c r="N2039" s="6"/>
      <c r="O2039" s="6"/>
      <c r="P2039" s="6"/>
      <c r="Q2039" s="14" t="str">
        <f t="shared" si="313"/>
        <v/>
      </c>
      <c r="R2039" s="5"/>
      <c r="S2039" s="6"/>
      <c r="T2039" s="6"/>
      <c r="U2039" s="5"/>
      <c r="V2039" s="45">
        <f t="shared" si="314"/>
        <v>0</v>
      </c>
      <c r="W2039" s="45">
        <f t="shared" si="315"/>
        <v>0</v>
      </c>
      <c r="X2039" s="45" t="e">
        <f t="shared" si="316"/>
        <v>#VALUE!</v>
      </c>
      <c r="Y2039" s="45">
        <f>IFERROR(VALUE(V2039),VLOOKUP(V2039,DayReplace[],2,0))</f>
        <v>0</v>
      </c>
      <c r="Z2039" s="45">
        <f>IF(V2039=0,1,
IF(OR(AND(COUNTIF(Table12[Normal and Leap Years],X2039),AA2039=3,Y2039=30),
AND(COUNTIF(Table9[MM Year],X2039),COUNTIF(Table13[Always 29-Day Months],AA2039),Y2039=30)),Y2039
-1,Y2039))</f>
        <v>1</v>
      </c>
      <c r="AA2039" s="45">
        <f>IFERROR(VALUE(W2039),VLOOKUP(W2039,MonthReplace[],2,0))</f>
        <v>0</v>
      </c>
      <c r="AB2039" s="45" t="e">
        <f>IF(COUNTIF(Table9[MM Year],X2039),VLOOKUP(AA2039,MonthSerial[],VLOOKUP(X2039,Table9[],3,0)+2,0),DATE(X2039,AA2039,0)-AC2039)</f>
        <v>#VALUE!</v>
      </c>
      <c r="AC2039" s="45" t="e">
        <f>IF(COUNTIF(Table9[MM Year],X2039),
VLOOKUP(X2039,Table9[],5,0),
DATE(X2039,1,0))</f>
        <v>#VALUE!</v>
      </c>
      <c r="AD2039" s="46" t="e">
        <f>IF(AA2039=0,DATE(YEAR(AC2039+1),7,16),
IF(V2039=0,IF(COUNTIF(Table9[MM Year],X2039),AC2039+AB2039+Z2039+15-DAY(AC2039+AB2039+Z2039+15)+16,AC2039+AB2039+Z2039-DAY(AC2039+AB2039+Z2039)+16),
IF(COUNTIF(Table9[MM Year],X2039),
IF(AC2039+AB2039+Z2039&lt;VLOOKUP(X2039,Table9[],7,0),AC2039
+AB2039+Z2039+VLOOKUP(X2039,Table9[],4,0),AC2039+AB2039+Z2039),AC2039
+AB2039+Z2039)))</f>
        <v>#VALUE!</v>
      </c>
      <c r="AE2039" s="42"/>
      <c r="AF2039" s="15" t="str">
        <f>IFERROR(IF(COUNTIF(Table9[MM Year],X2039),
IF(AD2039&lt;VLOOKUP(X2039,Table9[],7,0),AD2039
+VLOOKUP(X2039,Table9[],4,0),AD2039),AD2039
),"")</f>
        <v/>
      </c>
      <c r="AG2039" s="5"/>
      <c r="AH2039" s="5"/>
      <c r="AI2039" s="5"/>
      <c r="AJ2039" s="6"/>
      <c r="AK2039" s="6"/>
      <c r="AL2039" s="12" t="str">
        <f t="shared" si="317"/>
        <v/>
      </c>
      <c r="AM2039" s="5"/>
      <c r="AN2039" s="27" t="str">
        <f t="shared" si="318"/>
        <v/>
      </c>
      <c r="AO2039" s="5"/>
      <c r="AP2039" s="5"/>
      <c r="AQ2039" s="6"/>
      <c r="AR2039" s="12" t="str">
        <f t="shared" si="319"/>
        <v/>
      </c>
      <c r="AS2039" s="6"/>
      <c r="AT2039" s="5"/>
      <c r="AU2039" s="53"/>
      <c r="AV2039" s="53"/>
      <c r="AW2039" s="54"/>
      <c r="AX2039" s="15" t="str">
        <f t="shared" si="320"/>
        <v/>
      </c>
      <c r="AY2039" s="5"/>
      <c r="AZ2039" s="27" t="str">
        <f>IFERROR(VLOOKUP(AY2039,vlookup!A$2:I$331,2,FALSE),"")</f>
        <v/>
      </c>
      <c r="BA2039" s="27" t="str">
        <f>IFERROR(VLOOKUP(AY2039,vlookup!A$2:I$331,3,FALSE),"")</f>
        <v/>
      </c>
      <c r="BB2039" s="5"/>
      <c r="BC2039" s="27" t="str">
        <f>IFERROR(VLOOKUP(BB2039,vlookup!D$2:E$331,2,FALSE),"")</f>
        <v/>
      </c>
      <c r="BD2039" s="5"/>
      <c r="BE2039" s="27" t="str">
        <f t="shared" si="321"/>
        <v/>
      </c>
      <c r="BF2039" s="27" t="str">
        <f>IFERROR(VLOOKUP(BE2039,vlookup!G$2:I$331,2,FALSE),"")</f>
        <v/>
      </c>
      <c r="BG2039" s="27" t="str">
        <f>IFERROR(VLOOKUP(BE2039,vlookup!G$2:I$331,3,FALSE),"")</f>
        <v/>
      </c>
      <c r="BH2039" s="5"/>
      <c r="BI2039" s="6"/>
      <c r="BJ2039" s="6"/>
      <c r="BK2039" s="6"/>
      <c r="BL2039" s="6"/>
    </row>
    <row r="2040" spans="1:64">
      <c r="A2040" s="4"/>
      <c r="B2040" s="5"/>
      <c r="C2040" s="27" t="str">
        <f>IFERROR(VLOOKUP(B2040,vlookup!A$2:I$331,2,FALSE),"")</f>
        <v/>
      </c>
      <c r="D2040" s="27" t="str">
        <f>IFERROR(VLOOKUP(B2040,vlookup!A$2:I$331,3,FALSE),"")</f>
        <v/>
      </c>
      <c r="E2040" s="5"/>
      <c r="F2040" s="27" t="str">
        <f>IFERROR(VLOOKUP(E2040,vlookup!D$2:E$331,2,FALSE),"")</f>
        <v/>
      </c>
      <c r="G2040" s="5"/>
      <c r="H2040" s="27" t="str">
        <f t="shared" si="312"/>
        <v/>
      </c>
      <c r="I2040" s="27" t="str">
        <f>IFERROR(VLOOKUP(H2040,vlookup!G$2:I$331,2,FALSE),"")</f>
        <v/>
      </c>
      <c r="J2040" s="27" t="str">
        <f>IFERROR(VLOOKUP(H2040,vlookup!G$2:I$331,3,FALSE),"")</f>
        <v/>
      </c>
      <c r="K2040" s="5"/>
      <c r="L2040" s="6"/>
      <c r="M2040" s="6"/>
      <c r="N2040" s="6"/>
      <c r="O2040" s="6"/>
      <c r="P2040" s="6"/>
      <c r="Q2040" s="14" t="str">
        <f t="shared" si="313"/>
        <v/>
      </c>
      <c r="R2040" s="5"/>
      <c r="S2040" s="6"/>
      <c r="T2040" s="6"/>
      <c r="U2040" s="5"/>
      <c r="V2040" s="45">
        <f t="shared" si="314"/>
        <v>0</v>
      </c>
      <c r="W2040" s="45">
        <f t="shared" si="315"/>
        <v>0</v>
      </c>
      <c r="X2040" s="45" t="e">
        <f t="shared" si="316"/>
        <v>#VALUE!</v>
      </c>
      <c r="Y2040" s="45">
        <f>IFERROR(VALUE(V2040),VLOOKUP(V2040,DayReplace[],2,0))</f>
        <v>0</v>
      </c>
      <c r="Z2040" s="45">
        <f>IF(V2040=0,1,
IF(OR(AND(COUNTIF(Table12[Normal and Leap Years],X2040),AA2040=3,Y2040=30),
AND(COUNTIF(Table9[MM Year],X2040),COUNTIF(Table13[Always 29-Day Months],AA2040),Y2040=30)),Y2040
-1,Y2040))</f>
        <v>1</v>
      </c>
      <c r="AA2040" s="45">
        <f>IFERROR(VALUE(W2040),VLOOKUP(W2040,MonthReplace[],2,0))</f>
        <v>0</v>
      </c>
      <c r="AB2040" s="45" t="e">
        <f>IF(COUNTIF(Table9[MM Year],X2040),VLOOKUP(AA2040,MonthSerial[],VLOOKUP(X2040,Table9[],3,0)+2,0),DATE(X2040,AA2040,0)-AC2040)</f>
        <v>#VALUE!</v>
      </c>
      <c r="AC2040" s="45" t="e">
        <f>IF(COUNTIF(Table9[MM Year],X2040),
VLOOKUP(X2040,Table9[],5,0),
DATE(X2040,1,0))</f>
        <v>#VALUE!</v>
      </c>
      <c r="AD2040" s="46" t="e">
        <f>IF(AA2040=0,DATE(YEAR(AC2040+1),7,16),
IF(V2040=0,IF(COUNTIF(Table9[MM Year],X2040),AC2040+AB2040+Z2040+15-DAY(AC2040+AB2040+Z2040+15)+16,AC2040+AB2040+Z2040-DAY(AC2040+AB2040+Z2040)+16),
IF(COUNTIF(Table9[MM Year],X2040),
IF(AC2040+AB2040+Z2040&lt;VLOOKUP(X2040,Table9[],7,0),AC2040
+AB2040+Z2040+VLOOKUP(X2040,Table9[],4,0),AC2040+AB2040+Z2040),AC2040
+AB2040+Z2040)))</f>
        <v>#VALUE!</v>
      </c>
      <c r="AE2040" s="42"/>
      <c r="AF2040" s="15" t="str">
        <f>IFERROR(IF(COUNTIF(Table9[MM Year],X2040),
IF(AD2040&lt;VLOOKUP(X2040,Table9[],7,0),AD2040
+VLOOKUP(X2040,Table9[],4,0),AD2040),AD2040
),"")</f>
        <v/>
      </c>
      <c r="AG2040" s="5"/>
      <c r="AH2040" s="5"/>
      <c r="AI2040" s="5"/>
      <c r="AJ2040" s="6"/>
      <c r="AK2040" s="6"/>
      <c r="AL2040" s="12" t="str">
        <f t="shared" si="317"/>
        <v/>
      </c>
      <c r="AM2040" s="5"/>
      <c r="AN2040" s="27" t="str">
        <f t="shared" si="318"/>
        <v/>
      </c>
      <c r="AO2040" s="5"/>
      <c r="AP2040" s="5"/>
      <c r="AQ2040" s="6"/>
      <c r="AR2040" s="12" t="str">
        <f t="shared" si="319"/>
        <v/>
      </c>
      <c r="AS2040" s="6"/>
      <c r="AT2040" s="5"/>
      <c r="AU2040" s="53"/>
      <c r="AV2040" s="53"/>
      <c r="AW2040" s="54"/>
      <c r="AX2040" s="15" t="str">
        <f t="shared" si="320"/>
        <v/>
      </c>
      <c r="AY2040" s="5"/>
      <c r="AZ2040" s="27" t="str">
        <f>IFERROR(VLOOKUP(AY2040,vlookup!A$2:I$331,2,FALSE),"")</f>
        <v/>
      </c>
      <c r="BA2040" s="27" t="str">
        <f>IFERROR(VLOOKUP(AY2040,vlookup!A$2:I$331,3,FALSE),"")</f>
        <v/>
      </c>
      <c r="BB2040" s="5"/>
      <c r="BC2040" s="27" t="str">
        <f>IFERROR(VLOOKUP(BB2040,vlookup!D$2:E$331,2,FALSE),"")</f>
        <v/>
      </c>
      <c r="BD2040" s="5"/>
      <c r="BE2040" s="27" t="str">
        <f t="shared" si="321"/>
        <v/>
      </c>
      <c r="BF2040" s="27" t="str">
        <f>IFERROR(VLOOKUP(BE2040,vlookup!G$2:I$331,2,FALSE),"")</f>
        <v/>
      </c>
      <c r="BG2040" s="27" t="str">
        <f>IFERROR(VLOOKUP(BE2040,vlookup!G$2:I$331,3,FALSE),"")</f>
        <v/>
      </c>
      <c r="BH2040" s="5"/>
      <c r="BI2040" s="6"/>
      <c r="BJ2040" s="6"/>
      <c r="BK2040" s="6"/>
      <c r="BL2040" s="6"/>
    </row>
    <row r="2041" spans="1:64">
      <c r="A2041" s="4"/>
      <c r="B2041" s="5"/>
      <c r="C2041" s="27" t="str">
        <f>IFERROR(VLOOKUP(B2041,vlookup!A$2:I$331,2,FALSE),"")</f>
        <v/>
      </c>
      <c r="D2041" s="27" t="str">
        <f>IFERROR(VLOOKUP(B2041,vlookup!A$2:I$331,3,FALSE),"")</f>
        <v/>
      </c>
      <c r="E2041" s="5"/>
      <c r="F2041" s="27" t="str">
        <f>IFERROR(VLOOKUP(E2041,vlookup!D$2:E$331,2,FALSE),"")</f>
        <v/>
      </c>
      <c r="G2041" s="5"/>
      <c r="H2041" s="27" t="str">
        <f t="shared" si="312"/>
        <v/>
      </c>
      <c r="I2041" s="27" t="str">
        <f>IFERROR(VLOOKUP(H2041,vlookup!G$2:I$331,2,FALSE),"")</f>
        <v/>
      </c>
      <c r="J2041" s="27" t="str">
        <f>IFERROR(VLOOKUP(H2041,vlookup!G$2:I$331,3,FALSE),"")</f>
        <v/>
      </c>
      <c r="K2041" s="5"/>
      <c r="L2041" s="6"/>
      <c r="M2041" s="6"/>
      <c r="N2041" s="6"/>
      <c r="O2041" s="6"/>
      <c r="P2041" s="6"/>
      <c r="Q2041" s="14" t="str">
        <f t="shared" si="313"/>
        <v/>
      </c>
      <c r="R2041" s="5"/>
      <c r="S2041" s="6"/>
      <c r="T2041" s="6"/>
      <c r="U2041" s="5"/>
      <c r="V2041" s="45">
        <f t="shared" si="314"/>
        <v>0</v>
      </c>
      <c r="W2041" s="45">
        <f t="shared" si="315"/>
        <v>0</v>
      </c>
      <c r="X2041" s="45" t="e">
        <f t="shared" si="316"/>
        <v>#VALUE!</v>
      </c>
      <c r="Y2041" s="45">
        <f>IFERROR(VALUE(V2041),VLOOKUP(V2041,DayReplace[],2,0))</f>
        <v>0</v>
      </c>
      <c r="Z2041" s="45">
        <f>IF(V2041=0,1,
IF(OR(AND(COUNTIF(Table12[Normal and Leap Years],X2041),AA2041=3,Y2041=30),
AND(COUNTIF(Table9[MM Year],X2041),COUNTIF(Table13[Always 29-Day Months],AA2041),Y2041=30)),Y2041
-1,Y2041))</f>
        <v>1</v>
      </c>
      <c r="AA2041" s="45">
        <f>IFERROR(VALUE(W2041),VLOOKUP(W2041,MonthReplace[],2,0))</f>
        <v>0</v>
      </c>
      <c r="AB2041" s="45" t="e">
        <f>IF(COUNTIF(Table9[MM Year],X2041),VLOOKUP(AA2041,MonthSerial[],VLOOKUP(X2041,Table9[],3,0)+2,0),DATE(X2041,AA2041,0)-AC2041)</f>
        <v>#VALUE!</v>
      </c>
      <c r="AC2041" s="45" t="e">
        <f>IF(COUNTIF(Table9[MM Year],X2041),
VLOOKUP(X2041,Table9[],5,0),
DATE(X2041,1,0))</f>
        <v>#VALUE!</v>
      </c>
      <c r="AD2041" s="46" t="e">
        <f>IF(AA2041=0,DATE(YEAR(AC2041+1),7,16),
IF(V2041=0,IF(COUNTIF(Table9[MM Year],X2041),AC2041+AB2041+Z2041+15-DAY(AC2041+AB2041+Z2041+15)+16,AC2041+AB2041+Z2041-DAY(AC2041+AB2041+Z2041)+16),
IF(COUNTIF(Table9[MM Year],X2041),
IF(AC2041+AB2041+Z2041&lt;VLOOKUP(X2041,Table9[],7,0),AC2041
+AB2041+Z2041+VLOOKUP(X2041,Table9[],4,0),AC2041+AB2041+Z2041),AC2041
+AB2041+Z2041)))</f>
        <v>#VALUE!</v>
      </c>
      <c r="AE2041" s="42"/>
      <c r="AF2041" s="15" t="str">
        <f>IFERROR(IF(COUNTIF(Table9[MM Year],X2041),
IF(AD2041&lt;VLOOKUP(X2041,Table9[],7,0),AD2041
+VLOOKUP(X2041,Table9[],4,0),AD2041),AD2041
),"")</f>
        <v/>
      </c>
      <c r="AG2041" s="5"/>
      <c r="AH2041" s="5"/>
      <c r="AI2041" s="5"/>
      <c r="AJ2041" s="6"/>
      <c r="AK2041" s="6"/>
      <c r="AL2041" s="12" t="str">
        <f t="shared" si="317"/>
        <v/>
      </c>
      <c r="AM2041" s="5"/>
      <c r="AN2041" s="27" t="str">
        <f t="shared" si="318"/>
        <v/>
      </c>
      <c r="AO2041" s="5"/>
      <c r="AP2041" s="5"/>
      <c r="AQ2041" s="6"/>
      <c r="AR2041" s="12" t="str">
        <f t="shared" si="319"/>
        <v/>
      </c>
      <c r="AS2041" s="6"/>
      <c r="AT2041" s="5"/>
      <c r="AU2041" s="53"/>
      <c r="AV2041" s="53"/>
      <c r="AW2041" s="54"/>
      <c r="AX2041" s="15" t="str">
        <f t="shared" si="320"/>
        <v/>
      </c>
      <c r="AY2041" s="5"/>
      <c r="AZ2041" s="27" t="str">
        <f>IFERROR(VLOOKUP(AY2041,vlookup!A$2:I$331,2,FALSE),"")</f>
        <v/>
      </c>
      <c r="BA2041" s="27" t="str">
        <f>IFERROR(VLOOKUP(AY2041,vlookup!A$2:I$331,3,FALSE),"")</f>
        <v/>
      </c>
      <c r="BB2041" s="5"/>
      <c r="BC2041" s="27" t="str">
        <f>IFERROR(VLOOKUP(BB2041,vlookup!D$2:E$331,2,FALSE),"")</f>
        <v/>
      </c>
      <c r="BD2041" s="5"/>
      <c r="BE2041" s="27" t="str">
        <f t="shared" si="321"/>
        <v/>
      </c>
      <c r="BF2041" s="27" t="str">
        <f>IFERROR(VLOOKUP(BE2041,vlookup!G$2:I$331,2,FALSE),"")</f>
        <v/>
      </c>
      <c r="BG2041" s="27" t="str">
        <f>IFERROR(VLOOKUP(BE2041,vlookup!G$2:I$331,3,FALSE),"")</f>
        <v/>
      </c>
      <c r="BH2041" s="5"/>
      <c r="BI2041" s="6"/>
      <c r="BJ2041" s="6"/>
      <c r="BK2041" s="6"/>
      <c r="BL2041" s="6"/>
    </row>
    <row r="2042" spans="1:64">
      <c r="A2042" s="4"/>
      <c r="B2042" s="5"/>
      <c r="C2042" s="27" t="str">
        <f>IFERROR(VLOOKUP(B2042,vlookup!A$2:I$331,2,FALSE),"")</f>
        <v/>
      </c>
      <c r="D2042" s="27" t="str">
        <f>IFERROR(VLOOKUP(B2042,vlookup!A$2:I$331,3,FALSE),"")</f>
        <v/>
      </c>
      <c r="E2042" s="5"/>
      <c r="F2042" s="27" t="str">
        <f>IFERROR(VLOOKUP(E2042,vlookup!D$2:E$331,2,FALSE),"")</f>
        <v/>
      </c>
      <c r="G2042" s="5"/>
      <c r="H2042" s="27" t="str">
        <f t="shared" si="312"/>
        <v/>
      </c>
      <c r="I2042" s="27" t="str">
        <f>IFERROR(VLOOKUP(H2042,vlookup!G$2:I$331,2,FALSE),"")</f>
        <v/>
      </c>
      <c r="J2042" s="27" t="str">
        <f>IFERROR(VLOOKUP(H2042,vlookup!G$2:I$331,3,FALSE),"")</f>
        <v/>
      </c>
      <c r="K2042" s="5"/>
      <c r="L2042" s="6"/>
      <c r="M2042" s="6"/>
      <c r="N2042" s="6"/>
      <c r="O2042" s="6"/>
      <c r="P2042" s="6"/>
      <c r="Q2042" s="14" t="str">
        <f t="shared" si="313"/>
        <v/>
      </c>
      <c r="R2042" s="5"/>
      <c r="S2042" s="6"/>
      <c r="T2042" s="6"/>
      <c r="U2042" s="5"/>
      <c r="V2042" s="45">
        <f t="shared" si="314"/>
        <v>0</v>
      </c>
      <c r="W2042" s="45">
        <f t="shared" si="315"/>
        <v>0</v>
      </c>
      <c r="X2042" s="45" t="e">
        <f t="shared" si="316"/>
        <v>#VALUE!</v>
      </c>
      <c r="Y2042" s="45">
        <f>IFERROR(VALUE(V2042),VLOOKUP(V2042,DayReplace[],2,0))</f>
        <v>0</v>
      </c>
      <c r="Z2042" s="45">
        <f>IF(V2042=0,1,
IF(OR(AND(COUNTIF(Table12[Normal and Leap Years],X2042),AA2042=3,Y2042=30),
AND(COUNTIF(Table9[MM Year],X2042),COUNTIF(Table13[Always 29-Day Months],AA2042),Y2042=30)),Y2042
-1,Y2042))</f>
        <v>1</v>
      </c>
      <c r="AA2042" s="45">
        <f>IFERROR(VALUE(W2042),VLOOKUP(W2042,MonthReplace[],2,0))</f>
        <v>0</v>
      </c>
      <c r="AB2042" s="45" t="e">
        <f>IF(COUNTIF(Table9[MM Year],X2042),VLOOKUP(AA2042,MonthSerial[],VLOOKUP(X2042,Table9[],3,0)+2,0),DATE(X2042,AA2042,0)-AC2042)</f>
        <v>#VALUE!</v>
      </c>
      <c r="AC2042" s="45" t="e">
        <f>IF(COUNTIF(Table9[MM Year],X2042),
VLOOKUP(X2042,Table9[],5,0),
DATE(X2042,1,0))</f>
        <v>#VALUE!</v>
      </c>
      <c r="AD2042" s="46" t="e">
        <f>IF(AA2042=0,DATE(YEAR(AC2042+1),7,16),
IF(V2042=0,IF(COUNTIF(Table9[MM Year],X2042),AC2042+AB2042+Z2042+15-DAY(AC2042+AB2042+Z2042+15)+16,AC2042+AB2042+Z2042-DAY(AC2042+AB2042+Z2042)+16),
IF(COUNTIF(Table9[MM Year],X2042),
IF(AC2042+AB2042+Z2042&lt;VLOOKUP(X2042,Table9[],7,0),AC2042
+AB2042+Z2042+VLOOKUP(X2042,Table9[],4,0),AC2042+AB2042+Z2042),AC2042
+AB2042+Z2042)))</f>
        <v>#VALUE!</v>
      </c>
      <c r="AE2042" s="42"/>
      <c r="AF2042" s="15" t="str">
        <f>IFERROR(IF(COUNTIF(Table9[MM Year],X2042),
IF(AD2042&lt;VLOOKUP(X2042,Table9[],7,0),AD2042
+VLOOKUP(X2042,Table9[],4,0),AD2042),AD2042
),"")</f>
        <v/>
      </c>
      <c r="AG2042" s="5"/>
      <c r="AH2042" s="5"/>
      <c r="AI2042" s="5"/>
      <c r="AJ2042" s="6"/>
      <c r="AK2042" s="6"/>
      <c r="AL2042" s="12" t="str">
        <f t="shared" si="317"/>
        <v/>
      </c>
      <c r="AM2042" s="5"/>
      <c r="AN2042" s="27" t="str">
        <f t="shared" si="318"/>
        <v/>
      </c>
      <c r="AO2042" s="5"/>
      <c r="AP2042" s="5"/>
      <c r="AQ2042" s="6"/>
      <c r="AR2042" s="12" t="str">
        <f t="shared" si="319"/>
        <v/>
      </c>
      <c r="AS2042" s="6"/>
      <c r="AT2042" s="5"/>
      <c r="AU2042" s="53"/>
      <c r="AV2042" s="53"/>
      <c r="AW2042" s="54"/>
      <c r="AX2042" s="15" t="str">
        <f t="shared" si="320"/>
        <v/>
      </c>
      <c r="AY2042" s="5"/>
      <c r="AZ2042" s="27" t="str">
        <f>IFERROR(VLOOKUP(AY2042,vlookup!A$2:I$331,2,FALSE),"")</f>
        <v/>
      </c>
      <c r="BA2042" s="27" t="str">
        <f>IFERROR(VLOOKUP(AY2042,vlookup!A$2:I$331,3,FALSE),"")</f>
        <v/>
      </c>
      <c r="BB2042" s="5"/>
      <c r="BC2042" s="27" t="str">
        <f>IFERROR(VLOOKUP(BB2042,vlookup!D$2:E$331,2,FALSE),"")</f>
        <v/>
      </c>
      <c r="BD2042" s="5"/>
      <c r="BE2042" s="27" t="str">
        <f t="shared" si="321"/>
        <v/>
      </c>
      <c r="BF2042" s="27" t="str">
        <f>IFERROR(VLOOKUP(BE2042,vlookup!G$2:I$331,2,FALSE),"")</f>
        <v/>
      </c>
      <c r="BG2042" s="27" t="str">
        <f>IFERROR(VLOOKUP(BE2042,vlookup!G$2:I$331,3,FALSE),"")</f>
        <v/>
      </c>
      <c r="BH2042" s="5"/>
      <c r="BI2042" s="6"/>
      <c r="BJ2042" s="6"/>
      <c r="BK2042" s="6"/>
      <c r="BL2042" s="6"/>
    </row>
    <row r="2043" spans="1:64">
      <c r="A2043" s="4"/>
      <c r="B2043" s="5"/>
      <c r="C2043" s="27" t="str">
        <f>IFERROR(VLOOKUP(B2043,vlookup!A$2:I$331,2,FALSE),"")</f>
        <v/>
      </c>
      <c r="D2043" s="27" t="str">
        <f>IFERROR(VLOOKUP(B2043,vlookup!A$2:I$331,3,FALSE),"")</f>
        <v/>
      </c>
      <c r="E2043" s="5"/>
      <c r="F2043" s="27" t="str">
        <f>IFERROR(VLOOKUP(E2043,vlookup!D$2:E$331,2,FALSE),"")</f>
        <v/>
      </c>
      <c r="G2043" s="5"/>
      <c r="H2043" s="27" t="str">
        <f t="shared" si="312"/>
        <v/>
      </c>
      <c r="I2043" s="27" t="str">
        <f>IFERROR(VLOOKUP(H2043,vlookup!G$2:I$331,2,FALSE),"")</f>
        <v/>
      </c>
      <c r="J2043" s="27" t="str">
        <f>IFERROR(VLOOKUP(H2043,vlookup!G$2:I$331,3,FALSE),"")</f>
        <v/>
      </c>
      <c r="K2043" s="5"/>
      <c r="L2043" s="6"/>
      <c r="M2043" s="6"/>
      <c r="N2043" s="6"/>
      <c r="O2043" s="6"/>
      <c r="P2043" s="6"/>
      <c r="Q2043" s="14" t="str">
        <f t="shared" si="313"/>
        <v/>
      </c>
      <c r="R2043" s="5"/>
      <c r="S2043" s="6"/>
      <c r="T2043" s="6"/>
      <c r="U2043" s="5"/>
      <c r="V2043" s="45">
        <f t="shared" si="314"/>
        <v>0</v>
      </c>
      <c r="W2043" s="45">
        <f t="shared" si="315"/>
        <v>0</v>
      </c>
      <c r="X2043" s="45" t="e">
        <f t="shared" si="316"/>
        <v>#VALUE!</v>
      </c>
      <c r="Y2043" s="45">
        <f>IFERROR(VALUE(V2043),VLOOKUP(V2043,DayReplace[],2,0))</f>
        <v>0</v>
      </c>
      <c r="Z2043" s="45">
        <f>IF(V2043=0,1,
IF(OR(AND(COUNTIF(Table12[Normal and Leap Years],X2043),AA2043=3,Y2043=30),
AND(COUNTIF(Table9[MM Year],X2043),COUNTIF(Table13[Always 29-Day Months],AA2043),Y2043=30)),Y2043
-1,Y2043))</f>
        <v>1</v>
      </c>
      <c r="AA2043" s="45">
        <f>IFERROR(VALUE(W2043),VLOOKUP(W2043,MonthReplace[],2,0))</f>
        <v>0</v>
      </c>
      <c r="AB2043" s="45" t="e">
        <f>IF(COUNTIF(Table9[MM Year],X2043),VLOOKUP(AA2043,MonthSerial[],VLOOKUP(X2043,Table9[],3,0)+2,0),DATE(X2043,AA2043,0)-AC2043)</f>
        <v>#VALUE!</v>
      </c>
      <c r="AC2043" s="45" t="e">
        <f>IF(COUNTIF(Table9[MM Year],X2043),
VLOOKUP(X2043,Table9[],5,0),
DATE(X2043,1,0))</f>
        <v>#VALUE!</v>
      </c>
      <c r="AD2043" s="46" t="e">
        <f>IF(AA2043=0,DATE(YEAR(AC2043+1),7,16),
IF(V2043=0,IF(COUNTIF(Table9[MM Year],X2043),AC2043+AB2043+Z2043+15-DAY(AC2043+AB2043+Z2043+15)+16,AC2043+AB2043+Z2043-DAY(AC2043+AB2043+Z2043)+16),
IF(COUNTIF(Table9[MM Year],X2043),
IF(AC2043+AB2043+Z2043&lt;VLOOKUP(X2043,Table9[],7,0),AC2043
+AB2043+Z2043+VLOOKUP(X2043,Table9[],4,0),AC2043+AB2043+Z2043),AC2043
+AB2043+Z2043)))</f>
        <v>#VALUE!</v>
      </c>
      <c r="AE2043" s="42"/>
      <c r="AF2043" s="15" t="str">
        <f>IFERROR(IF(COUNTIF(Table9[MM Year],X2043),
IF(AD2043&lt;VLOOKUP(X2043,Table9[],7,0),AD2043
+VLOOKUP(X2043,Table9[],4,0),AD2043),AD2043
),"")</f>
        <v/>
      </c>
      <c r="AG2043" s="5"/>
      <c r="AH2043" s="5"/>
      <c r="AI2043" s="5"/>
      <c r="AJ2043" s="6"/>
      <c r="AK2043" s="6"/>
      <c r="AL2043" s="12" t="str">
        <f t="shared" si="317"/>
        <v/>
      </c>
      <c r="AM2043" s="5"/>
      <c r="AN2043" s="27" t="str">
        <f t="shared" si="318"/>
        <v/>
      </c>
      <c r="AO2043" s="5"/>
      <c r="AP2043" s="5"/>
      <c r="AQ2043" s="6"/>
      <c r="AR2043" s="12" t="str">
        <f t="shared" si="319"/>
        <v/>
      </c>
      <c r="AS2043" s="6"/>
      <c r="AT2043" s="5"/>
      <c r="AU2043" s="53"/>
      <c r="AV2043" s="53"/>
      <c r="AW2043" s="54"/>
      <c r="AX2043" s="15" t="str">
        <f t="shared" si="320"/>
        <v/>
      </c>
      <c r="AY2043" s="5"/>
      <c r="AZ2043" s="27" t="str">
        <f>IFERROR(VLOOKUP(AY2043,vlookup!A$2:I$331,2,FALSE),"")</f>
        <v/>
      </c>
      <c r="BA2043" s="27" t="str">
        <f>IFERROR(VLOOKUP(AY2043,vlookup!A$2:I$331,3,FALSE),"")</f>
        <v/>
      </c>
      <c r="BB2043" s="5"/>
      <c r="BC2043" s="27" t="str">
        <f>IFERROR(VLOOKUP(BB2043,vlookup!D$2:E$331,2,FALSE),"")</f>
        <v/>
      </c>
      <c r="BD2043" s="5"/>
      <c r="BE2043" s="27" t="str">
        <f t="shared" si="321"/>
        <v/>
      </c>
      <c r="BF2043" s="27" t="str">
        <f>IFERROR(VLOOKUP(BE2043,vlookup!G$2:I$331,2,FALSE),"")</f>
        <v/>
      </c>
      <c r="BG2043" s="27" t="str">
        <f>IFERROR(VLOOKUP(BE2043,vlookup!G$2:I$331,3,FALSE),"")</f>
        <v/>
      </c>
      <c r="BH2043" s="5"/>
      <c r="BI2043" s="6"/>
      <c r="BJ2043" s="6"/>
      <c r="BK2043" s="6"/>
      <c r="BL2043" s="6"/>
    </row>
    <row r="2044" spans="1:64">
      <c r="A2044" s="4"/>
      <c r="B2044" s="5"/>
      <c r="C2044" s="27" t="str">
        <f>IFERROR(VLOOKUP(B2044,vlookup!A$2:I$331,2,FALSE),"")</f>
        <v/>
      </c>
      <c r="D2044" s="27" t="str">
        <f>IFERROR(VLOOKUP(B2044,vlookup!A$2:I$331,3,FALSE),"")</f>
        <v/>
      </c>
      <c r="E2044" s="5"/>
      <c r="F2044" s="27" t="str">
        <f>IFERROR(VLOOKUP(E2044,vlookup!D$2:E$331,2,FALSE),"")</f>
        <v/>
      </c>
      <c r="G2044" s="5"/>
      <c r="H2044" s="27" t="str">
        <f t="shared" si="312"/>
        <v/>
      </c>
      <c r="I2044" s="27" t="str">
        <f>IFERROR(VLOOKUP(H2044,vlookup!G$2:I$331,2,FALSE),"")</f>
        <v/>
      </c>
      <c r="J2044" s="27" t="str">
        <f>IFERROR(VLOOKUP(H2044,vlookup!G$2:I$331,3,FALSE),"")</f>
        <v/>
      </c>
      <c r="K2044" s="5"/>
      <c r="L2044" s="6"/>
      <c r="M2044" s="6"/>
      <c r="N2044" s="6"/>
      <c r="O2044" s="6"/>
      <c r="P2044" s="6"/>
      <c r="Q2044" s="14" t="str">
        <f t="shared" si="313"/>
        <v/>
      </c>
      <c r="R2044" s="5"/>
      <c r="S2044" s="6"/>
      <c r="T2044" s="6"/>
      <c r="U2044" s="5"/>
      <c r="V2044" s="45">
        <f t="shared" si="314"/>
        <v>0</v>
      </c>
      <c r="W2044" s="45">
        <f t="shared" si="315"/>
        <v>0</v>
      </c>
      <c r="X2044" s="45" t="e">
        <f t="shared" si="316"/>
        <v>#VALUE!</v>
      </c>
      <c r="Y2044" s="45">
        <f>IFERROR(VALUE(V2044),VLOOKUP(V2044,DayReplace[],2,0))</f>
        <v>0</v>
      </c>
      <c r="Z2044" s="45">
        <f>IF(V2044=0,1,
IF(OR(AND(COUNTIF(Table12[Normal and Leap Years],X2044),AA2044=3,Y2044=30),
AND(COUNTIF(Table9[MM Year],X2044),COUNTIF(Table13[Always 29-Day Months],AA2044),Y2044=30)),Y2044
-1,Y2044))</f>
        <v>1</v>
      </c>
      <c r="AA2044" s="45">
        <f>IFERROR(VALUE(W2044),VLOOKUP(W2044,MonthReplace[],2,0))</f>
        <v>0</v>
      </c>
      <c r="AB2044" s="45" t="e">
        <f>IF(COUNTIF(Table9[MM Year],X2044),VLOOKUP(AA2044,MonthSerial[],VLOOKUP(X2044,Table9[],3,0)+2,0),DATE(X2044,AA2044,0)-AC2044)</f>
        <v>#VALUE!</v>
      </c>
      <c r="AC2044" s="45" t="e">
        <f>IF(COUNTIF(Table9[MM Year],X2044),
VLOOKUP(X2044,Table9[],5,0),
DATE(X2044,1,0))</f>
        <v>#VALUE!</v>
      </c>
      <c r="AD2044" s="46" t="e">
        <f>IF(AA2044=0,DATE(YEAR(AC2044+1),7,16),
IF(V2044=0,IF(COUNTIF(Table9[MM Year],X2044),AC2044+AB2044+Z2044+15-DAY(AC2044+AB2044+Z2044+15)+16,AC2044+AB2044+Z2044-DAY(AC2044+AB2044+Z2044)+16),
IF(COUNTIF(Table9[MM Year],X2044),
IF(AC2044+AB2044+Z2044&lt;VLOOKUP(X2044,Table9[],7,0),AC2044
+AB2044+Z2044+VLOOKUP(X2044,Table9[],4,0),AC2044+AB2044+Z2044),AC2044
+AB2044+Z2044)))</f>
        <v>#VALUE!</v>
      </c>
      <c r="AE2044" s="42"/>
      <c r="AF2044" s="15" t="str">
        <f>IFERROR(IF(COUNTIF(Table9[MM Year],X2044),
IF(AD2044&lt;VLOOKUP(X2044,Table9[],7,0),AD2044
+VLOOKUP(X2044,Table9[],4,0),AD2044),AD2044
),"")</f>
        <v/>
      </c>
      <c r="AG2044" s="5"/>
      <c r="AH2044" s="5"/>
      <c r="AI2044" s="5"/>
      <c r="AJ2044" s="6"/>
      <c r="AK2044" s="6"/>
      <c r="AL2044" s="12" t="str">
        <f t="shared" si="317"/>
        <v/>
      </c>
      <c r="AM2044" s="5"/>
      <c r="AN2044" s="27" t="str">
        <f t="shared" si="318"/>
        <v/>
      </c>
      <c r="AO2044" s="5"/>
      <c r="AP2044" s="5"/>
      <c r="AQ2044" s="6"/>
      <c r="AR2044" s="12" t="str">
        <f t="shared" si="319"/>
        <v/>
      </c>
      <c r="AS2044" s="6"/>
      <c r="AT2044" s="5"/>
      <c r="AU2044" s="53"/>
      <c r="AV2044" s="53"/>
      <c r="AW2044" s="54"/>
      <c r="AX2044" s="15" t="str">
        <f t="shared" si="320"/>
        <v/>
      </c>
      <c r="AY2044" s="5"/>
      <c r="AZ2044" s="27" t="str">
        <f>IFERROR(VLOOKUP(AY2044,vlookup!A$2:I$331,2,FALSE),"")</f>
        <v/>
      </c>
      <c r="BA2044" s="27" t="str">
        <f>IFERROR(VLOOKUP(AY2044,vlookup!A$2:I$331,3,FALSE),"")</f>
        <v/>
      </c>
      <c r="BB2044" s="5"/>
      <c r="BC2044" s="27" t="str">
        <f>IFERROR(VLOOKUP(BB2044,vlookup!D$2:E$331,2,FALSE),"")</f>
        <v/>
      </c>
      <c r="BD2044" s="5"/>
      <c r="BE2044" s="27" t="str">
        <f t="shared" si="321"/>
        <v/>
      </c>
      <c r="BF2044" s="27" t="str">
        <f>IFERROR(VLOOKUP(BE2044,vlookup!G$2:I$331,2,FALSE),"")</f>
        <v/>
      </c>
      <c r="BG2044" s="27" t="str">
        <f>IFERROR(VLOOKUP(BE2044,vlookup!G$2:I$331,3,FALSE),"")</f>
        <v/>
      </c>
      <c r="BH2044" s="5"/>
      <c r="BI2044" s="6"/>
      <c r="BJ2044" s="6"/>
      <c r="BK2044" s="6"/>
      <c r="BL2044" s="6"/>
    </row>
    <row r="2045" spans="1:64">
      <c r="A2045" s="4"/>
      <c r="B2045" s="5"/>
      <c r="C2045" s="27" t="str">
        <f>IFERROR(VLOOKUP(B2045,vlookup!A$2:I$331,2,FALSE),"")</f>
        <v/>
      </c>
      <c r="D2045" s="27" t="str">
        <f>IFERROR(VLOOKUP(B2045,vlookup!A$2:I$331,3,FALSE),"")</f>
        <v/>
      </c>
      <c r="E2045" s="5"/>
      <c r="F2045" s="27" t="str">
        <f>IFERROR(VLOOKUP(E2045,vlookup!D$2:E$331,2,FALSE),"")</f>
        <v/>
      </c>
      <c r="G2045" s="5"/>
      <c r="H2045" s="27" t="str">
        <f t="shared" si="312"/>
        <v/>
      </c>
      <c r="I2045" s="27" t="str">
        <f>IFERROR(VLOOKUP(H2045,vlookup!G$2:I$331,2,FALSE),"")</f>
        <v/>
      </c>
      <c r="J2045" s="27" t="str">
        <f>IFERROR(VLOOKUP(H2045,vlookup!G$2:I$331,3,FALSE),"")</f>
        <v/>
      </c>
      <c r="K2045" s="5"/>
      <c r="L2045" s="6"/>
      <c r="M2045" s="6"/>
      <c r="N2045" s="6"/>
      <c r="O2045" s="6"/>
      <c r="P2045" s="6"/>
      <c r="Q2045" s="14" t="str">
        <f t="shared" si="313"/>
        <v/>
      </c>
      <c r="R2045" s="5"/>
      <c r="S2045" s="6"/>
      <c r="T2045" s="6"/>
      <c r="U2045" s="5"/>
      <c r="V2045" s="45">
        <f t="shared" si="314"/>
        <v>0</v>
      </c>
      <c r="W2045" s="45">
        <f t="shared" si="315"/>
        <v>0</v>
      </c>
      <c r="X2045" s="45" t="e">
        <f t="shared" si="316"/>
        <v>#VALUE!</v>
      </c>
      <c r="Y2045" s="45">
        <f>IFERROR(VALUE(V2045),VLOOKUP(V2045,DayReplace[],2,0))</f>
        <v>0</v>
      </c>
      <c r="Z2045" s="45">
        <f>IF(V2045=0,1,
IF(OR(AND(COUNTIF(Table12[Normal and Leap Years],X2045),AA2045=3,Y2045=30),
AND(COUNTIF(Table9[MM Year],X2045),COUNTIF(Table13[Always 29-Day Months],AA2045),Y2045=30)),Y2045
-1,Y2045))</f>
        <v>1</v>
      </c>
      <c r="AA2045" s="45">
        <f>IFERROR(VALUE(W2045),VLOOKUP(W2045,MonthReplace[],2,0))</f>
        <v>0</v>
      </c>
      <c r="AB2045" s="45" t="e">
        <f>IF(COUNTIF(Table9[MM Year],X2045),VLOOKUP(AA2045,MonthSerial[],VLOOKUP(X2045,Table9[],3,0)+2,0),DATE(X2045,AA2045,0)-AC2045)</f>
        <v>#VALUE!</v>
      </c>
      <c r="AC2045" s="45" t="e">
        <f>IF(COUNTIF(Table9[MM Year],X2045),
VLOOKUP(X2045,Table9[],5,0),
DATE(X2045,1,0))</f>
        <v>#VALUE!</v>
      </c>
      <c r="AD2045" s="46" t="e">
        <f>IF(AA2045=0,DATE(YEAR(AC2045+1),7,16),
IF(V2045=0,IF(COUNTIF(Table9[MM Year],X2045),AC2045+AB2045+Z2045+15-DAY(AC2045+AB2045+Z2045+15)+16,AC2045+AB2045+Z2045-DAY(AC2045+AB2045+Z2045)+16),
IF(COUNTIF(Table9[MM Year],X2045),
IF(AC2045+AB2045+Z2045&lt;VLOOKUP(X2045,Table9[],7,0),AC2045
+AB2045+Z2045+VLOOKUP(X2045,Table9[],4,0),AC2045+AB2045+Z2045),AC2045
+AB2045+Z2045)))</f>
        <v>#VALUE!</v>
      </c>
      <c r="AE2045" s="42"/>
      <c r="AF2045" s="15" t="str">
        <f>IFERROR(IF(COUNTIF(Table9[MM Year],X2045),
IF(AD2045&lt;VLOOKUP(X2045,Table9[],7,0),AD2045
+VLOOKUP(X2045,Table9[],4,0),AD2045),AD2045
),"")</f>
        <v/>
      </c>
      <c r="AG2045" s="5"/>
      <c r="AH2045" s="5"/>
      <c r="AI2045" s="5"/>
      <c r="AJ2045" s="6"/>
      <c r="AK2045" s="6"/>
      <c r="AL2045" s="12" t="str">
        <f t="shared" si="317"/>
        <v/>
      </c>
      <c r="AM2045" s="5"/>
      <c r="AN2045" s="27" t="str">
        <f t="shared" si="318"/>
        <v/>
      </c>
      <c r="AO2045" s="5"/>
      <c r="AP2045" s="5"/>
      <c r="AQ2045" s="6"/>
      <c r="AR2045" s="12" t="str">
        <f t="shared" si="319"/>
        <v/>
      </c>
      <c r="AS2045" s="6"/>
      <c r="AT2045" s="5"/>
      <c r="AU2045" s="53"/>
      <c r="AV2045" s="53"/>
      <c r="AW2045" s="54"/>
      <c r="AX2045" s="15" t="str">
        <f t="shared" si="320"/>
        <v/>
      </c>
      <c r="AY2045" s="5"/>
      <c r="AZ2045" s="27" t="str">
        <f>IFERROR(VLOOKUP(AY2045,vlookup!A$2:I$331,2,FALSE),"")</f>
        <v/>
      </c>
      <c r="BA2045" s="27" t="str">
        <f>IFERROR(VLOOKUP(AY2045,vlookup!A$2:I$331,3,FALSE),"")</f>
        <v/>
      </c>
      <c r="BB2045" s="5"/>
      <c r="BC2045" s="27" t="str">
        <f>IFERROR(VLOOKUP(BB2045,vlookup!D$2:E$331,2,FALSE),"")</f>
        <v/>
      </c>
      <c r="BD2045" s="5"/>
      <c r="BE2045" s="27" t="str">
        <f t="shared" si="321"/>
        <v/>
      </c>
      <c r="BF2045" s="27" t="str">
        <f>IFERROR(VLOOKUP(BE2045,vlookup!G$2:I$331,2,FALSE),"")</f>
        <v/>
      </c>
      <c r="BG2045" s="27" t="str">
        <f>IFERROR(VLOOKUP(BE2045,vlookup!G$2:I$331,3,FALSE),"")</f>
        <v/>
      </c>
      <c r="BH2045" s="5"/>
      <c r="BI2045" s="6"/>
      <c r="BJ2045" s="6"/>
      <c r="BK2045" s="6"/>
      <c r="BL2045" s="6"/>
    </row>
    <row r="2046" spans="1:64">
      <c r="A2046" s="4"/>
      <c r="B2046" s="5"/>
      <c r="C2046" s="27" t="str">
        <f>IFERROR(VLOOKUP(B2046,vlookup!A$2:I$331,2,FALSE),"")</f>
        <v/>
      </c>
      <c r="D2046" s="27" t="str">
        <f>IFERROR(VLOOKUP(B2046,vlookup!A$2:I$331,3,FALSE),"")</f>
        <v/>
      </c>
      <c r="E2046" s="5"/>
      <c r="F2046" s="27" t="str">
        <f>IFERROR(VLOOKUP(E2046,vlookup!D$2:E$331,2,FALSE),"")</f>
        <v/>
      </c>
      <c r="G2046" s="5"/>
      <c r="H2046" s="27" t="str">
        <f t="shared" si="312"/>
        <v/>
      </c>
      <c r="I2046" s="27" t="str">
        <f>IFERROR(VLOOKUP(H2046,vlookup!G$2:I$331,2,FALSE),"")</f>
        <v/>
      </c>
      <c r="J2046" s="27" t="str">
        <f>IFERROR(VLOOKUP(H2046,vlookup!G$2:I$331,3,FALSE),"")</f>
        <v/>
      </c>
      <c r="K2046" s="5"/>
      <c r="L2046" s="6"/>
      <c r="M2046" s="6"/>
      <c r="N2046" s="6"/>
      <c r="O2046" s="6"/>
      <c r="P2046" s="6"/>
      <c r="Q2046" s="14" t="str">
        <f t="shared" si="313"/>
        <v/>
      </c>
      <c r="R2046" s="5"/>
      <c r="S2046" s="6"/>
      <c r="T2046" s="6"/>
      <c r="U2046" s="5"/>
      <c r="V2046" s="45">
        <f t="shared" si="314"/>
        <v>0</v>
      </c>
      <c r="W2046" s="45">
        <f t="shared" si="315"/>
        <v>0</v>
      </c>
      <c r="X2046" s="45" t="e">
        <f t="shared" si="316"/>
        <v>#VALUE!</v>
      </c>
      <c r="Y2046" s="45">
        <f>IFERROR(VALUE(V2046),VLOOKUP(V2046,DayReplace[],2,0))</f>
        <v>0</v>
      </c>
      <c r="Z2046" s="45">
        <f>IF(V2046=0,1,
IF(OR(AND(COUNTIF(Table12[Normal and Leap Years],X2046),AA2046=3,Y2046=30),
AND(COUNTIF(Table9[MM Year],X2046),COUNTIF(Table13[Always 29-Day Months],AA2046),Y2046=30)),Y2046
-1,Y2046))</f>
        <v>1</v>
      </c>
      <c r="AA2046" s="45">
        <f>IFERROR(VALUE(W2046),VLOOKUP(W2046,MonthReplace[],2,0))</f>
        <v>0</v>
      </c>
      <c r="AB2046" s="45" t="e">
        <f>IF(COUNTIF(Table9[MM Year],X2046),VLOOKUP(AA2046,MonthSerial[],VLOOKUP(X2046,Table9[],3,0)+2,0),DATE(X2046,AA2046,0)-AC2046)</f>
        <v>#VALUE!</v>
      </c>
      <c r="AC2046" s="45" t="e">
        <f>IF(COUNTIF(Table9[MM Year],X2046),
VLOOKUP(X2046,Table9[],5,0),
DATE(X2046,1,0))</f>
        <v>#VALUE!</v>
      </c>
      <c r="AD2046" s="46" t="e">
        <f>IF(AA2046=0,DATE(YEAR(AC2046+1),7,16),
IF(V2046=0,IF(COUNTIF(Table9[MM Year],X2046),AC2046+AB2046+Z2046+15-DAY(AC2046+AB2046+Z2046+15)+16,AC2046+AB2046+Z2046-DAY(AC2046+AB2046+Z2046)+16),
IF(COUNTIF(Table9[MM Year],X2046),
IF(AC2046+AB2046+Z2046&lt;VLOOKUP(X2046,Table9[],7,0),AC2046
+AB2046+Z2046+VLOOKUP(X2046,Table9[],4,0),AC2046+AB2046+Z2046),AC2046
+AB2046+Z2046)))</f>
        <v>#VALUE!</v>
      </c>
      <c r="AE2046" s="42"/>
      <c r="AF2046" s="15" t="str">
        <f>IFERROR(IF(COUNTIF(Table9[MM Year],X2046),
IF(AD2046&lt;VLOOKUP(X2046,Table9[],7,0),AD2046
+VLOOKUP(X2046,Table9[],4,0),AD2046),AD2046
),"")</f>
        <v/>
      </c>
      <c r="AG2046" s="5"/>
      <c r="AH2046" s="5"/>
      <c r="AI2046" s="5"/>
      <c r="AJ2046" s="6"/>
      <c r="AK2046" s="6"/>
      <c r="AL2046" s="12" t="str">
        <f t="shared" si="317"/>
        <v/>
      </c>
      <c r="AM2046" s="5"/>
      <c r="AN2046" s="27" t="str">
        <f t="shared" si="318"/>
        <v/>
      </c>
      <c r="AO2046" s="5"/>
      <c r="AP2046" s="5"/>
      <c r="AQ2046" s="6"/>
      <c r="AR2046" s="12" t="str">
        <f t="shared" si="319"/>
        <v/>
      </c>
      <c r="AS2046" s="6"/>
      <c r="AT2046" s="5"/>
      <c r="AU2046" s="53"/>
      <c r="AV2046" s="53"/>
      <c r="AW2046" s="54"/>
      <c r="AX2046" s="15" t="str">
        <f t="shared" si="320"/>
        <v/>
      </c>
      <c r="AY2046" s="5"/>
      <c r="AZ2046" s="27" t="str">
        <f>IFERROR(VLOOKUP(AY2046,vlookup!A$2:I$331,2,FALSE),"")</f>
        <v/>
      </c>
      <c r="BA2046" s="27" t="str">
        <f>IFERROR(VLOOKUP(AY2046,vlookup!A$2:I$331,3,FALSE),"")</f>
        <v/>
      </c>
      <c r="BB2046" s="5"/>
      <c r="BC2046" s="27" t="str">
        <f>IFERROR(VLOOKUP(BB2046,vlookup!D$2:E$331,2,FALSE),"")</f>
        <v/>
      </c>
      <c r="BD2046" s="5"/>
      <c r="BE2046" s="27" t="str">
        <f t="shared" si="321"/>
        <v/>
      </c>
      <c r="BF2046" s="27" t="str">
        <f>IFERROR(VLOOKUP(BE2046,vlookup!G$2:I$331,2,FALSE),"")</f>
        <v/>
      </c>
      <c r="BG2046" s="27" t="str">
        <f>IFERROR(VLOOKUP(BE2046,vlookup!G$2:I$331,3,FALSE),"")</f>
        <v/>
      </c>
      <c r="BH2046" s="5"/>
      <c r="BI2046" s="6"/>
      <c r="BJ2046" s="6"/>
      <c r="BK2046" s="6"/>
      <c r="BL2046" s="6"/>
    </row>
    <row r="2047" spans="1:64">
      <c r="A2047" s="4"/>
      <c r="B2047" s="5"/>
      <c r="C2047" s="27" t="str">
        <f>IFERROR(VLOOKUP(B2047,vlookup!A$2:I$331,2,FALSE),"")</f>
        <v/>
      </c>
      <c r="D2047" s="27" t="str">
        <f>IFERROR(VLOOKUP(B2047,vlookup!A$2:I$331,3,FALSE),"")</f>
        <v/>
      </c>
      <c r="E2047" s="5"/>
      <c r="F2047" s="27" t="str">
        <f>IFERROR(VLOOKUP(E2047,vlookup!D$2:E$331,2,FALSE),"")</f>
        <v/>
      </c>
      <c r="G2047" s="5"/>
      <c r="H2047" s="27" t="str">
        <f t="shared" si="312"/>
        <v/>
      </c>
      <c r="I2047" s="27" t="str">
        <f>IFERROR(VLOOKUP(H2047,vlookup!G$2:I$331,2,FALSE),"")</f>
        <v/>
      </c>
      <c r="J2047" s="27" t="str">
        <f>IFERROR(VLOOKUP(H2047,vlookup!G$2:I$331,3,FALSE),"")</f>
        <v/>
      </c>
      <c r="K2047" s="5"/>
      <c r="L2047" s="6"/>
      <c r="M2047" s="6"/>
      <c r="N2047" s="6"/>
      <c r="O2047" s="6"/>
      <c r="P2047" s="6"/>
      <c r="Q2047" s="14" t="str">
        <f t="shared" si="313"/>
        <v/>
      </c>
      <c r="R2047" s="5"/>
      <c r="S2047" s="6"/>
      <c r="T2047" s="6"/>
      <c r="U2047" s="5"/>
      <c r="V2047" s="45">
        <f t="shared" si="314"/>
        <v>0</v>
      </c>
      <c r="W2047" s="45">
        <f t="shared" si="315"/>
        <v>0</v>
      </c>
      <c r="X2047" s="45" t="e">
        <f t="shared" si="316"/>
        <v>#VALUE!</v>
      </c>
      <c r="Y2047" s="45">
        <f>IFERROR(VALUE(V2047),VLOOKUP(V2047,DayReplace[],2,0))</f>
        <v>0</v>
      </c>
      <c r="Z2047" s="45">
        <f>IF(V2047=0,1,
IF(OR(AND(COUNTIF(Table12[Normal and Leap Years],X2047),AA2047=3,Y2047=30),
AND(COUNTIF(Table9[MM Year],X2047),COUNTIF(Table13[Always 29-Day Months],AA2047),Y2047=30)),Y2047
-1,Y2047))</f>
        <v>1</v>
      </c>
      <c r="AA2047" s="45">
        <f>IFERROR(VALUE(W2047),VLOOKUP(W2047,MonthReplace[],2,0))</f>
        <v>0</v>
      </c>
      <c r="AB2047" s="45" t="e">
        <f>IF(COUNTIF(Table9[MM Year],X2047),VLOOKUP(AA2047,MonthSerial[],VLOOKUP(X2047,Table9[],3,0)+2,0),DATE(X2047,AA2047,0)-AC2047)</f>
        <v>#VALUE!</v>
      </c>
      <c r="AC2047" s="45" t="e">
        <f>IF(COUNTIF(Table9[MM Year],X2047),
VLOOKUP(X2047,Table9[],5,0),
DATE(X2047,1,0))</f>
        <v>#VALUE!</v>
      </c>
      <c r="AD2047" s="46" t="e">
        <f>IF(AA2047=0,DATE(YEAR(AC2047+1),7,16),
IF(V2047=0,IF(COUNTIF(Table9[MM Year],X2047),AC2047+AB2047+Z2047+15-DAY(AC2047+AB2047+Z2047+15)+16,AC2047+AB2047+Z2047-DAY(AC2047+AB2047+Z2047)+16),
IF(COUNTIF(Table9[MM Year],X2047),
IF(AC2047+AB2047+Z2047&lt;VLOOKUP(X2047,Table9[],7,0),AC2047
+AB2047+Z2047+VLOOKUP(X2047,Table9[],4,0),AC2047+AB2047+Z2047),AC2047
+AB2047+Z2047)))</f>
        <v>#VALUE!</v>
      </c>
      <c r="AE2047" s="42"/>
      <c r="AF2047" s="15" t="str">
        <f>IFERROR(IF(COUNTIF(Table9[MM Year],X2047),
IF(AD2047&lt;VLOOKUP(X2047,Table9[],7,0),AD2047
+VLOOKUP(X2047,Table9[],4,0),AD2047),AD2047
),"")</f>
        <v/>
      </c>
      <c r="AG2047" s="5"/>
      <c r="AH2047" s="5"/>
      <c r="AI2047" s="5"/>
      <c r="AJ2047" s="6"/>
      <c r="AK2047" s="6"/>
      <c r="AL2047" s="12" t="str">
        <f t="shared" si="317"/>
        <v/>
      </c>
      <c r="AM2047" s="5"/>
      <c r="AN2047" s="27" t="str">
        <f t="shared" si="318"/>
        <v/>
      </c>
      <c r="AO2047" s="5"/>
      <c r="AP2047" s="5"/>
      <c r="AQ2047" s="6"/>
      <c r="AR2047" s="12" t="str">
        <f t="shared" si="319"/>
        <v/>
      </c>
      <c r="AS2047" s="6"/>
      <c r="AT2047" s="5"/>
      <c r="AU2047" s="53"/>
      <c r="AV2047" s="53"/>
      <c r="AW2047" s="54"/>
      <c r="AX2047" s="15" t="str">
        <f t="shared" si="320"/>
        <v/>
      </c>
      <c r="AY2047" s="5"/>
      <c r="AZ2047" s="27" t="str">
        <f>IFERROR(VLOOKUP(AY2047,vlookup!A$2:I$331,2,FALSE),"")</f>
        <v/>
      </c>
      <c r="BA2047" s="27" t="str">
        <f>IFERROR(VLOOKUP(AY2047,vlookup!A$2:I$331,3,FALSE),"")</f>
        <v/>
      </c>
      <c r="BB2047" s="5"/>
      <c r="BC2047" s="27" t="str">
        <f>IFERROR(VLOOKUP(BB2047,vlookup!D$2:E$331,2,FALSE),"")</f>
        <v/>
      </c>
      <c r="BD2047" s="5"/>
      <c r="BE2047" s="27" t="str">
        <f t="shared" si="321"/>
        <v/>
      </c>
      <c r="BF2047" s="27" t="str">
        <f>IFERROR(VLOOKUP(BE2047,vlookup!G$2:I$331,2,FALSE),"")</f>
        <v/>
      </c>
      <c r="BG2047" s="27" t="str">
        <f>IFERROR(VLOOKUP(BE2047,vlookup!G$2:I$331,3,FALSE),"")</f>
        <v/>
      </c>
      <c r="BH2047" s="5"/>
      <c r="BI2047" s="6"/>
      <c r="BJ2047" s="6"/>
      <c r="BK2047" s="6"/>
      <c r="BL2047" s="6"/>
    </row>
    <row r="2048" spans="1:64">
      <c r="A2048" s="4"/>
      <c r="B2048" s="5"/>
      <c r="C2048" s="27" t="str">
        <f>IFERROR(VLOOKUP(B2048,vlookup!A$2:I$331,2,FALSE),"")</f>
        <v/>
      </c>
      <c r="D2048" s="27" t="str">
        <f>IFERROR(VLOOKUP(B2048,vlookup!A$2:I$331,3,FALSE),"")</f>
        <v/>
      </c>
      <c r="E2048" s="5"/>
      <c r="F2048" s="27" t="str">
        <f>IFERROR(VLOOKUP(E2048,vlookup!D$2:E$331,2,FALSE),"")</f>
        <v/>
      </c>
      <c r="G2048" s="5"/>
      <c r="H2048" s="27" t="str">
        <f t="shared" si="312"/>
        <v/>
      </c>
      <c r="I2048" s="27" t="str">
        <f>IFERROR(VLOOKUP(H2048,vlookup!G$2:I$331,2,FALSE),"")</f>
        <v/>
      </c>
      <c r="J2048" s="27" t="str">
        <f>IFERROR(VLOOKUP(H2048,vlookup!G$2:I$331,3,FALSE),"")</f>
        <v/>
      </c>
      <c r="K2048" s="5"/>
      <c r="L2048" s="6"/>
      <c r="M2048" s="6"/>
      <c r="N2048" s="6"/>
      <c r="O2048" s="6"/>
      <c r="P2048" s="6"/>
      <c r="Q2048" s="14" t="str">
        <f t="shared" si="313"/>
        <v/>
      </c>
      <c r="R2048" s="5"/>
      <c r="S2048" s="6"/>
      <c r="T2048" s="6"/>
      <c r="U2048" s="5"/>
      <c r="V2048" s="45">
        <f t="shared" si="314"/>
        <v>0</v>
      </c>
      <c r="W2048" s="45">
        <f t="shared" si="315"/>
        <v>0</v>
      </c>
      <c r="X2048" s="45" t="e">
        <f t="shared" si="316"/>
        <v>#VALUE!</v>
      </c>
      <c r="Y2048" s="45">
        <f>IFERROR(VALUE(V2048),VLOOKUP(V2048,DayReplace[],2,0))</f>
        <v>0</v>
      </c>
      <c r="Z2048" s="45">
        <f>IF(V2048=0,1,
IF(OR(AND(COUNTIF(Table12[Normal and Leap Years],X2048),AA2048=3,Y2048=30),
AND(COUNTIF(Table9[MM Year],X2048),COUNTIF(Table13[Always 29-Day Months],AA2048),Y2048=30)),Y2048
-1,Y2048))</f>
        <v>1</v>
      </c>
      <c r="AA2048" s="45">
        <f>IFERROR(VALUE(W2048),VLOOKUP(W2048,MonthReplace[],2,0))</f>
        <v>0</v>
      </c>
      <c r="AB2048" s="45" t="e">
        <f>IF(COUNTIF(Table9[MM Year],X2048),VLOOKUP(AA2048,MonthSerial[],VLOOKUP(X2048,Table9[],3,0)+2,0),DATE(X2048,AA2048,0)-AC2048)</f>
        <v>#VALUE!</v>
      </c>
      <c r="AC2048" s="45" t="e">
        <f>IF(COUNTIF(Table9[MM Year],X2048),
VLOOKUP(X2048,Table9[],5,0),
DATE(X2048,1,0))</f>
        <v>#VALUE!</v>
      </c>
      <c r="AD2048" s="46" t="e">
        <f>IF(AA2048=0,DATE(YEAR(AC2048+1),7,16),
IF(V2048=0,IF(COUNTIF(Table9[MM Year],X2048),AC2048+AB2048+Z2048+15-DAY(AC2048+AB2048+Z2048+15)+16,AC2048+AB2048+Z2048-DAY(AC2048+AB2048+Z2048)+16),
IF(COUNTIF(Table9[MM Year],X2048),
IF(AC2048+AB2048+Z2048&lt;VLOOKUP(X2048,Table9[],7,0),AC2048
+AB2048+Z2048+VLOOKUP(X2048,Table9[],4,0),AC2048+AB2048+Z2048),AC2048
+AB2048+Z2048)))</f>
        <v>#VALUE!</v>
      </c>
      <c r="AE2048" s="42"/>
      <c r="AF2048" s="15" t="str">
        <f>IFERROR(IF(COUNTIF(Table9[MM Year],X2048),
IF(AD2048&lt;VLOOKUP(X2048,Table9[],7,0),AD2048
+VLOOKUP(X2048,Table9[],4,0),AD2048),AD2048
),"")</f>
        <v/>
      </c>
      <c r="AG2048" s="5"/>
      <c r="AH2048" s="5"/>
      <c r="AI2048" s="5"/>
      <c r="AJ2048" s="6"/>
      <c r="AK2048" s="6"/>
      <c r="AL2048" s="12" t="str">
        <f t="shared" si="317"/>
        <v/>
      </c>
      <c r="AM2048" s="5"/>
      <c r="AN2048" s="27" t="str">
        <f t="shared" si="318"/>
        <v/>
      </c>
      <c r="AO2048" s="5"/>
      <c r="AP2048" s="5"/>
      <c r="AQ2048" s="6"/>
      <c r="AR2048" s="12" t="str">
        <f t="shared" si="319"/>
        <v/>
      </c>
      <c r="AS2048" s="6"/>
      <c r="AT2048" s="5"/>
      <c r="AU2048" s="53"/>
      <c r="AV2048" s="53"/>
      <c r="AW2048" s="54"/>
      <c r="AX2048" s="15" t="str">
        <f t="shared" si="320"/>
        <v/>
      </c>
      <c r="AY2048" s="5"/>
      <c r="AZ2048" s="27" t="str">
        <f>IFERROR(VLOOKUP(AY2048,vlookup!A$2:I$331,2,FALSE),"")</f>
        <v/>
      </c>
      <c r="BA2048" s="27" t="str">
        <f>IFERROR(VLOOKUP(AY2048,vlookup!A$2:I$331,3,FALSE),"")</f>
        <v/>
      </c>
      <c r="BB2048" s="5"/>
      <c r="BC2048" s="27" t="str">
        <f>IFERROR(VLOOKUP(BB2048,vlookup!D$2:E$331,2,FALSE),"")</f>
        <v/>
      </c>
      <c r="BD2048" s="5"/>
      <c r="BE2048" s="27" t="str">
        <f t="shared" si="321"/>
        <v/>
      </c>
      <c r="BF2048" s="27" t="str">
        <f>IFERROR(VLOOKUP(BE2048,vlookup!G$2:I$331,2,FALSE),"")</f>
        <v/>
      </c>
      <c r="BG2048" s="27" t="str">
        <f>IFERROR(VLOOKUP(BE2048,vlookup!G$2:I$331,3,FALSE),"")</f>
        <v/>
      </c>
      <c r="BH2048" s="5"/>
      <c r="BI2048" s="6"/>
      <c r="BJ2048" s="6"/>
      <c r="BK2048" s="6"/>
      <c r="BL2048" s="6"/>
    </row>
    <row r="2049" spans="1:64">
      <c r="A2049" s="4"/>
      <c r="B2049" s="5"/>
      <c r="C2049" s="27" t="str">
        <f>IFERROR(VLOOKUP(B2049,vlookup!A$2:I$331,2,FALSE),"")</f>
        <v/>
      </c>
      <c r="D2049" s="27" t="str">
        <f>IFERROR(VLOOKUP(B2049,vlookup!A$2:I$331,3,FALSE),"")</f>
        <v/>
      </c>
      <c r="E2049" s="5"/>
      <c r="F2049" s="27" t="str">
        <f>IFERROR(VLOOKUP(E2049,vlookup!D$2:E$331,2,FALSE),"")</f>
        <v/>
      </c>
      <c r="G2049" s="5"/>
      <c r="H2049" s="27" t="str">
        <f t="shared" si="312"/>
        <v/>
      </c>
      <c r="I2049" s="27" t="str">
        <f>IFERROR(VLOOKUP(H2049,vlookup!G$2:I$331,2,FALSE),"")</f>
        <v/>
      </c>
      <c r="J2049" s="27" t="str">
        <f>IFERROR(VLOOKUP(H2049,vlookup!G$2:I$331,3,FALSE),"")</f>
        <v/>
      </c>
      <c r="K2049" s="5"/>
      <c r="L2049" s="6"/>
      <c r="M2049" s="6"/>
      <c r="N2049" s="6"/>
      <c r="O2049" s="6"/>
      <c r="P2049" s="6"/>
      <c r="Q2049" s="14" t="str">
        <f t="shared" si="313"/>
        <v/>
      </c>
      <c r="R2049" s="5"/>
      <c r="S2049" s="6"/>
      <c r="T2049" s="6"/>
      <c r="U2049" s="5"/>
      <c r="V2049" s="45">
        <f t="shared" si="314"/>
        <v>0</v>
      </c>
      <c r="W2049" s="45">
        <f t="shared" si="315"/>
        <v>0</v>
      </c>
      <c r="X2049" s="45" t="e">
        <f t="shared" si="316"/>
        <v>#VALUE!</v>
      </c>
      <c r="Y2049" s="45">
        <f>IFERROR(VALUE(V2049),VLOOKUP(V2049,DayReplace[],2,0))</f>
        <v>0</v>
      </c>
      <c r="Z2049" s="45">
        <f>IF(V2049=0,1,
IF(OR(AND(COUNTIF(Table12[Normal and Leap Years],X2049),AA2049=3,Y2049=30),
AND(COUNTIF(Table9[MM Year],X2049),COUNTIF(Table13[Always 29-Day Months],AA2049),Y2049=30)),Y2049
-1,Y2049))</f>
        <v>1</v>
      </c>
      <c r="AA2049" s="45">
        <f>IFERROR(VALUE(W2049),VLOOKUP(W2049,MonthReplace[],2,0))</f>
        <v>0</v>
      </c>
      <c r="AB2049" s="45" t="e">
        <f>IF(COUNTIF(Table9[MM Year],X2049),VLOOKUP(AA2049,MonthSerial[],VLOOKUP(X2049,Table9[],3,0)+2,0),DATE(X2049,AA2049,0)-AC2049)</f>
        <v>#VALUE!</v>
      </c>
      <c r="AC2049" s="45" t="e">
        <f>IF(COUNTIF(Table9[MM Year],X2049),
VLOOKUP(X2049,Table9[],5,0),
DATE(X2049,1,0))</f>
        <v>#VALUE!</v>
      </c>
      <c r="AD2049" s="46" t="e">
        <f>IF(AA2049=0,DATE(YEAR(AC2049+1),7,16),
IF(V2049=0,IF(COUNTIF(Table9[MM Year],X2049),AC2049+AB2049+Z2049+15-DAY(AC2049+AB2049+Z2049+15)+16,AC2049+AB2049+Z2049-DAY(AC2049+AB2049+Z2049)+16),
IF(COUNTIF(Table9[MM Year],X2049),
IF(AC2049+AB2049+Z2049&lt;VLOOKUP(X2049,Table9[],7,0),AC2049
+AB2049+Z2049+VLOOKUP(X2049,Table9[],4,0),AC2049+AB2049+Z2049),AC2049
+AB2049+Z2049)))</f>
        <v>#VALUE!</v>
      </c>
      <c r="AE2049" s="42"/>
      <c r="AF2049" s="15" t="str">
        <f>IFERROR(IF(COUNTIF(Table9[MM Year],X2049),
IF(AD2049&lt;VLOOKUP(X2049,Table9[],7,0),AD2049
+VLOOKUP(X2049,Table9[],4,0),AD2049),AD2049
),"")</f>
        <v/>
      </c>
      <c r="AG2049" s="5"/>
      <c r="AH2049" s="5"/>
      <c r="AI2049" s="5"/>
      <c r="AJ2049" s="6"/>
      <c r="AK2049" s="6"/>
      <c r="AL2049" s="12" t="str">
        <f t="shared" si="317"/>
        <v/>
      </c>
      <c r="AM2049" s="5"/>
      <c r="AN2049" s="27" t="str">
        <f t="shared" si="318"/>
        <v/>
      </c>
      <c r="AO2049" s="5"/>
      <c r="AP2049" s="5"/>
      <c r="AQ2049" s="6"/>
      <c r="AR2049" s="12" t="str">
        <f t="shared" si="319"/>
        <v/>
      </c>
      <c r="AS2049" s="6"/>
      <c r="AT2049" s="5"/>
      <c r="AU2049" s="53"/>
      <c r="AV2049" s="53"/>
      <c r="AW2049" s="54"/>
      <c r="AX2049" s="15" t="str">
        <f t="shared" si="320"/>
        <v/>
      </c>
      <c r="AY2049" s="5"/>
      <c r="AZ2049" s="27" t="str">
        <f>IFERROR(VLOOKUP(AY2049,vlookup!A$2:I$331,2,FALSE),"")</f>
        <v/>
      </c>
      <c r="BA2049" s="27" t="str">
        <f>IFERROR(VLOOKUP(AY2049,vlookup!A$2:I$331,3,FALSE),"")</f>
        <v/>
      </c>
      <c r="BB2049" s="5"/>
      <c r="BC2049" s="27" t="str">
        <f>IFERROR(VLOOKUP(BB2049,vlookup!D$2:E$331,2,FALSE),"")</f>
        <v/>
      </c>
      <c r="BD2049" s="5"/>
      <c r="BE2049" s="27" t="str">
        <f t="shared" si="321"/>
        <v/>
      </c>
      <c r="BF2049" s="27" t="str">
        <f>IFERROR(VLOOKUP(BE2049,vlookup!G$2:I$331,2,FALSE),"")</f>
        <v/>
      </c>
      <c r="BG2049" s="27" t="str">
        <f>IFERROR(VLOOKUP(BE2049,vlookup!G$2:I$331,3,FALSE),"")</f>
        <v/>
      </c>
      <c r="BH2049" s="5"/>
      <c r="BI2049" s="6"/>
      <c r="BJ2049" s="6"/>
      <c r="BK2049" s="6"/>
      <c r="BL2049" s="6"/>
    </row>
    <row r="2050" spans="1:64">
      <c r="A2050" s="4"/>
      <c r="B2050" s="5"/>
      <c r="C2050" s="27" t="str">
        <f>IFERROR(VLOOKUP(B2050,vlookup!A$2:I$331,2,FALSE),"")</f>
        <v/>
      </c>
      <c r="D2050" s="27" t="str">
        <f>IFERROR(VLOOKUP(B2050,vlookup!A$2:I$331,3,FALSE),"")</f>
        <v/>
      </c>
      <c r="E2050" s="5"/>
      <c r="F2050" s="27" t="str">
        <f>IFERROR(VLOOKUP(E2050,vlookup!D$2:E$331,2,FALSE),"")</f>
        <v/>
      </c>
      <c r="G2050" s="5"/>
      <c r="H2050" s="27" t="str">
        <f t="shared" si="312"/>
        <v/>
      </c>
      <c r="I2050" s="27" t="str">
        <f>IFERROR(VLOOKUP(H2050,vlookup!G$2:I$331,2,FALSE),"")</f>
        <v/>
      </c>
      <c r="J2050" s="27" t="str">
        <f>IFERROR(VLOOKUP(H2050,vlookup!G$2:I$331,3,FALSE),"")</f>
        <v/>
      </c>
      <c r="K2050" s="5"/>
      <c r="L2050" s="6"/>
      <c r="M2050" s="6"/>
      <c r="N2050" s="6"/>
      <c r="O2050" s="6"/>
      <c r="P2050" s="6"/>
      <c r="Q2050" s="14" t="str">
        <f t="shared" si="313"/>
        <v/>
      </c>
      <c r="R2050" s="5"/>
      <c r="S2050" s="6"/>
      <c r="T2050" s="6"/>
      <c r="U2050" s="5"/>
      <c r="V2050" s="45">
        <f t="shared" si="314"/>
        <v>0</v>
      </c>
      <c r="W2050" s="45">
        <f t="shared" si="315"/>
        <v>0</v>
      </c>
      <c r="X2050" s="45" t="e">
        <f t="shared" si="316"/>
        <v>#VALUE!</v>
      </c>
      <c r="Y2050" s="45">
        <f>IFERROR(VALUE(V2050),VLOOKUP(V2050,DayReplace[],2,0))</f>
        <v>0</v>
      </c>
      <c r="Z2050" s="45">
        <f>IF(V2050=0,1,
IF(OR(AND(COUNTIF(Table12[Normal and Leap Years],X2050),AA2050=3,Y2050=30),
AND(COUNTIF(Table9[MM Year],X2050),COUNTIF(Table13[Always 29-Day Months],AA2050),Y2050=30)),Y2050
-1,Y2050))</f>
        <v>1</v>
      </c>
      <c r="AA2050" s="45">
        <f>IFERROR(VALUE(W2050),VLOOKUP(W2050,MonthReplace[],2,0))</f>
        <v>0</v>
      </c>
      <c r="AB2050" s="45" t="e">
        <f>IF(COUNTIF(Table9[MM Year],X2050),VLOOKUP(AA2050,MonthSerial[],VLOOKUP(X2050,Table9[],3,0)+2,0),DATE(X2050,AA2050,0)-AC2050)</f>
        <v>#VALUE!</v>
      </c>
      <c r="AC2050" s="45" t="e">
        <f>IF(COUNTIF(Table9[MM Year],X2050),
VLOOKUP(X2050,Table9[],5,0),
DATE(X2050,1,0))</f>
        <v>#VALUE!</v>
      </c>
      <c r="AD2050" s="46" t="e">
        <f>IF(AA2050=0,DATE(YEAR(AC2050+1),7,16),
IF(V2050=0,IF(COUNTIF(Table9[MM Year],X2050),AC2050+AB2050+Z2050+15-DAY(AC2050+AB2050+Z2050+15)+16,AC2050+AB2050+Z2050-DAY(AC2050+AB2050+Z2050)+16),
IF(COUNTIF(Table9[MM Year],X2050),
IF(AC2050+AB2050+Z2050&lt;VLOOKUP(X2050,Table9[],7,0),AC2050
+AB2050+Z2050+VLOOKUP(X2050,Table9[],4,0),AC2050+AB2050+Z2050),AC2050
+AB2050+Z2050)))</f>
        <v>#VALUE!</v>
      </c>
      <c r="AE2050" s="42"/>
      <c r="AF2050" s="15" t="str">
        <f>IFERROR(IF(COUNTIF(Table9[MM Year],X2050),
IF(AD2050&lt;VLOOKUP(X2050,Table9[],7,0),AD2050
+VLOOKUP(X2050,Table9[],4,0),AD2050),AD2050
),"")</f>
        <v/>
      </c>
      <c r="AG2050" s="5"/>
      <c r="AH2050" s="5"/>
      <c r="AI2050" s="5"/>
      <c r="AJ2050" s="6"/>
      <c r="AK2050" s="6"/>
      <c r="AL2050" s="12" t="str">
        <f t="shared" si="317"/>
        <v/>
      </c>
      <c r="AM2050" s="5"/>
      <c r="AN2050" s="27" t="str">
        <f t="shared" si="318"/>
        <v/>
      </c>
      <c r="AO2050" s="5"/>
      <c r="AP2050" s="5"/>
      <c r="AQ2050" s="6"/>
      <c r="AR2050" s="12" t="str">
        <f t="shared" si="319"/>
        <v/>
      </c>
      <c r="AS2050" s="6"/>
      <c r="AT2050" s="5"/>
      <c r="AU2050" s="53"/>
      <c r="AV2050" s="53"/>
      <c r="AW2050" s="54"/>
      <c r="AX2050" s="15" t="str">
        <f t="shared" si="320"/>
        <v/>
      </c>
      <c r="AY2050" s="5"/>
      <c r="AZ2050" s="27" t="str">
        <f>IFERROR(VLOOKUP(AY2050,vlookup!A$2:I$331,2,FALSE),"")</f>
        <v/>
      </c>
      <c r="BA2050" s="27" t="str">
        <f>IFERROR(VLOOKUP(AY2050,vlookup!A$2:I$331,3,FALSE),"")</f>
        <v/>
      </c>
      <c r="BB2050" s="5"/>
      <c r="BC2050" s="27" t="str">
        <f>IFERROR(VLOOKUP(BB2050,vlookup!D$2:E$331,2,FALSE),"")</f>
        <v/>
      </c>
      <c r="BD2050" s="5"/>
      <c r="BE2050" s="27" t="str">
        <f t="shared" si="321"/>
        <v/>
      </c>
      <c r="BF2050" s="27" t="str">
        <f>IFERROR(VLOOKUP(BE2050,vlookup!G$2:I$331,2,FALSE),"")</f>
        <v/>
      </c>
      <c r="BG2050" s="27" t="str">
        <f>IFERROR(VLOOKUP(BE2050,vlookup!G$2:I$331,3,FALSE),"")</f>
        <v/>
      </c>
      <c r="BH2050" s="5"/>
      <c r="BI2050" s="6"/>
      <c r="BJ2050" s="6"/>
      <c r="BK2050" s="6"/>
      <c r="BL2050" s="6"/>
    </row>
    <row r="2051" spans="1:64">
      <c r="A2051" s="4"/>
      <c r="B2051" s="5"/>
      <c r="C2051" s="27" t="str">
        <f>IFERROR(VLOOKUP(B2051,vlookup!A$2:I$331,2,FALSE),"")</f>
        <v/>
      </c>
      <c r="D2051" s="27" t="str">
        <f>IFERROR(VLOOKUP(B2051,vlookup!A$2:I$331,3,FALSE),"")</f>
        <v/>
      </c>
      <c r="E2051" s="5"/>
      <c r="F2051" s="27" t="str">
        <f>IFERROR(VLOOKUP(E2051,vlookup!D$2:E$331,2,FALSE),"")</f>
        <v/>
      </c>
      <c r="G2051" s="5"/>
      <c r="H2051" s="27" t="str">
        <f t="shared" si="312"/>
        <v/>
      </c>
      <c r="I2051" s="27" t="str">
        <f>IFERROR(VLOOKUP(H2051,vlookup!G$2:I$331,2,FALSE),"")</f>
        <v/>
      </c>
      <c r="J2051" s="27" t="str">
        <f>IFERROR(VLOOKUP(H2051,vlookup!G$2:I$331,3,FALSE),"")</f>
        <v/>
      </c>
      <c r="K2051" s="5"/>
      <c r="L2051" s="6"/>
      <c r="M2051" s="6"/>
      <c r="N2051" s="6"/>
      <c r="O2051" s="6"/>
      <c r="P2051" s="6"/>
      <c r="Q2051" s="14" t="str">
        <f t="shared" si="313"/>
        <v/>
      </c>
      <c r="R2051" s="5"/>
      <c r="S2051" s="6"/>
      <c r="T2051" s="6"/>
      <c r="U2051" s="5"/>
      <c r="V2051" s="45">
        <f t="shared" si="314"/>
        <v>0</v>
      </c>
      <c r="W2051" s="45">
        <f t="shared" si="315"/>
        <v>0</v>
      </c>
      <c r="X2051" s="45" t="e">
        <f t="shared" si="316"/>
        <v>#VALUE!</v>
      </c>
      <c r="Y2051" s="45">
        <f>IFERROR(VALUE(V2051),VLOOKUP(V2051,DayReplace[],2,0))</f>
        <v>0</v>
      </c>
      <c r="Z2051" s="45">
        <f>IF(V2051=0,1,
IF(OR(AND(COUNTIF(Table12[Normal and Leap Years],X2051),AA2051=3,Y2051=30),
AND(COUNTIF(Table9[MM Year],X2051),COUNTIF(Table13[Always 29-Day Months],AA2051),Y2051=30)),Y2051
-1,Y2051))</f>
        <v>1</v>
      </c>
      <c r="AA2051" s="45">
        <f>IFERROR(VALUE(W2051),VLOOKUP(W2051,MonthReplace[],2,0))</f>
        <v>0</v>
      </c>
      <c r="AB2051" s="45" t="e">
        <f>IF(COUNTIF(Table9[MM Year],X2051),VLOOKUP(AA2051,MonthSerial[],VLOOKUP(X2051,Table9[],3,0)+2,0),DATE(X2051,AA2051,0)-AC2051)</f>
        <v>#VALUE!</v>
      </c>
      <c r="AC2051" s="45" t="e">
        <f>IF(COUNTIF(Table9[MM Year],X2051),
VLOOKUP(X2051,Table9[],5,0),
DATE(X2051,1,0))</f>
        <v>#VALUE!</v>
      </c>
      <c r="AD2051" s="46" t="e">
        <f>IF(AA2051=0,DATE(YEAR(AC2051+1),7,16),
IF(V2051=0,IF(COUNTIF(Table9[MM Year],X2051),AC2051+AB2051+Z2051+15-DAY(AC2051+AB2051+Z2051+15)+16,AC2051+AB2051+Z2051-DAY(AC2051+AB2051+Z2051)+16),
IF(COUNTIF(Table9[MM Year],X2051),
IF(AC2051+AB2051+Z2051&lt;VLOOKUP(X2051,Table9[],7,0),AC2051
+AB2051+Z2051+VLOOKUP(X2051,Table9[],4,0),AC2051+AB2051+Z2051),AC2051
+AB2051+Z2051)))</f>
        <v>#VALUE!</v>
      </c>
      <c r="AE2051" s="42"/>
      <c r="AF2051" s="15" t="str">
        <f>IFERROR(IF(COUNTIF(Table9[MM Year],X2051),
IF(AD2051&lt;VLOOKUP(X2051,Table9[],7,0),AD2051
+VLOOKUP(X2051,Table9[],4,0),AD2051),AD2051
),"")</f>
        <v/>
      </c>
      <c r="AG2051" s="5"/>
      <c r="AH2051" s="5"/>
      <c r="AI2051" s="5"/>
      <c r="AJ2051" s="6"/>
      <c r="AK2051" s="6"/>
      <c r="AL2051" s="12" t="str">
        <f t="shared" si="317"/>
        <v/>
      </c>
      <c r="AM2051" s="5"/>
      <c r="AN2051" s="27" t="str">
        <f t="shared" si="318"/>
        <v/>
      </c>
      <c r="AO2051" s="5"/>
      <c r="AP2051" s="5"/>
      <c r="AQ2051" s="6"/>
      <c r="AR2051" s="12" t="str">
        <f t="shared" si="319"/>
        <v/>
      </c>
      <c r="AS2051" s="6"/>
      <c r="AT2051" s="5"/>
      <c r="AU2051" s="53"/>
      <c r="AV2051" s="53"/>
      <c r="AW2051" s="54"/>
      <c r="AX2051" s="15" t="str">
        <f t="shared" si="320"/>
        <v/>
      </c>
      <c r="AY2051" s="5"/>
      <c r="AZ2051" s="27" t="str">
        <f>IFERROR(VLOOKUP(AY2051,vlookup!A$2:I$331,2,FALSE),"")</f>
        <v/>
      </c>
      <c r="BA2051" s="27" t="str">
        <f>IFERROR(VLOOKUP(AY2051,vlookup!A$2:I$331,3,FALSE),"")</f>
        <v/>
      </c>
      <c r="BB2051" s="5"/>
      <c r="BC2051" s="27" t="str">
        <f>IFERROR(VLOOKUP(BB2051,vlookup!D$2:E$331,2,FALSE),"")</f>
        <v/>
      </c>
      <c r="BD2051" s="5"/>
      <c r="BE2051" s="27" t="str">
        <f t="shared" si="321"/>
        <v/>
      </c>
      <c r="BF2051" s="27" t="str">
        <f>IFERROR(VLOOKUP(BE2051,vlookup!G$2:I$331,2,FALSE),"")</f>
        <v/>
      </c>
      <c r="BG2051" s="27" t="str">
        <f>IFERROR(VLOOKUP(BE2051,vlookup!G$2:I$331,3,FALSE),"")</f>
        <v/>
      </c>
      <c r="BH2051" s="5"/>
      <c r="BI2051" s="6"/>
      <c r="BJ2051" s="6"/>
      <c r="BK2051" s="6"/>
      <c r="BL2051" s="6"/>
    </row>
    <row r="2052" spans="1:64">
      <c r="A2052" s="4"/>
      <c r="B2052" s="5"/>
      <c r="C2052" s="27" t="str">
        <f>IFERROR(VLOOKUP(B2052,vlookup!A$2:I$331,2,FALSE),"")</f>
        <v/>
      </c>
      <c r="D2052" s="27" t="str">
        <f>IFERROR(VLOOKUP(B2052,vlookup!A$2:I$331,3,FALSE),"")</f>
        <v/>
      </c>
      <c r="E2052" s="5"/>
      <c r="F2052" s="27" t="str">
        <f>IFERROR(VLOOKUP(E2052,vlookup!D$2:E$331,2,FALSE),"")</f>
        <v/>
      </c>
      <c r="G2052" s="5"/>
      <c r="H2052" s="27" t="str">
        <f t="shared" si="312"/>
        <v/>
      </c>
      <c r="I2052" s="27" t="str">
        <f>IFERROR(VLOOKUP(H2052,vlookup!G$2:I$331,2,FALSE),"")</f>
        <v/>
      </c>
      <c r="J2052" s="27" t="str">
        <f>IFERROR(VLOOKUP(H2052,vlookup!G$2:I$331,3,FALSE),"")</f>
        <v/>
      </c>
      <c r="K2052" s="5"/>
      <c r="L2052" s="6"/>
      <c r="M2052" s="6"/>
      <c r="N2052" s="6"/>
      <c r="O2052" s="6"/>
      <c r="P2052" s="6"/>
      <c r="Q2052" s="14" t="str">
        <f t="shared" si="313"/>
        <v/>
      </c>
      <c r="R2052" s="5"/>
      <c r="S2052" s="6"/>
      <c r="T2052" s="6"/>
      <c r="U2052" s="5"/>
      <c r="V2052" s="45">
        <f t="shared" si="314"/>
        <v>0</v>
      </c>
      <c r="W2052" s="45">
        <f t="shared" si="315"/>
        <v>0</v>
      </c>
      <c r="X2052" s="45" t="e">
        <f t="shared" si="316"/>
        <v>#VALUE!</v>
      </c>
      <c r="Y2052" s="45">
        <f>IFERROR(VALUE(V2052),VLOOKUP(V2052,DayReplace[],2,0))</f>
        <v>0</v>
      </c>
      <c r="Z2052" s="45">
        <f>IF(V2052=0,1,
IF(OR(AND(COUNTIF(Table12[Normal and Leap Years],X2052),AA2052=3,Y2052=30),
AND(COUNTIF(Table9[MM Year],X2052),COUNTIF(Table13[Always 29-Day Months],AA2052),Y2052=30)),Y2052
-1,Y2052))</f>
        <v>1</v>
      </c>
      <c r="AA2052" s="45">
        <f>IFERROR(VALUE(W2052),VLOOKUP(W2052,MonthReplace[],2,0))</f>
        <v>0</v>
      </c>
      <c r="AB2052" s="45" t="e">
        <f>IF(COUNTIF(Table9[MM Year],X2052),VLOOKUP(AA2052,MonthSerial[],VLOOKUP(X2052,Table9[],3,0)+2,0),DATE(X2052,AA2052,0)-AC2052)</f>
        <v>#VALUE!</v>
      </c>
      <c r="AC2052" s="45" t="e">
        <f>IF(COUNTIF(Table9[MM Year],X2052),
VLOOKUP(X2052,Table9[],5,0),
DATE(X2052,1,0))</f>
        <v>#VALUE!</v>
      </c>
      <c r="AD2052" s="46" t="e">
        <f>IF(AA2052=0,DATE(YEAR(AC2052+1),7,16),
IF(V2052=0,IF(COUNTIF(Table9[MM Year],X2052),AC2052+AB2052+Z2052+15-DAY(AC2052+AB2052+Z2052+15)+16,AC2052+AB2052+Z2052-DAY(AC2052+AB2052+Z2052)+16),
IF(COUNTIF(Table9[MM Year],X2052),
IF(AC2052+AB2052+Z2052&lt;VLOOKUP(X2052,Table9[],7,0),AC2052
+AB2052+Z2052+VLOOKUP(X2052,Table9[],4,0),AC2052+AB2052+Z2052),AC2052
+AB2052+Z2052)))</f>
        <v>#VALUE!</v>
      </c>
      <c r="AE2052" s="42"/>
      <c r="AF2052" s="15" t="str">
        <f>IFERROR(IF(COUNTIF(Table9[MM Year],X2052),
IF(AD2052&lt;VLOOKUP(X2052,Table9[],7,0),AD2052
+VLOOKUP(X2052,Table9[],4,0),AD2052),AD2052
),"")</f>
        <v/>
      </c>
      <c r="AG2052" s="5"/>
      <c r="AH2052" s="5"/>
      <c r="AI2052" s="5"/>
      <c r="AJ2052" s="6"/>
      <c r="AK2052" s="6"/>
      <c r="AL2052" s="12" t="str">
        <f t="shared" si="317"/>
        <v/>
      </c>
      <c r="AM2052" s="5"/>
      <c r="AN2052" s="27" t="str">
        <f t="shared" si="318"/>
        <v/>
      </c>
      <c r="AO2052" s="5"/>
      <c r="AP2052" s="5"/>
      <c r="AQ2052" s="6"/>
      <c r="AR2052" s="12" t="str">
        <f t="shared" si="319"/>
        <v/>
      </c>
      <c r="AS2052" s="6"/>
      <c r="AT2052" s="5"/>
      <c r="AU2052" s="53"/>
      <c r="AV2052" s="53"/>
      <c r="AW2052" s="54"/>
      <c r="AX2052" s="15" t="str">
        <f t="shared" si="320"/>
        <v/>
      </c>
      <c r="AY2052" s="5"/>
      <c r="AZ2052" s="27" t="str">
        <f>IFERROR(VLOOKUP(AY2052,vlookup!A$2:I$331,2,FALSE),"")</f>
        <v/>
      </c>
      <c r="BA2052" s="27" t="str">
        <f>IFERROR(VLOOKUP(AY2052,vlookup!A$2:I$331,3,FALSE),"")</f>
        <v/>
      </c>
      <c r="BB2052" s="5"/>
      <c r="BC2052" s="27" t="str">
        <f>IFERROR(VLOOKUP(BB2052,vlookup!D$2:E$331,2,FALSE),"")</f>
        <v/>
      </c>
      <c r="BD2052" s="5"/>
      <c r="BE2052" s="27" t="str">
        <f t="shared" si="321"/>
        <v/>
      </c>
      <c r="BF2052" s="27" t="str">
        <f>IFERROR(VLOOKUP(BE2052,vlookup!G$2:I$331,2,FALSE),"")</f>
        <v/>
      </c>
      <c r="BG2052" s="27" t="str">
        <f>IFERROR(VLOOKUP(BE2052,vlookup!G$2:I$331,3,FALSE),"")</f>
        <v/>
      </c>
      <c r="BH2052" s="5"/>
      <c r="BI2052" s="6"/>
      <c r="BJ2052" s="6"/>
      <c r="BK2052" s="6"/>
      <c r="BL2052" s="6"/>
    </row>
    <row r="2053" spans="1:64">
      <c r="A2053" s="4"/>
      <c r="B2053" s="5"/>
      <c r="C2053" s="27" t="str">
        <f>IFERROR(VLOOKUP(B2053,vlookup!A$2:I$331,2,FALSE),"")</f>
        <v/>
      </c>
      <c r="D2053" s="27" t="str">
        <f>IFERROR(VLOOKUP(B2053,vlookup!A$2:I$331,3,FALSE),"")</f>
        <v/>
      </c>
      <c r="E2053" s="5"/>
      <c r="F2053" s="27" t="str">
        <f>IFERROR(VLOOKUP(E2053,vlookup!D$2:E$331,2,FALSE),"")</f>
        <v/>
      </c>
      <c r="G2053" s="5"/>
      <c r="H2053" s="27" t="str">
        <f t="shared" ref="H2053:H2116" si="322">IF(G2053="","",CONCATENATE(E2053,"_",G2053))</f>
        <v/>
      </c>
      <c r="I2053" s="27" t="str">
        <f>IFERROR(VLOOKUP(H2053,vlookup!G$2:I$331,2,FALSE),"")</f>
        <v/>
      </c>
      <c r="J2053" s="27" t="str">
        <f>IFERROR(VLOOKUP(H2053,vlookup!G$2:I$331,3,FALSE),"")</f>
        <v/>
      </c>
      <c r="K2053" s="5"/>
      <c r="L2053" s="6"/>
      <c r="M2053" s="6"/>
      <c r="N2053" s="6"/>
      <c r="O2053" s="6"/>
      <c r="P2053" s="6"/>
      <c r="Q2053" s="14" t="str">
        <f t="shared" ref="Q2053:Q2116" si="323">IF(P2053="","",CONCATENATE("၀၂","/",D2053,"/",J2053,"/",P2053))</f>
        <v/>
      </c>
      <c r="R2053" s="5"/>
      <c r="S2053" s="6"/>
      <c r="T2053" s="6"/>
      <c r="U2053" s="5"/>
      <c r="V2053" s="45">
        <f t="shared" ref="V2053:V2116" si="324">IF(LEN(AE2053)-LEN(SUBSTITUTE(AE2053,".",""))=2,LEFT(AE2053,FIND(".",AE2053)-1),0)</f>
        <v>0</v>
      </c>
      <c r="W2053" s="45">
        <f t="shared" ref="W2053:W2116" si="325">CHOOSE(LEN(AE2053)-LEN(SUBSTITUTE(AE2053,".",""))+1,0,
LEFT(AE2053,FIND(".",AE2053)-1),
MID(AE2053,FIND(".",AE2053)+1,FIND(".",AE2053,FIND(".",AE2053)+1)-FIND(".",AE2053)-1))</f>
        <v>0</v>
      </c>
      <c r="X2053" s="45" t="e">
        <f t="shared" ref="X2053:X2116" si="326">VALUE(RIGHT(AE2053,4))</f>
        <v>#VALUE!</v>
      </c>
      <c r="Y2053" s="45">
        <f>IFERROR(VALUE(V2053),VLOOKUP(V2053,DayReplace[],2,0))</f>
        <v>0</v>
      </c>
      <c r="Z2053" s="45">
        <f>IF(V2053=0,1,
IF(OR(AND(COUNTIF(Table12[Normal and Leap Years],X2053),AA2053=3,Y2053=30),
AND(COUNTIF(Table9[MM Year],X2053),COUNTIF(Table13[Always 29-Day Months],AA2053),Y2053=30)),Y2053
-1,Y2053))</f>
        <v>1</v>
      </c>
      <c r="AA2053" s="45">
        <f>IFERROR(VALUE(W2053),VLOOKUP(W2053,MonthReplace[],2,0))</f>
        <v>0</v>
      </c>
      <c r="AB2053" s="45" t="e">
        <f>IF(COUNTIF(Table9[MM Year],X2053),VLOOKUP(AA2053,MonthSerial[],VLOOKUP(X2053,Table9[],3,0)+2,0),DATE(X2053,AA2053,0)-AC2053)</f>
        <v>#VALUE!</v>
      </c>
      <c r="AC2053" s="45" t="e">
        <f>IF(COUNTIF(Table9[MM Year],X2053),
VLOOKUP(X2053,Table9[],5,0),
DATE(X2053,1,0))</f>
        <v>#VALUE!</v>
      </c>
      <c r="AD2053" s="46" t="e">
        <f>IF(AA2053=0,DATE(YEAR(AC2053+1),7,16),
IF(V2053=0,IF(COUNTIF(Table9[MM Year],X2053),AC2053+AB2053+Z2053+15-DAY(AC2053+AB2053+Z2053+15)+16,AC2053+AB2053+Z2053-DAY(AC2053+AB2053+Z2053)+16),
IF(COUNTIF(Table9[MM Year],X2053),
IF(AC2053+AB2053+Z2053&lt;VLOOKUP(X2053,Table9[],7,0),AC2053
+AB2053+Z2053+VLOOKUP(X2053,Table9[],4,0),AC2053+AB2053+Z2053),AC2053
+AB2053+Z2053)))</f>
        <v>#VALUE!</v>
      </c>
      <c r="AE2053" s="42"/>
      <c r="AF2053" s="15" t="str">
        <f>IFERROR(IF(COUNTIF(Table9[MM Year],X2053),
IF(AD2053&lt;VLOOKUP(X2053,Table9[],7,0),AD2053
+VLOOKUP(X2053,Table9[],4,0),AD2053),AD2053
),"")</f>
        <v/>
      </c>
      <c r="AG2053" s="5"/>
      <c r="AH2053" s="5"/>
      <c r="AI2053" s="5"/>
      <c r="AJ2053" s="6"/>
      <c r="AK2053" s="6"/>
      <c r="AL2053" s="12" t="str">
        <f t="shared" ref="AL2053:AL2116" si="327">IF(AK2053="","",CONCATENATE(AJ2053,"-",AK2053))</f>
        <v/>
      </c>
      <c r="AM2053" s="5"/>
      <c r="AN2053" s="27" t="str">
        <f t="shared" ref="AN2053:AN2116" si="328">IF(AM2053="","",CONCATENATE("_",AM2053))</f>
        <v/>
      </c>
      <c r="AO2053" s="5"/>
      <c r="AP2053" s="5"/>
      <c r="AQ2053" s="6"/>
      <c r="AR2053" s="12" t="str">
        <f t="shared" ref="AR2053:AR2116" si="329">IF(AQ2053="","",CONCATENATE(AM2053,"/",AO2053,AP2053,AQ2053))</f>
        <v/>
      </c>
      <c r="AS2053" s="6"/>
      <c r="AT2053" s="5"/>
      <c r="AU2053" s="53"/>
      <c r="AV2053" s="53"/>
      <c r="AW2053" s="54"/>
      <c r="AX2053" s="15" t="str">
        <f t="shared" ref="AX2053:AX2116" si="330">IFERROR(DATE(AW2053,AV2053,AU2053),"")</f>
        <v/>
      </c>
      <c r="AY2053" s="5"/>
      <c r="AZ2053" s="27" t="str">
        <f>IFERROR(VLOOKUP(AY2053,vlookup!A$2:I$331,2,FALSE),"")</f>
        <v/>
      </c>
      <c r="BA2053" s="27" t="str">
        <f>IFERROR(VLOOKUP(AY2053,vlookup!A$2:I$331,3,FALSE),"")</f>
        <v/>
      </c>
      <c r="BB2053" s="5"/>
      <c r="BC2053" s="27" t="str">
        <f>IFERROR(VLOOKUP(BB2053,vlookup!D$2:E$331,2,FALSE),"")</f>
        <v/>
      </c>
      <c r="BD2053" s="5"/>
      <c r="BE2053" s="27" t="str">
        <f t="shared" ref="BE2053:BE2116" si="331">IF(BD2053="","",CONCATENATE(BB2053,"_",BD2053))</f>
        <v/>
      </c>
      <c r="BF2053" s="27" t="str">
        <f>IFERROR(VLOOKUP(BE2053,vlookup!G$2:I$331,2,FALSE),"")</f>
        <v/>
      </c>
      <c r="BG2053" s="27" t="str">
        <f>IFERROR(VLOOKUP(BE2053,vlookup!G$2:I$331,3,FALSE),"")</f>
        <v/>
      </c>
      <c r="BH2053" s="5"/>
      <c r="BI2053" s="6"/>
      <c r="BJ2053" s="6"/>
      <c r="BK2053" s="6"/>
      <c r="BL2053" s="6"/>
    </row>
    <row r="2054" spans="1:64">
      <c r="A2054" s="4"/>
      <c r="B2054" s="5"/>
      <c r="C2054" s="27" t="str">
        <f>IFERROR(VLOOKUP(B2054,vlookup!A$2:I$331,2,FALSE),"")</f>
        <v/>
      </c>
      <c r="D2054" s="27" t="str">
        <f>IFERROR(VLOOKUP(B2054,vlookup!A$2:I$331,3,FALSE),"")</f>
        <v/>
      </c>
      <c r="E2054" s="5"/>
      <c r="F2054" s="27" t="str">
        <f>IFERROR(VLOOKUP(E2054,vlookup!D$2:E$331,2,FALSE),"")</f>
        <v/>
      </c>
      <c r="G2054" s="5"/>
      <c r="H2054" s="27" t="str">
        <f t="shared" si="322"/>
        <v/>
      </c>
      <c r="I2054" s="27" t="str">
        <f>IFERROR(VLOOKUP(H2054,vlookup!G$2:I$331,2,FALSE),"")</f>
        <v/>
      </c>
      <c r="J2054" s="27" t="str">
        <f>IFERROR(VLOOKUP(H2054,vlookup!G$2:I$331,3,FALSE),"")</f>
        <v/>
      </c>
      <c r="K2054" s="5"/>
      <c r="L2054" s="6"/>
      <c r="M2054" s="6"/>
      <c r="N2054" s="6"/>
      <c r="O2054" s="6"/>
      <c r="P2054" s="6"/>
      <c r="Q2054" s="14" t="str">
        <f t="shared" si="323"/>
        <v/>
      </c>
      <c r="R2054" s="5"/>
      <c r="S2054" s="6"/>
      <c r="T2054" s="6"/>
      <c r="U2054" s="5"/>
      <c r="V2054" s="45">
        <f t="shared" si="324"/>
        <v>0</v>
      </c>
      <c r="W2054" s="45">
        <f t="shared" si="325"/>
        <v>0</v>
      </c>
      <c r="X2054" s="45" t="e">
        <f t="shared" si="326"/>
        <v>#VALUE!</v>
      </c>
      <c r="Y2054" s="45">
        <f>IFERROR(VALUE(V2054),VLOOKUP(V2054,DayReplace[],2,0))</f>
        <v>0</v>
      </c>
      <c r="Z2054" s="45">
        <f>IF(V2054=0,1,
IF(OR(AND(COUNTIF(Table12[Normal and Leap Years],X2054),AA2054=3,Y2054=30),
AND(COUNTIF(Table9[MM Year],X2054),COUNTIF(Table13[Always 29-Day Months],AA2054),Y2054=30)),Y2054
-1,Y2054))</f>
        <v>1</v>
      </c>
      <c r="AA2054" s="45">
        <f>IFERROR(VALUE(W2054),VLOOKUP(W2054,MonthReplace[],2,0))</f>
        <v>0</v>
      </c>
      <c r="AB2054" s="45" t="e">
        <f>IF(COUNTIF(Table9[MM Year],X2054),VLOOKUP(AA2054,MonthSerial[],VLOOKUP(X2054,Table9[],3,0)+2,0),DATE(X2054,AA2054,0)-AC2054)</f>
        <v>#VALUE!</v>
      </c>
      <c r="AC2054" s="45" t="e">
        <f>IF(COUNTIF(Table9[MM Year],X2054),
VLOOKUP(X2054,Table9[],5,0),
DATE(X2054,1,0))</f>
        <v>#VALUE!</v>
      </c>
      <c r="AD2054" s="46" t="e">
        <f>IF(AA2054=0,DATE(YEAR(AC2054+1),7,16),
IF(V2054=0,IF(COUNTIF(Table9[MM Year],X2054),AC2054+AB2054+Z2054+15-DAY(AC2054+AB2054+Z2054+15)+16,AC2054+AB2054+Z2054-DAY(AC2054+AB2054+Z2054)+16),
IF(COUNTIF(Table9[MM Year],X2054),
IF(AC2054+AB2054+Z2054&lt;VLOOKUP(X2054,Table9[],7,0),AC2054
+AB2054+Z2054+VLOOKUP(X2054,Table9[],4,0),AC2054+AB2054+Z2054),AC2054
+AB2054+Z2054)))</f>
        <v>#VALUE!</v>
      </c>
      <c r="AE2054" s="42"/>
      <c r="AF2054" s="15" t="str">
        <f>IFERROR(IF(COUNTIF(Table9[MM Year],X2054),
IF(AD2054&lt;VLOOKUP(X2054,Table9[],7,0),AD2054
+VLOOKUP(X2054,Table9[],4,0),AD2054),AD2054
),"")</f>
        <v/>
      </c>
      <c r="AG2054" s="5"/>
      <c r="AH2054" s="5"/>
      <c r="AI2054" s="5"/>
      <c r="AJ2054" s="6"/>
      <c r="AK2054" s="6"/>
      <c r="AL2054" s="12" t="str">
        <f t="shared" si="327"/>
        <v/>
      </c>
      <c r="AM2054" s="5"/>
      <c r="AN2054" s="27" t="str">
        <f t="shared" si="328"/>
        <v/>
      </c>
      <c r="AO2054" s="5"/>
      <c r="AP2054" s="5"/>
      <c r="AQ2054" s="6"/>
      <c r="AR2054" s="12" t="str">
        <f t="shared" si="329"/>
        <v/>
      </c>
      <c r="AS2054" s="6"/>
      <c r="AT2054" s="5"/>
      <c r="AU2054" s="53"/>
      <c r="AV2054" s="53"/>
      <c r="AW2054" s="54"/>
      <c r="AX2054" s="15" t="str">
        <f t="shared" si="330"/>
        <v/>
      </c>
      <c r="AY2054" s="5"/>
      <c r="AZ2054" s="27" t="str">
        <f>IFERROR(VLOOKUP(AY2054,vlookup!A$2:I$331,2,FALSE),"")</f>
        <v/>
      </c>
      <c r="BA2054" s="27" t="str">
        <f>IFERROR(VLOOKUP(AY2054,vlookup!A$2:I$331,3,FALSE),"")</f>
        <v/>
      </c>
      <c r="BB2054" s="5"/>
      <c r="BC2054" s="27" t="str">
        <f>IFERROR(VLOOKUP(BB2054,vlookup!D$2:E$331,2,FALSE),"")</f>
        <v/>
      </c>
      <c r="BD2054" s="5"/>
      <c r="BE2054" s="27" t="str">
        <f t="shared" si="331"/>
        <v/>
      </c>
      <c r="BF2054" s="27" t="str">
        <f>IFERROR(VLOOKUP(BE2054,vlookup!G$2:I$331,2,FALSE),"")</f>
        <v/>
      </c>
      <c r="BG2054" s="27" t="str">
        <f>IFERROR(VLOOKUP(BE2054,vlookup!G$2:I$331,3,FALSE),"")</f>
        <v/>
      </c>
      <c r="BH2054" s="5"/>
      <c r="BI2054" s="6"/>
      <c r="BJ2054" s="6"/>
      <c r="BK2054" s="6"/>
      <c r="BL2054" s="6"/>
    </row>
    <row r="2055" spans="1:64">
      <c r="A2055" s="4"/>
      <c r="B2055" s="5"/>
      <c r="C2055" s="27" t="str">
        <f>IFERROR(VLOOKUP(B2055,vlookup!A$2:I$331,2,FALSE),"")</f>
        <v/>
      </c>
      <c r="D2055" s="27" t="str">
        <f>IFERROR(VLOOKUP(B2055,vlookup!A$2:I$331,3,FALSE),"")</f>
        <v/>
      </c>
      <c r="E2055" s="5"/>
      <c r="F2055" s="27" t="str">
        <f>IFERROR(VLOOKUP(E2055,vlookup!D$2:E$331,2,FALSE),"")</f>
        <v/>
      </c>
      <c r="G2055" s="5"/>
      <c r="H2055" s="27" t="str">
        <f t="shared" si="322"/>
        <v/>
      </c>
      <c r="I2055" s="27" t="str">
        <f>IFERROR(VLOOKUP(H2055,vlookup!G$2:I$331,2,FALSE),"")</f>
        <v/>
      </c>
      <c r="J2055" s="27" t="str">
        <f>IFERROR(VLOOKUP(H2055,vlookup!G$2:I$331,3,FALSE),"")</f>
        <v/>
      </c>
      <c r="K2055" s="5"/>
      <c r="L2055" s="6"/>
      <c r="M2055" s="6"/>
      <c r="N2055" s="6"/>
      <c r="O2055" s="6"/>
      <c r="P2055" s="6"/>
      <c r="Q2055" s="14" t="str">
        <f t="shared" si="323"/>
        <v/>
      </c>
      <c r="R2055" s="5"/>
      <c r="S2055" s="6"/>
      <c r="T2055" s="6"/>
      <c r="U2055" s="5"/>
      <c r="V2055" s="45">
        <f t="shared" si="324"/>
        <v>0</v>
      </c>
      <c r="W2055" s="45">
        <f t="shared" si="325"/>
        <v>0</v>
      </c>
      <c r="X2055" s="45" t="e">
        <f t="shared" si="326"/>
        <v>#VALUE!</v>
      </c>
      <c r="Y2055" s="45">
        <f>IFERROR(VALUE(V2055),VLOOKUP(V2055,DayReplace[],2,0))</f>
        <v>0</v>
      </c>
      <c r="Z2055" s="45">
        <f>IF(V2055=0,1,
IF(OR(AND(COUNTIF(Table12[Normal and Leap Years],X2055),AA2055=3,Y2055=30),
AND(COUNTIF(Table9[MM Year],X2055),COUNTIF(Table13[Always 29-Day Months],AA2055),Y2055=30)),Y2055
-1,Y2055))</f>
        <v>1</v>
      </c>
      <c r="AA2055" s="45">
        <f>IFERROR(VALUE(W2055),VLOOKUP(W2055,MonthReplace[],2,0))</f>
        <v>0</v>
      </c>
      <c r="AB2055" s="45" t="e">
        <f>IF(COUNTIF(Table9[MM Year],X2055),VLOOKUP(AA2055,MonthSerial[],VLOOKUP(X2055,Table9[],3,0)+2,0),DATE(X2055,AA2055,0)-AC2055)</f>
        <v>#VALUE!</v>
      </c>
      <c r="AC2055" s="45" t="e">
        <f>IF(COUNTIF(Table9[MM Year],X2055),
VLOOKUP(X2055,Table9[],5,0),
DATE(X2055,1,0))</f>
        <v>#VALUE!</v>
      </c>
      <c r="AD2055" s="46" t="e">
        <f>IF(AA2055=0,DATE(YEAR(AC2055+1),7,16),
IF(V2055=0,IF(COUNTIF(Table9[MM Year],X2055),AC2055+AB2055+Z2055+15-DAY(AC2055+AB2055+Z2055+15)+16,AC2055+AB2055+Z2055-DAY(AC2055+AB2055+Z2055)+16),
IF(COUNTIF(Table9[MM Year],X2055),
IF(AC2055+AB2055+Z2055&lt;VLOOKUP(X2055,Table9[],7,0),AC2055
+AB2055+Z2055+VLOOKUP(X2055,Table9[],4,0),AC2055+AB2055+Z2055),AC2055
+AB2055+Z2055)))</f>
        <v>#VALUE!</v>
      </c>
      <c r="AE2055" s="42"/>
      <c r="AF2055" s="15" t="str">
        <f>IFERROR(IF(COUNTIF(Table9[MM Year],X2055),
IF(AD2055&lt;VLOOKUP(X2055,Table9[],7,0),AD2055
+VLOOKUP(X2055,Table9[],4,0),AD2055),AD2055
),"")</f>
        <v/>
      </c>
      <c r="AG2055" s="5"/>
      <c r="AH2055" s="5"/>
      <c r="AI2055" s="5"/>
      <c r="AJ2055" s="6"/>
      <c r="AK2055" s="6"/>
      <c r="AL2055" s="12" t="str">
        <f t="shared" si="327"/>
        <v/>
      </c>
      <c r="AM2055" s="5"/>
      <c r="AN2055" s="27" t="str">
        <f t="shared" si="328"/>
        <v/>
      </c>
      <c r="AO2055" s="5"/>
      <c r="AP2055" s="5"/>
      <c r="AQ2055" s="6"/>
      <c r="AR2055" s="12" t="str">
        <f t="shared" si="329"/>
        <v/>
      </c>
      <c r="AS2055" s="6"/>
      <c r="AT2055" s="5"/>
      <c r="AU2055" s="53"/>
      <c r="AV2055" s="53"/>
      <c r="AW2055" s="54"/>
      <c r="AX2055" s="15" t="str">
        <f t="shared" si="330"/>
        <v/>
      </c>
      <c r="AY2055" s="5"/>
      <c r="AZ2055" s="27" t="str">
        <f>IFERROR(VLOOKUP(AY2055,vlookup!A$2:I$331,2,FALSE),"")</f>
        <v/>
      </c>
      <c r="BA2055" s="27" t="str">
        <f>IFERROR(VLOOKUP(AY2055,vlookup!A$2:I$331,3,FALSE),"")</f>
        <v/>
      </c>
      <c r="BB2055" s="5"/>
      <c r="BC2055" s="27" t="str">
        <f>IFERROR(VLOOKUP(BB2055,vlookup!D$2:E$331,2,FALSE),"")</f>
        <v/>
      </c>
      <c r="BD2055" s="5"/>
      <c r="BE2055" s="27" t="str">
        <f t="shared" si="331"/>
        <v/>
      </c>
      <c r="BF2055" s="27" t="str">
        <f>IFERROR(VLOOKUP(BE2055,vlookup!G$2:I$331,2,FALSE),"")</f>
        <v/>
      </c>
      <c r="BG2055" s="27" t="str">
        <f>IFERROR(VLOOKUP(BE2055,vlookup!G$2:I$331,3,FALSE),"")</f>
        <v/>
      </c>
      <c r="BH2055" s="5"/>
      <c r="BI2055" s="6"/>
      <c r="BJ2055" s="6"/>
      <c r="BK2055" s="6"/>
      <c r="BL2055" s="6"/>
    </row>
    <row r="2056" spans="1:64">
      <c r="A2056" s="4"/>
      <c r="B2056" s="5"/>
      <c r="C2056" s="27" t="str">
        <f>IFERROR(VLOOKUP(B2056,vlookup!A$2:I$331,2,FALSE),"")</f>
        <v/>
      </c>
      <c r="D2056" s="27" t="str">
        <f>IFERROR(VLOOKUP(B2056,vlookup!A$2:I$331,3,FALSE),"")</f>
        <v/>
      </c>
      <c r="E2056" s="5"/>
      <c r="F2056" s="27" t="str">
        <f>IFERROR(VLOOKUP(E2056,vlookup!D$2:E$331,2,FALSE),"")</f>
        <v/>
      </c>
      <c r="G2056" s="5"/>
      <c r="H2056" s="27" t="str">
        <f t="shared" si="322"/>
        <v/>
      </c>
      <c r="I2056" s="27" t="str">
        <f>IFERROR(VLOOKUP(H2056,vlookup!G$2:I$331,2,FALSE),"")</f>
        <v/>
      </c>
      <c r="J2056" s="27" t="str">
        <f>IFERROR(VLOOKUP(H2056,vlookup!G$2:I$331,3,FALSE),"")</f>
        <v/>
      </c>
      <c r="K2056" s="5"/>
      <c r="L2056" s="6"/>
      <c r="M2056" s="6"/>
      <c r="N2056" s="6"/>
      <c r="O2056" s="6"/>
      <c r="P2056" s="6"/>
      <c r="Q2056" s="14" t="str">
        <f t="shared" si="323"/>
        <v/>
      </c>
      <c r="R2056" s="5"/>
      <c r="S2056" s="6"/>
      <c r="T2056" s="6"/>
      <c r="U2056" s="5"/>
      <c r="V2056" s="45">
        <f t="shared" si="324"/>
        <v>0</v>
      </c>
      <c r="W2056" s="45">
        <f t="shared" si="325"/>
        <v>0</v>
      </c>
      <c r="X2056" s="45" t="e">
        <f t="shared" si="326"/>
        <v>#VALUE!</v>
      </c>
      <c r="Y2056" s="45">
        <f>IFERROR(VALUE(V2056),VLOOKUP(V2056,DayReplace[],2,0))</f>
        <v>0</v>
      </c>
      <c r="Z2056" s="45">
        <f>IF(V2056=0,1,
IF(OR(AND(COUNTIF(Table12[Normal and Leap Years],X2056),AA2056=3,Y2056=30),
AND(COUNTIF(Table9[MM Year],X2056),COUNTIF(Table13[Always 29-Day Months],AA2056),Y2056=30)),Y2056
-1,Y2056))</f>
        <v>1</v>
      </c>
      <c r="AA2056" s="45">
        <f>IFERROR(VALUE(W2056),VLOOKUP(W2056,MonthReplace[],2,0))</f>
        <v>0</v>
      </c>
      <c r="AB2056" s="45" t="e">
        <f>IF(COUNTIF(Table9[MM Year],X2056),VLOOKUP(AA2056,MonthSerial[],VLOOKUP(X2056,Table9[],3,0)+2,0),DATE(X2056,AA2056,0)-AC2056)</f>
        <v>#VALUE!</v>
      </c>
      <c r="AC2056" s="45" t="e">
        <f>IF(COUNTIF(Table9[MM Year],X2056),
VLOOKUP(X2056,Table9[],5,0),
DATE(X2056,1,0))</f>
        <v>#VALUE!</v>
      </c>
      <c r="AD2056" s="46" t="e">
        <f>IF(AA2056=0,DATE(YEAR(AC2056+1),7,16),
IF(V2056=0,IF(COUNTIF(Table9[MM Year],X2056),AC2056+AB2056+Z2056+15-DAY(AC2056+AB2056+Z2056+15)+16,AC2056+AB2056+Z2056-DAY(AC2056+AB2056+Z2056)+16),
IF(COUNTIF(Table9[MM Year],X2056),
IF(AC2056+AB2056+Z2056&lt;VLOOKUP(X2056,Table9[],7,0),AC2056
+AB2056+Z2056+VLOOKUP(X2056,Table9[],4,0),AC2056+AB2056+Z2056),AC2056
+AB2056+Z2056)))</f>
        <v>#VALUE!</v>
      </c>
      <c r="AE2056" s="42"/>
      <c r="AF2056" s="15" t="str">
        <f>IFERROR(IF(COUNTIF(Table9[MM Year],X2056),
IF(AD2056&lt;VLOOKUP(X2056,Table9[],7,0),AD2056
+VLOOKUP(X2056,Table9[],4,0),AD2056),AD2056
),"")</f>
        <v/>
      </c>
      <c r="AG2056" s="5"/>
      <c r="AH2056" s="5"/>
      <c r="AI2056" s="5"/>
      <c r="AJ2056" s="6"/>
      <c r="AK2056" s="6"/>
      <c r="AL2056" s="12" t="str">
        <f t="shared" si="327"/>
        <v/>
      </c>
      <c r="AM2056" s="5"/>
      <c r="AN2056" s="27" t="str">
        <f t="shared" si="328"/>
        <v/>
      </c>
      <c r="AO2056" s="5"/>
      <c r="AP2056" s="5"/>
      <c r="AQ2056" s="6"/>
      <c r="AR2056" s="12" t="str">
        <f t="shared" si="329"/>
        <v/>
      </c>
      <c r="AS2056" s="6"/>
      <c r="AT2056" s="5"/>
      <c r="AU2056" s="53"/>
      <c r="AV2056" s="53"/>
      <c r="AW2056" s="54"/>
      <c r="AX2056" s="15" t="str">
        <f t="shared" si="330"/>
        <v/>
      </c>
      <c r="AY2056" s="5"/>
      <c r="AZ2056" s="27" t="str">
        <f>IFERROR(VLOOKUP(AY2056,vlookup!A$2:I$331,2,FALSE),"")</f>
        <v/>
      </c>
      <c r="BA2056" s="27" t="str">
        <f>IFERROR(VLOOKUP(AY2056,vlookup!A$2:I$331,3,FALSE),"")</f>
        <v/>
      </c>
      <c r="BB2056" s="5"/>
      <c r="BC2056" s="27" t="str">
        <f>IFERROR(VLOOKUP(BB2056,vlookup!D$2:E$331,2,FALSE),"")</f>
        <v/>
      </c>
      <c r="BD2056" s="5"/>
      <c r="BE2056" s="27" t="str">
        <f t="shared" si="331"/>
        <v/>
      </c>
      <c r="BF2056" s="27" t="str">
        <f>IFERROR(VLOOKUP(BE2056,vlookup!G$2:I$331,2,FALSE),"")</f>
        <v/>
      </c>
      <c r="BG2056" s="27" t="str">
        <f>IFERROR(VLOOKUP(BE2056,vlookup!G$2:I$331,3,FALSE),"")</f>
        <v/>
      </c>
      <c r="BH2056" s="5"/>
      <c r="BI2056" s="6"/>
      <c r="BJ2056" s="6"/>
      <c r="BK2056" s="6"/>
      <c r="BL2056" s="6"/>
    </row>
    <row r="2057" spans="1:64">
      <c r="A2057" s="4"/>
      <c r="B2057" s="5"/>
      <c r="C2057" s="27" t="str">
        <f>IFERROR(VLOOKUP(B2057,vlookup!A$2:I$331,2,FALSE),"")</f>
        <v/>
      </c>
      <c r="D2057" s="27" t="str">
        <f>IFERROR(VLOOKUP(B2057,vlookup!A$2:I$331,3,FALSE),"")</f>
        <v/>
      </c>
      <c r="E2057" s="5"/>
      <c r="F2057" s="27" t="str">
        <f>IFERROR(VLOOKUP(E2057,vlookup!D$2:E$331,2,FALSE),"")</f>
        <v/>
      </c>
      <c r="G2057" s="5"/>
      <c r="H2057" s="27" t="str">
        <f t="shared" si="322"/>
        <v/>
      </c>
      <c r="I2057" s="27" t="str">
        <f>IFERROR(VLOOKUP(H2057,vlookup!G$2:I$331,2,FALSE),"")</f>
        <v/>
      </c>
      <c r="J2057" s="27" t="str">
        <f>IFERROR(VLOOKUP(H2057,vlookup!G$2:I$331,3,FALSE),"")</f>
        <v/>
      </c>
      <c r="K2057" s="5"/>
      <c r="L2057" s="6"/>
      <c r="M2057" s="6"/>
      <c r="N2057" s="6"/>
      <c r="O2057" s="6"/>
      <c r="P2057" s="6"/>
      <c r="Q2057" s="14" t="str">
        <f t="shared" si="323"/>
        <v/>
      </c>
      <c r="R2057" s="5"/>
      <c r="S2057" s="6"/>
      <c r="T2057" s="6"/>
      <c r="U2057" s="5"/>
      <c r="V2057" s="45">
        <f t="shared" si="324"/>
        <v>0</v>
      </c>
      <c r="W2057" s="45">
        <f t="shared" si="325"/>
        <v>0</v>
      </c>
      <c r="X2057" s="45" t="e">
        <f t="shared" si="326"/>
        <v>#VALUE!</v>
      </c>
      <c r="Y2057" s="45">
        <f>IFERROR(VALUE(V2057),VLOOKUP(V2057,DayReplace[],2,0))</f>
        <v>0</v>
      </c>
      <c r="Z2057" s="45">
        <f>IF(V2057=0,1,
IF(OR(AND(COUNTIF(Table12[Normal and Leap Years],X2057),AA2057=3,Y2057=30),
AND(COUNTIF(Table9[MM Year],X2057),COUNTIF(Table13[Always 29-Day Months],AA2057),Y2057=30)),Y2057
-1,Y2057))</f>
        <v>1</v>
      </c>
      <c r="AA2057" s="45">
        <f>IFERROR(VALUE(W2057),VLOOKUP(W2057,MonthReplace[],2,0))</f>
        <v>0</v>
      </c>
      <c r="AB2057" s="45" t="e">
        <f>IF(COUNTIF(Table9[MM Year],X2057),VLOOKUP(AA2057,MonthSerial[],VLOOKUP(X2057,Table9[],3,0)+2,0),DATE(X2057,AA2057,0)-AC2057)</f>
        <v>#VALUE!</v>
      </c>
      <c r="AC2057" s="45" t="e">
        <f>IF(COUNTIF(Table9[MM Year],X2057),
VLOOKUP(X2057,Table9[],5,0),
DATE(X2057,1,0))</f>
        <v>#VALUE!</v>
      </c>
      <c r="AD2057" s="46" t="e">
        <f>IF(AA2057=0,DATE(YEAR(AC2057+1),7,16),
IF(V2057=0,IF(COUNTIF(Table9[MM Year],X2057),AC2057+AB2057+Z2057+15-DAY(AC2057+AB2057+Z2057+15)+16,AC2057+AB2057+Z2057-DAY(AC2057+AB2057+Z2057)+16),
IF(COUNTIF(Table9[MM Year],X2057),
IF(AC2057+AB2057+Z2057&lt;VLOOKUP(X2057,Table9[],7,0),AC2057
+AB2057+Z2057+VLOOKUP(X2057,Table9[],4,0),AC2057+AB2057+Z2057),AC2057
+AB2057+Z2057)))</f>
        <v>#VALUE!</v>
      </c>
      <c r="AE2057" s="42"/>
      <c r="AF2057" s="15" t="str">
        <f>IFERROR(IF(COUNTIF(Table9[MM Year],X2057),
IF(AD2057&lt;VLOOKUP(X2057,Table9[],7,0),AD2057
+VLOOKUP(X2057,Table9[],4,0),AD2057),AD2057
),"")</f>
        <v/>
      </c>
      <c r="AG2057" s="5"/>
      <c r="AH2057" s="5"/>
      <c r="AI2057" s="5"/>
      <c r="AJ2057" s="6"/>
      <c r="AK2057" s="6"/>
      <c r="AL2057" s="12" t="str">
        <f t="shared" si="327"/>
        <v/>
      </c>
      <c r="AM2057" s="5"/>
      <c r="AN2057" s="27" t="str">
        <f t="shared" si="328"/>
        <v/>
      </c>
      <c r="AO2057" s="5"/>
      <c r="AP2057" s="5"/>
      <c r="AQ2057" s="6"/>
      <c r="AR2057" s="12" t="str">
        <f t="shared" si="329"/>
        <v/>
      </c>
      <c r="AS2057" s="6"/>
      <c r="AT2057" s="5"/>
      <c r="AU2057" s="53"/>
      <c r="AV2057" s="53"/>
      <c r="AW2057" s="54"/>
      <c r="AX2057" s="15" t="str">
        <f t="shared" si="330"/>
        <v/>
      </c>
      <c r="AY2057" s="5"/>
      <c r="AZ2057" s="27" t="str">
        <f>IFERROR(VLOOKUP(AY2057,vlookup!A$2:I$331,2,FALSE),"")</f>
        <v/>
      </c>
      <c r="BA2057" s="27" t="str">
        <f>IFERROR(VLOOKUP(AY2057,vlookup!A$2:I$331,3,FALSE),"")</f>
        <v/>
      </c>
      <c r="BB2057" s="5"/>
      <c r="BC2057" s="27" t="str">
        <f>IFERROR(VLOOKUP(BB2057,vlookup!D$2:E$331,2,FALSE),"")</f>
        <v/>
      </c>
      <c r="BD2057" s="5"/>
      <c r="BE2057" s="27" t="str">
        <f t="shared" si="331"/>
        <v/>
      </c>
      <c r="BF2057" s="27" t="str">
        <f>IFERROR(VLOOKUP(BE2057,vlookup!G$2:I$331,2,FALSE),"")</f>
        <v/>
      </c>
      <c r="BG2057" s="27" t="str">
        <f>IFERROR(VLOOKUP(BE2057,vlookup!G$2:I$331,3,FALSE),"")</f>
        <v/>
      </c>
      <c r="BH2057" s="5"/>
      <c r="BI2057" s="6"/>
      <c r="BJ2057" s="6"/>
      <c r="BK2057" s="6"/>
      <c r="BL2057" s="6"/>
    </row>
    <row r="2058" spans="1:64">
      <c r="A2058" s="4"/>
      <c r="B2058" s="5"/>
      <c r="C2058" s="27" t="str">
        <f>IFERROR(VLOOKUP(B2058,vlookup!A$2:I$331,2,FALSE),"")</f>
        <v/>
      </c>
      <c r="D2058" s="27" t="str">
        <f>IFERROR(VLOOKUP(B2058,vlookup!A$2:I$331,3,FALSE),"")</f>
        <v/>
      </c>
      <c r="E2058" s="5"/>
      <c r="F2058" s="27" t="str">
        <f>IFERROR(VLOOKUP(E2058,vlookup!D$2:E$331,2,FALSE),"")</f>
        <v/>
      </c>
      <c r="G2058" s="5"/>
      <c r="H2058" s="27" t="str">
        <f t="shared" si="322"/>
        <v/>
      </c>
      <c r="I2058" s="27" t="str">
        <f>IFERROR(VLOOKUP(H2058,vlookup!G$2:I$331,2,FALSE),"")</f>
        <v/>
      </c>
      <c r="J2058" s="27" t="str">
        <f>IFERROR(VLOOKUP(H2058,vlookup!G$2:I$331,3,FALSE),"")</f>
        <v/>
      </c>
      <c r="K2058" s="5"/>
      <c r="L2058" s="6"/>
      <c r="M2058" s="6"/>
      <c r="N2058" s="6"/>
      <c r="O2058" s="6"/>
      <c r="P2058" s="6"/>
      <c r="Q2058" s="14" t="str">
        <f t="shared" si="323"/>
        <v/>
      </c>
      <c r="R2058" s="5"/>
      <c r="S2058" s="6"/>
      <c r="T2058" s="6"/>
      <c r="U2058" s="5"/>
      <c r="V2058" s="45">
        <f t="shared" si="324"/>
        <v>0</v>
      </c>
      <c r="W2058" s="45">
        <f t="shared" si="325"/>
        <v>0</v>
      </c>
      <c r="X2058" s="45" t="e">
        <f t="shared" si="326"/>
        <v>#VALUE!</v>
      </c>
      <c r="Y2058" s="45">
        <f>IFERROR(VALUE(V2058),VLOOKUP(V2058,DayReplace[],2,0))</f>
        <v>0</v>
      </c>
      <c r="Z2058" s="45">
        <f>IF(V2058=0,1,
IF(OR(AND(COUNTIF(Table12[Normal and Leap Years],X2058),AA2058=3,Y2058=30),
AND(COUNTIF(Table9[MM Year],X2058),COUNTIF(Table13[Always 29-Day Months],AA2058),Y2058=30)),Y2058
-1,Y2058))</f>
        <v>1</v>
      </c>
      <c r="AA2058" s="45">
        <f>IFERROR(VALUE(W2058),VLOOKUP(W2058,MonthReplace[],2,0))</f>
        <v>0</v>
      </c>
      <c r="AB2058" s="45" t="e">
        <f>IF(COUNTIF(Table9[MM Year],X2058),VLOOKUP(AA2058,MonthSerial[],VLOOKUP(X2058,Table9[],3,0)+2,0),DATE(X2058,AA2058,0)-AC2058)</f>
        <v>#VALUE!</v>
      </c>
      <c r="AC2058" s="45" t="e">
        <f>IF(COUNTIF(Table9[MM Year],X2058),
VLOOKUP(X2058,Table9[],5,0),
DATE(X2058,1,0))</f>
        <v>#VALUE!</v>
      </c>
      <c r="AD2058" s="46" t="e">
        <f>IF(AA2058=0,DATE(YEAR(AC2058+1),7,16),
IF(V2058=0,IF(COUNTIF(Table9[MM Year],X2058),AC2058+AB2058+Z2058+15-DAY(AC2058+AB2058+Z2058+15)+16,AC2058+AB2058+Z2058-DAY(AC2058+AB2058+Z2058)+16),
IF(COUNTIF(Table9[MM Year],X2058),
IF(AC2058+AB2058+Z2058&lt;VLOOKUP(X2058,Table9[],7,0),AC2058
+AB2058+Z2058+VLOOKUP(X2058,Table9[],4,0),AC2058+AB2058+Z2058),AC2058
+AB2058+Z2058)))</f>
        <v>#VALUE!</v>
      </c>
      <c r="AE2058" s="42"/>
      <c r="AF2058" s="15" t="str">
        <f>IFERROR(IF(COUNTIF(Table9[MM Year],X2058),
IF(AD2058&lt;VLOOKUP(X2058,Table9[],7,0),AD2058
+VLOOKUP(X2058,Table9[],4,0),AD2058),AD2058
),"")</f>
        <v/>
      </c>
      <c r="AG2058" s="5"/>
      <c r="AH2058" s="5"/>
      <c r="AI2058" s="5"/>
      <c r="AJ2058" s="6"/>
      <c r="AK2058" s="6"/>
      <c r="AL2058" s="12" t="str">
        <f t="shared" si="327"/>
        <v/>
      </c>
      <c r="AM2058" s="5"/>
      <c r="AN2058" s="27" t="str">
        <f t="shared" si="328"/>
        <v/>
      </c>
      <c r="AO2058" s="5"/>
      <c r="AP2058" s="5"/>
      <c r="AQ2058" s="6"/>
      <c r="AR2058" s="12" t="str">
        <f t="shared" si="329"/>
        <v/>
      </c>
      <c r="AS2058" s="6"/>
      <c r="AT2058" s="5"/>
      <c r="AU2058" s="53"/>
      <c r="AV2058" s="53"/>
      <c r="AW2058" s="54"/>
      <c r="AX2058" s="15" t="str">
        <f t="shared" si="330"/>
        <v/>
      </c>
      <c r="AY2058" s="5"/>
      <c r="AZ2058" s="27" t="str">
        <f>IFERROR(VLOOKUP(AY2058,vlookup!A$2:I$331,2,FALSE),"")</f>
        <v/>
      </c>
      <c r="BA2058" s="27" t="str">
        <f>IFERROR(VLOOKUP(AY2058,vlookup!A$2:I$331,3,FALSE),"")</f>
        <v/>
      </c>
      <c r="BB2058" s="5"/>
      <c r="BC2058" s="27" t="str">
        <f>IFERROR(VLOOKUP(BB2058,vlookup!D$2:E$331,2,FALSE),"")</f>
        <v/>
      </c>
      <c r="BD2058" s="5"/>
      <c r="BE2058" s="27" t="str">
        <f t="shared" si="331"/>
        <v/>
      </c>
      <c r="BF2058" s="27" t="str">
        <f>IFERROR(VLOOKUP(BE2058,vlookup!G$2:I$331,2,FALSE),"")</f>
        <v/>
      </c>
      <c r="BG2058" s="27" t="str">
        <f>IFERROR(VLOOKUP(BE2058,vlookup!G$2:I$331,3,FALSE),"")</f>
        <v/>
      </c>
      <c r="BH2058" s="5"/>
      <c r="BI2058" s="6"/>
      <c r="BJ2058" s="6"/>
      <c r="BK2058" s="6"/>
      <c r="BL2058" s="6"/>
    </row>
    <row r="2059" spans="1:64">
      <c r="A2059" s="4"/>
      <c r="B2059" s="5"/>
      <c r="C2059" s="27" t="str">
        <f>IFERROR(VLOOKUP(B2059,vlookup!A$2:I$331,2,FALSE),"")</f>
        <v/>
      </c>
      <c r="D2059" s="27" t="str">
        <f>IFERROR(VLOOKUP(B2059,vlookup!A$2:I$331,3,FALSE),"")</f>
        <v/>
      </c>
      <c r="E2059" s="5"/>
      <c r="F2059" s="27" t="str">
        <f>IFERROR(VLOOKUP(E2059,vlookup!D$2:E$331,2,FALSE),"")</f>
        <v/>
      </c>
      <c r="G2059" s="5"/>
      <c r="H2059" s="27" t="str">
        <f t="shared" si="322"/>
        <v/>
      </c>
      <c r="I2059" s="27" t="str">
        <f>IFERROR(VLOOKUP(H2059,vlookup!G$2:I$331,2,FALSE),"")</f>
        <v/>
      </c>
      <c r="J2059" s="27" t="str">
        <f>IFERROR(VLOOKUP(H2059,vlookup!G$2:I$331,3,FALSE),"")</f>
        <v/>
      </c>
      <c r="K2059" s="5"/>
      <c r="L2059" s="6"/>
      <c r="M2059" s="6"/>
      <c r="N2059" s="6"/>
      <c r="O2059" s="6"/>
      <c r="P2059" s="6"/>
      <c r="Q2059" s="14" t="str">
        <f t="shared" si="323"/>
        <v/>
      </c>
      <c r="R2059" s="5"/>
      <c r="S2059" s="6"/>
      <c r="T2059" s="6"/>
      <c r="U2059" s="5"/>
      <c r="V2059" s="45">
        <f t="shared" si="324"/>
        <v>0</v>
      </c>
      <c r="W2059" s="45">
        <f t="shared" si="325"/>
        <v>0</v>
      </c>
      <c r="X2059" s="45" t="e">
        <f t="shared" si="326"/>
        <v>#VALUE!</v>
      </c>
      <c r="Y2059" s="45">
        <f>IFERROR(VALUE(V2059),VLOOKUP(V2059,DayReplace[],2,0))</f>
        <v>0</v>
      </c>
      <c r="Z2059" s="45">
        <f>IF(V2059=0,1,
IF(OR(AND(COUNTIF(Table12[Normal and Leap Years],X2059),AA2059=3,Y2059=30),
AND(COUNTIF(Table9[MM Year],X2059),COUNTIF(Table13[Always 29-Day Months],AA2059),Y2059=30)),Y2059
-1,Y2059))</f>
        <v>1</v>
      </c>
      <c r="AA2059" s="45">
        <f>IFERROR(VALUE(W2059),VLOOKUP(W2059,MonthReplace[],2,0))</f>
        <v>0</v>
      </c>
      <c r="AB2059" s="45" t="e">
        <f>IF(COUNTIF(Table9[MM Year],X2059),VLOOKUP(AA2059,MonthSerial[],VLOOKUP(X2059,Table9[],3,0)+2,0),DATE(X2059,AA2059,0)-AC2059)</f>
        <v>#VALUE!</v>
      </c>
      <c r="AC2059" s="45" t="e">
        <f>IF(COUNTIF(Table9[MM Year],X2059),
VLOOKUP(X2059,Table9[],5,0),
DATE(X2059,1,0))</f>
        <v>#VALUE!</v>
      </c>
      <c r="AD2059" s="46" t="e">
        <f>IF(AA2059=0,DATE(YEAR(AC2059+1),7,16),
IF(V2059=0,IF(COUNTIF(Table9[MM Year],X2059),AC2059+AB2059+Z2059+15-DAY(AC2059+AB2059+Z2059+15)+16,AC2059+AB2059+Z2059-DAY(AC2059+AB2059+Z2059)+16),
IF(COUNTIF(Table9[MM Year],X2059),
IF(AC2059+AB2059+Z2059&lt;VLOOKUP(X2059,Table9[],7,0),AC2059
+AB2059+Z2059+VLOOKUP(X2059,Table9[],4,0),AC2059+AB2059+Z2059),AC2059
+AB2059+Z2059)))</f>
        <v>#VALUE!</v>
      </c>
      <c r="AE2059" s="42"/>
      <c r="AF2059" s="15" t="str">
        <f>IFERROR(IF(COUNTIF(Table9[MM Year],X2059),
IF(AD2059&lt;VLOOKUP(X2059,Table9[],7,0),AD2059
+VLOOKUP(X2059,Table9[],4,0),AD2059),AD2059
),"")</f>
        <v/>
      </c>
      <c r="AG2059" s="5"/>
      <c r="AH2059" s="5"/>
      <c r="AI2059" s="5"/>
      <c r="AJ2059" s="6"/>
      <c r="AK2059" s="6"/>
      <c r="AL2059" s="12" t="str">
        <f t="shared" si="327"/>
        <v/>
      </c>
      <c r="AM2059" s="5"/>
      <c r="AN2059" s="27" t="str">
        <f t="shared" si="328"/>
        <v/>
      </c>
      <c r="AO2059" s="5"/>
      <c r="AP2059" s="5"/>
      <c r="AQ2059" s="6"/>
      <c r="AR2059" s="12" t="str">
        <f t="shared" si="329"/>
        <v/>
      </c>
      <c r="AS2059" s="6"/>
      <c r="AT2059" s="5"/>
      <c r="AU2059" s="53"/>
      <c r="AV2059" s="53"/>
      <c r="AW2059" s="54"/>
      <c r="AX2059" s="15" t="str">
        <f t="shared" si="330"/>
        <v/>
      </c>
      <c r="AY2059" s="5"/>
      <c r="AZ2059" s="27" t="str">
        <f>IFERROR(VLOOKUP(AY2059,vlookup!A$2:I$331,2,FALSE),"")</f>
        <v/>
      </c>
      <c r="BA2059" s="27" t="str">
        <f>IFERROR(VLOOKUP(AY2059,vlookup!A$2:I$331,3,FALSE),"")</f>
        <v/>
      </c>
      <c r="BB2059" s="5"/>
      <c r="BC2059" s="27" t="str">
        <f>IFERROR(VLOOKUP(BB2059,vlookup!D$2:E$331,2,FALSE),"")</f>
        <v/>
      </c>
      <c r="BD2059" s="5"/>
      <c r="BE2059" s="27" t="str">
        <f t="shared" si="331"/>
        <v/>
      </c>
      <c r="BF2059" s="27" t="str">
        <f>IFERROR(VLOOKUP(BE2059,vlookup!G$2:I$331,2,FALSE),"")</f>
        <v/>
      </c>
      <c r="BG2059" s="27" t="str">
        <f>IFERROR(VLOOKUP(BE2059,vlookup!G$2:I$331,3,FALSE),"")</f>
        <v/>
      </c>
      <c r="BH2059" s="5"/>
      <c r="BI2059" s="6"/>
      <c r="BJ2059" s="6"/>
      <c r="BK2059" s="6"/>
      <c r="BL2059" s="6"/>
    </row>
    <row r="2060" spans="1:64">
      <c r="A2060" s="4"/>
      <c r="B2060" s="5"/>
      <c r="C2060" s="27" t="str">
        <f>IFERROR(VLOOKUP(B2060,vlookup!A$2:I$331,2,FALSE),"")</f>
        <v/>
      </c>
      <c r="D2060" s="27" t="str">
        <f>IFERROR(VLOOKUP(B2060,vlookup!A$2:I$331,3,FALSE),"")</f>
        <v/>
      </c>
      <c r="E2060" s="5"/>
      <c r="F2060" s="27" t="str">
        <f>IFERROR(VLOOKUP(E2060,vlookup!D$2:E$331,2,FALSE),"")</f>
        <v/>
      </c>
      <c r="G2060" s="5"/>
      <c r="H2060" s="27" t="str">
        <f t="shared" si="322"/>
        <v/>
      </c>
      <c r="I2060" s="27" t="str">
        <f>IFERROR(VLOOKUP(H2060,vlookup!G$2:I$331,2,FALSE),"")</f>
        <v/>
      </c>
      <c r="J2060" s="27" t="str">
        <f>IFERROR(VLOOKUP(H2060,vlookup!G$2:I$331,3,FALSE),"")</f>
        <v/>
      </c>
      <c r="K2060" s="5"/>
      <c r="L2060" s="6"/>
      <c r="M2060" s="6"/>
      <c r="N2060" s="6"/>
      <c r="O2060" s="6"/>
      <c r="P2060" s="6"/>
      <c r="Q2060" s="14" t="str">
        <f t="shared" si="323"/>
        <v/>
      </c>
      <c r="R2060" s="5"/>
      <c r="S2060" s="6"/>
      <c r="T2060" s="6"/>
      <c r="U2060" s="5"/>
      <c r="V2060" s="45">
        <f t="shared" si="324"/>
        <v>0</v>
      </c>
      <c r="W2060" s="45">
        <f t="shared" si="325"/>
        <v>0</v>
      </c>
      <c r="X2060" s="45" t="e">
        <f t="shared" si="326"/>
        <v>#VALUE!</v>
      </c>
      <c r="Y2060" s="45">
        <f>IFERROR(VALUE(V2060),VLOOKUP(V2060,DayReplace[],2,0))</f>
        <v>0</v>
      </c>
      <c r="Z2060" s="45">
        <f>IF(V2060=0,1,
IF(OR(AND(COUNTIF(Table12[Normal and Leap Years],X2060),AA2060=3,Y2060=30),
AND(COUNTIF(Table9[MM Year],X2060),COUNTIF(Table13[Always 29-Day Months],AA2060),Y2060=30)),Y2060
-1,Y2060))</f>
        <v>1</v>
      </c>
      <c r="AA2060" s="45">
        <f>IFERROR(VALUE(W2060),VLOOKUP(W2060,MonthReplace[],2,0))</f>
        <v>0</v>
      </c>
      <c r="AB2060" s="45" t="e">
        <f>IF(COUNTIF(Table9[MM Year],X2060),VLOOKUP(AA2060,MonthSerial[],VLOOKUP(X2060,Table9[],3,0)+2,0),DATE(X2060,AA2060,0)-AC2060)</f>
        <v>#VALUE!</v>
      </c>
      <c r="AC2060" s="45" t="e">
        <f>IF(COUNTIF(Table9[MM Year],X2060),
VLOOKUP(X2060,Table9[],5,0),
DATE(X2060,1,0))</f>
        <v>#VALUE!</v>
      </c>
      <c r="AD2060" s="46" t="e">
        <f>IF(AA2060=0,DATE(YEAR(AC2060+1),7,16),
IF(V2060=0,IF(COUNTIF(Table9[MM Year],X2060),AC2060+AB2060+Z2060+15-DAY(AC2060+AB2060+Z2060+15)+16,AC2060+AB2060+Z2060-DAY(AC2060+AB2060+Z2060)+16),
IF(COUNTIF(Table9[MM Year],X2060),
IF(AC2060+AB2060+Z2060&lt;VLOOKUP(X2060,Table9[],7,0),AC2060
+AB2060+Z2060+VLOOKUP(X2060,Table9[],4,0),AC2060+AB2060+Z2060),AC2060
+AB2060+Z2060)))</f>
        <v>#VALUE!</v>
      </c>
      <c r="AE2060" s="42"/>
      <c r="AF2060" s="15" t="str">
        <f>IFERROR(IF(COUNTIF(Table9[MM Year],X2060),
IF(AD2060&lt;VLOOKUP(X2060,Table9[],7,0),AD2060
+VLOOKUP(X2060,Table9[],4,0),AD2060),AD2060
),"")</f>
        <v/>
      </c>
      <c r="AG2060" s="5"/>
      <c r="AH2060" s="5"/>
      <c r="AI2060" s="5"/>
      <c r="AJ2060" s="6"/>
      <c r="AK2060" s="6"/>
      <c r="AL2060" s="12" t="str">
        <f t="shared" si="327"/>
        <v/>
      </c>
      <c r="AM2060" s="5"/>
      <c r="AN2060" s="27" t="str">
        <f t="shared" si="328"/>
        <v/>
      </c>
      <c r="AO2060" s="5"/>
      <c r="AP2060" s="5"/>
      <c r="AQ2060" s="6"/>
      <c r="AR2060" s="12" t="str">
        <f t="shared" si="329"/>
        <v/>
      </c>
      <c r="AS2060" s="6"/>
      <c r="AT2060" s="5"/>
      <c r="AU2060" s="53"/>
      <c r="AV2060" s="53"/>
      <c r="AW2060" s="54"/>
      <c r="AX2060" s="15" t="str">
        <f t="shared" si="330"/>
        <v/>
      </c>
      <c r="AY2060" s="5"/>
      <c r="AZ2060" s="27" t="str">
        <f>IFERROR(VLOOKUP(AY2060,vlookup!A$2:I$331,2,FALSE),"")</f>
        <v/>
      </c>
      <c r="BA2060" s="27" t="str">
        <f>IFERROR(VLOOKUP(AY2060,vlookup!A$2:I$331,3,FALSE),"")</f>
        <v/>
      </c>
      <c r="BB2060" s="5"/>
      <c r="BC2060" s="27" t="str">
        <f>IFERROR(VLOOKUP(BB2060,vlookup!D$2:E$331,2,FALSE),"")</f>
        <v/>
      </c>
      <c r="BD2060" s="5"/>
      <c r="BE2060" s="27" t="str">
        <f t="shared" si="331"/>
        <v/>
      </c>
      <c r="BF2060" s="27" t="str">
        <f>IFERROR(VLOOKUP(BE2060,vlookup!G$2:I$331,2,FALSE),"")</f>
        <v/>
      </c>
      <c r="BG2060" s="27" t="str">
        <f>IFERROR(VLOOKUP(BE2060,vlookup!G$2:I$331,3,FALSE),"")</f>
        <v/>
      </c>
      <c r="BH2060" s="5"/>
      <c r="BI2060" s="6"/>
      <c r="BJ2060" s="6"/>
      <c r="BK2060" s="6"/>
      <c r="BL2060" s="6"/>
    </row>
    <row r="2061" spans="1:64">
      <c r="A2061" s="4"/>
      <c r="B2061" s="5"/>
      <c r="C2061" s="27" t="str">
        <f>IFERROR(VLOOKUP(B2061,vlookup!A$2:I$331,2,FALSE),"")</f>
        <v/>
      </c>
      <c r="D2061" s="27" t="str">
        <f>IFERROR(VLOOKUP(B2061,vlookup!A$2:I$331,3,FALSE),"")</f>
        <v/>
      </c>
      <c r="E2061" s="5"/>
      <c r="F2061" s="27" t="str">
        <f>IFERROR(VLOOKUP(E2061,vlookup!D$2:E$331,2,FALSE),"")</f>
        <v/>
      </c>
      <c r="G2061" s="5"/>
      <c r="H2061" s="27" t="str">
        <f t="shared" si="322"/>
        <v/>
      </c>
      <c r="I2061" s="27" t="str">
        <f>IFERROR(VLOOKUP(H2061,vlookup!G$2:I$331,2,FALSE),"")</f>
        <v/>
      </c>
      <c r="J2061" s="27" t="str">
        <f>IFERROR(VLOOKUP(H2061,vlookup!G$2:I$331,3,FALSE),"")</f>
        <v/>
      </c>
      <c r="K2061" s="5"/>
      <c r="L2061" s="6"/>
      <c r="M2061" s="6"/>
      <c r="N2061" s="6"/>
      <c r="O2061" s="6"/>
      <c r="P2061" s="6"/>
      <c r="Q2061" s="14" t="str">
        <f t="shared" si="323"/>
        <v/>
      </c>
      <c r="R2061" s="5"/>
      <c r="S2061" s="6"/>
      <c r="T2061" s="6"/>
      <c r="U2061" s="5"/>
      <c r="V2061" s="45">
        <f t="shared" si="324"/>
        <v>0</v>
      </c>
      <c r="W2061" s="45">
        <f t="shared" si="325"/>
        <v>0</v>
      </c>
      <c r="X2061" s="45" t="e">
        <f t="shared" si="326"/>
        <v>#VALUE!</v>
      </c>
      <c r="Y2061" s="45">
        <f>IFERROR(VALUE(V2061),VLOOKUP(V2061,DayReplace[],2,0))</f>
        <v>0</v>
      </c>
      <c r="Z2061" s="45">
        <f>IF(V2061=0,1,
IF(OR(AND(COUNTIF(Table12[Normal and Leap Years],X2061),AA2061=3,Y2061=30),
AND(COUNTIF(Table9[MM Year],X2061),COUNTIF(Table13[Always 29-Day Months],AA2061),Y2061=30)),Y2061
-1,Y2061))</f>
        <v>1</v>
      </c>
      <c r="AA2061" s="45">
        <f>IFERROR(VALUE(W2061),VLOOKUP(W2061,MonthReplace[],2,0))</f>
        <v>0</v>
      </c>
      <c r="AB2061" s="45" t="e">
        <f>IF(COUNTIF(Table9[MM Year],X2061),VLOOKUP(AA2061,MonthSerial[],VLOOKUP(X2061,Table9[],3,0)+2,0),DATE(X2061,AA2061,0)-AC2061)</f>
        <v>#VALUE!</v>
      </c>
      <c r="AC2061" s="45" t="e">
        <f>IF(COUNTIF(Table9[MM Year],X2061),
VLOOKUP(X2061,Table9[],5,0),
DATE(X2061,1,0))</f>
        <v>#VALUE!</v>
      </c>
      <c r="AD2061" s="46" t="e">
        <f>IF(AA2061=0,DATE(YEAR(AC2061+1),7,16),
IF(V2061=0,IF(COUNTIF(Table9[MM Year],X2061),AC2061+AB2061+Z2061+15-DAY(AC2061+AB2061+Z2061+15)+16,AC2061+AB2061+Z2061-DAY(AC2061+AB2061+Z2061)+16),
IF(COUNTIF(Table9[MM Year],X2061),
IF(AC2061+AB2061+Z2061&lt;VLOOKUP(X2061,Table9[],7,0),AC2061
+AB2061+Z2061+VLOOKUP(X2061,Table9[],4,0),AC2061+AB2061+Z2061),AC2061
+AB2061+Z2061)))</f>
        <v>#VALUE!</v>
      </c>
      <c r="AE2061" s="42"/>
      <c r="AF2061" s="15" t="str">
        <f>IFERROR(IF(COUNTIF(Table9[MM Year],X2061),
IF(AD2061&lt;VLOOKUP(X2061,Table9[],7,0),AD2061
+VLOOKUP(X2061,Table9[],4,0),AD2061),AD2061
),"")</f>
        <v/>
      </c>
      <c r="AG2061" s="5"/>
      <c r="AH2061" s="5"/>
      <c r="AI2061" s="5"/>
      <c r="AJ2061" s="6"/>
      <c r="AK2061" s="6"/>
      <c r="AL2061" s="12" t="str">
        <f t="shared" si="327"/>
        <v/>
      </c>
      <c r="AM2061" s="5"/>
      <c r="AN2061" s="27" t="str">
        <f t="shared" si="328"/>
        <v/>
      </c>
      <c r="AO2061" s="5"/>
      <c r="AP2061" s="5"/>
      <c r="AQ2061" s="6"/>
      <c r="AR2061" s="12" t="str">
        <f t="shared" si="329"/>
        <v/>
      </c>
      <c r="AS2061" s="6"/>
      <c r="AT2061" s="5"/>
      <c r="AU2061" s="53"/>
      <c r="AV2061" s="53"/>
      <c r="AW2061" s="54"/>
      <c r="AX2061" s="15" t="str">
        <f t="shared" si="330"/>
        <v/>
      </c>
      <c r="AY2061" s="5"/>
      <c r="AZ2061" s="27" t="str">
        <f>IFERROR(VLOOKUP(AY2061,vlookup!A$2:I$331,2,FALSE),"")</f>
        <v/>
      </c>
      <c r="BA2061" s="27" t="str">
        <f>IFERROR(VLOOKUP(AY2061,vlookup!A$2:I$331,3,FALSE),"")</f>
        <v/>
      </c>
      <c r="BB2061" s="5"/>
      <c r="BC2061" s="27" t="str">
        <f>IFERROR(VLOOKUP(BB2061,vlookup!D$2:E$331,2,FALSE),"")</f>
        <v/>
      </c>
      <c r="BD2061" s="5"/>
      <c r="BE2061" s="27" t="str">
        <f t="shared" si="331"/>
        <v/>
      </c>
      <c r="BF2061" s="27" t="str">
        <f>IFERROR(VLOOKUP(BE2061,vlookup!G$2:I$331,2,FALSE),"")</f>
        <v/>
      </c>
      <c r="BG2061" s="27" t="str">
        <f>IFERROR(VLOOKUP(BE2061,vlookup!G$2:I$331,3,FALSE),"")</f>
        <v/>
      </c>
      <c r="BH2061" s="5"/>
      <c r="BI2061" s="6"/>
      <c r="BJ2061" s="6"/>
      <c r="BK2061" s="6"/>
      <c r="BL2061" s="6"/>
    </row>
    <row r="2062" spans="1:64">
      <c r="A2062" s="4"/>
      <c r="B2062" s="5"/>
      <c r="C2062" s="27" t="str">
        <f>IFERROR(VLOOKUP(B2062,vlookup!A$2:I$331,2,FALSE),"")</f>
        <v/>
      </c>
      <c r="D2062" s="27" t="str">
        <f>IFERROR(VLOOKUP(B2062,vlookup!A$2:I$331,3,FALSE),"")</f>
        <v/>
      </c>
      <c r="E2062" s="5"/>
      <c r="F2062" s="27" t="str">
        <f>IFERROR(VLOOKUP(E2062,vlookup!D$2:E$331,2,FALSE),"")</f>
        <v/>
      </c>
      <c r="G2062" s="5"/>
      <c r="H2062" s="27" t="str">
        <f t="shared" si="322"/>
        <v/>
      </c>
      <c r="I2062" s="27" t="str">
        <f>IFERROR(VLOOKUP(H2062,vlookup!G$2:I$331,2,FALSE),"")</f>
        <v/>
      </c>
      <c r="J2062" s="27" t="str">
        <f>IFERROR(VLOOKUP(H2062,vlookup!G$2:I$331,3,FALSE),"")</f>
        <v/>
      </c>
      <c r="K2062" s="5"/>
      <c r="L2062" s="6"/>
      <c r="M2062" s="6"/>
      <c r="N2062" s="6"/>
      <c r="O2062" s="6"/>
      <c r="P2062" s="6"/>
      <c r="Q2062" s="14" t="str">
        <f t="shared" si="323"/>
        <v/>
      </c>
      <c r="R2062" s="5"/>
      <c r="S2062" s="6"/>
      <c r="T2062" s="6"/>
      <c r="U2062" s="5"/>
      <c r="V2062" s="45">
        <f t="shared" si="324"/>
        <v>0</v>
      </c>
      <c r="W2062" s="45">
        <f t="shared" si="325"/>
        <v>0</v>
      </c>
      <c r="X2062" s="45" t="e">
        <f t="shared" si="326"/>
        <v>#VALUE!</v>
      </c>
      <c r="Y2062" s="45">
        <f>IFERROR(VALUE(V2062),VLOOKUP(V2062,DayReplace[],2,0))</f>
        <v>0</v>
      </c>
      <c r="Z2062" s="45">
        <f>IF(V2062=0,1,
IF(OR(AND(COUNTIF(Table12[Normal and Leap Years],X2062),AA2062=3,Y2062=30),
AND(COUNTIF(Table9[MM Year],X2062),COUNTIF(Table13[Always 29-Day Months],AA2062),Y2062=30)),Y2062
-1,Y2062))</f>
        <v>1</v>
      </c>
      <c r="AA2062" s="45">
        <f>IFERROR(VALUE(W2062),VLOOKUP(W2062,MonthReplace[],2,0))</f>
        <v>0</v>
      </c>
      <c r="AB2062" s="45" t="e">
        <f>IF(COUNTIF(Table9[MM Year],X2062),VLOOKUP(AA2062,MonthSerial[],VLOOKUP(X2062,Table9[],3,0)+2,0),DATE(X2062,AA2062,0)-AC2062)</f>
        <v>#VALUE!</v>
      </c>
      <c r="AC2062" s="45" t="e">
        <f>IF(COUNTIF(Table9[MM Year],X2062),
VLOOKUP(X2062,Table9[],5,0),
DATE(X2062,1,0))</f>
        <v>#VALUE!</v>
      </c>
      <c r="AD2062" s="46" t="e">
        <f>IF(AA2062=0,DATE(YEAR(AC2062+1),7,16),
IF(V2062=0,IF(COUNTIF(Table9[MM Year],X2062),AC2062+AB2062+Z2062+15-DAY(AC2062+AB2062+Z2062+15)+16,AC2062+AB2062+Z2062-DAY(AC2062+AB2062+Z2062)+16),
IF(COUNTIF(Table9[MM Year],X2062),
IF(AC2062+AB2062+Z2062&lt;VLOOKUP(X2062,Table9[],7,0),AC2062
+AB2062+Z2062+VLOOKUP(X2062,Table9[],4,0),AC2062+AB2062+Z2062),AC2062
+AB2062+Z2062)))</f>
        <v>#VALUE!</v>
      </c>
      <c r="AE2062" s="42"/>
      <c r="AF2062" s="15" t="str">
        <f>IFERROR(IF(COUNTIF(Table9[MM Year],X2062),
IF(AD2062&lt;VLOOKUP(X2062,Table9[],7,0),AD2062
+VLOOKUP(X2062,Table9[],4,0),AD2062),AD2062
),"")</f>
        <v/>
      </c>
      <c r="AG2062" s="5"/>
      <c r="AH2062" s="5"/>
      <c r="AI2062" s="5"/>
      <c r="AJ2062" s="6"/>
      <c r="AK2062" s="6"/>
      <c r="AL2062" s="12" t="str">
        <f t="shared" si="327"/>
        <v/>
      </c>
      <c r="AM2062" s="5"/>
      <c r="AN2062" s="27" t="str">
        <f t="shared" si="328"/>
        <v/>
      </c>
      <c r="AO2062" s="5"/>
      <c r="AP2062" s="5"/>
      <c r="AQ2062" s="6"/>
      <c r="AR2062" s="12" t="str">
        <f t="shared" si="329"/>
        <v/>
      </c>
      <c r="AS2062" s="6"/>
      <c r="AT2062" s="5"/>
      <c r="AU2062" s="53"/>
      <c r="AV2062" s="53"/>
      <c r="AW2062" s="54"/>
      <c r="AX2062" s="15" t="str">
        <f t="shared" si="330"/>
        <v/>
      </c>
      <c r="AY2062" s="5"/>
      <c r="AZ2062" s="27" t="str">
        <f>IFERROR(VLOOKUP(AY2062,vlookup!A$2:I$331,2,FALSE),"")</f>
        <v/>
      </c>
      <c r="BA2062" s="27" t="str">
        <f>IFERROR(VLOOKUP(AY2062,vlookup!A$2:I$331,3,FALSE),"")</f>
        <v/>
      </c>
      <c r="BB2062" s="5"/>
      <c r="BC2062" s="27" t="str">
        <f>IFERROR(VLOOKUP(BB2062,vlookup!D$2:E$331,2,FALSE),"")</f>
        <v/>
      </c>
      <c r="BD2062" s="5"/>
      <c r="BE2062" s="27" t="str">
        <f t="shared" si="331"/>
        <v/>
      </c>
      <c r="BF2062" s="27" t="str">
        <f>IFERROR(VLOOKUP(BE2062,vlookup!G$2:I$331,2,FALSE),"")</f>
        <v/>
      </c>
      <c r="BG2062" s="27" t="str">
        <f>IFERROR(VLOOKUP(BE2062,vlookup!G$2:I$331,3,FALSE),"")</f>
        <v/>
      </c>
      <c r="BH2062" s="5"/>
      <c r="BI2062" s="6"/>
      <c r="BJ2062" s="6"/>
      <c r="BK2062" s="6"/>
      <c r="BL2062" s="6"/>
    </row>
    <row r="2063" spans="1:64">
      <c r="A2063" s="4"/>
      <c r="B2063" s="5"/>
      <c r="C2063" s="27" t="str">
        <f>IFERROR(VLOOKUP(B2063,vlookup!A$2:I$331,2,FALSE),"")</f>
        <v/>
      </c>
      <c r="D2063" s="27" t="str">
        <f>IFERROR(VLOOKUP(B2063,vlookup!A$2:I$331,3,FALSE),"")</f>
        <v/>
      </c>
      <c r="E2063" s="5"/>
      <c r="F2063" s="27" t="str">
        <f>IFERROR(VLOOKUP(E2063,vlookup!D$2:E$331,2,FALSE),"")</f>
        <v/>
      </c>
      <c r="G2063" s="5"/>
      <c r="H2063" s="27" t="str">
        <f t="shared" si="322"/>
        <v/>
      </c>
      <c r="I2063" s="27" t="str">
        <f>IFERROR(VLOOKUP(H2063,vlookup!G$2:I$331,2,FALSE),"")</f>
        <v/>
      </c>
      <c r="J2063" s="27" t="str">
        <f>IFERROR(VLOOKUP(H2063,vlookup!G$2:I$331,3,FALSE),"")</f>
        <v/>
      </c>
      <c r="K2063" s="5"/>
      <c r="L2063" s="6"/>
      <c r="M2063" s="6"/>
      <c r="N2063" s="6"/>
      <c r="O2063" s="6"/>
      <c r="P2063" s="6"/>
      <c r="Q2063" s="14" t="str">
        <f t="shared" si="323"/>
        <v/>
      </c>
      <c r="R2063" s="5"/>
      <c r="S2063" s="6"/>
      <c r="T2063" s="6"/>
      <c r="U2063" s="5"/>
      <c r="V2063" s="45">
        <f t="shared" si="324"/>
        <v>0</v>
      </c>
      <c r="W2063" s="45">
        <f t="shared" si="325"/>
        <v>0</v>
      </c>
      <c r="X2063" s="45" t="e">
        <f t="shared" si="326"/>
        <v>#VALUE!</v>
      </c>
      <c r="Y2063" s="45">
        <f>IFERROR(VALUE(V2063),VLOOKUP(V2063,DayReplace[],2,0))</f>
        <v>0</v>
      </c>
      <c r="Z2063" s="45">
        <f>IF(V2063=0,1,
IF(OR(AND(COUNTIF(Table12[Normal and Leap Years],X2063),AA2063=3,Y2063=30),
AND(COUNTIF(Table9[MM Year],X2063),COUNTIF(Table13[Always 29-Day Months],AA2063),Y2063=30)),Y2063
-1,Y2063))</f>
        <v>1</v>
      </c>
      <c r="AA2063" s="45">
        <f>IFERROR(VALUE(W2063),VLOOKUP(W2063,MonthReplace[],2,0))</f>
        <v>0</v>
      </c>
      <c r="AB2063" s="45" t="e">
        <f>IF(COUNTIF(Table9[MM Year],X2063),VLOOKUP(AA2063,MonthSerial[],VLOOKUP(X2063,Table9[],3,0)+2,0),DATE(X2063,AA2063,0)-AC2063)</f>
        <v>#VALUE!</v>
      </c>
      <c r="AC2063" s="45" t="e">
        <f>IF(COUNTIF(Table9[MM Year],X2063),
VLOOKUP(X2063,Table9[],5,0),
DATE(X2063,1,0))</f>
        <v>#VALUE!</v>
      </c>
      <c r="AD2063" s="46" t="e">
        <f>IF(AA2063=0,DATE(YEAR(AC2063+1),7,16),
IF(V2063=0,IF(COUNTIF(Table9[MM Year],X2063),AC2063+AB2063+Z2063+15-DAY(AC2063+AB2063+Z2063+15)+16,AC2063+AB2063+Z2063-DAY(AC2063+AB2063+Z2063)+16),
IF(COUNTIF(Table9[MM Year],X2063),
IF(AC2063+AB2063+Z2063&lt;VLOOKUP(X2063,Table9[],7,0),AC2063
+AB2063+Z2063+VLOOKUP(X2063,Table9[],4,0),AC2063+AB2063+Z2063),AC2063
+AB2063+Z2063)))</f>
        <v>#VALUE!</v>
      </c>
      <c r="AE2063" s="42"/>
      <c r="AF2063" s="15" t="str">
        <f>IFERROR(IF(COUNTIF(Table9[MM Year],X2063),
IF(AD2063&lt;VLOOKUP(X2063,Table9[],7,0),AD2063
+VLOOKUP(X2063,Table9[],4,0),AD2063),AD2063
),"")</f>
        <v/>
      </c>
      <c r="AG2063" s="5"/>
      <c r="AH2063" s="5"/>
      <c r="AI2063" s="5"/>
      <c r="AJ2063" s="6"/>
      <c r="AK2063" s="6"/>
      <c r="AL2063" s="12" t="str">
        <f t="shared" si="327"/>
        <v/>
      </c>
      <c r="AM2063" s="5"/>
      <c r="AN2063" s="27" t="str">
        <f t="shared" si="328"/>
        <v/>
      </c>
      <c r="AO2063" s="5"/>
      <c r="AP2063" s="5"/>
      <c r="AQ2063" s="6"/>
      <c r="AR2063" s="12" t="str">
        <f t="shared" si="329"/>
        <v/>
      </c>
      <c r="AS2063" s="6"/>
      <c r="AT2063" s="5"/>
      <c r="AU2063" s="53"/>
      <c r="AV2063" s="53"/>
      <c r="AW2063" s="54"/>
      <c r="AX2063" s="15" t="str">
        <f t="shared" si="330"/>
        <v/>
      </c>
      <c r="AY2063" s="5"/>
      <c r="AZ2063" s="27" t="str">
        <f>IFERROR(VLOOKUP(AY2063,vlookup!A$2:I$331,2,FALSE),"")</f>
        <v/>
      </c>
      <c r="BA2063" s="27" t="str">
        <f>IFERROR(VLOOKUP(AY2063,vlookup!A$2:I$331,3,FALSE),"")</f>
        <v/>
      </c>
      <c r="BB2063" s="5"/>
      <c r="BC2063" s="27" t="str">
        <f>IFERROR(VLOOKUP(BB2063,vlookup!D$2:E$331,2,FALSE),"")</f>
        <v/>
      </c>
      <c r="BD2063" s="5"/>
      <c r="BE2063" s="27" t="str">
        <f t="shared" si="331"/>
        <v/>
      </c>
      <c r="BF2063" s="27" t="str">
        <f>IFERROR(VLOOKUP(BE2063,vlookup!G$2:I$331,2,FALSE),"")</f>
        <v/>
      </c>
      <c r="BG2063" s="27" t="str">
        <f>IFERROR(VLOOKUP(BE2063,vlookup!G$2:I$331,3,FALSE),"")</f>
        <v/>
      </c>
      <c r="BH2063" s="5"/>
      <c r="BI2063" s="6"/>
      <c r="BJ2063" s="6"/>
      <c r="BK2063" s="6"/>
      <c r="BL2063" s="6"/>
    </row>
    <row r="2064" spans="1:64">
      <c r="A2064" s="4"/>
      <c r="B2064" s="5"/>
      <c r="C2064" s="27" t="str">
        <f>IFERROR(VLOOKUP(B2064,vlookup!A$2:I$331,2,FALSE),"")</f>
        <v/>
      </c>
      <c r="D2064" s="27" t="str">
        <f>IFERROR(VLOOKUP(B2064,vlookup!A$2:I$331,3,FALSE),"")</f>
        <v/>
      </c>
      <c r="E2064" s="5"/>
      <c r="F2064" s="27" t="str">
        <f>IFERROR(VLOOKUP(E2064,vlookup!D$2:E$331,2,FALSE),"")</f>
        <v/>
      </c>
      <c r="G2064" s="5"/>
      <c r="H2064" s="27" t="str">
        <f t="shared" si="322"/>
        <v/>
      </c>
      <c r="I2064" s="27" t="str">
        <f>IFERROR(VLOOKUP(H2064,vlookup!G$2:I$331,2,FALSE),"")</f>
        <v/>
      </c>
      <c r="J2064" s="27" t="str">
        <f>IFERROR(VLOOKUP(H2064,vlookup!G$2:I$331,3,FALSE),"")</f>
        <v/>
      </c>
      <c r="K2064" s="5"/>
      <c r="L2064" s="6"/>
      <c r="M2064" s="6"/>
      <c r="N2064" s="6"/>
      <c r="O2064" s="6"/>
      <c r="P2064" s="6"/>
      <c r="Q2064" s="14" t="str">
        <f t="shared" si="323"/>
        <v/>
      </c>
      <c r="R2064" s="5"/>
      <c r="S2064" s="6"/>
      <c r="T2064" s="6"/>
      <c r="U2064" s="5"/>
      <c r="V2064" s="45">
        <f t="shared" si="324"/>
        <v>0</v>
      </c>
      <c r="W2064" s="45">
        <f t="shared" si="325"/>
        <v>0</v>
      </c>
      <c r="X2064" s="45" t="e">
        <f t="shared" si="326"/>
        <v>#VALUE!</v>
      </c>
      <c r="Y2064" s="45">
        <f>IFERROR(VALUE(V2064),VLOOKUP(V2064,DayReplace[],2,0))</f>
        <v>0</v>
      </c>
      <c r="Z2064" s="45">
        <f>IF(V2064=0,1,
IF(OR(AND(COUNTIF(Table12[Normal and Leap Years],X2064),AA2064=3,Y2064=30),
AND(COUNTIF(Table9[MM Year],X2064),COUNTIF(Table13[Always 29-Day Months],AA2064),Y2064=30)),Y2064
-1,Y2064))</f>
        <v>1</v>
      </c>
      <c r="AA2064" s="45">
        <f>IFERROR(VALUE(W2064),VLOOKUP(W2064,MonthReplace[],2,0))</f>
        <v>0</v>
      </c>
      <c r="AB2064" s="45" t="e">
        <f>IF(COUNTIF(Table9[MM Year],X2064),VLOOKUP(AA2064,MonthSerial[],VLOOKUP(X2064,Table9[],3,0)+2,0),DATE(X2064,AA2064,0)-AC2064)</f>
        <v>#VALUE!</v>
      </c>
      <c r="AC2064" s="45" t="e">
        <f>IF(COUNTIF(Table9[MM Year],X2064),
VLOOKUP(X2064,Table9[],5,0),
DATE(X2064,1,0))</f>
        <v>#VALUE!</v>
      </c>
      <c r="AD2064" s="46" t="e">
        <f>IF(AA2064=0,DATE(YEAR(AC2064+1),7,16),
IF(V2064=0,IF(COUNTIF(Table9[MM Year],X2064),AC2064+AB2064+Z2064+15-DAY(AC2064+AB2064+Z2064+15)+16,AC2064+AB2064+Z2064-DAY(AC2064+AB2064+Z2064)+16),
IF(COUNTIF(Table9[MM Year],X2064),
IF(AC2064+AB2064+Z2064&lt;VLOOKUP(X2064,Table9[],7,0),AC2064
+AB2064+Z2064+VLOOKUP(X2064,Table9[],4,0),AC2064+AB2064+Z2064),AC2064
+AB2064+Z2064)))</f>
        <v>#VALUE!</v>
      </c>
      <c r="AE2064" s="42"/>
      <c r="AF2064" s="15" t="str">
        <f>IFERROR(IF(COUNTIF(Table9[MM Year],X2064),
IF(AD2064&lt;VLOOKUP(X2064,Table9[],7,0),AD2064
+VLOOKUP(X2064,Table9[],4,0),AD2064),AD2064
),"")</f>
        <v/>
      </c>
      <c r="AG2064" s="5"/>
      <c r="AH2064" s="5"/>
      <c r="AI2064" s="5"/>
      <c r="AJ2064" s="6"/>
      <c r="AK2064" s="6"/>
      <c r="AL2064" s="12" t="str">
        <f t="shared" si="327"/>
        <v/>
      </c>
      <c r="AM2064" s="5"/>
      <c r="AN2064" s="27" t="str">
        <f t="shared" si="328"/>
        <v/>
      </c>
      <c r="AO2064" s="5"/>
      <c r="AP2064" s="5"/>
      <c r="AQ2064" s="6"/>
      <c r="AR2064" s="12" t="str">
        <f t="shared" si="329"/>
        <v/>
      </c>
      <c r="AS2064" s="6"/>
      <c r="AT2064" s="5"/>
      <c r="AU2064" s="53"/>
      <c r="AV2064" s="53"/>
      <c r="AW2064" s="54"/>
      <c r="AX2064" s="15" t="str">
        <f t="shared" si="330"/>
        <v/>
      </c>
      <c r="AY2064" s="5"/>
      <c r="AZ2064" s="27" t="str">
        <f>IFERROR(VLOOKUP(AY2064,vlookup!A$2:I$331,2,FALSE),"")</f>
        <v/>
      </c>
      <c r="BA2064" s="27" t="str">
        <f>IFERROR(VLOOKUP(AY2064,vlookup!A$2:I$331,3,FALSE),"")</f>
        <v/>
      </c>
      <c r="BB2064" s="5"/>
      <c r="BC2064" s="27" t="str">
        <f>IFERROR(VLOOKUP(BB2064,vlookup!D$2:E$331,2,FALSE),"")</f>
        <v/>
      </c>
      <c r="BD2064" s="5"/>
      <c r="BE2064" s="27" t="str">
        <f t="shared" si="331"/>
        <v/>
      </c>
      <c r="BF2064" s="27" t="str">
        <f>IFERROR(VLOOKUP(BE2064,vlookup!G$2:I$331,2,FALSE),"")</f>
        <v/>
      </c>
      <c r="BG2064" s="27" t="str">
        <f>IFERROR(VLOOKUP(BE2064,vlookup!G$2:I$331,3,FALSE),"")</f>
        <v/>
      </c>
      <c r="BH2064" s="5"/>
      <c r="BI2064" s="6"/>
      <c r="BJ2064" s="6"/>
      <c r="BK2064" s="6"/>
      <c r="BL2064" s="6"/>
    </row>
    <row r="2065" spans="1:64">
      <c r="A2065" s="4"/>
      <c r="B2065" s="5"/>
      <c r="C2065" s="27" t="str">
        <f>IFERROR(VLOOKUP(B2065,vlookup!A$2:I$331,2,FALSE),"")</f>
        <v/>
      </c>
      <c r="D2065" s="27" t="str">
        <f>IFERROR(VLOOKUP(B2065,vlookup!A$2:I$331,3,FALSE),"")</f>
        <v/>
      </c>
      <c r="E2065" s="5"/>
      <c r="F2065" s="27" t="str">
        <f>IFERROR(VLOOKUP(E2065,vlookup!D$2:E$331,2,FALSE),"")</f>
        <v/>
      </c>
      <c r="G2065" s="5"/>
      <c r="H2065" s="27" t="str">
        <f t="shared" si="322"/>
        <v/>
      </c>
      <c r="I2065" s="27" t="str">
        <f>IFERROR(VLOOKUP(H2065,vlookup!G$2:I$331,2,FALSE),"")</f>
        <v/>
      </c>
      <c r="J2065" s="27" t="str">
        <f>IFERROR(VLOOKUP(H2065,vlookup!G$2:I$331,3,FALSE),"")</f>
        <v/>
      </c>
      <c r="K2065" s="5"/>
      <c r="L2065" s="6"/>
      <c r="M2065" s="6"/>
      <c r="N2065" s="6"/>
      <c r="O2065" s="6"/>
      <c r="P2065" s="6"/>
      <c r="Q2065" s="14" t="str">
        <f t="shared" si="323"/>
        <v/>
      </c>
      <c r="R2065" s="5"/>
      <c r="S2065" s="6"/>
      <c r="T2065" s="6"/>
      <c r="U2065" s="5"/>
      <c r="V2065" s="45">
        <f t="shared" si="324"/>
        <v>0</v>
      </c>
      <c r="W2065" s="45">
        <f t="shared" si="325"/>
        <v>0</v>
      </c>
      <c r="X2065" s="45" t="e">
        <f t="shared" si="326"/>
        <v>#VALUE!</v>
      </c>
      <c r="Y2065" s="45">
        <f>IFERROR(VALUE(V2065),VLOOKUP(V2065,DayReplace[],2,0))</f>
        <v>0</v>
      </c>
      <c r="Z2065" s="45">
        <f>IF(V2065=0,1,
IF(OR(AND(COUNTIF(Table12[Normal and Leap Years],X2065),AA2065=3,Y2065=30),
AND(COUNTIF(Table9[MM Year],X2065),COUNTIF(Table13[Always 29-Day Months],AA2065),Y2065=30)),Y2065
-1,Y2065))</f>
        <v>1</v>
      </c>
      <c r="AA2065" s="45">
        <f>IFERROR(VALUE(W2065),VLOOKUP(W2065,MonthReplace[],2,0))</f>
        <v>0</v>
      </c>
      <c r="AB2065" s="45" t="e">
        <f>IF(COUNTIF(Table9[MM Year],X2065),VLOOKUP(AA2065,MonthSerial[],VLOOKUP(X2065,Table9[],3,0)+2,0),DATE(X2065,AA2065,0)-AC2065)</f>
        <v>#VALUE!</v>
      </c>
      <c r="AC2065" s="45" t="e">
        <f>IF(COUNTIF(Table9[MM Year],X2065),
VLOOKUP(X2065,Table9[],5,0),
DATE(X2065,1,0))</f>
        <v>#VALUE!</v>
      </c>
      <c r="AD2065" s="46" t="e">
        <f>IF(AA2065=0,DATE(YEAR(AC2065+1),7,16),
IF(V2065=0,IF(COUNTIF(Table9[MM Year],X2065),AC2065+AB2065+Z2065+15-DAY(AC2065+AB2065+Z2065+15)+16,AC2065+AB2065+Z2065-DAY(AC2065+AB2065+Z2065)+16),
IF(COUNTIF(Table9[MM Year],X2065),
IF(AC2065+AB2065+Z2065&lt;VLOOKUP(X2065,Table9[],7,0),AC2065
+AB2065+Z2065+VLOOKUP(X2065,Table9[],4,0),AC2065+AB2065+Z2065),AC2065
+AB2065+Z2065)))</f>
        <v>#VALUE!</v>
      </c>
      <c r="AE2065" s="42"/>
      <c r="AF2065" s="15" t="str">
        <f>IFERROR(IF(COUNTIF(Table9[MM Year],X2065),
IF(AD2065&lt;VLOOKUP(X2065,Table9[],7,0),AD2065
+VLOOKUP(X2065,Table9[],4,0),AD2065),AD2065
),"")</f>
        <v/>
      </c>
      <c r="AG2065" s="5"/>
      <c r="AH2065" s="5"/>
      <c r="AI2065" s="5"/>
      <c r="AJ2065" s="6"/>
      <c r="AK2065" s="6"/>
      <c r="AL2065" s="12" t="str">
        <f t="shared" si="327"/>
        <v/>
      </c>
      <c r="AM2065" s="5"/>
      <c r="AN2065" s="27" t="str">
        <f t="shared" si="328"/>
        <v/>
      </c>
      <c r="AO2065" s="5"/>
      <c r="AP2065" s="5"/>
      <c r="AQ2065" s="6"/>
      <c r="AR2065" s="12" t="str">
        <f t="shared" si="329"/>
        <v/>
      </c>
      <c r="AS2065" s="6"/>
      <c r="AT2065" s="5"/>
      <c r="AU2065" s="53"/>
      <c r="AV2065" s="53"/>
      <c r="AW2065" s="54"/>
      <c r="AX2065" s="15" t="str">
        <f t="shared" si="330"/>
        <v/>
      </c>
      <c r="AY2065" s="5"/>
      <c r="AZ2065" s="27" t="str">
        <f>IFERROR(VLOOKUP(AY2065,vlookup!A$2:I$331,2,FALSE),"")</f>
        <v/>
      </c>
      <c r="BA2065" s="27" t="str">
        <f>IFERROR(VLOOKUP(AY2065,vlookup!A$2:I$331,3,FALSE),"")</f>
        <v/>
      </c>
      <c r="BB2065" s="5"/>
      <c r="BC2065" s="27" t="str">
        <f>IFERROR(VLOOKUP(BB2065,vlookup!D$2:E$331,2,FALSE),"")</f>
        <v/>
      </c>
      <c r="BD2065" s="5"/>
      <c r="BE2065" s="27" t="str">
        <f t="shared" si="331"/>
        <v/>
      </c>
      <c r="BF2065" s="27" t="str">
        <f>IFERROR(VLOOKUP(BE2065,vlookup!G$2:I$331,2,FALSE),"")</f>
        <v/>
      </c>
      <c r="BG2065" s="27" t="str">
        <f>IFERROR(VLOOKUP(BE2065,vlookup!G$2:I$331,3,FALSE),"")</f>
        <v/>
      </c>
      <c r="BH2065" s="5"/>
      <c r="BI2065" s="6"/>
      <c r="BJ2065" s="6"/>
      <c r="BK2065" s="6"/>
      <c r="BL2065" s="6"/>
    </row>
    <row r="2066" spans="1:64">
      <c r="A2066" s="4"/>
      <c r="B2066" s="5"/>
      <c r="C2066" s="27" t="str">
        <f>IFERROR(VLOOKUP(B2066,vlookup!A$2:I$331,2,FALSE),"")</f>
        <v/>
      </c>
      <c r="D2066" s="27" t="str">
        <f>IFERROR(VLOOKUP(B2066,vlookup!A$2:I$331,3,FALSE),"")</f>
        <v/>
      </c>
      <c r="E2066" s="5"/>
      <c r="F2066" s="27" t="str">
        <f>IFERROR(VLOOKUP(E2066,vlookup!D$2:E$331,2,FALSE),"")</f>
        <v/>
      </c>
      <c r="G2066" s="5"/>
      <c r="H2066" s="27" t="str">
        <f t="shared" si="322"/>
        <v/>
      </c>
      <c r="I2066" s="27" t="str">
        <f>IFERROR(VLOOKUP(H2066,vlookup!G$2:I$331,2,FALSE),"")</f>
        <v/>
      </c>
      <c r="J2066" s="27" t="str">
        <f>IFERROR(VLOOKUP(H2066,vlookup!G$2:I$331,3,FALSE),"")</f>
        <v/>
      </c>
      <c r="K2066" s="5"/>
      <c r="L2066" s="6"/>
      <c r="M2066" s="6"/>
      <c r="N2066" s="6"/>
      <c r="O2066" s="6"/>
      <c r="P2066" s="6"/>
      <c r="Q2066" s="14" t="str">
        <f t="shared" si="323"/>
        <v/>
      </c>
      <c r="R2066" s="5"/>
      <c r="S2066" s="6"/>
      <c r="T2066" s="6"/>
      <c r="U2066" s="5"/>
      <c r="V2066" s="45">
        <f t="shared" si="324"/>
        <v>0</v>
      </c>
      <c r="W2066" s="45">
        <f t="shared" si="325"/>
        <v>0</v>
      </c>
      <c r="X2066" s="45" t="e">
        <f t="shared" si="326"/>
        <v>#VALUE!</v>
      </c>
      <c r="Y2066" s="45">
        <f>IFERROR(VALUE(V2066),VLOOKUP(V2066,DayReplace[],2,0))</f>
        <v>0</v>
      </c>
      <c r="Z2066" s="45">
        <f>IF(V2066=0,1,
IF(OR(AND(COUNTIF(Table12[Normal and Leap Years],X2066),AA2066=3,Y2066=30),
AND(COUNTIF(Table9[MM Year],X2066),COUNTIF(Table13[Always 29-Day Months],AA2066),Y2066=30)),Y2066
-1,Y2066))</f>
        <v>1</v>
      </c>
      <c r="AA2066" s="45">
        <f>IFERROR(VALUE(W2066),VLOOKUP(W2066,MonthReplace[],2,0))</f>
        <v>0</v>
      </c>
      <c r="AB2066" s="45" t="e">
        <f>IF(COUNTIF(Table9[MM Year],X2066),VLOOKUP(AA2066,MonthSerial[],VLOOKUP(X2066,Table9[],3,0)+2,0),DATE(X2066,AA2066,0)-AC2066)</f>
        <v>#VALUE!</v>
      </c>
      <c r="AC2066" s="45" t="e">
        <f>IF(COUNTIF(Table9[MM Year],X2066),
VLOOKUP(X2066,Table9[],5,0),
DATE(X2066,1,0))</f>
        <v>#VALUE!</v>
      </c>
      <c r="AD2066" s="46" t="e">
        <f>IF(AA2066=0,DATE(YEAR(AC2066+1),7,16),
IF(V2066=0,IF(COUNTIF(Table9[MM Year],X2066),AC2066+AB2066+Z2066+15-DAY(AC2066+AB2066+Z2066+15)+16,AC2066+AB2066+Z2066-DAY(AC2066+AB2066+Z2066)+16),
IF(COUNTIF(Table9[MM Year],X2066),
IF(AC2066+AB2066+Z2066&lt;VLOOKUP(X2066,Table9[],7,0),AC2066
+AB2066+Z2066+VLOOKUP(X2066,Table9[],4,0),AC2066+AB2066+Z2066),AC2066
+AB2066+Z2066)))</f>
        <v>#VALUE!</v>
      </c>
      <c r="AE2066" s="42"/>
      <c r="AF2066" s="15" t="str">
        <f>IFERROR(IF(COUNTIF(Table9[MM Year],X2066),
IF(AD2066&lt;VLOOKUP(X2066,Table9[],7,0),AD2066
+VLOOKUP(X2066,Table9[],4,0),AD2066),AD2066
),"")</f>
        <v/>
      </c>
      <c r="AG2066" s="5"/>
      <c r="AH2066" s="5"/>
      <c r="AI2066" s="5"/>
      <c r="AJ2066" s="6"/>
      <c r="AK2066" s="6"/>
      <c r="AL2066" s="12" t="str">
        <f t="shared" si="327"/>
        <v/>
      </c>
      <c r="AM2066" s="5"/>
      <c r="AN2066" s="27" t="str">
        <f t="shared" si="328"/>
        <v/>
      </c>
      <c r="AO2066" s="5"/>
      <c r="AP2066" s="5"/>
      <c r="AQ2066" s="6"/>
      <c r="AR2066" s="12" t="str">
        <f t="shared" si="329"/>
        <v/>
      </c>
      <c r="AS2066" s="6"/>
      <c r="AT2066" s="5"/>
      <c r="AU2066" s="53"/>
      <c r="AV2066" s="53"/>
      <c r="AW2066" s="54"/>
      <c r="AX2066" s="15" t="str">
        <f t="shared" si="330"/>
        <v/>
      </c>
      <c r="AY2066" s="5"/>
      <c r="AZ2066" s="27" t="str">
        <f>IFERROR(VLOOKUP(AY2066,vlookup!A$2:I$331,2,FALSE),"")</f>
        <v/>
      </c>
      <c r="BA2066" s="27" t="str">
        <f>IFERROR(VLOOKUP(AY2066,vlookup!A$2:I$331,3,FALSE),"")</f>
        <v/>
      </c>
      <c r="BB2066" s="5"/>
      <c r="BC2066" s="27" t="str">
        <f>IFERROR(VLOOKUP(BB2066,vlookup!D$2:E$331,2,FALSE),"")</f>
        <v/>
      </c>
      <c r="BD2066" s="5"/>
      <c r="BE2066" s="27" t="str">
        <f t="shared" si="331"/>
        <v/>
      </c>
      <c r="BF2066" s="27" t="str">
        <f>IFERROR(VLOOKUP(BE2066,vlookup!G$2:I$331,2,FALSE),"")</f>
        <v/>
      </c>
      <c r="BG2066" s="27" t="str">
        <f>IFERROR(VLOOKUP(BE2066,vlookup!G$2:I$331,3,FALSE),"")</f>
        <v/>
      </c>
      <c r="BH2066" s="5"/>
      <c r="BI2066" s="6"/>
      <c r="BJ2066" s="6"/>
      <c r="BK2066" s="6"/>
      <c r="BL2066" s="6"/>
    </row>
    <row r="2067" spans="1:64">
      <c r="A2067" s="4"/>
      <c r="B2067" s="5"/>
      <c r="C2067" s="27" t="str">
        <f>IFERROR(VLOOKUP(B2067,vlookup!A$2:I$331,2,FALSE),"")</f>
        <v/>
      </c>
      <c r="D2067" s="27" t="str">
        <f>IFERROR(VLOOKUP(B2067,vlookup!A$2:I$331,3,FALSE),"")</f>
        <v/>
      </c>
      <c r="E2067" s="5"/>
      <c r="F2067" s="27" t="str">
        <f>IFERROR(VLOOKUP(E2067,vlookup!D$2:E$331,2,FALSE),"")</f>
        <v/>
      </c>
      <c r="G2067" s="5"/>
      <c r="H2067" s="27" t="str">
        <f t="shared" si="322"/>
        <v/>
      </c>
      <c r="I2067" s="27" t="str">
        <f>IFERROR(VLOOKUP(H2067,vlookup!G$2:I$331,2,FALSE),"")</f>
        <v/>
      </c>
      <c r="J2067" s="27" t="str">
        <f>IFERROR(VLOOKUP(H2067,vlookup!G$2:I$331,3,FALSE),"")</f>
        <v/>
      </c>
      <c r="K2067" s="5"/>
      <c r="L2067" s="6"/>
      <c r="M2067" s="6"/>
      <c r="N2067" s="6"/>
      <c r="O2067" s="6"/>
      <c r="P2067" s="6"/>
      <c r="Q2067" s="14" t="str">
        <f t="shared" si="323"/>
        <v/>
      </c>
      <c r="R2067" s="5"/>
      <c r="S2067" s="6"/>
      <c r="T2067" s="6"/>
      <c r="U2067" s="5"/>
      <c r="V2067" s="45">
        <f t="shared" si="324"/>
        <v>0</v>
      </c>
      <c r="W2067" s="45">
        <f t="shared" si="325"/>
        <v>0</v>
      </c>
      <c r="X2067" s="45" t="e">
        <f t="shared" si="326"/>
        <v>#VALUE!</v>
      </c>
      <c r="Y2067" s="45">
        <f>IFERROR(VALUE(V2067),VLOOKUP(V2067,DayReplace[],2,0))</f>
        <v>0</v>
      </c>
      <c r="Z2067" s="45">
        <f>IF(V2067=0,1,
IF(OR(AND(COUNTIF(Table12[Normal and Leap Years],X2067),AA2067=3,Y2067=30),
AND(COUNTIF(Table9[MM Year],X2067),COUNTIF(Table13[Always 29-Day Months],AA2067),Y2067=30)),Y2067
-1,Y2067))</f>
        <v>1</v>
      </c>
      <c r="AA2067" s="45">
        <f>IFERROR(VALUE(W2067),VLOOKUP(W2067,MonthReplace[],2,0))</f>
        <v>0</v>
      </c>
      <c r="AB2067" s="45" t="e">
        <f>IF(COUNTIF(Table9[MM Year],X2067),VLOOKUP(AA2067,MonthSerial[],VLOOKUP(X2067,Table9[],3,0)+2,0),DATE(X2067,AA2067,0)-AC2067)</f>
        <v>#VALUE!</v>
      </c>
      <c r="AC2067" s="45" t="e">
        <f>IF(COUNTIF(Table9[MM Year],X2067),
VLOOKUP(X2067,Table9[],5,0),
DATE(X2067,1,0))</f>
        <v>#VALUE!</v>
      </c>
      <c r="AD2067" s="46" t="e">
        <f>IF(AA2067=0,DATE(YEAR(AC2067+1),7,16),
IF(V2067=0,IF(COUNTIF(Table9[MM Year],X2067),AC2067+AB2067+Z2067+15-DAY(AC2067+AB2067+Z2067+15)+16,AC2067+AB2067+Z2067-DAY(AC2067+AB2067+Z2067)+16),
IF(COUNTIF(Table9[MM Year],X2067),
IF(AC2067+AB2067+Z2067&lt;VLOOKUP(X2067,Table9[],7,0),AC2067
+AB2067+Z2067+VLOOKUP(X2067,Table9[],4,0),AC2067+AB2067+Z2067),AC2067
+AB2067+Z2067)))</f>
        <v>#VALUE!</v>
      </c>
      <c r="AE2067" s="42"/>
      <c r="AF2067" s="15" t="str">
        <f>IFERROR(IF(COUNTIF(Table9[MM Year],X2067),
IF(AD2067&lt;VLOOKUP(X2067,Table9[],7,0),AD2067
+VLOOKUP(X2067,Table9[],4,0),AD2067),AD2067
),"")</f>
        <v/>
      </c>
      <c r="AG2067" s="5"/>
      <c r="AH2067" s="5"/>
      <c r="AI2067" s="5"/>
      <c r="AJ2067" s="6"/>
      <c r="AK2067" s="6"/>
      <c r="AL2067" s="12" t="str">
        <f t="shared" si="327"/>
        <v/>
      </c>
      <c r="AM2067" s="5"/>
      <c r="AN2067" s="27" t="str">
        <f t="shared" si="328"/>
        <v/>
      </c>
      <c r="AO2067" s="5"/>
      <c r="AP2067" s="5"/>
      <c r="AQ2067" s="6"/>
      <c r="AR2067" s="12" t="str">
        <f t="shared" si="329"/>
        <v/>
      </c>
      <c r="AS2067" s="6"/>
      <c r="AT2067" s="5"/>
      <c r="AU2067" s="53"/>
      <c r="AV2067" s="53"/>
      <c r="AW2067" s="54"/>
      <c r="AX2067" s="15" t="str">
        <f t="shared" si="330"/>
        <v/>
      </c>
      <c r="AY2067" s="5"/>
      <c r="AZ2067" s="27" t="str">
        <f>IFERROR(VLOOKUP(AY2067,vlookup!A$2:I$331,2,FALSE),"")</f>
        <v/>
      </c>
      <c r="BA2067" s="27" t="str">
        <f>IFERROR(VLOOKUP(AY2067,vlookup!A$2:I$331,3,FALSE),"")</f>
        <v/>
      </c>
      <c r="BB2067" s="5"/>
      <c r="BC2067" s="27" t="str">
        <f>IFERROR(VLOOKUP(BB2067,vlookup!D$2:E$331,2,FALSE),"")</f>
        <v/>
      </c>
      <c r="BD2067" s="5"/>
      <c r="BE2067" s="27" t="str">
        <f t="shared" si="331"/>
        <v/>
      </c>
      <c r="BF2067" s="27" t="str">
        <f>IFERROR(VLOOKUP(BE2067,vlookup!G$2:I$331,2,FALSE),"")</f>
        <v/>
      </c>
      <c r="BG2067" s="27" t="str">
        <f>IFERROR(VLOOKUP(BE2067,vlookup!G$2:I$331,3,FALSE),"")</f>
        <v/>
      </c>
      <c r="BH2067" s="5"/>
      <c r="BI2067" s="6"/>
      <c r="BJ2067" s="6"/>
      <c r="BK2067" s="6"/>
      <c r="BL2067" s="6"/>
    </row>
    <row r="2068" spans="1:64">
      <c r="A2068" s="4"/>
      <c r="B2068" s="5"/>
      <c r="C2068" s="27" t="str">
        <f>IFERROR(VLOOKUP(B2068,vlookup!A$2:I$331,2,FALSE),"")</f>
        <v/>
      </c>
      <c r="D2068" s="27" t="str">
        <f>IFERROR(VLOOKUP(B2068,vlookup!A$2:I$331,3,FALSE),"")</f>
        <v/>
      </c>
      <c r="E2068" s="5"/>
      <c r="F2068" s="27" t="str">
        <f>IFERROR(VLOOKUP(E2068,vlookup!D$2:E$331,2,FALSE),"")</f>
        <v/>
      </c>
      <c r="G2068" s="5"/>
      <c r="H2068" s="27" t="str">
        <f t="shared" si="322"/>
        <v/>
      </c>
      <c r="I2068" s="27" t="str">
        <f>IFERROR(VLOOKUP(H2068,vlookup!G$2:I$331,2,FALSE),"")</f>
        <v/>
      </c>
      <c r="J2068" s="27" t="str">
        <f>IFERROR(VLOOKUP(H2068,vlookup!G$2:I$331,3,FALSE),"")</f>
        <v/>
      </c>
      <c r="K2068" s="5"/>
      <c r="L2068" s="6"/>
      <c r="M2068" s="6"/>
      <c r="N2068" s="6"/>
      <c r="O2068" s="6"/>
      <c r="P2068" s="6"/>
      <c r="Q2068" s="14" t="str">
        <f t="shared" si="323"/>
        <v/>
      </c>
      <c r="R2068" s="5"/>
      <c r="S2068" s="6"/>
      <c r="T2068" s="6"/>
      <c r="U2068" s="5"/>
      <c r="V2068" s="45">
        <f t="shared" si="324"/>
        <v>0</v>
      </c>
      <c r="W2068" s="45">
        <f t="shared" si="325"/>
        <v>0</v>
      </c>
      <c r="X2068" s="45" t="e">
        <f t="shared" si="326"/>
        <v>#VALUE!</v>
      </c>
      <c r="Y2068" s="45">
        <f>IFERROR(VALUE(V2068),VLOOKUP(V2068,DayReplace[],2,0))</f>
        <v>0</v>
      </c>
      <c r="Z2068" s="45">
        <f>IF(V2068=0,1,
IF(OR(AND(COUNTIF(Table12[Normal and Leap Years],X2068),AA2068=3,Y2068=30),
AND(COUNTIF(Table9[MM Year],X2068),COUNTIF(Table13[Always 29-Day Months],AA2068),Y2068=30)),Y2068
-1,Y2068))</f>
        <v>1</v>
      </c>
      <c r="AA2068" s="45">
        <f>IFERROR(VALUE(W2068),VLOOKUP(W2068,MonthReplace[],2,0))</f>
        <v>0</v>
      </c>
      <c r="AB2068" s="45" t="e">
        <f>IF(COUNTIF(Table9[MM Year],X2068),VLOOKUP(AA2068,MonthSerial[],VLOOKUP(X2068,Table9[],3,0)+2,0),DATE(X2068,AA2068,0)-AC2068)</f>
        <v>#VALUE!</v>
      </c>
      <c r="AC2068" s="45" t="e">
        <f>IF(COUNTIF(Table9[MM Year],X2068),
VLOOKUP(X2068,Table9[],5,0),
DATE(X2068,1,0))</f>
        <v>#VALUE!</v>
      </c>
      <c r="AD2068" s="46" t="e">
        <f>IF(AA2068=0,DATE(YEAR(AC2068+1),7,16),
IF(V2068=0,IF(COUNTIF(Table9[MM Year],X2068),AC2068+AB2068+Z2068+15-DAY(AC2068+AB2068+Z2068+15)+16,AC2068+AB2068+Z2068-DAY(AC2068+AB2068+Z2068)+16),
IF(COUNTIF(Table9[MM Year],X2068),
IF(AC2068+AB2068+Z2068&lt;VLOOKUP(X2068,Table9[],7,0),AC2068
+AB2068+Z2068+VLOOKUP(X2068,Table9[],4,0),AC2068+AB2068+Z2068),AC2068
+AB2068+Z2068)))</f>
        <v>#VALUE!</v>
      </c>
      <c r="AE2068" s="42"/>
      <c r="AF2068" s="15" t="str">
        <f>IFERROR(IF(COUNTIF(Table9[MM Year],X2068),
IF(AD2068&lt;VLOOKUP(X2068,Table9[],7,0),AD2068
+VLOOKUP(X2068,Table9[],4,0),AD2068),AD2068
),"")</f>
        <v/>
      </c>
      <c r="AG2068" s="5"/>
      <c r="AH2068" s="5"/>
      <c r="AI2068" s="5"/>
      <c r="AJ2068" s="6"/>
      <c r="AK2068" s="6"/>
      <c r="AL2068" s="12" t="str">
        <f t="shared" si="327"/>
        <v/>
      </c>
      <c r="AM2068" s="5"/>
      <c r="AN2068" s="27" t="str">
        <f t="shared" si="328"/>
        <v/>
      </c>
      <c r="AO2068" s="5"/>
      <c r="AP2068" s="5"/>
      <c r="AQ2068" s="6"/>
      <c r="AR2068" s="12" t="str">
        <f t="shared" si="329"/>
        <v/>
      </c>
      <c r="AS2068" s="6"/>
      <c r="AT2068" s="5"/>
      <c r="AU2068" s="53"/>
      <c r="AV2068" s="53"/>
      <c r="AW2068" s="54"/>
      <c r="AX2068" s="15" t="str">
        <f t="shared" si="330"/>
        <v/>
      </c>
      <c r="AY2068" s="5"/>
      <c r="AZ2068" s="27" t="str">
        <f>IFERROR(VLOOKUP(AY2068,vlookup!A$2:I$331,2,FALSE),"")</f>
        <v/>
      </c>
      <c r="BA2068" s="27" t="str">
        <f>IFERROR(VLOOKUP(AY2068,vlookup!A$2:I$331,3,FALSE),"")</f>
        <v/>
      </c>
      <c r="BB2068" s="5"/>
      <c r="BC2068" s="27" t="str">
        <f>IFERROR(VLOOKUP(BB2068,vlookup!D$2:E$331,2,FALSE),"")</f>
        <v/>
      </c>
      <c r="BD2068" s="5"/>
      <c r="BE2068" s="27" t="str">
        <f t="shared" si="331"/>
        <v/>
      </c>
      <c r="BF2068" s="27" t="str">
        <f>IFERROR(VLOOKUP(BE2068,vlookup!G$2:I$331,2,FALSE),"")</f>
        <v/>
      </c>
      <c r="BG2068" s="27" t="str">
        <f>IFERROR(VLOOKUP(BE2068,vlookup!G$2:I$331,3,FALSE),"")</f>
        <v/>
      </c>
      <c r="BH2068" s="5"/>
      <c r="BI2068" s="6"/>
      <c r="BJ2068" s="6"/>
      <c r="BK2068" s="6"/>
      <c r="BL2068" s="6"/>
    </row>
    <row r="2069" spans="1:64">
      <c r="A2069" s="4"/>
      <c r="B2069" s="5"/>
      <c r="C2069" s="27" t="str">
        <f>IFERROR(VLOOKUP(B2069,vlookup!A$2:I$331,2,FALSE),"")</f>
        <v/>
      </c>
      <c r="D2069" s="27" t="str">
        <f>IFERROR(VLOOKUP(B2069,vlookup!A$2:I$331,3,FALSE),"")</f>
        <v/>
      </c>
      <c r="E2069" s="5"/>
      <c r="F2069" s="27" t="str">
        <f>IFERROR(VLOOKUP(E2069,vlookup!D$2:E$331,2,FALSE),"")</f>
        <v/>
      </c>
      <c r="G2069" s="5"/>
      <c r="H2069" s="27" t="str">
        <f t="shared" si="322"/>
        <v/>
      </c>
      <c r="I2069" s="27" t="str">
        <f>IFERROR(VLOOKUP(H2069,vlookup!G$2:I$331,2,FALSE),"")</f>
        <v/>
      </c>
      <c r="J2069" s="27" t="str">
        <f>IFERROR(VLOOKUP(H2069,vlookup!G$2:I$331,3,FALSE),"")</f>
        <v/>
      </c>
      <c r="K2069" s="5"/>
      <c r="L2069" s="6"/>
      <c r="M2069" s="6"/>
      <c r="N2069" s="6"/>
      <c r="O2069" s="6"/>
      <c r="P2069" s="6"/>
      <c r="Q2069" s="14" t="str">
        <f t="shared" si="323"/>
        <v/>
      </c>
      <c r="R2069" s="5"/>
      <c r="S2069" s="6"/>
      <c r="T2069" s="6"/>
      <c r="U2069" s="5"/>
      <c r="V2069" s="45">
        <f t="shared" si="324"/>
        <v>0</v>
      </c>
      <c r="W2069" s="45">
        <f t="shared" si="325"/>
        <v>0</v>
      </c>
      <c r="X2069" s="45" t="e">
        <f t="shared" si="326"/>
        <v>#VALUE!</v>
      </c>
      <c r="Y2069" s="45">
        <f>IFERROR(VALUE(V2069),VLOOKUP(V2069,DayReplace[],2,0))</f>
        <v>0</v>
      </c>
      <c r="Z2069" s="45">
        <f>IF(V2069=0,1,
IF(OR(AND(COUNTIF(Table12[Normal and Leap Years],X2069),AA2069=3,Y2069=30),
AND(COUNTIF(Table9[MM Year],X2069),COUNTIF(Table13[Always 29-Day Months],AA2069),Y2069=30)),Y2069
-1,Y2069))</f>
        <v>1</v>
      </c>
      <c r="AA2069" s="45">
        <f>IFERROR(VALUE(W2069),VLOOKUP(W2069,MonthReplace[],2,0))</f>
        <v>0</v>
      </c>
      <c r="AB2069" s="45" t="e">
        <f>IF(COUNTIF(Table9[MM Year],X2069),VLOOKUP(AA2069,MonthSerial[],VLOOKUP(X2069,Table9[],3,0)+2,0),DATE(X2069,AA2069,0)-AC2069)</f>
        <v>#VALUE!</v>
      </c>
      <c r="AC2069" s="45" t="e">
        <f>IF(COUNTIF(Table9[MM Year],X2069),
VLOOKUP(X2069,Table9[],5,0),
DATE(X2069,1,0))</f>
        <v>#VALUE!</v>
      </c>
      <c r="AD2069" s="46" t="e">
        <f>IF(AA2069=0,DATE(YEAR(AC2069+1),7,16),
IF(V2069=0,IF(COUNTIF(Table9[MM Year],X2069),AC2069+AB2069+Z2069+15-DAY(AC2069+AB2069+Z2069+15)+16,AC2069+AB2069+Z2069-DAY(AC2069+AB2069+Z2069)+16),
IF(COUNTIF(Table9[MM Year],X2069),
IF(AC2069+AB2069+Z2069&lt;VLOOKUP(X2069,Table9[],7,0),AC2069
+AB2069+Z2069+VLOOKUP(X2069,Table9[],4,0),AC2069+AB2069+Z2069),AC2069
+AB2069+Z2069)))</f>
        <v>#VALUE!</v>
      </c>
      <c r="AE2069" s="42"/>
      <c r="AF2069" s="15" t="str">
        <f>IFERROR(IF(COUNTIF(Table9[MM Year],X2069),
IF(AD2069&lt;VLOOKUP(X2069,Table9[],7,0),AD2069
+VLOOKUP(X2069,Table9[],4,0),AD2069),AD2069
),"")</f>
        <v/>
      </c>
      <c r="AG2069" s="5"/>
      <c r="AH2069" s="5"/>
      <c r="AI2069" s="5"/>
      <c r="AJ2069" s="6"/>
      <c r="AK2069" s="6"/>
      <c r="AL2069" s="12" t="str">
        <f t="shared" si="327"/>
        <v/>
      </c>
      <c r="AM2069" s="5"/>
      <c r="AN2069" s="27" t="str">
        <f t="shared" si="328"/>
        <v/>
      </c>
      <c r="AO2069" s="5"/>
      <c r="AP2069" s="5"/>
      <c r="AQ2069" s="6"/>
      <c r="AR2069" s="12" t="str">
        <f t="shared" si="329"/>
        <v/>
      </c>
      <c r="AS2069" s="6"/>
      <c r="AT2069" s="5"/>
      <c r="AU2069" s="53"/>
      <c r="AV2069" s="53"/>
      <c r="AW2069" s="54"/>
      <c r="AX2069" s="15" t="str">
        <f t="shared" si="330"/>
        <v/>
      </c>
      <c r="AY2069" s="5"/>
      <c r="AZ2069" s="27" t="str">
        <f>IFERROR(VLOOKUP(AY2069,vlookup!A$2:I$331,2,FALSE),"")</f>
        <v/>
      </c>
      <c r="BA2069" s="27" t="str">
        <f>IFERROR(VLOOKUP(AY2069,vlookup!A$2:I$331,3,FALSE),"")</f>
        <v/>
      </c>
      <c r="BB2069" s="5"/>
      <c r="BC2069" s="27" t="str">
        <f>IFERROR(VLOOKUP(BB2069,vlookup!D$2:E$331,2,FALSE),"")</f>
        <v/>
      </c>
      <c r="BD2069" s="5"/>
      <c r="BE2069" s="27" t="str">
        <f t="shared" si="331"/>
        <v/>
      </c>
      <c r="BF2069" s="27" t="str">
        <f>IFERROR(VLOOKUP(BE2069,vlookup!G$2:I$331,2,FALSE),"")</f>
        <v/>
      </c>
      <c r="BG2069" s="27" t="str">
        <f>IFERROR(VLOOKUP(BE2069,vlookup!G$2:I$331,3,FALSE),"")</f>
        <v/>
      </c>
      <c r="BH2069" s="5"/>
      <c r="BI2069" s="6"/>
      <c r="BJ2069" s="6"/>
      <c r="BK2069" s="6"/>
      <c r="BL2069" s="6"/>
    </row>
    <row r="2070" spans="1:64">
      <c r="A2070" s="4"/>
      <c r="B2070" s="5"/>
      <c r="C2070" s="27" t="str">
        <f>IFERROR(VLOOKUP(B2070,vlookup!A$2:I$331,2,FALSE),"")</f>
        <v/>
      </c>
      <c r="D2070" s="27" t="str">
        <f>IFERROR(VLOOKUP(B2070,vlookup!A$2:I$331,3,FALSE),"")</f>
        <v/>
      </c>
      <c r="E2070" s="5"/>
      <c r="F2070" s="27" t="str">
        <f>IFERROR(VLOOKUP(E2070,vlookup!D$2:E$331,2,FALSE),"")</f>
        <v/>
      </c>
      <c r="G2070" s="5"/>
      <c r="H2070" s="27" t="str">
        <f t="shared" si="322"/>
        <v/>
      </c>
      <c r="I2070" s="27" t="str">
        <f>IFERROR(VLOOKUP(H2070,vlookup!G$2:I$331,2,FALSE),"")</f>
        <v/>
      </c>
      <c r="J2070" s="27" t="str">
        <f>IFERROR(VLOOKUP(H2070,vlookup!G$2:I$331,3,FALSE),"")</f>
        <v/>
      </c>
      <c r="K2070" s="5"/>
      <c r="L2070" s="6"/>
      <c r="M2070" s="6"/>
      <c r="N2070" s="6"/>
      <c r="O2070" s="6"/>
      <c r="P2070" s="6"/>
      <c r="Q2070" s="14" t="str">
        <f t="shared" si="323"/>
        <v/>
      </c>
      <c r="R2070" s="5"/>
      <c r="S2070" s="6"/>
      <c r="T2070" s="6"/>
      <c r="U2070" s="5"/>
      <c r="V2070" s="45">
        <f t="shared" si="324"/>
        <v>0</v>
      </c>
      <c r="W2070" s="45">
        <f t="shared" si="325"/>
        <v>0</v>
      </c>
      <c r="X2070" s="45" t="e">
        <f t="shared" si="326"/>
        <v>#VALUE!</v>
      </c>
      <c r="Y2070" s="45">
        <f>IFERROR(VALUE(V2070),VLOOKUP(V2070,DayReplace[],2,0))</f>
        <v>0</v>
      </c>
      <c r="Z2070" s="45">
        <f>IF(V2070=0,1,
IF(OR(AND(COUNTIF(Table12[Normal and Leap Years],X2070),AA2070=3,Y2070=30),
AND(COUNTIF(Table9[MM Year],X2070),COUNTIF(Table13[Always 29-Day Months],AA2070),Y2070=30)),Y2070
-1,Y2070))</f>
        <v>1</v>
      </c>
      <c r="AA2070" s="45">
        <f>IFERROR(VALUE(W2070),VLOOKUP(W2070,MonthReplace[],2,0))</f>
        <v>0</v>
      </c>
      <c r="AB2070" s="45" t="e">
        <f>IF(COUNTIF(Table9[MM Year],X2070),VLOOKUP(AA2070,MonthSerial[],VLOOKUP(X2070,Table9[],3,0)+2,0),DATE(X2070,AA2070,0)-AC2070)</f>
        <v>#VALUE!</v>
      </c>
      <c r="AC2070" s="45" t="e">
        <f>IF(COUNTIF(Table9[MM Year],X2070),
VLOOKUP(X2070,Table9[],5,0),
DATE(X2070,1,0))</f>
        <v>#VALUE!</v>
      </c>
      <c r="AD2070" s="46" t="e">
        <f>IF(AA2070=0,DATE(YEAR(AC2070+1),7,16),
IF(V2070=0,IF(COUNTIF(Table9[MM Year],X2070),AC2070+AB2070+Z2070+15-DAY(AC2070+AB2070+Z2070+15)+16,AC2070+AB2070+Z2070-DAY(AC2070+AB2070+Z2070)+16),
IF(COUNTIF(Table9[MM Year],X2070),
IF(AC2070+AB2070+Z2070&lt;VLOOKUP(X2070,Table9[],7,0),AC2070
+AB2070+Z2070+VLOOKUP(X2070,Table9[],4,0),AC2070+AB2070+Z2070),AC2070
+AB2070+Z2070)))</f>
        <v>#VALUE!</v>
      </c>
      <c r="AE2070" s="42"/>
      <c r="AF2070" s="15" t="str">
        <f>IFERROR(IF(COUNTIF(Table9[MM Year],X2070),
IF(AD2070&lt;VLOOKUP(X2070,Table9[],7,0),AD2070
+VLOOKUP(X2070,Table9[],4,0),AD2070),AD2070
),"")</f>
        <v/>
      </c>
      <c r="AG2070" s="5"/>
      <c r="AH2070" s="5"/>
      <c r="AI2070" s="5"/>
      <c r="AJ2070" s="6"/>
      <c r="AK2070" s="6"/>
      <c r="AL2070" s="12" t="str">
        <f t="shared" si="327"/>
        <v/>
      </c>
      <c r="AM2070" s="5"/>
      <c r="AN2070" s="27" t="str">
        <f t="shared" si="328"/>
        <v/>
      </c>
      <c r="AO2070" s="5"/>
      <c r="AP2070" s="5"/>
      <c r="AQ2070" s="6"/>
      <c r="AR2070" s="12" t="str">
        <f t="shared" si="329"/>
        <v/>
      </c>
      <c r="AS2070" s="6"/>
      <c r="AT2070" s="5"/>
      <c r="AU2070" s="53"/>
      <c r="AV2070" s="53"/>
      <c r="AW2070" s="54"/>
      <c r="AX2070" s="15" t="str">
        <f t="shared" si="330"/>
        <v/>
      </c>
      <c r="AY2070" s="5"/>
      <c r="AZ2070" s="27" t="str">
        <f>IFERROR(VLOOKUP(AY2070,vlookup!A$2:I$331,2,FALSE),"")</f>
        <v/>
      </c>
      <c r="BA2070" s="27" t="str">
        <f>IFERROR(VLOOKUP(AY2070,vlookup!A$2:I$331,3,FALSE),"")</f>
        <v/>
      </c>
      <c r="BB2070" s="5"/>
      <c r="BC2070" s="27" t="str">
        <f>IFERROR(VLOOKUP(BB2070,vlookup!D$2:E$331,2,FALSE),"")</f>
        <v/>
      </c>
      <c r="BD2070" s="5"/>
      <c r="BE2070" s="27" t="str">
        <f t="shared" si="331"/>
        <v/>
      </c>
      <c r="BF2070" s="27" t="str">
        <f>IFERROR(VLOOKUP(BE2070,vlookup!G$2:I$331,2,FALSE),"")</f>
        <v/>
      </c>
      <c r="BG2070" s="27" t="str">
        <f>IFERROR(VLOOKUP(BE2070,vlookup!G$2:I$331,3,FALSE),"")</f>
        <v/>
      </c>
      <c r="BH2070" s="5"/>
      <c r="BI2070" s="6"/>
      <c r="BJ2070" s="6"/>
      <c r="BK2070" s="6"/>
      <c r="BL2070" s="6"/>
    </row>
    <row r="2071" spans="1:64">
      <c r="A2071" s="4"/>
      <c r="B2071" s="5"/>
      <c r="C2071" s="27" t="str">
        <f>IFERROR(VLOOKUP(B2071,vlookup!A$2:I$331,2,FALSE),"")</f>
        <v/>
      </c>
      <c r="D2071" s="27" t="str">
        <f>IFERROR(VLOOKUP(B2071,vlookup!A$2:I$331,3,FALSE),"")</f>
        <v/>
      </c>
      <c r="E2071" s="5"/>
      <c r="F2071" s="27" t="str">
        <f>IFERROR(VLOOKUP(E2071,vlookup!D$2:E$331,2,FALSE),"")</f>
        <v/>
      </c>
      <c r="G2071" s="5"/>
      <c r="H2071" s="27" t="str">
        <f t="shared" si="322"/>
        <v/>
      </c>
      <c r="I2071" s="27" t="str">
        <f>IFERROR(VLOOKUP(H2071,vlookup!G$2:I$331,2,FALSE),"")</f>
        <v/>
      </c>
      <c r="J2071" s="27" t="str">
        <f>IFERROR(VLOOKUP(H2071,vlookup!G$2:I$331,3,FALSE),"")</f>
        <v/>
      </c>
      <c r="K2071" s="5"/>
      <c r="L2071" s="6"/>
      <c r="M2071" s="6"/>
      <c r="N2071" s="6"/>
      <c r="O2071" s="6"/>
      <c r="P2071" s="6"/>
      <c r="Q2071" s="14" t="str">
        <f t="shared" si="323"/>
        <v/>
      </c>
      <c r="R2071" s="5"/>
      <c r="S2071" s="6"/>
      <c r="T2071" s="6"/>
      <c r="U2071" s="5"/>
      <c r="V2071" s="45">
        <f t="shared" si="324"/>
        <v>0</v>
      </c>
      <c r="W2071" s="45">
        <f t="shared" si="325"/>
        <v>0</v>
      </c>
      <c r="X2071" s="45" t="e">
        <f t="shared" si="326"/>
        <v>#VALUE!</v>
      </c>
      <c r="Y2071" s="45">
        <f>IFERROR(VALUE(V2071),VLOOKUP(V2071,DayReplace[],2,0))</f>
        <v>0</v>
      </c>
      <c r="Z2071" s="45">
        <f>IF(V2071=0,1,
IF(OR(AND(COUNTIF(Table12[Normal and Leap Years],X2071),AA2071=3,Y2071=30),
AND(COUNTIF(Table9[MM Year],X2071),COUNTIF(Table13[Always 29-Day Months],AA2071),Y2071=30)),Y2071
-1,Y2071))</f>
        <v>1</v>
      </c>
      <c r="AA2071" s="45">
        <f>IFERROR(VALUE(W2071),VLOOKUP(W2071,MonthReplace[],2,0))</f>
        <v>0</v>
      </c>
      <c r="AB2071" s="45" t="e">
        <f>IF(COUNTIF(Table9[MM Year],X2071),VLOOKUP(AA2071,MonthSerial[],VLOOKUP(X2071,Table9[],3,0)+2,0),DATE(X2071,AA2071,0)-AC2071)</f>
        <v>#VALUE!</v>
      </c>
      <c r="AC2071" s="45" t="e">
        <f>IF(COUNTIF(Table9[MM Year],X2071),
VLOOKUP(X2071,Table9[],5,0),
DATE(X2071,1,0))</f>
        <v>#VALUE!</v>
      </c>
      <c r="AD2071" s="46" t="e">
        <f>IF(AA2071=0,DATE(YEAR(AC2071+1),7,16),
IF(V2071=0,IF(COUNTIF(Table9[MM Year],X2071),AC2071+AB2071+Z2071+15-DAY(AC2071+AB2071+Z2071+15)+16,AC2071+AB2071+Z2071-DAY(AC2071+AB2071+Z2071)+16),
IF(COUNTIF(Table9[MM Year],X2071),
IF(AC2071+AB2071+Z2071&lt;VLOOKUP(X2071,Table9[],7,0),AC2071
+AB2071+Z2071+VLOOKUP(X2071,Table9[],4,0),AC2071+AB2071+Z2071),AC2071
+AB2071+Z2071)))</f>
        <v>#VALUE!</v>
      </c>
      <c r="AE2071" s="42"/>
      <c r="AF2071" s="15" t="str">
        <f>IFERROR(IF(COUNTIF(Table9[MM Year],X2071),
IF(AD2071&lt;VLOOKUP(X2071,Table9[],7,0),AD2071
+VLOOKUP(X2071,Table9[],4,0),AD2071),AD2071
),"")</f>
        <v/>
      </c>
      <c r="AG2071" s="5"/>
      <c r="AH2071" s="5"/>
      <c r="AI2071" s="5"/>
      <c r="AJ2071" s="6"/>
      <c r="AK2071" s="6"/>
      <c r="AL2071" s="12" t="str">
        <f t="shared" si="327"/>
        <v/>
      </c>
      <c r="AM2071" s="5"/>
      <c r="AN2071" s="27" t="str">
        <f t="shared" si="328"/>
        <v/>
      </c>
      <c r="AO2071" s="5"/>
      <c r="AP2071" s="5"/>
      <c r="AQ2071" s="6"/>
      <c r="AR2071" s="12" t="str">
        <f t="shared" si="329"/>
        <v/>
      </c>
      <c r="AS2071" s="6"/>
      <c r="AT2071" s="5"/>
      <c r="AU2071" s="53"/>
      <c r="AV2071" s="53"/>
      <c r="AW2071" s="54"/>
      <c r="AX2071" s="15" t="str">
        <f t="shared" si="330"/>
        <v/>
      </c>
      <c r="AY2071" s="5"/>
      <c r="AZ2071" s="27" t="str">
        <f>IFERROR(VLOOKUP(AY2071,vlookup!A$2:I$331,2,FALSE),"")</f>
        <v/>
      </c>
      <c r="BA2071" s="27" t="str">
        <f>IFERROR(VLOOKUP(AY2071,vlookup!A$2:I$331,3,FALSE),"")</f>
        <v/>
      </c>
      <c r="BB2071" s="5"/>
      <c r="BC2071" s="27" t="str">
        <f>IFERROR(VLOOKUP(BB2071,vlookup!D$2:E$331,2,FALSE),"")</f>
        <v/>
      </c>
      <c r="BD2071" s="5"/>
      <c r="BE2071" s="27" t="str">
        <f t="shared" si="331"/>
        <v/>
      </c>
      <c r="BF2071" s="27" t="str">
        <f>IFERROR(VLOOKUP(BE2071,vlookup!G$2:I$331,2,FALSE),"")</f>
        <v/>
      </c>
      <c r="BG2071" s="27" t="str">
        <f>IFERROR(VLOOKUP(BE2071,vlookup!G$2:I$331,3,FALSE),"")</f>
        <v/>
      </c>
      <c r="BH2071" s="5"/>
      <c r="BI2071" s="6"/>
      <c r="BJ2071" s="6"/>
      <c r="BK2071" s="6"/>
      <c r="BL2071" s="6"/>
    </row>
    <row r="2072" spans="1:64">
      <c r="A2072" s="4"/>
      <c r="B2072" s="5"/>
      <c r="C2072" s="27" t="str">
        <f>IFERROR(VLOOKUP(B2072,vlookup!A$2:I$331,2,FALSE),"")</f>
        <v/>
      </c>
      <c r="D2072" s="27" t="str">
        <f>IFERROR(VLOOKUP(B2072,vlookup!A$2:I$331,3,FALSE),"")</f>
        <v/>
      </c>
      <c r="E2072" s="5"/>
      <c r="F2072" s="27" t="str">
        <f>IFERROR(VLOOKUP(E2072,vlookup!D$2:E$331,2,FALSE),"")</f>
        <v/>
      </c>
      <c r="G2072" s="5"/>
      <c r="H2072" s="27" t="str">
        <f t="shared" si="322"/>
        <v/>
      </c>
      <c r="I2072" s="27" t="str">
        <f>IFERROR(VLOOKUP(H2072,vlookup!G$2:I$331,2,FALSE),"")</f>
        <v/>
      </c>
      <c r="J2072" s="27" t="str">
        <f>IFERROR(VLOOKUP(H2072,vlookup!G$2:I$331,3,FALSE),"")</f>
        <v/>
      </c>
      <c r="K2072" s="5"/>
      <c r="L2072" s="6"/>
      <c r="M2072" s="6"/>
      <c r="N2072" s="6"/>
      <c r="O2072" s="6"/>
      <c r="P2072" s="6"/>
      <c r="Q2072" s="14" t="str">
        <f t="shared" si="323"/>
        <v/>
      </c>
      <c r="R2072" s="5"/>
      <c r="S2072" s="6"/>
      <c r="T2072" s="6"/>
      <c r="U2072" s="5"/>
      <c r="V2072" s="45">
        <f t="shared" si="324"/>
        <v>0</v>
      </c>
      <c r="W2072" s="45">
        <f t="shared" si="325"/>
        <v>0</v>
      </c>
      <c r="X2072" s="45" t="e">
        <f t="shared" si="326"/>
        <v>#VALUE!</v>
      </c>
      <c r="Y2072" s="45">
        <f>IFERROR(VALUE(V2072),VLOOKUP(V2072,DayReplace[],2,0))</f>
        <v>0</v>
      </c>
      <c r="Z2072" s="45">
        <f>IF(V2072=0,1,
IF(OR(AND(COUNTIF(Table12[Normal and Leap Years],X2072),AA2072=3,Y2072=30),
AND(COUNTIF(Table9[MM Year],X2072),COUNTIF(Table13[Always 29-Day Months],AA2072),Y2072=30)),Y2072
-1,Y2072))</f>
        <v>1</v>
      </c>
      <c r="AA2072" s="45">
        <f>IFERROR(VALUE(W2072),VLOOKUP(W2072,MonthReplace[],2,0))</f>
        <v>0</v>
      </c>
      <c r="AB2072" s="45" t="e">
        <f>IF(COUNTIF(Table9[MM Year],X2072),VLOOKUP(AA2072,MonthSerial[],VLOOKUP(X2072,Table9[],3,0)+2,0),DATE(X2072,AA2072,0)-AC2072)</f>
        <v>#VALUE!</v>
      </c>
      <c r="AC2072" s="45" t="e">
        <f>IF(COUNTIF(Table9[MM Year],X2072),
VLOOKUP(X2072,Table9[],5,0),
DATE(X2072,1,0))</f>
        <v>#VALUE!</v>
      </c>
      <c r="AD2072" s="46" t="e">
        <f>IF(AA2072=0,DATE(YEAR(AC2072+1),7,16),
IF(V2072=0,IF(COUNTIF(Table9[MM Year],X2072),AC2072+AB2072+Z2072+15-DAY(AC2072+AB2072+Z2072+15)+16,AC2072+AB2072+Z2072-DAY(AC2072+AB2072+Z2072)+16),
IF(COUNTIF(Table9[MM Year],X2072),
IF(AC2072+AB2072+Z2072&lt;VLOOKUP(X2072,Table9[],7,0),AC2072
+AB2072+Z2072+VLOOKUP(X2072,Table9[],4,0),AC2072+AB2072+Z2072),AC2072
+AB2072+Z2072)))</f>
        <v>#VALUE!</v>
      </c>
      <c r="AE2072" s="42"/>
      <c r="AF2072" s="15" t="str">
        <f>IFERROR(IF(COUNTIF(Table9[MM Year],X2072),
IF(AD2072&lt;VLOOKUP(X2072,Table9[],7,0),AD2072
+VLOOKUP(X2072,Table9[],4,0),AD2072),AD2072
),"")</f>
        <v/>
      </c>
      <c r="AG2072" s="5"/>
      <c r="AH2072" s="5"/>
      <c r="AI2072" s="5"/>
      <c r="AJ2072" s="6"/>
      <c r="AK2072" s="6"/>
      <c r="AL2072" s="12" t="str">
        <f t="shared" si="327"/>
        <v/>
      </c>
      <c r="AM2072" s="5"/>
      <c r="AN2072" s="27" t="str">
        <f t="shared" si="328"/>
        <v/>
      </c>
      <c r="AO2072" s="5"/>
      <c r="AP2072" s="5"/>
      <c r="AQ2072" s="6"/>
      <c r="AR2072" s="12" t="str">
        <f t="shared" si="329"/>
        <v/>
      </c>
      <c r="AS2072" s="6"/>
      <c r="AT2072" s="5"/>
      <c r="AU2072" s="53"/>
      <c r="AV2072" s="53"/>
      <c r="AW2072" s="54"/>
      <c r="AX2072" s="15" t="str">
        <f t="shared" si="330"/>
        <v/>
      </c>
      <c r="AY2072" s="5"/>
      <c r="AZ2072" s="27" t="str">
        <f>IFERROR(VLOOKUP(AY2072,vlookup!A$2:I$331,2,FALSE),"")</f>
        <v/>
      </c>
      <c r="BA2072" s="27" t="str">
        <f>IFERROR(VLOOKUP(AY2072,vlookup!A$2:I$331,3,FALSE),"")</f>
        <v/>
      </c>
      <c r="BB2072" s="5"/>
      <c r="BC2072" s="27" t="str">
        <f>IFERROR(VLOOKUP(BB2072,vlookup!D$2:E$331,2,FALSE),"")</f>
        <v/>
      </c>
      <c r="BD2072" s="5"/>
      <c r="BE2072" s="27" t="str">
        <f t="shared" si="331"/>
        <v/>
      </c>
      <c r="BF2072" s="27" t="str">
        <f>IFERROR(VLOOKUP(BE2072,vlookup!G$2:I$331,2,FALSE),"")</f>
        <v/>
      </c>
      <c r="BG2072" s="27" t="str">
        <f>IFERROR(VLOOKUP(BE2072,vlookup!G$2:I$331,3,FALSE),"")</f>
        <v/>
      </c>
      <c r="BH2072" s="5"/>
      <c r="BI2072" s="6"/>
      <c r="BJ2072" s="6"/>
      <c r="BK2072" s="6"/>
      <c r="BL2072" s="6"/>
    </row>
    <row r="2073" spans="1:64">
      <c r="A2073" s="4"/>
      <c r="B2073" s="5"/>
      <c r="C2073" s="27" t="str">
        <f>IFERROR(VLOOKUP(B2073,vlookup!A$2:I$331,2,FALSE),"")</f>
        <v/>
      </c>
      <c r="D2073" s="27" t="str">
        <f>IFERROR(VLOOKUP(B2073,vlookup!A$2:I$331,3,FALSE),"")</f>
        <v/>
      </c>
      <c r="E2073" s="5"/>
      <c r="F2073" s="27" t="str">
        <f>IFERROR(VLOOKUP(E2073,vlookup!D$2:E$331,2,FALSE),"")</f>
        <v/>
      </c>
      <c r="G2073" s="5"/>
      <c r="H2073" s="27" t="str">
        <f t="shared" si="322"/>
        <v/>
      </c>
      <c r="I2073" s="27" t="str">
        <f>IFERROR(VLOOKUP(H2073,vlookup!G$2:I$331,2,FALSE),"")</f>
        <v/>
      </c>
      <c r="J2073" s="27" t="str">
        <f>IFERROR(VLOOKUP(H2073,vlookup!G$2:I$331,3,FALSE),"")</f>
        <v/>
      </c>
      <c r="K2073" s="5"/>
      <c r="L2073" s="6"/>
      <c r="M2073" s="6"/>
      <c r="N2073" s="6"/>
      <c r="O2073" s="6"/>
      <c r="P2073" s="6"/>
      <c r="Q2073" s="14" t="str">
        <f t="shared" si="323"/>
        <v/>
      </c>
      <c r="R2073" s="5"/>
      <c r="S2073" s="6"/>
      <c r="T2073" s="6"/>
      <c r="U2073" s="5"/>
      <c r="V2073" s="45">
        <f t="shared" si="324"/>
        <v>0</v>
      </c>
      <c r="W2073" s="45">
        <f t="shared" si="325"/>
        <v>0</v>
      </c>
      <c r="X2073" s="45" t="e">
        <f t="shared" si="326"/>
        <v>#VALUE!</v>
      </c>
      <c r="Y2073" s="45">
        <f>IFERROR(VALUE(V2073),VLOOKUP(V2073,DayReplace[],2,0))</f>
        <v>0</v>
      </c>
      <c r="Z2073" s="45">
        <f>IF(V2073=0,1,
IF(OR(AND(COUNTIF(Table12[Normal and Leap Years],X2073),AA2073=3,Y2073=30),
AND(COUNTIF(Table9[MM Year],X2073),COUNTIF(Table13[Always 29-Day Months],AA2073),Y2073=30)),Y2073
-1,Y2073))</f>
        <v>1</v>
      </c>
      <c r="AA2073" s="45">
        <f>IFERROR(VALUE(W2073),VLOOKUP(W2073,MonthReplace[],2,0))</f>
        <v>0</v>
      </c>
      <c r="AB2073" s="45" t="e">
        <f>IF(COUNTIF(Table9[MM Year],X2073),VLOOKUP(AA2073,MonthSerial[],VLOOKUP(X2073,Table9[],3,0)+2,0),DATE(X2073,AA2073,0)-AC2073)</f>
        <v>#VALUE!</v>
      </c>
      <c r="AC2073" s="45" t="e">
        <f>IF(COUNTIF(Table9[MM Year],X2073),
VLOOKUP(X2073,Table9[],5,0),
DATE(X2073,1,0))</f>
        <v>#VALUE!</v>
      </c>
      <c r="AD2073" s="46" t="e">
        <f>IF(AA2073=0,DATE(YEAR(AC2073+1),7,16),
IF(V2073=0,IF(COUNTIF(Table9[MM Year],X2073),AC2073+AB2073+Z2073+15-DAY(AC2073+AB2073+Z2073+15)+16,AC2073+AB2073+Z2073-DAY(AC2073+AB2073+Z2073)+16),
IF(COUNTIF(Table9[MM Year],X2073),
IF(AC2073+AB2073+Z2073&lt;VLOOKUP(X2073,Table9[],7,0),AC2073
+AB2073+Z2073+VLOOKUP(X2073,Table9[],4,0),AC2073+AB2073+Z2073),AC2073
+AB2073+Z2073)))</f>
        <v>#VALUE!</v>
      </c>
      <c r="AE2073" s="42"/>
      <c r="AF2073" s="15" t="str">
        <f>IFERROR(IF(COUNTIF(Table9[MM Year],X2073),
IF(AD2073&lt;VLOOKUP(X2073,Table9[],7,0),AD2073
+VLOOKUP(X2073,Table9[],4,0),AD2073),AD2073
),"")</f>
        <v/>
      </c>
      <c r="AG2073" s="5"/>
      <c r="AH2073" s="5"/>
      <c r="AI2073" s="5"/>
      <c r="AJ2073" s="6"/>
      <c r="AK2073" s="6"/>
      <c r="AL2073" s="12" t="str">
        <f t="shared" si="327"/>
        <v/>
      </c>
      <c r="AM2073" s="5"/>
      <c r="AN2073" s="27" t="str">
        <f t="shared" si="328"/>
        <v/>
      </c>
      <c r="AO2073" s="5"/>
      <c r="AP2073" s="5"/>
      <c r="AQ2073" s="6"/>
      <c r="AR2073" s="12" t="str">
        <f t="shared" si="329"/>
        <v/>
      </c>
      <c r="AS2073" s="6"/>
      <c r="AT2073" s="5"/>
      <c r="AU2073" s="53"/>
      <c r="AV2073" s="53"/>
      <c r="AW2073" s="54"/>
      <c r="AX2073" s="15" t="str">
        <f t="shared" si="330"/>
        <v/>
      </c>
      <c r="AY2073" s="5"/>
      <c r="AZ2073" s="27" t="str">
        <f>IFERROR(VLOOKUP(AY2073,vlookup!A$2:I$331,2,FALSE),"")</f>
        <v/>
      </c>
      <c r="BA2073" s="27" t="str">
        <f>IFERROR(VLOOKUP(AY2073,vlookup!A$2:I$331,3,FALSE),"")</f>
        <v/>
      </c>
      <c r="BB2073" s="5"/>
      <c r="BC2073" s="27" t="str">
        <f>IFERROR(VLOOKUP(BB2073,vlookup!D$2:E$331,2,FALSE),"")</f>
        <v/>
      </c>
      <c r="BD2073" s="5"/>
      <c r="BE2073" s="27" t="str">
        <f t="shared" si="331"/>
        <v/>
      </c>
      <c r="BF2073" s="27" t="str">
        <f>IFERROR(VLOOKUP(BE2073,vlookup!G$2:I$331,2,FALSE),"")</f>
        <v/>
      </c>
      <c r="BG2073" s="27" t="str">
        <f>IFERROR(VLOOKUP(BE2073,vlookup!G$2:I$331,3,FALSE),"")</f>
        <v/>
      </c>
      <c r="BH2073" s="5"/>
      <c r="BI2073" s="6"/>
      <c r="BJ2073" s="6"/>
      <c r="BK2073" s="6"/>
      <c r="BL2073" s="6"/>
    </row>
    <row r="2074" spans="1:64">
      <c r="A2074" s="4"/>
      <c r="B2074" s="5"/>
      <c r="C2074" s="27" t="str">
        <f>IFERROR(VLOOKUP(B2074,vlookup!A$2:I$331,2,FALSE),"")</f>
        <v/>
      </c>
      <c r="D2074" s="27" t="str">
        <f>IFERROR(VLOOKUP(B2074,vlookup!A$2:I$331,3,FALSE),"")</f>
        <v/>
      </c>
      <c r="E2074" s="5"/>
      <c r="F2074" s="27" t="str">
        <f>IFERROR(VLOOKUP(E2074,vlookup!D$2:E$331,2,FALSE),"")</f>
        <v/>
      </c>
      <c r="G2074" s="5"/>
      <c r="H2074" s="27" t="str">
        <f t="shared" si="322"/>
        <v/>
      </c>
      <c r="I2074" s="27" t="str">
        <f>IFERROR(VLOOKUP(H2074,vlookup!G$2:I$331,2,FALSE),"")</f>
        <v/>
      </c>
      <c r="J2074" s="27" t="str">
        <f>IFERROR(VLOOKUP(H2074,vlookup!G$2:I$331,3,FALSE),"")</f>
        <v/>
      </c>
      <c r="K2074" s="5"/>
      <c r="L2074" s="6"/>
      <c r="M2074" s="6"/>
      <c r="N2074" s="6"/>
      <c r="O2074" s="6"/>
      <c r="P2074" s="6"/>
      <c r="Q2074" s="14" t="str">
        <f t="shared" si="323"/>
        <v/>
      </c>
      <c r="R2074" s="5"/>
      <c r="S2074" s="6"/>
      <c r="T2074" s="6"/>
      <c r="U2074" s="5"/>
      <c r="V2074" s="45">
        <f t="shared" si="324"/>
        <v>0</v>
      </c>
      <c r="W2074" s="45">
        <f t="shared" si="325"/>
        <v>0</v>
      </c>
      <c r="X2074" s="45" t="e">
        <f t="shared" si="326"/>
        <v>#VALUE!</v>
      </c>
      <c r="Y2074" s="45">
        <f>IFERROR(VALUE(V2074),VLOOKUP(V2074,DayReplace[],2,0))</f>
        <v>0</v>
      </c>
      <c r="Z2074" s="45">
        <f>IF(V2074=0,1,
IF(OR(AND(COUNTIF(Table12[Normal and Leap Years],X2074),AA2074=3,Y2074=30),
AND(COUNTIF(Table9[MM Year],X2074),COUNTIF(Table13[Always 29-Day Months],AA2074),Y2074=30)),Y2074
-1,Y2074))</f>
        <v>1</v>
      </c>
      <c r="AA2074" s="45">
        <f>IFERROR(VALUE(W2074),VLOOKUP(W2074,MonthReplace[],2,0))</f>
        <v>0</v>
      </c>
      <c r="AB2074" s="45" t="e">
        <f>IF(COUNTIF(Table9[MM Year],X2074),VLOOKUP(AA2074,MonthSerial[],VLOOKUP(X2074,Table9[],3,0)+2,0),DATE(X2074,AA2074,0)-AC2074)</f>
        <v>#VALUE!</v>
      </c>
      <c r="AC2074" s="45" t="e">
        <f>IF(COUNTIF(Table9[MM Year],X2074),
VLOOKUP(X2074,Table9[],5,0),
DATE(X2074,1,0))</f>
        <v>#VALUE!</v>
      </c>
      <c r="AD2074" s="46" t="e">
        <f>IF(AA2074=0,DATE(YEAR(AC2074+1),7,16),
IF(V2074=0,IF(COUNTIF(Table9[MM Year],X2074),AC2074+AB2074+Z2074+15-DAY(AC2074+AB2074+Z2074+15)+16,AC2074+AB2074+Z2074-DAY(AC2074+AB2074+Z2074)+16),
IF(COUNTIF(Table9[MM Year],X2074),
IF(AC2074+AB2074+Z2074&lt;VLOOKUP(X2074,Table9[],7,0),AC2074
+AB2074+Z2074+VLOOKUP(X2074,Table9[],4,0),AC2074+AB2074+Z2074),AC2074
+AB2074+Z2074)))</f>
        <v>#VALUE!</v>
      </c>
      <c r="AE2074" s="42"/>
      <c r="AF2074" s="15" t="str">
        <f>IFERROR(IF(COUNTIF(Table9[MM Year],X2074),
IF(AD2074&lt;VLOOKUP(X2074,Table9[],7,0),AD2074
+VLOOKUP(X2074,Table9[],4,0),AD2074),AD2074
),"")</f>
        <v/>
      </c>
      <c r="AG2074" s="5"/>
      <c r="AH2074" s="5"/>
      <c r="AI2074" s="5"/>
      <c r="AJ2074" s="6"/>
      <c r="AK2074" s="6"/>
      <c r="AL2074" s="12" t="str">
        <f t="shared" si="327"/>
        <v/>
      </c>
      <c r="AM2074" s="5"/>
      <c r="AN2074" s="27" t="str">
        <f t="shared" si="328"/>
        <v/>
      </c>
      <c r="AO2074" s="5"/>
      <c r="AP2074" s="5"/>
      <c r="AQ2074" s="6"/>
      <c r="AR2074" s="12" t="str">
        <f t="shared" si="329"/>
        <v/>
      </c>
      <c r="AS2074" s="6"/>
      <c r="AT2074" s="5"/>
      <c r="AU2074" s="53"/>
      <c r="AV2074" s="53"/>
      <c r="AW2074" s="54"/>
      <c r="AX2074" s="15" t="str">
        <f t="shared" si="330"/>
        <v/>
      </c>
      <c r="AY2074" s="5"/>
      <c r="AZ2074" s="27" t="str">
        <f>IFERROR(VLOOKUP(AY2074,vlookup!A$2:I$331,2,FALSE),"")</f>
        <v/>
      </c>
      <c r="BA2074" s="27" t="str">
        <f>IFERROR(VLOOKUP(AY2074,vlookup!A$2:I$331,3,FALSE),"")</f>
        <v/>
      </c>
      <c r="BB2074" s="5"/>
      <c r="BC2074" s="27" t="str">
        <f>IFERROR(VLOOKUP(BB2074,vlookup!D$2:E$331,2,FALSE),"")</f>
        <v/>
      </c>
      <c r="BD2074" s="5"/>
      <c r="BE2074" s="27" t="str">
        <f t="shared" si="331"/>
        <v/>
      </c>
      <c r="BF2074" s="27" t="str">
        <f>IFERROR(VLOOKUP(BE2074,vlookup!G$2:I$331,2,FALSE),"")</f>
        <v/>
      </c>
      <c r="BG2074" s="27" t="str">
        <f>IFERROR(VLOOKUP(BE2074,vlookup!G$2:I$331,3,FALSE),"")</f>
        <v/>
      </c>
      <c r="BH2074" s="5"/>
      <c r="BI2074" s="6"/>
      <c r="BJ2074" s="6"/>
      <c r="BK2074" s="6"/>
      <c r="BL2074" s="6"/>
    </row>
    <row r="2075" spans="1:64">
      <c r="A2075" s="4"/>
      <c r="B2075" s="5"/>
      <c r="C2075" s="27" t="str">
        <f>IFERROR(VLOOKUP(B2075,vlookup!A$2:I$331,2,FALSE),"")</f>
        <v/>
      </c>
      <c r="D2075" s="27" t="str">
        <f>IFERROR(VLOOKUP(B2075,vlookup!A$2:I$331,3,FALSE),"")</f>
        <v/>
      </c>
      <c r="E2075" s="5"/>
      <c r="F2075" s="27" t="str">
        <f>IFERROR(VLOOKUP(E2075,vlookup!D$2:E$331,2,FALSE),"")</f>
        <v/>
      </c>
      <c r="G2075" s="5"/>
      <c r="H2075" s="27" t="str">
        <f t="shared" si="322"/>
        <v/>
      </c>
      <c r="I2075" s="27" t="str">
        <f>IFERROR(VLOOKUP(H2075,vlookup!G$2:I$331,2,FALSE),"")</f>
        <v/>
      </c>
      <c r="J2075" s="27" t="str">
        <f>IFERROR(VLOOKUP(H2075,vlookup!G$2:I$331,3,FALSE),"")</f>
        <v/>
      </c>
      <c r="K2075" s="5"/>
      <c r="L2075" s="6"/>
      <c r="M2075" s="6"/>
      <c r="N2075" s="6"/>
      <c r="O2075" s="6"/>
      <c r="P2075" s="6"/>
      <c r="Q2075" s="14" t="str">
        <f t="shared" si="323"/>
        <v/>
      </c>
      <c r="R2075" s="5"/>
      <c r="S2075" s="6"/>
      <c r="T2075" s="6"/>
      <c r="U2075" s="5"/>
      <c r="V2075" s="45">
        <f t="shared" si="324"/>
        <v>0</v>
      </c>
      <c r="W2075" s="45">
        <f t="shared" si="325"/>
        <v>0</v>
      </c>
      <c r="X2075" s="45" t="e">
        <f t="shared" si="326"/>
        <v>#VALUE!</v>
      </c>
      <c r="Y2075" s="45">
        <f>IFERROR(VALUE(V2075),VLOOKUP(V2075,DayReplace[],2,0))</f>
        <v>0</v>
      </c>
      <c r="Z2075" s="45">
        <f>IF(V2075=0,1,
IF(OR(AND(COUNTIF(Table12[Normal and Leap Years],X2075),AA2075=3,Y2075=30),
AND(COUNTIF(Table9[MM Year],X2075),COUNTIF(Table13[Always 29-Day Months],AA2075),Y2075=30)),Y2075
-1,Y2075))</f>
        <v>1</v>
      </c>
      <c r="AA2075" s="45">
        <f>IFERROR(VALUE(W2075),VLOOKUP(W2075,MonthReplace[],2,0))</f>
        <v>0</v>
      </c>
      <c r="AB2075" s="45" t="e">
        <f>IF(COUNTIF(Table9[MM Year],X2075),VLOOKUP(AA2075,MonthSerial[],VLOOKUP(X2075,Table9[],3,0)+2,0),DATE(X2075,AA2075,0)-AC2075)</f>
        <v>#VALUE!</v>
      </c>
      <c r="AC2075" s="45" t="e">
        <f>IF(COUNTIF(Table9[MM Year],X2075),
VLOOKUP(X2075,Table9[],5,0),
DATE(X2075,1,0))</f>
        <v>#VALUE!</v>
      </c>
      <c r="AD2075" s="46" t="e">
        <f>IF(AA2075=0,DATE(YEAR(AC2075+1),7,16),
IF(V2075=0,IF(COUNTIF(Table9[MM Year],X2075),AC2075+AB2075+Z2075+15-DAY(AC2075+AB2075+Z2075+15)+16,AC2075+AB2075+Z2075-DAY(AC2075+AB2075+Z2075)+16),
IF(COUNTIF(Table9[MM Year],X2075),
IF(AC2075+AB2075+Z2075&lt;VLOOKUP(X2075,Table9[],7,0),AC2075
+AB2075+Z2075+VLOOKUP(X2075,Table9[],4,0),AC2075+AB2075+Z2075),AC2075
+AB2075+Z2075)))</f>
        <v>#VALUE!</v>
      </c>
      <c r="AE2075" s="42"/>
      <c r="AF2075" s="15" t="str">
        <f>IFERROR(IF(COUNTIF(Table9[MM Year],X2075),
IF(AD2075&lt;VLOOKUP(X2075,Table9[],7,0),AD2075
+VLOOKUP(X2075,Table9[],4,0),AD2075),AD2075
),"")</f>
        <v/>
      </c>
      <c r="AG2075" s="5"/>
      <c r="AH2075" s="5"/>
      <c r="AI2075" s="5"/>
      <c r="AJ2075" s="6"/>
      <c r="AK2075" s="6"/>
      <c r="AL2075" s="12" t="str">
        <f t="shared" si="327"/>
        <v/>
      </c>
      <c r="AM2075" s="5"/>
      <c r="AN2075" s="27" t="str">
        <f t="shared" si="328"/>
        <v/>
      </c>
      <c r="AO2075" s="5"/>
      <c r="AP2075" s="5"/>
      <c r="AQ2075" s="6"/>
      <c r="AR2075" s="12" t="str">
        <f t="shared" si="329"/>
        <v/>
      </c>
      <c r="AS2075" s="6"/>
      <c r="AT2075" s="5"/>
      <c r="AU2075" s="53"/>
      <c r="AV2075" s="53"/>
      <c r="AW2075" s="54"/>
      <c r="AX2075" s="15" t="str">
        <f t="shared" si="330"/>
        <v/>
      </c>
      <c r="AY2075" s="5"/>
      <c r="AZ2075" s="27" t="str">
        <f>IFERROR(VLOOKUP(AY2075,vlookup!A$2:I$331,2,FALSE),"")</f>
        <v/>
      </c>
      <c r="BA2075" s="27" t="str">
        <f>IFERROR(VLOOKUP(AY2075,vlookup!A$2:I$331,3,FALSE),"")</f>
        <v/>
      </c>
      <c r="BB2075" s="5"/>
      <c r="BC2075" s="27" t="str">
        <f>IFERROR(VLOOKUP(BB2075,vlookup!D$2:E$331,2,FALSE),"")</f>
        <v/>
      </c>
      <c r="BD2075" s="5"/>
      <c r="BE2075" s="27" t="str">
        <f t="shared" si="331"/>
        <v/>
      </c>
      <c r="BF2075" s="27" t="str">
        <f>IFERROR(VLOOKUP(BE2075,vlookup!G$2:I$331,2,FALSE),"")</f>
        <v/>
      </c>
      <c r="BG2075" s="27" t="str">
        <f>IFERROR(VLOOKUP(BE2075,vlookup!G$2:I$331,3,FALSE),"")</f>
        <v/>
      </c>
      <c r="BH2075" s="5"/>
      <c r="BI2075" s="6"/>
      <c r="BJ2075" s="6"/>
      <c r="BK2075" s="6"/>
      <c r="BL2075" s="6"/>
    </row>
    <row r="2076" spans="1:64">
      <c r="A2076" s="4"/>
      <c r="B2076" s="5"/>
      <c r="C2076" s="27" t="str">
        <f>IFERROR(VLOOKUP(B2076,vlookup!A$2:I$331,2,FALSE),"")</f>
        <v/>
      </c>
      <c r="D2076" s="27" t="str">
        <f>IFERROR(VLOOKUP(B2076,vlookup!A$2:I$331,3,FALSE),"")</f>
        <v/>
      </c>
      <c r="E2076" s="5"/>
      <c r="F2076" s="27" t="str">
        <f>IFERROR(VLOOKUP(E2076,vlookup!D$2:E$331,2,FALSE),"")</f>
        <v/>
      </c>
      <c r="G2076" s="5"/>
      <c r="H2076" s="27" t="str">
        <f t="shared" si="322"/>
        <v/>
      </c>
      <c r="I2076" s="27" t="str">
        <f>IFERROR(VLOOKUP(H2076,vlookup!G$2:I$331,2,FALSE),"")</f>
        <v/>
      </c>
      <c r="J2076" s="27" t="str">
        <f>IFERROR(VLOOKUP(H2076,vlookup!G$2:I$331,3,FALSE),"")</f>
        <v/>
      </c>
      <c r="K2076" s="5"/>
      <c r="L2076" s="6"/>
      <c r="M2076" s="6"/>
      <c r="N2076" s="6"/>
      <c r="O2076" s="6"/>
      <c r="P2076" s="6"/>
      <c r="Q2076" s="14" t="str">
        <f t="shared" si="323"/>
        <v/>
      </c>
      <c r="R2076" s="5"/>
      <c r="S2076" s="6"/>
      <c r="T2076" s="6"/>
      <c r="U2076" s="5"/>
      <c r="V2076" s="45">
        <f t="shared" si="324"/>
        <v>0</v>
      </c>
      <c r="W2076" s="45">
        <f t="shared" si="325"/>
        <v>0</v>
      </c>
      <c r="X2076" s="45" t="e">
        <f t="shared" si="326"/>
        <v>#VALUE!</v>
      </c>
      <c r="Y2076" s="45">
        <f>IFERROR(VALUE(V2076),VLOOKUP(V2076,DayReplace[],2,0))</f>
        <v>0</v>
      </c>
      <c r="Z2076" s="45">
        <f>IF(V2076=0,1,
IF(OR(AND(COUNTIF(Table12[Normal and Leap Years],X2076),AA2076=3,Y2076=30),
AND(COUNTIF(Table9[MM Year],X2076),COUNTIF(Table13[Always 29-Day Months],AA2076),Y2076=30)),Y2076
-1,Y2076))</f>
        <v>1</v>
      </c>
      <c r="AA2076" s="45">
        <f>IFERROR(VALUE(W2076),VLOOKUP(W2076,MonthReplace[],2,0))</f>
        <v>0</v>
      </c>
      <c r="AB2076" s="45" t="e">
        <f>IF(COUNTIF(Table9[MM Year],X2076),VLOOKUP(AA2076,MonthSerial[],VLOOKUP(X2076,Table9[],3,0)+2,0),DATE(X2076,AA2076,0)-AC2076)</f>
        <v>#VALUE!</v>
      </c>
      <c r="AC2076" s="45" t="e">
        <f>IF(COUNTIF(Table9[MM Year],X2076),
VLOOKUP(X2076,Table9[],5,0),
DATE(X2076,1,0))</f>
        <v>#VALUE!</v>
      </c>
      <c r="AD2076" s="46" t="e">
        <f>IF(AA2076=0,DATE(YEAR(AC2076+1),7,16),
IF(V2076=0,IF(COUNTIF(Table9[MM Year],X2076),AC2076+AB2076+Z2076+15-DAY(AC2076+AB2076+Z2076+15)+16,AC2076+AB2076+Z2076-DAY(AC2076+AB2076+Z2076)+16),
IF(COUNTIF(Table9[MM Year],X2076),
IF(AC2076+AB2076+Z2076&lt;VLOOKUP(X2076,Table9[],7,0),AC2076
+AB2076+Z2076+VLOOKUP(X2076,Table9[],4,0),AC2076+AB2076+Z2076),AC2076
+AB2076+Z2076)))</f>
        <v>#VALUE!</v>
      </c>
      <c r="AE2076" s="42"/>
      <c r="AF2076" s="15" t="str">
        <f>IFERROR(IF(COUNTIF(Table9[MM Year],X2076),
IF(AD2076&lt;VLOOKUP(X2076,Table9[],7,0),AD2076
+VLOOKUP(X2076,Table9[],4,0),AD2076),AD2076
),"")</f>
        <v/>
      </c>
      <c r="AG2076" s="5"/>
      <c r="AH2076" s="5"/>
      <c r="AI2076" s="5"/>
      <c r="AJ2076" s="6"/>
      <c r="AK2076" s="6"/>
      <c r="AL2076" s="12" t="str">
        <f t="shared" si="327"/>
        <v/>
      </c>
      <c r="AM2076" s="5"/>
      <c r="AN2076" s="27" t="str">
        <f t="shared" si="328"/>
        <v/>
      </c>
      <c r="AO2076" s="5"/>
      <c r="AP2076" s="5"/>
      <c r="AQ2076" s="6"/>
      <c r="AR2076" s="12" t="str">
        <f t="shared" si="329"/>
        <v/>
      </c>
      <c r="AS2076" s="6"/>
      <c r="AT2076" s="5"/>
      <c r="AU2076" s="53"/>
      <c r="AV2076" s="53"/>
      <c r="AW2076" s="54"/>
      <c r="AX2076" s="15" t="str">
        <f t="shared" si="330"/>
        <v/>
      </c>
      <c r="AY2076" s="5"/>
      <c r="AZ2076" s="27" t="str">
        <f>IFERROR(VLOOKUP(AY2076,vlookup!A$2:I$331,2,FALSE),"")</f>
        <v/>
      </c>
      <c r="BA2076" s="27" t="str">
        <f>IFERROR(VLOOKUP(AY2076,vlookup!A$2:I$331,3,FALSE),"")</f>
        <v/>
      </c>
      <c r="BB2076" s="5"/>
      <c r="BC2076" s="27" t="str">
        <f>IFERROR(VLOOKUP(BB2076,vlookup!D$2:E$331,2,FALSE),"")</f>
        <v/>
      </c>
      <c r="BD2076" s="5"/>
      <c r="BE2076" s="27" t="str">
        <f t="shared" si="331"/>
        <v/>
      </c>
      <c r="BF2076" s="27" t="str">
        <f>IFERROR(VLOOKUP(BE2076,vlookup!G$2:I$331,2,FALSE),"")</f>
        <v/>
      </c>
      <c r="BG2076" s="27" t="str">
        <f>IFERROR(VLOOKUP(BE2076,vlookup!G$2:I$331,3,FALSE),"")</f>
        <v/>
      </c>
      <c r="BH2076" s="5"/>
      <c r="BI2076" s="6"/>
      <c r="BJ2076" s="6"/>
      <c r="BK2076" s="6"/>
      <c r="BL2076" s="6"/>
    </row>
    <row r="2077" spans="1:64">
      <c r="A2077" s="4"/>
      <c r="B2077" s="5"/>
      <c r="C2077" s="27" t="str">
        <f>IFERROR(VLOOKUP(B2077,vlookup!A$2:I$331,2,FALSE),"")</f>
        <v/>
      </c>
      <c r="D2077" s="27" t="str">
        <f>IFERROR(VLOOKUP(B2077,vlookup!A$2:I$331,3,FALSE),"")</f>
        <v/>
      </c>
      <c r="E2077" s="5"/>
      <c r="F2077" s="27" t="str">
        <f>IFERROR(VLOOKUP(E2077,vlookup!D$2:E$331,2,FALSE),"")</f>
        <v/>
      </c>
      <c r="G2077" s="5"/>
      <c r="H2077" s="27" t="str">
        <f t="shared" si="322"/>
        <v/>
      </c>
      <c r="I2077" s="27" t="str">
        <f>IFERROR(VLOOKUP(H2077,vlookup!G$2:I$331,2,FALSE),"")</f>
        <v/>
      </c>
      <c r="J2077" s="27" t="str">
        <f>IFERROR(VLOOKUP(H2077,vlookup!G$2:I$331,3,FALSE),"")</f>
        <v/>
      </c>
      <c r="K2077" s="5"/>
      <c r="L2077" s="6"/>
      <c r="M2077" s="6"/>
      <c r="N2077" s="6"/>
      <c r="O2077" s="6"/>
      <c r="P2077" s="6"/>
      <c r="Q2077" s="14" t="str">
        <f t="shared" si="323"/>
        <v/>
      </c>
      <c r="R2077" s="5"/>
      <c r="S2077" s="6"/>
      <c r="T2077" s="6"/>
      <c r="U2077" s="5"/>
      <c r="V2077" s="45">
        <f t="shared" si="324"/>
        <v>0</v>
      </c>
      <c r="W2077" s="45">
        <f t="shared" si="325"/>
        <v>0</v>
      </c>
      <c r="X2077" s="45" t="e">
        <f t="shared" si="326"/>
        <v>#VALUE!</v>
      </c>
      <c r="Y2077" s="45">
        <f>IFERROR(VALUE(V2077),VLOOKUP(V2077,DayReplace[],2,0))</f>
        <v>0</v>
      </c>
      <c r="Z2077" s="45">
        <f>IF(V2077=0,1,
IF(OR(AND(COUNTIF(Table12[Normal and Leap Years],X2077),AA2077=3,Y2077=30),
AND(COUNTIF(Table9[MM Year],X2077),COUNTIF(Table13[Always 29-Day Months],AA2077),Y2077=30)),Y2077
-1,Y2077))</f>
        <v>1</v>
      </c>
      <c r="AA2077" s="45">
        <f>IFERROR(VALUE(W2077),VLOOKUP(W2077,MonthReplace[],2,0))</f>
        <v>0</v>
      </c>
      <c r="AB2077" s="45" t="e">
        <f>IF(COUNTIF(Table9[MM Year],X2077),VLOOKUP(AA2077,MonthSerial[],VLOOKUP(X2077,Table9[],3,0)+2,0),DATE(X2077,AA2077,0)-AC2077)</f>
        <v>#VALUE!</v>
      </c>
      <c r="AC2077" s="45" t="e">
        <f>IF(COUNTIF(Table9[MM Year],X2077),
VLOOKUP(X2077,Table9[],5,0),
DATE(X2077,1,0))</f>
        <v>#VALUE!</v>
      </c>
      <c r="AD2077" s="46" t="e">
        <f>IF(AA2077=0,DATE(YEAR(AC2077+1),7,16),
IF(V2077=0,IF(COUNTIF(Table9[MM Year],X2077),AC2077+AB2077+Z2077+15-DAY(AC2077+AB2077+Z2077+15)+16,AC2077+AB2077+Z2077-DAY(AC2077+AB2077+Z2077)+16),
IF(COUNTIF(Table9[MM Year],X2077),
IF(AC2077+AB2077+Z2077&lt;VLOOKUP(X2077,Table9[],7,0),AC2077
+AB2077+Z2077+VLOOKUP(X2077,Table9[],4,0),AC2077+AB2077+Z2077),AC2077
+AB2077+Z2077)))</f>
        <v>#VALUE!</v>
      </c>
      <c r="AE2077" s="42"/>
      <c r="AF2077" s="15" t="str">
        <f>IFERROR(IF(COUNTIF(Table9[MM Year],X2077),
IF(AD2077&lt;VLOOKUP(X2077,Table9[],7,0),AD2077
+VLOOKUP(X2077,Table9[],4,0),AD2077),AD2077
),"")</f>
        <v/>
      </c>
      <c r="AG2077" s="5"/>
      <c r="AH2077" s="5"/>
      <c r="AI2077" s="5"/>
      <c r="AJ2077" s="6"/>
      <c r="AK2077" s="6"/>
      <c r="AL2077" s="12" t="str">
        <f t="shared" si="327"/>
        <v/>
      </c>
      <c r="AM2077" s="5"/>
      <c r="AN2077" s="27" t="str">
        <f t="shared" si="328"/>
        <v/>
      </c>
      <c r="AO2077" s="5"/>
      <c r="AP2077" s="5"/>
      <c r="AQ2077" s="6"/>
      <c r="AR2077" s="12" t="str">
        <f t="shared" si="329"/>
        <v/>
      </c>
      <c r="AS2077" s="6"/>
      <c r="AT2077" s="5"/>
      <c r="AU2077" s="53"/>
      <c r="AV2077" s="53"/>
      <c r="AW2077" s="54"/>
      <c r="AX2077" s="15" t="str">
        <f t="shared" si="330"/>
        <v/>
      </c>
      <c r="AY2077" s="5"/>
      <c r="AZ2077" s="27" t="str">
        <f>IFERROR(VLOOKUP(AY2077,vlookup!A$2:I$331,2,FALSE),"")</f>
        <v/>
      </c>
      <c r="BA2077" s="27" t="str">
        <f>IFERROR(VLOOKUP(AY2077,vlookup!A$2:I$331,3,FALSE),"")</f>
        <v/>
      </c>
      <c r="BB2077" s="5"/>
      <c r="BC2077" s="27" t="str">
        <f>IFERROR(VLOOKUP(BB2077,vlookup!D$2:E$331,2,FALSE),"")</f>
        <v/>
      </c>
      <c r="BD2077" s="5"/>
      <c r="BE2077" s="27" t="str">
        <f t="shared" si="331"/>
        <v/>
      </c>
      <c r="BF2077" s="27" t="str">
        <f>IFERROR(VLOOKUP(BE2077,vlookup!G$2:I$331,2,FALSE),"")</f>
        <v/>
      </c>
      <c r="BG2077" s="27" t="str">
        <f>IFERROR(VLOOKUP(BE2077,vlookup!G$2:I$331,3,FALSE),"")</f>
        <v/>
      </c>
      <c r="BH2077" s="5"/>
      <c r="BI2077" s="6"/>
      <c r="BJ2077" s="6"/>
      <c r="BK2077" s="6"/>
      <c r="BL2077" s="6"/>
    </row>
    <row r="2078" spans="1:64">
      <c r="A2078" s="4"/>
      <c r="B2078" s="5"/>
      <c r="C2078" s="27" t="str">
        <f>IFERROR(VLOOKUP(B2078,vlookup!A$2:I$331,2,FALSE),"")</f>
        <v/>
      </c>
      <c r="D2078" s="27" t="str">
        <f>IFERROR(VLOOKUP(B2078,vlookup!A$2:I$331,3,FALSE),"")</f>
        <v/>
      </c>
      <c r="E2078" s="5"/>
      <c r="F2078" s="27" t="str">
        <f>IFERROR(VLOOKUP(E2078,vlookup!D$2:E$331,2,FALSE),"")</f>
        <v/>
      </c>
      <c r="G2078" s="5"/>
      <c r="H2078" s="27" t="str">
        <f t="shared" si="322"/>
        <v/>
      </c>
      <c r="I2078" s="27" t="str">
        <f>IFERROR(VLOOKUP(H2078,vlookup!G$2:I$331,2,FALSE),"")</f>
        <v/>
      </c>
      <c r="J2078" s="27" t="str">
        <f>IFERROR(VLOOKUP(H2078,vlookup!G$2:I$331,3,FALSE),"")</f>
        <v/>
      </c>
      <c r="K2078" s="5"/>
      <c r="L2078" s="6"/>
      <c r="M2078" s="6"/>
      <c r="N2078" s="6"/>
      <c r="O2078" s="6"/>
      <c r="P2078" s="6"/>
      <c r="Q2078" s="14" t="str">
        <f t="shared" si="323"/>
        <v/>
      </c>
      <c r="R2078" s="5"/>
      <c r="S2078" s="6"/>
      <c r="T2078" s="6"/>
      <c r="U2078" s="5"/>
      <c r="V2078" s="45">
        <f t="shared" si="324"/>
        <v>0</v>
      </c>
      <c r="W2078" s="45">
        <f t="shared" si="325"/>
        <v>0</v>
      </c>
      <c r="X2078" s="45" t="e">
        <f t="shared" si="326"/>
        <v>#VALUE!</v>
      </c>
      <c r="Y2078" s="45">
        <f>IFERROR(VALUE(V2078),VLOOKUP(V2078,DayReplace[],2,0))</f>
        <v>0</v>
      </c>
      <c r="Z2078" s="45">
        <f>IF(V2078=0,1,
IF(OR(AND(COUNTIF(Table12[Normal and Leap Years],X2078),AA2078=3,Y2078=30),
AND(COUNTIF(Table9[MM Year],X2078),COUNTIF(Table13[Always 29-Day Months],AA2078),Y2078=30)),Y2078
-1,Y2078))</f>
        <v>1</v>
      </c>
      <c r="AA2078" s="45">
        <f>IFERROR(VALUE(W2078),VLOOKUP(W2078,MonthReplace[],2,0))</f>
        <v>0</v>
      </c>
      <c r="AB2078" s="45" t="e">
        <f>IF(COUNTIF(Table9[MM Year],X2078),VLOOKUP(AA2078,MonthSerial[],VLOOKUP(X2078,Table9[],3,0)+2,0),DATE(X2078,AA2078,0)-AC2078)</f>
        <v>#VALUE!</v>
      </c>
      <c r="AC2078" s="45" t="e">
        <f>IF(COUNTIF(Table9[MM Year],X2078),
VLOOKUP(X2078,Table9[],5,0),
DATE(X2078,1,0))</f>
        <v>#VALUE!</v>
      </c>
      <c r="AD2078" s="46" t="e">
        <f>IF(AA2078=0,DATE(YEAR(AC2078+1),7,16),
IF(V2078=0,IF(COUNTIF(Table9[MM Year],X2078),AC2078+AB2078+Z2078+15-DAY(AC2078+AB2078+Z2078+15)+16,AC2078+AB2078+Z2078-DAY(AC2078+AB2078+Z2078)+16),
IF(COUNTIF(Table9[MM Year],X2078),
IF(AC2078+AB2078+Z2078&lt;VLOOKUP(X2078,Table9[],7,0),AC2078
+AB2078+Z2078+VLOOKUP(X2078,Table9[],4,0),AC2078+AB2078+Z2078),AC2078
+AB2078+Z2078)))</f>
        <v>#VALUE!</v>
      </c>
      <c r="AE2078" s="42"/>
      <c r="AF2078" s="15" t="str">
        <f>IFERROR(IF(COUNTIF(Table9[MM Year],X2078),
IF(AD2078&lt;VLOOKUP(X2078,Table9[],7,0),AD2078
+VLOOKUP(X2078,Table9[],4,0),AD2078),AD2078
),"")</f>
        <v/>
      </c>
      <c r="AG2078" s="5"/>
      <c r="AH2078" s="5"/>
      <c r="AI2078" s="5"/>
      <c r="AJ2078" s="6"/>
      <c r="AK2078" s="6"/>
      <c r="AL2078" s="12" t="str">
        <f t="shared" si="327"/>
        <v/>
      </c>
      <c r="AM2078" s="5"/>
      <c r="AN2078" s="27" t="str">
        <f t="shared" si="328"/>
        <v/>
      </c>
      <c r="AO2078" s="5"/>
      <c r="AP2078" s="5"/>
      <c r="AQ2078" s="6"/>
      <c r="AR2078" s="12" t="str">
        <f t="shared" si="329"/>
        <v/>
      </c>
      <c r="AS2078" s="6"/>
      <c r="AT2078" s="5"/>
      <c r="AU2078" s="53"/>
      <c r="AV2078" s="53"/>
      <c r="AW2078" s="54"/>
      <c r="AX2078" s="15" t="str">
        <f t="shared" si="330"/>
        <v/>
      </c>
      <c r="AY2078" s="5"/>
      <c r="AZ2078" s="27" t="str">
        <f>IFERROR(VLOOKUP(AY2078,vlookup!A$2:I$331,2,FALSE),"")</f>
        <v/>
      </c>
      <c r="BA2078" s="27" t="str">
        <f>IFERROR(VLOOKUP(AY2078,vlookup!A$2:I$331,3,FALSE),"")</f>
        <v/>
      </c>
      <c r="BB2078" s="5"/>
      <c r="BC2078" s="27" t="str">
        <f>IFERROR(VLOOKUP(BB2078,vlookup!D$2:E$331,2,FALSE),"")</f>
        <v/>
      </c>
      <c r="BD2078" s="5"/>
      <c r="BE2078" s="27" t="str">
        <f t="shared" si="331"/>
        <v/>
      </c>
      <c r="BF2078" s="27" t="str">
        <f>IFERROR(VLOOKUP(BE2078,vlookup!G$2:I$331,2,FALSE),"")</f>
        <v/>
      </c>
      <c r="BG2078" s="27" t="str">
        <f>IFERROR(VLOOKUP(BE2078,vlookup!G$2:I$331,3,FALSE),"")</f>
        <v/>
      </c>
      <c r="BH2078" s="5"/>
      <c r="BI2078" s="6"/>
      <c r="BJ2078" s="6"/>
      <c r="BK2078" s="6"/>
      <c r="BL2078" s="6"/>
    </row>
    <row r="2079" spans="1:64">
      <c r="A2079" s="4"/>
      <c r="B2079" s="5"/>
      <c r="C2079" s="27" t="str">
        <f>IFERROR(VLOOKUP(B2079,vlookup!A$2:I$331,2,FALSE),"")</f>
        <v/>
      </c>
      <c r="D2079" s="27" t="str">
        <f>IFERROR(VLOOKUP(B2079,vlookup!A$2:I$331,3,FALSE),"")</f>
        <v/>
      </c>
      <c r="E2079" s="5"/>
      <c r="F2079" s="27" t="str">
        <f>IFERROR(VLOOKUP(E2079,vlookup!D$2:E$331,2,FALSE),"")</f>
        <v/>
      </c>
      <c r="G2079" s="5"/>
      <c r="H2079" s="27" t="str">
        <f t="shared" si="322"/>
        <v/>
      </c>
      <c r="I2079" s="27" t="str">
        <f>IFERROR(VLOOKUP(H2079,vlookup!G$2:I$331,2,FALSE),"")</f>
        <v/>
      </c>
      <c r="J2079" s="27" t="str">
        <f>IFERROR(VLOOKUP(H2079,vlookup!G$2:I$331,3,FALSE),"")</f>
        <v/>
      </c>
      <c r="K2079" s="5"/>
      <c r="L2079" s="6"/>
      <c r="M2079" s="6"/>
      <c r="N2079" s="6"/>
      <c r="O2079" s="6"/>
      <c r="P2079" s="6"/>
      <c r="Q2079" s="14" t="str">
        <f t="shared" si="323"/>
        <v/>
      </c>
      <c r="R2079" s="5"/>
      <c r="S2079" s="6"/>
      <c r="T2079" s="6"/>
      <c r="U2079" s="5"/>
      <c r="V2079" s="45">
        <f t="shared" si="324"/>
        <v>0</v>
      </c>
      <c r="W2079" s="45">
        <f t="shared" si="325"/>
        <v>0</v>
      </c>
      <c r="X2079" s="45" t="e">
        <f t="shared" si="326"/>
        <v>#VALUE!</v>
      </c>
      <c r="Y2079" s="45">
        <f>IFERROR(VALUE(V2079),VLOOKUP(V2079,DayReplace[],2,0))</f>
        <v>0</v>
      </c>
      <c r="Z2079" s="45">
        <f>IF(V2079=0,1,
IF(OR(AND(COUNTIF(Table12[Normal and Leap Years],X2079),AA2079=3,Y2079=30),
AND(COUNTIF(Table9[MM Year],X2079),COUNTIF(Table13[Always 29-Day Months],AA2079),Y2079=30)),Y2079
-1,Y2079))</f>
        <v>1</v>
      </c>
      <c r="AA2079" s="45">
        <f>IFERROR(VALUE(W2079),VLOOKUP(W2079,MonthReplace[],2,0))</f>
        <v>0</v>
      </c>
      <c r="AB2079" s="45" t="e">
        <f>IF(COUNTIF(Table9[MM Year],X2079),VLOOKUP(AA2079,MonthSerial[],VLOOKUP(X2079,Table9[],3,0)+2,0),DATE(X2079,AA2079,0)-AC2079)</f>
        <v>#VALUE!</v>
      </c>
      <c r="AC2079" s="45" t="e">
        <f>IF(COUNTIF(Table9[MM Year],X2079),
VLOOKUP(X2079,Table9[],5,0),
DATE(X2079,1,0))</f>
        <v>#VALUE!</v>
      </c>
      <c r="AD2079" s="46" t="e">
        <f>IF(AA2079=0,DATE(YEAR(AC2079+1),7,16),
IF(V2079=0,IF(COUNTIF(Table9[MM Year],X2079),AC2079+AB2079+Z2079+15-DAY(AC2079+AB2079+Z2079+15)+16,AC2079+AB2079+Z2079-DAY(AC2079+AB2079+Z2079)+16),
IF(COUNTIF(Table9[MM Year],X2079),
IF(AC2079+AB2079+Z2079&lt;VLOOKUP(X2079,Table9[],7,0),AC2079
+AB2079+Z2079+VLOOKUP(X2079,Table9[],4,0),AC2079+AB2079+Z2079),AC2079
+AB2079+Z2079)))</f>
        <v>#VALUE!</v>
      </c>
      <c r="AE2079" s="42"/>
      <c r="AF2079" s="15" t="str">
        <f>IFERROR(IF(COUNTIF(Table9[MM Year],X2079),
IF(AD2079&lt;VLOOKUP(X2079,Table9[],7,0),AD2079
+VLOOKUP(X2079,Table9[],4,0),AD2079),AD2079
),"")</f>
        <v/>
      </c>
      <c r="AG2079" s="5"/>
      <c r="AH2079" s="5"/>
      <c r="AI2079" s="5"/>
      <c r="AJ2079" s="6"/>
      <c r="AK2079" s="6"/>
      <c r="AL2079" s="12" t="str">
        <f t="shared" si="327"/>
        <v/>
      </c>
      <c r="AM2079" s="5"/>
      <c r="AN2079" s="27" t="str">
        <f t="shared" si="328"/>
        <v/>
      </c>
      <c r="AO2079" s="5"/>
      <c r="AP2079" s="5"/>
      <c r="AQ2079" s="6"/>
      <c r="AR2079" s="12" t="str">
        <f t="shared" si="329"/>
        <v/>
      </c>
      <c r="AS2079" s="6"/>
      <c r="AT2079" s="5"/>
      <c r="AU2079" s="53"/>
      <c r="AV2079" s="53"/>
      <c r="AW2079" s="54"/>
      <c r="AX2079" s="15" t="str">
        <f t="shared" si="330"/>
        <v/>
      </c>
      <c r="AY2079" s="5"/>
      <c r="AZ2079" s="27" t="str">
        <f>IFERROR(VLOOKUP(AY2079,vlookup!A$2:I$331,2,FALSE),"")</f>
        <v/>
      </c>
      <c r="BA2079" s="27" t="str">
        <f>IFERROR(VLOOKUP(AY2079,vlookup!A$2:I$331,3,FALSE),"")</f>
        <v/>
      </c>
      <c r="BB2079" s="5"/>
      <c r="BC2079" s="27" t="str">
        <f>IFERROR(VLOOKUP(BB2079,vlookup!D$2:E$331,2,FALSE),"")</f>
        <v/>
      </c>
      <c r="BD2079" s="5"/>
      <c r="BE2079" s="27" t="str">
        <f t="shared" si="331"/>
        <v/>
      </c>
      <c r="BF2079" s="27" t="str">
        <f>IFERROR(VLOOKUP(BE2079,vlookup!G$2:I$331,2,FALSE),"")</f>
        <v/>
      </c>
      <c r="BG2079" s="27" t="str">
        <f>IFERROR(VLOOKUP(BE2079,vlookup!G$2:I$331,3,FALSE),"")</f>
        <v/>
      </c>
      <c r="BH2079" s="5"/>
      <c r="BI2079" s="6"/>
      <c r="BJ2079" s="6"/>
      <c r="BK2079" s="6"/>
      <c r="BL2079" s="6"/>
    </row>
    <row r="2080" spans="1:64">
      <c r="A2080" s="4"/>
      <c r="B2080" s="5"/>
      <c r="C2080" s="27" t="str">
        <f>IFERROR(VLOOKUP(B2080,vlookup!A$2:I$331,2,FALSE),"")</f>
        <v/>
      </c>
      <c r="D2080" s="27" t="str">
        <f>IFERROR(VLOOKUP(B2080,vlookup!A$2:I$331,3,FALSE),"")</f>
        <v/>
      </c>
      <c r="E2080" s="5"/>
      <c r="F2080" s="27" t="str">
        <f>IFERROR(VLOOKUP(E2080,vlookup!D$2:E$331,2,FALSE),"")</f>
        <v/>
      </c>
      <c r="G2080" s="5"/>
      <c r="H2080" s="27" t="str">
        <f t="shared" si="322"/>
        <v/>
      </c>
      <c r="I2080" s="27" t="str">
        <f>IFERROR(VLOOKUP(H2080,vlookup!G$2:I$331,2,FALSE),"")</f>
        <v/>
      </c>
      <c r="J2080" s="27" t="str">
        <f>IFERROR(VLOOKUP(H2080,vlookup!G$2:I$331,3,FALSE),"")</f>
        <v/>
      </c>
      <c r="K2080" s="5"/>
      <c r="L2080" s="6"/>
      <c r="M2080" s="6"/>
      <c r="N2080" s="6"/>
      <c r="O2080" s="6"/>
      <c r="P2080" s="6"/>
      <c r="Q2080" s="14" t="str">
        <f t="shared" si="323"/>
        <v/>
      </c>
      <c r="R2080" s="5"/>
      <c r="S2080" s="6"/>
      <c r="T2080" s="6"/>
      <c r="U2080" s="5"/>
      <c r="V2080" s="45">
        <f t="shared" si="324"/>
        <v>0</v>
      </c>
      <c r="W2080" s="45">
        <f t="shared" si="325"/>
        <v>0</v>
      </c>
      <c r="X2080" s="45" t="e">
        <f t="shared" si="326"/>
        <v>#VALUE!</v>
      </c>
      <c r="Y2080" s="45">
        <f>IFERROR(VALUE(V2080),VLOOKUP(V2080,DayReplace[],2,0))</f>
        <v>0</v>
      </c>
      <c r="Z2080" s="45">
        <f>IF(V2080=0,1,
IF(OR(AND(COUNTIF(Table12[Normal and Leap Years],X2080),AA2080=3,Y2080=30),
AND(COUNTIF(Table9[MM Year],X2080),COUNTIF(Table13[Always 29-Day Months],AA2080),Y2080=30)),Y2080
-1,Y2080))</f>
        <v>1</v>
      </c>
      <c r="AA2080" s="45">
        <f>IFERROR(VALUE(W2080),VLOOKUP(W2080,MonthReplace[],2,0))</f>
        <v>0</v>
      </c>
      <c r="AB2080" s="45" t="e">
        <f>IF(COUNTIF(Table9[MM Year],X2080),VLOOKUP(AA2080,MonthSerial[],VLOOKUP(X2080,Table9[],3,0)+2,0),DATE(X2080,AA2080,0)-AC2080)</f>
        <v>#VALUE!</v>
      </c>
      <c r="AC2080" s="45" t="e">
        <f>IF(COUNTIF(Table9[MM Year],X2080),
VLOOKUP(X2080,Table9[],5,0),
DATE(X2080,1,0))</f>
        <v>#VALUE!</v>
      </c>
      <c r="AD2080" s="46" t="e">
        <f>IF(AA2080=0,DATE(YEAR(AC2080+1),7,16),
IF(V2080=0,IF(COUNTIF(Table9[MM Year],X2080),AC2080+AB2080+Z2080+15-DAY(AC2080+AB2080+Z2080+15)+16,AC2080+AB2080+Z2080-DAY(AC2080+AB2080+Z2080)+16),
IF(COUNTIF(Table9[MM Year],X2080),
IF(AC2080+AB2080+Z2080&lt;VLOOKUP(X2080,Table9[],7,0),AC2080
+AB2080+Z2080+VLOOKUP(X2080,Table9[],4,0),AC2080+AB2080+Z2080),AC2080
+AB2080+Z2080)))</f>
        <v>#VALUE!</v>
      </c>
      <c r="AE2080" s="42"/>
      <c r="AF2080" s="15" t="str">
        <f>IFERROR(IF(COUNTIF(Table9[MM Year],X2080),
IF(AD2080&lt;VLOOKUP(X2080,Table9[],7,0),AD2080
+VLOOKUP(X2080,Table9[],4,0),AD2080),AD2080
),"")</f>
        <v/>
      </c>
      <c r="AG2080" s="5"/>
      <c r="AH2080" s="5"/>
      <c r="AI2080" s="5"/>
      <c r="AJ2080" s="6"/>
      <c r="AK2080" s="6"/>
      <c r="AL2080" s="12" t="str">
        <f t="shared" si="327"/>
        <v/>
      </c>
      <c r="AM2080" s="5"/>
      <c r="AN2080" s="27" t="str">
        <f t="shared" si="328"/>
        <v/>
      </c>
      <c r="AO2080" s="5"/>
      <c r="AP2080" s="5"/>
      <c r="AQ2080" s="6"/>
      <c r="AR2080" s="12" t="str">
        <f t="shared" si="329"/>
        <v/>
      </c>
      <c r="AS2080" s="6"/>
      <c r="AT2080" s="5"/>
      <c r="AU2080" s="53"/>
      <c r="AV2080" s="53"/>
      <c r="AW2080" s="54"/>
      <c r="AX2080" s="15" t="str">
        <f t="shared" si="330"/>
        <v/>
      </c>
      <c r="AY2080" s="5"/>
      <c r="AZ2080" s="27" t="str">
        <f>IFERROR(VLOOKUP(AY2080,vlookup!A$2:I$331,2,FALSE),"")</f>
        <v/>
      </c>
      <c r="BA2080" s="27" t="str">
        <f>IFERROR(VLOOKUP(AY2080,vlookup!A$2:I$331,3,FALSE),"")</f>
        <v/>
      </c>
      <c r="BB2080" s="5"/>
      <c r="BC2080" s="27" t="str">
        <f>IFERROR(VLOOKUP(BB2080,vlookup!D$2:E$331,2,FALSE),"")</f>
        <v/>
      </c>
      <c r="BD2080" s="5"/>
      <c r="BE2080" s="27" t="str">
        <f t="shared" si="331"/>
        <v/>
      </c>
      <c r="BF2080" s="27" t="str">
        <f>IFERROR(VLOOKUP(BE2080,vlookup!G$2:I$331,2,FALSE),"")</f>
        <v/>
      </c>
      <c r="BG2080" s="27" t="str">
        <f>IFERROR(VLOOKUP(BE2080,vlookup!G$2:I$331,3,FALSE),"")</f>
        <v/>
      </c>
      <c r="BH2080" s="5"/>
      <c r="BI2080" s="6"/>
      <c r="BJ2080" s="6"/>
      <c r="BK2080" s="6"/>
      <c r="BL2080" s="6"/>
    </row>
    <row r="2081" spans="1:64">
      <c r="A2081" s="4"/>
      <c r="B2081" s="5"/>
      <c r="C2081" s="27" t="str">
        <f>IFERROR(VLOOKUP(B2081,vlookup!A$2:I$331,2,FALSE),"")</f>
        <v/>
      </c>
      <c r="D2081" s="27" t="str">
        <f>IFERROR(VLOOKUP(B2081,vlookup!A$2:I$331,3,FALSE),"")</f>
        <v/>
      </c>
      <c r="E2081" s="5"/>
      <c r="F2081" s="27" t="str">
        <f>IFERROR(VLOOKUP(E2081,vlookup!D$2:E$331,2,FALSE),"")</f>
        <v/>
      </c>
      <c r="G2081" s="5"/>
      <c r="H2081" s="27" t="str">
        <f t="shared" si="322"/>
        <v/>
      </c>
      <c r="I2081" s="27" t="str">
        <f>IFERROR(VLOOKUP(H2081,vlookup!G$2:I$331,2,FALSE),"")</f>
        <v/>
      </c>
      <c r="J2081" s="27" t="str">
        <f>IFERROR(VLOOKUP(H2081,vlookup!G$2:I$331,3,FALSE),"")</f>
        <v/>
      </c>
      <c r="K2081" s="5"/>
      <c r="L2081" s="6"/>
      <c r="M2081" s="6"/>
      <c r="N2081" s="6"/>
      <c r="O2081" s="6"/>
      <c r="P2081" s="6"/>
      <c r="Q2081" s="14" t="str">
        <f t="shared" si="323"/>
        <v/>
      </c>
      <c r="R2081" s="5"/>
      <c r="S2081" s="6"/>
      <c r="T2081" s="6"/>
      <c r="U2081" s="5"/>
      <c r="V2081" s="45">
        <f t="shared" si="324"/>
        <v>0</v>
      </c>
      <c r="W2081" s="45">
        <f t="shared" si="325"/>
        <v>0</v>
      </c>
      <c r="X2081" s="45" t="e">
        <f t="shared" si="326"/>
        <v>#VALUE!</v>
      </c>
      <c r="Y2081" s="45">
        <f>IFERROR(VALUE(V2081),VLOOKUP(V2081,DayReplace[],2,0))</f>
        <v>0</v>
      </c>
      <c r="Z2081" s="45">
        <f>IF(V2081=0,1,
IF(OR(AND(COUNTIF(Table12[Normal and Leap Years],X2081),AA2081=3,Y2081=30),
AND(COUNTIF(Table9[MM Year],X2081),COUNTIF(Table13[Always 29-Day Months],AA2081),Y2081=30)),Y2081
-1,Y2081))</f>
        <v>1</v>
      </c>
      <c r="AA2081" s="45">
        <f>IFERROR(VALUE(W2081),VLOOKUP(W2081,MonthReplace[],2,0))</f>
        <v>0</v>
      </c>
      <c r="AB2081" s="45" t="e">
        <f>IF(COUNTIF(Table9[MM Year],X2081),VLOOKUP(AA2081,MonthSerial[],VLOOKUP(X2081,Table9[],3,0)+2,0),DATE(X2081,AA2081,0)-AC2081)</f>
        <v>#VALUE!</v>
      </c>
      <c r="AC2081" s="45" t="e">
        <f>IF(COUNTIF(Table9[MM Year],X2081),
VLOOKUP(X2081,Table9[],5,0),
DATE(X2081,1,0))</f>
        <v>#VALUE!</v>
      </c>
      <c r="AD2081" s="46" t="e">
        <f>IF(AA2081=0,DATE(YEAR(AC2081+1),7,16),
IF(V2081=0,IF(COUNTIF(Table9[MM Year],X2081),AC2081+AB2081+Z2081+15-DAY(AC2081+AB2081+Z2081+15)+16,AC2081+AB2081+Z2081-DAY(AC2081+AB2081+Z2081)+16),
IF(COUNTIF(Table9[MM Year],X2081),
IF(AC2081+AB2081+Z2081&lt;VLOOKUP(X2081,Table9[],7,0),AC2081
+AB2081+Z2081+VLOOKUP(X2081,Table9[],4,0),AC2081+AB2081+Z2081),AC2081
+AB2081+Z2081)))</f>
        <v>#VALUE!</v>
      </c>
      <c r="AE2081" s="42"/>
      <c r="AF2081" s="15" t="str">
        <f>IFERROR(IF(COUNTIF(Table9[MM Year],X2081),
IF(AD2081&lt;VLOOKUP(X2081,Table9[],7,0),AD2081
+VLOOKUP(X2081,Table9[],4,0),AD2081),AD2081
),"")</f>
        <v/>
      </c>
      <c r="AG2081" s="5"/>
      <c r="AH2081" s="5"/>
      <c r="AI2081" s="5"/>
      <c r="AJ2081" s="6"/>
      <c r="AK2081" s="6"/>
      <c r="AL2081" s="12" t="str">
        <f t="shared" si="327"/>
        <v/>
      </c>
      <c r="AM2081" s="5"/>
      <c r="AN2081" s="27" t="str">
        <f t="shared" si="328"/>
        <v/>
      </c>
      <c r="AO2081" s="5"/>
      <c r="AP2081" s="5"/>
      <c r="AQ2081" s="6"/>
      <c r="AR2081" s="12" t="str">
        <f t="shared" si="329"/>
        <v/>
      </c>
      <c r="AS2081" s="6"/>
      <c r="AT2081" s="5"/>
      <c r="AU2081" s="53"/>
      <c r="AV2081" s="53"/>
      <c r="AW2081" s="54"/>
      <c r="AX2081" s="15" t="str">
        <f t="shared" si="330"/>
        <v/>
      </c>
      <c r="AY2081" s="5"/>
      <c r="AZ2081" s="27" t="str">
        <f>IFERROR(VLOOKUP(AY2081,vlookup!A$2:I$331,2,FALSE),"")</f>
        <v/>
      </c>
      <c r="BA2081" s="27" t="str">
        <f>IFERROR(VLOOKUP(AY2081,vlookup!A$2:I$331,3,FALSE),"")</f>
        <v/>
      </c>
      <c r="BB2081" s="5"/>
      <c r="BC2081" s="27" t="str">
        <f>IFERROR(VLOOKUP(BB2081,vlookup!D$2:E$331,2,FALSE),"")</f>
        <v/>
      </c>
      <c r="BD2081" s="5"/>
      <c r="BE2081" s="27" t="str">
        <f t="shared" si="331"/>
        <v/>
      </c>
      <c r="BF2081" s="27" t="str">
        <f>IFERROR(VLOOKUP(BE2081,vlookup!G$2:I$331,2,FALSE),"")</f>
        <v/>
      </c>
      <c r="BG2081" s="27" t="str">
        <f>IFERROR(VLOOKUP(BE2081,vlookup!G$2:I$331,3,FALSE),"")</f>
        <v/>
      </c>
      <c r="BH2081" s="5"/>
      <c r="BI2081" s="6"/>
      <c r="BJ2081" s="6"/>
      <c r="BK2081" s="6"/>
      <c r="BL2081" s="6"/>
    </row>
    <row r="2082" spans="1:64">
      <c r="A2082" s="4"/>
      <c r="B2082" s="5"/>
      <c r="C2082" s="27" t="str">
        <f>IFERROR(VLOOKUP(B2082,vlookup!A$2:I$331,2,FALSE),"")</f>
        <v/>
      </c>
      <c r="D2082" s="27" t="str">
        <f>IFERROR(VLOOKUP(B2082,vlookup!A$2:I$331,3,FALSE),"")</f>
        <v/>
      </c>
      <c r="E2082" s="5"/>
      <c r="F2082" s="27" t="str">
        <f>IFERROR(VLOOKUP(E2082,vlookup!D$2:E$331,2,FALSE),"")</f>
        <v/>
      </c>
      <c r="G2082" s="5"/>
      <c r="H2082" s="27" t="str">
        <f t="shared" si="322"/>
        <v/>
      </c>
      <c r="I2082" s="27" t="str">
        <f>IFERROR(VLOOKUP(H2082,vlookup!G$2:I$331,2,FALSE),"")</f>
        <v/>
      </c>
      <c r="J2082" s="27" t="str">
        <f>IFERROR(VLOOKUP(H2082,vlookup!G$2:I$331,3,FALSE),"")</f>
        <v/>
      </c>
      <c r="K2082" s="5"/>
      <c r="L2082" s="6"/>
      <c r="M2082" s="6"/>
      <c r="N2082" s="6"/>
      <c r="O2082" s="6"/>
      <c r="P2082" s="6"/>
      <c r="Q2082" s="14" t="str">
        <f t="shared" si="323"/>
        <v/>
      </c>
      <c r="R2082" s="5"/>
      <c r="S2082" s="6"/>
      <c r="T2082" s="6"/>
      <c r="U2082" s="5"/>
      <c r="V2082" s="45">
        <f t="shared" si="324"/>
        <v>0</v>
      </c>
      <c r="W2082" s="45">
        <f t="shared" si="325"/>
        <v>0</v>
      </c>
      <c r="X2082" s="45" t="e">
        <f t="shared" si="326"/>
        <v>#VALUE!</v>
      </c>
      <c r="Y2082" s="45">
        <f>IFERROR(VALUE(V2082),VLOOKUP(V2082,DayReplace[],2,0))</f>
        <v>0</v>
      </c>
      <c r="Z2082" s="45">
        <f>IF(V2082=0,1,
IF(OR(AND(COUNTIF(Table12[Normal and Leap Years],X2082),AA2082=3,Y2082=30),
AND(COUNTIF(Table9[MM Year],X2082),COUNTIF(Table13[Always 29-Day Months],AA2082),Y2082=30)),Y2082
-1,Y2082))</f>
        <v>1</v>
      </c>
      <c r="AA2082" s="45">
        <f>IFERROR(VALUE(W2082),VLOOKUP(W2082,MonthReplace[],2,0))</f>
        <v>0</v>
      </c>
      <c r="AB2082" s="45" t="e">
        <f>IF(COUNTIF(Table9[MM Year],X2082),VLOOKUP(AA2082,MonthSerial[],VLOOKUP(X2082,Table9[],3,0)+2,0),DATE(X2082,AA2082,0)-AC2082)</f>
        <v>#VALUE!</v>
      </c>
      <c r="AC2082" s="45" t="e">
        <f>IF(COUNTIF(Table9[MM Year],X2082),
VLOOKUP(X2082,Table9[],5,0),
DATE(X2082,1,0))</f>
        <v>#VALUE!</v>
      </c>
      <c r="AD2082" s="46" t="e">
        <f>IF(AA2082=0,DATE(YEAR(AC2082+1),7,16),
IF(V2082=0,IF(COUNTIF(Table9[MM Year],X2082),AC2082+AB2082+Z2082+15-DAY(AC2082+AB2082+Z2082+15)+16,AC2082+AB2082+Z2082-DAY(AC2082+AB2082+Z2082)+16),
IF(COUNTIF(Table9[MM Year],X2082),
IF(AC2082+AB2082+Z2082&lt;VLOOKUP(X2082,Table9[],7,0),AC2082
+AB2082+Z2082+VLOOKUP(X2082,Table9[],4,0),AC2082+AB2082+Z2082),AC2082
+AB2082+Z2082)))</f>
        <v>#VALUE!</v>
      </c>
      <c r="AE2082" s="42"/>
      <c r="AF2082" s="15" t="str">
        <f>IFERROR(IF(COUNTIF(Table9[MM Year],X2082),
IF(AD2082&lt;VLOOKUP(X2082,Table9[],7,0),AD2082
+VLOOKUP(X2082,Table9[],4,0),AD2082),AD2082
),"")</f>
        <v/>
      </c>
      <c r="AG2082" s="5"/>
      <c r="AH2082" s="5"/>
      <c r="AI2082" s="5"/>
      <c r="AJ2082" s="6"/>
      <c r="AK2082" s="6"/>
      <c r="AL2082" s="12" t="str">
        <f t="shared" si="327"/>
        <v/>
      </c>
      <c r="AM2082" s="5"/>
      <c r="AN2082" s="27" t="str">
        <f t="shared" si="328"/>
        <v/>
      </c>
      <c r="AO2082" s="5"/>
      <c r="AP2082" s="5"/>
      <c r="AQ2082" s="6"/>
      <c r="AR2082" s="12" t="str">
        <f t="shared" si="329"/>
        <v/>
      </c>
      <c r="AS2082" s="6"/>
      <c r="AT2082" s="5"/>
      <c r="AU2082" s="53"/>
      <c r="AV2082" s="53"/>
      <c r="AW2082" s="54"/>
      <c r="AX2082" s="15" t="str">
        <f t="shared" si="330"/>
        <v/>
      </c>
      <c r="AY2082" s="5"/>
      <c r="AZ2082" s="27" t="str">
        <f>IFERROR(VLOOKUP(AY2082,vlookup!A$2:I$331,2,FALSE),"")</f>
        <v/>
      </c>
      <c r="BA2082" s="27" t="str">
        <f>IFERROR(VLOOKUP(AY2082,vlookup!A$2:I$331,3,FALSE),"")</f>
        <v/>
      </c>
      <c r="BB2082" s="5"/>
      <c r="BC2082" s="27" t="str">
        <f>IFERROR(VLOOKUP(BB2082,vlookup!D$2:E$331,2,FALSE),"")</f>
        <v/>
      </c>
      <c r="BD2082" s="5"/>
      <c r="BE2082" s="27" t="str">
        <f t="shared" si="331"/>
        <v/>
      </c>
      <c r="BF2082" s="27" t="str">
        <f>IFERROR(VLOOKUP(BE2082,vlookup!G$2:I$331,2,FALSE),"")</f>
        <v/>
      </c>
      <c r="BG2082" s="27" t="str">
        <f>IFERROR(VLOOKUP(BE2082,vlookup!G$2:I$331,3,FALSE),"")</f>
        <v/>
      </c>
      <c r="BH2082" s="5"/>
      <c r="BI2082" s="6"/>
      <c r="BJ2082" s="6"/>
      <c r="BK2082" s="6"/>
      <c r="BL2082" s="6"/>
    </row>
    <row r="2083" spans="1:64">
      <c r="A2083" s="4"/>
      <c r="B2083" s="5"/>
      <c r="C2083" s="27" t="str">
        <f>IFERROR(VLOOKUP(B2083,vlookup!A$2:I$331,2,FALSE),"")</f>
        <v/>
      </c>
      <c r="D2083" s="27" t="str">
        <f>IFERROR(VLOOKUP(B2083,vlookup!A$2:I$331,3,FALSE),"")</f>
        <v/>
      </c>
      <c r="E2083" s="5"/>
      <c r="F2083" s="27" t="str">
        <f>IFERROR(VLOOKUP(E2083,vlookup!D$2:E$331,2,FALSE),"")</f>
        <v/>
      </c>
      <c r="G2083" s="5"/>
      <c r="H2083" s="27" t="str">
        <f t="shared" si="322"/>
        <v/>
      </c>
      <c r="I2083" s="27" t="str">
        <f>IFERROR(VLOOKUP(H2083,vlookup!G$2:I$331,2,FALSE),"")</f>
        <v/>
      </c>
      <c r="J2083" s="27" t="str">
        <f>IFERROR(VLOOKUP(H2083,vlookup!G$2:I$331,3,FALSE),"")</f>
        <v/>
      </c>
      <c r="K2083" s="5"/>
      <c r="L2083" s="6"/>
      <c r="M2083" s="6"/>
      <c r="N2083" s="6"/>
      <c r="O2083" s="6"/>
      <c r="P2083" s="6"/>
      <c r="Q2083" s="14" t="str">
        <f t="shared" si="323"/>
        <v/>
      </c>
      <c r="R2083" s="5"/>
      <c r="S2083" s="6"/>
      <c r="T2083" s="6"/>
      <c r="U2083" s="5"/>
      <c r="V2083" s="45">
        <f t="shared" si="324"/>
        <v>0</v>
      </c>
      <c r="W2083" s="45">
        <f t="shared" si="325"/>
        <v>0</v>
      </c>
      <c r="X2083" s="45" t="e">
        <f t="shared" si="326"/>
        <v>#VALUE!</v>
      </c>
      <c r="Y2083" s="45">
        <f>IFERROR(VALUE(V2083),VLOOKUP(V2083,DayReplace[],2,0))</f>
        <v>0</v>
      </c>
      <c r="Z2083" s="45">
        <f>IF(V2083=0,1,
IF(OR(AND(COUNTIF(Table12[Normal and Leap Years],X2083),AA2083=3,Y2083=30),
AND(COUNTIF(Table9[MM Year],X2083),COUNTIF(Table13[Always 29-Day Months],AA2083),Y2083=30)),Y2083
-1,Y2083))</f>
        <v>1</v>
      </c>
      <c r="AA2083" s="45">
        <f>IFERROR(VALUE(W2083),VLOOKUP(W2083,MonthReplace[],2,0))</f>
        <v>0</v>
      </c>
      <c r="AB2083" s="45" t="e">
        <f>IF(COUNTIF(Table9[MM Year],X2083),VLOOKUP(AA2083,MonthSerial[],VLOOKUP(X2083,Table9[],3,0)+2,0),DATE(X2083,AA2083,0)-AC2083)</f>
        <v>#VALUE!</v>
      </c>
      <c r="AC2083" s="45" t="e">
        <f>IF(COUNTIF(Table9[MM Year],X2083),
VLOOKUP(X2083,Table9[],5,0),
DATE(X2083,1,0))</f>
        <v>#VALUE!</v>
      </c>
      <c r="AD2083" s="46" t="e">
        <f>IF(AA2083=0,DATE(YEAR(AC2083+1),7,16),
IF(V2083=0,IF(COUNTIF(Table9[MM Year],X2083),AC2083+AB2083+Z2083+15-DAY(AC2083+AB2083+Z2083+15)+16,AC2083+AB2083+Z2083-DAY(AC2083+AB2083+Z2083)+16),
IF(COUNTIF(Table9[MM Year],X2083),
IF(AC2083+AB2083+Z2083&lt;VLOOKUP(X2083,Table9[],7,0),AC2083
+AB2083+Z2083+VLOOKUP(X2083,Table9[],4,0),AC2083+AB2083+Z2083),AC2083
+AB2083+Z2083)))</f>
        <v>#VALUE!</v>
      </c>
      <c r="AE2083" s="42"/>
      <c r="AF2083" s="15" t="str">
        <f>IFERROR(IF(COUNTIF(Table9[MM Year],X2083),
IF(AD2083&lt;VLOOKUP(X2083,Table9[],7,0),AD2083
+VLOOKUP(X2083,Table9[],4,0),AD2083),AD2083
),"")</f>
        <v/>
      </c>
      <c r="AG2083" s="5"/>
      <c r="AH2083" s="5"/>
      <c r="AI2083" s="5"/>
      <c r="AJ2083" s="6"/>
      <c r="AK2083" s="6"/>
      <c r="AL2083" s="12" t="str">
        <f t="shared" si="327"/>
        <v/>
      </c>
      <c r="AM2083" s="5"/>
      <c r="AN2083" s="27" t="str">
        <f t="shared" si="328"/>
        <v/>
      </c>
      <c r="AO2083" s="5"/>
      <c r="AP2083" s="5"/>
      <c r="AQ2083" s="6"/>
      <c r="AR2083" s="12" t="str">
        <f t="shared" si="329"/>
        <v/>
      </c>
      <c r="AS2083" s="6"/>
      <c r="AT2083" s="5"/>
      <c r="AU2083" s="53"/>
      <c r="AV2083" s="53"/>
      <c r="AW2083" s="54"/>
      <c r="AX2083" s="15" t="str">
        <f t="shared" si="330"/>
        <v/>
      </c>
      <c r="AY2083" s="5"/>
      <c r="AZ2083" s="27" t="str">
        <f>IFERROR(VLOOKUP(AY2083,vlookup!A$2:I$331,2,FALSE),"")</f>
        <v/>
      </c>
      <c r="BA2083" s="27" t="str">
        <f>IFERROR(VLOOKUP(AY2083,vlookup!A$2:I$331,3,FALSE),"")</f>
        <v/>
      </c>
      <c r="BB2083" s="5"/>
      <c r="BC2083" s="27" t="str">
        <f>IFERROR(VLOOKUP(BB2083,vlookup!D$2:E$331,2,FALSE),"")</f>
        <v/>
      </c>
      <c r="BD2083" s="5"/>
      <c r="BE2083" s="27" t="str">
        <f t="shared" si="331"/>
        <v/>
      </c>
      <c r="BF2083" s="27" t="str">
        <f>IFERROR(VLOOKUP(BE2083,vlookup!G$2:I$331,2,FALSE),"")</f>
        <v/>
      </c>
      <c r="BG2083" s="27" t="str">
        <f>IFERROR(VLOOKUP(BE2083,vlookup!G$2:I$331,3,FALSE),"")</f>
        <v/>
      </c>
      <c r="BH2083" s="5"/>
      <c r="BI2083" s="6"/>
      <c r="BJ2083" s="6"/>
      <c r="BK2083" s="6"/>
      <c r="BL2083" s="6"/>
    </row>
    <row r="2084" spans="1:64">
      <c r="A2084" s="4"/>
      <c r="B2084" s="5"/>
      <c r="C2084" s="27" t="str">
        <f>IFERROR(VLOOKUP(B2084,vlookup!A$2:I$331,2,FALSE),"")</f>
        <v/>
      </c>
      <c r="D2084" s="27" t="str">
        <f>IFERROR(VLOOKUP(B2084,vlookup!A$2:I$331,3,FALSE),"")</f>
        <v/>
      </c>
      <c r="E2084" s="5"/>
      <c r="F2084" s="27" t="str">
        <f>IFERROR(VLOOKUP(E2084,vlookup!D$2:E$331,2,FALSE),"")</f>
        <v/>
      </c>
      <c r="G2084" s="5"/>
      <c r="H2084" s="27" t="str">
        <f t="shared" si="322"/>
        <v/>
      </c>
      <c r="I2084" s="27" t="str">
        <f>IFERROR(VLOOKUP(H2084,vlookup!G$2:I$331,2,FALSE),"")</f>
        <v/>
      </c>
      <c r="J2084" s="27" t="str">
        <f>IFERROR(VLOOKUP(H2084,vlookup!G$2:I$331,3,FALSE),"")</f>
        <v/>
      </c>
      <c r="K2084" s="5"/>
      <c r="L2084" s="6"/>
      <c r="M2084" s="6"/>
      <c r="N2084" s="6"/>
      <c r="O2084" s="6"/>
      <c r="P2084" s="6"/>
      <c r="Q2084" s="14" t="str">
        <f t="shared" si="323"/>
        <v/>
      </c>
      <c r="R2084" s="5"/>
      <c r="S2084" s="6"/>
      <c r="T2084" s="6"/>
      <c r="U2084" s="5"/>
      <c r="V2084" s="45">
        <f t="shared" si="324"/>
        <v>0</v>
      </c>
      <c r="W2084" s="45">
        <f t="shared" si="325"/>
        <v>0</v>
      </c>
      <c r="X2084" s="45" t="e">
        <f t="shared" si="326"/>
        <v>#VALUE!</v>
      </c>
      <c r="Y2084" s="45">
        <f>IFERROR(VALUE(V2084),VLOOKUP(V2084,DayReplace[],2,0))</f>
        <v>0</v>
      </c>
      <c r="Z2084" s="45">
        <f>IF(V2084=0,1,
IF(OR(AND(COUNTIF(Table12[Normal and Leap Years],X2084),AA2084=3,Y2084=30),
AND(COUNTIF(Table9[MM Year],X2084),COUNTIF(Table13[Always 29-Day Months],AA2084),Y2084=30)),Y2084
-1,Y2084))</f>
        <v>1</v>
      </c>
      <c r="AA2084" s="45">
        <f>IFERROR(VALUE(W2084),VLOOKUP(W2084,MonthReplace[],2,0))</f>
        <v>0</v>
      </c>
      <c r="AB2084" s="45" t="e">
        <f>IF(COUNTIF(Table9[MM Year],X2084),VLOOKUP(AA2084,MonthSerial[],VLOOKUP(X2084,Table9[],3,0)+2,0),DATE(X2084,AA2084,0)-AC2084)</f>
        <v>#VALUE!</v>
      </c>
      <c r="AC2084" s="45" t="e">
        <f>IF(COUNTIF(Table9[MM Year],X2084),
VLOOKUP(X2084,Table9[],5,0),
DATE(X2084,1,0))</f>
        <v>#VALUE!</v>
      </c>
      <c r="AD2084" s="46" t="e">
        <f>IF(AA2084=0,DATE(YEAR(AC2084+1),7,16),
IF(V2084=0,IF(COUNTIF(Table9[MM Year],X2084),AC2084+AB2084+Z2084+15-DAY(AC2084+AB2084+Z2084+15)+16,AC2084+AB2084+Z2084-DAY(AC2084+AB2084+Z2084)+16),
IF(COUNTIF(Table9[MM Year],X2084),
IF(AC2084+AB2084+Z2084&lt;VLOOKUP(X2084,Table9[],7,0),AC2084
+AB2084+Z2084+VLOOKUP(X2084,Table9[],4,0),AC2084+AB2084+Z2084),AC2084
+AB2084+Z2084)))</f>
        <v>#VALUE!</v>
      </c>
      <c r="AE2084" s="42"/>
      <c r="AF2084" s="15" t="str">
        <f>IFERROR(IF(COUNTIF(Table9[MM Year],X2084),
IF(AD2084&lt;VLOOKUP(X2084,Table9[],7,0),AD2084
+VLOOKUP(X2084,Table9[],4,0),AD2084),AD2084
),"")</f>
        <v/>
      </c>
      <c r="AG2084" s="5"/>
      <c r="AH2084" s="5"/>
      <c r="AI2084" s="5"/>
      <c r="AJ2084" s="6"/>
      <c r="AK2084" s="6"/>
      <c r="AL2084" s="12" t="str">
        <f t="shared" si="327"/>
        <v/>
      </c>
      <c r="AM2084" s="5"/>
      <c r="AN2084" s="27" t="str">
        <f t="shared" si="328"/>
        <v/>
      </c>
      <c r="AO2084" s="5"/>
      <c r="AP2084" s="5"/>
      <c r="AQ2084" s="6"/>
      <c r="AR2084" s="12" t="str">
        <f t="shared" si="329"/>
        <v/>
      </c>
      <c r="AS2084" s="6"/>
      <c r="AT2084" s="5"/>
      <c r="AU2084" s="53"/>
      <c r="AV2084" s="53"/>
      <c r="AW2084" s="54"/>
      <c r="AX2084" s="15" t="str">
        <f t="shared" si="330"/>
        <v/>
      </c>
      <c r="AY2084" s="5"/>
      <c r="AZ2084" s="27" t="str">
        <f>IFERROR(VLOOKUP(AY2084,vlookup!A$2:I$331,2,FALSE),"")</f>
        <v/>
      </c>
      <c r="BA2084" s="27" t="str">
        <f>IFERROR(VLOOKUP(AY2084,vlookup!A$2:I$331,3,FALSE),"")</f>
        <v/>
      </c>
      <c r="BB2084" s="5"/>
      <c r="BC2084" s="27" t="str">
        <f>IFERROR(VLOOKUP(BB2084,vlookup!D$2:E$331,2,FALSE),"")</f>
        <v/>
      </c>
      <c r="BD2084" s="5"/>
      <c r="BE2084" s="27" t="str">
        <f t="shared" si="331"/>
        <v/>
      </c>
      <c r="BF2084" s="27" t="str">
        <f>IFERROR(VLOOKUP(BE2084,vlookup!G$2:I$331,2,FALSE),"")</f>
        <v/>
      </c>
      <c r="BG2084" s="27" t="str">
        <f>IFERROR(VLOOKUP(BE2084,vlookup!G$2:I$331,3,FALSE),"")</f>
        <v/>
      </c>
      <c r="BH2084" s="5"/>
      <c r="BI2084" s="6"/>
      <c r="BJ2084" s="6"/>
      <c r="BK2084" s="6"/>
      <c r="BL2084" s="6"/>
    </row>
    <row r="2085" spans="1:64">
      <c r="A2085" s="4"/>
      <c r="B2085" s="5"/>
      <c r="C2085" s="27" t="str">
        <f>IFERROR(VLOOKUP(B2085,vlookup!A$2:I$331,2,FALSE),"")</f>
        <v/>
      </c>
      <c r="D2085" s="27" t="str">
        <f>IFERROR(VLOOKUP(B2085,vlookup!A$2:I$331,3,FALSE),"")</f>
        <v/>
      </c>
      <c r="E2085" s="5"/>
      <c r="F2085" s="27" t="str">
        <f>IFERROR(VLOOKUP(E2085,vlookup!D$2:E$331,2,FALSE),"")</f>
        <v/>
      </c>
      <c r="G2085" s="5"/>
      <c r="H2085" s="27" t="str">
        <f t="shared" si="322"/>
        <v/>
      </c>
      <c r="I2085" s="27" t="str">
        <f>IFERROR(VLOOKUP(H2085,vlookup!G$2:I$331,2,FALSE),"")</f>
        <v/>
      </c>
      <c r="J2085" s="27" t="str">
        <f>IFERROR(VLOOKUP(H2085,vlookup!G$2:I$331,3,FALSE),"")</f>
        <v/>
      </c>
      <c r="K2085" s="5"/>
      <c r="L2085" s="6"/>
      <c r="M2085" s="6"/>
      <c r="N2085" s="6"/>
      <c r="O2085" s="6"/>
      <c r="P2085" s="6"/>
      <c r="Q2085" s="14" t="str">
        <f t="shared" si="323"/>
        <v/>
      </c>
      <c r="R2085" s="5"/>
      <c r="S2085" s="6"/>
      <c r="T2085" s="6"/>
      <c r="U2085" s="5"/>
      <c r="V2085" s="45">
        <f t="shared" si="324"/>
        <v>0</v>
      </c>
      <c r="W2085" s="45">
        <f t="shared" si="325"/>
        <v>0</v>
      </c>
      <c r="X2085" s="45" t="e">
        <f t="shared" si="326"/>
        <v>#VALUE!</v>
      </c>
      <c r="Y2085" s="45">
        <f>IFERROR(VALUE(V2085),VLOOKUP(V2085,DayReplace[],2,0))</f>
        <v>0</v>
      </c>
      <c r="Z2085" s="45">
        <f>IF(V2085=0,1,
IF(OR(AND(COUNTIF(Table12[Normal and Leap Years],X2085),AA2085=3,Y2085=30),
AND(COUNTIF(Table9[MM Year],X2085),COUNTIF(Table13[Always 29-Day Months],AA2085),Y2085=30)),Y2085
-1,Y2085))</f>
        <v>1</v>
      </c>
      <c r="AA2085" s="45">
        <f>IFERROR(VALUE(W2085),VLOOKUP(W2085,MonthReplace[],2,0))</f>
        <v>0</v>
      </c>
      <c r="AB2085" s="45" t="e">
        <f>IF(COUNTIF(Table9[MM Year],X2085),VLOOKUP(AA2085,MonthSerial[],VLOOKUP(X2085,Table9[],3,0)+2,0),DATE(X2085,AA2085,0)-AC2085)</f>
        <v>#VALUE!</v>
      </c>
      <c r="AC2085" s="45" t="e">
        <f>IF(COUNTIF(Table9[MM Year],X2085),
VLOOKUP(X2085,Table9[],5,0),
DATE(X2085,1,0))</f>
        <v>#VALUE!</v>
      </c>
      <c r="AD2085" s="46" t="e">
        <f>IF(AA2085=0,DATE(YEAR(AC2085+1),7,16),
IF(V2085=0,IF(COUNTIF(Table9[MM Year],X2085),AC2085+AB2085+Z2085+15-DAY(AC2085+AB2085+Z2085+15)+16,AC2085+AB2085+Z2085-DAY(AC2085+AB2085+Z2085)+16),
IF(COUNTIF(Table9[MM Year],X2085),
IF(AC2085+AB2085+Z2085&lt;VLOOKUP(X2085,Table9[],7,0),AC2085
+AB2085+Z2085+VLOOKUP(X2085,Table9[],4,0),AC2085+AB2085+Z2085),AC2085
+AB2085+Z2085)))</f>
        <v>#VALUE!</v>
      </c>
      <c r="AE2085" s="42"/>
      <c r="AF2085" s="15" t="str">
        <f>IFERROR(IF(COUNTIF(Table9[MM Year],X2085),
IF(AD2085&lt;VLOOKUP(X2085,Table9[],7,0),AD2085
+VLOOKUP(X2085,Table9[],4,0),AD2085),AD2085
),"")</f>
        <v/>
      </c>
      <c r="AG2085" s="5"/>
      <c r="AH2085" s="5"/>
      <c r="AI2085" s="5"/>
      <c r="AJ2085" s="6"/>
      <c r="AK2085" s="6"/>
      <c r="AL2085" s="12" t="str">
        <f t="shared" si="327"/>
        <v/>
      </c>
      <c r="AM2085" s="5"/>
      <c r="AN2085" s="27" t="str">
        <f t="shared" si="328"/>
        <v/>
      </c>
      <c r="AO2085" s="5"/>
      <c r="AP2085" s="5"/>
      <c r="AQ2085" s="6"/>
      <c r="AR2085" s="12" t="str">
        <f t="shared" si="329"/>
        <v/>
      </c>
      <c r="AS2085" s="6"/>
      <c r="AT2085" s="5"/>
      <c r="AU2085" s="53"/>
      <c r="AV2085" s="53"/>
      <c r="AW2085" s="54"/>
      <c r="AX2085" s="15" t="str">
        <f t="shared" si="330"/>
        <v/>
      </c>
      <c r="AY2085" s="5"/>
      <c r="AZ2085" s="27" t="str">
        <f>IFERROR(VLOOKUP(AY2085,vlookup!A$2:I$331,2,FALSE),"")</f>
        <v/>
      </c>
      <c r="BA2085" s="27" t="str">
        <f>IFERROR(VLOOKUP(AY2085,vlookup!A$2:I$331,3,FALSE),"")</f>
        <v/>
      </c>
      <c r="BB2085" s="5"/>
      <c r="BC2085" s="27" t="str">
        <f>IFERROR(VLOOKUP(BB2085,vlookup!D$2:E$331,2,FALSE),"")</f>
        <v/>
      </c>
      <c r="BD2085" s="5"/>
      <c r="BE2085" s="27" t="str">
        <f t="shared" si="331"/>
        <v/>
      </c>
      <c r="BF2085" s="27" t="str">
        <f>IFERROR(VLOOKUP(BE2085,vlookup!G$2:I$331,2,FALSE),"")</f>
        <v/>
      </c>
      <c r="BG2085" s="27" t="str">
        <f>IFERROR(VLOOKUP(BE2085,vlookup!G$2:I$331,3,FALSE),"")</f>
        <v/>
      </c>
      <c r="BH2085" s="5"/>
      <c r="BI2085" s="6"/>
      <c r="BJ2085" s="6"/>
      <c r="BK2085" s="6"/>
      <c r="BL2085" s="6"/>
    </row>
    <row r="2086" spans="1:64">
      <c r="A2086" s="4"/>
      <c r="B2086" s="5"/>
      <c r="C2086" s="27" t="str">
        <f>IFERROR(VLOOKUP(B2086,vlookup!A$2:I$331,2,FALSE),"")</f>
        <v/>
      </c>
      <c r="D2086" s="27" t="str">
        <f>IFERROR(VLOOKUP(B2086,vlookup!A$2:I$331,3,FALSE),"")</f>
        <v/>
      </c>
      <c r="E2086" s="5"/>
      <c r="F2086" s="27" t="str">
        <f>IFERROR(VLOOKUP(E2086,vlookup!D$2:E$331,2,FALSE),"")</f>
        <v/>
      </c>
      <c r="G2086" s="5"/>
      <c r="H2086" s="27" t="str">
        <f t="shared" si="322"/>
        <v/>
      </c>
      <c r="I2086" s="27" t="str">
        <f>IFERROR(VLOOKUP(H2086,vlookup!G$2:I$331,2,FALSE),"")</f>
        <v/>
      </c>
      <c r="J2086" s="27" t="str">
        <f>IFERROR(VLOOKUP(H2086,vlookup!G$2:I$331,3,FALSE),"")</f>
        <v/>
      </c>
      <c r="K2086" s="5"/>
      <c r="L2086" s="6"/>
      <c r="M2086" s="6"/>
      <c r="N2086" s="6"/>
      <c r="O2086" s="6"/>
      <c r="P2086" s="6"/>
      <c r="Q2086" s="14" t="str">
        <f t="shared" si="323"/>
        <v/>
      </c>
      <c r="R2086" s="5"/>
      <c r="S2086" s="6"/>
      <c r="T2086" s="6"/>
      <c r="U2086" s="5"/>
      <c r="V2086" s="45">
        <f t="shared" si="324"/>
        <v>0</v>
      </c>
      <c r="W2086" s="45">
        <f t="shared" si="325"/>
        <v>0</v>
      </c>
      <c r="X2086" s="45" t="e">
        <f t="shared" si="326"/>
        <v>#VALUE!</v>
      </c>
      <c r="Y2086" s="45">
        <f>IFERROR(VALUE(V2086),VLOOKUP(V2086,DayReplace[],2,0))</f>
        <v>0</v>
      </c>
      <c r="Z2086" s="45">
        <f>IF(V2086=0,1,
IF(OR(AND(COUNTIF(Table12[Normal and Leap Years],X2086),AA2086=3,Y2086=30),
AND(COUNTIF(Table9[MM Year],X2086),COUNTIF(Table13[Always 29-Day Months],AA2086),Y2086=30)),Y2086
-1,Y2086))</f>
        <v>1</v>
      </c>
      <c r="AA2086" s="45">
        <f>IFERROR(VALUE(W2086),VLOOKUP(W2086,MonthReplace[],2,0))</f>
        <v>0</v>
      </c>
      <c r="AB2086" s="45" t="e">
        <f>IF(COUNTIF(Table9[MM Year],X2086),VLOOKUP(AA2086,MonthSerial[],VLOOKUP(X2086,Table9[],3,0)+2,0),DATE(X2086,AA2086,0)-AC2086)</f>
        <v>#VALUE!</v>
      </c>
      <c r="AC2086" s="45" t="e">
        <f>IF(COUNTIF(Table9[MM Year],X2086),
VLOOKUP(X2086,Table9[],5,0),
DATE(X2086,1,0))</f>
        <v>#VALUE!</v>
      </c>
      <c r="AD2086" s="46" t="e">
        <f>IF(AA2086=0,DATE(YEAR(AC2086+1),7,16),
IF(V2086=0,IF(COUNTIF(Table9[MM Year],X2086),AC2086+AB2086+Z2086+15-DAY(AC2086+AB2086+Z2086+15)+16,AC2086+AB2086+Z2086-DAY(AC2086+AB2086+Z2086)+16),
IF(COUNTIF(Table9[MM Year],X2086),
IF(AC2086+AB2086+Z2086&lt;VLOOKUP(X2086,Table9[],7,0),AC2086
+AB2086+Z2086+VLOOKUP(X2086,Table9[],4,0),AC2086+AB2086+Z2086),AC2086
+AB2086+Z2086)))</f>
        <v>#VALUE!</v>
      </c>
      <c r="AE2086" s="42"/>
      <c r="AF2086" s="15" t="str">
        <f>IFERROR(IF(COUNTIF(Table9[MM Year],X2086),
IF(AD2086&lt;VLOOKUP(X2086,Table9[],7,0),AD2086
+VLOOKUP(X2086,Table9[],4,0),AD2086),AD2086
),"")</f>
        <v/>
      </c>
      <c r="AG2086" s="5"/>
      <c r="AH2086" s="5"/>
      <c r="AI2086" s="5"/>
      <c r="AJ2086" s="6"/>
      <c r="AK2086" s="6"/>
      <c r="AL2086" s="12" t="str">
        <f t="shared" si="327"/>
        <v/>
      </c>
      <c r="AM2086" s="5"/>
      <c r="AN2086" s="27" t="str">
        <f t="shared" si="328"/>
        <v/>
      </c>
      <c r="AO2086" s="5"/>
      <c r="AP2086" s="5"/>
      <c r="AQ2086" s="6"/>
      <c r="AR2086" s="12" t="str">
        <f t="shared" si="329"/>
        <v/>
      </c>
      <c r="AS2086" s="6"/>
      <c r="AT2086" s="5"/>
      <c r="AU2086" s="53"/>
      <c r="AV2086" s="53"/>
      <c r="AW2086" s="54"/>
      <c r="AX2086" s="15" t="str">
        <f t="shared" si="330"/>
        <v/>
      </c>
      <c r="AY2086" s="5"/>
      <c r="AZ2086" s="27" t="str">
        <f>IFERROR(VLOOKUP(AY2086,vlookup!A$2:I$331,2,FALSE),"")</f>
        <v/>
      </c>
      <c r="BA2086" s="27" t="str">
        <f>IFERROR(VLOOKUP(AY2086,vlookup!A$2:I$331,3,FALSE),"")</f>
        <v/>
      </c>
      <c r="BB2086" s="5"/>
      <c r="BC2086" s="27" t="str">
        <f>IFERROR(VLOOKUP(BB2086,vlookup!D$2:E$331,2,FALSE),"")</f>
        <v/>
      </c>
      <c r="BD2086" s="5"/>
      <c r="BE2086" s="27" t="str">
        <f t="shared" si="331"/>
        <v/>
      </c>
      <c r="BF2086" s="27" t="str">
        <f>IFERROR(VLOOKUP(BE2086,vlookup!G$2:I$331,2,FALSE),"")</f>
        <v/>
      </c>
      <c r="BG2086" s="27" t="str">
        <f>IFERROR(VLOOKUP(BE2086,vlookup!G$2:I$331,3,FALSE),"")</f>
        <v/>
      </c>
      <c r="BH2086" s="5"/>
      <c r="BI2086" s="6"/>
      <c r="BJ2086" s="6"/>
      <c r="BK2086" s="6"/>
      <c r="BL2086" s="6"/>
    </row>
    <row r="2087" spans="1:64">
      <c r="A2087" s="4"/>
      <c r="B2087" s="5"/>
      <c r="C2087" s="27" t="str">
        <f>IFERROR(VLOOKUP(B2087,vlookup!A$2:I$331,2,FALSE),"")</f>
        <v/>
      </c>
      <c r="D2087" s="27" t="str">
        <f>IFERROR(VLOOKUP(B2087,vlookup!A$2:I$331,3,FALSE),"")</f>
        <v/>
      </c>
      <c r="E2087" s="5"/>
      <c r="F2087" s="27" t="str">
        <f>IFERROR(VLOOKUP(E2087,vlookup!D$2:E$331,2,FALSE),"")</f>
        <v/>
      </c>
      <c r="G2087" s="5"/>
      <c r="H2087" s="27" t="str">
        <f t="shared" si="322"/>
        <v/>
      </c>
      <c r="I2087" s="27" t="str">
        <f>IFERROR(VLOOKUP(H2087,vlookup!G$2:I$331,2,FALSE),"")</f>
        <v/>
      </c>
      <c r="J2087" s="27" t="str">
        <f>IFERROR(VLOOKUP(H2087,vlookup!G$2:I$331,3,FALSE),"")</f>
        <v/>
      </c>
      <c r="K2087" s="5"/>
      <c r="L2087" s="6"/>
      <c r="M2087" s="6"/>
      <c r="N2087" s="6"/>
      <c r="O2087" s="6"/>
      <c r="P2087" s="6"/>
      <c r="Q2087" s="14" t="str">
        <f t="shared" si="323"/>
        <v/>
      </c>
      <c r="R2087" s="5"/>
      <c r="S2087" s="6"/>
      <c r="T2087" s="6"/>
      <c r="U2087" s="5"/>
      <c r="V2087" s="45">
        <f t="shared" si="324"/>
        <v>0</v>
      </c>
      <c r="W2087" s="45">
        <f t="shared" si="325"/>
        <v>0</v>
      </c>
      <c r="X2087" s="45" t="e">
        <f t="shared" si="326"/>
        <v>#VALUE!</v>
      </c>
      <c r="Y2087" s="45">
        <f>IFERROR(VALUE(V2087),VLOOKUP(V2087,DayReplace[],2,0))</f>
        <v>0</v>
      </c>
      <c r="Z2087" s="45">
        <f>IF(V2087=0,1,
IF(OR(AND(COUNTIF(Table12[Normal and Leap Years],X2087),AA2087=3,Y2087=30),
AND(COUNTIF(Table9[MM Year],X2087),COUNTIF(Table13[Always 29-Day Months],AA2087),Y2087=30)),Y2087
-1,Y2087))</f>
        <v>1</v>
      </c>
      <c r="AA2087" s="45">
        <f>IFERROR(VALUE(W2087),VLOOKUP(W2087,MonthReplace[],2,0))</f>
        <v>0</v>
      </c>
      <c r="AB2087" s="45" t="e">
        <f>IF(COUNTIF(Table9[MM Year],X2087),VLOOKUP(AA2087,MonthSerial[],VLOOKUP(X2087,Table9[],3,0)+2,0),DATE(X2087,AA2087,0)-AC2087)</f>
        <v>#VALUE!</v>
      </c>
      <c r="AC2087" s="45" t="e">
        <f>IF(COUNTIF(Table9[MM Year],X2087),
VLOOKUP(X2087,Table9[],5,0),
DATE(X2087,1,0))</f>
        <v>#VALUE!</v>
      </c>
      <c r="AD2087" s="46" t="e">
        <f>IF(AA2087=0,DATE(YEAR(AC2087+1),7,16),
IF(V2087=0,IF(COUNTIF(Table9[MM Year],X2087),AC2087+AB2087+Z2087+15-DAY(AC2087+AB2087+Z2087+15)+16,AC2087+AB2087+Z2087-DAY(AC2087+AB2087+Z2087)+16),
IF(COUNTIF(Table9[MM Year],X2087),
IF(AC2087+AB2087+Z2087&lt;VLOOKUP(X2087,Table9[],7,0),AC2087
+AB2087+Z2087+VLOOKUP(X2087,Table9[],4,0),AC2087+AB2087+Z2087),AC2087
+AB2087+Z2087)))</f>
        <v>#VALUE!</v>
      </c>
      <c r="AE2087" s="42"/>
      <c r="AF2087" s="15" t="str">
        <f>IFERROR(IF(COUNTIF(Table9[MM Year],X2087),
IF(AD2087&lt;VLOOKUP(X2087,Table9[],7,0),AD2087
+VLOOKUP(X2087,Table9[],4,0),AD2087),AD2087
),"")</f>
        <v/>
      </c>
      <c r="AG2087" s="5"/>
      <c r="AH2087" s="5"/>
      <c r="AI2087" s="5"/>
      <c r="AJ2087" s="6"/>
      <c r="AK2087" s="6"/>
      <c r="AL2087" s="12" t="str">
        <f t="shared" si="327"/>
        <v/>
      </c>
      <c r="AM2087" s="5"/>
      <c r="AN2087" s="27" t="str">
        <f t="shared" si="328"/>
        <v/>
      </c>
      <c r="AO2087" s="5"/>
      <c r="AP2087" s="5"/>
      <c r="AQ2087" s="6"/>
      <c r="AR2087" s="12" t="str">
        <f t="shared" si="329"/>
        <v/>
      </c>
      <c r="AS2087" s="6"/>
      <c r="AT2087" s="5"/>
      <c r="AU2087" s="53"/>
      <c r="AV2087" s="53"/>
      <c r="AW2087" s="54"/>
      <c r="AX2087" s="15" t="str">
        <f t="shared" si="330"/>
        <v/>
      </c>
      <c r="AY2087" s="5"/>
      <c r="AZ2087" s="27" t="str">
        <f>IFERROR(VLOOKUP(AY2087,vlookup!A$2:I$331,2,FALSE),"")</f>
        <v/>
      </c>
      <c r="BA2087" s="27" t="str">
        <f>IFERROR(VLOOKUP(AY2087,vlookup!A$2:I$331,3,FALSE),"")</f>
        <v/>
      </c>
      <c r="BB2087" s="5"/>
      <c r="BC2087" s="27" t="str">
        <f>IFERROR(VLOOKUP(BB2087,vlookup!D$2:E$331,2,FALSE),"")</f>
        <v/>
      </c>
      <c r="BD2087" s="5"/>
      <c r="BE2087" s="27" t="str">
        <f t="shared" si="331"/>
        <v/>
      </c>
      <c r="BF2087" s="27" t="str">
        <f>IFERROR(VLOOKUP(BE2087,vlookup!G$2:I$331,2,FALSE),"")</f>
        <v/>
      </c>
      <c r="BG2087" s="27" t="str">
        <f>IFERROR(VLOOKUP(BE2087,vlookup!G$2:I$331,3,FALSE),"")</f>
        <v/>
      </c>
      <c r="BH2087" s="5"/>
      <c r="BI2087" s="6"/>
      <c r="BJ2087" s="6"/>
      <c r="BK2087" s="6"/>
      <c r="BL2087" s="6"/>
    </row>
    <row r="2088" spans="1:64">
      <c r="A2088" s="4"/>
      <c r="B2088" s="5"/>
      <c r="C2088" s="27" t="str">
        <f>IFERROR(VLOOKUP(B2088,vlookup!A$2:I$331,2,FALSE),"")</f>
        <v/>
      </c>
      <c r="D2088" s="27" t="str">
        <f>IFERROR(VLOOKUP(B2088,vlookup!A$2:I$331,3,FALSE),"")</f>
        <v/>
      </c>
      <c r="E2088" s="5"/>
      <c r="F2088" s="27" t="str">
        <f>IFERROR(VLOOKUP(E2088,vlookup!D$2:E$331,2,FALSE),"")</f>
        <v/>
      </c>
      <c r="G2088" s="5"/>
      <c r="H2088" s="27" t="str">
        <f t="shared" si="322"/>
        <v/>
      </c>
      <c r="I2088" s="27" t="str">
        <f>IFERROR(VLOOKUP(H2088,vlookup!G$2:I$331,2,FALSE),"")</f>
        <v/>
      </c>
      <c r="J2088" s="27" t="str">
        <f>IFERROR(VLOOKUP(H2088,vlookup!G$2:I$331,3,FALSE),"")</f>
        <v/>
      </c>
      <c r="K2088" s="5"/>
      <c r="L2088" s="6"/>
      <c r="M2088" s="6"/>
      <c r="N2088" s="6"/>
      <c r="O2088" s="6"/>
      <c r="P2088" s="6"/>
      <c r="Q2088" s="14" t="str">
        <f t="shared" si="323"/>
        <v/>
      </c>
      <c r="R2088" s="5"/>
      <c r="S2088" s="6"/>
      <c r="T2088" s="6"/>
      <c r="U2088" s="5"/>
      <c r="V2088" s="45">
        <f t="shared" si="324"/>
        <v>0</v>
      </c>
      <c r="W2088" s="45">
        <f t="shared" si="325"/>
        <v>0</v>
      </c>
      <c r="X2088" s="45" t="e">
        <f t="shared" si="326"/>
        <v>#VALUE!</v>
      </c>
      <c r="Y2088" s="45">
        <f>IFERROR(VALUE(V2088),VLOOKUP(V2088,DayReplace[],2,0))</f>
        <v>0</v>
      </c>
      <c r="Z2088" s="45">
        <f>IF(V2088=0,1,
IF(OR(AND(COUNTIF(Table12[Normal and Leap Years],X2088),AA2088=3,Y2088=30),
AND(COUNTIF(Table9[MM Year],X2088),COUNTIF(Table13[Always 29-Day Months],AA2088),Y2088=30)),Y2088
-1,Y2088))</f>
        <v>1</v>
      </c>
      <c r="AA2088" s="45">
        <f>IFERROR(VALUE(W2088),VLOOKUP(W2088,MonthReplace[],2,0))</f>
        <v>0</v>
      </c>
      <c r="AB2088" s="45" t="e">
        <f>IF(COUNTIF(Table9[MM Year],X2088),VLOOKUP(AA2088,MonthSerial[],VLOOKUP(X2088,Table9[],3,0)+2,0),DATE(X2088,AA2088,0)-AC2088)</f>
        <v>#VALUE!</v>
      </c>
      <c r="AC2088" s="45" t="e">
        <f>IF(COUNTIF(Table9[MM Year],X2088),
VLOOKUP(X2088,Table9[],5,0),
DATE(X2088,1,0))</f>
        <v>#VALUE!</v>
      </c>
      <c r="AD2088" s="46" t="e">
        <f>IF(AA2088=0,DATE(YEAR(AC2088+1),7,16),
IF(V2088=0,IF(COUNTIF(Table9[MM Year],X2088),AC2088+AB2088+Z2088+15-DAY(AC2088+AB2088+Z2088+15)+16,AC2088+AB2088+Z2088-DAY(AC2088+AB2088+Z2088)+16),
IF(COUNTIF(Table9[MM Year],X2088),
IF(AC2088+AB2088+Z2088&lt;VLOOKUP(X2088,Table9[],7,0),AC2088
+AB2088+Z2088+VLOOKUP(X2088,Table9[],4,0),AC2088+AB2088+Z2088),AC2088
+AB2088+Z2088)))</f>
        <v>#VALUE!</v>
      </c>
      <c r="AE2088" s="42"/>
      <c r="AF2088" s="15" t="str">
        <f>IFERROR(IF(COUNTIF(Table9[MM Year],X2088),
IF(AD2088&lt;VLOOKUP(X2088,Table9[],7,0),AD2088
+VLOOKUP(X2088,Table9[],4,0),AD2088),AD2088
),"")</f>
        <v/>
      </c>
      <c r="AG2088" s="5"/>
      <c r="AH2088" s="5"/>
      <c r="AI2088" s="5"/>
      <c r="AJ2088" s="6"/>
      <c r="AK2088" s="6"/>
      <c r="AL2088" s="12" t="str">
        <f t="shared" si="327"/>
        <v/>
      </c>
      <c r="AM2088" s="5"/>
      <c r="AN2088" s="27" t="str">
        <f t="shared" si="328"/>
        <v/>
      </c>
      <c r="AO2088" s="5"/>
      <c r="AP2088" s="5"/>
      <c r="AQ2088" s="6"/>
      <c r="AR2088" s="12" t="str">
        <f t="shared" si="329"/>
        <v/>
      </c>
      <c r="AS2088" s="6"/>
      <c r="AT2088" s="5"/>
      <c r="AU2088" s="53"/>
      <c r="AV2088" s="53"/>
      <c r="AW2088" s="54"/>
      <c r="AX2088" s="15" t="str">
        <f t="shared" si="330"/>
        <v/>
      </c>
      <c r="AY2088" s="5"/>
      <c r="AZ2088" s="27" t="str">
        <f>IFERROR(VLOOKUP(AY2088,vlookup!A$2:I$331,2,FALSE),"")</f>
        <v/>
      </c>
      <c r="BA2088" s="27" t="str">
        <f>IFERROR(VLOOKUP(AY2088,vlookup!A$2:I$331,3,FALSE),"")</f>
        <v/>
      </c>
      <c r="BB2088" s="5"/>
      <c r="BC2088" s="27" t="str">
        <f>IFERROR(VLOOKUP(BB2088,vlookup!D$2:E$331,2,FALSE),"")</f>
        <v/>
      </c>
      <c r="BD2088" s="5"/>
      <c r="BE2088" s="27" t="str">
        <f t="shared" si="331"/>
        <v/>
      </c>
      <c r="BF2088" s="27" t="str">
        <f>IFERROR(VLOOKUP(BE2088,vlookup!G$2:I$331,2,FALSE),"")</f>
        <v/>
      </c>
      <c r="BG2088" s="27" t="str">
        <f>IFERROR(VLOOKUP(BE2088,vlookup!G$2:I$331,3,FALSE),"")</f>
        <v/>
      </c>
      <c r="BH2088" s="5"/>
      <c r="BI2088" s="6"/>
      <c r="BJ2088" s="6"/>
      <c r="BK2088" s="6"/>
      <c r="BL2088" s="6"/>
    </row>
    <row r="2089" spans="1:64">
      <c r="A2089" s="4"/>
      <c r="B2089" s="5"/>
      <c r="C2089" s="27" t="str">
        <f>IFERROR(VLOOKUP(B2089,vlookup!A$2:I$331,2,FALSE),"")</f>
        <v/>
      </c>
      <c r="D2089" s="27" t="str">
        <f>IFERROR(VLOOKUP(B2089,vlookup!A$2:I$331,3,FALSE),"")</f>
        <v/>
      </c>
      <c r="E2089" s="5"/>
      <c r="F2089" s="27" t="str">
        <f>IFERROR(VLOOKUP(E2089,vlookup!D$2:E$331,2,FALSE),"")</f>
        <v/>
      </c>
      <c r="G2089" s="5"/>
      <c r="H2089" s="27" t="str">
        <f t="shared" si="322"/>
        <v/>
      </c>
      <c r="I2089" s="27" t="str">
        <f>IFERROR(VLOOKUP(H2089,vlookup!G$2:I$331,2,FALSE),"")</f>
        <v/>
      </c>
      <c r="J2089" s="27" t="str">
        <f>IFERROR(VLOOKUP(H2089,vlookup!G$2:I$331,3,FALSE),"")</f>
        <v/>
      </c>
      <c r="K2089" s="5"/>
      <c r="L2089" s="6"/>
      <c r="M2089" s="6"/>
      <c r="N2089" s="6"/>
      <c r="O2089" s="6"/>
      <c r="P2089" s="6"/>
      <c r="Q2089" s="14" t="str">
        <f t="shared" si="323"/>
        <v/>
      </c>
      <c r="R2089" s="5"/>
      <c r="S2089" s="6"/>
      <c r="T2089" s="6"/>
      <c r="U2089" s="5"/>
      <c r="V2089" s="45">
        <f t="shared" si="324"/>
        <v>0</v>
      </c>
      <c r="W2089" s="45">
        <f t="shared" si="325"/>
        <v>0</v>
      </c>
      <c r="X2089" s="45" t="e">
        <f t="shared" si="326"/>
        <v>#VALUE!</v>
      </c>
      <c r="Y2089" s="45">
        <f>IFERROR(VALUE(V2089),VLOOKUP(V2089,DayReplace[],2,0))</f>
        <v>0</v>
      </c>
      <c r="Z2089" s="45">
        <f>IF(V2089=0,1,
IF(OR(AND(COUNTIF(Table12[Normal and Leap Years],X2089),AA2089=3,Y2089=30),
AND(COUNTIF(Table9[MM Year],X2089),COUNTIF(Table13[Always 29-Day Months],AA2089),Y2089=30)),Y2089
-1,Y2089))</f>
        <v>1</v>
      </c>
      <c r="AA2089" s="45">
        <f>IFERROR(VALUE(W2089),VLOOKUP(W2089,MonthReplace[],2,0))</f>
        <v>0</v>
      </c>
      <c r="AB2089" s="45" t="e">
        <f>IF(COUNTIF(Table9[MM Year],X2089),VLOOKUP(AA2089,MonthSerial[],VLOOKUP(X2089,Table9[],3,0)+2,0),DATE(X2089,AA2089,0)-AC2089)</f>
        <v>#VALUE!</v>
      </c>
      <c r="AC2089" s="45" t="e">
        <f>IF(COUNTIF(Table9[MM Year],X2089),
VLOOKUP(X2089,Table9[],5,0),
DATE(X2089,1,0))</f>
        <v>#VALUE!</v>
      </c>
      <c r="AD2089" s="46" t="e">
        <f>IF(AA2089=0,DATE(YEAR(AC2089+1),7,16),
IF(V2089=0,IF(COUNTIF(Table9[MM Year],X2089),AC2089+AB2089+Z2089+15-DAY(AC2089+AB2089+Z2089+15)+16,AC2089+AB2089+Z2089-DAY(AC2089+AB2089+Z2089)+16),
IF(COUNTIF(Table9[MM Year],X2089),
IF(AC2089+AB2089+Z2089&lt;VLOOKUP(X2089,Table9[],7,0),AC2089
+AB2089+Z2089+VLOOKUP(X2089,Table9[],4,0),AC2089+AB2089+Z2089),AC2089
+AB2089+Z2089)))</f>
        <v>#VALUE!</v>
      </c>
      <c r="AE2089" s="42"/>
      <c r="AF2089" s="15" t="str">
        <f>IFERROR(IF(COUNTIF(Table9[MM Year],X2089),
IF(AD2089&lt;VLOOKUP(X2089,Table9[],7,0),AD2089
+VLOOKUP(X2089,Table9[],4,0),AD2089),AD2089
),"")</f>
        <v/>
      </c>
      <c r="AG2089" s="5"/>
      <c r="AH2089" s="5"/>
      <c r="AI2089" s="5"/>
      <c r="AJ2089" s="6"/>
      <c r="AK2089" s="6"/>
      <c r="AL2089" s="12" t="str">
        <f t="shared" si="327"/>
        <v/>
      </c>
      <c r="AM2089" s="5"/>
      <c r="AN2089" s="27" t="str">
        <f t="shared" si="328"/>
        <v/>
      </c>
      <c r="AO2089" s="5"/>
      <c r="AP2089" s="5"/>
      <c r="AQ2089" s="6"/>
      <c r="AR2089" s="12" t="str">
        <f t="shared" si="329"/>
        <v/>
      </c>
      <c r="AS2089" s="6"/>
      <c r="AT2089" s="5"/>
      <c r="AU2089" s="53"/>
      <c r="AV2089" s="53"/>
      <c r="AW2089" s="54"/>
      <c r="AX2089" s="15" t="str">
        <f t="shared" si="330"/>
        <v/>
      </c>
      <c r="AY2089" s="5"/>
      <c r="AZ2089" s="27" t="str">
        <f>IFERROR(VLOOKUP(AY2089,vlookup!A$2:I$331,2,FALSE),"")</f>
        <v/>
      </c>
      <c r="BA2089" s="27" t="str">
        <f>IFERROR(VLOOKUP(AY2089,vlookup!A$2:I$331,3,FALSE),"")</f>
        <v/>
      </c>
      <c r="BB2089" s="5"/>
      <c r="BC2089" s="27" t="str">
        <f>IFERROR(VLOOKUP(BB2089,vlookup!D$2:E$331,2,FALSE),"")</f>
        <v/>
      </c>
      <c r="BD2089" s="5"/>
      <c r="BE2089" s="27" t="str">
        <f t="shared" si="331"/>
        <v/>
      </c>
      <c r="BF2089" s="27" t="str">
        <f>IFERROR(VLOOKUP(BE2089,vlookup!G$2:I$331,2,FALSE),"")</f>
        <v/>
      </c>
      <c r="BG2089" s="27" t="str">
        <f>IFERROR(VLOOKUP(BE2089,vlookup!G$2:I$331,3,FALSE),"")</f>
        <v/>
      </c>
      <c r="BH2089" s="5"/>
      <c r="BI2089" s="6"/>
      <c r="BJ2089" s="6"/>
      <c r="BK2089" s="6"/>
      <c r="BL2089" s="6"/>
    </row>
    <row r="2090" spans="1:64">
      <c r="A2090" s="4"/>
      <c r="B2090" s="5"/>
      <c r="C2090" s="27" t="str">
        <f>IFERROR(VLOOKUP(B2090,vlookup!A$2:I$331,2,FALSE),"")</f>
        <v/>
      </c>
      <c r="D2090" s="27" t="str">
        <f>IFERROR(VLOOKUP(B2090,vlookup!A$2:I$331,3,FALSE),"")</f>
        <v/>
      </c>
      <c r="E2090" s="5"/>
      <c r="F2090" s="27" t="str">
        <f>IFERROR(VLOOKUP(E2090,vlookup!D$2:E$331,2,FALSE),"")</f>
        <v/>
      </c>
      <c r="G2090" s="5"/>
      <c r="H2090" s="27" t="str">
        <f t="shared" si="322"/>
        <v/>
      </c>
      <c r="I2090" s="27" t="str">
        <f>IFERROR(VLOOKUP(H2090,vlookup!G$2:I$331,2,FALSE),"")</f>
        <v/>
      </c>
      <c r="J2090" s="27" t="str">
        <f>IFERROR(VLOOKUP(H2090,vlookup!G$2:I$331,3,FALSE),"")</f>
        <v/>
      </c>
      <c r="K2090" s="5"/>
      <c r="L2090" s="6"/>
      <c r="M2090" s="6"/>
      <c r="N2090" s="6"/>
      <c r="O2090" s="6"/>
      <c r="P2090" s="6"/>
      <c r="Q2090" s="14" t="str">
        <f t="shared" si="323"/>
        <v/>
      </c>
      <c r="R2090" s="5"/>
      <c r="S2090" s="6"/>
      <c r="T2090" s="6"/>
      <c r="U2090" s="5"/>
      <c r="V2090" s="45">
        <f t="shared" si="324"/>
        <v>0</v>
      </c>
      <c r="W2090" s="45">
        <f t="shared" si="325"/>
        <v>0</v>
      </c>
      <c r="X2090" s="45" t="e">
        <f t="shared" si="326"/>
        <v>#VALUE!</v>
      </c>
      <c r="Y2090" s="45">
        <f>IFERROR(VALUE(V2090),VLOOKUP(V2090,DayReplace[],2,0))</f>
        <v>0</v>
      </c>
      <c r="Z2090" s="45">
        <f>IF(V2090=0,1,
IF(OR(AND(COUNTIF(Table12[Normal and Leap Years],X2090),AA2090=3,Y2090=30),
AND(COUNTIF(Table9[MM Year],X2090),COUNTIF(Table13[Always 29-Day Months],AA2090),Y2090=30)),Y2090
-1,Y2090))</f>
        <v>1</v>
      </c>
      <c r="AA2090" s="45">
        <f>IFERROR(VALUE(W2090),VLOOKUP(W2090,MonthReplace[],2,0))</f>
        <v>0</v>
      </c>
      <c r="AB2090" s="45" t="e">
        <f>IF(COUNTIF(Table9[MM Year],X2090),VLOOKUP(AA2090,MonthSerial[],VLOOKUP(X2090,Table9[],3,0)+2,0),DATE(X2090,AA2090,0)-AC2090)</f>
        <v>#VALUE!</v>
      </c>
      <c r="AC2090" s="45" t="e">
        <f>IF(COUNTIF(Table9[MM Year],X2090),
VLOOKUP(X2090,Table9[],5,0),
DATE(X2090,1,0))</f>
        <v>#VALUE!</v>
      </c>
      <c r="AD2090" s="46" t="e">
        <f>IF(AA2090=0,DATE(YEAR(AC2090+1),7,16),
IF(V2090=0,IF(COUNTIF(Table9[MM Year],X2090),AC2090+AB2090+Z2090+15-DAY(AC2090+AB2090+Z2090+15)+16,AC2090+AB2090+Z2090-DAY(AC2090+AB2090+Z2090)+16),
IF(COUNTIF(Table9[MM Year],X2090),
IF(AC2090+AB2090+Z2090&lt;VLOOKUP(X2090,Table9[],7,0),AC2090
+AB2090+Z2090+VLOOKUP(X2090,Table9[],4,0),AC2090+AB2090+Z2090),AC2090
+AB2090+Z2090)))</f>
        <v>#VALUE!</v>
      </c>
      <c r="AE2090" s="42"/>
      <c r="AF2090" s="15" t="str">
        <f>IFERROR(IF(COUNTIF(Table9[MM Year],X2090),
IF(AD2090&lt;VLOOKUP(X2090,Table9[],7,0),AD2090
+VLOOKUP(X2090,Table9[],4,0),AD2090),AD2090
),"")</f>
        <v/>
      </c>
      <c r="AG2090" s="5"/>
      <c r="AH2090" s="5"/>
      <c r="AI2090" s="5"/>
      <c r="AJ2090" s="6"/>
      <c r="AK2090" s="6"/>
      <c r="AL2090" s="12" t="str">
        <f t="shared" si="327"/>
        <v/>
      </c>
      <c r="AM2090" s="5"/>
      <c r="AN2090" s="27" t="str">
        <f t="shared" si="328"/>
        <v/>
      </c>
      <c r="AO2090" s="5"/>
      <c r="AP2090" s="5"/>
      <c r="AQ2090" s="6"/>
      <c r="AR2090" s="12" t="str">
        <f t="shared" si="329"/>
        <v/>
      </c>
      <c r="AS2090" s="6"/>
      <c r="AT2090" s="5"/>
      <c r="AU2090" s="53"/>
      <c r="AV2090" s="53"/>
      <c r="AW2090" s="54"/>
      <c r="AX2090" s="15" t="str">
        <f t="shared" si="330"/>
        <v/>
      </c>
      <c r="AY2090" s="5"/>
      <c r="AZ2090" s="27" t="str">
        <f>IFERROR(VLOOKUP(AY2090,vlookup!A$2:I$331,2,FALSE),"")</f>
        <v/>
      </c>
      <c r="BA2090" s="27" t="str">
        <f>IFERROR(VLOOKUP(AY2090,vlookup!A$2:I$331,3,FALSE),"")</f>
        <v/>
      </c>
      <c r="BB2090" s="5"/>
      <c r="BC2090" s="27" t="str">
        <f>IFERROR(VLOOKUP(BB2090,vlookup!D$2:E$331,2,FALSE),"")</f>
        <v/>
      </c>
      <c r="BD2090" s="5"/>
      <c r="BE2090" s="27" t="str">
        <f t="shared" si="331"/>
        <v/>
      </c>
      <c r="BF2090" s="27" t="str">
        <f>IFERROR(VLOOKUP(BE2090,vlookup!G$2:I$331,2,FALSE),"")</f>
        <v/>
      </c>
      <c r="BG2090" s="27" t="str">
        <f>IFERROR(VLOOKUP(BE2090,vlookup!G$2:I$331,3,FALSE),"")</f>
        <v/>
      </c>
      <c r="BH2090" s="5"/>
      <c r="BI2090" s="6"/>
      <c r="BJ2090" s="6"/>
      <c r="BK2090" s="6"/>
      <c r="BL2090" s="6"/>
    </row>
    <row r="2091" spans="1:64">
      <c r="A2091" s="4"/>
      <c r="B2091" s="5"/>
      <c r="C2091" s="27" t="str">
        <f>IFERROR(VLOOKUP(B2091,vlookup!A$2:I$331,2,FALSE),"")</f>
        <v/>
      </c>
      <c r="D2091" s="27" t="str">
        <f>IFERROR(VLOOKUP(B2091,vlookup!A$2:I$331,3,FALSE),"")</f>
        <v/>
      </c>
      <c r="E2091" s="5"/>
      <c r="F2091" s="27" t="str">
        <f>IFERROR(VLOOKUP(E2091,vlookup!D$2:E$331,2,FALSE),"")</f>
        <v/>
      </c>
      <c r="G2091" s="5"/>
      <c r="H2091" s="27" t="str">
        <f t="shared" si="322"/>
        <v/>
      </c>
      <c r="I2091" s="27" t="str">
        <f>IFERROR(VLOOKUP(H2091,vlookup!G$2:I$331,2,FALSE),"")</f>
        <v/>
      </c>
      <c r="J2091" s="27" t="str">
        <f>IFERROR(VLOOKUP(H2091,vlookup!G$2:I$331,3,FALSE),"")</f>
        <v/>
      </c>
      <c r="K2091" s="5"/>
      <c r="L2091" s="6"/>
      <c r="M2091" s="6"/>
      <c r="N2091" s="6"/>
      <c r="O2091" s="6"/>
      <c r="P2091" s="6"/>
      <c r="Q2091" s="14" t="str">
        <f t="shared" si="323"/>
        <v/>
      </c>
      <c r="R2091" s="5"/>
      <c r="S2091" s="6"/>
      <c r="T2091" s="6"/>
      <c r="U2091" s="5"/>
      <c r="V2091" s="45">
        <f t="shared" si="324"/>
        <v>0</v>
      </c>
      <c r="W2091" s="45">
        <f t="shared" si="325"/>
        <v>0</v>
      </c>
      <c r="X2091" s="45" t="e">
        <f t="shared" si="326"/>
        <v>#VALUE!</v>
      </c>
      <c r="Y2091" s="45">
        <f>IFERROR(VALUE(V2091),VLOOKUP(V2091,DayReplace[],2,0))</f>
        <v>0</v>
      </c>
      <c r="Z2091" s="45">
        <f>IF(V2091=0,1,
IF(OR(AND(COUNTIF(Table12[Normal and Leap Years],X2091),AA2091=3,Y2091=30),
AND(COUNTIF(Table9[MM Year],X2091),COUNTIF(Table13[Always 29-Day Months],AA2091),Y2091=30)),Y2091
-1,Y2091))</f>
        <v>1</v>
      </c>
      <c r="AA2091" s="45">
        <f>IFERROR(VALUE(W2091),VLOOKUP(W2091,MonthReplace[],2,0))</f>
        <v>0</v>
      </c>
      <c r="AB2091" s="45" t="e">
        <f>IF(COUNTIF(Table9[MM Year],X2091),VLOOKUP(AA2091,MonthSerial[],VLOOKUP(X2091,Table9[],3,0)+2,0),DATE(X2091,AA2091,0)-AC2091)</f>
        <v>#VALUE!</v>
      </c>
      <c r="AC2091" s="45" t="e">
        <f>IF(COUNTIF(Table9[MM Year],X2091),
VLOOKUP(X2091,Table9[],5,0),
DATE(X2091,1,0))</f>
        <v>#VALUE!</v>
      </c>
      <c r="AD2091" s="46" t="e">
        <f>IF(AA2091=0,DATE(YEAR(AC2091+1),7,16),
IF(V2091=0,IF(COUNTIF(Table9[MM Year],X2091),AC2091+AB2091+Z2091+15-DAY(AC2091+AB2091+Z2091+15)+16,AC2091+AB2091+Z2091-DAY(AC2091+AB2091+Z2091)+16),
IF(COUNTIF(Table9[MM Year],X2091),
IF(AC2091+AB2091+Z2091&lt;VLOOKUP(X2091,Table9[],7,0),AC2091
+AB2091+Z2091+VLOOKUP(X2091,Table9[],4,0),AC2091+AB2091+Z2091),AC2091
+AB2091+Z2091)))</f>
        <v>#VALUE!</v>
      </c>
      <c r="AE2091" s="42"/>
      <c r="AF2091" s="15" t="str">
        <f>IFERROR(IF(COUNTIF(Table9[MM Year],X2091),
IF(AD2091&lt;VLOOKUP(X2091,Table9[],7,0),AD2091
+VLOOKUP(X2091,Table9[],4,0),AD2091),AD2091
),"")</f>
        <v/>
      </c>
      <c r="AG2091" s="5"/>
      <c r="AH2091" s="5"/>
      <c r="AI2091" s="5"/>
      <c r="AJ2091" s="6"/>
      <c r="AK2091" s="6"/>
      <c r="AL2091" s="12" t="str">
        <f t="shared" si="327"/>
        <v/>
      </c>
      <c r="AM2091" s="5"/>
      <c r="AN2091" s="27" t="str">
        <f t="shared" si="328"/>
        <v/>
      </c>
      <c r="AO2091" s="5"/>
      <c r="AP2091" s="5"/>
      <c r="AQ2091" s="6"/>
      <c r="AR2091" s="12" t="str">
        <f t="shared" si="329"/>
        <v/>
      </c>
      <c r="AS2091" s="6"/>
      <c r="AT2091" s="5"/>
      <c r="AU2091" s="53"/>
      <c r="AV2091" s="53"/>
      <c r="AW2091" s="54"/>
      <c r="AX2091" s="15" t="str">
        <f t="shared" si="330"/>
        <v/>
      </c>
      <c r="AY2091" s="5"/>
      <c r="AZ2091" s="27" t="str">
        <f>IFERROR(VLOOKUP(AY2091,vlookup!A$2:I$331,2,FALSE),"")</f>
        <v/>
      </c>
      <c r="BA2091" s="27" t="str">
        <f>IFERROR(VLOOKUP(AY2091,vlookup!A$2:I$331,3,FALSE),"")</f>
        <v/>
      </c>
      <c r="BB2091" s="5"/>
      <c r="BC2091" s="27" t="str">
        <f>IFERROR(VLOOKUP(BB2091,vlookup!D$2:E$331,2,FALSE),"")</f>
        <v/>
      </c>
      <c r="BD2091" s="5"/>
      <c r="BE2091" s="27" t="str">
        <f t="shared" si="331"/>
        <v/>
      </c>
      <c r="BF2091" s="27" t="str">
        <f>IFERROR(VLOOKUP(BE2091,vlookup!G$2:I$331,2,FALSE),"")</f>
        <v/>
      </c>
      <c r="BG2091" s="27" t="str">
        <f>IFERROR(VLOOKUP(BE2091,vlookup!G$2:I$331,3,FALSE),"")</f>
        <v/>
      </c>
      <c r="BH2091" s="5"/>
      <c r="BI2091" s="6"/>
      <c r="BJ2091" s="6"/>
      <c r="BK2091" s="6"/>
      <c r="BL2091" s="6"/>
    </row>
    <row r="2092" spans="1:64">
      <c r="A2092" s="4"/>
      <c r="B2092" s="5"/>
      <c r="C2092" s="27" t="str">
        <f>IFERROR(VLOOKUP(B2092,vlookup!A$2:I$331,2,FALSE),"")</f>
        <v/>
      </c>
      <c r="D2092" s="27" t="str">
        <f>IFERROR(VLOOKUP(B2092,vlookup!A$2:I$331,3,FALSE),"")</f>
        <v/>
      </c>
      <c r="E2092" s="5"/>
      <c r="F2092" s="27" t="str">
        <f>IFERROR(VLOOKUP(E2092,vlookup!D$2:E$331,2,FALSE),"")</f>
        <v/>
      </c>
      <c r="G2092" s="5"/>
      <c r="H2092" s="27" t="str">
        <f t="shared" si="322"/>
        <v/>
      </c>
      <c r="I2092" s="27" t="str">
        <f>IFERROR(VLOOKUP(H2092,vlookup!G$2:I$331,2,FALSE),"")</f>
        <v/>
      </c>
      <c r="J2092" s="27" t="str">
        <f>IFERROR(VLOOKUP(H2092,vlookup!G$2:I$331,3,FALSE),"")</f>
        <v/>
      </c>
      <c r="K2092" s="5"/>
      <c r="L2092" s="6"/>
      <c r="M2092" s="6"/>
      <c r="N2092" s="6"/>
      <c r="O2092" s="6"/>
      <c r="P2092" s="6"/>
      <c r="Q2092" s="14" t="str">
        <f t="shared" si="323"/>
        <v/>
      </c>
      <c r="R2092" s="5"/>
      <c r="S2092" s="6"/>
      <c r="T2092" s="6"/>
      <c r="U2092" s="5"/>
      <c r="V2092" s="45">
        <f t="shared" si="324"/>
        <v>0</v>
      </c>
      <c r="W2092" s="45">
        <f t="shared" si="325"/>
        <v>0</v>
      </c>
      <c r="X2092" s="45" t="e">
        <f t="shared" si="326"/>
        <v>#VALUE!</v>
      </c>
      <c r="Y2092" s="45">
        <f>IFERROR(VALUE(V2092),VLOOKUP(V2092,DayReplace[],2,0))</f>
        <v>0</v>
      </c>
      <c r="Z2092" s="45">
        <f>IF(V2092=0,1,
IF(OR(AND(COUNTIF(Table12[Normal and Leap Years],X2092),AA2092=3,Y2092=30),
AND(COUNTIF(Table9[MM Year],X2092),COUNTIF(Table13[Always 29-Day Months],AA2092),Y2092=30)),Y2092
-1,Y2092))</f>
        <v>1</v>
      </c>
      <c r="AA2092" s="45">
        <f>IFERROR(VALUE(W2092),VLOOKUP(W2092,MonthReplace[],2,0))</f>
        <v>0</v>
      </c>
      <c r="AB2092" s="45" t="e">
        <f>IF(COUNTIF(Table9[MM Year],X2092),VLOOKUP(AA2092,MonthSerial[],VLOOKUP(X2092,Table9[],3,0)+2,0),DATE(X2092,AA2092,0)-AC2092)</f>
        <v>#VALUE!</v>
      </c>
      <c r="AC2092" s="45" t="e">
        <f>IF(COUNTIF(Table9[MM Year],X2092),
VLOOKUP(X2092,Table9[],5,0),
DATE(X2092,1,0))</f>
        <v>#VALUE!</v>
      </c>
      <c r="AD2092" s="46" t="e">
        <f>IF(AA2092=0,DATE(YEAR(AC2092+1),7,16),
IF(V2092=0,IF(COUNTIF(Table9[MM Year],X2092),AC2092+AB2092+Z2092+15-DAY(AC2092+AB2092+Z2092+15)+16,AC2092+AB2092+Z2092-DAY(AC2092+AB2092+Z2092)+16),
IF(COUNTIF(Table9[MM Year],X2092),
IF(AC2092+AB2092+Z2092&lt;VLOOKUP(X2092,Table9[],7,0),AC2092
+AB2092+Z2092+VLOOKUP(X2092,Table9[],4,0),AC2092+AB2092+Z2092),AC2092
+AB2092+Z2092)))</f>
        <v>#VALUE!</v>
      </c>
      <c r="AE2092" s="42"/>
      <c r="AF2092" s="15" t="str">
        <f>IFERROR(IF(COUNTIF(Table9[MM Year],X2092),
IF(AD2092&lt;VLOOKUP(X2092,Table9[],7,0),AD2092
+VLOOKUP(X2092,Table9[],4,0),AD2092),AD2092
),"")</f>
        <v/>
      </c>
      <c r="AG2092" s="5"/>
      <c r="AH2092" s="5"/>
      <c r="AI2092" s="5"/>
      <c r="AJ2092" s="6"/>
      <c r="AK2092" s="6"/>
      <c r="AL2092" s="12" t="str">
        <f t="shared" si="327"/>
        <v/>
      </c>
      <c r="AM2092" s="5"/>
      <c r="AN2092" s="27" t="str">
        <f t="shared" si="328"/>
        <v/>
      </c>
      <c r="AO2092" s="5"/>
      <c r="AP2092" s="5"/>
      <c r="AQ2092" s="6"/>
      <c r="AR2092" s="12" t="str">
        <f t="shared" si="329"/>
        <v/>
      </c>
      <c r="AS2092" s="6"/>
      <c r="AT2092" s="5"/>
      <c r="AU2092" s="53"/>
      <c r="AV2092" s="53"/>
      <c r="AW2092" s="54"/>
      <c r="AX2092" s="15" t="str">
        <f t="shared" si="330"/>
        <v/>
      </c>
      <c r="AY2092" s="5"/>
      <c r="AZ2092" s="27" t="str">
        <f>IFERROR(VLOOKUP(AY2092,vlookup!A$2:I$331,2,FALSE),"")</f>
        <v/>
      </c>
      <c r="BA2092" s="27" t="str">
        <f>IFERROR(VLOOKUP(AY2092,vlookup!A$2:I$331,3,FALSE),"")</f>
        <v/>
      </c>
      <c r="BB2092" s="5"/>
      <c r="BC2092" s="27" t="str">
        <f>IFERROR(VLOOKUP(BB2092,vlookup!D$2:E$331,2,FALSE),"")</f>
        <v/>
      </c>
      <c r="BD2092" s="5"/>
      <c r="BE2092" s="27" t="str">
        <f t="shared" si="331"/>
        <v/>
      </c>
      <c r="BF2092" s="27" t="str">
        <f>IFERROR(VLOOKUP(BE2092,vlookup!G$2:I$331,2,FALSE),"")</f>
        <v/>
      </c>
      <c r="BG2092" s="27" t="str">
        <f>IFERROR(VLOOKUP(BE2092,vlookup!G$2:I$331,3,FALSE),"")</f>
        <v/>
      </c>
      <c r="BH2092" s="5"/>
      <c r="BI2092" s="6"/>
      <c r="BJ2092" s="6"/>
      <c r="BK2092" s="6"/>
      <c r="BL2092" s="6"/>
    </row>
    <row r="2093" spans="1:64">
      <c r="A2093" s="4"/>
      <c r="B2093" s="5"/>
      <c r="C2093" s="27" t="str">
        <f>IFERROR(VLOOKUP(B2093,vlookup!A$2:I$331,2,FALSE),"")</f>
        <v/>
      </c>
      <c r="D2093" s="27" t="str">
        <f>IFERROR(VLOOKUP(B2093,vlookup!A$2:I$331,3,FALSE),"")</f>
        <v/>
      </c>
      <c r="E2093" s="5"/>
      <c r="F2093" s="27" t="str">
        <f>IFERROR(VLOOKUP(E2093,vlookup!D$2:E$331,2,FALSE),"")</f>
        <v/>
      </c>
      <c r="G2093" s="5"/>
      <c r="H2093" s="27" t="str">
        <f t="shared" si="322"/>
        <v/>
      </c>
      <c r="I2093" s="27" t="str">
        <f>IFERROR(VLOOKUP(H2093,vlookup!G$2:I$331,2,FALSE),"")</f>
        <v/>
      </c>
      <c r="J2093" s="27" t="str">
        <f>IFERROR(VLOOKUP(H2093,vlookup!G$2:I$331,3,FALSE),"")</f>
        <v/>
      </c>
      <c r="K2093" s="5"/>
      <c r="L2093" s="6"/>
      <c r="M2093" s="6"/>
      <c r="N2093" s="6"/>
      <c r="O2093" s="6"/>
      <c r="P2093" s="6"/>
      <c r="Q2093" s="14" t="str">
        <f t="shared" si="323"/>
        <v/>
      </c>
      <c r="R2093" s="5"/>
      <c r="S2093" s="6"/>
      <c r="T2093" s="6"/>
      <c r="U2093" s="5"/>
      <c r="V2093" s="45">
        <f t="shared" si="324"/>
        <v>0</v>
      </c>
      <c r="W2093" s="45">
        <f t="shared" si="325"/>
        <v>0</v>
      </c>
      <c r="X2093" s="45" t="e">
        <f t="shared" si="326"/>
        <v>#VALUE!</v>
      </c>
      <c r="Y2093" s="45">
        <f>IFERROR(VALUE(V2093),VLOOKUP(V2093,DayReplace[],2,0))</f>
        <v>0</v>
      </c>
      <c r="Z2093" s="45">
        <f>IF(V2093=0,1,
IF(OR(AND(COUNTIF(Table12[Normal and Leap Years],X2093),AA2093=3,Y2093=30),
AND(COUNTIF(Table9[MM Year],X2093),COUNTIF(Table13[Always 29-Day Months],AA2093),Y2093=30)),Y2093
-1,Y2093))</f>
        <v>1</v>
      </c>
      <c r="AA2093" s="45">
        <f>IFERROR(VALUE(W2093),VLOOKUP(W2093,MonthReplace[],2,0))</f>
        <v>0</v>
      </c>
      <c r="AB2093" s="45" t="e">
        <f>IF(COUNTIF(Table9[MM Year],X2093),VLOOKUP(AA2093,MonthSerial[],VLOOKUP(X2093,Table9[],3,0)+2,0),DATE(X2093,AA2093,0)-AC2093)</f>
        <v>#VALUE!</v>
      </c>
      <c r="AC2093" s="45" t="e">
        <f>IF(COUNTIF(Table9[MM Year],X2093),
VLOOKUP(X2093,Table9[],5,0),
DATE(X2093,1,0))</f>
        <v>#VALUE!</v>
      </c>
      <c r="AD2093" s="46" t="e">
        <f>IF(AA2093=0,DATE(YEAR(AC2093+1),7,16),
IF(V2093=0,IF(COUNTIF(Table9[MM Year],X2093),AC2093+AB2093+Z2093+15-DAY(AC2093+AB2093+Z2093+15)+16,AC2093+AB2093+Z2093-DAY(AC2093+AB2093+Z2093)+16),
IF(COUNTIF(Table9[MM Year],X2093),
IF(AC2093+AB2093+Z2093&lt;VLOOKUP(X2093,Table9[],7,0),AC2093
+AB2093+Z2093+VLOOKUP(X2093,Table9[],4,0),AC2093+AB2093+Z2093),AC2093
+AB2093+Z2093)))</f>
        <v>#VALUE!</v>
      </c>
      <c r="AE2093" s="42"/>
      <c r="AF2093" s="15" t="str">
        <f>IFERROR(IF(COUNTIF(Table9[MM Year],X2093),
IF(AD2093&lt;VLOOKUP(X2093,Table9[],7,0),AD2093
+VLOOKUP(X2093,Table9[],4,0),AD2093),AD2093
),"")</f>
        <v/>
      </c>
      <c r="AG2093" s="5"/>
      <c r="AH2093" s="5"/>
      <c r="AI2093" s="5"/>
      <c r="AJ2093" s="6"/>
      <c r="AK2093" s="6"/>
      <c r="AL2093" s="12" t="str">
        <f t="shared" si="327"/>
        <v/>
      </c>
      <c r="AM2093" s="5"/>
      <c r="AN2093" s="27" t="str">
        <f t="shared" si="328"/>
        <v/>
      </c>
      <c r="AO2093" s="5"/>
      <c r="AP2093" s="5"/>
      <c r="AQ2093" s="6"/>
      <c r="AR2093" s="12" t="str">
        <f t="shared" si="329"/>
        <v/>
      </c>
      <c r="AS2093" s="6"/>
      <c r="AT2093" s="5"/>
      <c r="AU2093" s="53"/>
      <c r="AV2093" s="53"/>
      <c r="AW2093" s="54"/>
      <c r="AX2093" s="15" t="str">
        <f t="shared" si="330"/>
        <v/>
      </c>
      <c r="AY2093" s="5"/>
      <c r="AZ2093" s="27" t="str">
        <f>IFERROR(VLOOKUP(AY2093,vlookup!A$2:I$331,2,FALSE),"")</f>
        <v/>
      </c>
      <c r="BA2093" s="27" t="str">
        <f>IFERROR(VLOOKUP(AY2093,vlookup!A$2:I$331,3,FALSE),"")</f>
        <v/>
      </c>
      <c r="BB2093" s="5"/>
      <c r="BC2093" s="27" t="str">
        <f>IFERROR(VLOOKUP(BB2093,vlookup!D$2:E$331,2,FALSE),"")</f>
        <v/>
      </c>
      <c r="BD2093" s="5"/>
      <c r="BE2093" s="27" t="str">
        <f t="shared" si="331"/>
        <v/>
      </c>
      <c r="BF2093" s="27" t="str">
        <f>IFERROR(VLOOKUP(BE2093,vlookup!G$2:I$331,2,FALSE),"")</f>
        <v/>
      </c>
      <c r="BG2093" s="27" t="str">
        <f>IFERROR(VLOOKUP(BE2093,vlookup!G$2:I$331,3,FALSE),"")</f>
        <v/>
      </c>
      <c r="BH2093" s="5"/>
      <c r="BI2093" s="6"/>
      <c r="BJ2093" s="6"/>
      <c r="BK2093" s="6"/>
      <c r="BL2093" s="6"/>
    </row>
    <row r="2094" spans="1:64">
      <c r="A2094" s="4"/>
      <c r="B2094" s="5"/>
      <c r="C2094" s="27" t="str">
        <f>IFERROR(VLOOKUP(B2094,vlookup!A$2:I$331,2,FALSE),"")</f>
        <v/>
      </c>
      <c r="D2094" s="27" t="str">
        <f>IFERROR(VLOOKUP(B2094,vlookup!A$2:I$331,3,FALSE),"")</f>
        <v/>
      </c>
      <c r="E2094" s="5"/>
      <c r="F2094" s="27" t="str">
        <f>IFERROR(VLOOKUP(E2094,vlookup!D$2:E$331,2,FALSE),"")</f>
        <v/>
      </c>
      <c r="G2094" s="5"/>
      <c r="H2094" s="27" t="str">
        <f t="shared" si="322"/>
        <v/>
      </c>
      <c r="I2094" s="27" t="str">
        <f>IFERROR(VLOOKUP(H2094,vlookup!G$2:I$331,2,FALSE),"")</f>
        <v/>
      </c>
      <c r="J2094" s="27" t="str">
        <f>IFERROR(VLOOKUP(H2094,vlookup!G$2:I$331,3,FALSE),"")</f>
        <v/>
      </c>
      <c r="K2094" s="5"/>
      <c r="L2094" s="6"/>
      <c r="M2094" s="6"/>
      <c r="N2094" s="6"/>
      <c r="O2094" s="6"/>
      <c r="P2094" s="6"/>
      <c r="Q2094" s="14" t="str">
        <f t="shared" si="323"/>
        <v/>
      </c>
      <c r="R2094" s="5"/>
      <c r="S2094" s="6"/>
      <c r="T2094" s="6"/>
      <c r="U2094" s="5"/>
      <c r="V2094" s="45">
        <f t="shared" si="324"/>
        <v>0</v>
      </c>
      <c r="W2094" s="45">
        <f t="shared" si="325"/>
        <v>0</v>
      </c>
      <c r="X2094" s="45" t="e">
        <f t="shared" si="326"/>
        <v>#VALUE!</v>
      </c>
      <c r="Y2094" s="45">
        <f>IFERROR(VALUE(V2094),VLOOKUP(V2094,DayReplace[],2,0))</f>
        <v>0</v>
      </c>
      <c r="Z2094" s="45">
        <f>IF(V2094=0,1,
IF(OR(AND(COUNTIF(Table12[Normal and Leap Years],X2094),AA2094=3,Y2094=30),
AND(COUNTIF(Table9[MM Year],X2094),COUNTIF(Table13[Always 29-Day Months],AA2094),Y2094=30)),Y2094
-1,Y2094))</f>
        <v>1</v>
      </c>
      <c r="AA2094" s="45">
        <f>IFERROR(VALUE(W2094),VLOOKUP(W2094,MonthReplace[],2,0))</f>
        <v>0</v>
      </c>
      <c r="AB2094" s="45" t="e">
        <f>IF(COUNTIF(Table9[MM Year],X2094),VLOOKUP(AA2094,MonthSerial[],VLOOKUP(X2094,Table9[],3,0)+2,0),DATE(X2094,AA2094,0)-AC2094)</f>
        <v>#VALUE!</v>
      </c>
      <c r="AC2094" s="45" t="e">
        <f>IF(COUNTIF(Table9[MM Year],X2094),
VLOOKUP(X2094,Table9[],5,0),
DATE(X2094,1,0))</f>
        <v>#VALUE!</v>
      </c>
      <c r="AD2094" s="46" t="e">
        <f>IF(AA2094=0,DATE(YEAR(AC2094+1),7,16),
IF(V2094=0,IF(COUNTIF(Table9[MM Year],X2094),AC2094+AB2094+Z2094+15-DAY(AC2094+AB2094+Z2094+15)+16,AC2094+AB2094+Z2094-DAY(AC2094+AB2094+Z2094)+16),
IF(COUNTIF(Table9[MM Year],X2094),
IF(AC2094+AB2094+Z2094&lt;VLOOKUP(X2094,Table9[],7,0),AC2094
+AB2094+Z2094+VLOOKUP(X2094,Table9[],4,0),AC2094+AB2094+Z2094),AC2094
+AB2094+Z2094)))</f>
        <v>#VALUE!</v>
      </c>
      <c r="AE2094" s="42"/>
      <c r="AF2094" s="15" t="str">
        <f>IFERROR(IF(COUNTIF(Table9[MM Year],X2094),
IF(AD2094&lt;VLOOKUP(X2094,Table9[],7,0),AD2094
+VLOOKUP(X2094,Table9[],4,0),AD2094),AD2094
),"")</f>
        <v/>
      </c>
      <c r="AG2094" s="5"/>
      <c r="AH2094" s="5"/>
      <c r="AI2094" s="5"/>
      <c r="AJ2094" s="6"/>
      <c r="AK2094" s="6"/>
      <c r="AL2094" s="12" t="str">
        <f t="shared" si="327"/>
        <v/>
      </c>
      <c r="AM2094" s="5"/>
      <c r="AN2094" s="27" t="str">
        <f t="shared" si="328"/>
        <v/>
      </c>
      <c r="AO2094" s="5"/>
      <c r="AP2094" s="5"/>
      <c r="AQ2094" s="6"/>
      <c r="AR2094" s="12" t="str">
        <f t="shared" si="329"/>
        <v/>
      </c>
      <c r="AS2094" s="6"/>
      <c r="AT2094" s="5"/>
      <c r="AU2094" s="53"/>
      <c r="AV2094" s="53"/>
      <c r="AW2094" s="54"/>
      <c r="AX2094" s="15" t="str">
        <f t="shared" si="330"/>
        <v/>
      </c>
      <c r="AY2094" s="5"/>
      <c r="AZ2094" s="27" t="str">
        <f>IFERROR(VLOOKUP(AY2094,vlookup!A$2:I$331,2,FALSE),"")</f>
        <v/>
      </c>
      <c r="BA2094" s="27" t="str">
        <f>IFERROR(VLOOKUP(AY2094,vlookup!A$2:I$331,3,FALSE),"")</f>
        <v/>
      </c>
      <c r="BB2094" s="5"/>
      <c r="BC2094" s="27" t="str">
        <f>IFERROR(VLOOKUP(BB2094,vlookup!D$2:E$331,2,FALSE),"")</f>
        <v/>
      </c>
      <c r="BD2094" s="5"/>
      <c r="BE2094" s="27" t="str">
        <f t="shared" si="331"/>
        <v/>
      </c>
      <c r="BF2094" s="27" t="str">
        <f>IFERROR(VLOOKUP(BE2094,vlookup!G$2:I$331,2,FALSE),"")</f>
        <v/>
      </c>
      <c r="BG2094" s="27" t="str">
        <f>IFERROR(VLOOKUP(BE2094,vlookup!G$2:I$331,3,FALSE),"")</f>
        <v/>
      </c>
      <c r="BH2094" s="5"/>
      <c r="BI2094" s="6"/>
      <c r="BJ2094" s="6"/>
      <c r="BK2094" s="6"/>
      <c r="BL2094" s="6"/>
    </row>
    <row r="2095" spans="1:64">
      <c r="A2095" s="4"/>
      <c r="B2095" s="5"/>
      <c r="C2095" s="27" t="str">
        <f>IFERROR(VLOOKUP(B2095,vlookup!A$2:I$331,2,FALSE),"")</f>
        <v/>
      </c>
      <c r="D2095" s="27" t="str">
        <f>IFERROR(VLOOKUP(B2095,vlookup!A$2:I$331,3,FALSE),"")</f>
        <v/>
      </c>
      <c r="E2095" s="5"/>
      <c r="F2095" s="27" t="str">
        <f>IFERROR(VLOOKUP(E2095,vlookup!D$2:E$331,2,FALSE),"")</f>
        <v/>
      </c>
      <c r="G2095" s="5"/>
      <c r="H2095" s="27" t="str">
        <f t="shared" si="322"/>
        <v/>
      </c>
      <c r="I2095" s="27" t="str">
        <f>IFERROR(VLOOKUP(H2095,vlookup!G$2:I$331,2,FALSE),"")</f>
        <v/>
      </c>
      <c r="J2095" s="27" t="str">
        <f>IFERROR(VLOOKUP(H2095,vlookup!G$2:I$331,3,FALSE),"")</f>
        <v/>
      </c>
      <c r="K2095" s="5"/>
      <c r="L2095" s="6"/>
      <c r="M2095" s="6"/>
      <c r="N2095" s="6"/>
      <c r="O2095" s="6"/>
      <c r="P2095" s="6"/>
      <c r="Q2095" s="14" t="str">
        <f t="shared" si="323"/>
        <v/>
      </c>
      <c r="R2095" s="5"/>
      <c r="S2095" s="6"/>
      <c r="T2095" s="6"/>
      <c r="U2095" s="5"/>
      <c r="V2095" s="45">
        <f t="shared" si="324"/>
        <v>0</v>
      </c>
      <c r="W2095" s="45">
        <f t="shared" si="325"/>
        <v>0</v>
      </c>
      <c r="X2095" s="45" t="e">
        <f t="shared" si="326"/>
        <v>#VALUE!</v>
      </c>
      <c r="Y2095" s="45">
        <f>IFERROR(VALUE(V2095),VLOOKUP(V2095,DayReplace[],2,0))</f>
        <v>0</v>
      </c>
      <c r="Z2095" s="45">
        <f>IF(V2095=0,1,
IF(OR(AND(COUNTIF(Table12[Normal and Leap Years],X2095),AA2095=3,Y2095=30),
AND(COUNTIF(Table9[MM Year],X2095),COUNTIF(Table13[Always 29-Day Months],AA2095),Y2095=30)),Y2095
-1,Y2095))</f>
        <v>1</v>
      </c>
      <c r="AA2095" s="45">
        <f>IFERROR(VALUE(W2095),VLOOKUP(W2095,MonthReplace[],2,0))</f>
        <v>0</v>
      </c>
      <c r="AB2095" s="45" t="e">
        <f>IF(COUNTIF(Table9[MM Year],X2095),VLOOKUP(AA2095,MonthSerial[],VLOOKUP(X2095,Table9[],3,0)+2,0),DATE(X2095,AA2095,0)-AC2095)</f>
        <v>#VALUE!</v>
      </c>
      <c r="AC2095" s="45" t="e">
        <f>IF(COUNTIF(Table9[MM Year],X2095),
VLOOKUP(X2095,Table9[],5,0),
DATE(X2095,1,0))</f>
        <v>#VALUE!</v>
      </c>
      <c r="AD2095" s="46" t="e">
        <f>IF(AA2095=0,DATE(YEAR(AC2095+1),7,16),
IF(V2095=0,IF(COUNTIF(Table9[MM Year],X2095),AC2095+AB2095+Z2095+15-DAY(AC2095+AB2095+Z2095+15)+16,AC2095+AB2095+Z2095-DAY(AC2095+AB2095+Z2095)+16),
IF(COUNTIF(Table9[MM Year],X2095),
IF(AC2095+AB2095+Z2095&lt;VLOOKUP(X2095,Table9[],7,0),AC2095
+AB2095+Z2095+VLOOKUP(X2095,Table9[],4,0),AC2095+AB2095+Z2095),AC2095
+AB2095+Z2095)))</f>
        <v>#VALUE!</v>
      </c>
      <c r="AE2095" s="42"/>
      <c r="AF2095" s="15" t="str">
        <f>IFERROR(IF(COUNTIF(Table9[MM Year],X2095),
IF(AD2095&lt;VLOOKUP(X2095,Table9[],7,0),AD2095
+VLOOKUP(X2095,Table9[],4,0),AD2095),AD2095
),"")</f>
        <v/>
      </c>
      <c r="AG2095" s="5"/>
      <c r="AH2095" s="5"/>
      <c r="AI2095" s="5"/>
      <c r="AJ2095" s="6"/>
      <c r="AK2095" s="6"/>
      <c r="AL2095" s="12" t="str">
        <f t="shared" si="327"/>
        <v/>
      </c>
      <c r="AM2095" s="5"/>
      <c r="AN2095" s="27" t="str">
        <f t="shared" si="328"/>
        <v/>
      </c>
      <c r="AO2095" s="5"/>
      <c r="AP2095" s="5"/>
      <c r="AQ2095" s="6"/>
      <c r="AR2095" s="12" t="str">
        <f t="shared" si="329"/>
        <v/>
      </c>
      <c r="AS2095" s="6"/>
      <c r="AT2095" s="5"/>
      <c r="AU2095" s="53"/>
      <c r="AV2095" s="53"/>
      <c r="AW2095" s="54"/>
      <c r="AX2095" s="15" t="str">
        <f t="shared" si="330"/>
        <v/>
      </c>
      <c r="AY2095" s="5"/>
      <c r="AZ2095" s="27" t="str">
        <f>IFERROR(VLOOKUP(AY2095,vlookup!A$2:I$331,2,FALSE),"")</f>
        <v/>
      </c>
      <c r="BA2095" s="27" t="str">
        <f>IFERROR(VLOOKUP(AY2095,vlookup!A$2:I$331,3,FALSE),"")</f>
        <v/>
      </c>
      <c r="BB2095" s="5"/>
      <c r="BC2095" s="27" t="str">
        <f>IFERROR(VLOOKUP(BB2095,vlookup!D$2:E$331,2,FALSE),"")</f>
        <v/>
      </c>
      <c r="BD2095" s="5"/>
      <c r="BE2095" s="27" t="str">
        <f t="shared" si="331"/>
        <v/>
      </c>
      <c r="BF2095" s="27" t="str">
        <f>IFERROR(VLOOKUP(BE2095,vlookup!G$2:I$331,2,FALSE),"")</f>
        <v/>
      </c>
      <c r="BG2095" s="27" t="str">
        <f>IFERROR(VLOOKUP(BE2095,vlookup!G$2:I$331,3,FALSE),"")</f>
        <v/>
      </c>
      <c r="BH2095" s="5"/>
      <c r="BI2095" s="6"/>
      <c r="BJ2095" s="6"/>
      <c r="BK2095" s="6"/>
      <c r="BL2095" s="6"/>
    </row>
    <row r="2096" spans="1:64">
      <c r="A2096" s="4"/>
      <c r="B2096" s="5"/>
      <c r="C2096" s="27" t="str">
        <f>IFERROR(VLOOKUP(B2096,vlookup!A$2:I$331,2,FALSE),"")</f>
        <v/>
      </c>
      <c r="D2096" s="27" t="str">
        <f>IFERROR(VLOOKUP(B2096,vlookup!A$2:I$331,3,FALSE),"")</f>
        <v/>
      </c>
      <c r="E2096" s="5"/>
      <c r="F2096" s="27" t="str">
        <f>IFERROR(VLOOKUP(E2096,vlookup!D$2:E$331,2,FALSE),"")</f>
        <v/>
      </c>
      <c r="G2096" s="5"/>
      <c r="H2096" s="27" t="str">
        <f t="shared" si="322"/>
        <v/>
      </c>
      <c r="I2096" s="27" t="str">
        <f>IFERROR(VLOOKUP(H2096,vlookup!G$2:I$331,2,FALSE),"")</f>
        <v/>
      </c>
      <c r="J2096" s="27" t="str">
        <f>IFERROR(VLOOKUP(H2096,vlookup!G$2:I$331,3,FALSE),"")</f>
        <v/>
      </c>
      <c r="K2096" s="5"/>
      <c r="L2096" s="6"/>
      <c r="M2096" s="6"/>
      <c r="N2096" s="6"/>
      <c r="O2096" s="6"/>
      <c r="P2096" s="6"/>
      <c r="Q2096" s="14" t="str">
        <f t="shared" si="323"/>
        <v/>
      </c>
      <c r="R2096" s="5"/>
      <c r="S2096" s="6"/>
      <c r="T2096" s="6"/>
      <c r="U2096" s="5"/>
      <c r="V2096" s="45">
        <f t="shared" si="324"/>
        <v>0</v>
      </c>
      <c r="W2096" s="45">
        <f t="shared" si="325"/>
        <v>0</v>
      </c>
      <c r="X2096" s="45" t="e">
        <f t="shared" si="326"/>
        <v>#VALUE!</v>
      </c>
      <c r="Y2096" s="45">
        <f>IFERROR(VALUE(V2096),VLOOKUP(V2096,DayReplace[],2,0))</f>
        <v>0</v>
      </c>
      <c r="Z2096" s="45">
        <f>IF(V2096=0,1,
IF(OR(AND(COUNTIF(Table12[Normal and Leap Years],X2096),AA2096=3,Y2096=30),
AND(COUNTIF(Table9[MM Year],X2096),COUNTIF(Table13[Always 29-Day Months],AA2096),Y2096=30)),Y2096
-1,Y2096))</f>
        <v>1</v>
      </c>
      <c r="AA2096" s="45">
        <f>IFERROR(VALUE(W2096),VLOOKUP(W2096,MonthReplace[],2,0))</f>
        <v>0</v>
      </c>
      <c r="AB2096" s="45" t="e">
        <f>IF(COUNTIF(Table9[MM Year],X2096),VLOOKUP(AA2096,MonthSerial[],VLOOKUP(X2096,Table9[],3,0)+2,0),DATE(X2096,AA2096,0)-AC2096)</f>
        <v>#VALUE!</v>
      </c>
      <c r="AC2096" s="45" t="e">
        <f>IF(COUNTIF(Table9[MM Year],X2096),
VLOOKUP(X2096,Table9[],5,0),
DATE(X2096,1,0))</f>
        <v>#VALUE!</v>
      </c>
      <c r="AD2096" s="46" t="e">
        <f>IF(AA2096=0,DATE(YEAR(AC2096+1),7,16),
IF(V2096=0,IF(COUNTIF(Table9[MM Year],X2096),AC2096+AB2096+Z2096+15-DAY(AC2096+AB2096+Z2096+15)+16,AC2096+AB2096+Z2096-DAY(AC2096+AB2096+Z2096)+16),
IF(COUNTIF(Table9[MM Year],X2096),
IF(AC2096+AB2096+Z2096&lt;VLOOKUP(X2096,Table9[],7,0),AC2096
+AB2096+Z2096+VLOOKUP(X2096,Table9[],4,0),AC2096+AB2096+Z2096),AC2096
+AB2096+Z2096)))</f>
        <v>#VALUE!</v>
      </c>
      <c r="AE2096" s="42"/>
      <c r="AF2096" s="15" t="str">
        <f>IFERROR(IF(COUNTIF(Table9[MM Year],X2096),
IF(AD2096&lt;VLOOKUP(X2096,Table9[],7,0),AD2096
+VLOOKUP(X2096,Table9[],4,0),AD2096),AD2096
),"")</f>
        <v/>
      </c>
      <c r="AG2096" s="5"/>
      <c r="AH2096" s="5"/>
      <c r="AI2096" s="5"/>
      <c r="AJ2096" s="6"/>
      <c r="AK2096" s="6"/>
      <c r="AL2096" s="12" t="str">
        <f t="shared" si="327"/>
        <v/>
      </c>
      <c r="AM2096" s="5"/>
      <c r="AN2096" s="27" t="str">
        <f t="shared" si="328"/>
        <v/>
      </c>
      <c r="AO2096" s="5"/>
      <c r="AP2096" s="5"/>
      <c r="AQ2096" s="6"/>
      <c r="AR2096" s="12" t="str">
        <f t="shared" si="329"/>
        <v/>
      </c>
      <c r="AS2096" s="6"/>
      <c r="AT2096" s="5"/>
      <c r="AU2096" s="53"/>
      <c r="AV2096" s="53"/>
      <c r="AW2096" s="54"/>
      <c r="AX2096" s="15" t="str">
        <f t="shared" si="330"/>
        <v/>
      </c>
      <c r="AY2096" s="5"/>
      <c r="AZ2096" s="27" t="str">
        <f>IFERROR(VLOOKUP(AY2096,vlookup!A$2:I$331,2,FALSE),"")</f>
        <v/>
      </c>
      <c r="BA2096" s="27" t="str">
        <f>IFERROR(VLOOKUP(AY2096,vlookup!A$2:I$331,3,FALSE),"")</f>
        <v/>
      </c>
      <c r="BB2096" s="5"/>
      <c r="BC2096" s="27" t="str">
        <f>IFERROR(VLOOKUP(BB2096,vlookup!D$2:E$331,2,FALSE),"")</f>
        <v/>
      </c>
      <c r="BD2096" s="5"/>
      <c r="BE2096" s="27" t="str">
        <f t="shared" si="331"/>
        <v/>
      </c>
      <c r="BF2096" s="27" t="str">
        <f>IFERROR(VLOOKUP(BE2096,vlookup!G$2:I$331,2,FALSE),"")</f>
        <v/>
      </c>
      <c r="BG2096" s="27" t="str">
        <f>IFERROR(VLOOKUP(BE2096,vlookup!G$2:I$331,3,FALSE),"")</f>
        <v/>
      </c>
      <c r="BH2096" s="5"/>
      <c r="BI2096" s="6"/>
      <c r="BJ2096" s="6"/>
      <c r="BK2096" s="6"/>
      <c r="BL2096" s="6"/>
    </row>
    <row r="2097" spans="1:64">
      <c r="A2097" s="4"/>
      <c r="B2097" s="5"/>
      <c r="C2097" s="27" t="str">
        <f>IFERROR(VLOOKUP(B2097,vlookup!A$2:I$331,2,FALSE),"")</f>
        <v/>
      </c>
      <c r="D2097" s="27" t="str">
        <f>IFERROR(VLOOKUP(B2097,vlookup!A$2:I$331,3,FALSE),"")</f>
        <v/>
      </c>
      <c r="E2097" s="5"/>
      <c r="F2097" s="27" t="str">
        <f>IFERROR(VLOOKUP(E2097,vlookup!D$2:E$331,2,FALSE),"")</f>
        <v/>
      </c>
      <c r="G2097" s="5"/>
      <c r="H2097" s="27" t="str">
        <f t="shared" si="322"/>
        <v/>
      </c>
      <c r="I2097" s="27" t="str">
        <f>IFERROR(VLOOKUP(H2097,vlookup!G$2:I$331,2,FALSE),"")</f>
        <v/>
      </c>
      <c r="J2097" s="27" t="str">
        <f>IFERROR(VLOOKUP(H2097,vlookup!G$2:I$331,3,FALSE),"")</f>
        <v/>
      </c>
      <c r="K2097" s="5"/>
      <c r="L2097" s="6"/>
      <c r="M2097" s="6"/>
      <c r="N2097" s="6"/>
      <c r="O2097" s="6"/>
      <c r="P2097" s="6"/>
      <c r="Q2097" s="14" t="str">
        <f t="shared" si="323"/>
        <v/>
      </c>
      <c r="R2097" s="5"/>
      <c r="S2097" s="6"/>
      <c r="T2097" s="6"/>
      <c r="U2097" s="5"/>
      <c r="V2097" s="45">
        <f t="shared" si="324"/>
        <v>0</v>
      </c>
      <c r="W2097" s="45">
        <f t="shared" si="325"/>
        <v>0</v>
      </c>
      <c r="X2097" s="45" t="e">
        <f t="shared" si="326"/>
        <v>#VALUE!</v>
      </c>
      <c r="Y2097" s="45">
        <f>IFERROR(VALUE(V2097),VLOOKUP(V2097,DayReplace[],2,0))</f>
        <v>0</v>
      </c>
      <c r="Z2097" s="45">
        <f>IF(V2097=0,1,
IF(OR(AND(COUNTIF(Table12[Normal and Leap Years],X2097),AA2097=3,Y2097=30),
AND(COUNTIF(Table9[MM Year],X2097),COUNTIF(Table13[Always 29-Day Months],AA2097),Y2097=30)),Y2097
-1,Y2097))</f>
        <v>1</v>
      </c>
      <c r="AA2097" s="45">
        <f>IFERROR(VALUE(W2097),VLOOKUP(W2097,MonthReplace[],2,0))</f>
        <v>0</v>
      </c>
      <c r="AB2097" s="45" t="e">
        <f>IF(COUNTIF(Table9[MM Year],X2097),VLOOKUP(AA2097,MonthSerial[],VLOOKUP(X2097,Table9[],3,0)+2,0),DATE(X2097,AA2097,0)-AC2097)</f>
        <v>#VALUE!</v>
      </c>
      <c r="AC2097" s="45" t="e">
        <f>IF(COUNTIF(Table9[MM Year],X2097),
VLOOKUP(X2097,Table9[],5,0),
DATE(X2097,1,0))</f>
        <v>#VALUE!</v>
      </c>
      <c r="AD2097" s="46" t="e">
        <f>IF(AA2097=0,DATE(YEAR(AC2097+1),7,16),
IF(V2097=0,IF(COUNTIF(Table9[MM Year],X2097),AC2097+AB2097+Z2097+15-DAY(AC2097+AB2097+Z2097+15)+16,AC2097+AB2097+Z2097-DAY(AC2097+AB2097+Z2097)+16),
IF(COUNTIF(Table9[MM Year],X2097),
IF(AC2097+AB2097+Z2097&lt;VLOOKUP(X2097,Table9[],7,0),AC2097
+AB2097+Z2097+VLOOKUP(X2097,Table9[],4,0),AC2097+AB2097+Z2097),AC2097
+AB2097+Z2097)))</f>
        <v>#VALUE!</v>
      </c>
      <c r="AE2097" s="42"/>
      <c r="AF2097" s="15" t="str">
        <f>IFERROR(IF(COUNTIF(Table9[MM Year],X2097),
IF(AD2097&lt;VLOOKUP(X2097,Table9[],7,0),AD2097
+VLOOKUP(X2097,Table9[],4,0),AD2097),AD2097
),"")</f>
        <v/>
      </c>
      <c r="AG2097" s="5"/>
      <c r="AH2097" s="5"/>
      <c r="AI2097" s="5"/>
      <c r="AJ2097" s="6"/>
      <c r="AK2097" s="6"/>
      <c r="AL2097" s="12" t="str">
        <f t="shared" si="327"/>
        <v/>
      </c>
      <c r="AM2097" s="5"/>
      <c r="AN2097" s="27" t="str">
        <f t="shared" si="328"/>
        <v/>
      </c>
      <c r="AO2097" s="5"/>
      <c r="AP2097" s="5"/>
      <c r="AQ2097" s="6"/>
      <c r="AR2097" s="12" t="str">
        <f t="shared" si="329"/>
        <v/>
      </c>
      <c r="AS2097" s="6"/>
      <c r="AT2097" s="5"/>
      <c r="AU2097" s="53"/>
      <c r="AV2097" s="53"/>
      <c r="AW2097" s="54"/>
      <c r="AX2097" s="15" t="str">
        <f t="shared" si="330"/>
        <v/>
      </c>
      <c r="AY2097" s="5"/>
      <c r="AZ2097" s="27" t="str">
        <f>IFERROR(VLOOKUP(AY2097,vlookup!A$2:I$331,2,FALSE),"")</f>
        <v/>
      </c>
      <c r="BA2097" s="27" t="str">
        <f>IFERROR(VLOOKUP(AY2097,vlookup!A$2:I$331,3,FALSE),"")</f>
        <v/>
      </c>
      <c r="BB2097" s="5"/>
      <c r="BC2097" s="27" t="str">
        <f>IFERROR(VLOOKUP(BB2097,vlookup!D$2:E$331,2,FALSE),"")</f>
        <v/>
      </c>
      <c r="BD2097" s="5"/>
      <c r="BE2097" s="27" t="str">
        <f t="shared" si="331"/>
        <v/>
      </c>
      <c r="BF2097" s="27" t="str">
        <f>IFERROR(VLOOKUP(BE2097,vlookup!G$2:I$331,2,FALSE),"")</f>
        <v/>
      </c>
      <c r="BG2097" s="27" t="str">
        <f>IFERROR(VLOOKUP(BE2097,vlookup!G$2:I$331,3,FALSE),"")</f>
        <v/>
      </c>
      <c r="BH2097" s="5"/>
      <c r="BI2097" s="6"/>
      <c r="BJ2097" s="6"/>
      <c r="BK2097" s="6"/>
      <c r="BL2097" s="6"/>
    </row>
    <row r="2098" spans="1:64">
      <c r="A2098" s="4"/>
      <c r="B2098" s="5"/>
      <c r="C2098" s="27" t="str">
        <f>IFERROR(VLOOKUP(B2098,vlookup!A$2:I$331,2,FALSE),"")</f>
        <v/>
      </c>
      <c r="D2098" s="27" t="str">
        <f>IFERROR(VLOOKUP(B2098,vlookup!A$2:I$331,3,FALSE),"")</f>
        <v/>
      </c>
      <c r="E2098" s="5"/>
      <c r="F2098" s="27" t="str">
        <f>IFERROR(VLOOKUP(E2098,vlookup!D$2:E$331,2,FALSE),"")</f>
        <v/>
      </c>
      <c r="G2098" s="5"/>
      <c r="H2098" s="27" t="str">
        <f t="shared" si="322"/>
        <v/>
      </c>
      <c r="I2098" s="27" t="str">
        <f>IFERROR(VLOOKUP(H2098,vlookup!G$2:I$331,2,FALSE),"")</f>
        <v/>
      </c>
      <c r="J2098" s="27" t="str">
        <f>IFERROR(VLOOKUP(H2098,vlookup!G$2:I$331,3,FALSE),"")</f>
        <v/>
      </c>
      <c r="K2098" s="5"/>
      <c r="L2098" s="6"/>
      <c r="M2098" s="6"/>
      <c r="N2098" s="6"/>
      <c r="O2098" s="6"/>
      <c r="P2098" s="6"/>
      <c r="Q2098" s="14" t="str">
        <f t="shared" si="323"/>
        <v/>
      </c>
      <c r="R2098" s="5"/>
      <c r="S2098" s="6"/>
      <c r="T2098" s="6"/>
      <c r="U2098" s="5"/>
      <c r="V2098" s="45">
        <f t="shared" si="324"/>
        <v>0</v>
      </c>
      <c r="W2098" s="45">
        <f t="shared" si="325"/>
        <v>0</v>
      </c>
      <c r="X2098" s="45" t="e">
        <f t="shared" si="326"/>
        <v>#VALUE!</v>
      </c>
      <c r="Y2098" s="45">
        <f>IFERROR(VALUE(V2098),VLOOKUP(V2098,DayReplace[],2,0))</f>
        <v>0</v>
      </c>
      <c r="Z2098" s="45">
        <f>IF(V2098=0,1,
IF(OR(AND(COUNTIF(Table12[Normal and Leap Years],X2098),AA2098=3,Y2098=30),
AND(COUNTIF(Table9[MM Year],X2098),COUNTIF(Table13[Always 29-Day Months],AA2098),Y2098=30)),Y2098
-1,Y2098))</f>
        <v>1</v>
      </c>
      <c r="AA2098" s="45">
        <f>IFERROR(VALUE(W2098),VLOOKUP(W2098,MonthReplace[],2,0))</f>
        <v>0</v>
      </c>
      <c r="AB2098" s="45" t="e">
        <f>IF(COUNTIF(Table9[MM Year],X2098),VLOOKUP(AA2098,MonthSerial[],VLOOKUP(X2098,Table9[],3,0)+2,0),DATE(X2098,AA2098,0)-AC2098)</f>
        <v>#VALUE!</v>
      </c>
      <c r="AC2098" s="45" t="e">
        <f>IF(COUNTIF(Table9[MM Year],X2098),
VLOOKUP(X2098,Table9[],5,0),
DATE(X2098,1,0))</f>
        <v>#VALUE!</v>
      </c>
      <c r="AD2098" s="46" t="e">
        <f>IF(AA2098=0,DATE(YEAR(AC2098+1),7,16),
IF(V2098=0,IF(COUNTIF(Table9[MM Year],X2098),AC2098+AB2098+Z2098+15-DAY(AC2098+AB2098+Z2098+15)+16,AC2098+AB2098+Z2098-DAY(AC2098+AB2098+Z2098)+16),
IF(COUNTIF(Table9[MM Year],X2098),
IF(AC2098+AB2098+Z2098&lt;VLOOKUP(X2098,Table9[],7,0),AC2098
+AB2098+Z2098+VLOOKUP(X2098,Table9[],4,0),AC2098+AB2098+Z2098),AC2098
+AB2098+Z2098)))</f>
        <v>#VALUE!</v>
      </c>
      <c r="AE2098" s="42"/>
      <c r="AF2098" s="15" t="str">
        <f>IFERROR(IF(COUNTIF(Table9[MM Year],X2098),
IF(AD2098&lt;VLOOKUP(X2098,Table9[],7,0),AD2098
+VLOOKUP(X2098,Table9[],4,0),AD2098),AD2098
),"")</f>
        <v/>
      </c>
      <c r="AG2098" s="5"/>
      <c r="AH2098" s="5"/>
      <c r="AI2098" s="5"/>
      <c r="AJ2098" s="6"/>
      <c r="AK2098" s="6"/>
      <c r="AL2098" s="12" t="str">
        <f t="shared" si="327"/>
        <v/>
      </c>
      <c r="AM2098" s="5"/>
      <c r="AN2098" s="27" t="str">
        <f t="shared" si="328"/>
        <v/>
      </c>
      <c r="AO2098" s="5"/>
      <c r="AP2098" s="5"/>
      <c r="AQ2098" s="6"/>
      <c r="AR2098" s="12" t="str">
        <f t="shared" si="329"/>
        <v/>
      </c>
      <c r="AS2098" s="6"/>
      <c r="AT2098" s="5"/>
      <c r="AU2098" s="53"/>
      <c r="AV2098" s="53"/>
      <c r="AW2098" s="54"/>
      <c r="AX2098" s="15" t="str">
        <f t="shared" si="330"/>
        <v/>
      </c>
      <c r="AY2098" s="5"/>
      <c r="AZ2098" s="27" t="str">
        <f>IFERROR(VLOOKUP(AY2098,vlookup!A$2:I$331,2,FALSE),"")</f>
        <v/>
      </c>
      <c r="BA2098" s="27" t="str">
        <f>IFERROR(VLOOKUP(AY2098,vlookup!A$2:I$331,3,FALSE),"")</f>
        <v/>
      </c>
      <c r="BB2098" s="5"/>
      <c r="BC2098" s="27" t="str">
        <f>IFERROR(VLOOKUP(BB2098,vlookup!D$2:E$331,2,FALSE),"")</f>
        <v/>
      </c>
      <c r="BD2098" s="5"/>
      <c r="BE2098" s="27" t="str">
        <f t="shared" si="331"/>
        <v/>
      </c>
      <c r="BF2098" s="27" t="str">
        <f>IFERROR(VLOOKUP(BE2098,vlookup!G$2:I$331,2,FALSE),"")</f>
        <v/>
      </c>
      <c r="BG2098" s="27" t="str">
        <f>IFERROR(VLOOKUP(BE2098,vlookup!G$2:I$331,3,FALSE),"")</f>
        <v/>
      </c>
      <c r="BH2098" s="5"/>
      <c r="BI2098" s="6"/>
      <c r="BJ2098" s="6"/>
      <c r="BK2098" s="6"/>
      <c r="BL2098" s="6"/>
    </row>
    <row r="2099" spans="1:64">
      <c r="A2099" s="4"/>
      <c r="B2099" s="5"/>
      <c r="C2099" s="27" t="str">
        <f>IFERROR(VLOOKUP(B2099,vlookup!A$2:I$331,2,FALSE),"")</f>
        <v/>
      </c>
      <c r="D2099" s="27" t="str">
        <f>IFERROR(VLOOKUP(B2099,vlookup!A$2:I$331,3,FALSE),"")</f>
        <v/>
      </c>
      <c r="E2099" s="5"/>
      <c r="F2099" s="27" t="str">
        <f>IFERROR(VLOOKUP(E2099,vlookup!D$2:E$331,2,FALSE),"")</f>
        <v/>
      </c>
      <c r="G2099" s="5"/>
      <c r="H2099" s="27" t="str">
        <f t="shared" si="322"/>
        <v/>
      </c>
      <c r="I2099" s="27" t="str">
        <f>IFERROR(VLOOKUP(H2099,vlookup!G$2:I$331,2,FALSE),"")</f>
        <v/>
      </c>
      <c r="J2099" s="27" t="str">
        <f>IFERROR(VLOOKUP(H2099,vlookup!G$2:I$331,3,FALSE),"")</f>
        <v/>
      </c>
      <c r="K2099" s="5"/>
      <c r="L2099" s="6"/>
      <c r="M2099" s="6"/>
      <c r="N2099" s="6"/>
      <c r="O2099" s="6"/>
      <c r="P2099" s="6"/>
      <c r="Q2099" s="14" t="str">
        <f t="shared" si="323"/>
        <v/>
      </c>
      <c r="R2099" s="5"/>
      <c r="S2099" s="6"/>
      <c r="T2099" s="6"/>
      <c r="U2099" s="5"/>
      <c r="V2099" s="45">
        <f t="shared" si="324"/>
        <v>0</v>
      </c>
      <c r="W2099" s="45">
        <f t="shared" si="325"/>
        <v>0</v>
      </c>
      <c r="X2099" s="45" t="e">
        <f t="shared" si="326"/>
        <v>#VALUE!</v>
      </c>
      <c r="Y2099" s="45">
        <f>IFERROR(VALUE(V2099),VLOOKUP(V2099,DayReplace[],2,0))</f>
        <v>0</v>
      </c>
      <c r="Z2099" s="45">
        <f>IF(V2099=0,1,
IF(OR(AND(COUNTIF(Table12[Normal and Leap Years],X2099),AA2099=3,Y2099=30),
AND(COUNTIF(Table9[MM Year],X2099),COUNTIF(Table13[Always 29-Day Months],AA2099),Y2099=30)),Y2099
-1,Y2099))</f>
        <v>1</v>
      </c>
      <c r="AA2099" s="45">
        <f>IFERROR(VALUE(W2099),VLOOKUP(W2099,MonthReplace[],2,0))</f>
        <v>0</v>
      </c>
      <c r="AB2099" s="45" t="e">
        <f>IF(COUNTIF(Table9[MM Year],X2099),VLOOKUP(AA2099,MonthSerial[],VLOOKUP(X2099,Table9[],3,0)+2,0),DATE(X2099,AA2099,0)-AC2099)</f>
        <v>#VALUE!</v>
      </c>
      <c r="AC2099" s="45" t="e">
        <f>IF(COUNTIF(Table9[MM Year],X2099),
VLOOKUP(X2099,Table9[],5,0),
DATE(X2099,1,0))</f>
        <v>#VALUE!</v>
      </c>
      <c r="AD2099" s="46" t="e">
        <f>IF(AA2099=0,DATE(YEAR(AC2099+1),7,16),
IF(V2099=0,IF(COUNTIF(Table9[MM Year],X2099),AC2099+AB2099+Z2099+15-DAY(AC2099+AB2099+Z2099+15)+16,AC2099+AB2099+Z2099-DAY(AC2099+AB2099+Z2099)+16),
IF(COUNTIF(Table9[MM Year],X2099),
IF(AC2099+AB2099+Z2099&lt;VLOOKUP(X2099,Table9[],7,0),AC2099
+AB2099+Z2099+VLOOKUP(X2099,Table9[],4,0),AC2099+AB2099+Z2099),AC2099
+AB2099+Z2099)))</f>
        <v>#VALUE!</v>
      </c>
      <c r="AE2099" s="42"/>
      <c r="AF2099" s="15" t="str">
        <f>IFERROR(IF(COUNTIF(Table9[MM Year],X2099),
IF(AD2099&lt;VLOOKUP(X2099,Table9[],7,0),AD2099
+VLOOKUP(X2099,Table9[],4,0),AD2099),AD2099
),"")</f>
        <v/>
      </c>
      <c r="AG2099" s="5"/>
      <c r="AH2099" s="5"/>
      <c r="AI2099" s="5"/>
      <c r="AJ2099" s="6"/>
      <c r="AK2099" s="6"/>
      <c r="AL2099" s="12" t="str">
        <f t="shared" si="327"/>
        <v/>
      </c>
      <c r="AM2099" s="5"/>
      <c r="AN2099" s="27" t="str">
        <f t="shared" si="328"/>
        <v/>
      </c>
      <c r="AO2099" s="5"/>
      <c r="AP2099" s="5"/>
      <c r="AQ2099" s="6"/>
      <c r="AR2099" s="12" t="str">
        <f t="shared" si="329"/>
        <v/>
      </c>
      <c r="AS2099" s="6"/>
      <c r="AT2099" s="5"/>
      <c r="AU2099" s="53"/>
      <c r="AV2099" s="53"/>
      <c r="AW2099" s="54"/>
      <c r="AX2099" s="15" t="str">
        <f t="shared" si="330"/>
        <v/>
      </c>
      <c r="AY2099" s="5"/>
      <c r="AZ2099" s="27" t="str">
        <f>IFERROR(VLOOKUP(AY2099,vlookup!A$2:I$331,2,FALSE),"")</f>
        <v/>
      </c>
      <c r="BA2099" s="27" t="str">
        <f>IFERROR(VLOOKUP(AY2099,vlookup!A$2:I$331,3,FALSE),"")</f>
        <v/>
      </c>
      <c r="BB2099" s="5"/>
      <c r="BC2099" s="27" t="str">
        <f>IFERROR(VLOOKUP(BB2099,vlookup!D$2:E$331,2,FALSE),"")</f>
        <v/>
      </c>
      <c r="BD2099" s="5"/>
      <c r="BE2099" s="27" t="str">
        <f t="shared" si="331"/>
        <v/>
      </c>
      <c r="BF2099" s="27" t="str">
        <f>IFERROR(VLOOKUP(BE2099,vlookup!G$2:I$331,2,FALSE),"")</f>
        <v/>
      </c>
      <c r="BG2099" s="27" t="str">
        <f>IFERROR(VLOOKUP(BE2099,vlookup!G$2:I$331,3,FALSE),"")</f>
        <v/>
      </c>
      <c r="BH2099" s="5"/>
      <c r="BI2099" s="6"/>
      <c r="BJ2099" s="6"/>
      <c r="BK2099" s="6"/>
      <c r="BL2099" s="6"/>
    </row>
    <row r="2100" spans="1:64">
      <c r="A2100" s="4"/>
      <c r="B2100" s="5"/>
      <c r="C2100" s="27" t="str">
        <f>IFERROR(VLOOKUP(B2100,vlookup!A$2:I$331,2,FALSE),"")</f>
        <v/>
      </c>
      <c r="D2100" s="27" t="str">
        <f>IFERROR(VLOOKUP(B2100,vlookup!A$2:I$331,3,FALSE),"")</f>
        <v/>
      </c>
      <c r="E2100" s="5"/>
      <c r="F2100" s="27" t="str">
        <f>IFERROR(VLOOKUP(E2100,vlookup!D$2:E$331,2,FALSE),"")</f>
        <v/>
      </c>
      <c r="G2100" s="5"/>
      <c r="H2100" s="27" t="str">
        <f t="shared" si="322"/>
        <v/>
      </c>
      <c r="I2100" s="27" t="str">
        <f>IFERROR(VLOOKUP(H2100,vlookup!G$2:I$331,2,FALSE),"")</f>
        <v/>
      </c>
      <c r="J2100" s="27" t="str">
        <f>IFERROR(VLOOKUP(H2100,vlookup!G$2:I$331,3,FALSE),"")</f>
        <v/>
      </c>
      <c r="K2100" s="5"/>
      <c r="L2100" s="6"/>
      <c r="M2100" s="6"/>
      <c r="N2100" s="6"/>
      <c r="O2100" s="6"/>
      <c r="P2100" s="6"/>
      <c r="Q2100" s="14" t="str">
        <f t="shared" si="323"/>
        <v/>
      </c>
      <c r="R2100" s="5"/>
      <c r="S2100" s="6"/>
      <c r="T2100" s="6"/>
      <c r="U2100" s="5"/>
      <c r="V2100" s="45">
        <f t="shared" si="324"/>
        <v>0</v>
      </c>
      <c r="W2100" s="45">
        <f t="shared" si="325"/>
        <v>0</v>
      </c>
      <c r="X2100" s="45" t="e">
        <f t="shared" si="326"/>
        <v>#VALUE!</v>
      </c>
      <c r="Y2100" s="45">
        <f>IFERROR(VALUE(V2100),VLOOKUP(V2100,DayReplace[],2,0))</f>
        <v>0</v>
      </c>
      <c r="Z2100" s="45">
        <f>IF(V2100=0,1,
IF(OR(AND(COUNTIF(Table12[Normal and Leap Years],X2100),AA2100=3,Y2100=30),
AND(COUNTIF(Table9[MM Year],X2100),COUNTIF(Table13[Always 29-Day Months],AA2100),Y2100=30)),Y2100
-1,Y2100))</f>
        <v>1</v>
      </c>
      <c r="AA2100" s="45">
        <f>IFERROR(VALUE(W2100),VLOOKUP(W2100,MonthReplace[],2,0))</f>
        <v>0</v>
      </c>
      <c r="AB2100" s="45" t="e">
        <f>IF(COUNTIF(Table9[MM Year],X2100),VLOOKUP(AA2100,MonthSerial[],VLOOKUP(X2100,Table9[],3,0)+2,0),DATE(X2100,AA2100,0)-AC2100)</f>
        <v>#VALUE!</v>
      </c>
      <c r="AC2100" s="45" t="e">
        <f>IF(COUNTIF(Table9[MM Year],X2100),
VLOOKUP(X2100,Table9[],5,0),
DATE(X2100,1,0))</f>
        <v>#VALUE!</v>
      </c>
      <c r="AD2100" s="46" t="e">
        <f>IF(AA2100=0,DATE(YEAR(AC2100+1),7,16),
IF(V2100=0,IF(COUNTIF(Table9[MM Year],X2100),AC2100+AB2100+Z2100+15-DAY(AC2100+AB2100+Z2100+15)+16,AC2100+AB2100+Z2100-DAY(AC2100+AB2100+Z2100)+16),
IF(COUNTIF(Table9[MM Year],X2100),
IF(AC2100+AB2100+Z2100&lt;VLOOKUP(X2100,Table9[],7,0),AC2100
+AB2100+Z2100+VLOOKUP(X2100,Table9[],4,0),AC2100+AB2100+Z2100),AC2100
+AB2100+Z2100)))</f>
        <v>#VALUE!</v>
      </c>
      <c r="AE2100" s="42"/>
      <c r="AF2100" s="15" t="str">
        <f>IFERROR(IF(COUNTIF(Table9[MM Year],X2100),
IF(AD2100&lt;VLOOKUP(X2100,Table9[],7,0),AD2100
+VLOOKUP(X2100,Table9[],4,0),AD2100),AD2100
),"")</f>
        <v/>
      </c>
      <c r="AG2100" s="5"/>
      <c r="AH2100" s="5"/>
      <c r="AI2100" s="5"/>
      <c r="AJ2100" s="6"/>
      <c r="AK2100" s="6"/>
      <c r="AL2100" s="12" t="str">
        <f t="shared" si="327"/>
        <v/>
      </c>
      <c r="AM2100" s="5"/>
      <c r="AN2100" s="27" t="str">
        <f t="shared" si="328"/>
        <v/>
      </c>
      <c r="AO2100" s="5"/>
      <c r="AP2100" s="5"/>
      <c r="AQ2100" s="6"/>
      <c r="AR2100" s="12" t="str">
        <f t="shared" si="329"/>
        <v/>
      </c>
      <c r="AS2100" s="6"/>
      <c r="AT2100" s="5"/>
      <c r="AU2100" s="53"/>
      <c r="AV2100" s="53"/>
      <c r="AW2100" s="54"/>
      <c r="AX2100" s="15" t="str">
        <f t="shared" si="330"/>
        <v/>
      </c>
      <c r="AY2100" s="5"/>
      <c r="AZ2100" s="27" t="str">
        <f>IFERROR(VLOOKUP(AY2100,vlookup!A$2:I$331,2,FALSE),"")</f>
        <v/>
      </c>
      <c r="BA2100" s="27" t="str">
        <f>IFERROR(VLOOKUP(AY2100,vlookup!A$2:I$331,3,FALSE),"")</f>
        <v/>
      </c>
      <c r="BB2100" s="5"/>
      <c r="BC2100" s="27" t="str">
        <f>IFERROR(VLOOKUP(BB2100,vlookup!D$2:E$331,2,FALSE),"")</f>
        <v/>
      </c>
      <c r="BD2100" s="5"/>
      <c r="BE2100" s="27" t="str">
        <f t="shared" si="331"/>
        <v/>
      </c>
      <c r="BF2100" s="27" t="str">
        <f>IFERROR(VLOOKUP(BE2100,vlookup!G$2:I$331,2,FALSE),"")</f>
        <v/>
      </c>
      <c r="BG2100" s="27" t="str">
        <f>IFERROR(VLOOKUP(BE2100,vlookup!G$2:I$331,3,FALSE),"")</f>
        <v/>
      </c>
      <c r="BH2100" s="5"/>
      <c r="BI2100" s="6"/>
      <c r="BJ2100" s="6"/>
      <c r="BK2100" s="6"/>
      <c r="BL2100" s="6"/>
    </row>
    <row r="2101" spans="1:64">
      <c r="A2101" s="4"/>
      <c r="B2101" s="5"/>
      <c r="C2101" s="27" t="str">
        <f>IFERROR(VLOOKUP(B2101,vlookup!A$2:I$331,2,FALSE),"")</f>
        <v/>
      </c>
      <c r="D2101" s="27" t="str">
        <f>IFERROR(VLOOKUP(B2101,vlookup!A$2:I$331,3,FALSE),"")</f>
        <v/>
      </c>
      <c r="E2101" s="5"/>
      <c r="F2101" s="27" t="str">
        <f>IFERROR(VLOOKUP(E2101,vlookup!D$2:E$331,2,FALSE),"")</f>
        <v/>
      </c>
      <c r="G2101" s="5"/>
      <c r="H2101" s="27" t="str">
        <f t="shared" si="322"/>
        <v/>
      </c>
      <c r="I2101" s="27" t="str">
        <f>IFERROR(VLOOKUP(H2101,vlookup!G$2:I$331,2,FALSE),"")</f>
        <v/>
      </c>
      <c r="J2101" s="27" t="str">
        <f>IFERROR(VLOOKUP(H2101,vlookup!G$2:I$331,3,FALSE),"")</f>
        <v/>
      </c>
      <c r="K2101" s="5"/>
      <c r="L2101" s="6"/>
      <c r="M2101" s="6"/>
      <c r="N2101" s="6"/>
      <c r="O2101" s="6"/>
      <c r="P2101" s="6"/>
      <c r="Q2101" s="14" t="str">
        <f t="shared" si="323"/>
        <v/>
      </c>
      <c r="R2101" s="5"/>
      <c r="S2101" s="6"/>
      <c r="T2101" s="6"/>
      <c r="U2101" s="5"/>
      <c r="V2101" s="45">
        <f t="shared" si="324"/>
        <v>0</v>
      </c>
      <c r="W2101" s="45">
        <f t="shared" si="325"/>
        <v>0</v>
      </c>
      <c r="X2101" s="45" t="e">
        <f t="shared" si="326"/>
        <v>#VALUE!</v>
      </c>
      <c r="Y2101" s="45">
        <f>IFERROR(VALUE(V2101),VLOOKUP(V2101,DayReplace[],2,0))</f>
        <v>0</v>
      </c>
      <c r="Z2101" s="45">
        <f>IF(V2101=0,1,
IF(OR(AND(COUNTIF(Table12[Normal and Leap Years],X2101),AA2101=3,Y2101=30),
AND(COUNTIF(Table9[MM Year],X2101),COUNTIF(Table13[Always 29-Day Months],AA2101),Y2101=30)),Y2101
-1,Y2101))</f>
        <v>1</v>
      </c>
      <c r="AA2101" s="45">
        <f>IFERROR(VALUE(W2101),VLOOKUP(W2101,MonthReplace[],2,0))</f>
        <v>0</v>
      </c>
      <c r="AB2101" s="45" t="e">
        <f>IF(COUNTIF(Table9[MM Year],X2101),VLOOKUP(AA2101,MonthSerial[],VLOOKUP(X2101,Table9[],3,0)+2,0),DATE(X2101,AA2101,0)-AC2101)</f>
        <v>#VALUE!</v>
      </c>
      <c r="AC2101" s="45" t="e">
        <f>IF(COUNTIF(Table9[MM Year],X2101),
VLOOKUP(X2101,Table9[],5,0),
DATE(X2101,1,0))</f>
        <v>#VALUE!</v>
      </c>
      <c r="AD2101" s="46" t="e">
        <f>IF(AA2101=0,DATE(YEAR(AC2101+1),7,16),
IF(V2101=0,IF(COUNTIF(Table9[MM Year],X2101),AC2101+AB2101+Z2101+15-DAY(AC2101+AB2101+Z2101+15)+16,AC2101+AB2101+Z2101-DAY(AC2101+AB2101+Z2101)+16),
IF(COUNTIF(Table9[MM Year],X2101),
IF(AC2101+AB2101+Z2101&lt;VLOOKUP(X2101,Table9[],7,0),AC2101
+AB2101+Z2101+VLOOKUP(X2101,Table9[],4,0),AC2101+AB2101+Z2101),AC2101
+AB2101+Z2101)))</f>
        <v>#VALUE!</v>
      </c>
      <c r="AE2101" s="42"/>
      <c r="AF2101" s="15" t="str">
        <f>IFERROR(IF(COUNTIF(Table9[MM Year],X2101),
IF(AD2101&lt;VLOOKUP(X2101,Table9[],7,0),AD2101
+VLOOKUP(X2101,Table9[],4,0),AD2101),AD2101
),"")</f>
        <v/>
      </c>
      <c r="AG2101" s="5"/>
      <c r="AH2101" s="5"/>
      <c r="AI2101" s="5"/>
      <c r="AJ2101" s="6"/>
      <c r="AK2101" s="6"/>
      <c r="AL2101" s="12" t="str">
        <f t="shared" si="327"/>
        <v/>
      </c>
      <c r="AM2101" s="5"/>
      <c r="AN2101" s="27" t="str">
        <f t="shared" si="328"/>
        <v/>
      </c>
      <c r="AO2101" s="5"/>
      <c r="AP2101" s="5"/>
      <c r="AQ2101" s="6"/>
      <c r="AR2101" s="12" t="str">
        <f t="shared" si="329"/>
        <v/>
      </c>
      <c r="AS2101" s="6"/>
      <c r="AT2101" s="5"/>
      <c r="AU2101" s="53"/>
      <c r="AV2101" s="53"/>
      <c r="AW2101" s="54"/>
      <c r="AX2101" s="15" t="str">
        <f t="shared" si="330"/>
        <v/>
      </c>
      <c r="AY2101" s="5"/>
      <c r="AZ2101" s="27" t="str">
        <f>IFERROR(VLOOKUP(AY2101,vlookup!A$2:I$331,2,FALSE),"")</f>
        <v/>
      </c>
      <c r="BA2101" s="27" t="str">
        <f>IFERROR(VLOOKUP(AY2101,vlookup!A$2:I$331,3,FALSE),"")</f>
        <v/>
      </c>
      <c r="BB2101" s="5"/>
      <c r="BC2101" s="27" t="str">
        <f>IFERROR(VLOOKUP(BB2101,vlookup!D$2:E$331,2,FALSE),"")</f>
        <v/>
      </c>
      <c r="BD2101" s="5"/>
      <c r="BE2101" s="27" t="str">
        <f t="shared" si="331"/>
        <v/>
      </c>
      <c r="BF2101" s="27" t="str">
        <f>IFERROR(VLOOKUP(BE2101,vlookup!G$2:I$331,2,FALSE),"")</f>
        <v/>
      </c>
      <c r="BG2101" s="27" t="str">
        <f>IFERROR(VLOOKUP(BE2101,vlookup!G$2:I$331,3,FALSE),"")</f>
        <v/>
      </c>
      <c r="BH2101" s="5"/>
      <c r="BI2101" s="6"/>
      <c r="BJ2101" s="6"/>
      <c r="BK2101" s="6"/>
      <c r="BL2101" s="6"/>
    </row>
    <row r="2102" spans="1:64">
      <c r="A2102" s="4"/>
      <c r="B2102" s="5"/>
      <c r="C2102" s="27" t="str">
        <f>IFERROR(VLOOKUP(B2102,vlookup!A$2:I$331,2,FALSE),"")</f>
        <v/>
      </c>
      <c r="D2102" s="27" t="str">
        <f>IFERROR(VLOOKUP(B2102,vlookup!A$2:I$331,3,FALSE),"")</f>
        <v/>
      </c>
      <c r="E2102" s="5"/>
      <c r="F2102" s="27" t="str">
        <f>IFERROR(VLOOKUP(E2102,vlookup!D$2:E$331,2,FALSE),"")</f>
        <v/>
      </c>
      <c r="G2102" s="5"/>
      <c r="H2102" s="27" t="str">
        <f t="shared" si="322"/>
        <v/>
      </c>
      <c r="I2102" s="27" t="str">
        <f>IFERROR(VLOOKUP(H2102,vlookup!G$2:I$331,2,FALSE),"")</f>
        <v/>
      </c>
      <c r="J2102" s="27" t="str">
        <f>IFERROR(VLOOKUP(H2102,vlookup!G$2:I$331,3,FALSE),"")</f>
        <v/>
      </c>
      <c r="K2102" s="5"/>
      <c r="L2102" s="6"/>
      <c r="M2102" s="6"/>
      <c r="N2102" s="6"/>
      <c r="O2102" s="6"/>
      <c r="P2102" s="6"/>
      <c r="Q2102" s="14" t="str">
        <f t="shared" si="323"/>
        <v/>
      </c>
      <c r="R2102" s="5"/>
      <c r="S2102" s="6"/>
      <c r="T2102" s="6"/>
      <c r="U2102" s="5"/>
      <c r="V2102" s="45">
        <f t="shared" si="324"/>
        <v>0</v>
      </c>
      <c r="W2102" s="45">
        <f t="shared" si="325"/>
        <v>0</v>
      </c>
      <c r="X2102" s="45" t="e">
        <f t="shared" si="326"/>
        <v>#VALUE!</v>
      </c>
      <c r="Y2102" s="45">
        <f>IFERROR(VALUE(V2102),VLOOKUP(V2102,DayReplace[],2,0))</f>
        <v>0</v>
      </c>
      <c r="Z2102" s="45">
        <f>IF(V2102=0,1,
IF(OR(AND(COUNTIF(Table12[Normal and Leap Years],X2102),AA2102=3,Y2102=30),
AND(COUNTIF(Table9[MM Year],X2102),COUNTIF(Table13[Always 29-Day Months],AA2102),Y2102=30)),Y2102
-1,Y2102))</f>
        <v>1</v>
      </c>
      <c r="AA2102" s="45">
        <f>IFERROR(VALUE(W2102),VLOOKUP(W2102,MonthReplace[],2,0))</f>
        <v>0</v>
      </c>
      <c r="AB2102" s="45" t="e">
        <f>IF(COUNTIF(Table9[MM Year],X2102),VLOOKUP(AA2102,MonthSerial[],VLOOKUP(X2102,Table9[],3,0)+2,0),DATE(X2102,AA2102,0)-AC2102)</f>
        <v>#VALUE!</v>
      </c>
      <c r="AC2102" s="45" t="e">
        <f>IF(COUNTIF(Table9[MM Year],X2102),
VLOOKUP(X2102,Table9[],5,0),
DATE(X2102,1,0))</f>
        <v>#VALUE!</v>
      </c>
      <c r="AD2102" s="46" t="e">
        <f>IF(AA2102=0,DATE(YEAR(AC2102+1),7,16),
IF(V2102=0,IF(COUNTIF(Table9[MM Year],X2102),AC2102+AB2102+Z2102+15-DAY(AC2102+AB2102+Z2102+15)+16,AC2102+AB2102+Z2102-DAY(AC2102+AB2102+Z2102)+16),
IF(COUNTIF(Table9[MM Year],X2102),
IF(AC2102+AB2102+Z2102&lt;VLOOKUP(X2102,Table9[],7,0),AC2102
+AB2102+Z2102+VLOOKUP(X2102,Table9[],4,0),AC2102+AB2102+Z2102),AC2102
+AB2102+Z2102)))</f>
        <v>#VALUE!</v>
      </c>
      <c r="AE2102" s="42"/>
      <c r="AF2102" s="15" t="str">
        <f>IFERROR(IF(COUNTIF(Table9[MM Year],X2102),
IF(AD2102&lt;VLOOKUP(X2102,Table9[],7,0),AD2102
+VLOOKUP(X2102,Table9[],4,0),AD2102),AD2102
),"")</f>
        <v/>
      </c>
      <c r="AG2102" s="5"/>
      <c r="AH2102" s="5"/>
      <c r="AI2102" s="5"/>
      <c r="AJ2102" s="6"/>
      <c r="AK2102" s="6"/>
      <c r="AL2102" s="12" t="str">
        <f t="shared" si="327"/>
        <v/>
      </c>
      <c r="AM2102" s="5"/>
      <c r="AN2102" s="27" t="str">
        <f t="shared" si="328"/>
        <v/>
      </c>
      <c r="AO2102" s="5"/>
      <c r="AP2102" s="5"/>
      <c r="AQ2102" s="6"/>
      <c r="AR2102" s="12" t="str">
        <f t="shared" si="329"/>
        <v/>
      </c>
      <c r="AS2102" s="6"/>
      <c r="AT2102" s="5"/>
      <c r="AU2102" s="53"/>
      <c r="AV2102" s="53"/>
      <c r="AW2102" s="54"/>
      <c r="AX2102" s="15" t="str">
        <f t="shared" si="330"/>
        <v/>
      </c>
      <c r="AY2102" s="5"/>
      <c r="AZ2102" s="27" t="str">
        <f>IFERROR(VLOOKUP(AY2102,vlookup!A$2:I$331,2,FALSE),"")</f>
        <v/>
      </c>
      <c r="BA2102" s="27" t="str">
        <f>IFERROR(VLOOKUP(AY2102,vlookup!A$2:I$331,3,FALSE),"")</f>
        <v/>
      </c>
      <c r="BB2102" s="5"/>
      <c r="BC2102" s="27" t="str">
        <f>IFERROR(VLOOKUP(BB2102,vlookup!D$2:E$331,2,FALSE),"")</f>
        <v/>
      </c>
      <c r="BD2102" s="5"/>
      <c r="BE2102" s="27" t="str">
        <f t="shared" si="331"/>
        <v/>
      </c>
      <c r="BF2102" s="27" t="str">
        <f>IFERROR(VLOOKUP(BE2102,vlookup!G$2:I$331,2,FALSE),"")</f>
        <v/>
      </c>
      <c r="BG2102" s="27" t="str">
        <f>IFERROR(VLOOKUP(BE2102,vlookup!G$2:I$331,3,FALSE),"")</f>
        <v/>
      </c>
      <c r="BH2102" s="5"/>
      <c r="BI2102" s="6"/>
      <c r="BJ2102" s="6"/>
      <c r="BK2102" s="6"/>
      <c r="BL2102" s="6"/>
    </row>
    <row r="2103" spans="1:64">
      <c r="A2103" s="4"/>
      <c r="B2103" s="5"/>
      <c r="C2103" s="27" t="str">
        <f>IFERROR(VLOOKUP(B2103,vlookup!A$2:I$331,2,FALSE),"")</f>
        <v/>
      </c>
      <c r="D2103" s="27" t="str">
        <f>IFERROR(VLOOKUP(B2103,vlookup!A$2:I$331,3,FALSE),"")</f>
        <v/>
      </c>
      <c r="E2103" s="5"/>
      <c r="F2103" s="27" t="str">
        <f>IFERROR(VLOOKUP(E2103,vlookup!D$2:E$331,2,FALSE),"")</f>
        <v/>
      </c>
      <c r="G2103" s="5"/>
      <c r="H2103" s="27" t="str">
        <f t="shared" si="322"/>
        <v/>
      </c>
      <c r="I2103" s="27" t="str">
        <f>IFERROR(VLOOKUP(H2103,vlookup!G$2:I$331,2,FALSE),"")</f>
        <v/>
      </c>
      <c r="J2103" s="27" t="str">
        <f>IFERROR(VLOOKUP(H2103,vlookup!G$2:I$331,3,FALSE),"")</f>
        <v/>
      </c>
      <c r="K2103" s="5"/>
      <c r="L2103" s="6"/>
      <c r="M2103" s="6"/>
      <c r="N2103" s="6"/>
      <c r="O2103" s="6"/>
      <c r="P2103" s="6"/>
      <c r="Q2103" s="14" t="str">
        <f t="shared" si="323"/>
        <v/>
      </c>
      <c r="R2103" s="5"/>
      <c r="S2103" s="6"/>
      <c r="T2103" s="6"/>
      <c r="U2103" s="5"/>
      <c r="V2103" s="45">
        <f t="shared" si="324"/>
        <v>0</v>
      </c>
      <c r="W2103" s="45">
        <f t="shared" si="325"/>
        <v>0</v>
      </c>
      <c r="X2103" s="45" t="e">
        <f t="shared" si="326"/>
        <v>#VALUE!</v>
      </c>
      <c r="Y2103" s="45">
        <f>IFERROR(VALUE(V2103),VLOOKUP(V2103,DayReplace[],2,0))</f>
        <v>0</v>
      </c>
      <c r="Z2103" s="45">
        <f>IF(V2103=0,1,
IF(OR(AND(COUNTIF(Table12[Normal and Leap Years],X2103),AA2103=3,Y2103=30),
AND(COUNTIF(Table9[MM Year],X2103),COUNTIF(Table13[Always 29-Day Months],AA2103),Y2103=30)),Y2103
-1,Y2103))</f>
        <v>1</v>
      </c>
      <c r="AA2103" s="45">
        <f>IFERROR(VALUE(W2103),VLOOKUP(W2103,MonthReplace[],2,0))</f>
        <v>0</v>
      </c>
      <c r="AB2103" s="45" t="e">
        <f>IF(COUNTIF(Table9[MM Year],X2103),VLOOKUP(AA2103,MonthSerial[],VLOOKUP(X2103,Table9[],3,0)+2,0),DATE(X2103,AA2103,0)-AC2103)</f>
        <v>#VALUE!</v>
      </c>
      <c r="AC2103" s="45" t="e">
        <f>IF(COUNTIF(Table9[MM Year],X2103),
VLOOKUP(X2103,Table9[],5,0),
DATE(X2103,1,0))</f>
        <v>#VALUE!</v>
      </c>
      <c r="AD2103" s="46" t="e">
        <f>IF(AA2103=0,DATE(YEAR(AC2103+1),7,16),
IF(V2103=0,IF(COUNTIF(Table9[MM Year],X2103),AC2103+AB2103+Z2103+15-DAY(AC2103+AB2103+Z2103+15)+16,AC2103+AB2103+Z2103-DAY(AC2103+AB2103+Z2103)+16),
IF(COUNTIF(Table9[MM Year],X2103),
IF(AC2103+AB2103+Z2103&lt;VLOOKUP(X2103,Table9[],7,0),AC2103
+AB2103+Z2103+VLOOKUP(X2103,Table9[],4,0),AC2103+AB2103+Z2103),AC2103
+AB2103+Z2103)))</f>
        <v>#VALUE!</v>
      </c>
      <c r="AE2103" s="42"/>
      <c r="AF2103" s="15" t="str">
        <f>IFERROR(IF(COUNTIF(Table9[MM Year],X2103),
IF(AD2103&lt;VLOOKUP(X2103,Table9[],7,0),AD2103
+VLOOKUP(X2103,Table9[],4,0),AD2103),AD2103
),"")</f>
        <v/>
      </c>
      <c r="AG2103" s="5"/>
      <c r="AH2103" s="5"/>
      <c r="AI2103" s="5"/>
      <c r="AJ2103" s="6"/>
      <c r="AK2103" s="6"/>
      <c r="AL2103" s="12" t="str">
        <f t="shared" si="327"/>
        <v/>
      </c>
      <c r="AM2103" s="5"/>
      <c r="AN2103" s="27" t="str">
        <f t="shared" si="328"/>
        <v/>
      </c>
      <c r="AO2103" s="5"/>
      <c r="AP2103" s="5"/>
      <c r="AQ2103" s="6"/>
      <c r="AR2103" s="12" t="str">
        <f t="shared" si="329"/>
        <v/>
      </c>
      <c r="AS2103" s="6"/>
      <c r="AT2103" s="5"/>
      <c r="AU2103" s="53"/>
      <c r="AV2103" s="53"/>
      <c r="AW2103" s="54"/>
      <c r="AX2103" s="15" t="str">
        <f t="shared" si="330"/>
        <v/>
      </c>
      <c r="AY2103" s="5"/>
      <c r="AZ2103" s="27" t="str">
        <f>IFERROR(VLOOKUP(AY2103,vlookup!A$2:I$331,2,FALSE),"")</f>
        <v/>
      </c>
      <c r="BA2103" s="27" t="str">
        <f>IFERROR(VLOOKUP(AY2103,vlookup!A$2:I$331,3,FALSE),"")</f>
        <v/>
      </c>
      <c r="BB2103" s="5"/>
      <c r="BC2103" s="27" t="str">
        <f>IFERROR(VLOOKUP(BB2103,vlookup!D$2:E$331,2,FALSE),"")</f>
        <v/>
      </c>
      <c r="BD2103" s="5"/>
      <c r="BE2103" s="27" t="str">
        <f t="shared" si="331"/>
        <v/>
      </c>
      <c r="BF2103" s="27" t="str">
        <f>IFERROR(VLOOKUP(BE2103,vlookup!G$2:I$331,2,FALSE),"")</f>
        <v/>
      </c>
      <c r="BG2103" s="27" t="str">
        <f>IFERROR(VLOOKUP(BE2103,vlookup!G$2:I$331,3,FALSE),"")</f>
        <v/>
      </c>
      <c r="BH2103" s="5"/>
      <c r="BI2103" s="6"/>
      <c r="BJ2103" s="6"/>
      <c r="BK2103" s="6"/>
      <c r="BL2103" s="6"/>
    </row>
    <row r="2104" spans="1:64">
      <c r="A2104" s="4"/>
      <c r="B2104" s="5"/>
      <c r="C2104" s="27" t="str">
        <f>IFERROR(VLOOKUP(B2104,vlookup!A$2:I$331,2,FALSE),"")</f>
        <v/>
      </c>
      <c r="D2104" s="27" t="str">
        <f>IFERROR(VLOOKUP(B2104,vlookup!A$2:I$331,3,FALSE),"")</f>
        <v/>
      </c>
      <c r="E2104" s="5"/>
      <c r="F2104" s="27" t="str">
        <f>IFERROR(VLOOKUP(E2104,vlookup!D$2:E$331,2,FALSE),"")</f>
        <v/>
      </c>
      <c r="G2104" s="5"/>
      <c r="H2104" s="27" t="str">
        <f t="shared" si="322"/>
        <v/>
      </c>
      <c r="I2104" s="27" t="str">
        <f>IFERROR(VLOOKUP(H2104,vlookup!G$2:I$331,2,FALSE),"")</f>
        <v/>
      </c>
      <c r="J2104" s="27" t="str">
        <f>IFERROR(VLOOKUP(H2104,vlookup!G$2:I$331,3,FALSE),"")</f>
        <v/>
      </c>
      <c r="K2104" s="5"/>
      <c r="L2104" s="6"/>
      <c r="M2104" s="6"/>
      <c r="N2104" s="6"/>
      <c r="O2104" s="6"/>
      <c r="P2104" s="6"/>
      <c r="Q2104" s="14" t="str">
        <f t="shared" si="323"/>
        <v/>
      </c>
      <c r="R2104" s="5"/>
      <c r="S2104" s="6"/>
      <c r="T2104" s="6"/>
      <c r="U2104" s="5"/>
      <c r="V2104" s="45">
        <f t="shared" si="324"/>
        <v>0</v>
      </c>
      <c r="W2104" s="45">
        <f t="shared" si="325"/>
        <v>0</v>
      </c>
      <c r="X2104" s="45" t="e">
        <f t="shared" si="326"/>
        <v>#VALUE!</v>
      </c>
      <c r="Y2104" s="45">
        <f>IFERROR(VALUE(V2104),VLOOKUP(V2104,DayReplace[],2,0))</f>
        <v>0</v>
      </c>
      <c r="Z2104" s="45">
        <f>IF(V2104=0,1,
IF(OR(AND(COUNTIF(Table12[Normal and Leap Years],X2104),AA2104=3,Y2104=30),
AND(COUNTIF(Table9[MM Year],X2104),COUNTIF(Table13[Always 29-Day Months],AA2104),Y2104=30)),Y2104
-1,Y2104))</f>
        <v>1</v>
      </c>
      <c r="AA2104" s="45">
        <f>IFERROR(VALUE(W2104),VLOOKUP(W2104,MonthReplace[],2,0))</f>
        <v>0</v>
      </c>
      <c r="AB2104" s="45" t="e">
        <f>IF(COUNTIF(Table9[MM Year],X2104),VLOOKUP(AA2104,MonthSerial[],VLOOKUP(X2104,Table9[],3,0)+2,0),DATE(X2104,AA2104,0)-AC2104)</f>
        <v>#VALUE!</v>
      </c>
      <c r="AC2104" s="45" t="e">
        <f>IF(COUNTIF(Table9[MM Year],X2104),
VLOOKUP(X2104,Table9[],5,0),
DATE(X2104,1,0))</f>
        <v>#VALUE!</v>
      </c>
      <c r="AD2104" s="46" t="e">
        <f>IF(AA2104=0,DATE(YEAR(AC2104+1),7,16),
IF(V2104=0,IF(COUNTIF(Table9[MM Year],X2104),AC2104+AB2104+Z2104+15-DAY(AC2104+AB2104+Z2104+15)+16,AC2104+AB2104+Z2104-DAY(AC2104+AB2104+Z2104)+16),
IF(COUNTIF(Table9[MM Year],X2104),
IF(AC2104+AB2104+Z2104&lt;VLOOKUP(X2104,Table9[],7,0),AC2104
+AB2104+Z2104+VLOOKUP(X2104,Table9[],4,0),AC2104+AB2104+Z2104),AC2104
+AB2104+Z2104)))</f>
        <v>#VALUE!</v>
      </c>
      <c r="AE2104" s="42"/>
      <c r="AF2104" s="15" t="str">
        <f>IFERROR(IF(COUNTIF(Table9[MM Year],X2104),
IF(AD2104&lt;VLOOKUP(X2104,Table9[],7,0),AD2104
+VLOOKUP(X2104,Table9[],4,0),AD2104),AD2104
),"")</f>
        <v/>
      </c>
      <c r="AG2104" s="5"/>
      <c r="AH2104" s="5"/>
      <c r="AI2104" s="5"/>
      <c r="AJ2104" s="6"/>
      <c r="AK2104" s="6"/>
      <c r="AL2104" s="12" t="str">
        <f t="shared" si="327"/>
        <v/>
      </c>
      <c r="AM2104" s="5"/>
      <c r="AN2104" s="27" t="str">
        <f t="shared" si="328"/>
        <v/>
      </c>
      <c r="AO2104" s="5"/>
      <c r="AP2104" s="5"/>
      <c r="AQ2104" s="6"/>
      <c r="AR2104" s="12" t="str">
        <f t="shared" si="329"/>
        <v/>
      </c>
      <c r="AS2104" s="6"/>
      <c r="AT2104" s="5"/>
      <c r="AU2104" s="53"/>
      <c r="AV2104" s="53"/>
      <c r="AW2104" s="54"/>
      <c r="AX2104" s="15" t="str">
        <f t="shared" si="330"/>
        <v/>
      </c>
      <c r="AY2104" s="5"/>
      <c r="AZ2104" s="27" t="str">
        <f>IFERROR(VLOOKUP(AY2104,vlookup!A$2:I$331,2,FALSE),"")</f>
        <v/>
      </c>
      <c r="BA2104" s="27" t="str">
        <f>IFERROR(VLOOKUP(AY2104,vlookup!A$2:I$331,3,FALSE),"")</f>
        <v/>
      </c>
      <c r="BB2104" s="5"/>
      <c r="BC2104" s="27" t="str">
        <f>IFERROR(VLOOKUP(BB2104,vlookup!D$2:E$331,2,FALSE),"")</f>
        <v/>
      </c>
      <c r="BD2104" s="5"/>
      <c r="BE2104" s="27" t="str">
        <f t="shared" si="331"/>
        <v/>
      </c>
      <c r="BF2104" s="27" t="str">
        <f>IFERROR(VLOOKUP(BE2104,vlookup!G$2:I$331,2,FALSE),"")</f>
        <v/>
      </c>
      <c r="BG2104" s="27" t="str">
        <f>IFERROR(VLOOKUP(BE2104,vlookup!G$2:I$331,3,FALSE),"")</f>
        <v/>
      </c>
      <c r="BH2104" s="5"/>
      <c r="BI2104" s="6"/>
      <c r="BJ2104" s="6"/>
      <c r="BK2104" s="6"/>
      <c r="BL2104" s="6"/>
    </row>
    <row r="2105" spans="1:64">
      <c r="A2105" s="4"/>
      <c r="B2105" s="5"/>
      <c r="C2105" s="27" t="str">
        <f>IFERROR(VLOOKUP(B2105,vlookup!A$2:I$331,2,FALSE),"")</f>
        <v/>
      </c>
      <c r="D2105" s="27" t="str">
        <f>IFERROR(VLOOKUP(B2105,vlookup!A$2:I$331,3,FALSE),"")</f>
        <v/>
      </c>
      <c r="E2105" s="5"/>
      <c r="F2105" s="27" t="str">
        <f>IFERROR(VLOOKUP(E2105,vlookup!D$2:E$331,2,FALSE),"")</f>
        <v/>
      </c>
      <c r="G2105" s="5"/>
      <c r="H2105" s="27" t="str">
        <f t="shared" si="322"/>
        <v/>
      </c>
      <c r="I2105" s="27" t="str">
        <f>IFERROR(VLOOKUP(H2105,vlookup!G$2:I$331,2,FALSE),"")</f>
        <v/>
      </c>
      <c r="J2105" s="27" t="str">
        <f>IFERROR(VLOOKUP(H2105,vlookup!G$2:I$331,3,FALSE),"")</f>
        <v/>
      </c>
      <c r="K2105" s="5"/>
      <c r="L2105" s="6"/>
      <c r="M2105" s="6"/>
      <c r="N2105" s="6"/>
      <c r="O2105" s="6"/>
      <c r="P2105" s="6"/>
      <c r="Q2105" s="14" t="str">
        <f t="shared" si="323"/>
        <v/>
      </c>
      <c r="R2105" s="5"/>
      <c r="S2105" s="6"/>
      <c r="T2105" s="6"/>
      <c r="U2105" s="5"/>
      <c r="V2105" s="45">
        <f t="shared" si="324"/>
        <v>0</v>
      </c>
      <c r="W2105" s="45">
        <f t="shared" si="325"/>
        <v>0</v>
      </c>
      <c r="X2105" s="45" t="e">
        <f t="shared" si="326"/>
        <v>#VALUE!</v>
      </c>
      <c r="Y2105" s="45">
        <f>IFERROR(VALUE(V2105),VLOOKUP(V2105,DayReplace[],2,0))</f>
        <v>0</v>
      </c>
      <c r="Z2105" s="45">
        <f>IF(V2105=0,1,
IF(OR(AND(COUNTIF(Table12[Normal and Leap Years],X2105),AA2105=3,Y2105=30),
AND(COUNTIF(Table9[MM Year],X2105),COUNTIF(Table13[Always 29-Day Months],AA2105),Y2105=30)),Y2105
-1,Y2105))</f>
        <v>1</v>
      </c>
      <c r="AA2105" s="45">
        <f>IFERROR(VALUE(W2105),VLOOKUP(W2105,MonthReplace[],2,0))</f>
        <v>0</v>
      </c>
      <c r="AB2105" s="45" t="e">
        <f>IF(COUNTIF(Table9[MM Year],X2105),VLOOKUP(AA2105,MonthSerial[],VLOOKUP(X2105,Table9[],3,0)+2,0),DATE(X2105,AA2105,0)-AC2105)</f>
        <v>#VALUE!</v>
      </c>
      <c r="AC2105" s="45" t="e">
        <f>IF(COUNTIF(Table9[MM Year],X2105),
VLOOKUP(X2105,Table9[],5,0),
DATE(X2105,1,0))</f>
        <v>#VALUE!</v>
      </c>
      <c r="AD2105" s="46" t="e">
        <f>IF(AA2105=0,DATE(YEAR(AC2105+1),7,16),
IF(V2105=0,IF(COUNTIF(Table9[MM Year],X2105),AC2105+AB2105+Z2105+15-DAY(AC2105+AB2105+Z2105+15)+16,AC2105+AB2105+Z2105-DAY(AC2105+AB2105+Z2105)+16),
IF(COUNTIF(Table9[MM Year],X2105),
IF(AC2105+AB2105+Z2105&lt;VLOOKUP(X2105,Table9[],7,0),AC2105
+AB2105+Z2105+VLOOKUP(X2105,Table9[],4,0),AC2105+AB2105+Z2105),AC2105
+AB2105+Z2105)))</f>
        <v>#VALUE!</v>
      </c>
      <c r="AE2105" s="42"/>
      <c r="AF2105" s="15" t="str">
        <f>IFERROR(IF(COUNTIF(Table9[MM Year],X2105),
IF(AD2105&lt;VLOOKUP(X2105,Table9[],7,0),AD2105
+VLOOKUP(X2105,Table9[],4,0),AD2105),AD2105
),"")</f>
        <v/>
      </c>
      <c r="AG2105" s="5"/>
      <c r="AH2105" s="5"/>
      <c r="AI2105" s="5"/>
      <c r="AJ2105" s="6"/>
      <c r="AK2105" s="6"/>
      <c r="AL2105" s="12" t="str">
        <f t="shared" si="327"/>
        <v/>
      </c>
      <c r="AM2105" s="5"/>
      <c r="AN2105" s="27" t="str">
        <f t="shared" si="328"/>
        <v/>
      </c>
      <c r="AO2105" s="5"/>
      <c r="AP2105" s="5"/>
      <c r="AQ2105" s="6"/>
      <c r="AR2105" s="12" t="str">
        <f t="shared" si="329"/>
        <v/>
      </c>
      <c r="AS2105" s="6"/>
      <c r="AT2105" s="5"/>
      <c r="AU2105" s="53"/>
      <c r="AV2105" s="53"/>
      <c r="AW2105" s="54"/>
      <c r="AX2105" s="15" t="str">
        <f t="shared" si="330"/>
        <v/>
      </c>
      <c r="AY2105" s="5"/>
      <c r="AZ2105" s="27" t="str">
        <f>IFERROR(VLOOKUP(AY2105,vlookup!A$2:I$331,2,FALSE),"")</f>
        <v/>
      </c>
      <c r="BA2105" s="27" t="str">
        <f>IFERROR(VLOOKUP(AY2105,vlookup!A$2:I$331,3,FALSE),"")</f>
        <v/>
      </c>
      <c r="BB2105" s="5"/>
      <c r="BC2105" s="27" t="str">
        <f>IFERROR(VLOOKUP(BB2105,vlookup!D$2:E$331,2,FALSE),"")</f>
        <v/>
      </c>
      <c r="BD2105" s="5"/>
      <c r="BE2105" s="27" t="str">
        <f t="shared" si="331"/>
        <v/>
      </c>
      <c r="BF2105" s="27" t="str">
        <f>IFERROR(VLOOKUP(BE2105,vlookup!G$2:I$331,2,FALSE),"")</f>
        <v/>
      </c>
      <c r="BG2105" s="27" t="str">
        <f>IFERROR(VLOOKUP(BE2105,vlookup!G$2:I$331,3,FALSE),"")</f>
        <v/>
      </c>
      <c r="BH2105" s="5"/>
      <c r="BI2105" s="6"/>
      <c r="BJ2105" s="6"/>
      <c r="BK2105" s="6"/>
      <c r="BL2105" s="6"/>
    </row>
    <row r="2106" spans="1:64">
      <c r="A2106" s="4"/>
      <c r="B2106" s="5"/>
      <c r="C2106" s="27" t="str">
        <f>IFERROR(VLOOKUP(B2106,vlookup!A$2:I$331,2,FALSE),"")</f>
        <v/>
      </c>
      <c r="D2106" s="27" t="str">
        <f>IFERROR(VLOOKUP(B2106,vlookup!A$2:I$331,3,FALSE),"")</f>
        <v/>
      </c>
      <c r="E2106" s="5"/>
      <c r="F2106" s="27" t="str">
        <f>IFERROR(VLOOKUP(E2106,vlookup!D$2:E$331,2,FALSE),"")</f>
        <v/>
      </c>
      <c r="G2106" s="5"/>
      <c r="H2106" s="27" t="str">
        <f t="shared" si="322"/>
        <v/>
      </c>
      <c r="I2106" s="27" t="str">
        <f>IFERROR(VLOOKUP(H2106,vlookup!G$2:I$331,2,FALSE),"")</f>
        <v/>
      </c>
      <c r="J2106" s="27" t="str">
        <f>IFERROR(VLOOKUP(H2106,vlookup!G$2:I$331,3,FALSE),"")</f>
        <v/>
      </c>
      <c r="K2106" s="5"/>
      <c r="L2106" s="6"/>
      <c r="M2106" s="6"/>
      <c r="N2106" s="6"/>
      <c r="O2106" s="6"/>
      <c r="P2106" s="6"/>
      <c r="Q2106" s="14" t="str">
        <f t="shared" si="323"/>
        <v/>
      </c>
      <c r="R2106" s="5"/>
      <c r="S2106" s="6"/>
      <c r="T2106" s="6"/>
      <c r="U2106" s="5"/>
      <c r="V2106" s="45">
        <f t="shared" si="324"/>
        <v>0</v>
      </c>
      <c r="W2106" s="45">
        <f t="shared" si="325"/>
        <v>0</v>
      </c>
      <c r="X2106" s="45" t="e">
        <f t="shared" si="326"/>
        <v>#VALUE!</v>
      </c>
      <c r="Y2106" s="45">
        <f>IFERROR(VALUE(V2106),VLOOKUP(V2106,DayReplace[],2,0))</f>
        <v>0</v>
      </c>
      <c r="Z2106" s="45">
        <f>IF(V2106=0,1,
IF(OR(AND(COUNTIF(Table12[Normal and Leap Years],X2106),AA2106=3,Y2106=30),
AND(COUNTIF(Table9[MM Year],X2106),COUNTIF(Table13[Always 29-Day Months],AA2106),Y2106=30)),Y2106
-1,Y2106))</f>
        <v>1</v>
      </c>
      <c r="AA2106" s="45">
        <f>IFERROR(VALUE(W2106),VLOOKUP(W2106,MonthReplace[],2,0))</f>
        <v>0</v>
      </c>
      <c r="AB2106" s="45" t="e">
        <f>IF(COUNTIF(Table9[MM Year],X2106),VLOOKUP(AA2106,MonthSerial[],VLOOKUP(X2106,Table9[],3,0)+2,0),DATE(X2106,AA2106,0)-AC2106)</f>
        <v>#VALUE!</v>
      </c>
      <c r="AC2106" s="45" t="e">
        <f>IF(COUNTIF(Table9[MM Year],X2106),
VLOOKUP(X2106,Table9[],5,0),
DATE(X2106,1,0))</f>
        <v>#VALUE!</v>
      </c>
      <c r="AD2106" s="46" t="e">
        <f>IF(AA2106=0,DATE(YEAR(AC2106+1),7,16),
IF(V2106=0,IF(COUNTIF(Table9[MM Year],X2106),AC2106+AB2106+Z2106+15-DAY(AC2106+AB2106+Z2106+15)+16,AC2106+AB2106+Z2106-DAY(AC2106+AB2106+Z2106)+16),
IF(COUNTIF(Table9[MM Year],X2106),
IF(AC2106+AB2106+Z2106&lt;VLOOKUP(X2106,Table9[],7,0),AC2106
+AB2106+Z2106+VLOOKUP(X2106,Table9[],4,0),AC2106+AB2106+Z2106),AC2106
+AB2106+Z2106)))</f>
        <v>#VALUE!</v>
      </c>
      <c r="AE2106" s="42"/>
      <c r="AF2106" s="15" t="str">
        <f>IFERROR(IF(COUNTIF(Table9[MM Year],X2106),
IF(AD2106&lt;VLOOKUP(X2106,Table9[],7,0),AD2106
+VLOOKUP(X2106,Table9[],4,0),AD2106),AD2106
),"")</f>
        <v/>
      </c>
      <c r="AG2106" s="5"/>
      <c r="AH2106" s="5"/>
      <c r="AI2106" s="5"/>
      <c r="AJ2106" s="6"/>
      <c r="AK2106" s="6"/>
      <c r="AL2106" s="12" t="str">
        <f t="shared" si="327"/>
        <v/>
      </c>
      <c r="AM2106" s="5"/>
      <c r="AN2106" s="27" t="str">
        <f t="shared" si="328"/>
        <v/>
      </c>
      <c r="AO2106" s="5"/>
      <c r="AP2106" s="5"/>
      <c r="AQ2106" s="6"/>
      <c r="AR2106" s="12" t="str">
        <f t="shared" si="329"/>
        <v/>
      </c>
      <c r="AS2106" s="6"/>
      <c r="AT2106" s="5"/>
      <c r="AU2106" s="53"/>
      <c r="AV2106" s="53"/>
      <c r="AW2106" s="54"/>
      <c r="AX2106" s="15" t="str">
        <f t="shared" si="330"/>
        <v/>
      </c>
      <c r="AY2106" s="5"/>
      <c r="AZ2106" s="27" t="str">
        <f>IFERROR(VLOOKUP(AY2106,vlookup!A$2:I$331,2,FALSE),"")</f>
        <v/>
      </c>
      <c r="BA2106" s="27" t="str">
        <f>IFERROR(VLOOKUP(AY2106,vlookup!A$2:I$331,3,FALSE),"")</f>
        <v/>
      </c>
      <c r="BB2106" s="5"/>
      <c r="BC2106" s="27" t="str">
        <f>IFERROR(VLOOKUP(BB2106,vlookup!D$2:E$331,2,FALSE),"")</f>
        <v/>
      </c>
      <c r="BD2106" s="5"/>
      <c r="BE2106" s="27" t="str">
        <f t="shared" si="331"/>
        <v/>
      </c>
      <c r="BF2106" s="27" t="str">
        <f>IFERROR(VLOOKUP(BE2106,vlookup!G$2:I$331,2,FALSE),"")</f>
        <v/>
      </c>
      <c r="BG2106" s="27" t="str">
        <f>IFERROR(VLOOKUP(BE2106,vlookup!G$2:I$331,3,FALSE),"")</f>
        <v/>
      </c>
      <c r="BH2106" s="5"/>
      <c r="BI2106" s="6"/>
      <c r="BJ2106" s="6"/>
      <c r="BK2106" s="6"/>
      <c r="BL2106" s="6"/>
    </row>
    <row r="2107" spans="1:64">
      <c r="A2107" s="4"/>
      <c r="B2107" s="5"/>
      <c r="C2107" s="27" t="str">
        <f>IFERROR(VLOOKUP(B2107,vlookup!A$2:I$331,2,FALSE),"")</f>
        <v/>
      </c>
      <c r="D2107" s="27" t="str">
        <f>IFERROR(VLOOKUP(B2107,vlookup!A$2:I$331,3,FALSE),"")</f>
        <v/>
      </c>
      <c r="E2107" s="5"/>
      <c r="F2107" s="27" t="str">
        <f>IFERROR(VLOOKUP(E2107,vlookup!D$2:E$331,2,FALSE),"")</f>
        <v/>
      </c>
      <c r="G2107" s="5"/>
      <c r="H2107" s="27" t="str">
        <f t="shared" si="322"/>
        <v/>
      </c>
      <c r="I2107" s="27" t="str">
        <f>IFERROR(VLOOKUP(H2107,vlookup!G$2:I$331,2,FALSE),"")</f>
        <v/>
      </c>
      <c r="J2107" s="27" t="str">
        <f>IFERROR(VLOOKUP(H2107,vlookup!G$2:I$331,3,FALSE),"")</f>
        <v/>
      </c>
      <c r="K2107" s="5"/>
      <c r="L2107" s="6"/>
      <c r="M2107" s="6"/>
      <c r="N2107" s="6"/>
      <c r="O2107" s="6"/>
      <c r="P2107" s="6"/>
      <c r="Q2107" s="14" t="str">
        <f t="shared" si="323"/>
        <v/>
      </c>
      <c r="R2107" s="5"/>
      <c r="S2107" s="6"/>
      <c r="T2107" s="6"/>
      <c r="U2107" s="5"/>
      <c r="V2107" s="45">
        <f t="shared" si="324"/>
        <v>0</v>
      </c>
      <c r="W2107" s="45">
        <f t="shared" si="325"/>
        <v>0</v>
      </c>
      <c r="X2107" s="45" t="e">
        <f t="shared" si="326"/>
        <v>#VALUE!</v>
      </c>
      <c r="Y2107" s="45">
        <f>IFERROR(VALUE(V2107),VLOOKUP(V2107,DayReplace[],2,0))</f>
        <v>0</v>
      </c>
      <c r="Z2107" s="45">
        <f>IF(V2107=0,1,
IF(OR(AND(COUNTIF(Table12[Normal and Leap Years],X2107),AA2107=3,Y2107=30),
AND(COUNTIF(Table9[MM Year],X2107),COUNTIF(Table13[Always 29-Day Months],AA2107),Y2107=30)),Y2107
-1,Y2107))</f>
        <v>1</v>
      </c>
      <c r="AA2107" s="45">
        <f>IFERROR(VALUE(W2107),VLOOKUP(W2107,MonthReplace[],2,0))</f>
        <v>0</v>
      </c>
      <c r="AB2107" s="45" t="e">
        <f>IF(COUNTIF(Table9[MM Year],X2107),VLOOKUP(AA2107,MonthSerial[],VLOOKUP(X2107,Table9[],3,0)+2,0),DATE(X2107,AA2107,0)-AC2107)</f>
        <v>#VALUE!</v>
      </c>
      <c r="AC2107" s="45" t="e">
        <f>IF(COUNTIF(Table9[MM Year],X2107),
VLOOKUP(X2107,Table9[],5,0),
DATE(X2107,1,0))</f>
        <v>#VALUE!</v>
      </c>
      <c r="AD2107" s="46" t="e">
        <f>IF(AA2107=0,DATE(YEAR(AC2107+1),7,16),
IF(V2107=0,IF(COUNTIF(Table9[MM Year],X2107),AC2107+AB2107+Z2107+15-DAY(AC2107+AB2107+Z2107+15)+16,AC2107+AB2107+Z2107-DAY(AC2107+AB2107+Z2107)+16),
IF(COUNTIF(Table9[MM Year],X2107),
IF(AC2107+AB2107+Z2107&lt;VLOOKUP(X2107,Table9[],7,0),AC2107
+AB2107+Z2107+VLOOKUP(X2107,Table9[],4,0),AC2107+AB2107+Z2107),AC2107
+AB2107+Z2107)))</f>
        <v>#VALUE!</v>
      </c>
      <c r="AE2107" s="42"/>
      <c r="AF2107" s="15" t="str">
        <f>IFERROR(IF(COUNTIF(Table9[MM Year],X2107),
IF(AD2107&lt;VLOOKUP(X2107,Table9[],7,0),AD2107
+VLOOKUP(X2107,Table9[],4,0),AD2107),AD2107
),"")</f>
        <v/>
      </c>
      <c r="AG2107" s="5"/>
      <c r="AH2107" s="5"/>
      <c r="AI2107" s="5"/>
      <c r="AJ2107" s="6"/>
      <c r="AK2107" s="6"/>
      <c r="AL2107" s="12" t="str">
        <f t="shared" si="327"/>
        <v/>
      </c>
      <c r="AM2107" s="5"/>
      <c r="AN2107" s="27" t="str">
        <f t="shared" si="328"/>
        <v/>
      </c>
      <c r="AO2107" s="5"/>
      <c r="AP2107" s="5"/>
      <c r="AQ2107" s="6"/>
      <c r="AR2107" s="12" t="str">
        <f t="shared" si="329"/>
        <v/>
      </c>
      <c r="AS2107" s="6"/>
      <c r="AT2107" s="5"/>
      <c r="AU2107" s="53"/>
      <c r="AV2107" s="53"/>
      <c r="AW2107" s="54"/>
      <c r="AX2107" s="15" t="str">
        <f t="shared" si="330"/>
        <v/>
      </c>
      <c r="AY2107" s="5"/>
      <c r="AZ2107" s="27" t="str">
        <f>IFERROR(VLOOKUP(AY2107,vlookup!A$2:I$331,2,FALSE),"")</f>
        <v/>
      </c>
      <c r="BA2107" s="27" t="str">
        <f>IFERROR(VLOOKUP(AY2107,vlookup!A$2:I$331,3,FALSE),"")</f>
        <v/>
      </c>
      <c r="BB2107" s="5"/>
      <c r="BC2107" s="27" t="str">
        <f>IFERROR(VLOOKUP(BB2107,vlookup!D$2:E$331,2,FALSE),"")</f>
        <v/>
      </c>
      <c r="BD2107" s="5"/>
      <c r="BE2107" s="27" t="str">
        <f t="shared" si="331"/>
        <v/>
      </c>
      <c r="BF2107" s="27" t="str">
        <f>IFERROR(VLOOKUP(BE2107,vlookup!G$2:I$331,2,FALSE),"")</f>
        <v/>
      </c>
      <c r="BG2107" s="27" t="str">
        <f>IFERROR(VLOOKUP(BE2107,vlookup!G$2:I$331,3,FALSE),"")</f>
        <v/>
      </c>
      <c r="BH2107" s="5"/>
      <c r="BI2107" s="6"/>
      <c r="BJ2107" s="6"/>
      <c r="BK2107" s="6"/>
      <c r="BL2107" s="6"/>
    </row>
    <row r="2108" spans="1:64">
      <c r="A2108" s="4"/>
      <c r="B2108" s="5"/>
      <c r="C2108" s="27" t="str">
        <f>IFERROR(VLOOKUP(B2108,vlookup!A$2:I$331,2,FALSE),"")</f>
        <v/>
      </c>
      <c r="D2108" s="27" t="str">
        <f>IFERROR(VLOOKUP(B2108,vlookup!A$2:I$331,3,FALSE),"")</f>
        <v/>
      </c>
      <c r="E2108" s="5"/>
      <c r="F2108" s="27" t="str">
        <f>IFERROR(VLOOKUP(E2108,vlookup!D$2:E$331,2,FALSE),"")</f>
        <v/>
      </c>
      <c r="G2108" s="5"/>
      <c r="H2108" s="27" t="str">
        <f t="shared" si="322"/>
        <v/>
      </c>
      <c r="I2108" s="27" t="str">
        <f>IFERROR(VLOOKUP(H2108,vlookup!G$2:I$331,2,FALSE),"")</f>
        <v/>
      </c>
      <c r="J2108" s="27" t="str">
        <f>IFERROR(VLOOKUP(H2108,vlookup!G$2:I$331,3,FALSE),"")</f>
        <v/>
      </c>
      <c r="K2108" s="5"/>
      <c r="L2108" s="6"/>
      <c r="M2108" s="6"/>
      <c r="N2108" s="6"/>
      <c r="O2108" s="6"/>
      <c r="P2108" s="6"/>
      <c r="Q2108" s="14" t="str">
        <f t="shared" si="323"/>
        <v/>
      </c>
      <c r="R2108" s="5"/>
      <c r="S2108" s="6"/>
      <c r="T2108" s="6"/>
      <c r="U2108" s="5"/>
      <c r="V2108" s="45">
        <f t="shared" si="324"/>
        <v>0</v>
      </c>
      <c r="W2108" s="45">
        <f t="shared" si="325"/>
        <v>0</v>
      </c>
      <c r="X2108" s="45" t="e">
        <f t="shared" si="326"/>
        <v>#VALUE!</v>
      </c>
      <c r="Y2108" s="45">
        <f>IFERROR(VALUE(V2108),VLOOKUP(V2108,DayReplace[],2,0))</f>
        <v>0</v>
      </c>
      <c r="Z2108" s="45">
        <f>IF(V2108=0,1,
IF(OR(AND(COUNTIF(Table12[Normal and Leap Years],X2108),AA2108=3,Y2108=30),
AND(COUNTIF(Table9[MM Year],X2108),COUNTIF(Table13[Always 29-Day Months],AA2108),Y2108=30)),Y2108
-1,Y2108))</f>
        <v>1</v>
      </c>
      <c r="AA2108" s="45">
        <f>IFERROR(VALUE(W2108),VLOOKUP(W2108,MonthReplace[],2,0))</f>
        <v>0</v>
      </c>
      <c r="AB2108" s="45" t="e">
        <f>IF(COUNTIF(Table9[MM Year],X2108),VLOOKUP(AA2108,MonthSerial[],VLOOKUP(X2108,Table9[],3,0)+2,0),DATE(X2108,AA2108,0)-AC2108)</f>
        <v>#VALUE!</v>
      </c>
      <c r="AC2108" s="45" t="e">
        <f>IF(COUNTIF(Table9[MM Year],X2108),
VLOOKUP(X2108,Table9[],5,0),
DATE(X2108,1,0))</f>
        <v>#VALUE!</v>
      </c>
      <c r="AD2108" s="46" t="e">
        <f>IF(AA2108=0,DATE(YEAR(AC2108+1),7,16),
IF(V2108=0,IF(COUNTIF(Table9[MM Year],X2108),AC2108+AB2108+Z2108+15-DAY(AC2108+AB2108+Z2108+15)+16,AC2108+AB2108+Z2108-DAY(AC2108+AB2108+Z2108)+16),
IF(COUNTIF(Table9[MM Year],X2108),
IF(AC2108+AB2108+Z2108&lt;VLOOKUP(X2108,Table9[],7,0),AC2108
+AB2108+Z2108+VLOOKUP(X2108,Table9[],4,0),AC2108+AB2108+Z2108),AC2108
+AB2108+Z2108)))</f>
        <v>#VALUE!</v>
      </c>
      <c r="AE2108" s="42"/>
      <c r="AF2108" s="15" t="str">
        <f>IFERROR(IF(COUNTIF(Table9[MM Year],X2108),
IF(AD2108&lt;VLOOKUP(X2108,Table9[],7,0),AD2108
+VLOOKUP(X2108,Table9[],4,0),AD2108),AD2108
),"")</f>
        <v/>
      </c>
      <c r="AG2108" s="5"/>
      <c r="AH2108" s="5"/>
      <c r="AI2108" s="5"/>
      <c r="AJ2108" s="6"/>
      <c r="AK2108" s="6"/>
      <c r="AL2108" s="12" t="str">
        <f t="shared" si="327"/>
        <v/>
      </c>
      <c r="AM2108" s="5"/>
      <c r="AN2108" s="27" t="str">
        <f t="shared" si="328"/>
        <v/>
      </c>
      <c r="AO2108" s="5"/>
      <c r="AP2108" s="5"/>
      <c r="AQ2108" s="6"/>
      <c r="AR2108" s="12" t="str">
        <f t="shared" si="329"/>
        <v/>
      </c>
      <c r="AS2108" s="6"/>
      <c r="AT2108" s="5"/>
      <c r="AU2108" s="53"/>
      <c r="AV2108" s="53"/>
      <c r="AW2108" s="54"/>
      <c r="AX2108" s="15" t="str">
        <f t="shared" si="330"/>
        <v/>
      </c>
      <c r="AY2108" s="5"/>
      <c r="AZ2108" s="27" t="str">
        <f>IFERROR(VLOOKUP(AY2108,vlookup!A$2:I$331,2,FALSE),"")</f>
        <v/>
      </c>
      <c r="BA2108" s="27" t="str">
        <f>IFERROR(VLOOKUP(AY2108,vlookup!A$2:I$331,3,FALSE),"")</f>
        <v/>
      </c>
      <c r="BB2108" s="5"/>
      <c r="BC2108" s="27" t="str">
        <f>IFERROR(VLOOKUP(BB2108,vlookup!D$2:E$331,2,FALSE),"")</f>
        <v/>
      </c>
      <c r="BD2108" s="5"/>
      <c r="BE2108" s="27" t="str">
        <f t="shared" si="331"/>
        <v/>
      </c>
      <c r="BF2108" s="27" t="str">
        <f>IFERROR(VLOOKUP(BE2108,vlookup!G$2:I$331,2,FALSE),"")</f>
        <v/>
      </c>
      <c r="BG2108" s="27" t="str">
        <f>IFERROR(VLOOKUP(BE2108,vlookup!G$2:I$331,3,FALSE),"")</f>
        <v/>
      </c>
      <c r="BH2108" s="5"/>
      <c r="BI2108" s="6"/>
      <c r="BJ2108" s="6"/>
      <c r="BK2108" s="6"/>
      <c r="BL2108" s="6"/>
    </row>
    <row r="2109" spans="1:64">
      <c r="A2109" s="4"/>
      <c r="B2109" s="5"/>
      <c r="C2109" s="27" t="str">
        <f>IFERROR(VLOOKUP(B2109,vlookup!A$2:I$331,2,FALSE),"")</f>
        <v/>
      </c>
      <c r="D2109" s="27" t="str">
        <f>IFERROR(VLOOKUP(B2109,vlookup!A$2:I$331,3,FALSE),"")</f>
        <v/>
      </c>
      <c r="E2109" s="5"/>
      <c r="F2109" s="27" t="str">
        <f>IFERROR(VLOOKUP(E2109,vlookup!D$2:E$331,2,FALSE),"")</f>
        <v/>
      </c>
      <c r="G2109" s="5"/>
      <c r="H2109" s="27" t="str">
        <f t="shared" si="322"/>
        <v/>
      </c>
      <c r="I2109" s="27" t="str">
        <f>IFERROR(VLOOKUP(H2109,vlookup!G$2:I$331,2,FALSE),"")</f>
        <v/>
      </c>
      <c r="J2109" s="27" t="str">
        <f>IFERROR(VLOOKUP(H2109,vlookup!G$2:I$331,3,FALSE),"")</f>
        <v/>
      </c>
      <c r="K2109" s="5"/>
      <c r="L2109" s="6"/>
      <c r="M2109" s="6"/>
      <c r="N2109" s="6"/>
      <c r="O2109" s="6"/>
      <c r="P2109" s="6"/>
      <c r="Q2109" s="14" t="str">
        <f t="shared" si="323"/>
        <v/>
      </c>
      <c r="R2109" s="5"/>
      <c r="S2109" s="6"/>
      <c r="T2109" s="6"/>
      <c r="U2109" s="5"/>
      <c r="V2109" s="45">
        <f t="shared" si="324"/>
        <v>0</v>
      </c>
      <c r="W2109" s="45">
        <f t="shared" si="325"/>
        <v>0</v>
      </c>
      <c r="X2109" s="45" t="e">
        <f t="shared" si="326"/>
        <v>#VALUE!</v>
      </c>
      <c r="Y2109" s="45">
        <f>IFERROR(VALUE(V2109),VLOOKUP(V2109,DayReplace[],2,0))</f>
        <v>0</v>
      </c>
      <c r="Z2109" s="45">
        <f>IF(V2109=0,1,
IF(OR(AND(COUNTIF(Table12[Normal and Leap Years],X2109),AA2109=3,Y2109=30),
AND(COUNTIF(Table9[MM Year],X2109),COUNTIF(Table13[Always 29-Day Months],AA2109),Y2109=30)),Y2109
-1,Y2109))</f>
        <v>1</v>
      </c>
      <c r="AA2109" s="45">
        <f>IFERROR(VALUE(W2109),VLOOKUP(W2109,MonthReplace[],2,0))</f>
        <v>0</v>
      </c>
      <c r="AB2109" s="45" t="e">
        <f>IF(COUNTIF(Table9[MM Year],X2109),VLOOKUP(AA2109,MonthSerial[],VLOOKUP(X2109,Table9[],3,0)+2,0),DATE(X2109,AA2109,0)-AC2109)</f>
        <v>#VALUE!</v>
      </c>
      <c r="AC2109" s="45" t="e">
        <f>IF(COUNTIF(Table9[MM Year],X2109),
VLOOKUP(X2109,Table9[],5,0),
DATE(X2109,1,0))</f>
        <v>#VALUE!</v>
      </c>
      <c r="AD2109" s="46" t="e">
        <f>IF(AA2109=0,DATE(YEAR(AC2109+1),7,16),
IF(V2109=0,IF(COUNTIF(Table9[MM Year],X2109),AC2109+AB2109+Z2109+15-DAY(AC2109+AB2109+Z2109+15)+16,AC2109+AB2109+Z2109-DAY(AC2109+AB2109+Z2109)+16),
IF(COUNTIF(Table9[MM Year],X2109),
IF(AC2109+AB2109+Z2109&lt;VLOOKUP(X2109,Table9[],7,0),AC2109
+AB2109+Z2109+VLOOKUP(X2109,Table9[],4,0),AC2109+AB2109+Z2109),AC2109
+AB2109+Z2109)))</f>
        <v>#VALUE!</v>
      </c>
      <c r="AE2109" s="42"/>
      <c r="AF2109" s="15" t="str">
        <f>IFERROR(IF(COUNTIF(Table9[MM Year],X2109),
IF(AD2109&lt;VLOOKUP(X2109,Table9[],7,0),AD2109
+VLOOKUP(X2109,Table9[],4,0),AD2109),AD2109
),"")</f>
        <v/>
      </c>
      <c r="AG2109" s="5"/>
      <c r="AH2109" s="5"/>
      <c r="AI2109" s="5"/>
      <c r="AJ2109" s="6"/>
      <c r="AK2109" s="6"/>
      <c r="AL2109" s="12" t="str">
        <f t="shared" si="327"/>
        <v/>
      </c>
      <c r="AM2109" s="5"/>
      <c r="AN2109" s="27" t="str">
        <f t="shared" si="328"/>
        <v/>
      </c>
      <c r="AO2109" s="5"/>
      <c r="AP2109" s="5"/>
      <c r="AQ2109" s="6"/>
      <c r="AR2109" s="12" t="str">
        <f t="shared" si="329"/>
        <v/>
      </c>
      <c r="AS2109" s="6"/>
      <c r="AT2109" s="5"/>
      <c r="AU2109" s="53"/>
      <c r="AV2109" s="53"/>
      <c r="AW2109" s="54"/>
      <c r="AX2109" s="15" t="str">
        <f t="shared" si="330"/>
        <v/>
      </c>
      <c r="AY2109" s="5"/>
      <c r="AZ2109" s="27" t="str">
        <f>IFERROR(VLOOKUP(AY2109,vlookup!A$2:I$331,2,FALSE),"")</f>
        <v/>
      </c>
      <c r="BA2109" s="27" t="str">
        <f>IFERROR(VLOOKUP(AY2109,vlookup!A$2:I$331,3,FALSE),"")</f>
        <v/>
      </c>
      <c r="BB2109" s="5"/>
      <c r="BC2109" s="27" t="str">
        <f>IFERROR(VLOOKUP(BB2109,vlookup!D$2:E$331,2,FALSE),"")</f>
        <v/>
      </c>
      <c r="BD2109" s="5"/>
      <c r="BE2109" s="27" t="str">
        <f t="shared" si="331"/>
        <v/>
      </c>
      <c r="BF2109" s="27" t="str">
        <f>IFERROR(VLOOKUP(BE2109,vlookup!G$2:I$331,2,FALSE),"")</f>
        <v/>
      </c>
      <c r="BG2109" s="27" t="str">
        <f>IFERROR(VLOOKUP(BE2109,vlookup!G$2:I$331,3,FALSE),"")</f>
        <v/>
      </c>
      <c r="BH2109" s="5"/>
      <c r="BI2109" s="6"/>
      <c r="BJ2109" s="6"/>
      <c r="BK2109" s="6"/>
      <c r="BL2109" s="6"/>
    </row>
    <row r="2110" spans="1:64">
      <c r="A2110" s="4"/>
      <c r="B2110" s="5"/>
      <c r="C2110" s="27" t="str">
        <f>IFERROR(VLOOKUP(B2110,vlookup!A$2:I$331,2,FALSE),"")</f>
        <v/>
      </c>
      <c r="D2110" s="27" t="str">
        <f>IFERROR(VLOOKUP(B2110,vlookup!A$2:I$331,3,FALSE),"")</f>
        <v/>
      </c>
      <c r="E2110" s="5"/>
      <c r="F2110" s="27" t="str">
        <f>IFERROR(VLOOKUP(E2110,vlookup!D$2:E$331,2,FALSE),"")</f>
        <v/>
      </c>
      <c r="G2110" s="5"/>
      <c r="H2110" s="27" t="str">
        <f t="shared" si="322"/>
        <v/>
      </c>
      <c r="I2110" s="27" t="str">
        <f>IFERROR(VLOOKUP(H2110,vlookup!G$2:I$331,2,FALSE),"")</f>
        <v/>
      </c>
      <c r="J2110" s="27" t="str">
        <f>IFERROR(VLOOKUP(H2110,vlookup!G$2:I$331,3,FALSE),"")</f>
        <v/>
      </c>
      <c r="K2110" s="5"/>
      <c r="L2110" s="6"/>
      <c r="M2110" s="6"/>
      <c r="N2110" s="6"/>
      <c r="O2110" s="6"/>
      <c r="P2110" s="6"/>
      <c r="Q2110" s="14" t="str">
        <f t="shared" si="323"/>
        <v/>
      </c>
      <c r="R2110" s="5"/>
      <c r="S2110" s="6"/>
      <c r="T2110" s="6"/>
      <c r="U2110" s="5"/>
      <c r="V2110" s="45">
        <f t="shared" si="324"/>
        <v>0</v>
      </c>
      <c r="W2110" s="45">
        <f t="shared" si="325"/>
        <v>0</v>
      </c>
      <c r="X2110" s="45" t="e">
        <f t="shared" si="326"/>
        <v>#VALUE!</v>
      </c>
      <c r="Y2110" s="45">
        <f>IFERROR(VALUE(V2110),VLOOKUP(V2110,DayReplace[],2,0))</f>
        <v>0</v>
      </c>
      <c r="Z2110" s="45">
        <f>IF(V2110=0,1,
IF(OR(AND(COUNTIF(Table12[Normal and Leap Years],X2110),AA2110=3,Y2110=30),
AND(COUNTIF(Table9[MM Year],X2110),COUNTIF(Table13[Always 29-Day Months],AA2110),Y2110=30)),Y2110
-1,Y2110))</f>
        <v>1</v>
      </c>
      <c r="AA2110" s="45">
        <f>IFERROR(VALUE(W2110),VLOOKUP(W2110,MonthReplace[],2,0))</f>
        <v>0</v>
      </c>
      <c r="AB2110" s="45" t="e">
        <f>IF(COUNTIF(Table9[MM Year],X2110),VLOOKUP(AA2110,MonthSerial[],VLOOKUP(X2110,Table9[],3,0)+2,0),DATE(X2110,AA2110,0)-AC2110)</f>
        <v>#VALUE!</v>
      </c>
      <c r="AC2110" s="45" t="e">
        <f>IF(COUNTIF(Table9[MM Year],X2110),
VLOOKUP(X2110,Table9[],5,0),
DATE(X2110,1,0))</f>
        <v>#VALUE!</v>
      </c>
      <c r="AD2110" s="46" t="e">
        <f>IF(AA2110=0,DATE(YEAR(AC2110+1),7,16),
IF(V2110=0,IF(COUNTIF(Table9[MM Year],X2110),AC2110+AB2110+Z2110+15-DAY(AC2110+AB2110+Z2110+15)+16,AC2110+AB2110+Z2110-DAY(AC2110+AB2110+Z2110)+16),
IF(COUNTIF(Table9[MM Year],X2110),
IF(AC2110+AB2110+Z2110&lt;VLOOKUP(X2110,Table9[],7,0),AC2110
+AB2110+Z2110+VLOOKUP(X2110,Table9[],4,0),AC2110+AB2110+Z2110),AC2110
+AB2110+Z2110)))</f>
        <v>#VALUE!</v>
      </c>
      <c r="AE2110" s="42"/>
      <c r="AF2110" s="15" t="str">
        <f>IFERROR(IF(COUNTIF(Table9[MM Year],X2110),
IF(AD2110&lt;VLOOKUP(X2110,Table9[],7,0),AD2110
+VLOOKUP(X2110,Table9[],4,0),AD2110),AD2110
),"")</f>
        <v/>
      </c>
      <c r="AG2110" s="5"/>
      <c r="AH2110" s="5"/>
      <c r="AI2110" s="5"/>
      <c r="AJ2110" s="6"/>
      <c r="AK2110" s="6"/>
      <c r="AL2110" s="12" t="str">
        <f t="shared" si="327"/>
        <v/>
      </c>
      <c r="AM2110" s="5"/>
      <c r="AN2110" s="27" t="str">
        <f t="shared" si="328"/>
        <v/>
      </c>
      <c r="AO2110" s="5"/>
      <c r="AP2110" s="5"/>
      <c r="AQ2110" s="6"/>
      <c r="AR2110" s="12" t="str">
        <f t="shared" si="329"/>
        <v/>
      </c>
      <c r="AS2110" s="6"/>
      <c r="AT2110" s="5"/>
      <c r="AU2110" s="53"/>
      <c r="AV2110" s="53"/>
      <c r="AW2110" s="54"/>
      <c r="AX2110" s="15" t="str">
        <f t="shared" si="330"/>
        <v/>
      </c>
      <c r="AY2110" s="5"/>
      <c r="AZ2110" s="27" t="str">
        <f>IFERROR(VLOOKUP(AY2110,vlookup!A$2:I$331,2,FALSE),"")</f>
        <v/>
      </c>
      <c r="BA2110" s="27" t="str">
        <f>IFERROR(VLOOKUP(AY2110,vlookup!A$2:I$331,3,FALSE),"")</f>
        <v/>
      </c>
      <c r="BB2110" s="5"/>
      <c r="BC2110" s="27" t="str">
        <f>IFERROR(VLOOKUP(BB2110,vlookup!D$2:E$331,2,FALSE),"")</f>
        <v/>
      </c>
      <c r="BD2110" s="5"/>
      <c r="BE2110" s="27" t="str">
        <f t="shared" si="331"/>
        <v/>
      </c>
      <c r="BF2110" s="27" t="str">
        <f>IFERROR(VLOOKUP(BE2110,vlookup!G$2:I$331,2,FALSE),"")</f>
        <v/>
      </c>
      <c r="BG2110" s="27" t="str">
        <f>IFERROR(VLOOKUP(BE2110,vlookup!G$2:I$331,3,FALSE),"")</f>
        <v/>
      </c>
      <c r="BH2110" s="5"/>
      <c r="BI2110" s="6"/>
      <c r="BJ2110" s="6"/>
      <c r="BK2110" s="6"/>
      <c r="BL2110" s="6"/>
    </row>
    <row r="2111" spans="1:64">
      <c r="A2111" s="4"/>
      <c r="B2111" s="5"/>
      <c r="C2111" s="27" t="str">
        <f>IFERROR(VLOOKUP(B2111,vlookup!A$2:I$331,2,FALSE),"")</f>
        <v/>
      </c>
      <c r="D2111" s="27" t="str">
        <f>IFERROR(VLOOKUP(B2111,vlookup!A$2:I$331,3,FALSE),"")</f>
        <v/>
      </c>
      <c r="E2111" s="5"/>
      <c r="F2111" s="27" t="str">
        <f>IFERROR(VLOOKUP(E2111,vlookup!D$2:E$331,2,FALSE),"")</f>
        <v/>
      </c>
      <c r="G2111" s="5"/>
      <c r="H2111" s="27" t="str">
        <f t="shared" si="322"/>
        <v/>
      </c>
      <c r="I2111" s="27" t="str">
        <f>IFERROR(VLOOKUP(H2111,vlookup!G$2:I$331,2,FALSE),"")</f>
        <v/>
      </c>
      <c r="J2111" s="27" t="str">
        <f>IFERROR(VLOOKUP(H2111,vlookup!G$2:I$331,3,FALSE),"")</f>
        <v/>
      </c>
      <c r="K2111" s="5"/>
      <c r="L2111" s="6"/>
      <c r="M2111" s="6"/>
      <c r="N2111" s="6"/>
      <c r="O2111" s="6"/>
      <c r="P2111" s="6"/>
      <c r="Q2111" s="14" t="str">
        <f t="shared" si="323"/>
        <v/>
      </c>
      <c r="R2111" s="5"/>
      <c r="S2111" s="6"/>
      <c r="T2111" s="6"/>
      <c r="U2111" s="5"/>
      <c r="V2111" s="45">
        <f t="shared" si="324"/>
        <v>0</v>
      </c>
      <c r="W2111" s="45">
        <f t="shared" si="325"/>
        <v>0</v>
      </c>
      <c r="X2111" s="45" t="e">
        <f t="shared" si="326"/>
        <v>#VALUE!</v>
      </c>
      <c r="Y2111" s="45">
        <f>IFERROR(VALUE(V2111),VLOOKUP(V2111,DayReplace[],2,0))</f>
        <v>0</v>
      </c>
      <c r="Z2111" s="45">
        <f>IF(V2111=0,1,
IF(OR(AND(COUNTIF(Table12[Normal and Leap Years],X2111),AA2111=3,Y2111=30),
AND(COUNTIF(Table9[MM Year],X2111),COUNTIF(Table13[Always 29-Day Months],AA2111),Y2111=30)),Y2111
-1,Y2111))</f>
        <v>1</v>
      </c>
      <c r="AA2111" s="45">
        <f>IFERROR(VALUE(W2111),VLOOKUP(W2111,MonthReplace[],2,0))</f>
        <v>0</v>
      </c>
      <c r="AB2111" s="45" t="e">
        <f>IF(COUNTIF(Table9[MM Year],X2111),VLOOKUP(AA2111,MonthSerial[],VLOOKUP(X2111,Table9[],3,0)+2,0),DATE(X2111,AA2111,0)-AC2111)</f>
        <v>#VALUE!</v>
      </c>
      <c r="AC2111" s="45" t="e">
        <f>IF(COUNTIF(Table9[MM Year],X2111),
VLOOKUP(X2111,Table9[],5,0),
DATE(X2111,1,0))</f>
        <v>#VALUE!</v>
      </c>
      <c r="AD2111" s="46" t="e">
        <f>IF(AA2111=0,DATE(YEAR(AC2111+1),7,16),
IF(V2111=0,IF(COUNTIF(Table9[MM Year],X2111),AC2111+AB2111+Z2111+15-DAY(AC2111+AB2111+Z2111+15)+16,AC2111+AB2111+Z2111-DAY(AC2111+AB2111+Z2111)+16),
IF(COUNTIF(Table9[MM Year],X2111),
IF(AC2111+AB2111+Z2111&lt;VLOOKUP(X2111,Table9[],7,0),AC2111
+AB2111+Z2111+VLOOKUP(X2111,Table9[],4,0),AC2111+AB2111+Z2111),AC2111
+AB2111+Z2111)))</f>
        <v>#VALUE!</v>
      </c>
      <c r="AE2111" s="42"/>
      <c r="AF2111" s="15" t="str">
        <f>IFERROR(IF(COUNTIF(Table9[MM Year],X2111),
IF(AD2111&lt;VLOOKUP(X2111,Table9[],7,0),AD2111
+VLOOKUP(X2111,Table9[],4,0),AD2111),AD2111
),"")</f>
        <v/>
      </c>
      <c r="AG2111" s="5"/>
      <c r="AH2111" s="5"/>
      <c r="AI2111" s="5"/>
      <c r="AJ2111" s="6"/>
      <c r="AK2111" s="6"/>
      <c r="AL2111" s="12" t="str">
        <f t="shared" si="327"/>
        <v/>
      </c>
      <c r="AM2111" s="5"/>
      <c r="AN2111" s="27" t="str">
        <f t="shared" si="328"/>
        <v/>
      </c>
      <c r="AO2111" s="5"/>
      <c r="AP2111" s="5"/>
      <c r="AQ2111" s="6"/>
      <c r="AR2111" s="12" t="str">
        <f t="shared" si="329"/>
        <v/>
      </c>
      <c r="AS2111" s="6"/>
      <c r="AT2111" s="5"/>
      <c r="AU2111" s="53"/>
      <c r="AV2111" s="53"/>
      <c r="AW2111" s="54"/>
      <c r="AX2111" s="15" t="str">
        <f t="shared" si="330"/>
        <v/>
      </c>
      <c r="AY2111" s="5"/>
      <c r="AZ2111" s="27" t="str">
        <f>IFERROR(VLOOKUP(AY2111,vlookup!A$2:I$331,2,FALSE),"")</f>
        <v/>
      </c>
      <c r="BA2111" s="27" t="str">
        <f>IFERROR(VLOOKUP(AY2111,vlookup!A$2:I$331,3,FALSE),"")</f>
        <v/>
      </c>
      <c r="BB2111" s="5"/>
      <c r="BC2111" s="27" t="str">
        <f>IFERROR(VLOOKUP(BB2111,vlookup!D$2:E$331,2,FALSE),"")</f>
        <v/>
      </c>
      <c r="BD2111" s="5"/>
      <c r="BE2111" s="27" t="str">
        <f t="shared" si="331"/>
        <v/>
      </c>
      <c r="BF2111" s="27" t="str">
        <f>IFERROR(VLOOKUP(BE2111,vlookup!G$2:I$331,2,FALSE),"")</f>
        <v/>
      </c>
      <c r="BG2111" s="27" t="str">
        <f>IFERROR(VLOOKUP(BE2111,vlookup!G$2:I$331,3,FALSE),"")</f>
        <v/>
      </c>
      <c r="BH2111" s="5"/>
      <c r="BI2111" s="6"/>
      <c r="BJ2111" s="6"/>
      <c r="BK2111" s="6"/>
      <c r="BL2111" s="6"/>
    </row>
    <row r="2112" spans="1:64">
      <c r="A2112" s="4"/>
      <c r="B2112" s="5"/>
      <c r="C2112" s="27" t="str">
        <f>IFERROR(VLOOKUP(B2112,vlookup!A$2:I$331,2,FALSE),"")</f>
        <v/>
      </c>
      <c r="D2112" s="27" t="str">
        <f>IFERROR(VLOOKUP(B2112,vlookup!A$2:I$331,3,FALSE),"")</f>
        <v/>
      </c>
      <c r="E2112" s="5"/>
      <c r="F2112" s="27" t="str">
        <f>IFERROR(VLOOKUP(E2112,vlookup!D$2:E$331,2,FALSE),"")</f>
        <v/>
      </c>
      <c r="G2112" s="5"/>
      <c r="H2112" s="27" t="str">
        <f t="shared" si="322"/>
        <v/>
      </c>
      <c r="I2112" s="27" t="str">
        <f>IFERROR(VLOOKUP(H2112,vlookup!G$2:I$331,2,FALSE),"")</f>
        <v/>
      </c>
      <c r="J2112" s="27" t="str">
        <f>IFERROR(VLOOKUP(H2112,vlookup!G$2:I$331,3,FALSE),"")</f>
        <v/>
      </c>
      <c r="K2112" s="5"/>
      <c r="L2112" s="6"/>
      <c r="M2112" s="6"/>
      <c r="N2112" s="6"/>
      <c r="O2112" s="6"/>
      <c r="P2112" s="6"/>
      <c r="Q2112" s="14" t="str">
        <f t="shared" si="323"/>
        <v/>
      </c>
      <c r="R2112" s="5"/>
      <c r="S2112" s="6"/>
      <c r="T2112" s="6"/>
      <c r="U2112" s="5"/>
      <c r="V2112" s="45">
        <f t="shared" si="324"/>
        <v>0</v>
      </c>
      <c r="W2112" s="45">
        <f t="shared" si="325"/>
        <v>0</v>
      </c>
      <c r="X2112" s="45" t="e">
        <f t="shared" si="326"/>
        <v>#VALUE!</v>
      </c>
      <c r="Y2112" s="45">
        <f>IFERROR(VALUE(V2112),VLOOKUP(V2112,DayReplace[],2,0))</f>
        <v>0</v>
      </c>
      <c r="Z2112" s="45">
        <f>IF(V2112=0,1,
IF(OR(AND(COUNTIF(Table12[Normal and Leap Years],X2112),AA2112=3,Y2112=30),
AND(COUNTIF(Table9[MM Year],X2112),COUNTIF(Table13[Always 29-Day Months],AA2112),Y2112=30)),Y2112
-1,Y2112))</f>
        <v>1</v>
      </c>
      <c r="AA2112" s="45">
        <f>IFERROR(VALUE(W2112),VLOOKUP(W2112,MonthReplace[],2,0))</f>
        <v>0</v>
      </c>
      <c r="AB2112" s="45" t="e">
        <f>IF(COUNTIF(Table9[MM Year],X2112),VLOOKUP(AA2112,MonthSerial[],VLOOKUP(X2112,Table9[],3,0)+2,0),DATE(X2112,AA2112,0)-AC2112)</f>
        <v>#VALUE!</v>
      </c>
      <c r="AC2112" s="45" t="e">
        <f>IF(COUNTIF(Table9[MM Year],X2112),
VLOOKUP(X2112,Table9[],5,0),
DATE(X2112,1,0))</f>
        <v>#VALUE!</v>
      </c>
      <c r="AD2112" s="46" t="e">
        <f>IF(AA2112=0,DATE(YEAR(AC2112+1),7,16),
IF(V2112=0,IF(COUNTIF(Table9[MM Year],X2112),AC2112+AB2112+Z2112+15-DAY(AC2112+AB2112+Z2112+15)+16,AC2112+AB2112+Z2112-DAY(AC2112+AB2112+Z2112)+16),
IF(COUNTIF(Table9[MM Year],X2112),
IF(AC2112+AB2112+Z2112&lt;VLOOKUP(X2112,Table9[],7,0),AC2112
+AB2112+Z2112+VLOOKUP(X2112,Table9[],4,0),AC2112+AB2112+Z2112),AC2112
+AB2112+Z2112)))</f>
        <v>#VALUE!</v>
      </c>
      <c r="AE2112" s="42"/>
      <c r="AF2112" s="15" t="str">
        <f>IFERROR(IF(COUNTIF(Table9[MM Year],X2112),
IF(AD2112&lt;VLOOKUP(X2112,Table9[],7,0),AD2112
+VLOOKUP(X2112,Table9[],4,0),AD2112),AD2112
),"")</f>
        <v/>
      </c>
      <c r="AG2112" s="5"/>
      <c r="AH2112" s="5"/>
      <c r="AI2112" s="5"/>
      <c r="AJ2112" s="6"/>
      <c r="AK2112" s="6"/>
      <c r="AL2112" s="12" t="str">
        <f t="shared" si="327"/>
        <v/>
      </c>
      <c r="AM2112" s="5"/>
      <c r="AN2112" s="27" t="str">
        <f t="shared" si="328"/>
        <v/>
      </c>
      <c r="AO2112" s="5"/>
      <c r="AP2112" s="5"/>
      <c r="AQ2112" s="6"/>
      <c r="AR2112" s="12" t="str">
        <f t="shared" si="329"/>
        <v/>
      </c>
      <c r="AS2112" s="6"/>
      <c r="AT2112" s="5"/>
      <c r="AU2112" s="53"/>
      <c r="AV2112" s="53"/>
      <c r="AW2112" s="54"/>
      <c r="AX2112" s="15" t="str">
        <f t="shared" si="330"/>
        <v/>
      </c>
      <c r="AY2112" s="5"/>
      <c r="AZ2112" s="27" t="str">
        <f>IFERROR(VLOOKUP(AY2112,vlookup!A$2:I$331,2,FALSE),"")</f>
        <v/>
      </c>
      <c r="BA2112" s="27" t="str">
        <f>IFERROR(VLOOKUP(AY2112,vlookup!A$2:I$331,3,FALSE),"")</f>
        <v/>
      </c>
      <c r="BB2112" s="5"/>
      <c r="BC2112" s="27" t="str">
        <f>IFERROR(VLOOKUP(BB2112,vlookup!D$2:E$331,2,FALSE),"")</f>
        <v/>
      </c>
      <c r="BD2112" s="5"/>
      <c r="BE2112" s="27" t="str">
        <f t="shared" si="331"/>
        <v/>
      </c>
      <c r="BF2112" s="27" t="str">
        <f>IFERROR(VLOOKUP(BE2112,vlookup!G$2:I$331,2,FALSE),"")</f>
        <v/>
      </c>
      <c r="BG2112" s="27" t="str">
        <f>IFERROR(VLOOKUP(BE2112,vlookup!G$2:I$331,3,FALSE),"")</f>
        <v/>
      </c>
      <c r="BH2112" s="5"/>
      <c r="BI2112" s="6"/>
      <c r="BJ2112" s="6"/>
      <c r="BK2112" s="6"/>
      <c r="BL2112" s="6"/>
    </row>
    <row r="2113" spans="1:64">
      <c r="A2113" s="4"/>
      <c r="B2113" s="5"/>
      <c r="C2113" s="27" t="str">
        <f>IFERROR(VLOOKUP(B2113,vlookup!A$2:I$331,2,FALSE),"")</f>
        <v/>
      </c>
      <c r="D2113" s="27" t="str">
        <f>IFERROR(VLOOKUP(B2113,vlookup!A$2:I$331,3,FALSE),"")</f>
        <v/>
      </c>
      <c r="E2113" s="5"/>
      <c r="F2113" s="27" t="str">
        <f>IFERROR(VLOOKUP(E2113,vlookup!D$2:E$331,2,FALSE),"")</f>
        <v/>
      </c>
      <c r="G2113" s="5"/>
      <c r="H2113" s="27" t="str">
        <f t="shared" si="322"/>
        <v/>
      </c>
      <c r="I2113" s="27" t="str">
        <f>IFERROR(VLOOKUP(H2113,vlookup!G$2:I$331,2,FALSE),"")</f>
        <v/>
      </c>
      <c r="J2113" s="27" t="str">
        <f>IFERROR(VLOOKUP(H2113,vlookup!G$2:I$331,3,FALSE),"")</f>
        <v/>
      </c>
      <c r="K2113" s="5"/>
      <c r="L2113" s="6"/>
      <c r="M2113" s="6"/>
      <c r="N2113" s="6"/>
      <c r="O2113" s="6"/>
      <c r="P2113" s="6"/>
      <c r="Q2113" s="14" t="str">
        <f t="shared" si="323"/>
        <v/>
      </c>
      <c r="R2113" s="5"/>
      <c r="S2113" s="6"/>
      <c r="T2113" s="6"/>
      <c r="U2113" s="5"/>
      <c r="V2113" s="45">
        <f t="shared" si="324"/>
        <v>0</v>
      </c>
      <c r="W2113" s="45">
        <f t="shared" si="325"/>
        <v>0</v>
      </c>
      <c r="X2113" s="45" t="e">
        <f t="shared" si="326"/>
        <v>#VALUE!</v>
      </c>
      <c r="Y2113" s="45">
        <f>IFERROR(VALUE(V2113),VLOOKUP(V2113,DayReplace[],2,0))</f>
        <v>0</v>
      </c>
      <c r="Z2113" s="45">
        <f>IF(V2113=0,1,
IF(OR(AND(COUNTIF(Table12[Normal and Leap Years],X2113),AA2113=3,Y2113=30),
AND(COUNTIF(Table9[MM Year],X2113),COUNTIF(Table13[Always 29-Day Months],AA2113),Y2113=30)),Y2113
-1,Y2113))</f>
        <v>1</v>
      </c>
      <c r="AA2113" s="45">
        <f>IFERROR(VALUE(W2113),VLOOKUP(W2113,MonthReplace[],2,0))</f>
        <v>0</v>
      </c>
      <c r="AB2113" s="45" t="e">
        <f>IF(COUNTIF(Table9[MM Year],X2113),VLOOKUP(AA2113,MonthSerial[],VLOOKUP(X2113,Table9[],3,0)+2,0),DATE(X2113,AA2113,0)-AC2113)</f>
        <v>#VALUE!</v>
      </c>
      <c r="AC2113" s="45" t="e">
        <f>IF(COUNTIF(Table9[MM Year],X2113),
VLOOKUP(X2113,Table9[],5,0),
DATE(X2113,1,0))</f>
        <v>#VALUE!</v>
      </c>
      <c r="AD2113" s="46" t="e">
        <f>IF(AA2113=0,DATE(YEAR(AC2113+1),7,16),
IF(V2113=0,IF(COUNTIF(Table9[MM Year],X2113),AC2113+AB2113+Z2113+15-DAY(AC2113+AB2113+Z2113+15)+16,AC2113+AB2113+Z2113-DAY(AC2113+AB2113+Z2113)+16),
IF(COUNTIF(Table9[MM Year],X2113),
IF(AC2113+AB2113+Z2113&lt;VLOOKUP(X2113,Table9[],7,0),AC2113
+AB2113+Z2113+VLOOKUP(X2113,Table9[],4,0),AC2113+AB2113+Z2113),AC2113
+AB2113+Z2113)))</f>
        <v>#VALUE!</v>
      </c>
      <c r="AE2113" s="42"/>
      <c r="AF2113" s="15" t="str">
        <f>IFERROR(IF(COUNTIF(Table9[MM Year],X2113),
IF(AD2113&lt;VLOOKUP(X2113,Table9[],7,0),AD2113
+VLOOKUP(X2113,Table9[],4,0),AD2113),AD2113
),"")</f>
        <v/>
      </c>
      <c r="AG2113" s="5"/>
      <c r="AH2113" s="5"/>
      <c r="AI2113" s="5"/>
      <c r="AJ2113" s="6"/>
      <c r="AK2113" s="6"/>
      <c r="AL2113" s="12" t="str">
        <f t="shared" si="327"/>
        <v/>
      </c>
      <c r="AM2113" s="5"/>
      <c r="AN2113" s="27" t="str">
        <f t="shared" si="328"/>
        <v/>
      </c>
      <c r="AO2113" s="5"/>
      <c r="AP2113" s="5"/>
      <c r="AQ2113" s="6"/>
      <c r="AR2113" s="12" t="str">
        <f t="shared" si="329"/>
        <v/>
      </c>
      <c r="AS2113" s="6"/>
      <c r="AT2113" s="5"/>
      <c r="AU2113" s="53"/>
      <c r="AV2113" s="53"/>
      <c r="AW2113" s="54"/>
      <c r="AX2113" s="15" t="str">
        <f t="shared" si="330"/>
        <v/>
      </c>
      <c r="AY2113" s="5"/>
      <c r="AZ2113" s="27" t="str">
        <f>IFERROR(VLOOKUP(AY2113,vlookup!A$2:I$331,2,FALSE),"")</f>
        <v/>
      </c>
      <c r="BA2113" s="27" t="str">
        <f>IFERROR(VLOOKUP(AY2113,vlookup!A$2:I$331,3,FALSE),"")</f>
        <v/>
      </c>
      <c r="BB2113" s="5"/>
      <c r="BC2113" s="27" t="str">
        <f>IFERROR(VLOOKUP(BB2113,vlookup!D$2:E$331,2,FALSE),"")</f>
        <v/>
      </c>
      <c r="BD2113" s="5"/>
      <c r="BE2113" s="27" t="str">
        <f t="shared" si="331"/>
        <v/>
      </c>
      <c r="BF2113" s="27" t="str">
        <f>IFERROR(VLOOKUP(BE2113,vlookup!G$2:I$331,2,FALSE),"")</f>
        <v/>
      </c>
      <c r="BG2113" s="27" t="str">
        <f>IFERROR(VLOOKUP(BE2113,vlookup!G$2:I$331,3,FALSE),"")</f>
        <v/>
      </c>
      <c r="BH2113" s="5"/>
      <c r="BI2113" s="6"/>
      <c r="BJ2113" s="6"/>
      <c r="BK2113" s="6"/>
      <c r="BL2113" s="6"/>
    </row>
    <row r="2114" spans="1:64">
      <c r="A2114" s="4"/>
      <c r="B2114" s="5"/>
      <c r="C2114" s="27" t="str">
        <f>IFERROR(VLOOKUP(B2114,vlookup!A$2:I$331,2,FALSE),"")</f>
        <v/>
      </c>
      <c r="D2114" s="27" t="str">
        <f>IFERROR(VLOOKUP(B2114,vlookup!A$2:I$331,3,FALSE),"")</f>
        <v/>
      </c>
      <c r="E2114" s="5"/>
      <c r="F2114" s="27" t="str">
        <f>IFERROR(VLOOKUP(E2114,vlookup!D$2:E$331,2,FALSE),"")</f>
        <v/>
      </c>
      <c r="G2114" s="5"/>
      <c r="H2114" s="27" t="str">
        <f t="shared" si="322"/>
        <v/>
      </c>
      <c r="I2114" s="27" t="str">
        <f>IFERROR(VLOOKUP(H2114,vlookup!G$2:I$331,2,FALSE),"")</f>
        <v/>
      </c>
      <c r="J2114" s="27" t="str">
        <f>IFERROR(VLOOKUP(H2114,vlookup!G$2:I$331,3,FALSE),"")</f>
        <v/>
      </c>
      <c r="K2114" s="5"/>
      <c r="L2114" s="6"/>
      <c r="M2114" s="6"/>
      <c r="N2114" s="6"/>
      <c r="O2114" s="6"/>
      <c r="P2114" s="6"/>
      <c r="Q2114" s="14" t="str">
        <f t="shared" si="323"/>
        <v/>
      </c>
      <c r="R2114" s="5"/>
      <c r="S2114" s="6"/>
      <c r="T2114" s="6"/>
      <c r="U2114" s="5"/>
      <c r="V2114" s="45">
        <f t="shared" si="324"/>
        <v>0</v>
      </c>
      <c r="W2114" s="45">
        <f t="shared" si="325"/>
        <v>0</v>
      </c>
      <c r="X2114" s="45" t="e">
        <f t="shared" si="326"/>
        <v>#VALUE!</v>
      </c>
      <c r="Y2114" s="45">
        <f>IFERROR(VALUE(V2114),VLOOKUP(V2114,DayReplace[],2,0))</f>
        <v>0</v>
      </c>
      <c r="Z2114" s="45">
        <f>IF(V2114=0,1,
IF(OR(AND(COUNTIF(Table12[Normal and Leap Years],X2114),AA2114=3,Y2114=30),
AND(COUNTIF(Table9[MM Year],X2114),COUNTIF(Table13[Always 29-Day Months],AA2114),Y2114=30)),Y2114
-1,Y2114))</f>
        <v>1</v>
      </c>
      <c r="AA2114" s="45">
        <f>IFERROR(VALUE(W2114),VLOOKUP(W2114,MonthReplace[],2,0))</f>
        <v>0</v>
      </c>
      <c r="AB2114" s="45" t="e">
        <f>IF(COUNTIF(Table9[MM Year],X2114),VLOOKUP(AA2114,MonthSerial[],VLOOKUP(X2114,Table9[],3,0)+2,0),DATE(X2114,AA2114,0)-AC2114)</f>
        <v>#VALUE!</v>
      </c>
      <c r="AC2114" s="45" t="e">
        <f>IF(COUNTIF(Table9[MM Year],X2114),
VLOOKUP(X2114,Table9[],5,0),
DATE(X2114,1,0))</f>
        <v>#VALUE!</v>
      </c>
      <c r="AD2114" s="46" t="e">
        <f>IF(AA2114=0,DATE(YEAR(AC2114+1),7,16),
IF(V2114=0,IF(COUNTIF(Table9[MM Year],X2114),AC2114+AB2114+Z2114+15-DAY(AC2114+AB2114+Z2114+15)+16,AC2114+AB2114+Z2114-DAY(AC2114+AB2114+Z2114)+16),
IF(COUNTIF(Table9[MM Year],X2114),
IF(AC2114+AB2114+Z2114&lt;VLOOKUP(X2114,Table9[],7,0),AC2114
+AB2114+Z2114+VLOOKUP(X2114,Table9[],4,0),AC2114+AB2114+Z2114),AC2114
+AB2114+Z2114)))</f>
        <v>#VALUE!</v>
      </c>
      <c r="AE2114" s="42"/>
      <c r="AF2114" s="15" t="str">
        <f>IFERROR(IF(COUNTIF(Table9[MM Year],X2114),
IF(AD2114&lt;VLOOKUP(X2114,Table9[],7,0),AD2114
+VLOOKUP(X2114,Table9[],4,0),AD2114),AD2114
),"")</f>
        <v/>
      </c>
      <c r="AG2114" s="5"/>
      <c r="AH2114" s="5"/>
      <c r="AI2114" s="5"/>
      <c r="AJ2114" s="6"/>
      <c r="AK2114" s="6"/>
      <c r="AL2114" s="12" t="str">
        <f t="shared" si="327"/>
        <v/>
      </c>
      <c r="AM2114" s="5"/>
      <c r="AN2114" s="27" t="str">
        <f t="shared" si="328"/>
        <v/>
      </c>
      <c r="AO2114" s="5"/>
      <c r="AP2114" s="5"/>
      <c r="AQ2114" s="6"/>
      <c r="AR2114" s="12" t="str">
        <f t="shared" si="329"/>
        <v/>
      </c>
      <c r="AS2114" s="6"/>
      <c r="AT2114" s="5"/>
      <c r="AU2114" s="53"/>
      <c r="AV2114" s="53"/>
      <c r="AW2114" s="54"/>
      <c r="AX2114" s="15" t="str">
        <f t="shared" si="330"/>
        <v/>
      </c>
      <c r="AY2114" s="5"/>
      <c r="AZ2114" s="27" t="str">
        <f>IFERROR(VLOOKUP(AY2114,vlookup!A$2:I$331,2,FALSE),"")</f>
        <v/>
      </c>
      <c r="BA2114" s="27" t="str">
        <f>IFERROR(VLOOKUP(AY2114,vlookup!A$2:I$331,3,FALSE),"")</f>
        <v/>
      </c>
      <c r="BB2114" s="5"/>
      <c r="BC2114" s="27" t="str">
        <f>IFERROR(VLOOKUP(BB2114,vlookup!D$2:E$331,2,FALSE),"")</f>
        <v/>
      </c>
      <c r="BD2114" s="5"/>
      <c r="BE2114" s="27" t="str">
        <f t="shared" si="331"/>
        <v/>
      </c>
      <c r="BF2114" s="27" t="str">
        <f>IFERROR(VLOOKUP(BE2114,vlookup!G$2:I$331,2,FALSE),"")</f>
        <v/>
      </c>
      <c r="BG2114" s="27" t="str">
        <f>IFERROR(VLOOKUP(BE2114,vlookup!G$2:I$331,3,FALSE),"")</f>
        <v/>
      </c>
      <c r="BH2114" s="5"/>
      <c r="BI2114" s="6"/>
      <c r="BJ2114" s="6"/>
      <c r="BK2114" s="6"/>
      <c r="BL2114" s="6"/>
    </row>
    <row r="2115" spans="1:64">
      <c r="A2115" s="4"/>
      <c r="B2115" s="5"/>
      <c r="C2115" s="27" t="str">
        <f>IFERROR(VLOOKUP(B2115,vlookup!A$2:I$331,2,FALSE),"")</f>
        <v/>
      </c>
      <c r="D2115" s="27" t="str">
        <f>IFERROR(VLOOKUP(B2115,vlookup!A$2:I$331,3,FALSE),"")</f>
        <v/>
      </c>
      <c r="E2115" s="5"/>
      <c r="F2115" s="27" t="str">
        <f>IFERROR(VLOOKUP(E2115,vlookup!D$2:E$331,2,FALSE),"")</f>
        <v/>
      </c>
      <c r="G2115" s="5"/>
      <c r="H2115" s="27" t="str">
        <f t="shared" si="322"/>
        <v/>
      </c>
      <c r="I2115" s="27" t="str">
        <f>IFERROR(VLOOKUP(H2115,vlookup!G$2:I$331,2,FALSE),"")</f>
        <v/>
      </c>
      <c r="J2115" s="27" t="str">
        <f>IFERROR(VLOOKUP(H2115,vlookup!G$2:I$331,3,FALSE),"")</f>
        <v/>
      </c>
      <c r="K2115" s="5"/>
      <c r="L2115" s="6"/>
      <c r="M2115" s="6"/>
      <c r="N2115" s="6"/>
      <c r="O2115" s="6"/>
      <c r="P2115" s="6"/>
      <c r="Q2115" s="14" t="str">
        <f t="shared" si="323"/>
        <v/>
      </c>
      <c r="R2115" s="5"/>
      <c r="S2115" s="6"/>
      <c r="T2115" s="6"/>
      <c r="U2115" s="5"/>
      <c r="V2115" s="45">
        <f t="shared" si="324"/>
        <v>0</v>
      </c>
      <c r="W2115" s="45">
        <f t="shared" si="325"/>
        <v>0</v>
      </c>
      <c r="X2115" s="45" t="e">
        <f t="shared" si="326"/>
        <v>#VALUE!</v>
      </c>
      <c r="Y2115" s="45">
        <f>IFERROR(VALUE(V2115),VLOOKUP(V2115,DayReplace[],2,0))</f>
        <v>0</v>
      </c>
      <c r="Z2115" s="45">
        <f>IF(V2115=0,1,
IF(OR(AND(COUNTIF(Table12[Normal and Leap Years],X2115),AA2115=3,Y2115=30),
AND(COUNTIF(Table9[MM Year],X2115),COUNTIF(Table13[Always 29-Day Months],AA2115),Y2115=30)),Y2115
-1,Y2115))</f>
        <v>1</v>
      </c>
      <c r="AA2115" s="45">
        <f>IFERROR(VALUE(W2115),VLOOKUP(W2115,MonthReplace[],2,0))</f>
        <v>0</v>
      </c>
      <c r="AB2115" s="45" t="e">
        <f>IF(COUNTIF(Table9[MM Year],X2115),VLOOKUP(AA2115,MonthSerial[],VLOOKUP(X2115,Table9[],3,0)+2,0),DATE(X2115,AA2115,0)-AC2115)</f>
        <v>#VALUE!</v>
      </c>
      <c r="AC2115" s="45" t="e">
        <f>IF(COUNTIF(Table9[MM Year],X2115),
VLOOKUP(X2115,Table9[],5,0),
DATE(X2115,1,0))</f>
        <v>#VALUE!</v>
      </c>
      <c r="AD2115" s="46" t="e">
        <f>IF(AA2115=0,DATE(YEAR(AC2115+1),7,16),
IF(V2115=0,IF(COUNTIF(Table9[MM Year],X2115),AC2115+AB2115+Z2115+15-DAY(AC2115+AB2115+Z2115+15)+16,AC2115+AB2115+Z2115-DAY(AC2115+AB2115+Z2115)+16),
IF(COUNTIF(Table9[MM Year],X2115),
IF(AC2115+AB2115+Z2115&lt;VLOOKUP(X2115,Table9[],7,0),AC2115
+AB2115+Z2115+VLOOKUP(X2115,Table9[],4,0),AC2115+AB2115+Z2115),AC2115
+AB2115+Z2115)))</f>
        <v>#VALUE!</v>
      </c>
      <c r="AE2115" s="42"/>
      <c r="AF2115" s="15" t="str">
        <f>IFERROR(IF(COUNTIF(Table9[MM Year],X2115),
IF(AD2115&lt;VLOOKUP(X2115,Table9[],7,0),AD2115
+VLOOKUP(X2115,Table9[],4,0),AD2115),AD2115
),"")</f>
        <v/>
      </c>
      <c r="AG2115" s="5"/>
      <c r="AH2115" s="5"/>
      <c r="AI2115" s="5"/>
      <c r="AJ2115" s="6"/>
      <c r="AK2115" s="6"/>
      <c r="AL2115" s="12" t="str">
        <f t="shared" si="327"/>
        <v/>
      </c>
      <c r="AM2115" s="5"/>
      <c r="AN2115" s="27" t="str">
        <f t="shared" si="328"/>
        <v/>
      </c>
      <c r="AO2115" s="5"/>
      <c r="AP2115" s="5"/>
      <c r="AQ2115" s="6"/>
      <c r="AR2115" s="12" t="str">
        <f t="shared" si="329"/>
        <v/>
      </c>
      <c r="AS2115" s="6"/>
      <c r="AT2115" s="5"/>
      <c r="AU2115" s="53"/>
      <c r="AV2115" s="53"/>
      <c r="AW2115" s="54"/>
      <c r="AX2115" s="15" t="str">
        <f t="shared" si="330"/>
        <v/>
      </c>
      <c r="AY2115" s="5"/>
      <c r="AZ2115" s="27" t="str">
        <f>IFERROR(VLOOKUP(AY2115,vlookup!A$2:I$331,2,FALSE),"")</f>
        <v/>
      </c>
      <c r="BA2115" s="27" t="str">
        <f>IFERROR(VLOOKUP(AY2115,vlookup!A$2:I$331,3,FALSE),"")</f>
        <v/>
      </c>
      <c r="BB2115" s="5"/>
      <c r="BC2115" s="27" t="str">
        <f>IFERROR(VLOOKUP(BB2115,vlookup!D$2:E$331,2,FALSE),"")</f>
        <v/>
      </c>
      <c r="BD2115" s="5"/>
      <c r="BE2115" s="27" t="str">
        <f t="shared" si="331"/>
        <v/>
      </c>
      <c r="BF2115" s="27" t="str">
        <f>IFERROR(VLOOKUP(BE2115,vlookup!G$2:I$331,2,FALSE),"")</f>
        <v/>
      </c>
      <c r="BG2115" s="27" t="str">
        <f>IFERROR(VLOOKUP(BE2115,vlookup!G$2:I$331,3,FALSE),"")</f>
        <v/>
      </c>
      <c r="BH2115" s="5"/>
      <c r="BI2115" s="6"/>
      <c r="BJ2115" s="6"/>
      <c r="BK2115" s="6"/>
      <c r="BL2115" s="6"/>
    </row>
    <row r="2116" spans="1:64">
      <c r="A2116" s="4"/>
      <c r="B2116" s="5"/>
      <c r="C2116" s="27" t="str">
        <f>IFERROR(VLOOKUP(B2116,vlookup!A$2:I$331,2,FALSE),"")</f>
        <v/>
      </c>
      <c r="D2116" s="27" t="str">
        <f>IFERROR(VLOOKUP(B2116,vlookup!A$2:I$331,3,FALSE),"")</f>
        <v/>
      </c>
      <c r="E2116" s="5"/>
      <c r="F2116" s="27" t="str">
        <f>IFERROR(VLOOKUP(E2116,vlookup!D$2:E$331,2,FALSE),"")</f>
        <v/>
      </c>
      <c r="G2116" s="5"/>
      <c r="H2116" s="27" t="str">
        <f t="shared" si="322"/>
        <v/>
      </c>
      <c r="I2116" s="27" t="str">
        <f>IFERROR(VLOOKUP(H2116,vlookup!G$2:I$331,2,FALSE),"")</f>
        <v/>
      </c>
      <c r="J2116" s="27" t="str">
        <f>IFERROR(VLOOKUP(H2116,vlookup!G$2:I$331,3,FALSE),"")</f>
        <v/>
      </c>
      <c r="K2116" s="5"/>
      <c r="L2116" s="6"/>
      <c r="M2116" s="6"/>
      <c r="N2116" s="6"/>
      <c r="O2116" s="6"/>
      <c r="P2116" s="6"/>
      <c r="Q2116" s="14" t="str">
        <f t="shared" si="323"/>
        <v/>
      </c>
      <c r="R2116" s="5"/>
      <c r="S2116" s="6"/>
      <c r="T2116" s="6"/>
      <c r="U2116" s="5"/>
      <c r="V2116" s="45">
        <f t="shared" si="324"/>
        <v>0</v>
      </c>
      <c r="W2116" s="45">
        <f t="shared" si="325"/>
        <v>0</v>
      </c>
      <c r="X2116" s="45" t="e">
        <f t="shared" si="326"/>
        <v>#VALUE!</v>
      </c>
      <c r="Y2116" s="45">
        <f>IFERROR(VALUE(V2116),VLOOKUP(V2116,DayReplace[],2,0))</f>
        <v>0</v>
      </c>
      <c r="Z2116" s="45">
        <f>IF(V2116=0,1,
IF(OR(AND(COUNTIF(Table12[Normal and Leap Years],X2116),AA2116=3,Y2116=30),
AND(COUNTIF(Table9[MM Year],X2116),COUNTIF(Table13[Always 29-Day Months],AA2116),Y2116=30)),Y2116
-1,Y2116))</f>
        <v>1</v>
      </c>
      <c r="AA2116" s="45">
        <f>IFERROR(VALUE(W2116),VLOOKUP(W2116,MonthReplace[],2,0))</f>
        <v>0</v>
      </c>
      <c r="AB2116" s="45" t="e">
        <f>IF(COUNTIF(Table9[MM Year],X2116),VLOOKUP(AA2116,MonthSerial[],VLOOKUP(X2116,Table9[],3,0)+2,0),DATE(X2116,AA2116,0)-AC2116)</f>
        <v>#VALUE!</v>
      </c>
      <c r="AC2116" s="45" t="e">
        <f>IF(COUNTIF(Table9[MM Year],X2116),
VLOOKUP(X2116,Table9[],5,0),
DATE(X2116,1,0))</f>
        <v>#VALUE!</v>
      </c>
      <c r="AD2116" s="46" t="e">
        <f>IF(AA2116=0,DATE(YEAR(AC2116+1),7,16),
IF(V2116=0,IF(COUNTIF(Table9[MM Year],X2116),AC2116+AB2116+Z2116+15-DAY(AC2116+AB2116+Z2116+15)+16,AC2116+AB2116+Z2116-DAY(AC2116+AB2116+Z2116)+16),
IF(COUNTIF(Table9[MM Year],X2116),
IF(AC2116+AB2116+Z2116&lt;VLOOKUP(X2116,Table9[],7,0),AC2116
+AB2116+Z2116+VLOOKUP(X2116,Table9[],4,0),AC2116+AB2116+Z2116),AC2116
+AB2116+Z2116)))</f>
        <v>#VALUE!</v>
      </c>
      <c r="AE2116" s="42"/>
      <c r="AF2116" s="15" t="str">
        <f>IFERROR(IF(COUNTIF(Table9[MM Year],X2116),
IF(AD2116&lt;VLOOKUP(X2116,Table9[],7,0),AD2116
+VLOOKUP(X2116,Table9[],4,0),AD2116),AD2116
),"")</f>
        <v/>
      </c>
      <c r="AG2116" s="5"/>
      <c r="AH2116" s="5"/>
      <c r="AI2116" s="5"/>
      <c r="AJ2116" s="6"/>
      <c r="AK2116" s="6"/>
      <c r="AL2116" s="12" t="str">
        <f t="shared" si="327"/>
        <v/>
      </c>
      <c r="AM2116" s="5"/>
      <c r="AN2116" s="27" t="str">
        <f t="shared" si="328"/>
        <v/>
      </c>
      <c r="AO2116" s="5"/>
      <c r="AP2116" s="5"/>
      <c r="AQ2116" s="6"/>
      <c r="AR2116" s="12" t="str">
        <f t="shared" si="329"/>
        <v/>
      </c>
      <c r="AS2116" s="6"/>
      <c r="AT2116" s="5"/>
      <c r="AU2116" s="53"/>
      <c r="AV2116" s="53"/>
      <c r="AW2116" s="54"/>
      <c r="AX2116" s="15" t="str">
        <f t="shared" si="330"/>
        <v/>
      </c>
      <c r="AY2116" s="5"/>
      <c r="AZ2116" s="27" t="str">
        <f>IFERROR(VLOOKUP(AY2116,vlookup!A$2:I$331,2,FALSE),"")</f>
        <v/>
      </c>
      <c r="BA2116" s="27" t="str">
        <f>IFERROR(VLOOKUP(AY2116,vlookup!A$2:I$331,3,FALSE),"")</f>
        <v/>
      </c>
      <c r="BB2116" s="5"/>
      <c r="BC2116" s="27" t="str">
        <f>IFERROR(VLOOKUP(BB2116,vlookup!D$2:E$331,2,FALSE),"")</f>
        <v/>
      </c>
      <c r="BD2116" s="5"/>
      <c r="BE2116" s="27" t="str">
        <f t="shared" si="331"/>
        <v/>
      </c>
      <c r="BF2116" s="27" t="str">
        <f>IFERROR(VLOOKUP(BE2116,vlookup!G$2:I$331,2,FALSE),"")</f>
        <v/>
      </c>
      <c r="BG2116" s="27" t="str">
        <f>IFERROR(VLOOKUP(BE2116,vlookup!G$2:I$331,3,FALSE),"")</f>
        <v/>
      </c>
      <c r="BH2116" s="5"/>
      <c r="BI2116" s="6"/>
      <c r="BJ2116" s="6"/>
      <c r="BK2116" s="6"/>
      <c r="BL2116" s="6"/>
    </row>
    <row r="2117" spans="1:64">
      <c r="A2117" s="4"/>
      <c r="B2117" s="5"/>
      <c r="C2117" s="27" t="str">
        <f>IFERROR(VLOOKUP(B2117,vlookup!A$2:I$331,2,FALSE),"")</f>
        <v/>
      </c>
      <c r="D2117" s="27" t="str">
        <f>IFERROR(VLOOKUP(B2117,vlookup!A$2:I$331,3,FALSE),"")</f>
        <v/>
      </c>
      <c r="E2117" s="5"/>
      <c r="F2117" s="27" t="str">
        <f>IFERROR(VLOOKUP(E2117,vlookup!D$2:E$331,2,FALSE),"")</f>
        <v/>
      </c>
      <c r="G2117" s="5"/>
      <c r="H2117" s="27" t="str">
        <f t="shared" ref="H2117:H2180" si="332">IF(G2117="","",CONCATENATE(E2117,"_",G2117))</f>
        <v/>
      </c>
      <c r="I2117" s="27" t="str">
        <f>IFERROR(VLOOKUP(H2117,vlookup!G$2:I$331,2,FALSE),"")</f>
        <v/>
      </c>
      <c r="J2117" s="27" t="str">
        <f>IFERROR(VLOOKUP(H2117,vlookup!G$2:I$331,3,FALSE),"")</f>
        <v/>
      </c>
      <c r="K2117" s="5"/>
      <c r="L2117" s="6"/>
      <c r="M2117" s="6"/>
      <c r="N2117" s="6"/>
      <c r="O2117" s="6"/>
      <c r="P2117" s="6"/>
      <c r="Q2117" s="14" t="str">
        <f t="shared" ref="Q2117:Q2180" si="333">IF(P2117="","",CONCATENATE("၀၂","/",D2117,"/",J2117,"/",P2117))</f>
        <v/>
      </c>
      <c r="R2117" s="5"/>
      <c r="S2117" s="6"/>
      <c r="T2117" s="6"/>
      <c r="U2117" s="5"/>
      <c r="V2117" s="45">
        <f t="shared" ref="V2117:V2180" si="334">IF(LEN(AE2117)-LEN(SUBSTITUTE(AE2117,".",""))=2,LEFT(AE2117,FIND(".",AE2117)-1),0)</f>
        <v>0</v>
      </c>
      <c r="W2117" s="45">
        <f t="shared" ref="W2117:W2180" si="335">CHOOSE(LEN(AE2117)-LEN(SUBSTITUTE(AE2117,".",""))+1,0,
LEFT(AE2117,FIND(".",AE2117)-1),
MID(AE2117,FIND(".",AE2117)+1,FIND(".",AE2117,FIND(".",AE2117)+1)-FIND(".",AE2117)-1))</f>
        <v>0</v>
      </c>
      <c r="X2117" s="45" t="e">
        <f t="shared" ref="X2117:X2180" si="336">VALUE(RIGHT(AE2117,4))</f>
        <v>#VALUE!</v>
      </c>
      <c r="Y2117" s="45">
        <f>IFERROR(VALUE(V2117),VLOOKUP(V2117,DayReplace[],2,0))</f>
        <v>0</v>
      </c>
      <c r="Z2117" s="45">
        <f>IF(V2117=0,1,
IF(OR(AND(COUNTIF(Table12[Normal and Leap Years],X2117),AA2117=3,Y2117=30),
AND(COUNTIF(Table9[MM Year],X2117),COUNTIF(Table13[Always 29-Day Months],AA2117),Y2117=30)),Y2117
-1,Y2117))</f>
        <v>1</v>
      </c>
      <c r="AA2117" s="45">
        <f>IFERROR(VALUE(W2117),VLOOKUP(W2117,MonthReplace[],2,0))</f>
        <v>0</v>
      </c>
      <c r="AB2117" s="45" t="e">
        <f>IF(COUNTIF(Table9[MM Year],X2117),VLOOKUP(AA2117,MonthSerial[],VLOOKUP(X2117,Table9[],3,0)+2,0),DATE(X2117,AA2117,0)-AC2117)</f>
        <v>#VALUE!</v>
      </c>
      <c r="AC2117" s="45" t="e">
        <f>IF(COUNTIF(Table9[MM Year],X2117),
VLOOKUP(X2117,Table9[],5,0),
DATE(X2117,1,0))</f>
        <v>#VALUE!</v>
      </c>
      <c r="AD2117" s="46" t="e">
        <f>IF(AA2117=0,DATE(YEAR(AC2117+1),7,16),
IF(V2117=0,IF(COUNTIF(Table9[MM Year],X2117),AC2117+AB2117+Z2117+15-DAY(AC2117+AB2117+Z2117+15)+16,AC2117+AB2117+Z2117-DAY(AC2117+AB2117+Z2117)+16),
IF(COUNTIF(Table9[MM Year],X2117),
IF(AC2117+AB2117+Z2117&lt;VLOOKUP(X2117,Table9[],7,0),AC2117
+AB2117+Z2117+VLOOKUP(X2117,Table9[],4,0),AC2117+AB2117+Z2117),AC2117
+AB2117+Z2117)))</f>
        <v>#VALUE!</v>
      </c>
      <c r="AE2117" s="42"/>
      <c r="AF2117" s="15" t="str">
        <f>IFERROR(IF(COUNTIF(Table9[MM Year],X2117),
IF(AD2117&lt;VLOOKUP(X2117,Table9[],7,0),AD2117
+VLOOKUP(X2117,Table9[],4,0),AD2117),AD2117
),"")</f>
        <v/>
      </c>
      <c r="AG2117" s="5"/>
      <c r="AH2117" s="5"/>
      <c r="AI2117" s="5"/>
      <c r="AJ2117" s="6"/>
      <c r="AK2117" s="6"/>
      <c r="AL2117" s="12" t="str">
        <f t="shared" ref="AL2117:AL2180" si="337">IF(AK2117="","",CONCATENATE(AJ2117,"-",AK2117))</f>
        <v/>
      </c>
      <c r="AM2117" s="5"/>
      <c r="AN2117" s="27" t="str">
        <f t="shared" ref="AN2117:AN2180" si="338">IF(AM2117="","",CONCATENATE("_",AM2117))</f>
        <v/>
      </c>
      <c r="AO2117" s="5"/>
      <c r="AP2117" s="5"/>
      <c r="AQ2117" s="6"/>
      <c r="AR2117" s="12" t="str">
        <f t="shared" ref="AR2117:AR2180" si="339">IF(AQ2117="","",CONCATENATE(AM2117,"/",AO2117,AP2117,AQ2117))</f>
        <v/>
      </c>
      <c r="AS2117" s="6"/>
      <c r="AT2117" s="5"/>
      <c r="AU2117" s="53"/>
      <c r="AV2117" s="53"/>
      <c r="AW2117" s="54"/>
      <c r="AX2117" s="15" t="str">
        <f t="shared" ref="AX2117:AX2180" si="340">IFERROR(DATE(AW2117,AV2117,AU2117),"")</f>
        <v/>
      </c>
      <c r="AY2117" s="5"/>
      <c r="AZ2117" s="27" t="str">
        <f>IFERROR(VLOOKUP(AY2117,vlookup!A$2:I$331,2,FALSE),"")</f>
        <v/>
      </c>
      <c r="BA2117" s="27" t="str">
        <f>IFERROR(VLOOKUP(AY2117,vlookup!A$2:I$331,3,FALSE),"")</f>
        <v/>
      </c>
      <c r="BB2117" s="5"/>
      <c r="BC2117" s="27" t="str">
        <f>IFERROR(VLOOKUP(BB2117,vlookup!D$2:E$331,2,FALSE),"")</f>
        <v/>
      </c>
      <c r="BD2117" s="5"/>
      <c r="BE2117" s="27" t="str">
        <f t="shared" ref="BE2117:BE2180" si="341">IF(BD2117="","",CONCATENATE(BB2117,"_",BD2117))</f>
        <v/>
      </c>
      <c r="BF2117" s="27" t="str">
        <f>IFERROR(VLOOKUP(BE2117,vlookup!G$2:I$331,2,FALSE),"")</f>
        <v/>
      </c>
      <c r="BG2117" s="27" t="str">
        <f>IFERROR(VLOOKUP(BE2117,vlookup!G$2:I$331,3,FALSE),"")</f>
        <v/>
      </c>
      <c r="BH2117" s="5"/>
      <c r="BI2117" s="6"/>
      <c r="BJ2117" s="6"/>
      <c r="BK2117" s="6"/>
      <c r="BL2117" s="6"/>
    </row>
    <row r="2118" spans="1:64">
      <c r="A2118" s="4"/>
      <c r="B2118" s="5"/>
      <c r="C2118" s="27" t="str">
        <f>IFERROR(VLOOKUP(B2118,vlookup!A$2:I$331,2,FALSE),"")</f>
        <v/>
      </c>
      <c r="D2118" s="27" t="str">
        <f>IFERROR(VLOOKUP(B2118,vlookup!A$2:I$331,3,FALSE),"")</f>
        <v/>
      </c>
      <c r="E2118" s="5"/>
      <c r="F2118" s="27" t="str">
        <f>IFERROR(VLOOKUP(E2118,vlookup!D$2:E$331,2,FALSE),"")</f>
        <v/>
      </c>
      <c r="G2118" s="5"/>
      <c r="H2118" s="27" t="str">
        <f t="shared" si="332"/>
        <v/>
      </c>
      <c r="I2118" s="27" t="str">
        <f>IFERROR(VLOOKUP(H2118,vlookup!G$2:I$331,2,FALSE),"")</f>
        <v/>
      </c>
      <c r="J2118" s="27" t="str">
        <f>IFERROR(VLOOKUP(H2118,vlookup!G$2:I$331,3,FALSE),"")</f>
        <v/>
      </c>
      <c r="K2118" s="5"/>
      <c r="L2118" s="6"/>
      <c r="M2118" s="6"/>
      <c r="N2118" s="6"/>
      <c r="O2118" s="6"/>
      <c r="P2118" s="6"/>
      <c r="Q2118" s="14" t="str">
        <f t="shared" si="333"/>
        <v/>
      </c>
      <c r="R2118" s="5"/>
      <c r="S2118" s="6"/>
      <c r="T2118" s="6"/>
      <c r="U2118" s="5"/>
      <c r="V2118" s="45">
        <f t="shared" si="334"/>
        <v>0</v>
      </c>
      <c r="W2118" s="45">
        <f t="shared" si="335"/>
        <v>0</v>
      </c>
      <c r="X2118" s="45" t="e">
        <f t="shared" si="336"/>
        <v>#VALUE!</v>
      </c>
      <c r="Y2118" s="45">
        <f>IFERROR(VALUE(V2118),VLOOKUP(V2118,DayReplace[],2,0))</f>
        <v>0</v>
      </c>
      <c r="Z2118" s="45">
        <f>IF(V2118=0,1,
IF(OR(AND(COUNTIF(Table12[Normal and Leap Years],X2118),AA2118=3,Y2118=30),
AND(COUNTIF(Table9[MM Year],X2118),COUNTIF(Table13[Always 29-Day Months],AA2118),Y2118=30)),Y2118
-1,Y2118))</f>
        <v>1</v>
      </c>
      <c r="AA2118" s="45">
        <f>IFERROR(VALUE(W2118),VLOOKUP(W2118,MonthReplace[],2,0))</f>
        <v>0</v>
      </c>
      <c r="AB2118" s="45" t="e">
        <f>IF(COUNTIF(Table9[MM Year],X2118),VLOOKUP(AA2118,MonthSerial[],VLOOKUP(X2118,Table9[],3,0)+2,0),DATE(X2118,AA2118,0)-AC2118)</f>
        <v>#VALUE!</v>
      </c>
      <c r="AC2118" s="45" t="e">
        <f>IF(COUNTIF(Table9[MM Year],X2118),
VLOOKUP(X2118,Table9[],5,0),
DATE(X2118,1,0))</f>
        <v>#VALUE!</v>
      </c>
      <c r="AD2118" s="46" t="e">
        <f>IF(AA2118=0,DATE(YEAR(AC2118+1),7,16),
IF(V2118=0,IF(COUNTIF(Table9[MM Year],X2118),AC2118+AB2118+Z2118+15-DAY(AC2118+AB2118+Z2118+15)+16,AC2118+AB2118+Z2118-DAY(AC2118+AB2118+Z2118)+16),
IF(COUNTIF(Table9[MM Year],X2118),
IF(AC2118+AB2118+Z2118&lt;VLOOKUP(X2118,Table9[],7,0),AC2118
+AB2118+Z2118+VLOOKUP(X2118,Table9[],4,0),AC2118+AB2118+Z2118),AC2118
+AB2118+Z2118)))</f>
        <v>#VALUE!</v>
      </c>
      <c r="AE2118" s="42"/>
      <c r="AF2118" s="15" t="str">
        <f>IFERROR(IF(COUNTIF(Table9[MM Year],X2118),
IF(AD2118&lt;VLOOKUP(X2118,Table9[],7,0),AD2118
+VLOOKUP(X2118,Table9[],4,0),AD2118),AD2118
),"")</f>
        <v/>
      </c>
      <c r="AG2118" s="5"/>
      <c r="AH2118" s="5"/>
      <c r="AI2118" s="5"/>
      <c r="AJ2118" s="6"/>
      <c r="AK2118" s="6"/>
      <c r="AL2118" s="12" t="str">
        <f t="shared" si="337"/>
        <v/>
      </c>
      <c r="AM2118" s="5"/>
      <c r="AN2118" s="27" t="str">
        <f t="shared" si="338"/>
        <v/>
      </c>
      <c r="AO2118" s="5"/>
      <c r="AP2118" s="5"/>
      <c r="AQ2118" s="6"/>
      <c r="AR2118" s="12" t="str">
        <f t="shared" si="339"/>
        <v/>
      </c>
      <c r="AS2118" s="6"/>
      <c r="AT2118" s="5"/>
      <c r="AU2118" s="53"/>
      <c r="AV2118" s="53"/>
      <c r="AW2118" s="54"/>
      <c r="AX2118" s="15" t="str">
        <f t="shared" si="340"/>
        <v/>
      </c>
      <c r="AY2118" s="5"/>
      <c r="AZ2118" s="27" t="str">
        <f>IFERROR(VLOOKUP(AY2118,vlookup!A$2:I$331,2,FALSE),"")</f>
        <v/>
      </c>
      <c r="BA2118" s="27" t="str">
        <f>IFERROR(VLOOKUP(AY2118,vlookup!A$2:I$331,3,FALSE),"")</f>
        <v/>
      </c>
      <c r="BB2118" s="5"/>
      <c r="BC2118" s="27" t="str">
        <f>IFERROR(VLOOKUP(BB2118,vlookup!D$2:E$331,2,FALSE),"")</f>
        <v/>
      </c>
      <c r="BD2118" s="5"/>
      <c r="BE2118" s="27" t="str">
        <f t="shared" si="341"/>
        <v/>
      </c>
      <c r="BF2118" s="27" t="str">
        <f>IFERROR(VLOOKUP(BE2118,vlookup!G$2:I$331,2,FALSE),"")</f>
        <v/>
      </c>
      <c r="BG2118" s="27" t="str">
        <f>IFERROR(VLOOKUP(BE2118,vlookup!G$2:I$331,3,FALSE),"")</f>
        <v/>
      </c>
      <c r="BH2118" s="5"/>
      <c r="BI2118" s="6"/>
      <c r="BJ2118" s="6"/>
      <c r="BK2118" s="6"/>
      <c r="BL2118" s="6"/>
    </row>
    <row r="2119" spans="1:64">
      <c r="A2119" s="4"/>
      <c r="B2119" s="5"/>
      <c r="C2119" s="27" t="str">
        <f>IFERROR(VLOOKUP(B2119,vlookup!A$2:I$331,2,FALSE),"")</f>
        <v/>
      </c>
      <c r="D2119" s="27" t="str">
        <f>IFERROR(VLOOKUP(B2119,vlookup!A$2:I$331,3,FALSE),"")</f>
        <v/>
      </c>
      <c r="E2119" s="5"/>
      <c r="F2119" s="27" t="str">
        <f>IFERROR(VLOOKUP(E2119,vlookup!D$2:E$331,2,FALSE),"")</f>
        <v/>
      </c>
      <c r="G2119" s="5"/>
      <c r="H2119" s="27" t="str">
        <f t="shared" si="332"/>
        <v/>
      </c>
      <c r="I2119" s="27" t="str">
        <f>IFERROR(VLOOKUP(H2119,vlookup!G$2:I$331,2,FALSE),"")</f>
        <v/>
      </c>
      <c r="J2119" s="27" t="str">
        <f>IFERROR(VLOOKUP(H2119,vlookup!G$2:I$331,3,FALSE),"")</f>
        <v/>
      </c>
      <c r="K2119" s="5"/>
      <c r="L2119" s="6"/>
      <c r="M2119" s="6"/>
      <c r="N2119" s="6"/>
      <c r="O2119" s="6"/>
      <c r="P2119" s="6"/>
      <c r="Q2119" s="14" t="str">
        <f t="shared" si="333"/>
        <v/>
      </c>
      <c r="R2119" s="5"/>
      <c r="S2119" s="6"/>
      <c r="T2119" s="6"/>
      <c r="U2119" s="5"/>
      <c r="V2119" s="45">
        <f t="shared" si="334"/>
        <v>0</v>
      </c>
      <c r="W2119" s="45">
        <f t="shared" si="335"/>
        <v>0</v>
      </c>
      <c r="X2119" s="45" t="e">
        <f t="shared" si="336"/>
        <v>#VALUE!</v>
      </c>
      <c r="Y2119" s="45">
        <f>IFERROR(VALUE(V2119),VLOOKUP(V2119,DayReplace[],2,0))</f>
        <v>0</v>
      </c>
      <c r="Z2119" s="45">
        <f>IF(V2119=0,1,
IF(OR(AND(COUNTIF(Table12[Normal and Leap Years],X2119),AA2119=3,Y2119=30),
AND(COUNTIF(Table9[MM Year],X2119),COUNTIF(Table13[Always 29-Day Months],AA2119),Y2119=30)),Y2119
-1,Y2119))</f>
        <v>1</v>
      </c>
      <c r="AA2119" s="45">
        <f>IFERROR(VALUE(W2119),VLOOKUP(W2119,MonthReplace[],2,0))</f>
        <v>0</v>
      </c>
      <c r="AB2119" s="45" t="e">
        <f>IF(COUNTIF(Table9[MM Year],X2119),VLOOKUP(AA2119,MonthSerial[],VLOOKUP(X2119,Table9[],3,0)+2,0),DATE(X2119,AA2119,0)-AC2119)</f>
        <v>#VALUE!</v>
      </c>
      <c r="AC2119" s="45" t="e">
        <f>IF(COUNTIF(Table9[MM Year],X2119),
VLOOKUP(X2119,Table9[],5,0),
DATE(X2119,1,0))</f>
        <v>#VALUE!</v>
      </c>
      <c r="AD2119" s="46" t="e">
        <f>IF(AA2119=0,DATE(YEAR(AC2119+1),7,16),
IF(V2119=0,IF(COUNTIF(Table9[MM Year],X2119),AC2119+AB2119+Z2119+15-DAY(AC2119+AB2119+Z2119+15)+16,AC2119+AB2119+Z2119-DAY(AC2119+AB2119+Z2119)+16),
IF(COUNTIF(Table9[MM Year],X2119),
IF(AC2119+AB2119+Z2119&lt;VLOOKUP(X2119,Table9[],7,0),AC2119
+AB2119+Z2119+VLOOKUP(X2119,Table9[],4,0),AC2119+AB2119+Z2119),AC2119
+AB2119+Z2119)))</f>
        <v>#VALUE!</v>
      </c>
      <c r="AE2119" s="42"/>
      <c r="AF2119" s="15" t="str">
        <f>IFERROR(IF(COUNTIF(Table9[MM Year],X2119),
IF(AD2119&lt;VLOOKUP(X2119,Table9[],7,0),AD2119
+VLOOKUP(X2119,Table9[],4,0),AD2119),AD2119
),"")</f>
        <v/>
      </c>
      <c r="AG2119" s="5"/>
      <c r="AH2119" s="5"/>
      <c r="AI2119" s="5"/>
      <c r="AJ2119" s="6"/>
      <c r="AK2119" s="6"/>
      <c r="AL2119" s="12" t="str">
        <f t="shared" si="337"/>
        <v/>
      </c>
      <c r="AM2119" s="5"/>
      <c r="AN2119" s="27" t="str">
        <f t="shared" si="338"/>
        <v/>
      </c>
      <c r="AO2119" s="5"/>
      <c r="AP2119" s="5"/>
      <c r="AQ2119" s="6"/>
      <c r="AR2119" s="12" t="str">
        <f t="shared" si="339"/>
        <v/>
      </c>
      <c r="AS2119" s="6"/>
      <c r="AT2119" s="5"/>
      <c r="AU2119" s="53"/>
      <c r="AV2119" s="53"/>
      <c r="AW2119" s="54"/>
      <c r="AX2119" s="15" t="str">
        <f t="shared" si="340"/>
        <v/>
      </c>
      <c r="AY2119" s="5"/>
      <c r="AZ2119" s="27" t="str">
        <f>IFERROR(VLOOKUP(AY2119,vlookup!A$2:I$331,2,FALSE),"")</f>
        <v/>
      </c>
      <c r="BA2119" s="27" t="str">
        <f>IFERROR(VLOOKUP(AY2119,vlookup!A$2:I$331,3,FALSE),"")</f>
        <v/>
      </c>
      <c r="BB2119" s="5"/>
      <c r="BC2119" s="27" t="str">
        <f>IFERROR(VLOOKUP(BB2119,vlookup!D$2:E$331,2,FALSE),"")</f>
        <v/>
      </c>
      <c r="BD2119" s="5"/>
      <c r="BE2119" s="27" t="str">
        <f t="shared" si="341"/>
        <v/>
      </c>
      <c r="BF2119" s="27" t="str">
        <f>IFERROR(VLOOKUP(BE2119,vlookup!G$2:I$331,2,FALSE),"")</f>
        <v/>
      </c>
      <c r="BG2119" s="27" t="str">
        <f>IFERROR(VLOOKUP(BE2119,vlookup!G$2:I$331,3,FALSE),"")</f>
        <v/>
      </c>
      <c r="BH2119" s="5"/>
      <c r="BI2119" s="6"/>
      <c r="BJ2119" s="6"/>
      <c r="BK2119" s="6"/>
      <c r="BL2119" s="6"/>
    </row>
    <row r="2120" spans="1:64">
      <c r="A2120" s="4"/>
      <c r="B2120" s="5"/>
      <c r="C2120" s="27" t="str">
        <f>IFERROR(VLOOKUP(B2120,vlookup!A$2:I$331,2,FALSE),"")</f>
        <v/>
      </c>
      <c r="D2120" s="27" t="str">
        <f>IFERROR(VLOOKUP(B2120,vlookup!A$2:I$331,3,FALSE),"")</f>
        <v/>
      </c>
      <c r="E2120" s="5"/>
      <c r="F2120" s="27" t="str">
        <f>IFERROR(VLOOKUP(E2120,vlookup!D$2:E$331,2,FALSE),"")</f>
        <v/>
      </c>
      <c r="G2120" s="5"/>
      <c r="H2120" s="27" t="str">
        <f t="shared" si="332"/>
        <v/>
      </c>
      <c r="I2120" s="27" t="str">
        <f>IFERROR(VLOOKUP(H2120,vlookup!G$2:I$331,2,FALSE),"")</f>
        <v/>
      </c>
      <c r="J2120" s="27" t="str">
        <f>IFERROR(VLOOKUP(H2120,vlookup!G$2:I$331,3,FALSE),"")</f>
        <v/>
      </c>
      <c r="K2120" s="5"/>
      <c r="L2120" s="6"/>
      <c r="M2120" s="6"/>
      <c r="N2120" s="6"/>
      <c r="O2120" s="6"/>
      <c r="P2120" s="6"/>
      <c r="Q2120" s="14" t="str">
        <f t="shared" si="333"/>
        <v/>
      </c>
      <c r="R2120" s="5"/>
      <c r="S2120" s="6"/>
      <c r="T2120" s="6"/>
      <c r="U2120" s="5"/>
      <c r="V2120" s="45">
        <f t="shared" si="334"/>
        <v>0</v>
      </c>
      <c r="W2120" s="45">
        <f t="shared" si="335"/>
        <v>0</v>
      </c>
      <c r="X2120" s="45" t="e">
        <f t="shared" si="336"/>
        <v>#VALUE!</v>
      </c>
      <c r="Y2120" s="45">
        <f>IFERROR(VALUE(V2120),VLOOKUP(V2120,DayReplace[],2,0))</f>
        <v>0</v>
      </c>
      <c r="Z2120" s="45">
        <f>IF(V2120=0,1,
IF(OR(AND(COUNTIF(Table12[Normal and Leap Years],X2120),AA2120=3,Y2120=30),
AND(COUNTIF(Table9[MM Year],X2120),COUNTIF(Table13[Always 29-Day Months],AA2120),Y2120=30)),Y2120
-1,Y2120))</f>
        <v>1</v>
      </c>
      <c r="AA2120" s="45">
        <f>IFERROR(VALUE(W2120),VLOOKUP(W2120,MonthReplace[],2,0))</f>
        <v>0</v>
      </c>
      <c r="AB2120" s="45" t="e">
        <f>IF(COUNTIF(Table9[MM Year],X2120),VLOOKUP(AA2120,MonthSerial[],VLOOKUP(X2120,Table9[],3,0)+2,0),DATE(X2120,AA2120,0)-AC2120)</f>
        <v>#VALUE!</v>
      </c>
      <c r="AC2120" s="45" t="e">
        <f>IF(COUNTIF(Table9[MM Year],X2120),
VLOOKUP(X2120,Table9[],5,0),
DATE(X2120,1,0))</f>
        <v>#VALUE!</v>
      </c>
      <c r="AD2120" s="46" t="e">
        <f>IF(AA2120=0,DATE(YEAR(AC2120+1),7,16),
IF(V2120=0,IF(COUNTIF(Table9[MM Year],X2120),AC2120+AB2120+Z2120+15-DAY(AC2120+AB2120+Z2120+15)+16,AC2120+AB2120+Z2120-DAY(AC2120+AB2120+Z2120)+16),
IF(COUNTIF(Table9[MM Year],X2120),
IF(AC2120+AB2120+Z2120&lt;VLOOKUP(X2120,Table9[],7,0),AC2120
+AB2120+Z2120+VLOOKUP(X2120,Table9[],4,0),AC2120+AB2120+Z2120),AC2120
+AB2120+Z2120)))</f>
        <v>#VALUE!</v>
      </c>
      <c r="AE2120" s="42"/>
      <c r="AF2120" s="15" t="str">
        <f>IFERROR(IF(COUNTIF(Table9[MM Year],X2120),
IF(AD2120&lt;VLOOKUP(X2120,Table9[],7,0),AD2120
+VLOOKUP(X2120,Table9[],4,0),AD2120),AD2120
),"")</f>
        <v/>
      </c>
      <c r="AG2120" s="5"/>
      <c r="AH2120" s="5"/>
      <c r="AI2120" s="5"/>
      <c r="AJ2120" s="6"/>
      <c r="AK2120" s="6"/>
      <c r="AL2120" s="12" t="str">
        <f t="shared" si="337"/>
        <v/>
      </c>
      <c r="AM2120" s="5"/>
      <c r="AN2120" s="27" t="str">
        <f t="shared" si="338"/>
        <v/>
      </c>
      <c r="AO2120" s="5"/>
      <c r="AP2120" s="5"/>
      <c r="AQ2120" s="6"/>
      <c r="AR2120" s="12" t="str">
        <f t="shared" si="339"/>
        <v/>
      </c>
      <c r="AS2120" s="6"/>
      <c r="AT2120" s="5"/>
      <c r="AU2120" s="53"/>
      <c r="AV2120" s="53"/>
      <c r="AW2120" s="54"/>
      <c r="AX2120" s="15" t="str">
        <f t="shared" si="340"/>
        <v/>
      </c>
      <c r="AY2120" s="5"/>
      <c r="AZ2120" s="27" t="str">
        <f>IFERROR(VLOOKUP(AY2120,vlookup!A$2:I$331,2,FALSE),"")</f>
        <v/>
      </c>
      <c r="BA2120" s="27" t="str">
        <f>IFERROR(VLOOKUP(AY2120,vlookup!A$2:I$331,3,FALSE),"")</f>
        <v/>
      </c>
      <c r="BB2120" s="5"/>
      <c r="BC2120" s="27" t="str">
        <f>IFERROR(VLOOKUP(BB2120,vlookup!D$2:E$331,2,FALSE),"")</f>
        <v/>
      </c>
      <c r="BD2120" s="5"/>
      <c r="BE2120" s="27" t="str">
        <f t="shared" si="341"/>
        <v/>
      </c>
      <c r="BF2120" s="27" t="str">
        <f>IFERROR(VLOOKUP(BE2120,vlookup!G$2:I$331,2,FALSE),"")</f>
        <v/>
      </c>
      <c r="BG2120" s="27" t="str">
        <f>IFERROR(VLOOKUP(BE2120,vlookup!G$2:I$331,3,FALSE),"")</f>
        <v/>
      </c>
      <c r="BH2120" s="5"/>
      <c r="BI2120" s="6"/>
      <c r="BJ2120" s="6"/>
      <c r="BK2120" s="6"/>
      <c r="BL2120" s="6"/>
    </row>
    <row r="2121" spans="1:64">
      <c r="A2121" s="4"/>
      <c r="B2121" s="5"/>
      <c r="C2121" s="27" t="str">
        <f>IFERROR(VLOOKUP(B2121,vlookup!A$2:I$331,2,FALSE),"")</f>
        <v/>
      </c>
      <c r="D2121" s="27" t="str">
        <f>IFERROR(VLOOKUP(B2121,vlookup!A$2:I$331,3,FALSE),"")</f>
        <v/>
      </c>
      <c r="E2121" s="5"/>
      <c r="F2121" s="27" t="str">
        <f>IFERROR(VLOOKUP(E2121,vlookup!D$2:E$331,2,FALSE),"")</f>
        <v/>
      </c>
      <c r="G2121" s="5"/>
      <c r="H2121" s="27" t="str">
        <f t="shared" si="332"/>
        <v/>
      </c>
      <c r="I2121" s="27" t="str">
        <f>IFERROR(VLOOKUP(H2121,vlookup!G$2:I$331,2,FALSE),"")</f>
        <v/>
      </c>
      <c r="J2121" s="27" t="str">
        <f>IFERROR(VLOOKUP(H2121,vlookup!G$2:I$331,3,FALSE),"")</f>
        <v/>
      </c>
      <c r="K2121" s="5"/>
      <c r="L2121" s="6"/>
      <c r="M2121" s="6"/>
      <c r="N2121" s="6"/>
      <c r="O2121" s="6"/>
      <c r="P2121" s="6"/>
      <c r="Q2121" s="14" t="str">
        <f t="shared" si="333"/>
        <v/>
      </c>
      <c r="R2121" s="5"/>
      <c r="S2121" s="6"/>
      <c r="T2121" s="6"/>
      <c r="U2121" s="5"/>
      <c r="V2121" s="45">
        <f t="shared" si="334"/>
        <v>0</v>
      </c>
      <c r="W2121" s="45">
        <f t="shared" si="335"/>
        <v>0</v>
      </c>
      <c r="X2121" s="45" t="e">
        <f t="shared" si="336"/>
        <v>#VALUE!</v>
      </c>
      <c r="Y2121" s="45">
        <f>IFERROR(VALUE(V2121),VLOOKUP(V2121,DayReplace[],2,0))</f>
        <v>0</v>
      </c>
      <c r="Z2121" s="45">
        <f>IF(V2121=0,1,
IF(OR(AND(COUNTIF(Table12[Normal and Leap Years],X2121),AA2121=3,Y2121=30),
AND(COUNTIF(Table9[MM Year],X2121),COUNTIF(Table13[Always 29-Day Months],AA2121),Y2121=30)),Y2121
-1,Y2121))</f>
        <v>1</v>
      </c>
      <c r="AA2121" s="45">
        <f>IFERROR(VALUE(W2121),VLOOKUP(W2121,MonthReplace[],2,0))</f>
        <v>0</v>
      </c>
      <c r="AB2121" s="45" t="e">
        <f>IF(COUNTIF(Table9[MM Year],X2121),VLOOKUP(AA2121,MonthSerial[],VLOOKUP(X2121,Table9[],3,0)+2,0),DATE(X2121,AA2121,0)-AC2121)</f>
        <v>#VALUE!</v>
      </c>
      <c r="AC2121" s="45" t="e">
        <f>IF(COUNTIF(Table9[MM Year],X2121),
VLOOKUP(X2121,Table9[],5,0),
DATE(X2121,1,0))</f>
        <v>#VALUE!</v>
      </c>
      <c r="AD2121" s="46" t="e">
        <f>IF(AA2121=0,DATE(YEAR(AC2121+1),7,16),
IF(V2121=0,IF(COUNTIF(Table9[MM Year],X2121),AC2121+AB2121+Z2121+15-DAY(AC2121+AB2121+Z2121+15)+16,AC2121+AB2121+Z2121-DAY(AC2121+AB2121+Z2121)+16),
IF(COUNTIF(Table9[MM Year],X2121),
IF(AC2121+AB2121+Z2121&lt;VLOOKUP(X2121,Table9[],7,0),AC2121
+AB2121+Z2121+VLOOKUP(X2121,Table9[],4,0),AC2121+AB2121+Z2121),AC2121
+AB2121+Z2121)))</f>
        <v>#VALUE!</v>
      </c>
      <c r="AE2121" s="42"/>
      <c r="AF2121" s="15" t="str">
        <f>IFERROR(IF(COUNTIF(Table9[MM Year],X2121),
IF(AD2121&lt;VLOOKUP(X2121,Table9[],7,0),AD2121
+VLOOKUP(X2121,Table9[],4,0),AD2121),AD2121
),"")</f>
        <v/>
      </c>
      <c r="AG2121" s="5"/>
      <c r="AH2121" s="5"/>
      <c r="AI2121" s="5"/>
      <c r="AJ2121" s="6"/>
      <c r="AK2121" s="6"/>
      <c r="AL2121" s="12" t="str">
        <f t="shared" si="337"/>
        <v/>
      </c>
      <c r="AM2121" s="5"/>
      <c r="AN2121" s="27" t="str">
        <f t="shared" si="338"/>
        <v/>
      </c>
      <c r="AO2121" s="5"/>
      <c r="AP2121" s="5"/>
      <c r="AQ2121" s="6"/>
      <c r="AR2121" s="12" t="str">
        <f t="shared" si="339"/>
        <v/>
      </c>
      <c r="AS2121" s="6"/>
      <c r="AT2121" s="5"/>
      <c r="AU2121" s="53"/>
      <c r="AV2121" s="53"/>
      <c r="AW2121" s="54"/>
      <c r="AX2121" s="15" t="str">
        <f t="shared" si="340"/>
        <v/>
      </c>
      <c r="AY2121" s="5"/>
      <c r="AZ2121" s="27" t="str">
        <f>IFERROR(VLOOKUP(AY2121,vlookup!A$2:I$331,2,FALSE),"")</f>
        <v/>
      </c>
      <c r="BA2121" s="27" t="str">
        <f>IFERROR(VLOOKUP(AY2121,vlookup!A$2:I$331,3,FALSE),"")</f>
        <v/>
      </c>
      <c r="BB2121" s="5"/>
      <c r="BC2121" s="27" t="str">
        <f>IFERROR(VLOOKUP(BB2121,vlookup!D$2:E$331,2,FALSE),"")</f>
        <v/>
      </c>
      <c r="BD2121" s="5"/>
      <c r="BE2121" s="27" t="str">
        <f t="shared" si="341"/>
        <v/>
      </c>
      <c r="BF2121" s="27" t="str">
        <f>IFERROR(VLOOKUP(BE2121,vlookup!G$2:I$331,2,FALSE),"")</f>
        <v/>
      </c>
      <c r="BG2121" s="27" t="str">
        <f>IFERROR(VLOOKUP(BE2121,vlookup!G$2:I$331,3,FALSE),"")</f>
        <v/>
      </c>
      <c r="BH2121" s="5"/>
      <c r="BI2121" s="6"/>
      <c r="BJ2121" s="6"/>
      <c r="BK2121" s="6"/>
      <c r="BL2121" s="6"/>
    </row>
    <row r="2122" spans="1:64">
      <c r="A2122" s="4"/>
      <c r="B2122" s="5"/>
      <c r="C2122" s="27" t="str">
        <f>IFERROR(VLOOKUP(B2122,vlookup!A$2:I$331,2,FALSE),"")</f>
        <v/>
      </c>
      <c r="D2122" s="27" t="str">
        <f>IFERROR(VLOOKUP(B2122,vlookup!A$2:I$331,3,FALSE),"")</f>
        <v/>
      </c>
      <c r="E2122" s="5"/>
      <c r="F2122" s="27" t="str">
        <f>IFERROR(VLOOKUP(E2122,vlookup!D$2:E$331,2,FALSE),"")</f>
        <v/>
      </c>
      <c r="G2122" s="5"/>
      <c r="H2122" s="27" t="str">
        <f t="shared" si="332"/>
        <v/>
      </c>
      <c r="I2122" s="27" t="str">
        <f>IFERROR(VLOOKUP(H2122,vlookup!G$2:I$331,2,FALSE),"")</f>
        <v/>
      </c>
      <c r="J2122" s="27" t="str">
        <f>IFERROR(VLOOKUP(H2122,vlookup!G$2:I$331,3,FALSE),"")</f>
        <v/>
      </c>
      <c r="K2122" s="5"/>
      <c r="L2122" s="6"/>
      <c r="M2122" s="6"/>
      <c r="N2122" s="6"/>
      <c r="O2122" s="6"/>
      <c r="P2122" s="6"/>
      <c r="Q2122" s="14" t="str">
        <f t="shared" si="333"/>
        <v/>
      </c>
      <c r="R2122" s="5"/>
      <c r="S2122" s="6"/>
      <c r="T2122" s="6"/>
      <c r="U2122" s="5"/>
      <c r="V2122" s="45">
        <f t="shared" si="334"/>
        <v>0</v>
      </c>
      <c r="W2122" s="45">
        <f t="shared" si="335"/>
        <v>0</v>
      </c>
      <c r="X2122" s="45" t="e">
        <f t="shared" si="336"/>
        <v>#VALUE!</v>
      </c>
      <c r="Y2122" s="45">
        <f>IFERROR(VALUE(V2122),VLOOKUP(V2122,DayReplace[],2,0))</f>
        <v>0</v>
      </c>
      <c r="Z2122" s="45">
        <f>IF(V2122=0,1,
IF(OR(AND(COUNTIF(Table12[Normal and Leap Years],X2122),AA2122=3,Y2122=30),
AND(COUNTIF(Table9[MM Year],X2122),COUNTIF(Table13[Always 29-Day Months],AA2122),Y2122=30)),Y2122
-1,Y2122))</f>
        <v>1</v>
      </c>
      <c r="AA2122" s="45">
        <f>IFERROR(VALUE(W2122),VLOOKUP(W2122,MonthReplace[],2,0))</f>
        <v>0</v>
      </c>
      <c r="AB2122" s="45" t="e">
        <f>IF(COUNTIF(Table9[MM Year],X2122),VLOOKUP(AA2122,MonthSerial[],VLOOKUP(X2122,Table9[],3,0)+2,0),DATE(X2122,AA2122,0)-AC2122)</f>
        <v>#VALUE!</v>
      </c>
      <c r="AC2122" s="45" t="e">
        <f>IF(COUNTIF(Table9[MM Year],X2122),
VLOOKUP(X2122,Table9[],5,0),
DATE(X2122,1,0))</f>
        <v>#VALUE!</v>
      </c>
      <c r="AD2122" s="46" t="e">
        <f>IF(AA2122=0,DATE(YEAR(AC2122+1),7,16),
IF(V2122=0,IF(COUNTIF(Table9[MM Year],X2122),AC2122+AB2122+Z2122+15-DAY(AC2122+AB2122+Z2122+15)+16,AC2122+AB2122+Z2122-DAY(AC2122+AB2122+Z2122)+16),
IF(COUNTIF(Table9[MM Year],X2122),
IF(AC2122+AB2122+Z2122&lt;VLOOKUP(X2122,Table9[],7,0),AC2122
+AB2122+Z2122+VLOOKUP(X2122,Table9[],4,0),AC2122+AB2122+Z2122),AC2122
+AB2122+Z2122)))</f>
        <v>#VALUE!</v>
      </c>
      <c r="AE2122" s="42"/>
      <c r="AF2122" s="15" t="str">
        <f>IFERROR(IF(COUNTIF(Table9[MM Year],X2122),
IF(AD2122&lt;VLOOKUP(X2122,Table9[],7,0),AD2122
+VLOOKUP(X2122,Table9[],4,0),AD2122),AD2122
),"")</f>
        <v/>
      </c>
      <c r="AG2122" s="5"/>
      <c r="AH2122" s="5"/>
      <c r="AI2122" s="5"/>
      <c r="AJ2122" s="6"/>
      <c r="AK2122" s="6"/>
      <c r="AL2122" s="12" t="str">
        <f t="shared" si="337"/>
        <v/>
      </c>
      <c r="AM2122" s="5"/>
      <c r="AN2122" s="27" t="str">
        <f t="shared" si="338"/>
        <v/>
      </c>
      <c r="AO2122" s="5"/>
      <c r="AP2122" s="5"/>
      <c r="AQ2122" s="6"/>
      <c r="AR2122" s="12" t="str">
        <f t="shared" si="339"/>
        <v/>
      </c>
      <c r="AS2122" s="6"/>
      <c r="AT2122" s="5"/>
      <c r="AU2122" s="53"/>
      <c r="AV2122" s="53"/>
      <c r="AW2122" s="54"/>
      <c r="AX2122" s="15" t="str">
        <f t="shared" si="340"/>
        <v/>
      </c>
      <c r="AY2122" s="5"/>
      <c r="AZ2122" s="27" t="str">
        <f>IFERROR(VLOOKUP(AY2122,vlookup!A$2:I$331,2,FALSE),"")</f>
        <v/>
      </c>
      <c r="BA2122" s="27" t="str">
        <f>IFERROR(VLOOKUP(AY2122,vlookup!A$2:I$331,3,FALSE),"")</f>
        <v/>
      </c>
      <c r="BB2122" s="5"/>
      <c r="BC2122" s="27" t="str">
        <f>IFERROR(VLOOKUP(BB2122,vlookup!D$2:E$331,2,FALSE),"")</f>
        <v/>
      </c>
      <c r="BD2122" s="5"/>
      <c r="BE2122" s="27" t="str">
        <f t="shared" si="341"/>
        <v/>
      </c>
      <c r="BF2122" s="27" t="str">
        <f>IFERROR(VLOOKUP(BE2122,vlookup!G$2:I$331,2,FALSE),"")</f>
        <v/>
      </c>
      <c r="BG2122" s="27" t="str">
        <f>IFERROR(VLOOKUP(BE2122,vlookup!G$2:I$331,3,FALSE),"")</f>
        <v/>
      </c>
      <c r="BH2122" s="5"/>
      <c r="BI2122" s="6"/>
      <c r="BJ2122" s="6"/>
      <c r="BK2122" s="6"/>
      <c r="BL2122" s="6"/>
    </row>
    <row r="2123" spans="1:64">
      <c r="A2123" s="4"/>
      <c r="B2123" s="5"/>
      <c r="C2123" s="27" t="str">
        <f>IFERROR(VLOOKUP(B2123,vlookup!A$2:I$331,2,FALSE),"")</f>
        <v/>
      </c>
      <c r="D2123" s="27" t="str">
        <f>IFERROR(VLOOKUP(B2123,vlookup!A$2:I$331,3,FALSE),"")</f>
        <v/>
      </c>
      <c r="E2123" s="5"/>
      <c r="F2123" s="27" t="str">
        <f>IFERROR(VLOOKUP(E2123,vlookup!D$2:E$331,2,FALSE),"")</f>
        <v/>
      </c>
      <c r="G2123" s="5"/>
      <c r="H2123" s="27" t="str">
        <f t="shared" si="332"/>
        <v/>
      </c>
      <c r="I2123" s="27" t="str">
        <f>IFERROR(VLOOKUP(H2123,vlookup!G$2:I$331,2,FALSE),"")</f>
        <v/>
      </c>
      <c r="J2123" s="27" t="str">
        <f>IFERROR(VLOOKUP(H2123,vlookup!G$2:I$331,3,FALSE),"")</f>
        <v/>
      </c>
      <c r="K2123" s="5"/>
      <c r="L2123" s="6"/>
      <c r="M2123" s="6"/>
      <c r="N2123" s="6"/>
      <c r="O2123" s="6"/>
      <c r="P2123" s="6"/>
      <c r="Q2123" s="14" t="str">
        <f t="shared" si="333"/>
        <v/>
      </c>
      <c r="R2123" s="5"/>
      <c r="S2123" s="6"/>
      <c r="T2123" s="6"/>
      <c r="U2123" s="5"/>
      <c r="V2123" s="45">
        <f t="shared" si="334"/>
        <v>0</v>
      </c>
      <c r="W2123" s="45">
        <f t="shared" si="335"/>
        <v>0</v>
      </c>
      <c r="X2123" s="45" t="e">
        <f t="shared" si="336"/>
        <v>#VALUE!</v>
      </c>
      <c r="Y2123" s="45">
        <f>IFERROR(VALUE(V2123),VLOOKUP(V2123,DayReplace[],2,0))</f>
        <v>0</v>
      </c>
      <c r="Z2123" s="45">
        <f>IF(V2123=0,1,
IF(OR(AND(COUNTIF(Table12[Normal and Leap Years],X2123),AA2123=3,Y2123=30),
AND(COUNTIF(Table9[MM Year],X2123),COUNTIF(Table13[Always 29-Day Months],AA2123),Y2123=30)),Y2123
-1,Y2123))</f>
        <v>1</v>
      </c>
      <c r="AA2123" s="45">
        <f>IFERROR(VALUE(W2123),VLOOKUP(W2123,MonthReplace[],2,0))</f>
        <v>0</v>
      </c>
      <c r="AB2123" s="45" t="e">
        <f>IF(COUNTIF(Table9[MM Year],X2123),VLOOKUP(AA2123,MonthSerial[],VLOOKUP(X2123,Table9[],3,0)+2,0),DATE(X2123,AA2123,0)-AC2123)</f>
        <v>#VALUE!</v>
      </c>
      <c r="AC2123" s="45" t="e">
        <f>IF(COUNTIF(Table9[MM Year],X2123),
VLOOKUP(X2123,Table9[],5,0),
DATE(X2123,1,0))</f>
        <v>#VALUE!</v>
      </c>
      <c r="AD2123" s="46" t="e">
        <f>IF(AA2123=0,DATE(YEAR(AC2123+1),7,16),
IF(V2123=0,IF(COUNTIF(Table9[MM Year],X2123),AC2123+AB2123+Z2123+15-DAY(AC2123+AB2123+Z2123+15)+16,AC2123+AB2123+Z2123-DAY(AC2123+AB2123+Z2123)+16),
IF(COUNTIF(Table9[MM Year],X2123),
IF(AC2123+AB2123+Z2123&lt;VLOOKUP(X2123,Table9[],7,0),AC2123
+AB2123+Z2123+VLOOKUP(X2123,Table9[],4,0),AC2123+AB2123+Z2123),AC2123
+AB2123+Z2123)))</f>
        <v>#VALUE!</v>
      </c>
      <c r="AE2123" s="42"/>
      <c r="AF2123" s="15" t="str">
        <f>IFERROR(IF(COUNTIF(Table9[MM Year],X2123),
IF(AD2123&lt;VLOOKUP(X2123,Table9[],7,0),AD2123
+VLOOKUP(X2123,Table9[],4,0),AD2123),AD2123
),"")</f>
        <v/>
      </c>
      <c r="AG2123" s="5"/>
      <c r="AH2123" s="5"/>
      <c r="AI2123" s="5"/>
      <c r="AJ2123" s="6"/>
      <c r="AK2123" s="6"/>
      <c r="AL2123" s="12" t="str">
        <f t="shared" si="337"/>
        <v/>
      </c>
      <c r="AM2123" s="5"/>
      <c r="AN2123" s="27" t="str">
        <f t="shared" si="338"/>
        <v/>
      </c>
      <c r="AO2123" s="5"/>
      <c r="AP2123" s="5"/>
      <c r="AQ2123" s="6"/>
      <c r="AR2123" s="12" t="str">
        <f t="shared" si="339"/>
        <v/>
      </c>
      <c r="AS2123" s="6"/>
      <c r="AT2123" s="5"/>
      <c r="AU2123" s="53"/>
      <c r="AV2123" s="53"/>
      <c r="AW2123" s="54"/>
      <c r="AX2123" s="15" t="str">
        <f t="shared" si="340"/>
        <v/>
      </c>
      <c r="AY2123" s="5"/>
      <c r="AZ2123" s="27" t="str">
        <f>IFERROR(VLOOKUP(AY2123,vlookup!A$2:I$331,2,FALSE),"")</f>
        <v/>
      </c>
      <c r="BA2123" s="27" t="str">
        <f>IFERROR(VLOOKUP(AY2123,vlookup!A$2:I$331,3,FALSE),"")</f>
        <v/>
      </c>
      <c r="BB2123" s="5"/>
      <c r="BC2123" s="27" t="str">
        <f>IFERROR(VLOOKUP(BB2123,vlookup!D$2:E$331,2,FALSE),"")</f>
        <v/>
      </c>
      <c r="BD2123" s="5"/>
      <c r="BE2123" s="27" t="str">
        <f t="shared" si="341"/>
        <v/>
      </c>
      <c r="BF2123" s="27" t="str">
        <f>IFERROR(VLOOKUP(BE2123,vlookup!G$2:I$331,2,FALSE),"")</f>
        <v/>
      </c>
      <c r="BG2123" s="27" t="str">
        <f>IFERROR(VLOOKUP(BE2123,vlookup!G$2:I$331,3,FALSE),"")</f>
        <v/>
      </c>
      <c r="BH2123" s="5"/>
      <c r="BI2123" s="6"/>
      <c r="BJ2123" s="6"/>
      <c r="BK2123" s="6"/>
      <c r="BL2123" s="6"/>
    </row>
    <row r="2124" spans="1:64">
      <c r="A2124" s="4"/>
      <c r="B2124" s="5"/>
      <c r="C2124" s="27" t="str">
        <f>IFERROR(VLOOKUP(B2124,vlookup!A$2:I$331,2,FALSE),"")</f>
        <v/>
      </c>
      <c r="D2124" s="27" t="str">
        <f>IFERROR(VLOOKUP(B2124,vlookup!A$2:I$331,3,FALSE),"")</f>
        <v/>
      </c>
      <c r="E2124" s="5"/>
      <c r="F2124" s="27" t="str">
        <f>IFERROR(VLOOKUP(E2124,vlookup!D$2:E$331,2,FALSE),"")</f>
        <v/>
      </c>
      <c r="G2124" s="5"/>
      <c r="H2124" s="27" t="str">
        <f t="shared" si="332"/>
        <v/>
      </c>
      <c r="I2124" s="27" t="str">
        <f>IFERROR(VLOOKUP(H2124,vlookup!G$2:I$331,2,FALSE),"")</f>
        <v/>
      </c>
      <c r="J2124" s="27" t="str">
        <f>IFERROR(VLOOKUP(H2124,vlookup!G$2:I$331,3,FALSE),"")</f>
        <v/>
      </c>
      <c r="K2124" s="5"/>
      <c r="L2124" s="6"/>
      <c r="M2124" s="6"/>
      <c r="N2124" s="6"/>
      <c r="O2124" s="6"/>
      <c r="P2124" s="6"/>
      <c r="Q2124" s="14" t="str">
        <f t="shared" si="333"/>
        <v/>
      </c>
      <c r="R2124" s="5"/>
      <c r="S2124" s="6"/>
      <c r="T2124" s="6"/>
      <c r="U2124" s="5"/>
      <c r="V2124" s="45">
        <f t="shared" si="334"/>
        <v>0</v>
      </c>
      <c r="W2124" s="45">
        <f t="shared" si="335"/>
        <v>0</v>
      </c>
      <c r="X2124" s="45" t="e">
        <f t="shared" si="336"/>
        <v>#VALUE!</v>
      </c>
      <c r="Y2124" s="45">
        <f>IFERROR(VALUE(V2124),VLOOKUP(V2124,DayReplace[],2,0))</f>
        <v>0</v>
      </c>
      <c r="Z2124" s="45">
        <f>IF(V2124=0,1,
IF(OR(AND(COUNTIF(Table12[Normal and Leap Years],X2124),AA2124=3,Y2124=30),
AND(COUNTIF(Table9[MM Year],X2124),COUNTIF(Table13[Always 29-Day Months],AA2124),Y2124=30)),Y2124
-1,Y2124))</f>
        <v>1</v>
      </c>
      <c r="AA2124" s="45">
        <f>IFERROR(VALUE(W2124),VLOOKUP(W2124,MonthReplace[],2,0))</f>
        <v>0</v>
      </c>
      <c r="AB2124" s="45" t="e">
        <f>IF(COUNTIF(Table9[MM Year],X2124),VLOOKUP(AA2124,MonthSerial[],VLOOKUP(X2124,Table9[],3,0)+2,0),DATE(X2124,AA2124,0)-AC2124)</f>
        <v>#VALUE!</v>
      </c>
      <c r="AC2124" s="45" t="e">
        <f>IF(COUNTIF(Table9[MM Year],X2124),
VLOOKUP(X2124,Table9[],5,0),
DATE(X2124,1,0))</f>
        <v>#VALUE!</v>
      </c>
      <c r="AD2124" s="46" t="e">
        <f>IF(AA2124=0,DATE(YEAR(AC2124+1),7,16),
IF(V2124=0,IF(COUNTIF(Table9[MM Year],X2124),AC2124+AB2124+Z2124+15-DAY(AC2124+AB2124+Z2124+15)+16,AC2124+AB2124+Z2124-DAY(AC2124+AB2124+Z2124)+16),
IF(COUNTIF(Table9[MM Year],X2124),
IF(AC2124+AB2124+Z2124&lt;VLOOKUP(X2124,Table9[],7,0),AC2124
+AB2124+Z2124+VLOOKUP(X2124,Table9[],4,0),AC2124+AB2124+Z2124),AC2124
+AB2124+Z2124)))</f>
        <v>#VALUE!</v>
      </c>
      <c r="AE2124" s="42"/>
      <c r="AF2124" s="15" t="str">
        <f>IFERROR(IF(COUNTIF(Table9[MM Year],X2124),
IF(AD2124&lt;VLOOKUP(X2124,Table9[],7,0),AD2124
+VLOOKUP(X2124,Table9[],4,0),AD2124),AD2124
),"")</f>
        <v/>
      </c>
      <c r="AG2124" s="5"/>
      <c r="AH2124" s="5"/>
      <c r="AI2124" s="5"/>
      <c r="AJ2124" s="6"/>
      <c r="AK2124" s="6"/>
      <c r="AL2124" s="12" t="str">
        <f t="shared" si="337"/>
        <v/>
      </c>
      <c r="AM2124" s="5"/>
      <c r="AN2124" s="27" t="str">
        <f t="shared" si="338"/>
        <v/>
      </c>
      <c r="AO2124" s="5"/>
      <c r="AP2124" s="5"/>
      <c r="AQ2124" s="6"/>
      <c r="AR2124" s="12" t="str">
        <f t="shared" si="339"/>
        <v/>
      </c>
      <c r="AS2124" s="6"/>
      <c r="AT2124" s="5"/>
      <c r="AU2124" s="53"/>
      <c r="AV2124" s="53"/>
      <c r="AW2124" s="54"/>
      <c r="AX2124" s="15" t="str">
        <f t="shared" si="340"/>
        <v/>
      </c>
      <c r="AY2124" s="5"/>
      <c r="AZ2124" s="27" t="str">
        <f>IFERROR(VLOOKUP(AY2124,vlookup!A$2:I$331,2,FALSE),"")</f>
        <v/>
      </c>
      <c r="BA2124" s="27" t="str">
        <f>IFERROR(VLOOKUP(AY2124,vlookup!A$2:I$331,3,FALSE),"")</f>
        <v/>
      </c>
      <c r="BB2124" s="5"/>
      <c r="BC2124" s="27" t="str">
        <f>IFERROR(VLOOKUP(BB2124,vlookup!D$2:E$331,2,FALSE),"")</f>
        <v/>
      </c>
      <c r="BD2124" s="5"/>
      <c r="BE2124" s="27" t="str">
        <f t="shared" si="341"/>
        <v/>
      </c>
      <c r="BF2124" s="27" t="str">
        <f>IFERROR(VLOOKUP(BE2124,vlookup!G$2:I$331,2,FALSE),"")</f>
        <v/>
      </c>
      <c r="BG2124" s="27" t="str">
        <f>IFERROR(VLOOKUP(BE2124,vlookup!G$2:I$331,3,FALSE),"")</f>
        <v/>
      </c>
      <c r="BH2124" s="5"/>
      <c r="BI2124" s="6"/>
      <c r="BJ2124" s="6"/>
      <c r="BK2124" s="6"/>
      <c r="BL2124" s="6"/>
    </row>
    <row r="2125" spans="1:64">
      <c r="A2125" s="4"/>
      <c r="B2125" s="5"/>
      <c r="C2125" s="27" t="str">
        <f>IFERROR(VLOOKUP(B2125,vlookup!A$2:I$331,2,FALSE),"")</f>
        <v/>
      </c>
      <c r="D2125" s="27" t="str">
        <f>IFERROR(VLOOKUP(B2125,vlookup!A$2:I$331,3,FALSE),"")</f>
        <v/>
      </c>
      <c r="E2125" s="5"/>
      <c r="F2125" s="27" t="str">
        <f>IFERROR(VLOOKUP(E2125,vlookup!D$2:E$331,2,FALSE),"")</f>
        <v/>
      </c>
      <c r="G2125" s="5"/>
      <c r="H2125" s="27" t="str">
        <f t="shared" si="332"/>
        <v/>
      </c>
      <c r="I2125" s="27" t="str">
        <f>IFERROR(VLOOKUP(H2125,vlookup!G$2:I$331,2,FALSE),"")</f>
        <v/>
      </c>
      <c r="J2125" s="27" t="str">
        <f>IFERROR(VLOOKUP(H2125,vlookup!G$2:I$331,3,FALSE),"")</f>
        <v/>
      </c>
      <c r="K2125" s="5"/>
      <c r="L2125" s="6"/>
      <c r="M2125" s="6"/>
      <c r="N2125" s="6"/>
      <c r="O2125" s="6"/>
      <c r="P2125" s="6"/>
      <c r="Q2125" s="14" t="str">
        <f t="shared" si="333"/>
        <v/>
      </c>
      <c r="R2125" s="5"/>
      <c r="S2125" s="6"/>
      <c r="T2125" s="6"/>
      <c r="U2125" s="5"/>
      <c r="V2125" s="45">
        <f t="shared" si="334"/>
        <v>0</v>
      </c>
      <c r="W2125" s="45">
        <f t="shared" si="335"/>
        <v>0</v>
      </c>
      <c r="X2125" s="45" t="e">
        <f t="shared" si="336"/>
        <v>#VALUE!</v>
      </c>
      <c r="Y2125" s="45">
        <f>IFERROR(VALUE(V2125),VLOOKUP(V2125,DayReplace[],2,0))</f>
        <v>0</v>
      </c>
      <c r="Z2125" s="45">
        <f>IF(V2125=0,1,
IF(OR(AND(COUNTIF(Table12[Normal and Leap Years],X2125),AA2125=3,Y2125=30),
AND(COUNTIF(Table9[MM Year],X2125),COUNTIF(Table13[Always 29-Day Months],AA2125),Y2125=30)),Y2125
-1,Y2125))</f>
        <v>1</v>
      </c>
      <c r="AA2125" s="45">
        <f>IFERROR(VALUE(W2125),VLOOKUP(W2125,MonthReplace[],2,0))</f>
        <v>0</v>
      </c>
      <c r="AB2125" s="45" t="e">
        <f>IF(COUNTIF(Table9[MM Year],X2125),VLOOKUP(AA2125,MonthSerial[],VLOOKUP(X2125,Table9[],3,0)+2,0),DATE(X2125,AA2125,0)-AC2125)</f>
        <v>#VALUE!</v>
      </c>
      <c r="AC2125" s="45" t="e">
        <f>IF(COUNTIF(Table9[MM Year],X2125),
VLOOKUP(X2125,Table9[],5,0),
DATE(X2125,1,0))</f>
        <v>#VALUE!</v>
      </c>
      <c r="AD2125" s="46" t="e">
        <f>IF(AA2125=0,DATE(YEAR(AC2125+1),7,16),
IF(V2125=0,IF(COUNTIF(Table9[MM Year],X2125),AC2125+AB2125+Z2125+15-DAY(AC2125+AB2125+Z2125+15)+16,AC2125+AB2125+Z2125-DAY(AC2125+AB2125+Z2125)+16),
IF(COUNTIF(Table9[MM Year],X2125),
IF(AC2125+AB2125+Z2125&lt;VLOOKUP(X2125,Table9[],7,0),AC2125
+AB2125+Z2125+VLOOKUP(X2125,Table9[],4,0),AC2125+AB2125+Z2125),AC2125
+AB2125+Z2125)))</f>
        <v>#VALUE!</v>
      </c>
      <c r="AE2125" s="42"/>
      <c r="AF2125" s="15" t="str">
        <f>IFERROR(IF(COUNTIF(Table9[MM Year],X2125),
IF(AD2125&lt;VLOOKUP(X2125,Table9[],7,0),AD2125
+VLOOKUP(X2125,Table9[],4,0),AD2125),AD2125
),"")</f>
        <v/>
      </c>
      <c r="AG2125" s="5"/>
      <c r="AH2125" s="5"/>
      <c r="AI2125" s="5"/>
      <c r="AJ2125" s="6"/>
      <c r="AK2125" s="6"/>
      <c r="AL2125" s="12" t="str">
        <f t="shared" si="337"/>
        <v/>
      </c>
      <c r="AM2125" s="5"/>
      <c r="AN2125" s="27" t="str">
        <f t="shared" si="338"/>
        <v/>
      </c>
      <c r="AO2125" s="5"/>
      <c r="AP2125" s="5"/>
      <c r="AQ2125" s="6"/>
      <c r="AR2125" s="12" t="str">
        <f t="shared" si="339"/>
        <v/>
      </c>
      <c r="AS2125" s="6"/>
      <c r="AT2125" s="5"/>
      <c r="AU2125" s="53"/>
      <c r="AV2125" s="53"/>
      <c r="AW2125" s="54"/>
      <c r="AX2125" s="15" t="str">
        <f t="shared" si="340"/>
        <v/>
      </c>
      <c r="AY2125" s="5"/>
      <c r="AZ2125" s="27" t="str">
        <f>IFERROR(VLOOKUP(AY2125,vlookup!A$2:I$331,2,FALSE),"")</f>
        <v/>
      </c>
      <c r="BA2125" s="27" t="str">
        <f>IFERROR(VLOOKUP(AY2125,vlookup!A$2:I$331,3,FALSE),"")</f>
        <v/>
      </c>
      <c r="BB2125" s="5"/>
      <c r="BC2125" s="27" t="str">
        <f>IFERROR(VLOOKUP(BB2125,vlookup!D$2:E$331,2,FALSE),"")</f>
        <v/>
      </c>
      <c r="BD2125" s="5"/>
      <c r="BE2125" s="27" t="str">
        <f t="shared" si="341"/>
        <v/>
      </c>
      <c r="BF2125" s="27" t="str">
        <f>IFERROR(VLOOKUP(BE2125,vlookup!G$2:I$331,2,FALSE),"")</f>
        <v/>
      </c>
      <c r="BG2125" s="27" t="str">
        <f>IFERROR(VLOOKUP(BE2125,vlookup!G$2:I$331,3,FALSE),"")</f>
        <v/>
      </c>
      <c r="BH2125" s="5"/>
      <c r="BI2125" s="6"/>
      <c r="BJ2125" s="6"/>
      <c r="BK2125" s="6"/>
      <c r="BL2125" s="6"/>
    </row>
    <row r="2126" spans="1:64">
      <c r="A2126" s="4"/>
      <c r="B2126" s="5"/>
      <c r="C2126" s="27" t="str">
        <f>IFERROR(VLOOKUP(B2126,vlookup!A$2:I$331,2,FALSE),"")</f>
        <v/>
      </c>
      <c r="D2126" s="27" t="str">
        <f>IFERROR(VLOOKUP(B2126,vlookup!A$2:I$331,3,FALSE),"")</f>
        <v/>
      </c>
      <c r="E2126" s="5"/>
      <c r="F2126" s="27" t="str">
        <f>IFERROR(VLOOKUP(E2126,vlookup!D$2:E$331,2,FALSE),"")</f>
        <v/>
      </c>
      <c r="G2126" s="5"/>
      <c r="H2126" s="27" t="str">
        <f t="shared" si="332"/>
        <v/>
      </c>
      <c r="I2126" s="27" t="str">
        <f>IFERROR(VLOOKUP(H2126,vlookup!G$2:I$331,2,FALSE),"")</f>
        <v/>
      </c>
      <c r="J2126" s="27" t="str">
        <f>IFERROR(VLOOKUP(H2126,vlookup!G$2:I$331,3,FALSE),"")</f>
        <v/>
      </c>
      <c r="K2126" s="5"/>
      <c r="L2126" s="6"/>
      <c r="M2126" s="6"/>
      <c r="N2126" s="6"/>
      <c r="O2126" s="6"/>
      <c r="P2126" s="6"/>
      <c r="Q2126" s="14" t="str">
        <f t="shared" si="333"/>
        <v/>
      </c>
      <c r="R2126" s="5"/>
      <c r="S2126" s="6"/>
      <c r="T2126" s="6"/>
      <c r="U2126" s="5"/>
      <c r="V2126" s="45">
        <f t="shared" si="334"/>
        <v>0</v>
      </c>
      <c r="W2126" s="45">
        <f t="shared" si="335"/>
        <v>0</v>
      </c>
      <c r="X2126" s="45" t="e">
        <f t="shared" si="336"/>
        <v>#VALUE!</v>
      </c>
      <c r="Y2126" s="45">
        <f>IFERROR(VALUE(V2126),VLOOKUP(V2126,DayReplace[],2,0))</f>
        <v>0</v>
      </c>
      <c r="Z2126" s="45">
        <f>IF(V2126=0,1,
IF(OR(AND(COUNTIF(Table12[Normal and Leap Years],X2126),AA2126=3,Y2126=30),
AND(COUNTIF(Table9[MM Year],X2126),COUNTIF(Table13[Always 29-Day Months],AA2126),Y2126=30)),Y2126
-1,Y2126))</f>
        <v>1</v>
      </c>
      <c r="AA2126" s="45">
        <f>IFERROR(VALUE(W2126),VLOOKUP(W2126,MonthReplace[],2,0))</f>
        <v>0</v>
      </c>
      <c r="AB2126" s="45" t="e">
        <f>IF(COUNTIF(Table9[MM Year],X2126),VLOOKUP(AA2126,MonthSerial[],VLOOKUP(X2126,Table9[],3,0)+2,0),DATE(X2126,AA2126,0)-AC2126)</f>
        <v>#VALUE!</v>
      </c>
      <c r="AC2126" s="45" t="e">
        <f>IF(COUNTIF(Table9[MM Year],X2126),
VLOOKUP(X2126,Table9[],5,0),
DATE(X2126,1,0))</f>
        <v>#VALUE!</v>
      </c>
      <c r="AD2126" s="46" t="e">
        <f>IF(AA2126=0,DATE(YEAR(AC2126+1),7,16),
IF(V2126=0,IF(COUNTIF(Table9[MM Year],X2126),AC2126+AB2126+Z2126+15-DAY(AC2126+AB2126+Z2126+15)+16,AC2126+AB2126+Z2126-DAY(AC2126+AB2126+Z2126)+16),
IF(COUNTIF(Table9[MM Year],X2126),
IF(AC2126+AB2126+Z2126&lt;VLOOKUP(X2126,Table9[],7,0),AC2126
+AB2126+Z2126+VLOOKUP(X2126,Table9[],4,0),AC2126+AB2126+Z2126),AC2126
+AB2126+Z2126)))</f>
        <v>#VALUE!</v>
      </c>
      <c r="AE2126" s="42"/>
      <c r="AF2126" s="15" t="str">
        <f>IFERROR(IF(COUNTIF(Table9[MM Year],X2126),
IF(AD2126&lt;VLOOKUP(X2126,Table9[],7,0),AD2126
+VLOOKUP(X2126,Table9[],4,0),AD2126),AD2126
),"")</f>
        <v/>
      </c>
      <c r="AG2126" s="5"/>
      <c r="AH2126" s="5"/>
      <c r="AI2126" s="5"/>
      <c r="AJ2126" s="6"/>
      <c r="AK2126" s="6"/>
      <c r="AL2126" s="12" t="str">
        <f t="shared" si="337"/>
        <v/>
      </c>
      <c r="AM2126" s="5"/>
      <c r="AN2126" s="27" t="str">
        <f t="shared" si="338"/>
        <v/>
      </c>
      <c r="AO2126" s="5"/>
      <c r="AP2126" s="5"/>
      <c r="AQ2126" s="6"/>
      <c r="AR2126" s="12" t="str">
        <f t="shared" si="339"/>
        <v/>
      </c>
      <c r="AS2126" s="6"/>
      <c r="AT2126" s="5"/>
      <c r="AU2126" s="53"/>
      <c r="AV2126" s="53"/>
      <c r="AW2126" s="54"/>
      <c r="AX2126" s="15" t="str">
        <f t="shared" si="340"/>
        <v/>
      </c>
      <c r="AY2126" s="5"/>
      <c r="AZ2126" s="27" t="str">
        <f>IFERROR(VLOOKUP(AY2126,vlookup!A$2:I$331,2,FALSE),"")</f>
        <v/>
      </c>
      <c r="BA2126" s="27" t="str">
        <f>IFERROR(VLOOKUP(AY2126,vlookup!A$2:I$331,3,FALSE),"")</f>
        <v/>
      </c>
      <c r="BB2126" s="5"/>
      <c r="BC2126" s="27" t="str">
        <f>IFERROR(VLOOKUP(BB2126,vlookup!D$2:E$331,2,FALSE),"")</f>
        <v/>
      </c>
      <c r="BD2126" s="5"/>
      <c r="BE2126" s="27" t="str">
        <f t="shared" si="341"/>
        <v/>
      </c>
      <c r="BF2126" s="27" t="str">
        <f>IFERROR(VLOOKUP(BE2126,vlookup!G$2:I$331,2,FALSE),"")</f>
        <v/>
      </c>
      <c r="BG2126" s="27" t="str">
        <f>IFERROR(VLOOKUP(BE2126,vlookup!G$2:I$331,3,FALSE),"")</f>
        <v/>
      </c>
      <c r="BH2126" s="5"/>
      <c r="BI2126" s="6"/>
      <c r="BJ2126" s="6"/>
      <c r="BK2126" s="6"/>
      <c r="BL2126" s="6"/>
    </row>
    <row r="2127" spans="1:64">
      <c r="A2127" s="4"/>
      <c r="B2127" s="5"/>
      <c r="C2127" s="27" t="str">
        <f>IFERROR(VLOOKUP(B2127,vlookup!A$2:I$331,2,FALSE),"")</f>
        <v/>
      </c>
      <c r="D2127" s="27" t="str">
        <f>IFERROR(VLOOKUP(B2127,vlookup!A$2:I$331,3,FALSE),"")</f>
        <v/>
      </c>
      <c r="E2127" s="5"/>
      <c r="F2127" s="27" t="str">
        <f>IFERROR(VLOOKUP(E2127,vlookup!D$2:E$331,2,FALSE),"")</f>
        <v/>
      </c>
      <c r="G2127" s="5"/>
      <c r="H2127" s="27" t="str">
        <f t="shared" si="332"/>
        <v/>
      </c>
      <c r="I2127" s="27" t="str">
        <f>IFERROR(VLOOKUP(H2127,vlookup!G$2:I$331,2,FALSE),"")</f>
        <v/>
      </c>
      <c r="J2127" s="27" t="str">
        <f>IFERROR(VLOOKUP(H2127,vlookup!G$2:I$331,3,FALSE),"")</f>
        <v/>
      </c>
      <c r="K2127" s="5"/>
      <c r="L2127" s="6"/>
      <c r="M2127" s="6"/>
      <c r="N2127" s="6"/>
      <c r="O2127" s="6"/>
      <c r="P2127" s="6"/>
      <c r="Q2127" s="14" t="str">
        <f t="shared" si="333"/>
        <v/>
      </c>
      <c r="R2127" s="5"/>
      <c r="S2127" s="6"/>
      <c r="T2127" s="6"/>
      <c r="U2127" s="5"/>
      <c r="V2127" s="45">
        <f t="shared" si="334"/>
        <v>0</v>
      </c>
      <c r="W2127" s="45">
        <f t="shared" si="335"/>
        <v>0</v>
      </c>
      <c r="X2127" s="45" t="e">
        <f t="shared" si="336"/>
        <v>#VALUE!</v>
      </c>
      <c r="Y2127" s="45">
        <f>IFERROR(VALUE(V2127),VLOOKUP(V2127,DayReplace[],2,0))</f>
        <v>0</v>
      </c>
      <c r="Z2127" s="45">
        <f>IF(V2127=0,1,
IF(OR(AND(COUNTIF(Table12[Normal and Leap Years],X2127),AA2127=3,Y2127=30),
AND(COUNTIF(Table9[MM Year],X2127),COUNTIF(Table13[Always 29-Day Months],AA2127),Y2127=30)),Y2127
-1,Y2127))</f>
        <v>1</v>
      </c>
      <c r="AA2127" s="45">
        <f>IFERROR(VALUE(W2127),VLOOKUP(W2127,MonthReplace[],2,0))</f>
        <v>0</v>
      </c>
      <c r="AB2127" s="45" t="e">
        <f>IF(COUNTIF(Table9[MM Year],X2127),VLOOKUP(AA2127,MonthSerial[],VLOOKUP(X2127,Table9[],3,0)+2,0),DATE(X2127,AA2127,0)-AC2127)</f>
        <v>#VALUE!</v>
      </c>
      <c r="AC2127" s="45" t="e">
        <f>IF(COUNTIF(Table9[MM Year],X2127),
VLOOKUP(X2127,Table9[],5,0),
DATE(X2127,1,0))</f>
        <v>#VALUE!</v>
      </c>
      <c r="AD2127" s="46" t="e">
        <f>IF(AA2127=0,DATE(YEAR(AC2127+1),7,16),
IF(V2127=0,IF(COUNTIF(Table9[MM Year],X2127),AC2127+AB2127+Z2127+15-DAY(AC2127+AB2127+Z2127+15)+16,AC2127+AB2127+Z2127-DAY(AC2127+AB2127+Z2127)+16),
IF(COUNTIF(Table9[MM Year],X2127),
IF(AC2127+AB2127+Z2127&lt;VLOOKUP(X2127,Table9[],7,0),AC2127
+AB2127+Z2127+VLOOKUP(X2127,Table9[],4,0),AC2127+AB2127+Z2127),AC2127
+AB2127+Z2127)))</f>
        <v>#VALUE!</v>
      </c>
      <c r="AE2127" s="42"/>
      <c r="AF2127" s="15" t="str">
        <f>IFERROR(IF(COUNTIF(Table9[MM Year],X2127),
IF(AD2127&lt;VLOOKUP(X2127,Table9[],7,0),AD2127
+VLOOKUP(X2127,Table9[],4,0),AD2127),AD2127
),"")</f>
        <v/>
      </c>
      <c r="AG2127" s="5"/>
      <c r="AH2127" s="5"/>
      <c r="AI2127" s="5"/>
      <c r="AJ2127" s="6"/>
      <c r="AK2127" s="6"/>
      <c r="AL2127" s="12" t="str">
        <f t="shared" si="337"/>
        <v/>
      </c>
      <c r="AM2127" s="5"/>
      <c r="AN2127" s="27" t="str">
        <f t="shared" si="338"/>
        <v/>
      </c>
      <c r="AO2127" s="5"/>
      <c r="AP2127" s="5"/>
      <c r="AQ2127" s="6"/>
      <c r="AR2127" s="12" t="str">
        <f t="shared" si="339"/>
        <v/>
      </c>
      <c r="AS2127" s="6"/>
      <c r="AT2127" s="5"/>
      <c r="AU2127" s="53"/>
      <c r="AV2127" s="53"/>
      <c r="AW2127" s="54"/>
      <c r="AX2127" s="15" t="str">
        <f t="shared" si="340"/>
        <v/>
      </c>
      <c r="AY2127" s="5"/>
      <c r="AZ2127" s="27" t="str">
        <f>IFERROR(VLOOKUP(AY2127,vlookup!A$2:I$331,2,FALSE),"")</f>
        <v/>
      </c>
      <c r="BA2127" s="27" t="str">
        <f>IFERROR(VLOOKUP(AY2127,vlookup!A$2:I$331,3,FALSE),"")</f>
        <v/>
      </c>
      <c r="BB2127" s="5"/>
      <c r="BC2127" s="27" t="str">
        <f>IFERROR(VLOOKUP(BB2127,vlookup!D$2:E$331,2,FALSE),"")</f>
        <v/>
      </c>
      <c r="BD2127" s="5"/>
      <c r="BE2127" s="27" t="str">
        <f t="shared" si="341"/>
        <v/>
      </c>
      <c r="BF2127" s="27" t="str">
        <f>IFERROR(VLOOKUP(BE2127,vlookup!G$2:I$331,2,FALSE),"")</f>
        <v/>
      </c>
      <c r="BG2127" s="27" t="str">
        <f>IFERROR(VLOOKUP(BE2127,vlookup!G$2:I$331,3,FALSE),"")</f>
        <v/>
      </c>
      <c r="BH2127" s="5"/>
      <c r="BI2127" s="6"/>
      <c r="BJ2127" s="6"/>
      <c r="BK2127" s="6"/>
      <c r="BL2127" s="6"/>
    </row>
    <row r="2128" spans="1:64">
      <c r="A2128" s="4"/>
      <c r="B2128" s="5"/>
      <c r="C2128" s="27" t="str">
        <f>IFERROR(VLOOKUP(B2128,vlookup!A$2:I$331,2,FALSE),"")</f>
        <v/>
      </c>
      <c r="D2128" s="27" t="str">
        <f>IFERROR(VLOOKUP(B2128,vlookup!A$2:I$331,3,FALSE),"")</f>
        <v/>
      </c>
      <c r="E2128" s="5"/>
      <c r="F2128" s="27" t="str">
        <f>IFERROR(VLOOKUP(E2128,vlookup!D$2:E$331,2,FALSE),"")</f>
        <v/>
      </c>
      <c r="G2128" s="5"/>
      <c r="H2128" s="27" t="str">
        <f t="shared" si="332"/>
        <v/>
      </c>
      <c r="I2128" s="27" t="str">
        <f>IFERROR(VLOOKUP(H2128,vlookup!G$2:I$331,2,FALSE),"")</f>
        <v/>
      </c>
      <c r="J2128" s="27" t="str">
        <f>IFERROR(VLOOKUP(H2128,vlookup!G$2:I$331,3,FALSE),"")</f>
        <v/>
      </c>
      <c r="K2128" s="5"/>
      <c r="L2128" s="6"/>
      <c r="M2128" s="6"/>
      <c r="N2128" s="6"/>
      <c r="O2128" s="6"/>
      <c r="P2128" s="6"/>
      <c r="Q2128" s="14" t="str">
        <f t="shared" si="333"/>
        <v/>
      </c>
      <c r="R2128" s="5"/>
      <c r="S2128" s="6"/>
      <c r="T2128" s="6"/>
      <c r="U2128" s="5"/>
      <c r="V2128" s="45">
        <f t="shared" si="334"/>
        <v>0</v>
      </c>
      <c r="W2128" s="45">
        <f t="shared" si="335"/>
        <v>0</v>
      </c>
      <c r="X2128" s="45" t="e">
        <f t="shared" si="336"/>
        <v>#VALUE!</v>
      </c>
      <c r="Y2128" s="45">
        <f>IFERROR(VALUE(V2128),VLOOKUP(V2128,DayReplace[],2,0))</f>
        <v>0</v>
      </c>
      <c r="Z2128" s="45">
        <f>IF(V2128=0,1,
IF(OR(AND(COUNTIF(Table12[Normal and Leap Years],X2128),AA2128=3,Y2128=30),
AND(COUNTIF(Table9[MM Year],X2128),COUNTIF(Table13[Always 29-Day Months],AA2128),Y2128=30)),Y2128
-1,Y2128))</f>
        <v>1</v>
      </c>
      <c r="AA2128" s="45">
        <f>IFERROR(VALUE(W2128),VLOOKUP(W2128,MonthReplace[],2,0))</f>
        <v>0</v>
      </c>
      <c r="AB2128" s="45" t="e">
        <f>IF(COUNTIF(Table9[MM Year],X2128),VLOOKUP(AA2128,MonthSerial[],VLOOKUP(X2128,Table9[],3,0)+2,0),DATE(X2128,AA2128,0)-AC2128)</f>
        <v>#VALUE!</v>
      </c>
      <c r="AC2128" s="45" t="e">
        <f>IF(COUNTIF(Table9[MM Year],X2128),
VLOOKUP(X2128,Table9[],5,0),
DATE(X2128,1,0))</f>
        <v>#VALUE!</v>
      </c>
      <c r="AD2128" s="46" t="e">
        <f>IF(AA2128=0,DATE(YEAR(AC2128+1),7,16),
IF(V2128=0,IF(COUNTIF(Table9[MM Year],X2128),AC2128+AB2128+Z2128+15-DAY(AC2128+AB2128+Z2128+15)+16,AC2128+AB2128+Z2128-DAY(AC2128+AB2128+Z2128)+16),
IF(COUNTIF(Table9[MM Year],X2128),
IF(AC2128+AB2128+Z2128&lt;VLOOKUP(X2128,Table9[],7,0),AC2128
+AB2128+Z2128+VLOOKUP(X2128,Table9[],4,0),AC2128+AB2128+Z2128),AC2128
+AB2128+Z2128)))</f>
        <v>#VALUE!</v>
      </c>
      <c r="AE2128" s="42"/>
      <c r="AF2128" s="15" t="str">
        <f>IFERROR(IF(COUNTIF(Table9[MM Year],X2128),
IF(AD2128&lt;VLOOKUP(X2128,Table9[],7,0),AD2128
+VLOOKUP(X2128,Table9[],4,0),AD2128),AD2128
),"")</f>
        <v/>
      </c>
      <c r="AG2128" s="5"/>
      <c r="AH2128" s="5"/>
      <c r="AI2128" s="5"/>
      <c r="AJ2128" s="6"/>
      <c r="AK2128" s="6"/>
      <c r="AL2128" s="12" t="str">
        <f t="shared" si="337"/>
        <v/>
      </c>
      <c r="AM2128" s="5"/>
      <c r="AN2128" s="27" t="str">
        <f t="shared" si="338"/>
        <v/>
      </c>
      <c r="AO2128" s="5"/>
      <c r="AP2128" s="5"/>
      <c r="AQ2128" s="6"/>
      <c r="AR2128" s="12" t="str">
        <f t="shared" si="339"/>
        <v/>
      </c>
      <c r="AS2128" s="6"/>
      <c r="AT2128" s="5"/>
      <c r="AU2128" s="53"/>
      <c r="AV2128" s="53"/>
      <c r="AW2128" s="54"/>
      <c r="AX2128" s="15" t="str">
        <f t="shared" si="340"/>
        <v/>
      </c>
      <c r="AY2128" s="5"/>
      <c r="AZ2128" s="27" t="str">
        <f>IFERROR(VLOOKUP(AY2128,vlookup!A$2:I$331,2,FALSE),"")</f>
        <v/>
      </c>
      <c r="BA2128" s="27" t="str">
        <f>IFERROR(VLOOKUP(AY2128,vlookup!A$2:I$331,3,FALSE),"")</f>
        <v/>
      </c>
      <c r="BB2128" s="5"/>
      <c r="BC2128" s="27" t="str">
        <f>IFERROR(VLOOKUP(BB2128,vlookup!D$2:E$331,2,FALSE),"")</f>
        <v/>
      </c>
      <c r="BD2128" s="5"/>
      <c r="BE2128" s="27" t="str">
        <f t="shared" si="341"/>
        <v/>
      </c>
      <c r="BF2128" s="27" t="str">
        <f>IFERROR(VLOOKUP(BE2128,vlookup!G$2:I$331,2,FALSE),"")</f>
        <v/>
      </c>
      <c r="BG2128" s="27" t="str">
        <f>IFERROR(VLOOKUP(BE2128,vlookup!G$2:I$331,3,FALSE),"")</f>
        <v/>
      </c>
      <c r="BH2128" s="5"/>
      <c r="BI2128" s="6"/>
      <c r="BJ2128" s="6"/>
      <c r="BK2128" s="6"/>
      <c r="BL2128" s="6"/>
    </row>
    <row r="2129" spans="1:64">
      <c r="A2129" s="4"/>
      <c r="B2129" s="5"/>
      <c r="C2129" s="27" t="str">
        <f>IFERROR(VLOOKUP(B2129,vlookup!A$2:I$331,2,FALSE),"")</f>
        <v/>
      </c>
      <c r="D2129" s="27" t="str">
        <f>IFERROR(VLOOKUP(B2129,vlookup!A$2:I$331,3,FALSE),"")</f>
        <v/>
      </c>
      <c r="E2129" s="5"/>
      <c r="F2129" s="27" t="str">
        <f>IFERROR(VLOOKUP(E2129,vlookup!D$2:E$331,2,FALSE),"")</f>
        <v/>
      </c>
      <c r="G2129" s="5"/>
      <c r="H2129" s="27" t="str">
        <f t="shared" si="332"/>
        <v/>
      </c>
      <c r="I2129" s="27" t="str">
        <f>IFERROR(VLOOKUP(H2129,vlookup!G$2:I$331,2,FALSE),"")</f>
        <v/>
      </c>
      <c r="J2129" s="27" t="str">
        <f>IFERROR(VLOOKUP(H2129,vlookup!G$2:I$331,3,FALSE),"")</f>
        <v/>
      </c>
      <c r="K2129" s="5"/>
      <c r="L2129" s="6"/>
      <c r="M2129" s="6"/>
      <c r="N2129" s="6"/>
      <c r="O2129" s="6"/>
      <c r="P2129" s="6"/>
      <c r="Q2129" s="14" t="str">
        <f t="shared" si="333"/>
        <v/>
      </c>
      <c r="R2129" s="5"/>
      <c r="S2129" s="6"/>
      <c r="T2129" s="6"/>
      <c r="U2129" s="5"/>
      <c r="V2129" s="45">
        <f t="shared" si="334"/>
        <v>0</v>
      </c>
      <c r="W2129" s="45">
        <f t="shared" si="335"/>
        <v>0</v>
      </c>
      <c r="X2129" s="45" t="e">
        <f t="shared" si="336"/>
        <v>#VALUE!</v>
      </c>
      <c r="Y2129" s="45">
        <f>IFERROR(VALUE(V2129),VLOOKUP(V2129,DayReplace[],2,0))</f>
        <v>0</v>
      </c>
      <c r="Z2129" s="45">
        <f>IF(V2129=0,1,
IF(OR(AND(COUNTIF(Table12[Normal and Leap Years],X2129),AA2129=3,Y2129=30),
AND(COUNTIF(Table9[MM Year],X2129),COUNTIF(Table13[Always 29-Day Months],AA2129),Y2129=30)),Y2129
-1,Y2129))</f>
        <v>1</v>
      </c>
      <c r="AA2129" s="45">
        <f>IFERROR(VALUE(W2129),VLOOKUP(W2129,MonthReplace[],2,0))</f>
        <v>0</v>
      </c>
      <c r="AB2129" s="45" t="e">
        <f>IF(COUNTIF(Table9[MM Year],X2129),VLOOKUP(AA2129,MonthSerial[],VLOOKUP(X2129,Table9[],3,0)+2,0),DATE(X2129,AA2129,0)-AC2129)</f>
        <v>#VALUE!</v>
      </c>
      <c r="AC2129" s="45" t="e">
        <f>IF(COUNTIF(Table9[MM Year],X2129),
VLOOKUP(X2129,Table9[],5,0),
DATE(X2129,1,0))</f>
        <v>#VALUE!</v>
      </c>
      <c r="AD2129" s="46" t="e">
        <f>IF(AA2129=0,DATE(YEAR(AC2129+1),7,16),
IF(V2129=0,IF(COUNTIF(Table9[MM Year],X2129),AC2129+AB2129+Z2129+15-DAY(AC2129+AB2129+Z2129+15)+16,AC2129+AB2129+Z2129-DAY(AC2129+AB2129+Z2129)+16),
IF(COUNTIF(Table9[MM Year],X2129),
IF(AC2129+AB2129+Z2129&lt;VLOOKUP(X2129,Table9[],7,0),AC2129
+AB2129+Z2129+VLOOKUP(X2129,Table9[],4,0),AC2129+AB2129+Z2129),AC2129
+AB2129+Z2129)))</f>
        <v>#VALUE!</v>
      </c>
      <c r="AE2129" s="42"/>
      <c r="AF2129" s="15" t="str">
        <f>IFERROR(IF(COUNTIF(Table9[MM Year],X2129),
IF(AD2129&lt;VLOOKUP(X2129,Table9[],7,0),AD2129
+VLOOKUP(X2129,Table9[],4,0),AD2129),AD2129
),"")</f>
        <v/>
      </c>
      <c r="AG2129" s="5"/>
      <c r="AH2129" s="5"/>
      <c r="AI2129" s="5"/>
      <c r="AJ2129" s="6"/>
      <c r="AK2129" s="6"/>
      <c r="AL2129" s="12" t="str">
        <f t="shared" si="337"/>
        <v/>
      </c>
      <c r="AM2129" s="5"/>
      <c r="AN2129" s="27" t="str">
        <f t="shared" si="338"/>
        <v/>
      </c>
      <c r="AO2129" s="5"/>
      <c r="AP2129" s="5"/>
      <c r="AQ2129" s="6"/>
      <c r="AR2129" s="12" t="str">
        <f t="shared" si="339"/>
        <v/>
      </c>
      <c r="AS2129" s="6"/>
      <c r="AT2129" s="5"/>
      <c r="AU2129" s="53"/>
      <c r="AV2129" s="53"/>
      <c r="AW2129" s="54"/>
      <c r="AX2129" s="15" t="str">
        <f t="shared" si="340"/>
        <v/>
      </c>
      <c r="AY2129" s="5"/>
      <c r="AZ2129" s="27" t="str">
        <f>IFERROR(VLOOKUP(AY2129,vlookup!A$2:I$331,2,FALSE),"")</f>
        <v/>
      </c>
      <c r="BA2129" s="27" t="str">
        <f>IFERROR(VLOOKUP(AY2129,vlookup!A$2:I$331,3,FALSE),"")</f>
        <v/>
      </c>
      <c r="BB2129" s="5"/>
      <c r="BC2129" s="27" t="str">
        <f>IFERROR(VLOOKUP(BB2129,vlookup!D$2:E$331,2,FALSE),"")</f>
        <v/>
      </c>
      <c r="BD2129" s="5"/>
      <c r="BE2129" s="27" t="str">
        <f t="shared" si="341"/>
        <v/>
      </c>
      <c r="BF2129" s="27" t="str">
        <f>IFERROR(VLOOKUP(BE2129,vlookup!G$2:I$331,2,FALSE),"")</f>
        <v/>
      </c>
      <c r="BG2129" s="27" t="str">
        <f>IFERROR(VLOOKUP(BE2129,vlookup!G$2:I$331,3,FALSE),"")</f>
        <v/>
      </c>
      <c r="BH2129" s="5"/>
      <c r="BI2129" s="6"/>
      <c r="BJ2129" s="6"/>
      <c r="BK2129" s="6"/>
      <c r="BL2129" s="6"/>
    </row>
    <row r="2130" spans="1:64">
      <c r="A2130" s="4"/>
      <c r="B2130" s="5"/>
      <c r="C2130" s="27" t="str">
        <f>IFERROR(VLOOKUP(B2130,vlookup!A$2:I$331,2,FALSE),"")</f>
        <v/>
      </c>
      <c r="D2130" s="27" t="str">
        <f>IFERROR(VLOOKUP(B2130,vlookup!A$2:I$331,3,FALSE),"")</f>
        <v/>
      </c>
      <c r="E2130" s="5"/>
      <c r="F2130" s="27" t="str">
        <f>IFERROR(VLOOKUP(E2130,vlookup!D$2:E$331,2,FALSE),"")</f>
        <v/>
      </c>
      <c r="G2130" s="5"/>
      <c r="H2130" s="27" t="str">
        <f t="shared" si="332"/>
        <v/>
      </c>
      <c r="I2130" s="27" t="str">
        <f>IFERROR(VLOOKUP(H2130,vlookup!G$2:I$331,2,FALSE),"")</f>
        <v/>
      </c>
      <c r="J2130" s="27" t="str">
        <f>IFERROR(VLOOKUP(H2130,vlookup!G$2:I$331,3,FALSE),"")</f>
        <v/>
      </c>
      <c r="K2130" s="5"/>
      <c r="L2130" s="6"/>
      <c r="M2130" s="6"/>
      <c r="N2130" s="6"/>
      <c r="O2130" s="6"/>
      <c r="P2130" s="6"/>
      <c r="Q2130" s="14" t="str">
        <f t="shared" si="333"/>
        <v/>
      </c>
      <c r="R2130" s="5"/>
      <c r="S2130" s="6"/>
      <c r="T2130" s="6"/>
      <c r="U2130" s="5"/>
      <c r="V2130" s="45">
        <f t="shared" si="334"/>
        <v>0</v>
      </c>
      <c r="W2130" s="45">
        <f t="shared" si="335"/>
        <v>0</v>
      </c>
      <c r="X2130" s="45" t="e">
        <f t="shared" si="336"/>
        <v>#VALUE!</v>
      </c>
      <c r="Y2130" s="45">
        <f>IFERROR(VALUE(V2130),VLOOKUP(V2130,DayReplace[],2,0))</f>
        <v>0</v>
      </c>
      <c r="Z2130" s="45">
        <f>IF(V2130=0,1,
IF(OR(AND(COUNTIF(Table12[Normal and Leap Years],X2130),AA2130=3,Y2130=30),
AND(COUNTIF(Table9[MM Year],X2130),COUNTIF(Table13[Always 29-Day Months],AA2130),Y2130=30)),Y2130
-1,Y2130))</f>
        <v>1</v>
      </c>
      <c r="AA2130" s="45">
        <f>IFERROR(VALUE(W2130),VLOOKUP(W2130,MonthReplace[],2,0))</f>
        <v>0</v>
      </c>
      <c r="AB2130" s="45" t="e">
        <f>IF(COUNTIF(Table9[MM Year],X2130),VLOOKUP(AA2130,MonthSerial[],VLOOKUP(X2130,Table9[],3,0)+2,0),DATE(X2130,AA2130,0)-AC2130)</f>
        <v>#VALUE!</v>
      </c>
      <c r="AC2130" s="45" t="e">
        <f>IF(COUNTIF(Table9[MM Year],X2130),
VLOOKUP(X2130,Table9[],5,0),
DATE(X2130,1,0))</f>
        <v>#VALUE!</v>
      </c>
      <c r="AD2130" s="46" t="e">
        <f>IF(AA2130=0,DATE(YEAR(AC2130+1),7,16),
IF(V2130=0,IF(COUNTIF(Table9[MM Year],X2130),AC2130+AB2130+Z2130+15-DAY(AC2130+AB2130+Z2130+15)+16,AC2130+AB2130+Z2130-DAY(AC2130+AB2130+Z2130)+16),
IF(COUNTIF(Table9[MM Year],X2130),
IF(AC2130+AB2130+Z2130&lt;VLOOKUP(X2130,Table9[],7,0),AC2130
+AB2130+Z2130+VLOOKUP(X2130,Table9[],4,0),AC2130+AB2130+Z2130),AC2130
+AB2130+Z2130)))</f>
        <v>#VALUE!</v>
      </c>
      <c r="AE2130" s="42"/>
      <c r="AF2130" s="15" t="str">
        <f>IFERROR(IF(COUNTIF(Table9[MM Year],X2130),
IF(AD2130&lt;VLOOKUP(X2130,Table9[],7,0),AD2130
+VLOOKUP(X2130,Table9[],4,0),AD2130),AD2130
),"")</f>
        <v/>
      </c>
      <c r="AG2130" s="5"/>
      <c r="AH2130" s="5"/>
      <c r="AI2130" s="5"/>
      <c r="AJ2130" s="6"/>
      <c r="AK2130" s="6"/>
      <c r="AL2130" s="12" t="str">
        <f t="shared" si="337"/>
        <v/>
      </c>
      <c r="AM2130" s="5"/>
      <c r="AN2130" s="27" t="str">
        <f t="shared" si="338"/>
        <v/>
      </c>
      <c r="AO2130" s="5"/>
      <c r="AP2130" s="5"/>
      <c r="AQ2130" s="6"/>
      <c r="AR2130" s="12" t="str">
        <f t="shared" si="339"/>
        <v/>
      </c>
      <c r="AS2130" s="6"/>
      <c r="AT2130" s="5"/>
      <c r="AU2130" s="53"/>
      <c r="AV2130" s="53"/>
      <c r="AW2130" s="54"/>
      <c r="AX2130" s="15" t="str">
        <f t="shared" si="340"/>
        <v/>
      </c>
      <c r="AY2130" s="5"/>
      <c r="AZ2130" s="27" t="str">
        <f>IFERROR(VLOOKUP(AY2130,vlookup!A$2:I$331,2,FALSE),"")</f>
        <v/>
      </c>
      <c r="BA2130" s="27" t="str">
        <f>IFERROR(VLOOKUP(AY2130,vlookup!A$2:I$331,3,FALSE),"")</f>
        <v/>
      </c>
      <c r="BB2130" s="5"/>
      <c r="BC2130" s="27" t="str">
        <f>IFERROR(VLOOKUP(BB2130,vlookup!D$2:E$331,2,FALSE),"")</f>
        <v/>
      </c>
      <c r="BD2130" s="5"/>
      <c r="BE2130" s="27" t="str">
        <f t="shared" si="341"/>
        <v/>
      </c>
      <c r="BF2130" s="27" t="str">
        <f>IFERROR(VLOOKUP(BE2130,vlookup!G$2:I$331,2,FALSE),"")</f>
        <v/>
      </c>
      <c r="BG2130" s="27" t="str">
        <f>IFERROR(VLOOKUP(BE2130,vlookup!G$2:I$331,3,FALSE),"")</f>
        <v/>
      </c>
      <c r="BH2130" s="5"/>
      <c r="BI2130" s="6"/>
      <c r="BJ2130" s="6"/>
      <c r="BK2130" s="6"/>
      <c r="BL2130" s="6"/>
    </row>
    <row r="2131" spans="1:64">
      <c r="A2131" s="4"/>
      <c r="B2131" s="5"/>
      <c r="C2131" s="27" t="str">
        <f>IFERROR(VLOOKUP(B2131,vlookup!A$2:I$331,2,FALSE),"")</f>
        <v/>
      </c>
      <c r="D2131" s="27" t="str">
        <f>IFERROR(VLOOKUP(B2131,vlookup!A$2:I$331,3,FALSE),"")</f>
        <v/>
      </c>
      <c r="E2131" s="5"/>
      <c r="F2131" s="27" t="str">
        <f>IFERROR(VLOOKUP(E2131,vlookup!D$2:E$331,2,FALSE),"")</f>
        <v/>
      </c>
      <c r="G2131" s="5"/>
      <c r="H2131" s="27" t="str">
        <f t="shared" si="332"/>
        <v/>
      </c>
      <c r="I2131" s="27" t="str">
        <f>IFERROR(VLOOKUP(H2131,vlookup!G$2:I$331,2,FALSE),"")</f>
        <v/>
      </c>
      <c r="J2131" s="27" t="str">
        <f>IFERROR(VLOOKUP(H2131,vlookup!G$2:I$331,3,FALSE),"")</f>
        <v/>
      </c>
      <c r="K2131" s="5"/>
      <c r="L2131" s="6"/>
      <c r="M2131" s="6"/>
      <c r="N2131" s="6"/>
      <c r="O2131" s="6"/>
      <c r="P2131" s="6"/>
      <c r="Q2131" s="14" t="str">
        <f t="shared" si="333"/>
        <v/>
      </c>
      <c r="R2131" s="5"/>
      <c r="S2131" s="6"/>
      <c r="T2131" s="6"/>
      <c r="U2131" s="5"/>
      <c r="V2131" s="45">
        <f t="shared" si="334"/>
        <v>0</v>
      </c>
      <c r="W2131" s="45">
        <f t="shared" si="335"/>
        <v>0</v>
      </c>
      <c r="X2131" s="45" t="e">
        <f t="shared" si="336"/>
        <v>#VALUE!</v>
      </c>
      <c r="Y2131" s="45">
        <f>IFERROR(VALUE(V2131),VLOOKUP(V2131,DayReplace[],2,0))</f>
        <v>0</v>
      </c>
      <c r="Z2131" s="45">
        <f>IF(V2131=0,1,
IF(OR(AND(COUNTIF(Table12[Normal and Leap Years],X2131),AA2131=3,Y2131=30),
AND(COUNTIF(Table9[MM Year],X2131),COUNTIF(Table13[Always 29-Day Months],AA2131),Y2131=30)),Y2131
-1,Y2131))</f>
        <v>1</v>
      </c>
      <c r="AA2131" s="45">
        <f>IFERROR(VALUE(W2131),VLOOKUP(W2131,MonthReplace[],2,0))</f>
        <v>0</v>
      </c>
      <c r="AB2131" s="45" t="e">
        <f>IF(COUNTIF(Table9[MM Year],X2131),VLOOKUP(AA2131,MonthSerial[],VLOOKUP(X2131,Table9[],3,0)+2,0),DATE(X2131,AA2131,0)-AC2131)</f>
        <v>#VALUE!</v>
      </c>
      <c r="AC2131" s="45" t="e">
        <f>IF(COUNTIF(Table9[MM Year],X2131),
VLOOKUP(X2131,Table9[],5,0),
DATE(X2131,1,0))</f>
        <v>#VALUE!</v>
      </c>
      <c r="AD2131" s="46" t="e">
        <f>IF(AA2131=0,DATE(YEAR(AC2131+1),7,16),
IF(V2131=0,IF(COUNTIF(Table9[MM Year],X2131),AC2131+AB2131+Z2131+15-DAY(AC2131+AB2131+Z2131+15)+16,AC2131+AB2131+Z2131-DAY(AC2131+AB2131+Z2131)+16),
IF(COUNTIF(Table9[MM Year],X2131),
IF(AC2131+AB2131+Z2131&lt;VLOOKUP(X2131,Table9[],7,0),AC2131
+AB2131+Z2131+VLOOKUP(X2131,Table9[],4,0),AC2131+AB2131+Z2131),AC2131
+AB2131+Z2131)))</f>
        <v>#VALUE!</v>
      </c>
      <c r="AE2131" s="42"/>
      <c r="AF2131" s="15" t="str">
        <f>IFERROR(IF(COUNTIF(Table9[MM Year],X2131),
IF(AD2131&lt;VLOOKUP(X2131,Table9[],7,0),AD2131
+VLOOKUP(X2131,Table9[],4,0),AD2131),AD2131
),"")</f>
        <v/>
      </c>
      <c r="AG2131" s="5"/>
      <c r="AH2131" s="5"/>
      <c r="AI2131" s="5"/>
      <c r="AJ2131" s="6"/>
      <c r="AK2131" s="6"/>
      <c r="AL2131" s="12" t="str">
        <f t="shared" si="337"/>
        <v/>
      </c>
      <c r="AM2131" s="5"/>
      <c r="AN2131" s="27" t="str">
        <f t="shared" si="338"/>
        <v/>
      </c>
      <c r="AO2131" s="5"/>
      <c r="AP2131" s="5"/>
      <c r="AQ2131" s="6"/>
      <c r="AR2131" s="12" t="str">
        <f t="shared" si="339"/>
        <v/>
      </c>
      <c r="AS2131" s="6"/>
      <c r="AT2131" s="5"/>
      <c r="AU2131" s="53"/>
      <c r="AV2131" s="53"/>
      <c r="AW2131" s="54"/>
      <c r="AX2131" s="15" t="str">
        <f t="shared" si="340"/>
        <v/>
      </c>
      <c r="AY2131" s="5"/>
      <c r="AZ2131" s="27" t="str">
        <f>IFERROR(VLOOKUP(AY2131,vlookup!A$2:I$331,2,FALSE),"")</f>
        <v/>
      </c>
      <c r="BA2131" s="27" t="str">
        <f>IFERROR(VLOOKUP(AY2131,vlookup!A$2:I$331,3,FALSE),"")</f>
        <v/>
      </c>
      <c r="BB2131" s="5"/>
      <c r="BC2131" s="27" t="str">
        <f>IFERROR(VLOOKUP(BB2131,vlookup!D$2:E$331,2,FALSE),"")</f>
        <v/>
      </c>
      <c r="BD2131" s="5"/>
      <c r="BE2131" s="27" t="str">
        <f t="shared" si="341"/>
        <v/>
      </c>
      <c r="BF2131" s="27" t="str">
        <f>IFERROR(VLOOKUP(BE2131,vlookup!G$2:I$331,2,FALSE),"")</f>
        <v/>
      </c>
      <c r="BG2131" s="27" t="str">
        <f>IFERROR(VLOOKUP(BE2131,vlookup!G$2:I$331,3,FALSE),"")</f>
        <v/>
      </c>
      <c r="BH2131" s="5"/>
      <c r="BI2131" s="6"/>
      <c r="BJ2131" s="6"/>
      <c r="BK2131" s="6"/>
      <c r="BL2131" s="6"/>
    </row>
    <row r="2132" spans="1:64">
      <c r="A2132" s="4"/>
      <c r="B2132" s="5"/>
      <c r="C2132" s="27" t="str">
        <f>IFERROR(VLOOKUP(B2132,vlookup!A$2:I$331,2,FALSE),"")</f>
        <v/>
      </c>
      <c r="D2132" s="27" t="str">
        <f>IFERROR(VLOOKUP(B2132,vlookup!A$2:I$331,3,FALSE),"")</f>
        <v/>
      </c>
      <c r="E2132" s="5"/>
      <c r="F2132" s="27" t="str">
        <f>IFERROR(VLOOKUP(E2132,vlookup!D$2:E$331,2,FALSE),"")</f>
        <v/>
      </c>
      <c r="G2132" s="5"/>
      <c r="H2132" s="27" t="str">
        <f t="shared" si="332"/>
        <v/>
      </c>
      <c r="I2132" s="27" t="str">
        <f>IFERROR(VLOOKUP(H2132,vlookup!G$2:I$331,2,FALSE),"")</f>
        <v/>
      </c>
      <c r="J2132" s="27" t="str">
        <f>IFERROR(VLOOKUP(H2132,vlookup!G$2:I$331,3,FALSE),"")</f>
        <v/>
      </c>
      <c r="K2132" s="5"/>
      <c r="L2132" s="6"/>
      <c r="M2132" s="6"/>
      <c r="N2132" s="6"/>
      <c r="O2132" s="6"/>
      <c r="P2132" s="6"/>
      <c r="Q2132" s="14" t="str">
        <f t="shared" si="333"/>
        <v/>
      </c>
      <c r="R2132" s="5"/>
      <c r="S2132" s="6"/>
      <c r="T2132" s="6"/>
      <c r="U2132" s="5"/>
      <c r="V2132" s="45">
        <f t="shared" si="334"/>
        <v>0</v>
      </c>
      <c r="W2132" s="45">
        <f t="shared" si="335"/>
        <v>0</v>
      </c>
      <c r="X2132" s="45" t="e">
        <f t="shared" si="336"/>
        <v>#VALUE!</v>
      </c>
      <c r="Y2132" s="45">
        <f>IFERROR(VALUE(V2132),VLOOKUP(V2132,DayReplace[],2,0))</f>
        <v>0</v>
      </c>
      <c r="Z2132" s="45">
        <f>IF(V2132=0,1,
IF(OR(AND(COUNTIF(Table12[Normal and Leap Years],X2132),AA2132=3,Y2132=30),
AND(COUNTIF(Table9[MM Year],X2132),COUNTIF(Table13[Always 29-Day Months],AA2132),Y2132=30)),Y2132
-1,Y2132))</f>
        <v>1</v>
      </c>
      <c r="AA2132" s="45">
        <f>IFERROR(VALUE(W2132),VLOOKUP(W2132,MonthReplace[],2,0))</f>
        <v>0</v>
      </c>
      <c r="AB2132" s="45" t="e">
        <f>IF(COUNTIF(Table9[MM Year],X2132),VLOOKUP(AA2132,MonthSerial[],VLOOKUP(X2132,Table9[],3,0)+2,0),DATE(X2132,AA2132,0)-AC2132)</f>
        <v>#VALUE!</v>
      </c>
      <c r="AC2132" s="45" t="e">
        <f>IF(COUNTIF(Table9[MM Year],X2132),
VLOOKUP(X2132,Table9[],5,0),
DATE(X2132,1,0))</f>
        <v>#VALUE!</v>
      </c>
      <c r="AD2132" s="46" t="e">
        <f>IF(AA2132=0,DATE(YEAR(AC2132+1),7,16),
IF(V2132=0,IF(COUNTIF(Table9[MM Year],X2132),AC2132+AB2132+Z2132+15-DAY(AC2132+AB2132+Z2132+15)+16,AC2132+AB2132+Z2132-DAY(AC2132+AB2132+Z2132)+16),
IF(COUNTIF(Table9[MM Year],X2132),
IF(AC2132+AB2132+Z2132&lt;VLOOKUP(X2132,Table9[],7,0),AC2132
+AB2132+Z2132+VLOOKUP(X2132,Table9[],4,0),AC2132+AB2132+Z2132),AC2132
+AB2132+Z2132)))</f>
        <v>#VALUE!</v>
      </c>
      <c r="AE2132" s="42"/>
      <c r="AF2132" s="15" t="str">
        <f>IFERROR(IF(COUNTIF(Table9[MM Year],X2132),
IF(AD2132&lt;VLOOKUP(X2132,Table9[],7,0),AD2132
+VLOOKUP(X2132,Table9[],4,0),AD2132),AD2132
),"")</f>
        <v/>
      </c>
      <c r="AG2132" s="5"/>
      <c r="AH2132" s="5"/>
      <c r="AI2132" s="5"/>
      <c r="AJ2132" s="6"/>
      <c r="AK2132" s="6"/>
      <c r="AL2132" s="12" t="str">
        <f t="shared" si="337"/>
        <v/>
      </c>
      <c r="AM2132" s="5"/>
      <c r="AN2132" s="27" t="str">
        <f t="shared" si="338"/>
        <v/>
      </c>
      <c r="AO2132" s="5"/>
      <c r="AP2132" s="5"/>
      <c r="AQ2132" s="6"/>
      <c r="AR2132" s="12" t="str">
        <f t="shared" si="339"/>
        <v/>
      </c>
      <c r="AS2132" s="6"/>
      <c r="AT2132" s="5"/>
      <c r="AU2132" s="53"/>
      <c r="AV2132" s="53"/>
      <c r="AW2132" s="54"/>
      <c r="AX2132" s="15" t="str">
        <f t="shared" si="340"/>
        <v/>
      </c>
      <c r="AY2132" s="5"/>
      <c r="AZ2132" s="27" t="str">
        <f>IFERROR(VLOOKUP(AY2132,vlookup!A$2:I$331,2,FALSE),"")</f>
        <v/>
      </c>
      <c r="BA2132" s="27" t="str">
        <f>IFERROR(VLOOKUP(AY2132,vlookup!A$2:I$331,3,FALSE),"")</f>
        <v/>
      </c>
      <c r="BB2132" s="5"/>
      <c r="BC2132" s="27" t="str">
        <f>IFERROR(VLOOKUP(BB2132,vlookup!D$2:E$331,2,FALSE),"")</f>
        <v/>
      </c>
      <c r="BD2132" s="5"/>
      <c r="BE2132" s="27" t="str">
        <f t="shared" si="341"/>
        <v/>
      </c>
      <c r="BF2132" s="27" t="str">
        <f>IFERROR(VLOOKUP(BE2132,vlookup!G$2:I$331,2,FALSE),"")</f>
        <v/>
      </c>
      <c r="BG2132" s="27" t="str">
        <f>IFERROR(VLOOKUP(BE2132,vlookup!G$2:I$331,3,FALSE),"")</f>
        <v/>
      </c>
      <c r="BH2132" s="5"/>
      <c r="BI2132" s="6"/>
      <c r="BJ2132" s="6"/>
      <c r="BK2132" s="6"/>
      <c r="BL2132" s="6"/>
    </row>
    <row r="2133" spans="1:64">
      <c r="A2133" s="4"/>
      <c r="B2133" s="5"/>
      <c r="C2133" s="27" t="str">
        <f>IFERROR(VLOOKUP(B2133,vlookup!A$2:I$331,2,FALSE),"")</f>
        <v/>
      </c>
      <c r="D2133" s="27" t="str">
        <f>IFERROR(VLOOKUP(B2133,vlookup!A$2:I$331,3,FALSE),"")</f>
        <v/>
      </c>
      <c r="E2133" s="5"/>
      <c r="F2133" s="27" t="str">
        <f>IFERROR(VLOOKUP(E2133,vlookup!D$2:E$331,2,FALSE),"")</f>
        <v/>
      </c>
      <c r="G2133" s="5"/>
      <c r="H2133" s="27" t="str">
        <f t="shared" si="332"/>
        <v/>
      </c>
      <c r="I2133" s="27" t="str">
        <f>IFERROR(VLOOKUP(H2133,vlookup!G$2:I$331,2,FALSE),"")</f>
        <v/>
      </c>
      <c r="J2133" s="27" t="str">
        <f>IFERROR(VLOOKUP(H2133,vlookup!G$2:I$331,3,FALSE),"")</f>
        <v/>
      </c>
      <c r="K2133" s="5"/>
      <c r="L2133" s="6"/>
      <c r="M2133" s="6"/>
      <c r="N2133" s="6"/>
      <c r="O2133" s="6"/>
      <c r="P2133" s="6"/>
      <c r="Q2133" s="14" t="str">
        <f t="shared" si="333"/>
        <v/>
      </c>
      <c r="R2133" s="5"/>
      <c r="S2133" s="6"/>
      <c r="T2133" s="6"/>
      <c r="U2133" s="5"/>
      <c r="V2133" s="45">
        <f t="shared" si="334"/>
        <v>0</v>
      </c>
      <c r="W2133" s="45">
        <f t="shared" si="335"/>
        <v>0</v>
      </c>
      <c r="X2133" s="45" t="e">
        <f t="shared" si="336"/>
        <v>#VALUE!</v>
      </c>
      <c r="Y2133" s="45">
        <f>IFERROR(VALUE(V2133),VLOOKUP(V2133,DayReplace[],2,0))</f>
        <v>0</v>
      </c>
      <c r="Z2133" s="45">
        <f>IF(V2133=0,1,
IF(OR(AND(COUNTIF(Table12[Normal and Leap Years],X2133),AA2133=3,Y2133=30),
AND(COUNTIF(Table9[MM Year],X2133),COUNTIF(Table13[Always 29-Day Months],AA2133),Y2133=30)),Y2133
-1,Y2133))</f>
        <v>1</v>
      </c>
      <c r="AA2133" s="45">
        <f>IFERROR(VALUE(W2133),VLOOKUP(W2133,MonthReplace[],2,0))</f>
        <v>0</v>
      </c>
      <c r="AB2133" s="45" t="e">
        <f>IF(COUNTIF(Table9[MM Year],X2133),VLOOKUP(AA2133,MonthSerial[],VLOOKUP(X2133,Table9[],3,0)+2,0),DATE(X2133,AA2133,0)-AC2133)</f>
        <v>#VALUE!</v>
      </c>
      <c r="AC2133" s="45" t="e">
        <f>IF(COUNTIF(Table9[MM Year],X2133),
VLOOKUP(X2133,Table9[],5,0),
DATE(X2133,1,0))</f>
        <v>#VALUE!</v>
      </c>
      <c r="AD2133" s="46" t="e">
        <f>IF(AA2133=0,DATE(YEAR(AC2133+1),7,16),
IF(V2133=0,IF(COUNTIF(Table9[MM Year],X2133),AC2133+AB2133+Z2133+15-DAY(AC2133+AB2133+Z2133+15)+16,AC2133+AB2133+Z2133-DAY(AC2133+AB2133+Z2133)+16),
IF(COUNTIF(Table9[MM Year],X2133),
IF(AC2133+AB2133+Z2133&lt;VLOOKUP(X2133,Table9[],7,0),AC2133
+AB2133+Z2133+VLOOKUP(X2133,Table9[],4,0),AC2133+AB2133+Z2133),AC2133
+AB2133+Z2133)))</f>
        <v>#VALUE!</v>
      </c>
      <c r="AE2133" s="42"/>
      <c r="AF2133" s="15" t="str">
        <f>IFERROR(IF(COUNTIF(Table9[MM Year],X2133),
IF(AD2133&lt;VLOOKUP(X2133,Table9[],7,0),AD2133
+VLOOKUP(X2133,Table9[],4,0),AD2133),AD2133
),"")</f>
        <v/>
      </c>
      <c r="AG2133" s="5"/>
      <c r="AH2133" s="5"/>
      <c r="AI2133" s="5"/>
      <c r="AJ2133" s="6"/>
      <c r="AK2133" s="6"/>
      <c r="AL2133" s="12" t="str">
        <f t="shared" si="337"/>
        <v/>
      </c>
      <c r="AM2133" s="5"/>
      <c r="AN2133" s="27" t="str">
        <f t="shared" si="338"/>
        <v/>
      </c>
      <c r="AO2133" s="5"/>
      <c r="AP2133" s="5"/>
      <c r="AQ2133" s="6"/>
      <c r="AR2133" s="12" t="str">
        <f t="shared" si="339"/>
        <v/>
      </c>
      <c r="AS2133" s="6"/>
      <c r="AT2133" s="5"/>
      <c r="AU2133" s="53"/>
      <c r="AV2133" s="53"/>
      <c r="AW2133" s="54"/>
      <c r="AX2133" s="15" t="str">
        <f t="shared" si="340"/>
        <v/>
      </c>
      <c r="AY2133" s="5"/>
      <c r="AZ2133" s="27" t="str">
        <f>IFERROR(VLOOKUP(AY2133,vlookup!A$2:I$331,2,FALSE),"")</f>
        <v/>
      </c>
      <c r="BA2133" s="27" t="str">
        <f>IFERROR(VLOOKUP(AY2133,vlookup!A$2:I$331,3,FALSE),"")</f>
        <v/>
      </c>
      <c r="BB2133" s="5"/>
      <c r="BC2133" s="27" t="str">
        <f>IFERROR(VLOOKUP(BB2133,vlookup!D$2:E$331,2,FALSE),"")</f>
        <v/>
      </c>
      <c r="BD2133" s="5"/>
      <c r="BE2133" s="27" t="str">
        <f t="shared" si="341"/>
        <v/>
      </c>
      <c r="BF2133" s="27" t="str">
        <f>IFERROR(VLOOKUP(BE2133,vlookup!G$2:I$331,2,FALSE),"")</f>
        <v/>
      </c>
      <c r="BG2133" s="27" t="str">
        <f>IFERROR(VLOOKUP(BE2133,vlookup!G$2:I$331,3,FALSE),"")</f>
        <v/>
      </c>
      <c r="BH2133" s="5"/>
      <c r="BI2133" s="6"/>
      <c r="BJ2133" s="6"/>
      <c r="BK2133" s="6"/>
      <c r="BL2133" s="6"/>
    </row>
    <row r="2134" spans="1:64">
      <c r="A2134" s="4"/>
      <c r="B2134" s="5"/>
      <c r="C2134" s="27" t="str">
        <f>IFERROR(VLOOKUP(B2134,vlookup!A$2:I$331,2,FALSE),"")</f>
        <v/>
      </c>
      <c r="D2134" s="27" t="str">
        <f>IFERROR(VLOOKUP(B2134,vlookup!A$2:I$331,3,FALSE),"")</f>
        <v/>
      </c>
      <c r="E2134" s="5"/>
      <c r="F2134" s="27" t="str">
        <f>IFERROR(VLOOKUP(E2134,vlookup!D$2:E$331,2,FALSE),"")</f>
        <v/>
      </c>
      <c r="G2134" s="5"/>
      <c r="H2134" s="27" t="str">
        <f t="shared" si="332"/>
        <v/>
      </c>
      <c r="I2134" s="27" t="str">
        <f>IFERROR(VLOOKUP(H2134,vlookup!G$2:I$331,2,FALSE),"")</f>
        <v/>
      </c>
      <c r="J2134" s="27" t="str">
        <f>IFERROR(VLOOKUP(H2134,vlookup!G$2:I$331,3,FALSE),"")</f>
        <v/>
      </c>
      <c r="K2134" s="5"/>
      <c r="L2134" s="6"/>
      <c r="M2134" s="6"/>
      <c r="N2134" s="6"/>
      <c r="O2134" s="6"/>
      <c r="P2134" s="6"/>
      <c r="Q2134" s="14" t="str">
        <f t="shared" si="333"/>
        <v/>
      </c>
      <c r="R2134" s="5"/>
      <c r="S2134" s="6"/>
      <c r="T2134" s="6"/>
      <c r="U2134" s="5"/>
      <c r="V2134" s="45">
        <f t="shared" si="334"/>
        <v>0</v>
      </c>
      <c r="W2134" s="45">
        <f t="shared" si="335"/>
        <v>0</v>
      </c>
      <c r="X2134" s="45" t="e">
        <f t="shared" si="336"/>
        <v>#VALUE!</v>
      </c>
      <c r="Y2134" s="45">
        <f>IFERROR(VALUE(V2134),VLOOKUP(V2134,DayReplace[],2,0))</f>
        <v>0</v>
      </c>
      <c r="Z2134" s="45">
        <f>IF(V2134=0,1,
IF(OR(AND(COUNTIF(Table12[Normal and Leap Years],X2134),AA2134=3,Y2134=30),
AND(COUNTIF(Table9[MM Year],X2134),COUNTIF(Table13[Always 29-Day Months],AA2134),Y2134=30)),Y2134
-1,Y2134))</f>
        <v>1</v>
      </c>
      <c r="AA2134" s="45">
        <f>IFERROR(VALUE(W2134),VLOOKUP(W2134,MonthReplace[],2,0))</f>
        <v>0</v>
      </c>
      <c r="AB2134" s="45" t="e">
        <f>IF(COUNTIF(Table9[MM Year],X2134),VLOOKUP(AA2134,MonthSerial[],VLOOKUP(X2134,Table9[],3,0)+2,0),DATE(X2134,AA2134,0)-AC2134)</f>
        <v>#VALUE!</v>
      </c>
      <c r="AC2134" s="45" t="e">
        <f>IF(COUNTIF(Table9[MM Year],X2134),
VLOOKUP(X2134,Table9[],5,0),
DATE(X2134,1,0))</f>
        <v>#VALUE!</v>
      </c>
      <c r="AD2134" s="46" t="e">
        <f>IF(AA2134=0,DATE(YEAR(AC2134+1),7,16),
IF(V2134=0,IF(COUNTIF(Table9[MM Year],X2134),AC2134+AB2134+Z2134+15-DAY(AC2134+AB2134+Z2134+15)+16,AC2134+AB2134+Z2134-DAY(AC2134+AB2134+Z2134)+16),
IF(COUNTIF(Table9[MM Year],X2134),
IF(AC2134+AB2134+Z2134&lt;VLOOKUP(X2134,Table9[],7,0),AC2134
+AB2134+Z2134+VLOOKUP(X2134,Table9[],4,0),AC2134+AB2134+Z2134),AC2134
+AB2134+Z2134)))</f>
        <v>#VALUE!</v>
      </c>
      <c r="AE2134" s="42"/>
      <c r="AF2134" s="15" t="str">
        <f>IFERROR(IF(COUNTIF(Table9[MM Year],X2134),
IF(AD2134&lt;VLOOKUP(X2134,Table9[],7,0),AD2134
+VLOOKUP(X2134,Table9[],4,0),AD2134),AD2134
),"")</f>
        <v/>
      </c>
      <c r="AG2134" s="5"/>
      <c r="AH2134" s="5"/>
      <c r="AI2134" s="5"/>
      <c r="AJ2134" s="6"/>
      <c r="AK2134" s="6"/>
      <c r="AL2134" s="12" t="str">
        <f t="shared" si="337"/>
        <v/>
      </c>
      <c r="AM2134" s="5"/>
      <c r="AN2134" s="27" t="str">
        <f t="shared" si="338"/>
        <v/>
      </c>
      <c r="AO2134" s="5"/>
      <c r="AP2134" s="5"/>
      <c r="AQ2134" s="6"/>
      <c r="AR2134" s="12" t="str">
        <f t="shared" si="339"/>
        <v/>
      </c>
      <c r="AS2134" s="6"/>
      <c r="AT2134" s="5"/>
      <c r="AU2134" s="53"/>
      <c r="AV2134" s="53"/>
      <c r="AW2134" s="54"/>
      <c r="AX2134" s="15" t="str">
        <f t="shared" si="340"/>
        <v/>
      </c>
      <c r="AY2134" s="5"/>
      <c r="AZ2134" s="27" t="str">
        <f>IFERROR(VLOOKUP(AY2134,vlookup!A$2:I$331,2,FALSE),"")</f>
        <v/>
      </c>
      <c r="BA2134" s="27" t="str">
        <f>IFERROR(VLOOKUP(AY2134,vlookup!A$2:I$331,3,FALSE),"")</f>
        <v/>
      </c>
      <c r="BB2134" s="5"/>
      <c r="BC2134" s="27" t="str">
        <f>IFERROR(VLOOKUP(BB2134,vlookup!D$2:E$331,2,FALSE),"")</f>
        <v/>
      </c>
      <c r="BD2134" s="5"/>
      <c r="BE2134" s="27" t="str">
        <f t="shared" si="341"/>
        <v/>
      </c>
      <c r="BF2134" s="27" t="str">
        <f>IFERROR(VLOOKUP(BE2134,vlookup!G$2:I$331,2,FALSE),"")</f>
        <v/>
      </c>
      <c r="BG2134" s="27" t="str">
        <f>IFERROR(VLOOKUP(BE2134,vlookup!G$2:I$331,3,FALSE),"")</f>
        <v/>
      </c>
      <c r="BH2134" s="5"/>
      <c r="BI2134" s="6"/>
      <c r="BJ2134" s="6"/>
      <c r="BK2134" s="6"/>
      <c r="BL2134" s="6"/>
    </row>
    <row r="2135" spans="1:64">
      <c r="A2135" s="4"/>
      <c r="B2135" s="5"/>
      <c r="C2135" s="27" t="str">
        <f>IFERROR(VLOOKUP(B2135,vlookup!A$2:I$331,2,FALSE),"")</f>
        <v/>
      </c>
      <c r="D2135" s="27" t="str">
        <f>IFERROR(VLOOKUP(B2135,vlookup!A$2:I$331,3,FALSE),"")</f>
        <v/>
      </c>
      <c r="E2135" s="5"/>
      <c r="F2135" s="27" t="str">
        <f>IFERROR(VLOOKUP(E2135,vlookup!D$2:E$331,2,FALSE),"")</f>
        <v/>
      </c>
      <c r="G2135" s="5"/>
      <c r="H2135" s="27" t="str">
        <f t="shared" si="332"/>
        <v/>
      </c>
      <c r="I2135" s="27" t="str">
        <f>IFERROR(VLOOKUP(H2135,vlookup!G$2:I$331,2,FALSE),"")</f>
        <v/>
      </c>
      <c r="J2135" s="27" t="str">
        <f>IFERROR(VLOOKUP(H2135,vlookup!G$2:I$331,3,FALSE),"")</f>
        <v/>
      </c>
      <c r="K2135" s="5"/>
      <c r="L2135" s="6"/>
      <c r="M2135" s="6"/>
      <c r="N2135" s="6"/>
      <c r="O2135" s="6"/>
      <c r="P2135" s="6"/>
      <c r="Q2135" s="14" t="str">
        <f t="shared" si="333"/>
        <v/>
      </c>
      <c r="R2135" s="5"/>
      <c r="S2135" s="6"/>
      <c r="T2135" s="6"/>
      <c r="U2135" s="5"/>
      <c r="V2135" s="45">
        <f t="shared" si="334"/>
        <v>0</v>
      </c>
      <c r="W2135" s="45">
        <f t="shared" si="335"/>
        <v>0</v>
      </c>
      <c r="X2135" s="45" t="e">
        <f t="shared" si="336"/>
        <v>#VALUE!</v>
      </c>
      <c r="Y2135" s="45">
        <f>IFERROR(VALUE(V2135),VLOOKUP(V2135,DayReplace[],2,0))</f>
        <v>0</v>
      </c>
      <c r="Z2135" s="45">
        <f>IF(V2135=0,1,
IF(OR(AND(COUNTIF(Table12[Normal and Leap Years],X2135),AA2135=3,Y2135=30),
AND(COUNTIF(Table9[MM Year],X2135),COUNTIF(Table13[Always 29-Day Months],AA2135),Y2135=30)),Y2135
-1,Y2135))</f>
        <v>1</v>
      </c>
      <c r="AA2135" s="45">
        <f>IFERROR(VALUE(W2135),VLOOKUP(W2135,MonthReplace[],2,0))</f>
        <v>0</v>
      </c>
      <c r="AB2135" s="45" t="e">
        <f>IF(COUNTIF(Table9[MM Year],X2135),VLOOKUP(AA2135,MonthSerial[],VLOOKUP(X2135,Table9[],3,0)+2,0),DATE(X2135,AA2135,0)-AC2135)</f>
        <v>#VALUE!</v>
      </c>
      <c r="AC2135" s="45" t="e">
        <f>IF(COUNTIF(Table9[MM Year],X2135),
VLOOKUP(X2135,Table9[],5,0),
DATE(X2135,1,0))</f>
        <v>#VALUE!</v>
      </c>
      <c r="AD2135" s="46" t="e">
        <f>IF(AA2135=0,DATE(YEAR(AC2135+1),7,16),
IF(V2135=0,IF(COUNTIF(Table9[MM Year],X2135),AC2135+AB2135+Z2135+15-DAY(AC2135+AB2135+Z2135+15)+16,AC2135+AB2135+Z2135-DAY(AC2135+AB2135+Z2135)+16),
IF(COUNTIF(Table9[MM Year],X2135),
IF(AC2135+AB2135+Z2135&lt;VLOOKUP(X2135,Table9[],7,0),AC2135
+AB2135+Z2135+VLOOKUP(X2135,Table9[],4,0),AC2135+AB2135+Z2135),AC2135
+AB2135+Z2135)))</f>
        <v>#VALUE!</v>
      </c>
      <c r="AE2135" s="42"/>
      <c r="AF2135" s="15" t="str">
        <f>IFERROR(IF(COUNTIF(Table9[MM Year],X2135),
IF(AD2135&lt;VLOOKUP(X2135,Table9[],7,0),AD2135
+VLOOKUP(X2135,Table9[],4,0),AD2135),AD2135
),"")</f>
        <v/>
      </c>
      <c r="AG2135" s="5"/>
      <c r="AH2135" s="5"/>
      <c r="AI2135" s="5"/>
      <c r="AJ2135" s="6"/>
      <c r="AK2135" s="6"/>
      <c r="AL2135" s="12" t="str">
        <f t="shared" si="337"/>
        <v/>
      </c>
      <c r="AM2135" s="5"/>
      <c r="AN2135" s="27" t="str">
        <f t="shared" si="338"/>
        <v/>
      </c>
      <c r="AO2135" s="5"/>
      <c r="AP2135" s="5"/>
      <c r="AQ2135" s="6"/>
      <c r="AR2135" s="12" t="str">
        <f t="shared" si="339"/>
        <v/>
      </c>
      <c r="AS2135" s="6"/>
      <c r="AT2135" s="5"/>
      <c r="AU2135" s="53"/>
      <c r="AV2135" s="53"/>
      <c r="AW2135" s="54"/>
      <c r="AX2135" s="15" t="str">
        <f t="shared" si="340"/>
        <v/>
      </c>
      <c r="AY2135" s="5"/>
      <c r="AZ2135" s="27" t="str">
        <f>IFERROR(VLOOKUP(AY2135,vlookup!A$2:I$331,2,FALSE),"")</f>
        <v/>
      </c>
      <c r="BA2135" s="27" t="str">
        <f>IFERROR(VLOOKUP(AY2135,vlookup!A$2:I$331,3,FALSE),"")</f>
        <v/>
      </c>
      <c r="BB2135" s="5"/>
      <c r="BC2135" s="27" t="str">
        <f>IFERROR(VLOOKUP(BB2135,vlookup!D$2:E$331,2,FALSE),"")</f>
        <v/>
      </c>
      <c r="BD2135" s="5"/>
      <c r="BE2135" s="27" t="str">
        <f t="shared" si="341"/>
        <v/>
      </c>
      <c r="BF2135" s="27" t="str">
        <f>IFERROR(VLOOKUP(BE2135,vlookup!G$2:I$331,2,FALSE),"")</f>
        <v/>
      </c>
      <c r="BG2135" s="27" t="str">
        <f>IFERROR(VLOOKUP(BE2135,vlookup!G$2:I$331,3,FALSE),"")</f>
        <v/>
      </c>
      <c r="BH2135" s="5"/>
      <c r="BI2135" s="6"/>
      <c r="BJ2135" s="6"/>
      <c r="BK2135" s="6"/>
      <c r="BL2135" s="6"/>
    </row>
    <row r="2136" spans="1:64">
      <c r="A2136" s="4"/>
      <c r="B2136" s="5"/>
      <c r="C2136" s="27" t="str">
        <f>IFERROR(VLOOKUP(B2136,vlookup!A$2:I$331,2,FALSE),"")</f>
        <v/>
      </c>
      <c r="D2136" s="27" t="str">
        <f>IFERROR(VLOOKUP(B2136,vlookup!A$2:I$331,3,FALSE),"")</f>
        <v/>
      </c>
      <c r="E2136" s="5"/>
      <c r="F2136" s="27" t="str">
        <f>IFERROR(VLOOKUP(E2136,vlookup!D$2:E$331,2,FALSE),"")</f>
        <v/>
      </c>
      <c r="G2136" s="5"/>
      <c r="H2136" s="27" t="str">
        <f t="shared" si="332"/>
        <v/>
      </c>
      <c r="I2136" s="27" t="str">
        <f>IFERROR(VLOOKUP(H2136,vlookup!G$2:I$331,2,FALSE),"")</f>
        <v/>
      </c>
      <c r="J2136" s="27" t="str">
        <f>IFERROR(VLOOKUP(H2136,vlookup!G$2:I$331,3,FALSE),"")</f>
        <v/>
      </c>
      <c r="K2136" s="5"/>
      <c r="L2136" s="6"/>
      <c r="M2136" s="6"/>
      <c r="N2136" s="6"/>
      <c r="O2136" s="6"/>
      <c r="P2136" s="6"/>
      <c r="Q2136" s="14" t="str">
        <f t="shared" si="333"/>
        <v/>
      </c>
      <c r="R2136" s="5"/>
      <c r="S2136" s="6"/>
      <c r="T2136" s="6"/>
      <c r="U2136" s="5"/>
      <c r="V2136" s="45">
        <f t="shared" si="334"/>
        <v>0</v>
      </c>
      <c r="W2136" s="45">
        <f t="shared" si="335"/>
        <v>0</v>
      </c>
      <c r="X2136" s="45" t="e">
        <f t="shared" si="336"/>
        <v>#VALUE!</v>
      </c>
      <c r="Y2136" s="45">
        <f>IFERROR(VALUE(V2136),VLOOKUP(V2136,DayReplace[],2,0))</f>
        <v>0</v>
      </c>
      <c r="Z2136" s="45">
        <f>IF(V2136=0,1,
IF(OR(AND(COUNTIF(Table12[Normal and Leap Years],X2136),AA2136=3,Y2136=30),
AND(COUNTIF(Table9[MM Year],X2136),COUNTIF(Table13[Always 29-Day Months],AA2136),Y2136=30)),Y2136
-1,Y2136))</f>
        <v>1</v>
      </c>
      <c r="AA2136" s="45">
        <f>IFERROR(VALUE(W2136),VLOOKUP(W2136,MonthReplace[],2,0))</f>
        <v>0</v>
      </c>
      <c r="AB2136" s="45" t="e">
        <f>IF(COUNTIF(Table9[MM Year],X2136),VLOOKUP(AA2136,MonthSerial[],VLOOKUP(X2136,Table9[],3,0)+2,0),DATE(X2136,AA2136,0)-AC2136)</f>
        <v>#VALUE!</v>
      </c>
      <c r="AC2136" s="45" t="e">
        <f>IF(COUNTIF(Table9[MM Year],X2136),
VLOOKUP(X2136,Table9[],5,0),
DATE(X2136,1,0))</f>
        <v>#VALUE!</v>
      </c>
      <c r="AD2136" s="46" t="e">
        <f>IF(AA2136=0,DATE(YEAR(AC2136+1),7,16),
IF(V2136=0,IF(COUNTIF(Table9[MM Year],X2136),AC2136+AB2136+Z2136+15-DAY(AC2136+AB2136+Z2136+15)+16,AC2136+AB2136+Z2136-DAY(AC2136+AB2136+Z2136)+16),
IF(COUNTIF(Table9[MM Year],X2136),
IF(AC2136+AB2136+Z2136&lt;VLOOKUP(X2136,Table9[],7,0),AC2136
+AB2136+Z2136+VLOOKUP(X2136,Table9[],4,0),AC2136+AB2136+Z2136),AC2136
+AB2136+Z2136)))</f>
        <v>#VALUE!</v>
      </c>
      <c r="AE2136" s="42"/>
      <c r="AF2136" s="15" t="str">
        <f>IFERROR(IF(COUNTIF(Table9[MM Year],X2136),
IF(AD2136&lt;VLOOKUP(X2136,Table9[],7,0),AD2136
+VLOOKUP(X2136,Table9[],4,0),AD2136),AD2136
),"")</f>
        <v/>
      </c>
      <c r="AG2136" s="5"/>
      <c r="AH2136" s="5"/>
      <c r="AI2136" s="5"/>
      <c r="AJ2136" s="6"/>
      <c r="AK2136" s="6"/>
      <c r="AL2136" s="12" t="str">
        <f t="shared" si="337"/>
        <v/>
      </c>
      <c r="AM2136" s="5"/>
      <c r="AN2136" s="27" t="str">
        <f t="shared" si="338"/>
        <v/>
      </c>
      <c r="AO2136" s="5"/>
      <c r="AP2136" s="5"/>
      <c r="AQ2136" s="6"/>
      <c r="AR2136" s="12" t="str">
        <f t="shared" si="339"/>
        <v/>
      </c>
      <c r="AS2136" s="6"/>
      <c r="AT2136" s="5"/>
      <c r="AU2136" s="53"/>
      <c r="AV2136" s="53"/>
      <c r="AW2136" s="54"/>
      <c r="AX2136" s="15" t="str">
        <f t="shared" si="340"/>
        <v/>
      </c>
      <c r="AY2136" s="5"/>
      <c r="AZ2136" s="27" t="str">
        <f>IFERROR(VLOOKUP(AY2136,vlookup!A$2:I$331,2,FALSE),"")</f>
        <v/>
      </c>
      <c r="BA2136" s="27" t="str">
        <f>IFERROR(VLOOKUP(AY2136,vlookup!A$2:I$331,3,FALSE),"")</f>
        <v/>
      </c>
      <c r="BB2136" s="5"/>
      <c r="BC2136" s="27" t="str">
        <f>IFERROR(VLOOKUP(BB2136,vlookup!D$2:E$331,2,FALSE),"")</f>
        <v/>
      </c>
      <c r="BD2136" s="5"/>
      <c r="BE2136" s="27" t="str">
        <f t="shared" si="341"/>
        <v/>
      </c>
      <c r="BF2136" s="27" t="str">
        <f>IFERROR(VLOOKUP(BE2136,vlookup!G$2:I$331,2,FALSE),"")</f>
        <v/>
      </c>
      <c r="BG2136" s="27" t="str">
        <f>IFERROR(VLOOKUP(BE2136,vlookup!G$2:I$331,3,FALSE),"")</f>
        <v/>
      </c>
      <c r="BH2136" s="5"/>
      <c r="BI2136" s="6"/>
      <c r="BJ2136" s="6"/>
      <c r="BK2136" s="6"/>
      <c r="BL2136" s="6"/>
    </row>
    <row r="2137" spans="1:64">
      <c r="A2137" s="4"/>
      <c r="B2137" s="5"/>
      <c r="C2137" s="27" t="str">
        <f>IFERROR(VLOOKUP(B2137,vlookup!A$2:I$331,2,FALSE),"")</f>
        <v/>
      </c>
      <c r="D2137" s="27" t="str">
        <f>IFERROR(VLOOKUP(B2137,vlookup!A$2:I$331,3,FALSE),"")</f>
        <v/>
      </c>
      <c r="E2137" s="5"/>
      <c r="F2137" s="27" t="str">
        <f>IFERROR(VLOOKUP(E2137,vlookup!D$2:E$331,2,FALSE),"")</f>
        <v/>
      </c>
      <c r="G2137" s="5"/>
      <c r="H2137" s="27" t="str">
        <f t="shared" si="332"/>
        <v/>
      </c>
      <c r="I2137" s="27" t="str">
        <f>IFERROR(VLOOKUP(H2137,vlookup!G$2:I$331,2,FALSE),"")</f>
        <v/>
      </c>
      <c r="J2137" s="27" t="str">
        <f>IFERROR(VLOOKUP(H2137,vlookup!G$2:I$331,3,FALSE),"")</f>
        <v/>
      </c>
      <c r="K2137" s="5"/>
      <c r="L2137" s="6"/>
      <c r="M2137" s="6"/>
      <c r="N2137" s="6"/>
      <c r="O2137" s="6"/>
      <c r="P2137" s="6"/>
      <c r="Q2137" s="14" t="str">
        <f t="shared" si="333"/>
        <v/>
      </c>
      <c r="R2137" s="5"/>
      <c r="S2137" s="6"/>
      <c r="T2137" s="6"/>
      <c r="U2137" s="5"/>
      <c r="V2137" s="45">
        <f t="shared" si="334"/>
        <v>0</v>
      </c>
      <c r="W2137" s="45">
        <f t="shared" si="335"/>
        <v>0</v>
      </c>
      <c r="X2137" s="45" t="e">
        <f t="shared" si="336"/>
        <v>#VALUE!</v>
      </c>
      <c r="Y2137" s="45">
        <f>IFERROR(VALUE(V2137),VLOOKUP(V2137,DayReplace[],2,0))</f>
        <v>0</v>
      </c>
      <c r="Z2137" s="45">
        <f>IF(V2137=0,1,
IF(OR(AND(COUNTIF(Table12[Normal and Leap Years],X2137),AA2137=3,Y2137=30),
AND(COUNTIF(Table9[MM Year],X2137),COUNTIF(Table13[Always 29-Day Months],AA2137),Y2137=30)),Y2137
-1,Y2137))</f>
        <v>1</v>
      </c>
      <c r="AA2137" s="45">
        <f>IFERROR(VALUE(W2137),VLOOKUP(W2137,MonthReplace[],2,0))</f>
        <v>0</v>
      </c>
      <c r="AB2137" s="45" t="e">
        <f>IF(COUNTIF(Table9[MM Year],X2137),VLOOKUP(AA2137,MonthSerial[],VLOOKUP(X2137,Table9[],3,0)+2,0),DATE(X2137,AA2137,0)-AC2137)</f>
        <v>#VALUE!</v>
      </c>
      <c r="AC2137" s="45" t="e">
        <f>IF(COUNTIF(Table9[MM Year],X2137),
VLOOKUP(X2137,Table9[],5,0),
DATE(X2137,1,0))</f>
        <v>#VALUE!</v>
      </c>
      <c r="AD2137" s="46" t="e">
        <f>IF(AA2137=0,DATE(YEAR(AC2137+1),7,16),
IF(V2137=0,IF(COUNTIF(Table9[MM Year],X2137),AC2137+AB2137+Z2137+15-DAY(AC2137+AB2137+Z2137+15)+16,AC2137+AB2137+Z2137-DAY(AC2137+AB2137+Z2137)+16),
IF(COUNTIF(Table9[MM Year],X2137),
IF(AC2137+AB2137+Z2137&lt;VLOOKUP(X2137,Table9[],7,0),AC2137
+AB2137+Z2137+VLOOKUP(X2137,Table9[],4,0),AC2137+AB2137+Z2137),AC2137
+AB2137+Z2137)))</f>
        <v>#VALUE!</v>
      </c>
      <c r="AE2137" s="42"/>
      <c r="AF2137" s="15" t="str">
        <f>IFERROR(IF(COUNTIF(Table9[MM Year],X2137),
IF(AD2137&lt;VLOOKUP(X2137,Table9[],7,0),AD2137
+VLOOKUP(X2137,Table9[],4,0),AD2137),AD2137
),"")</f>
        <v/>
      </c>
      <c r="AG2137" s="5"/>
      <c r="AH2137" s="5"/>
      <c r="AI2137" s="5"/>
      <c r="AJ2137" s="6"/>
      <c r="AK2137" s="6"/>
      <c r="AL2137" s="12" t="str">
        <f t="shared" si="337"/>
        <v/>
      </c>
      <c r="AM2137" s="5"/>
      <c r="AN2137" s="27" t="str">
        <f t="shared" si="338"/>
        <v/>
      </c>
      <c r="AO2137" s="5"/>
      <c r="AP2137" s="5"/>
      <c r="AQ2137" s="6"/>
      <c r="AR2137" s="12" t="str">
        <f t="shared" si="339"/>
        <v/>
      </c>
      <c r="AS2137" s="6"/>
      <c r="AT2137" s="5"/>
      <c r="AU2137" s="53"/>
      <c r="AV2137" s="53"/>
      <c r="AW2137" s="54"/>
      <c r="AX2137" s="15" t="str">
        <f t="shared" si="340"/>
        <v/>
      </c>
      <c r="AY2137" s="5"/>
      <c r="AZ2137" s="27" t="str">
        <f>IFERROR(VLOOKUP(AY2137,vlookup!A$2:I$331,2,FALSE),"")</f>
        <v/>
      </c>
      <c r="BA2137" s="27" t="str">
        <f>IFERROR(VLOOKUP(AY2137,vlookup!A$2:I$331,3,FALSE),"")</f>
        <v/>
      </c>
      <c r="BB2137" s="5"/>
      <c r="BC2137" s="27" t="str">
        <f>IFERROR(VLOOKUP(BB2137,vlookup!D$2:E$331,2,FALSE),"")</f>
        <v/>
      </c>
      <c r="BD2137" s="5"/>
      <c r="BE2137" s="27" t="str">
        <f t="shared" si="341"/>
        <v/>
      </c>
      <c r="BF2137" s="27" t="str">
        <f>IFERROR(VLOOKUP(BE2137,vlookup!G$2:I$331,2,FALSE),"")</f>
        <v/>
      </c>
      <c r="BG2137" s="27" t="str">
        <f>IFERROR(VLOOKUP(BE2137,vlookup!G$2:I$331,3,FALSE),"")</f>
        <v/>
      </c>
      <c r="BH2137" s="5"/>
      <c r="BI2137" s="6"/>
      <c r="BJ2137" s="6"/>
      <c r="BK2137" s="6"/>
      <c r="BL2137" s="6"/>
    </row>
    <row r="2138" spans="1:64">
      <c r="A2138" s="4"/>
      <c r="B2138" s="5"/>
      <c r="C2138" s="27" t="str">
        <f>IFERROR(VLOOKUP(B2138,vlookup!A$2:I$331,2,FALSE),"")</f>
        <v/>
      </c>
      <c r="D2138" s="27" t="str">
        <f>IFERROR(VLOOKUP(B2138,vlookup!A$2:I$331,3,FALSE),"")</f>
        <v/>
      </c>
      <c r="E2138" s="5"/>
      <c r="F2138" s="27" t="str">
        <f>IFERROR(VLOOKUP(E2138,vlookup!D$2:E$331,2,FALSE),"")</f>
        <v/>
      </c>
      <c r="G2138" s="5"/>
      <c r="H2138" s="27" t="str">
        <f t="shared" si="332"/>
        <v/>
      </c>
      <c r="I2138" s="27" t="str">
        <f>IFERROR(VLOOKUP(H2138,vlookup!G$2:I$331,2,FALSE),"")</f>
        <v/>
      </c>
      <c r="J2138" s="27" t="str">
        <f>IFERROR(VLOOKUP(H2138,vlookup!G$2:I$331,3,FALSE),"")</f>
        <v/>
      </c>
      <c r="K2138" s="5"/>
      <c r="L2138" s="6"/>
      <c r="M2138" s="6"/>
      <c r="N2138" s="6"/>
      <c r="O2138" s="6"/>
      <c r="P2138" s="6"/>
      <c r="Q2138" s="14" t="str">
        <f t="shared" si="333"/>
        <v/>
      </c>
      <c r="R2138" s="5"/>
      <c r="S2138" s="6"/>
      <c r="T2138" s="6"/>
      <c r="U2138" s="5"/>
      <c r="V2138" s="45">
        <f t="shared" si="334"/>
        <v>0</v>
      </c>
      <c r="W2138" s="45">
        <f t="shared" si="335"/>
        <v>0</v>
      </c>
      <c r="X2138" s="45" t="e">
        <f t="shared" si="336"/>
        <v>#VALUE!</v>
      </c>
      <c r="Y2138" s="45">
        <f>IFERROR(VALUE(V2138),VLOOKUP(V2138,DayReplace[],2,0))</f>
        <v>0</v>
      </c>
      <c r="Z2138" s="45">
        <f>IF(V2138=0,1,
IF(OR(AND(COUNTIF(Table12[Normal and Leap Years],X2138),AA2138=3,Y2138=30),
AND(COUNTIF(Table9[MM Year],X2138),COUNTIF(Table13[Always 29-Day Months],AA2138),Y2138=30)),Y2138
-1,Y2138))</f>
        <v>1</v>
      </c>
      <c r="AA2138" s="45">
        <f>IFERROR(VALUE(W2138),VLOOKUP(W2138,MonthReplace[],2,0))</f>
        <v>0</v>
      </c>
      <c r="AB2138" s="45" t="e">
        <f>IF(COUNTIF(Table9[MM Year],X2138),VLOOKUP(AA2138,MonthSerial[],VLOOKUP(X2138,Table9[],3,0)+2,0),DATE(X2138,AA2138,0)-AC2138)</f>
        <v>#VALUE!</v>
      </c>
      <c r="AC2138" s="45" t="e">
        <f>IF(COUNTIF(Table9[MM Year],X2138),
VLOOKUP(X2138,Table9[],5,0),
DATE(X2138,1,0))</f>
        <v>#VALUE!</v>
      </c>
      <c r="AD2138" s="46" t="e">
        <f>IF(AA2138=0,DATE(YEAR(AC2138+1),7,16),
IF(V2138=0,IF(COUNTIF(Table9[MM Year],X2138),AC2138+AB2138+Z2138+15-DAY(AC2138+AB2138+Z2138+15)+16,AC2138+AB2138+Z2138-DAY(AC2138+AB2138+Z2138)+16),
IF(COUNTIF(Table9[MM Year],X2138),
IF(AC2138+AB2138+Z2138&lt;VLOOKUP(X2138,Table9[],7,0),AC2138
+AB2138+Z2138+VLOOKUP(X2138,Table9[],4,0),AC2138+AB2138+Z2138),AC2138
+AB2138+Z2138)))</f>
        <v>#VALUE!</v>
      </c>
      <c r="AE2138" s="42"/>
      <c r="AF2138" s="15" t="str">
        <f>IFERROR(IF(COUNTIF(Table9[MM Year],X2138),
IF(AD2138&lt;VLOOKUP(X2138,Table9[],7,0),AD2138
+VLOOKUP(X2138,Table9[],4,0),AD2138),AD2138
),"")</f>
        <v/>
      </c>
      <c r="AG2138" s="5"/>
      <c r="AH2138" s="5"/>
      <c r="AI2138" s="5"/>
      <c r="AJ2138" s="6"/>
      <c r="AK2138" s="6"/>
      <c r="AL2138" s="12" t="str">
        <f t="shared" si="337"/>
        <v/>
      </c>
      <c r="AM2138" s="5"/>
      <c r="AN2138" s="27" t="str">
        <f t="shared" si="338"/>
        <v/>
      </c>
      <c r="AO2138" s="5"/>
      <c r="AP2138" s="5"/>
      <c r="AQ2138" s="6"/>
      <c r="AR2138" s="12" t="str">
        <f t="shared" si="339"/>
        <v/>
      </c>
      <c r="AS2138" s="6"/>
      <c r="AT2138" s="5"/>
      <c r="AU2138" s="53"/>
      <c r="AV2138" s="53"/>
      <c r="AW2138" s="54"/>
      <c r="AX2138" s="15" t="str">
        <f t="shared" si="340"/>
        <v/>
      </c>
      <c r="AY2138" s="5"/>
      <c r="AZ2138" s="27" t="str">
        <f>IFERROR(VLOOKUP(AY2138,vlookup!A$2:I$331,2,FALSE),"")</f>
        <v/>
      </c>
      <c r="BA2138" s="27" t="str">
        <f>IFERROR(VLOOKUP(AY2138,vlookup!A$2:I$331,3,FALSE),"")</f>
        <v/>
      </c>
      <c r="BB2138" s="5"/>
      <c r="BC2138" s="27" t="str">
        <f>IFERROR(VLOOKUP(BB2138,vlookup!D$2:E$331,2,FALSE),"")</f>
        <v/>
      </c>
      <c r="BD2138" s="5"/>
      <c r="BE2138" s="27" t="str">
        <f t="shared" si="341"/>
        <v/>
      </c>
      <c r="BF2138" s="27" t="str">
        <f>IFERROR(VLOOKUP(BE2138,vlookup!G$2:I$331,2,FALSE),"")</f>
        <v/>
      </c>
      <c r="BG2138" s="27" t="str">
        <f>IFERROR(VLOOKUP(BE2138,vlookup!G$2:I$331,3,FALSE),"")</f>
        <v/>
      </c>
      <c r="BH2138" s="5"/>
      <c r="BI2138" s="6"/>
      <c r="BJ2138" s="6"/>
      <c r="BK2138" s="6"/>
      <c r="BL2138" s="6"/>
    </row>
    <row r="2139" spans="1:64">
      <c r="A2139" s="4"/>
      <c r="B2139" s="5"/>
      <c r="C2139" s="27" t="str">
        <f>IFERROR(VLOOKUP(B2139,vlookup!A$2:I$331,2,FALSE),"")</f>
        <v/>
      </c>
      <c r="D2139" s="27" t="str">
        <f>IFERROR(VLOOKUP(B2139,vlookup!A$2:I$331,3,FALSE),"")</f>
        <v/>
      </c>
      <c r="E2139" s="5"/>
      <c r="F2139" s="27" t="str">
        <f>IFERROR(VLOOKUP(E2139,vlookup!D$2:E$331,2,FALSE),"")</f>
        <v/>
      </c>
      <c r="G2139" s="5"/>
      <c r="H2139" s="27" t="str">
        <f t="shared" si="332"/>
        <v/>
      </c>
      <c r="I2139" s="27" t="str">
        <f>IFERROR(VLOOKUP(H2139,vlookup!G$2:I$331,2,FALSE),"")</f>
        <v/>
      </c>
      <c r="J2139" s="27" t="str">
        <f>IFERROR(VLOOKUP(H2139,vlookup!G$2:I$331,3,FALSE),"")</f>
        <v/>
      </c>
      <c r="K2139" s="5"/>
      <c r="L2139" s="6"/>
      <c r="M2139" s="6"/>
      <c r="N2139" s="6"/>
      <c r="O2139" s="6"/>
      <c r="P2139" s="6"/>
      <c r="Q2139" s="14" t="str">
        <f t="shared" si="333"/>
        <v/>
      </c>
      <c r="R2139" s="5"/>
      <c r="S2139" s="6"/>
      <c r="T2139" s="6"/>
      <c r="U2139" s="5"/>
      <c r="V2139" s="45">
        <f t="shared" si="334"/>
        <v>0</v>
      </c>
      <c r="W2139" s="45">
        <f t="shared" si="335"/>
        <v>0</v>
      </c>
      <c r="X2139" s="45" t="e">
        <f t="shared" si="336"/>
        <v>#VALUE!</v>
      </c>
      <c r="Y2139" s="45">
        <f>IFERROR(VALUE(V2139),VLOOKUP(V2139,DayReplace[],2,0))</f>
        <v>0</v>
      </c>
      <c r="Z2139" s="45">
        <f>IF(V2139=0,1,
IF(OR(AND(COUNTIF(Table12[Normal and Leap Years],X2139),AA2139=3,Y2139=30),
AND(COUNTIF(Table9[MM Year],X2139),COUNTIF(Table13[Always 29-Day Months],AA2139),Y2139=30)),Y2139
-1,Y2139))</f>
        <v>1</v>
      </c>
      <c r="AA2139" s="45">
        <f>IFERROR(VALUE(W2139),VLOOKUP(W2139,MonthReplace[],2,0))</f>
        <v>0</v>
      </c>
      <c r="AB2139" s="45" t="e">
        <f>IF(COUNTIF(Table9[MM Year],X2139),VLOOKUP(AA2139,MonthSerial[],VLOOKUP(X2139,Table9[],3,0)+2,0),DATE(X2139,AA2139,0)-AC2139)</f>
        <v>#VALUE!</v>
      </c>
      <c r="AC2139" s="45" t="e">
        <f>IF(COUNTIF(Table9[MM Year],X2139),
VLOOKUP(X2139,Table9[],5,0),
DATE(X2139,1,0))</f>
        <v>#VALUE!</v>
      </c>
      <c r="AD2139" s="46" t="e">
        <f>IF(AA2139=0,DATE(YEAR(AC2139+1),7,16),
IF(V2139=0,IF(COUNTIF(Table9[MM Year],X2139),AC2139+AB2139+Z2139+15-DAY(AC2139+AB2139+Z2139+15)+16,AC2139+AB2139+Z2139-DAY(AC2139+AB2139+Z2139)+16),
IF(COUNTIF(Table9[MM Year],X2139),
IF(AC2139+AB2139+Z2139&lt;VLOOKUP(X2139,Table9[],7,0),AC2139
+AB2139+Z2139+VLOOKUP(X2139,Table9[],4,0),AC2139+AB2139+Z2139),AC2139
+AB2139+Z2139)))</f>
        <v>#VALUE!</v>
      </c>
      <c r="AE2139" s="42"/>
      <c r="AF2139" s="15" t="str">
        <f>IFERROR(IF(COUNTIF(Table9[MM Year],X2139),
IF(AD2139&lt;VLOOKUP(X2139,Table9[],7,0),AD2139
+VLOOKUP(X2139,Table9[],4,0),AD2139),AD2139
),"")</f>
        <v/>
      </c>
      <c r="AG2139" s="5"/>
      <c r="AH2139" s="5"/>
      <c r="AI2139" s="5"/>
      <c r="AJ2139" s="6"/>
      <c r="AK2139" s="6"/>
      <c r="AL2139" s="12" t="str">
        <f t="shared" si="337"/>
        <v/>
      </c>
      <c r="AM2139" s="5"/>
      <c r="AN2139" s="27" t="str">
        <f t="shared" si="338"/>
        <v/>
      </c>
      <c r="AO2139" s="5"/>
      <c r="AP2139" s="5"/>
      <c r="AQ2139" s="6"/>
      <c r="AR2139" s="12" t="str">
        <f t="shared" si="339"/>
        <v/>
      </c>
      <c r="AS2139" s="6"/>
      <c r="AT2139" s="5"/>
      <c r="AU2139" s="53"/>
      <c r="AV2139" s="53"/>
      <c r="AW2139" s="54"/>
      <c r="AX2139" s="15" t="str">
        <f t="shared" si="340"/>
        <v/>
      </c>
      <c r="AY2139" s="5"/>
      <c r="AZ2139" s="27" t="str">
        <f>IFERROR(VLOOKUP(AY2139,vlookup!A$2:I$331,2,FALSE),"")</f>
        <v/>
      </c>
      <c r="BA2139" s="27" t="str">
        <f>IFERROR(VLOOKUP(AY2139,vlookup!A$2:I$331,3,FALSE),"")</f>
        <v/>
      </c>
      <c r="BB2139" s="5"/>
      <c r="BC2139" s="27" t="str">
        <f>IFERROR(VLOOKUP(BB2139,vlookup!D$2:E$331,2,FALSE),"")</f>
        <v/>
      </c>
      <c r="BD2139" s="5"/>
      <c r="BE2139" s="27" t="str">
        <f t="shared" si="341"/>
        <v/>
      </c>
      <c r="BF2139" s="27" t="str">
        <f>IFERROR(VLOOKUP(BE2139,vlookup!G$2:I$331,2,FALSE),"")</f>
        <v/>
      </c>
      <c r="BG2139" s="27" t="str">
        <f>IFERROR(VLOOKUP(BE2139,vlookup!G$2:I$331,3,FALSE),"")</f>
        <v/>
      </c>
      <c r="BH2139" s="5"/>
      <c r="BI2139" s="6"/>
      <c r="BJ2139" s="6"/>
      <c r="BK2139" s="6"/>
      <c r="BL2139" s="6"/>
    </row>
    <row r="2140" spans="1:64">
      <c r="A2140" s="4"/>
      <c r="B2140" s="5"/>
      <c r="C2140" s="27" t="str">
        <f>IFERROR(VLOOKUP(B2140,vlookup!A$2:I$331,2,FALSE),"")</f>
        <v/>
      </c>
      <c r="D2140" s="27" t="str">
        <f>IFERROR(VLOOKUP(B2140,vlookup!A$2:I$331,3,FALSE),"")</f>
        <v/>
      </c>
      <c r="E2140" s="5"/>
      <c r="F2140" s="27" t="str">
        <f>IFERROR(VLOOKUP(E2140,vlookup!D$2:E$331,2,FALSE),"")</f>
        <v/>
      </c>
      <c r="G2140" s="5"/>
      <c r="H2140" s="27" t="str">
        <f t="shared" si="332"/>
        <v/>
      </c>
      <c r="I2140" s="27" t="str">
        <f>IFERROR(VLOOKUP(H2140,vlookup!G$2:I$331,2,FALSE),"")</f>
        <v/>
      </c>
      <c r="J2140" s="27" t="str">
        <f>IFERROR(VLOOKUP(H2140,vlookup!G$2:I$331,3,FALSE),"")</f>
        <v/>
      </c>
      <c r="K2140" s="5"/>
      <c r="L2140" s="6"/>
      <c r="M2140" s="6"/>
      <c r="N2140" s="6"/>
      <c r="O2140" s="6"/>
      <c r="P2140" s="6"/>
      <c r="Q2140" s="14" t="str">
        <f t="shared" si="333"/>
        <v/>
      </c>
      <c r="R2140" s="5"/>
      <c r="S2140" s="6"/>
      <c r="T2140" s="6"/>
      <c r="U2140" s="5"/>
      <c r="V2140" s="45">
        <f t="shared" si="334"/>
        <v>0</v>
      </c>
      <c r="W2140" s="45">
        <f t="shared" si="335"/>
        <v>0</v>
      </c>
      <c r="X2140" s="45" t="e">
        <f t="shared" si="336"/>
        <v>#VALUE!</v>
      </c>
      <c r="Y2140" s="45">
        <f>IFERROR(VALUE(V2140),VLOOKUP(V2140,DayReplace[],2,0))</f>
        <v>0</v>
      </c>
      <c r="Z2140" s="45">
        <f>IF(V2140=0,1,
IF(OR(AND(COUNTIF(Table12[Normal and Leap Years],X2140),AA2140=3,Y2140=30),
AND(COUNTIF(Table9[MM Year],X2140),COUNTIF(Table13[Always 29-Day Months],AA2140),Y2140=30)),Y2140
-1,Y2140))</f>
        <v>1</v>
      </c>
      <c r="AA2140" s="45">
        <f>IFERROR(VALUE(W2140),VLOOKUP(W2140,MonthReplace[],2,0))</f>
        <v>0</v>
      </c>
      <c r="AB2140" s="45" t="e">
        <f>IF(COUNTIF(Table9[MM Year],X2140),VLOOKUP(AA2140,MonthSerial[],VLOOKUP(X2140,Table9[],3,0)+2,0),DATE(X2140,AA2140,0)-AC2140)</f>
        <v>#VALUE!</v>
      </c>
      <c r="AC2140" s="45" t="e">
        <f>IF(COUNTIF(Table9[MM Year],X2140),
VLOOKUP(X2140,Table9[],5,0),
DATE(X2140,1,0))</f>
        <v>#VALUE!</v>
      </c>
      <c r="AD2140" s="46" t="e">
        <f>IF(AA2140=0,DATE(YEAR(AC2140+1),7,16),
IF(V2140=0,IF(COUNTIF(Table9[MM Year],X2140),AC2140+AB2140+Z2140+15-DAY(AC2140+AB2140+Z2140+15)+16,AC2140+AB2140+Z2140-DAY(AC2140+AB2140+Z2140)+16),
IF(COUNTIF(Table9[MM Year],X2140),
IF(AC2140+AB2140+Z2140&lt;VLOOKUP(X2140,Table9[],7,0),AC2140
+AB2140+Z2140+VLOOKUP(X2140,Table9[],4,0),AC2140+AB2140+Z2140),AC2140
+AB2140+Z2140)))</f>
        <v>#VALUE!</v>
      </c>
      <c r="AE2140" s="42"/>
      <c r="AF2140" s="15" t="str">
        <f>IFERROR(IF(COUNTIF(Table9[MM Year],X2140),
IF(AD2140&lt;VLOOKUP(X2140,Table9[],7,0),AD2140
+VLOOKUP(X2140,Table9[],4,0),AD2140),AD2140
),"")</f>
        <v/>
      </c>
      <c r="AG2140" s="5"/>
      <c r="AH2140" s="5"/>
      <c r="AI2140" s="5"/>
      <c r="AJ2140" s="6"/>
      <c r="AK2140" s="6"/>
      <c r="AL2140" s="12" t="str">
        <f t="shared" si="337"/>
        <v/>
      </c>
      <c r="AM2140" s="5"/>
      <c r="AN2140" s="27" t="str">
        <f t="shared" si="338"/>
        <v/>
      </c>
      <c r="AO2140" s="5"/>
      <c r="AP2140" s="5"/>
      <c r="AQ2140" s="6"/>
      <c r="AR2140" s="12" t="str">
        <f t="shared" si="339"/>
        <v/>
      </c>
      <c r="AS2140" s="6"/>
      <c r="AT2140" s="5"/>
      <c r="AU2140" s="53"/>
      <c r="AV2140" s="53"/>
      <c r="AW2140" s="54"/>
      <c r="AX2140" s="15" t="str">
        <f t="shared" si="340"/>
        <v/>
      </c>
      <c r="AY2140" s="5"/>
      <c r="AZ2140" s="27" t="str">
        <f>IFERROR(VLOOKUP(AY2140,vlookup!A$2:I$331,2,FALSE),"")</f>
        <v/>
      </c>
      <c r="BA2140" s="27" t="str">
        <f>IFERROR(VLOOKUP(AY2140,vlookup!A$2:I$331,3,FALSE),"")</f>
        <v/>
      </c>
      <c r="BB2140" s="5"/>
      <c r="BC2140" s="27" t="str">
        <f>IFERROR(VLOOKUP(BB2140,vlookup!D$2:E$331,2,FALSE),"")</f>
        <v/>
      </c>
      <c r="BD2140" s="5"/>
      <c r="BE2140" s="27" t="str">
        <f t="shared" si="341"/>
        <v/>
      </c>
      <c r="BF2140" s="27" t="str">
        <f>IFERROR(VLOOKUP(BE2140,vlookup!G$2:I$331,2,FALSE),"")</f>
        <v/>
      </c>
      <c r="BG2140" s="27" t="str">
        <f>IFERROR(VLOOKUP(BE2140,vlookup!G$2:I$331,3,FALSE),"")</f>
        <v/>
      </c>
      <c r="BH2140" s="5"/>
      <c r="BI2140" s="6"/>
      <c r="BJ2140" s="6"/>
      <c r="BK2140" s="6"/>
      <c r="BL2140" s="6"/>
    </row>
    <row r="2141" spans="1:64">
      <c r="A2141" s="4"/>
      <c r="B2141" s="5"/>
      <c r="C2141" s="27" t="str">
        <f>IFERROR(VLOOKUP(B2141,vlookup!A$2:I$331,2,FALSE),"")</f>
        <v/>
      </c>
      <c r="D2141" s="27" t="str">
        <f>IFERROR(VLOOKUP(B2141,vlookup!A$2:I$331,3,FALSE),"")</f>
        <v/>
      </c>
      <c r="E2141" s="5"/>
      <c r="F2141" s="27" t="str">
        <f>IFERROR(VLOOKUP(E2141,vlookup!D$2:E$331,2,FALSE),"")</f>
        <v/>
      </c>
      <c r="G2141" s="5"/>
      <c r="H2141" s="27" t="str">
        <f t="shared" si="332"/>
        <v/>
      </c>
      <c r="I2141" s="27" t="str">
        <f>IFERROR(VLOOKUP(H2141,vlookup!G$2:I$331,2,FALSE),"")</f>
        <v/>
      </c>
      <c r="J2141" s="27" t="str">
        <f>IFERROR(VLOOKUP(H2141,vlookup!G$2:I$331,3,FALSE),"")</f>
        <v/>
      </c>
      <c r="K2141" s="5"/>
      <c r="L2141" s="6"/>
      <c r="M2141" s="6"/>
      <c r="N2141" s="6"/>
      <c r="O2141" s="6"/>
      <c r="P2141" s="6"/>
      <c r="Q2141" s="14" t="str">
        <f t="shared" si="333"/>
        <v/>
      </c>
      <c r="R2141" s="5"/>
      <c r="S2141" s="6"/>
      <c r="T2141" s="6"/>
      <c r="U2141" s="5"/>
      <c r="V2141" s="45">
        <f t="shared" si="334"/>
        <v>0</v>
      </c>
      <c r="W2141" s="45">
        <f t="shared" si="335"/>
        <v>0</v>
      </c>
      <c r="X2141" s="45" t="e">
        <f t="shared" si="336"/>
        <v>#VALUE!</v>
      </c>
      <c r="Y2141" s="45">
        <f>IFERROR(VALUE(V2141),VLOOKUP(V2141,DayReplace[],2,0))</f>
        <v>0</v>
      </c>
      <c r="Z2141" s="45">
        <f>IF(V2141=0,1,
IF(OR(AND(COUNTIF(Table12[Normal and Leap Years],X2141),AA2141=3,Y2141=30),
AND(COUNTIF(Table9[MM Year],X2141),COUNTIF(Table13[Always 29-Day Months],AA2141),Y2141=30)),Y2141
-1,Y2141))</f>
        <v>1</v>
      </c>
      <c r="AA2141" s="45">
        <f>IFERROR(VALUE(W2141),VLOOKUP(W2141,MonthReplace[],2,0))</f>
        <v>0</v>
      </c>
      <c r="AB2141" s="45" t="e">
        <f>IF(COUNTIF(Table9[MM Year],X2141),VLOOKUP(AA2141,MonthSerial[],VLOOKUP(X2141,Table9[],3,0)+2,0),DATE(X2141,AA2141,0)-AC2141)</f>
        <v>#VALUE!</v>
      </c>
      <c r="AC2141" s="45" t="e">
        <f>IF(COUNTIF(Table9[MM Year],X2141),
VLOOKUP(X2141,Table9[],5,0),
DATE(X2141,1,0))</f>
        <v>#VALUE!</v>
      </c>
      <c r="AD2141" s="46" t="e">
        <f>IF(AA2141=0,DATE(YEAR(AC2141+1),7,16),
IF(V2141=0,IF(COUNTIF(Table9[MM Year],X2141),AC2141+AB2141+Z2141+15-DAY(AC2141+AB2141+Z2141+15)+16,AC2141+AB2141+Z2141-DAY(AC2141+AB2141+Z2141)+16),
IF(COUNTIF(Table9[MM Year],X2141),
IF(AC2141+AB2141+Z2141&lt;VLOOKUP(X2141,Table9[],7,0),AC2141
+AB2141+Z2141+VLOOKUP(X2141,Table9[],4,0),AC2141+AB2141+Z2141),AC2141
+AB2141+Z2141)))</f>
        <v>#VALUE!</v>
      </c>
      <c r="AE2141" s="42"/>
      <c r="AF2141" s="15" t="str">
        <f>IFERROR(IF(COUNTIF(Table9[MM Year],X2141),
IF(AD2141&lt;VLOOKUP(X2141,Table9[],7,0),AD2141
+VLOOKUP(X2141,Table9[],4,0),AD2141),AD2141
),"")</f>
        <v/>
      </c>
      <c r="AG2141" s="5"/>
      <c r="AH2141" s="5"/>
      <c r="AI2141" s="5"/>
      <c r="AJ2141" s="6"/>
      <c r="AK2141" s="6"/>
      <c r="AL2141" s="12" t="str">
        <f t="shared" si="337"/>
        <v/>
      </c>
      <c r="AM2141" s="5"/>
      <c r="AN2141" s="27" t="str">
        <f t="shared" si="338"/>
        <v/>
      </c>
      <c r="AO2141" s="5"/>
      <c r="AP2141" s="5"/>
      <c r="AQ2141" s="6"/>
      <c r="AR2141" s="12" t="str">
        <f t="shared" si="339"/>
        <v/>
      </c>
      <c r="AS2141" s="6"/>
      <c r="AT2141" s="5"/>
      <c r="AU2141" s="53"/>
      <c r="AV2141" s="53"/>
      <c r="AW2141" s="54"/>
      <c r="AX2141" s="15" t="str">
        <f t="shared" si="340"/>
        <v/>
      </c>
      <c r="AY2141" s="5"/>
      <c r="AZ2141" s="27" t="str">
        <f>IFERROR(VLOOKUP(AY2141,vlookup!A$2:I$331,2,FALSE),"")</f>
        <v/>
      </c>
      <c r="BA2141" s="27" t="str">
        <f>IFERROR(VLOOKUP(AY2141,vlookup!A$2:I$331,3,FALSE),"")</f>
        <v/>
      </c>
      <c r="BB2141" s="5"/>
      <c r="BC2141" s="27" t="str">
        <f>IFERROR(VLOOKUP(BB2141,vlookup!D$2:E$331,2,FALSE),"")</f>
        <v/>
      </c>
      <c r="BD2141" s="5"/>
      <c r="BE2141" s="27" t="str">
        <f t="shared" si="341"/>
        <v/>
      </c>
      <c r="BF2141" s="27" t="str">
        <f>IFERROR(VLOOKUP(BE2141,vlookup!G$2:I$331,2,FALSE),"")</f>
        <v/>
      </c>
      <c r="BG2141" s="27" t="str">
        <f>IFERROR(VLOOKUP(BE2141,vlookup!G$2:I$331,3,FALSE),"")</f>
        <v/>
      </c>
      <c r="BH2141" s="5"/>
      <c r="BI2141" s="6"/>
      <c r="BJ2141" s="6"/>
      <c r="BK2141" s="6"/>
      <c r="BL2141" s="6"/>
    </row>
    <row r="2142" spans="1:64">
      <c r="A2142" s="4"/>
      <c r="B2142" s="5"/>
      <c r="C2142" s="27" t="str">
        <f>IFERROR(VLOOKUP(B2142,vlookup!A$2:I$331,2,FALSE),"")</f>
        <v/>
      </c>
      <c r="D2142" s="27" t="str">
        <f>IFERROR(VLOOKUP(B2142,vlookup!A$2:I$331,3,FALSE),"")</f>
        <v/>
      </c>
      <c r="E2142" s="5"/>
      <c r="F2142" s="27" t="str">
        <f>IFERROR(VLOOKUP(E2142,vlookup!D$2:E$331,2,FALSE),"")</f>
        <v/>
      </c>
      <c r="G2142" s="5"/>
      <c r="H2142" s="27" t="str">
        <f t="shared" si="332"/>
        <v/>
      </c>
      <c r="I2142" s="27" t="str">
        <f>IFERROR(VLOOKUP(H2142,vlookup!G$2:I$331,2,FALSE),"")</f>
        <v/>
      </c>
      <c r="J2142" s="27" t="str">
        <f>IFERROR(VLOOKUP(H2142,vlookup!G$2:I$331,3,FALSE),"")</f>
        <v/>
      </c>
      <c r="K2142" s="5"/>
      <c r="L2142" s="6"/>
      <c r="M2142" s="6"/>
      <c r="N2142" s="6"/>
      <c r="O2142" s="6"/>
      <c r="P2142" s="6"/>
      <c r="Q2142" s="14" t="str">
        <f t="shared" si="333"/>
        <v/>
      </c>
      <c r="R2142" s="5"/>
      <c r="S2142" s="6"/>
      <c r="T2142" s="6"/>
      <c r="U2142" s="5"/>
      <c r="V2142" s="45">
        <f t="shared" si="334"/>
        <v>0</v>
      </c>
      <c r="W2142" s="45">
        <f t="shared" si="335"/>
        <v>0</v>
      </c>
      <c r="X2142" s="45" t="e">
        <f t="shared" si="336"/>
        <v>#VALUE!</v>
      </c>
      <c r="Y2142" s="45">
        <f>IFERROR(VALUE(V2142),VLOOKUP(V2142,DayReplace[],2,0))</f>
        <v>0</v>
      </c>
      <c r="Z2142" s="45">
        <f>IF(V2142=0,1,
IF(OR(AND(COUNTIF(Table12[Normal and Leap Years],X2142),AA2142=3,Y2142=30),
AND(COUNTIF(Table9[MM Year],X2142),COUNTIF(Table13[Always 29-Day Months],AA2142),Y2142=30)),Y2142
-1,Y2142))</f>
        <v>1</v>
      </c>
      <c r="AA2142" s="45">
        <f>IFERROR(VALUE(W2142),VLOOKUP(W2142,MonthReplace[],2,0))</f>
        <v>0</v>
      </c>
      <c r="AB2142" s="45" t="e">
        <f>IF(COUNTIF(Table9[MM Year],X2142),VLOOKUP(AA2142,MonthSerial[],VLOOKUP(X2142,Table9[],3,0)+2,0),DATE(X2142,AA2142,0)-AC2142)</f>
        <v>#VALUE!</v>
      </c>
      <c r="AC2142" s="45" t="e">
        <f>IF(COUNTIF(Table9[MM Year],X2142),
VLOOKUP(X2142,Table9[],5,0),
DATE(X2142,1,0))</f>
        <v>#VALUE!</v>
      </c>
      <c r="AD2142" s="46" t="e">
        <f>IF(AA2142=0,DATE(YEAR(AC2142+1),7,16),
IF(V2142=0,IF(COUNTIF(Table9[MM Year],X2142),AC2142+AB2142+Z2142+15-DAY(AC2142+AB2142+Z2142+15)+16,AC2142+AB2142+Z2142-DAY(AC2142+AB2142+Z2142)+16),
IF(COUNTIF(Table9[MM Year],X2142),
IF(AC2142+AB2142+Z2142&lt;VLOOKUP(X2142,Table9[],7,0),AC2142
+AB2142+Z2142+VLOOKUP(X2142,Table9[],4,0),AC2142+AB2142+Z2142),AC2142
+AB2142+Z2142)))</f>
        <v>#VALUE!</v>
      </c>
      <c r="AE2142" s="42"/>
      <c r="AF2142" s="15" t="str">
        <f>IFERROR(IF(COUNTIF(Table9[MM Year],X2142),
IF(AD2142&lt;VLOOKUP(X2142,Table9[],7,0),AD2142
+VLOOKUP(X2142,Table9[],4,0),AD2142),AD2142
),"")</f>
        <v/>
      </c>
      <c r="AG2142" s="5"/>
      <c r="AH2142" s="5"/>
      <c r="AI2142" s="5"/>
      <c r="AJ2142" s="6"/>
      <c r="AK2142" s="6"/>
      <c r="AL2142" s="12" t="str">
        <f t="shared" si="337"/>
        <v/>
      </c>
      <c r="AM2142" s="5"/>
      <c r="AN2142" s="27" t="str">
        <f t="shared" si="338"/>
        <v/>
      </c>
      <c r="AO2142" s="5"/>
      <c r="AP2142" s="5"/>
      <c r="AQ2142" s="6"/>
      <c r="AR2142" s="12" t="str">
        <f t="shared" si="339"/>
        <v/>
      </c>
      <c r="AS2142" s="6"/>
      <c r="AT2142" s="5"/>
      <c r="AU2142" s="53"/>
      <c r="AV2142" s="53"/>
      <c r="AW2142" s="54"/>
      <c r="AX2142" s="15" t="str">
        <f t="shared" si="340"/>
        <v/>
      </c>
      <c r="AY2142" s="5"/>
      <c r="AZ2142" s="27" t="str">
        <f>IFERROR(VLOOKUP(AY2142,vlookup!A$2:I$331,2,FALSE),"")</f>
        <v/>
      </c>
      <c r="BA2142" s="27" t="str">
        <f>IFERROR(VLOOKUP(AY2142,vlookup!A$2:I$331,3,FALSE),"")</f>
        <v/>
      </c>
      <c r="BB2142" s="5"/>
      <c r="BC2142" s="27" t="str">
        <f>IFERROR(VLOOKUP(BB2142,vlookup!D$2:E$331,2,FALSE),"")</f>
        <v/>
      </c>
      <c r="BD2142" s="5"/>
      <c r="BE2142" s="27" t="str">
        <f t="shared" si="341"/>
        <v/>
      </c>
      <c r="BF2142" s="27" t="str">
        <f>IFERROR(VLOOKUP(BE2142,vlookup!G$2:I$331,2,FALSE),"")</f>
        <v/>
      </c>
      <c r="BG2142" s="27" t="str">
        <f>IFERROR(VLOOKUP(BE2142,vlookup!G$2:I$331,3,FALSE),"")</f>
        <v/>
      </c>
      <c r="BH2142" s="5"/>
      <c r="BI2142" s="6"/>
      <c r="BJ2142" s="6"/>
      <c r="BK2142" s="6"/>
      <c r="BL2142" s="6"/>
    </row>
    <row r="2143" spans="1:64">
      <c r="A2143" s="4"/>
      <c r="B2143" s="5"/>
      <c r="C2143" s="27" t="str">
        <f>IFERROR(VLOOKUP(B2143,vlookup!A$2:I$331,2,FALSE),"")</f>
        <v/>
      </c>
      <c r="D2143" s="27" t="str">
        <f>IFERROR(VLOOKUP(B2143,vlookup!A$2:I$331,3,FALSE),"")</f>
        <v/>
      </c>
      <c r="E2143" s="5"/>
      <c r="F2143" s="27" t="str">
        <f>IFERROR(VLOOKUP(E2143,vlookup!D$2:E$331,2,FALSE),"")</f>
        <v/>
      </c>
      <c r="G2143" s="5"/>
      <c r="H2143" s="27" t="str">
        <f t="shared" si="332"/>
        <v/>
      </c>
      <c r="I2143" s="27" t="str">
        <f>IFERROR(VLOOKUP(H2143,vlookup!G$2:I$331,2,FALSE),"")</f>
        <v/>
      </c>
      <c r="J2143" s="27" t="str">
        <f>IFERROR(VLOOKUP(H2143,vlookup!G$2:I$331,3,FALSE),"")</f>
        <v/>
      </c>
      <c r="K2143" s="5"/>
      <c r="L2143" s="6"/>
      <c r="M2143" s="6"/>
      <c r="N2143" s="6"/>
      <c r="O2143" s="6"/>
      <c r="P2143" s="6"/>
      <c r="Q2143" s="14" t="str">
        <f t="shared" si="333"/>
        <v/>
      </c>
      <c r="R2143" s="5"/>
      <c r="S2143" s="6"/>
      <c r="T2143" s="6"/>
      <c r="U2143" s="5"/>
      <c r="V2143" s="45">
        <f t="shared" si="334"/>
        <v>0</v>
      </c>
      <c r="W2143" s="45">
        <f t="shared" si="335"/>
        <v>0</v>
      </c>
      <c r="X2143" s="45" t="e">
        <f t="shared" si="336"/>
        <v>#VALUE!</v>
      </c>
      <c r="Y2143" s="45">
        <f>IFERROR(VALUE(V2143),VLOOKUP(V2143,DayReplace[],2,0))</f>
        <v>0</v>
      </c>
      <c r="Z2143" s="45">
        <f>IF(V2143=0,1,
IF(OR(AND(COUNTIF(Table12[Normal and Leap Years],X2143),AA2143=3,Y2143=30),
AND(COUNTIF(Table9[MM Year],X2143),COUNTIF(Table13[Always 29-Day Months],AA2143),Y2143=30)),Y2143
-1,Y2143))</f>
        <v>1</v>
      </c>
      <c r="AA2143" s="45">
        <f>IFERROR(VALUE(W2143),VLOOKUP(W2143,MonthReplace[],2,0))</f>
        <v>0</v>
      </c>
      <c r="AB2143" s="45" t="e">
        <f>IF(COUNTIF(Table9[MM Year],X2143),VLOOKUP(AA2143,MonthSerial[],VLOOKUP(X2143,Table9[],3,0)+2,0),DATE(X2143,AA2143,0)-AC2143)</f>
        <v>#VALUE!</v>
      </c>
      <c r="AC2143" s="45" t="e">
        <f>IF(COUNTIF(Table9[MM Year],X2143),
VLOOKUP(X2143,Table9[],5,0),
DATE(X2143,1,0))</f>
        <v>#VALUE!</v>
      </c>
      <c r="AD2143" s="46" t="e">
        <f>IF(AA2143=0,DATE(YEAR(AC2143+1),7,16),
IF(V2143=0,IF(COUNTIF(Table9[MM Year],X2143),AC2143+AB2143+Z2143+15-DAY(AC2143+AB2143+Z2143+15)+16,AC2143+AB2143+Z2143-DAY(AC2143+AB2143+Z2143)+16),
IF(COUNTIF(Table9[MM Year],X2143),
IF(AC2143+AB2143+Z2143&lt;VLOOKUP(X2143,Table9[],7,0),AC2143
+AB2143+Z2143+VLOOKUP(X2143,Table9[],4,0),AC2143+AB2143+Z2143),AC2143
+AB2143+Z2143)))</f>
        <v>#VALUE!</v>
      </c>
      <c r="AE2143" s="42"/>
      <c r="AF2143" s="15" t="str">
        <f>IFERROR(IF(COUNTIF(Table9[MM Year],X2143),
IF(AD2143&lt;VLOOKUP(X2143,Table9[],7,0),AD2143
+VLOOKUP(X2143,Table9[],4,0),AD2143),AD2143
),"")</f>
        <v/>
      </c>
      <c r="AG2143" s="5"/>
      <c r="AH2143" s="5"/>
      <c r="AI2143" s="5"/>
      <c r="AJ2143" s="6"/>
      <c r="AK2143" s="6"/>
      <c r="AL2143" s="12" t="str">
        <f t="shared" si="337"/>
        <v/>
      </c>
      <c r="AM2143" s="5"/>
      <c r="AN2143" s="27" t="str">
        <f t="shared" si="338"/>
        <v/>
      </c>
      <c r="AO2143" s="5"/>
      <c r="AP2143" s="5"/>
      <c r="AQ2143" s="6"/>
      <c r="AR2143" s="12" t="str">
        <f t="shared" si="339"/>
        <v/>
      </c>
      <c r="AS2143" s="6"/>
      <c r="AT2143" s="5"/>
      <c r="AU2143" s="53"/>
      <c r="AV2143" s="53"/>
      <c r="AW2143" s="54"/>
      <c r="AX2143" s="15" t="str">
        <f t="shared" si="340"/>
        <v/>
      </c>
      <c r="AY2143" s="5"/>
      <c r="AZ2143" s="27" t="str">
        <f>IFERROR(VLOOKUP(AY2143,vlookup!A$2:I$331,2,FALSE),"")</f>
        <v/>
      </c>
      <c r="BA2143" s="27" t="str">
        <f>IFERROR(VLOOKUP(AY2143,vlookup!A$2:I$331,3,FALSE),"")</f>
        <v/>
      </c>
      <c r="BB2143" s="5"/>
      <c r="BC2143" s="27" t="str">
        <f>IFERROR(VLOOKUP(BB2143,vlookup!D$2:E$331,2,FALSE),"")</f>
        <v/>
      </c>
      <c r="BD2143" s="5"/>
      <c r="BE2143" s="27" t="str">
        <f t="shared" si="341"/>
        <v/>
      </c>
      <c r="BF2143" s="27" t="str">
        <f>IFERROR(VLOOKUP(BE2143,vlookup!G$2:I$331,2,FALSE),"")</f>
        <v/>
      </c>
      <c r="BG2143" s="27" t="str">
        <f>IFERROR(VLOOKUP(BE2143,vlookup!G$2:I$331,3,FALSE),"")</f>
        <v/>
      </c>
      <c r="BH2143" s="5"/>
      <c r="BI2143" s="6"/>
      <c r="BJ2143" s="6"/>
      <c r="BK2143" s="6"/>
      <c r="BL2143" s="6"/>
    </row>
    <row r="2144" spans="1:64">
      <c r="A2144" s="4"/>
      <c r="B2144" s="5"/>
      <c r="C2144" s="27" t="str">
        <f>IFERROR(VLOOKUP(B2144,vlookup!A$2:I$331,2,FALSE),"")</f>
        <v/>
      </c>
      <c r="D2144" s="27" t="str">
        <f>IFERROR(VLOOKUP(B2144,vlookup!A$2:I$331,3,FALSE),"")</f>
        <v/>
      </c>
      <c r="E2144" s="5"/>
      <c r="F2144" s="27" t="str">
        <f>IFERROR(VLOOKUP(E2144,vlookup!D$2:E$331,2,FALSE),"")</f>
        <v/>
      </c>
      <c r="G2144" s="5"/>
      <c r="H2144" s="27" t="str">
        <f t="shared" si="332"/>
        <v/>
      </c>
      <c r="I2144" s="27" t="str">
        <f>IFERROR(VLOOKUP(H2144,vlookup!G$2:I$331,2,FALSE),"")</f>
        <v/>
      </c>
      <c r="J2144" s="27" t="str">
        <f>IFERROR(VLOOKUP(H2144,vlookup!G$2:I$331,3,FALSE),"")</f>
        <v/>
      </c>
      <c r="K2144" s="5"/>
      <c r="L2144" s="6"/>
      <c r="M2144" s="6"/>
      <c r="N2144" s="6"/>
      <c r="O2144" s="6"/>
      <c r="P2144" s="6"/>
      <c r="Q2144" s="14" t="str">
        <f t="shared" si="333"/>
        <v/>
      </c>
      <c r="R2144" s="5"/>
      <c r="S2144" s="6"/>
      <c r="T2144" s="6"/>
      <c r="U2144" s="5"/>
      <c r="V2144" s="45">
        <f t="shared" si="334"/>
        <v>0</v>
      </c>
      <c r="W2144" s="45">
        <f t="shared" si="335"/>
        <v>0</v>
      </c>
      <c r="X2144" s="45" t="e">
        <f t="shared" si="336"/>
        <v>#VALUE!</v>
      </c>
      <c r="Y2144" s="45">
        <f>IFERROR(VALUE(V2144),VLOOKUP(V2144,DayReplace[],2,0))</f>
        <v>0</v>
      </c>
      <c r="Z2144" s="45">
        <f>IF(V2144=0,1,
IF(OR(AND(COUNTIF(Table12[Normal and Leap Years],X2144),AA2144=3,Y2144=30),
AND(COUNTIF(Table9[MM Year],X2144),COUNTIF(Table13[Always 29-Day Months],AA2144),Y2144=30)),Y2144
-1,Y2144))</f>
        <v>1</v>
      </c>
      <c r="AA2144" s="45">
        <f>IFERROR(VALUE(W2144),VLOOKUP(W2144,MonthReplace[],2,0))</f>
        <v>0</v>
      </c>
      <c r="AB2144" s="45" t="e">
        <f>IF(COUNTIF(Table9[MM Year],X2144),VLOOKUP(AA2144,MonthSerial[],VLOOKUP(X2144,Table9[],3,0)+2,0),DATE(X2144,AA2144,0)-AC2144)</f>
        <v>#VALUE!</v>
      </c>
      <c r="AC2144" s="45" t="e">
        <f>IF(COUNTIF(Table9[MM Year],X2144),
VLOOKUP(X2144,Table9[],5,0),
DATE(X2144,1,0))</f>
        <v>#VALUE!</v>
      </c>
      <c r="AD2144" s="46" t="e">
        <f>IF(AA2144=0,DATE(YEAR(AC2144+1),7,16),
IF(V2144=0,IF(COUNTIF(Table9[MM Year],X2144),AC2144+AB2144+Z2144+15-DAY(AC2144+AB2144+Z2144+15)+16,AC2144+AB2144+Z2144-DAY(AC2144+AB2144+Z2144)+16),
IF(COUNTIF(Table9[MM Year],X2144),
IF(AC2144+AB2144+Z2144&lt;VLOOKUP(X2144,Table9[],7,0),AC2144
+AB2144+Z2144+VLOOKUP(X2144,Table9[],4,0),AC2144+AB2144+Z2144),AC2144
+AB2144+Z2144)))</f>
        <v>#VALUE!</v>
      </c>
      <c r="AE2144" s="42"/>
      <c r="AF2144" s="15" t="str">
        <f>IFERROR(IF(COUNTIF(Table9[MM Year],X2144),
IF(AD2144&lt;VLOOKUP(X2144,Table9[],7,0),AD2144
+VLOOKUP(X2144,Table9[],4,0),AD2144),AD2144
),"")</f>
        <v/>
      </c>
      <c r="AG2144" s="5"/>
      <c r="AH2144" s="5"/>
      <c r="AI2144" s="5"/>
      <c r="AJ2144" s="6"/>
      <c r="AK2144" s="6"/>
      <c r="AL2144" s="12" t="str">
        <f t="shared" si="337"/>
        <v/>
      </c>
      <c r="AM2144" s="5"/>
      <c r="AN2144" s="27" t="str">
        <f t="shared" si="338"/>
        <v/>
      </c>
      <c r="AO2144" s="5"/>
      <c r="AP2144" s="5"/>
      <c r="AQ2144" s="6"/>
      <c r="AR2144" s="12" t="str">
        <f t="shared" si="339"/>
        <v/>
      </c>
      <c r="AS2144" s="6"/>
      <c r="AT2144" s="5"/>
      <c r="AU2144" s="53"/>
      <c r="AV2144" s="53"/>
      <c r="AW2144" s="54"/>
      <c r="AX2144" s="15" t="str">
        <f t="shared" si="340"/>
        <v/>
      </c>
      <c r="AY2144" s="5"/>
      <c r="AZ2144" s="27" t="str">
        <f>IFERROR(VLOOKUP(AY2144,vlookup!A$2:I$331,2,FALSE),"")</f>
        <v/>
      </c>
      <c r="BA2144" s="27" t="str">
        <f>IFERROR(VLOOKUP(AY2144,vlookup!A$2:I$331,3,FALSE),"")</f>
        <v/>
      </c>
      <c r="BB2144" s="5"/>
      <c r="BC2144" s="27" t="str">
        <f>IFERROR(VLOOKUP(BB2144,vlookup!D$2:E$331,2,FALSE),"")</f>
        <v/>
      </c>
      <c r="BD2144" s="5"/>
      <c r="BE2144" s="27" t="str">
        <f t="shared" si="341"/>
        <v/>
      </c>
      <c r="BF2144" s="27" t="str">
        <f>IFERROR(VLOOKUP(BE2144,vlookup!G$2:I$331,2,FALSE),"")</f>
        <v/>
      </c>
      <c r="BG2144" s="27" t="str">
        <f>IFERROR(VLOOKUP(BE2144,vlookup!G$2:I$331,3,FALSE),"")</f>
        <v/>
      </c>
      <c r="BH2144" s="5"/>
      <c r="BI2144" s="6"/>
      <c r="BJ2144" s="6"/>
      <c r="BK2144" s="6"/>
      <c r="BL2144" s="6"/>
    </row>
    <row r="2145" spans="1:64">
      <c r="A2145" s="4"/>
      <c r="B2145" s="5"/>
      <c r="C2145" s="27" t="str">
        <f>IFERROR(VLOOKUP(B2145,vlookup!A$2:I$331,2,FALSE),"")</f>
        <v/>
      </c>
      <c r="D2145" s="27" t="str">
        <f>IFERROR(VLOOKUP(B2145,vlookup!A$2:I$331,3,FALSE),"")</f>
        <v/>
      </c>
      <c r="E2145" s="5"/>
      <c r="F2145" s="27" t="str">
        <f>IFERROR(VLOOKUP(E2145,vlookup!D$2:E$331,2,FALSE),"")</f>
        <v/>
      </c>
      <c r="G2145" s="5"/>
      <c r="H2145" s="27" t="str">
        <f t="shared" si="332"/>
        <v/>
      </c>
      <c r="I2145" s="27" t="str">
        <f>IFERROR(VLOOKUP(H2145,vlookup!G$2:I$331,2,FALSE),"")</f>
        <v/>
      </c>
      <c r="J2145" s="27" t="str">
        <f>IFERROR(VLOOKUP(H2145,vlookup!G$2:I$331,3,FALSE),"")</f>
        <v/>
      </c>
      <c r="K2145" s="5"/>
      <c r="L2145" s="6"/>
      <c r="M2145" s="6"/>
      <c r="N2145" s="6"/>
      <c r="O2145" s="6"/>
      <c r="P2145" s="6"/>
      <c r="Q2145" s="14" t="str">
        <f t="shared" si="333"/>
        <v/>
      </c>
      <c r="R2145" s="5"/>
      <c r="S2145" s="6"/>
      <c r="T2145" s="6"/>
      <c r="U2145" s="5"/>
      <c r="V2145" s="45">
        <f t="shared" si="334"/>
        <v>0</v>
      </c>
      <c r="W2145" s="45">
        <f t="shared" si="335"/>
        <v>0</v>
      </c>
      <c r="X2145" s="45" t="e">
        <f t="shared" si="336"/>
        <v>#VALUE!</v>
      </c>
      <c r="Y2145" s="45">
        <f>IFERROR(VALUE(V2145),VLOOKUP(V2145,DayReplace[],2,0))</f>
        <v>0</v>
      </c>
      <c r="Z2145" s="45">
        <f>IF(V2145=0,1,
IF(OR(AND(COUNTIF(Table12[Normal and Leap Years],X2145),AA2145=3,Y2145=30),
AND(COUNTIF(Table9[MM Year],X2145),COUNTIF(Table13[Always 29-Day Months],AA2145),Y2145=30)),Y2145
-1,Y2145))</f>
        <v>1</v>
      </c>
      <c r="AA2145" s="45">
        <f>IFERROR(VALUE(W2145),VLOOKUP(W2145,MonthReplace[],2,0))</f>
        <v>0</v>
      </c>
      <c r="AB2145" s="45" t="e">
        <f>IF(COUNTIF(Table9[MM Year],X2145),VLOOKUP(AA2145,MonthSerial[],VLOOKUP(X2145,Table9[],3,0)+2,0),DATE(X2145,AA2145,0)-AC2145)</f>
        <v>#VALUE!</v>
      </c>
      <c r="AC2145" s="45" t="e">
        <f>IF(COUNTIF(Table9[MM Year],X2145),
VLOOKUP(X2145,Table9[],5,0),
DATE(X2145,1,0))</f>
        <v>#VALUE!</v>
      </c>
      <c r="AD2145" s="46" t="e">
        <f>IF(AA2145=0,DATE(YEAR(AC2145+1),7,16),
IF(V2145=0,IF(COUNTIF(Table9[MM Year],X2145),AC2145+AB2145+Z2145+15-DAY(AC2145+AB2145+Z2145+15)+16,AC2145+AB2145+Z2145-DAY(AC2145+AB2145+Z2145)+16),
IF(COUNTIF(Table9[MM Year],X2145),
IF(AC2145+AB2145+Z2145&lt;VLOOKUP(X2145,Table9[],7,0),AC2145
+AB2145+Z2145+VLOOKUP(X2145,Table9[],4,0),AC2145+AB2145+Z2145),AC2145
+AB2145+Z2145)))</f>
        <v>#VALUE!</v>
      </c>
      <c r="AE2145" s="42"/>
      <c r="AF2145" s="15" t="str">
        <f>IFERROR(IF(COUNTIF(Table9[MM Year],X2145),
IF(AD2145&lt;VLOOKUP(X2145,Table9[],7,0),AD2145
+VLOOKUP(X2145,Table9[],4,0),AD2145),AD2145
),"")</f>
        <v/>
      </c>
      <c r="AG2145" s="5"/>
      <c r="AH2145" s="5"/>
      <c r="AI2145" s="5"/>
      <c r="AJ2145" s="6"/>
      <c r="AK2145" s="6"/>
      <c r="AL2145" s="12" t="str">
        <f t="shared" si="337"/>
        <v/>
      </c>
      <c r="AM2145" s="5"/>
      <c r="AN2145" s="27" t="str">
        <f t="shared" si="338"/>
        <v/>
      </c>
      <c r="AO2145" s="5"/>
      <c r="AP2145" s="5"/>
      <c r="AQ2145" s="6"/>
      <c r="AR2145" s="12" t="str">
        <f t="shared" si="339"/>
        <v/>
      </c>
      <c r="AS2145" s="6"/>
      <c r="AT2145" s="5"/>
      <c r="AU2145" s="53"/>
      <c r="AV2145" s="53"/>
      <c r="AW2145" s="54"/>
      <c r="AX2145" s="15" t="str">
        <f t="shared" si="340"/>
        <v/>
      </c>
      <c r="AY2145" s="5"/>
      <c r="AZ2145" s="27" t="str">
        <f>IFERROR(VLOOKUP(AY2145,vlookup!A$2:I$331,2,FALSE),"")</f>
        <v/>
      </c>
      <c r="BA2145" s="27" t="str">
        <f>IFERROR(VLOOKUP(AY2145,vlookup!A$2:I$331,3,FALSE),"")</f>
        <v/>
      </c>
      <c r="BB2145" s="5"/>
      <c r="BC2145" s="27" t="str">
        <f>IFERROR(VLOOKUP(BB2145,vlookup!D$2:E$331,2,FALSE),"")</f>
        <v/>
      </c>
      <c r="BD2145" s="5"/>
      <c r="BE2145" s="27" t="str">
        <f t="shared" si="341"/>
        <v/>
      </c>
      <c r="BF2145" s="27" t="str">
        <f>IFERROR(VLOOKUP(BE2145,vlookup!G$2:I$331,2,FALSE),"")</f>
        <v/>
      </c>
      <c r="BG2145" s="27" t="str">
        <f>IFERROR(VLOOKUP(BE2145,vlookup!G$2:I$331,3,FALSE),"")</f>
        <v/>
      </c>
      <c r="BH2145" s="5"/>
      <c r="BI2145" s="6"/>
      <c r="BJ2145" s="6"/>
      <c r="BK2145" s="6"/>
      <c r="BL2145" s="6"/>
    </row>
    <row r="2146" spans="1:64">
      <c r="A2146" s="4"/>
      <c r="B2146" s="5"/>
      <c r="C2146" s="27" t="str">
        <f>IFERROR(VLOOKUP(B2146,vlookup!A$2:I$331,2,FALSE),"")</f>
        <v/>
      </c>
      <c r="D2146" s="27" t="str">
        <f>IFERROR(VLOOKUP(B2146,vlookup!A$2:I$331,3,FALSE),"")</f>
        <v/>
      </c>
      <c r="E2146" s="5"/>
      <c r="F2146" s="27" t="str">
        <f>IFERROR(VLOOKUP(E2146,vlookup!D$2:E$331,2,FALSE),"")</f>
        <v/>
      </c>
      <c r="G2146" s="5"/>
      <c r="H2146" s="27" t="str">
        <f t="shared" si="332"/>
        <v/>
      </c>
      <c r="I2146" s="27" t="str">
        <f>IFERROR(VLOOKUP(H2146,vlookup!G$2:I$331,2,FALSE),"")</f>
        <v/>
      </c>
      <c r="J2146" s="27" t="str">
        <f>IFERROR(VLOOKUP(H2146,vlookup!G$2:I$331,3,FALSE),"")</f>
        <v/>
      </c>
      <c r="K2146" s="5"/>
      <c r="L2146" s="6"/>
      <c r="M2146" s="6"/>
      <c r="N2146" s="6"/>
      <c r="O2146" s="6"/>
      <c r="P2146" s="6"/>
      <c r="Q2146" s="14" t="str">
        <f t="shared" si="333"/>
        <v/>
      </c>
      <c r="R2146" s="5"/>
      <c r="S2146" s="6"/>
      <c r="T2146" s="6"/>
      <c r="U2146" s="5"/>
      <c r="V2146" s="45">
        <f t="shared" si="334"/>
        <v>0</v>
      </c>
      <c r="W2146" s="45">
        <f t="shared" si="335"/>
        <v>0</v>
      </c>
      <c r="X2146" s="45" t="e">
        <f t="shared" si="336"/>
        <v>#VALUE!</v>
      </c>
      <c r="Y2146" s="45">
        <f>IFERROR(VALUE(V2146),VLOOKUP(V2146,DayReplace[],2,0))</f>
        <v>0</v>
      </c>
      <c r="Z2146" s="45">
        <f>IF(V2146=0,1,
IF(OR(AND(COUNTIF(Table12[Normal and Leap Years],X2146),AA2146=3,Y2146=30),
AND(COUNTIF(Table9[MM Year],X2146),COUNTIF(Table13[Always 29-Day Months],AA2146),Y2146=30)),Y2146
-1,Y2146))</f>
        <v>1</v>
      </c>
      <c r="AA2146" s="45">
        <f>IFERROR(VALUE(W2146),VLOOKUP(W2146,MonthReplace[],2,0))</f>
        <v>0</v>
      </c>
      <c r="AB2146" s="45" t="e">
        <f>IF(COUNTIF(Table9[MM Year],X2146),VLOOKUP(AA2146,MonthSerial[],VLOOKUP(X2146,Table9[],3,0)+2,0),DATE(X2146,AA2146,0)-AC2146)</f>
        <v>#VALUE!</v>
      </c>
      <c r="AC2146" s="45" t="e">
        <f>IF(COUNTIF(Table9[MM Year],X2146),
VLOOKUP(X2146,Table9[],5,0),
DATE(X2146,1,0))</f>
        <v>#VALUE!</v>
      </c>
      <c r="AD2146" s="46" t="e">
        <f>IF(AA2146=0,DATE(YEAR(AC2146+1),7,16),
IF(V2146=0,IF(COUNTIF(Table9[MM Year],X2146),AC2146+AB2146+Z2146+15-DAY(AC2146+AB2146+Z2146+15)+16,AC2146+AB2146+Z2146-DAY(AC2146+AB2146+Z2146)+16),
IF(COUNTIF(Table9[MM Year],X2146),
IF(AC2146+AB2146+Z2146&lt;VLOOKUP(X2146,Table9[],7,0),AC2146
+AB2146+Z2146+VLOOKUP(X2146,Table9[],4,0),AC2146+AB2146+Z2146),AC2146
+AB2146+Z2146)))</f>
        <v>#VALUE!</v>
      </c>
      <c r="AE2146" s="42"/>
      <c r="AF2146" s="15" t="str">
        <f>IFERROR(IF(COUNTIF(Table9[MM Year],X2146),
IF(AD2146&lt;VLOOKUP(X2146,Table9[],7,0),AD2146
+VLOOKUP(X2146,Table9[],4,0),AD2146),AD2146
),"")</f>
        <v/>
      </c>
      <c r="AG2146" s="5"/>
      <c r="AH2146" s="5"/>
      <c r="AI2146" s="5"/>
      <c r="AJ2146" s="6"/>
      <c r="AK2146" s="6"/>
      <c r="AL2146" s="12" t="str">
        <f t="shared" si="337"/>
        <v/>
      </c>
      <c r="AM2146" s="5"/>
      <c r="AN2146" s="27" t="str">
        <f t="shared" si="338"/>
        <v/>
      </c>
      <c r="AO2146" s="5"/>
      <c r="AP2146" s="5"/>
      <c r="AQ2146" s="6"/>
      <c r="AR2146" s="12" t="str">
        <f t="shared" si="339"/>
        <v/>
      </c>
      <c r="AS2146" s="6"/>
      <c r="AT2146" s="5"/>
      <c r="AU2146" s="53"/>
      <c r="AV2146" s="53"/>
      <c r="AW2146" s="54"/>
      <c r="AX2146" s="15" t="str">
        <f t="shared" si="340"/>
        <v/>
      </c>
      <c r="AY2146" s="5"/>
      <c r="AZ2146" s="27" t="str">
        <f>IFERROR(VLOOKUP(AY2146,vlookup!A$2:I$331,2,FALSE),"")</f>
        <v/>
      </c>
      <c r="BA2146" s="27" t="str">
        <f>IFERROR(VLOOKUP(AY2146,vlookup!A$2:I$331,3,FALSE),"")</f>
        <v/>
      </c>
      <c r="BB2146" s="5"/>
      <c r="BC2146" s="27" t="str">
        <f>IFERROR(VLOOKUP(BB2146,vlookup!D$2:E$331,2,FALSE),"")</f>
        <v/>
      </c>
      <c r="BD2146" s="5"/>
      <c r="BE2146" s="27" t="str">
        <f t="shared" si="341"/>
        <v/>
      </c>
      <c r="BF2146" s="27" t="str">
        <f>IFERROR(VLOOKUP(BE2146,vlookup!G$2:I$331,2,FALSE),"")</f>
        <v/>
      </c>
      <c r="BG2146" s="27" t="str">
        <f>IFERROR(VLOOKUP(BE2146,vlookup!G$2:I$331,3,FALSE),"")</f>
        <v/>
      </c>
      <c r="BH2146" s="5"/>
      <c r="BI2146" s="6"/>
      <c r="BJ2146" s="6"/>
      <c r="BK2146" s="6"/>
      <c r="BL2146" s="6"/>
    </row>
    <row r="2147" spans="1:64">
      <c r="A2147" s="4"/>
      <c r="B2147" s="5"/>
      <c r="C2147" s="27" t="str">
        <f>IFERROR(VLOOKUP(B2147,vlookup!A$2:I$331,2,FALSE),"")</f>
        <v/>
      </c>
      <c r="D2147" s="27" t="str">
        <f>IFERROR(VLOOKUP(B2147,vlookup!A$2:I$331,3,FALSE),"")</f>
        <v/>
      </c>
      <c r="E2147" s="5"/>
      <c r="F2147" s="27" t="str">
        <f>IFERROR(VLOOKUP(E2147,vlookup!D$2:E$331,2,FALSE),"")</f>
        <v/>
      </c>
      <c r="G2147" s="5"/>
      <c r="H2147" s="27" t="str">
        <f t="shared" si="332"/>
        <v/>
      </c>
      <c r="I2147" s="27" t="str">
        <f>IFERROR(VLOOKUP(H2147,vlookup!G$2:I$331,2,FALSE),"")</f>
        <v/>
      </c>
      <c r="J2147" s="27" t="str">
        <f>IFERROR(VLOOKUP(H2147,vlookup!G$2:I$331,3,FALSE),"")</f>
        <v/>
      </c>
      <c r="K2147" s="5"/>
      <c r="L2147" s="6"/>
      <c r="M2147" s="6"/>
      <c r="N2147" s="6"/>
      <c r="O2147" s="6"/>
      <c r="P2147" s="6"/>
      <c r="Q2147" s="14" t="str">
        <f t="shared" si="333"/>
        <v/>
      </c>
      <c r="R2147" s="5"/>
      <c r="S2147" s="6"/>
      <c r="T2147" s="6"/>
      <c r="U2147" s="5"/>
      <c r="V2147" s="45">
        <f t="shared" si="334"/>
        <v>0</v>
      </c>
      <c r="W2147" s="45">
        <f t="shared" si="335"/>
        <v>0</v>
      </c>
      <c r="X2147" s="45" t="e">
        <f t="shared" si="336"/>
        <v>#VALUE!</v>
      </c>
      <c r="Y2147" s="45">
        <f>IFERROR(VALUE(V2147),VLOOKUP(V2147,DayReplace[],2,0))</f>
        <v>0</v>
      </c>
      <c r="Z2147" s="45">
        <f>IF(V2147=0,1,
IF(OR(AND(COUNTIF(Table12[Normal and Leap Years],X2147),AA2147=3,Y2147=30),
AND(COUNTIF(Table9[MM Year],X2147),COUNTIF(Table13[Always 29-Day Months],AA2147),Y2147=30)),Y2147
-1,Y2147))</f>
        <v>1</v>
      </c>
      <c r="AA2147" s="45">
        <f>IFERROR(VALUE(W2147),VLOOKUP(W2147,MonthReplace[],2,0))</f>
        <v>0</v>
      </c>
      <c r="AB2147" s="45" t="e">
        <f>IF(COUNTIF(Table9[MM Year],X2147),VLOOKUP(AA2147,MonthSerial[],VLOOKUP(X2147,Table9[],3,0)+2,0),DATE(X2147,AA2147,0)-AC2147)</f>
        <v>#VALUE!</v>
      </c>
      <c r="AC2147" s="45" t="e">
        <f>IF(COUNTIF(Table9[MM Year],X2147),
VLOOKUP(X2147,Table9[],5,0),
DATE(X2147,1,0))</f>
        <v>#VALUE!</v>
      </c>
      <c r="AD2147" s="46" t="e">
        <f>IF(AA2147=0,DATE(YEAR(AC2147+1),7,16),
IF(V2147=0,IF(COUNTIF(Table9[MM Year],X2147),AC2147+AB2147+Z2147+15-DAY(AC2147+AB2147+Z2147+15)+16,AC2147+AB2147+Z2147-DAY(AC2147+AB2147+Z2147)+16),
IF(COUNTIF(Table9[MM Year],X2147),
IF(AC2147+AB2147+Z2147&lt;VLOOKUP(X2147,Table9[],7,0),AC2147
+AB2147+Z2147+VLOOKUP(X2147,Table9[],4,0),AC2147+AB2147+Z2147),AC2147
+AB2147+Z2147)))</f>
        <v>#VALUE!</v>
      </c>
      <c r="AE2147" s="42"/>
      <c r="AF2147" s="15" t="str">
        <f>IFERROR(IF(COUNTIF(Table9[MM Year],X2147),
IF(AD2147&lt;VLOOKUP(X2147,Table9[],7,0),AD2147
+VLOOKUP(X2147,Table9[],4,0),AD2147),AD2147
),"")</f>
        <v/>
      </c>
      <c r="AG2147" s="5"/>
      <c r="AH2147" s="5"/>
      <c r="AI2147" s="5"/>
      <c r="AJ2147" s="6"/>
      <c r="AK2147" s="6"/>
      <c r="AL2147" s="12" t="str">
        <f t="shared" si="337"/>
        <v/>
      </c>
      <c r="AM2147" s="5"/>
      <c r="AN2147" s="27" t="str">
        <f t="shared" si="338"/>
        <v/>
      </c>
      <c r="AO2147" s="5"/>
      <c r="AP2147" s="5"/>
      <c r="AQ2147" s="6"/>
      <c r="AR2147" s="12" t="str">
        <f t="shared" si="339"/>
        <v/>
      </c>
      <c r="AS2147" s="6"/>
      <c r="AT2147" s="5"/>
      <c r="AU2147" s="53"/>
      <c r="AV2147" s="53"/>
      <c r="AW2147" s="54"/>
      <c r="AX2147" s="15" t="str">
        <f t="shared" si="340"/>
        <v/>
      </c>
      <c r="AY2147" s="5"/>
      <c r="AZ2147" s="27" t="str">
        <f>IFERROR(VLOOKUP(AY2147,vlookup!A$2:I$331,2,FALSE),"")</f>
        <v/>
      </c>
      <c r="BA2147" s="27" t="str">
        <f>IFERROR(VLOOKUP(AY2147,vlookup!A$2:I$331,3,FALSE),"")</f>
        <v/>
      </c>
      <c r="BB2147" s="5"/>
      <c r="BC2147" s="27" t="str">
        <f>IFERROR(VLOOKUP(BB2147,vlookup!D$2:E$331,2,FALSE),"")</f>
        <v/>
      </c>
      <c r="BD2147" s="5"/>
      <c r="BE2147" s="27" t="str">
        <f t="shared" si="341"/>
        <v/>
      </c>
      <c r="BF2147" s="27" t="str">
        <f>IFERROR(VLOOKUP(BE2147,vlookup!G$2:I$331,2,FALSE),"")</f>
        <v/>
      </c>
      <c r="BG2147" s="27" t="str">
        <f>IFERROR(VLOOKUP(BE2147,vlookup!G$2:I$331,3,FALSE),"")</f>
        <v/>
      </c>
      <c r="BH2147" s="5"/>
      <c r="BI2147" s="6"/>
      <c r="BJ2147" s="6"/>
      <c r="BK2147" s="6"/>
      <c r="BL2147" s="6"/>
    </row>
    <row r="2148" spans="1:64">
      <c r="A2148" s="4"/>
      <c r="B2148" s="5"/>
      <c r="C2148" s="27" t="str">
        <f>IFERROR(VLOOKUP(B2148,vlookup!A$2:I$331,2,FALSE),"")</f>
        <v/>
      </c>
      <c r="D2148" s="27" t="str">
        <f>IFERROR(VLOOKUP(B2148,vlookup!A$2:I$331,3,FALSE),"")</f>
        <v/>
      </c>
      <c r="E2148" s="5"/>
      <c r="F2148" s="27" t="str">
        <f>IFERROR(VLOOKUP(E2148,vlookup!D$2:E$331,2,FALSE),"")</f>
        <v/>
      </c>
      <c r="G2148" s="5"/>
      <c r="H2148" s="27" t="str">
        <f t="shared" si="332"/>
        <v/>
      </c>
      <c r="I2148" s="27" t="str">
        <f>IFERROR(VLOOKUP(H2148,vlookup!G$2:I$331,2,FALSE),"")</f>
        <v/>
      </c>
      <c r="J2148" s="27" t="str">
        <f>IFERROR(VLOOKUP(H2148,vlookup!G$2:I$331,3,FALSE),"")</f>
        <v/>
      </c>
      <c r="K2148" s="5"/>
      <c r="L2148" s="6"/>
      <c r="M2148" s="6"/>
      <c r="N2148" s="6"/>
      <c r="O2148" s="6"/>
      <c r="P2148" s="6"/>
      <c r="Q2148" s="14" t="str">
        <f t="shared" si="333"/>
        <v/>
      </c>
      <c r="R2148" s="5"/>
      <c r="S2148" s="6"/>
      <c r="T2148" s="6"/>
      <c r="U2148" s="5"/>
      <c r="V2148" s="45">
        <f t="shared" si="334"/>
        <v>0</v>
      </c>
      <c r="W2148" s="45">
        <f t="shared" si="335"/>
        <v>0</v>
      </c>
      <c r="X2148" s="45" t="e">
        <f t="shared" si="336"/>
        <v>#VALUE!</v>
      </c>
      <c r="Y2148" s="45">
        <f>IFERROR(VALUE(V2148),VLOOKUP(V2148,DayReplace[],2,0))</f>
        <v>0</v>
      </c>
      <c r="Z2148" s="45">
        <f>IF(V2148=0,1,
IF(OR(AND(COUNTIF(Table12[Normal and Leap Years],X2148),AA2148=3,Y2148=30),
AND(COUNTIF(Table9[MM Year],X2148),COUNTIF(Table13[Always 29-Day Months],AA2148),Y2148=30)),Y2148
-1,Y2148))</f>
        <v>1</v>
      </c>
      <c r="AA2148" s="45">
        <f>IFERROR(VALUE(W2148),VLOOKUP(W2148,MonthReplace[],2,0))</f>
        <v>0</v>
      </c>
      <c r="AB2148" s="45" t="e">
        <f>IF(COUNTIF(Table9[MM Year],X2148),VLOOKUP(AA2148,MonthSerial[],VLOOKUP(X2148,Table9[],3,0)+2,0),DATE(X2148,AA2148,0)-AC2148)</f>
        <v>#VALUE!</v>
      </c>
      <c r="AC2148" s="45" t="e">
        <f>IF(COUNTIF(Table9[MM Year],X2148),
VLOOKUP(X2148,Table9[],5,0),
DATE(X2148,1,0))</f>
        <v>#VALUE!</v>
      </c>
      <c r="AD2148" s="46" t="e">
        <f>IF(AA2148=0,DATE(YEAR(AC2148+1),7,16),
IF(V2148=0,IF(COUNTIF(Table9[MM Year],X2148),AC2148+AB2148+Z2148+15-DAY(AC2148+AB2148+Z2148+15)+16,AC2148+AB2148+Z2148-DAY(AC2148+AB2148+Z2148)+16),
IF(COUNTIF(Table9[MM Year],X2148),
IF(AC2148+AB2148+Z2148&lt;VLOOKUP(X2148,Table9[],7,0),AC2148
+AB2148+Z2148+VLOOKUP(X2148,Table9[],4,0),AC2148+AB2148+Z2148),AC2148
+AB2148+Z2148)))</f>
        <v>#VALUE!</v>
      </c>
      <c r="AE2148" s="42"/>
      <c r="AF2148" s="15" t="str">
        <f>IFERROR(IF(COUNTIF(Table9[MM Year],X2148),
IF(AD2148&lt;VLOOKUP(X2148,Table9[],7,0),AD2148
+VLOOKUP(X2148,Table9[],4,0),AD2148),AD2148
),"")</f>
        <v/>
      </c>
      <c r="AG2148" s="5"/>
      <c r="AH2148" s="5"/>
      <c r="AI2148" s="5"/>
      <c r="AJ2148" s="6"/>
      <c r="AK2148" s="6"/>
      <c r="AL2148" s="12" t="str">
        <f t="shared" si="337"/>
        <v/>
      </c>
      <c r="AM2148" s="5"/>
      <c r="AN2148" s="27" t="str">
        <f t="shared" si="338"/>
        <v/>
      </c>
      <c r="AO2148" s="5"/>
      <c r="AP2148" s="5"/>
      <c r="AQ2148" s="6"/>
      <c r="AR2148" s="12" t="str">
        <f t="shared" si="339"/>
        <v/>
      </c>
      <c r="AS2148" s="6"/>
      <c r="AT2148" s="5"/>
      <c r="AU2148" s="53"/>
      <c r="AV2148" s="53"/>
      <c r="AW2148" s="54"/>
      <c r="AX2148" s="15" t="str">
        <f t="shared" si="340"/>
        <v/>
      </c>
      <c r="AY2148" s="5"/>
      <c r="AZ2148" s="27" t="str">
        <f>IFERROR(VLOOKUP(AY2148,vlookup!A$2:I$331,2,FALSE),"")</f>
        <v/>
      </c>
      <c r="BA2148" s="27" t="str">
        <f>IFERROR(VLOOKUP(AY2148,vlookup!A$2:I$331,3,FALSE),"")</f>
        <v/>
      </c>
      <c r="BB2148" s="5"/>
      <c r="BC2148" s="27" t="str">
        <f>IFERROR(VLOOKUP(BB2148,vlookup!D$2:E$331,2,FALSE),"")</f>
        <v/>
      </c>
      <c r="BD2148" s="5"/>
      <c r="BE2148" s="27" t="str">
        <f t="shared" si="341"/>
        <v/>
      </c>
      <c r="BF2148" s="27" t="str">
        <f>IFERROR(VLOOKUP(BE2148,vlookup!G$2:I$331,2,FALSE),"")</f>
        <v/>
      </c>
      <c r="BG2148" s="27" t="str">
        <f>IFERROR(VLOOKUP(BE2148,vlookup!G$2:I$331,3,FALSE),"")</f>
        <v/>
      </c>
      <c r="BH2148" s="5"/>
      <c r="BI2148" s="6"/>
      <c r="BJ2148" s="6"/>
      <c r="BK2148" s="6"/>
      <c r="BL2148" s="6"/>
    </row>
    <row r="2149" spans="1:64">
      <c r="A2149" s="4"/>
      <c r="B2149" s="5"/>
      <c r="C2149" s="27" t="str">
        <f>IFERROR(VLOOKUP(B2149,vlookup!A$2:I$331,2,FALSE),"")</f>
        <v/>
      </c>
      <c r="D2149" s="27" t="str">
        <f>IFERROR(VLOOKUP(B2149,vlookup!A$2:I$331,3,FALSE),"")</f>
        <v/>
      </c>
      <c r="E2149" s="5"/>
      <c r="F2149" s="27" t="str">
        <f>IFERROR(VLOOKUP(E2149,vlookup!D$2:E$331,2,FALSE),"")</f>
        <v/>
      </c>
      <c r="G2149" s="5"/>
      <c r="H2149" s="27" t="str">
        <f t="shared" si="332"/>
        <v/>
      </c>
      <c r="I2149" s="27" t="str">
        <f>IFERROR(VLOOKUP(H2149,vlookup!G$2:I$331,2,FALSE),"")</f>
        <v/>
      </c>
      <c r="J2149" s="27" t="str">
        <f>IFERROR(VLOOKUP(H2149,vlookup!G$2:I$331,3,FALSE),"")</f>
        <v/>
      </c>
      <c r="K2149" s="5"/>
      <c r="L2149" s="6"/>
      <c r="M2149" s="6"/>
      <c r="N2149" s="6"/>
      <c r="O2149" s="6"/>
      <c r="P2149" s="6"/>
      <c r="Q2149" s="14" t="str">
        <f t="shared" si="333"/>
        <v/>
      </c>
      <c r="R2149" s="5"/>
      <c r="S2149" s="6"/>
      <c r="T2149" s="6"/>
      <c r="U2149" s="5"/>
      <c r="V2149" s="45">
        <f t="shared" si="334"/>
        <v>0</v>
      </c>
      <c r="W2149" s="45">
        <f t="shared" si="335"/>
        <v>0</v>
      </c>
      <c r="X2149" s="45" t="e">
        <f t="shared" si="336"/>
        <v>#VALUE!</v>
      </c>
      <c r="Y2149" s="45">
        <f>IFERROR(VALUE(V2149),VLOOKUP(V2149,DayReplace[],2,0))</f>
        <v>0</v>
      </c>
      <c r="Z2149" s="45">
        <f>IF(V2149=0,1,
IF(OR(AND(COUNTIF(Table12[Normal and Leap Years],X2149),AA2149=3,Y2149=30),
AND(COUNTIF(Table9[MM Year],X2149),COUNTIF(Table13[Always 29-Day Months],AA2149),Y2149=30)),Y2149
-1,Y2149))</f>
        <v>1</v>
      </c>
      <c r="AA2149" s="45">
        <f>IFERROR(VALUE(W2149),VLOOKUP(W2149,MonthReplace[],2,0))</f>
        <v>0</v>
      </c>
      <c r="AB2149" s="45" t="e">
        <f>IF(COUNTIF(Table9[MM Year],X2149),VLOOKUP(AA2149,MonthSerial[],VLOOKUP(X2149,Table9[],3,0)+2,0),DATE(X2149,AA2149,0)-AC2149)</f>
        <v>#VALUE!</v>
      </c>
      <c r="AC2149" s="45" t="e">
        <f>IF(COUNTIF(Table9[MM Year],X2149),
VLOOKUP(X2149,Table9[],5,0),
DATE(X2149,1,0))</f>
        <v>#VALUE!</v>
      </c>
      <c r="AD2149" s="46" t="e">
        <f>IF(AA2149=0,DATE(YEAR(AC2149+1),7,16),
IF(V2149=0,IF(COUNTIF(Table9[MM Year],X2149),AC2149+AB2149+Z2149+15-DAY(AC2149+AB2149+Z2149+15)+16,AC2149+AB2149+Z2149-DAY(AC2149+AB2149+Z2149)+16),
IF(COUNTIF(Table9[MM Year],X2149),
IF(AC2149+AB2149+Z2149&lt;VLOOKUP(X2149,Table9[],7,0),AC2149
+AB2149+Z2149+VLOOKUP(X2149,Table9[],4,0),AC2149+AB2149+Z2149),AC2149
+AB2149+Z2149)))</f>
        <v>#VALUE!</v>
      </c>
      <c r="AE2149" s="42"/>
      <c r="AF2149" s="15" t="str">
        <f>IFERROR(IF(COUNTIF(Table9[MM Year],X2149),
IF(AD2149&lt;VLOOKUP(X2149,Table9[],7,0),AD2149
+VLOOKUP(X2149,Table9[],4,0),AD2149),AD2149
),"")</f>
        <v/>
      </c>
      <c r="AG2149" s="5"/>
      <c r="AH2149" s="5"/>
      <c r="AI2149" s="5"/>
      <c r="AJ2149" s="6"/>
      <c r="AK2149" s="6"/>
      <c r="AL2149" s="12" t="str">
        <f t="shared" si="337"/>
        <v/>
      </c>
      <c r="AM2149" s="5"/>
      <c r="AN2149" s="27" t="str">
        <f t="shared" si="338"/>
        <v/>
      </c>
      <c r="AO2149" s="5"/>
      <c r="AP2149" s="5"/>
      <c r="AQ2149" s="6"/>
      <c r="AR2149" s="12" t="str">
        <f t="shared" si="339"/>
        <v/>
      </c>
      <c r="AS2149" s="6"/>
      <c r="AT2149" s="5"/>
      <c r="AU2149" s="53"/>
      <c r="AV2149" s="53"/>
      <c r="AW2149" s="54"/>
      <c r="AX2149" s="15" t="str">
        <f t="shared" si="340"/>
        <v/>
      </c>
      <c r="AY2149" s="5"/>
      <c r="AZ2149" s="27" t="str">
        <f>IFERROR(VLOOKUP(AY2149,vlookup!A$2:I$331,2,FALSE),"")</f>
        <v/>
      </c>
      <c r="BA2149" s="27" t="str">
        <f>IFERROR(VLOOKUP(AY2149,vlookup!A$2:I$331,3,FALSE),"")</f>
        <v/>
      </c>
      <c r="BB2149" s="5"/>
      <c r="BC2149" s="27" t="str">
        <f>IFERROR(VLOOKUP(BB2149,vlookup!D$2:E$331,2,FALSE),"")</f>
        <v/>
      </c>
      <c r="BD2149" s="5"/>
      <c r="BE2149" s="27" t="str">
        <f t="shared" si="341"/>
        <v/>
      </c>
      <c r="BF2149" s="27" t="str">
        <f>IFERROR(VLOOKUP(BE2149,vlookup!G$2:I$331,2,FALSE),"")</f>
        <v/>
      </c>
      <c r="BG2149" s="27" t="str">
        <f>IFERROR(VLOOKUP(BE2149,vlookup!G$2:I$331,3,FALSE),"")</f>
        <v/>
      </c>
      <c r="BH2149" s="5"/>
      <c r="BI2149" s="6"/>
      <c r="BJ2149" s="6"/>
      <c r="BK2149" s="6"/>
      <c r="BL2149" s="6"/>
    </row>
    <row r="2150" spans="1:64">
      <c r="A2150" s="4"/>
      <c r="B2150" s="5"/>
      <c r="C2150" s="27" t="str">
        <f>IFERROR(VLOOKUP(B2150,vlookup!A$2:I$331,2,FALSE),"")</f>
        <v/>
      </c>
      <c r="D2150" s="27" t="str">
        <f>IFERROR(VLOOKUP(B2150,vlookup!A$2:I$331,3,FALSE),"")</f>
        <v/>
      </c>
      <c r="E2150" s="5"/>
      <c r="F2150" s="27" t="str">
        <f>IFERROR(VLOOKUP(E2150,vlookup!D$2:E$331,2,FALSE),"")</f>
        <v/>
      </c>
      <c r="G2150" s="5"/>
      <c r="H2150" s="27" t="str">
        <f t="shared" si="332"/>
        <v/>
      </c>
      <c r="I2150" s="27" t="str">
        <f>IFERROR(VLOOKUP(H2150,vlookup!G$2:I$331,2,FALSE),"")</f>
        <v/>
      </c>
      <c r="J2150" s="27" t="str">
        <f>IFERROR(VLOOKUP(H2150,vlookup!G$2:I$331,3,FALSE),"")</f>
        <v/>
      </c>
      <c r="K2150" s="5"/>
      <c r="L2150" s="6"/>
      <c r="M2150" s="6"/>
      <c r="N2150" s="6"/>
      <c r="O2150" s="6"/>
      <c r="P2150" s="6"/>
      <c r="Q2150" s="14" t="str">
        <f t="shared" si="333"/>
        <v/>
      </c>
      <c r="R2150" s="5"/>
      <c r="S2150" s="6"/>
      <c r="T2150" s="6"/>
      <c r="U2150" s="5"/>
      <c r="V2150" s="45">
        <f t="shared" si="334"/>
        <v>0</v>
      </c>
      <c r="W2150" s="45">
        <f t="shared" si="335"/>
        <v>0</v>
      </c>
      <c r="X2150" s="45" t="e">
        <f t="shared" si="336"/>
        <v>#VALUE!</v>
      </c>
      <c r="Y2150" s="45">
        <f>IFERROR(VALUE(V2150),VLOOKUP(V2150,DayReplace[],2,0))</f>
        <v>0</v>
      </c>
      <c r="Z2150" s="45">
        <f>IF(V2150=0,1,
IF(OR(AND(COUNTIF(Table12[Normal and Leap Years],X2150),AA2150=3,Y2150=30),
AND(COUNTIF(Table9[MM Year],X2150),COUNTIF(Table13[Always 29-Day Months],AA2150),Y2150=30)),Y2150
-1,Y2150))</f>
        <v>1</v>
      </c>
      <c r="AA2150" s="45">
        <f>IFERROR(VALUE(W2150),VLOOKUP(W2150,MonthReplace[],2,0))</f>
        <v>0</v>
      </c>
      <c r="AB2150" s="45" t="e">
        <f>IF(COUNTIF(Table9[MM Year],X2150),VLOOKUP(AA2150,MonthSerial[],VLOOKUP(X2150,Table9[],3,0)+2,0),DATE(X2150,AA2150,0)-AC2150)</f>
        <v>#VALUE!</v>
      </c>
      <c r="AC2150" s="45" t="e">
        <f>IF(COUNTIF(Table9[MM Year],X2150),
VLOOKUP(X2150,Table9[],5,0),
DATE(X2150,1,0))</f>
        <v>#VALUE!</v>
      </c>
      <c r="AD2150" s="46" t="e">
        <f>IF(AA2150=0,DATE(YEAR(AC2150+1),7,16),
IF(V2150=0,IF(COUNTIF(Table9[MM Year],X2150),AC2150+AB2150+Z2150+15-DAY(AC2150+AB2150+Z2150+15)+16,AC2150+AB2150+Z2150-DAY(AC2150+AB2150+Z2150)+16),
IF(COUNTIF(Table9[MM Year],X2150),
IF(AC2150+AB2150+Z2150&lt;VLOOKUP(X2150,Table9[],7,0),AC2150
+AB2150+Z2150+VLOOKUP(X2150,Table9[],4,0),AC2150+AB2150+Z2150),AC2150
+AB2150+Z2150)))</f>
        <v>#VALUE!</v>
      </c>
      <c r="AE2150" s="42"/>
      <c r="AF2150" s="15" t="str">
        <f>IFERROR(IF(COUNTIF(Table9[MM Year],X2150),
IF(AD2150&lt;VLOOKUP(X2150,Table9[],7,0),AD2150
+VLOOKUP(X2150,Table9[],4,0),AD2150),AD2150
),"")</f>
        <v/>
      </c>
      <c r="AG2150" s="5"/>
      <c r="AH2150" s="5"/>
      <c r="AI2150" s="5"/>
      <c r="AJ2150" s="6"/>
      <c r="AK2150" s="6"/>
      <c r="AL2150" s="12" t="str">
        <f t="shared" si="337"/>
        <v/>
      </c>
      <c r="AM2150" s="5"/>
      <c r="AN2150" s="27" t="str">
        <f t="shared" si="338"/>
        <v/>
      </c>
      <c r="AO2150" s="5"/>
      <c r="AP2150" s="5"/>
      <c r="AQ2150" s="6"/>
      <c r="AR2150" s="12" t="str">
        <f t="shared" si="339"/>
        <v/>
      </c>
      <c r="AS2150" s="6"/>
      <c r="AT2150" s="5"/>
      <c r="AU2150" s="53"/>
      <c r="AV2150" s="53"/>
      <c r="AW2150" s="54"/>
      <c r="AX2150" s="15" t="str">
        <f t="shared" si="340"/>
        <v/>
      </c>
      <c r="AY2150" s="5"/>
      <c r="AZ2150" s="27" t="str">
        <f>IFERROR(VLOOKUP(AY2150,vlookup!A$2:I$331,2,FALSE),"")</f>
        <v/>
      </c>
      <c r="BA2150" s="27" t="str">
        <f>IFERROR(VLOOKUP(AY2150,vlookup!A$2:I$331,3,FALSE),"")</f>
        <v/>
      </c>
      <c r="BB2150" s="5"/>
      <c r="BC2150" s="27" t="str">
        <f>IFERROR(VLOOKUP(BB2150,vlookup!D$2:E$331,2,FALSE),"")</f>
        <v/>
      </c>
      <c r="BD2150" s="5"/>
      <c r="BE2150" s="27" t="str">
        <f t="shared" si="341"/>
        <v/>
      </c>
      <c r="BF2150" s="27" t="str">
        <f>IFERROR(VLOOKUP(BE2150,vlookup!G$2:I$331,2,FALSE),"")</f>
        <v/>
      </c>
      <c r="BG2150" s="27" t="str">
        <f>IFERROR(VLOOKUP(BE2150,vlookup!G$2:I$331,3,FALSE),"")</f>
        <v/>
      </c>
      <c r="BH2150" s="5"/>
      <c r="BI2150" s="6"/>
      <c r="BJ2150" s="6"/>
      <c r="BK2150" s="6"/>
      <c r="BL2150" s="6"/>
    </row>
    <row r="2151" spans="1:64">
      <c r="A2151" s="4"/>
      <c r="B2151" s="5"/>
      <c r="C2151" s="27" t="str">
        <f>IFERROR(VLOOKUP(B2151,vlookup!A$2:I$331,2,FALSE),"")</f>
        <v/>
      </c>
      <c r="D2151" s="27" t="str">
        <f>IFERROR(VLOOKUP(B2151,vlookup!A$2:I$331,3,FALSE),"")</f>
        <v/>
      </c>
      <c r="E2151" s="5"/>
      <c r="F2151" s="27" t="str">
        <f>IFERROR(VLOOKUP(E2151,vlookup!D$2:E$331,2,FALSE),"")</f>
        <v/>
      </c>
      <c r="G2151" s="5"/>
      <c r="H2151" s="27" t="str">
        <f t="shared" si="332"/>
        <v/>
      </c>
      <c r="I2151" s="27" t="str">
        <f>IFERROR(VLOOKUP(H2151,vlookup!G$2:I$331,2,FALSE),"")</f>
        <v/>
      </c>
      <c r="J2151" s="27" t="str">
        <f>IFERROR(VLOOKUP(H2151,vlookup!G$2:I$331,3,FALSE),"")</f>
        <v/>
      </c>
      <c r="K2151" s="5"/>
      <c r="L2151" s="6"/>
      <c r="M2151" s="6"/>
      <c r="N2151" s="6"/>
      <c r="O2151" s="6"/>
      <c r="P2151" s="6"/>
      <c r="Q2151" s="14" t="str">
        <f t="shared" si="333"/>
        <v/>
      </c>
      <c r="R2151" s="5"/>
      <c r="S2151" s="6"/>
      <c r="T2151" s="6"/>
      <c r="U2151" s="5"/>
      <c r="V2151" s="45">
        <f t="shared" si="334"/>
        <v>0</v>
      </c>
      <c r="W2151" s="45">
        <f t="shared" si="335"/>
        <v>0</v>
      </c>
      <c r="X2151" s="45" t="e">
        <f t="shared" si="336"/>
        <v>#VALUE!</v>
      </c>
      <c r="Y2151" s="45">
        <f>IFERROR(VALUE(V2151),VLOOKUP(V2151,DayReplace[],2,0))</f>
        <v>0</v>
      </c>
      <c r="Z2151" s="45">
        <f>IF(V2151=0,1,
IF(OR(AND(COUNTIF(Table12[Normal and Leap Years],X2151),AA2151=3,Y2151=30),
AND(COUNTIF(Table9[MM Year],X2151),COUNTIF(Table13[Always 29-Day Months],AA2151),Y2151=30)),Y2151
-1,Y2151))</f>
        <v>1</v>
      </c>
      <c r="AA2151" s="45">
        <f>IFERROR(VALUE(W2151),VLOOKUP(W2151,MonthReplace[],2,0))</f>
        <v>0</v>
      </c>
      <c r="AB2151" s="45" t="e">
        <f>IF(COUNTIF(Table9[MM Year],X2151),VLOOKUP(AA2151,MonthSerial[],VLOOKUP(X2151,Table9[],3,0)+2,0),DATE(X2151,AA2151,0)-AC2151)</f>
        <v>#VALUE!</v>
      </c>
      <c r="AC2151" s="45" t="e">
        <f>IF(COUNTIF(Table9[MM Year],X2151),
VLOOKUP(X2151,Table9[],5,0),
DATE(X2151,1,0))</f>
        <v>#VALUE!</v>
      </c>
      <c r="AD2151" s="46" t="e">
        <f>IF(AA2151=0,DATE(YEAR(AC2151+1),7,16),
IF(V2151=0,IF(COUNTIF(Table9[MM Year],X2151),AC2151+AB2151+Z2151+15-DAY(AC2151+AB2151+Z2151+15)+16,AC2151+AB2151+Z2151-DAY(AC2151+AB2151+Z2151)+16),
IF(COUNTIF(Table9[MM Year],X2151),
IF(AC2151+AB2151+Z2151&lt;VLOOKUP(X2151,Table9[],7,0),AC2151
+AB2151+Z2151+VLOOKUP(X2151,Table9[],4,0),AC2151+AB2151+Z2151),AC2151
+AB2151+Z2151)))</f>
        <v>#VALUE!</v>
      </c>
      <c r="AE2151" s="42"/>
      <c r="AF2151" s="15" t="str">
        <f>IFERROR(IF(COUNTIF(Table9[MM Year],X2151),
IF(AD2151&lt;VLOOKUP(X2151,Table9[],7,0),AD2151
+VLOOKUP(X2151,Table9[],4,0),AD2151),AD2151
),"")</f>
        <v/>
      </c>
      <c r="AG2151" s="5"/>
      <c r="AH2151" s="5"/>
      <c r="AI2151" s="5"/>
      <c r="AJ2151" s="6"/>
      <c r="AK2151" s="6"/>
      <c r="AL2151" s="12" t="str">
        <f t="shared" si="337"/>
        <v/>
      </c>
      <c r="AM2151" s="5"/>
      <c r="AN2151" s="27" t="str">
        <f t="shared" si="338"/>
        <v/>
      </c>
      <c r="AO2151" s="5"/>
      <c r="AP2151" s="5"/>
      <c r="AQ2151" s="6"/>
      <c r="AR2151" s="12" t="str">
        <f t="shared" si="339"/>
        <v/>
      </c>
      <c r="AS2151" s="6"/>
      <c r="AT2151" s="5"/>
      <c r="AU2151" s="53"/>
      <c r="AV2151" s="53"/>
      <c r="AW2151" s="54"/>
      <c r="AX2151" s="15" t="str">
        <f t="shared" si="340"/>
        <v/>
      </c>
      <c r="AY2151" s="5"/>
      <c r="AZ2151" s="27" t="str">
        <f>IFERROR(VLOOKUP(AY2151,vlookup!A$2:I$331,2,FALSE),"")</f>
        <v/>
      </c>
      <c r="BA2151" s="27" t="str">
        <f>IFERROR(VLOOKUP(AY2151,vlookup!A$2:I$331,3,FALSE),"")</f>
        <v/>
      </c>
      <c r="BB2151" s="5"/>
      <c r="BC2151" s="27" t="str">
        <f>IFERROR(VLOOKUP(BB2151,vlookup!D$2:E$331,2,FALSE),"")</f>
        <v/>
      </c>
      <c r="BD2151" s="5"/>
      <c r="BE2151" s="27" t="str">
        <f t="shared" si="341"/>
        <v/>
      </c>
      <c r="BF2151" s="27" t="str">
        <f>IFERROR(VLOOKUP(BE2151,vlookup!G$2:I$331,2,FALSE),"")</f>
        <v/>
      </c>
      <c r="BG2151" s="27" t="str">
        <f>IFERROR(VLOOKUP(BE2151,vlookup!G$2:I$331,3,FALSE),"")</f>
        <v/>
      </c>
      <c r="BH2151" s="5"/>
      <c r="BI2151" s="6"/>
      <c r="BJ2151" s="6"/>
      <c r="BK2151" s="6"/>
      <c r="BL2151" s="6"/>
    </row>
    <row r="2152" spans="1:64">
      <c r="A2152" s="4"/>
      <c r="B2152" s="5"/>
      <c r="C2152" s="27" t="str">
        <f>IFERROR(VLOOKUP(B2152,vlookup!A$2:I$331,2,FALSE),"")</f>
        <v/>
      </c>
      <c r="D2152" s="27" t="str">
        <f>IFERROR(VLOOKUP(B2152,vlookup!A$2:I$331,3,FALSE),"")</f>
        <v/>
      </c>
      <c r="E2152" s="5"/>
      <c r="F2152" s="27" t="str">
        <f>IFERROR(VLOOKUP(E2152,vlookup!D$2:E$331,2,FALSE),"")</f>
        <v/>
      </c>
      <c r="G2152" s="5"/>
      <c r="H2152" s="27" t="str">
        <f t="shared" si="332"/>
        <v/>
      </c>
      <c r="I2152" s="27" t="str">
        <f>IFERROR(VLOOKUP(H2152,vlookup!G$2:I$331,2,FALSE),"")</f>
        <v/>
      </c>
      <c r="J2152" s="27" t="str">
        <f>IFERROR(VLOOKUP(H2152,vlookup!G$2:I$331,3,FALSE),"")</f>
        <v/>
      </c>
      <c r="K2152" s="5"/>
      <c r="L2152" s="6"/>
      <c r="M2152" s="6"/>
      <c r="N2152" s="6"/>
      <c r="O2152" s="6"/>
      <c r="P2152" s="6"/>
      <c r="Q2152" s="14" t="str">
        <f t="shared" si="333"/>
        <v/>
      </c>
      <c r="R2152" s="5"/>
      <c r="S2152" s="6"/>
      <c r="T2152" s="6"/>
      <c r="U2152" s="5"/>
      <c r="V2152" s="45">
        <f t="shared" si="334"/>
        <v>0</v>
      </c>
      <c r="W2152" s="45">
        <f t="shared" si="335"/>
        <v>0</v>
      </c>
      <c r="X2152" s="45" t="e">
        <f t="shared" si="336"/>
        <v>#VALUE!</v>
      </c>
      <c r="Y2152" s="45">
        <f>IFERROR(VALUE(V2152),VLOOKUP(V2152,DayReplace[],2,0))</f>
        <v>0</v>
      </c>
      <c r="Z2152" s="45">
        <f>IF(V2152=0,1,
IF(OR(AND(COUNTIF(Table12[Normal and Leap Years],X2152),AA2152=3,Y2152=30),
AND(COUNTIF(Table9[MM Year],X2152),COUNTIF(Table13[Always 29-Day Months],AA2152),Y2152=30)),Y2152
-1,Y2152))</f>
        <v>1</v>
      </c>
      <c r="AA2152" s="45">
        <f>IFERROR(VALUE(W2152),VLOOKUP(W2152,MonthReplace[],2,0))</f>
        <v>0</v>
      </c>
      <c r="AB2152" s="45" t="e">
        <f>IF(COUNTIF(Table9[MM Year],X2152),VLOOKUP(AA2152,MonthSerial[],VLOOKUP(X2152,Table9[],3,0)+2,0),DATE(X2152,AA2152,0)-AC2152)</f>
        <v>#VALUE!</v>
      </c>
      <c r="AC2152" s="45" t="e">
        <f>IF(COUNTIF(Table9[MM Year],X2152),
VLOOKUP(X2152,Table9[],5,0),
DATE(X2152,1,0))</f>
        <v>#VALUE!</v>
      </c>
      <c r="AD2152" s="46" t="e">
        <f>IF(AA2152=0,DATE(YEAR(AC2152+1),7,16),
IF(V2152=0,IF(COUNTIF(Table9[MM Year],X2152),AC2152+AB2152+Z2152+15-DAY(AC2152+AB2152+Z2152+15)+16,AC2152+AB2152+Z2152-DAY(AC2152+AB2152+Z2152)+16),
IF(COUNTIF(Table9[MM Year],X2152),
IF(AC2152+AB2152+Z2152&lt;VLOOKUP(X2152,Table9[],7,0),AC2152
+AB2152+Z2152+VLOOKUP(X2152,Table9[],4,0),AC2152+AB2152+Z2152),AC2152
+AB2152+Z2152)))</f>
        <v>#VALUE!</v>
      </c>
      <c r="AE2152" s="42"/>
      <c r="AF2152" s="15" t="str">
        <f>IFERROR(IF(COUNTIF(Table9[MM Year],X2152),
IF(AD2152&lt;VLOOKUP(X2152,Table9[],7,0),AD2152
+VLOOKUP(X2152,Table9[],4,0),AD2152),AD2152
),"")</f>
        <v/>
      </c>
      <c r="AG2152" s="5"/>
      <c r="AH2152" s="5"/>
      <c r="AI2152" s="5"/>
      <c r="AJ2152" s="6"/>
      <c r="AK2152" s="6"/>
      <c r="AL2152" s="12" t="str">
        <f t="shared" si="337"/>
        <v/>
      </c>
      <c r="AM2152" s="5"/>
      <c r="AN2152" s="27" t="str">
        <f t="shared" si="338"/>
        <v/>
      </c>
      <c r="AO2152" s="5"/>
      <c r="AP2152" s="5"/>
      <c r="AQ2152" s="6"/>
      <c r="AR2152" s="12" t="str">
        <f t="shared" si="339"/>
        <v/>
      </c>
      <c r="AS2152" s="6"/>
      <c r="AT2152" s="5"/>
      <c r="AU2152" s="53"/>
      <c r="AV2152" s="53"/>
      <c r="AW2152" s="54"/>
      <c r="AX2152" s="15" t="str">
        <f t="shared" si="340"/>
        <v/>
      </c>
      <c r="AY2152" s="5"/>
      <c r="AZ2152" s="27" t="str">
        <f>IFERROR(VLOOKUP(AY2152,vlookup!A$2:I$331,2,FALSE),"")</f>
        <v/>
      </c>
      <c r="BA2152" s="27" t="str">
        <f>IFERROR(VLOOKUP(AY2152,vlookup!A$2:I$331,3,FALSE),"")</f>
        <v/>
      </c>
      <c r="BB2152" s="5"/>
      <c r="BC2152" s="27" t="str">
        <f>IFERROR(VLOOKUP(BB2152,vlookup!D$2:E$331,2,FALSE),"")</f>
        <v/>
      </c>
      <c r="BD2152" s="5"/>
      <c r="BE2152" s="27" t="str">
        <f t="shared" si="341"/>
        <v/>
      </c>
      <c r="BF2152" s="27" t="str">
        <f>IFERROR(VLOOKUP(BE2152,vlookup!G$2:I$331,2,FALSE),"")</f>
        <v/>
      </c>
      <c r="BG2152" s="27" t="str">
        <f>IFERROR(VLOOKUP(BE2152,vlookup!G$2:I$331,3,FALSE),"")</f>
        <v/>
      </c>
      <c r="BH2152" s="5"/>
      <c r="BI2152" s="6"/>
      <c r="BJ2152" s="6"/>
      <c r="BK2152" s="6"/>
      <c r="BL2152" s="6"/>
    </row>
    <row r="2153" spans="1:64">
      <c r="A2153" s="4"/>
      <c r="B2153" s="5"/>
      <c r="C2153" s="27" t="str">
        <f>IFERROR(VLOOKUP(B2153,vlookup!A$2:I$331,2,FALSE),"")</f>
        <v/>
      </c>
      <c r="D2153" s="27" t="str">
        <f>IFERROR(VLOOKUP(B2153,vlookup!A$2:I$331,3,FALSE),"")</f>
        <v/>
      </c>
      <c r="E2153" s="5"/>
      <c r="F2153" s="27" t="str">
        <f>IFERROR(VLOOKUP(E2153,vlookup!D$2:E$331,2,FALSE),"")</f>
        <v/>
      </c>
      <c r="G2153" s="5"/>
      <c r="H2153" s="27" t="str">
        <f t="shared" si="332"/>
        <v/>
      </c>
      <c r="I2153" s="27" t="str">
        <f>IFERROR(VLOOKUP(H2153,vlookup!G$2:I$331,2,FALSE),"")</f>
        <v/>
      </c>
      <c r="J2153" s="27" t="str">
        <f>IFERROR(VLOOKUP(H2153,vlookup!G$2:I$331,3,FALSE),"")</f>
        <v/>
      </c>
      <c r="K2153" s="5"/>
      <c r="L2153" s="6"/>
      <c r="M2153" s="6"/>
      <c r="N2153" s="6"/>
      <c r="O2153" s="6"/>
      <c r="P2153" s="6"/>
      <c r="Q2153" s="14" t="str">
        <f t="shared" si="333"/>
        <v/>
      </c>
      <c r="R2153" s="5"/>
      <c r="S2153" s="6"/>
      <c r="T2153" s="6"/>
      <c r="U2153" s="5"/>
      <c r="V2153" s="45">
        <f t="shared" si="334"/>
        <v>0</v>
      </c>
      <c r="W2153" s="45">
        <f t="shared" si="335"/>
        <v>0</v>
      </c>
      <c r="X2153" s="45" t="e">
        <f t="shared" si="336"/>
        <v>#VALUE!</v>
      </c>
      <c r="Y2153" s="45">
        <f>IFERROR(VALUE(V2153),VLOOKUP(V2153,DayReplace[],2,0))</f>
        <v>0</v>
      </c>
      <c r="Z2153" s="45">
        <f>IF(V2153=0,1,
IF(OR(AND(COUNTIF(Table12[Normal and Leap Years],X2153),AA2153=3,Y2153=30),
AND(COUNTIF(Table9[MM Year],X2153),COUNTIF(Table13[Always 29-Day Months],AA2153),Y2153=30)),Y2153
-1,Y2153))</f>
        <v>1</v>
      </c>
      <c r="AA2153" s="45">
        <f>IFERROR(VALUE(W2153),VLOOKUP(W2153,MonthReplace[],2,0))</f>
        <v>0</v>
      </c>
      <c r="AB2153" s="45" t="e">
        <f>IF(COUNTIF(Table9[MM Year],X2153),VLOOKUP(AA2153,MonthSerial[],VLOOKUP(X2153,Table9[],3,0)+2,0),DATE(X2153,AA2153,0)-AC2153)</f>
        <v>#VALUE!</v>
      </c>
      <c r="AC2153" s="45" t="e">
        <f>IF(COUNTIF(Table9[MM Year],X2153),
VLOOKUP(X2153,Table9[],5,0),
DATE(X2153,1,0))</f>
        <v>#VALUE!</v>
      </c>
      <c r="AD2153" s="46" t="e">
        <f>IF(AA2153=0,DATE(YEAR(AC2153+1),7,16),
IF(V2153=0,IF(COUNTIF(Table9[MM Year],X2153),AC2153+AB2153+Z2153+15-DAY(AC2153+AB2153+Z2153+15)+16,AC2153+AB2153+Z2153-DAY(AC2153+AB2153+Z2153)+16),
IF(COUNTIF(Table9[MM Year],X2153),
IF(AC2153+AB2153+Z2153&lt;VLOOKUP(X2153,Table9[],7,0),AC2153
+AB2153+Z2153+VLOOKUP(X2153,Table9[],4,0),AC2153+AB2153+Z2153),AC2153
+AB2153+Z2153)))</f>
        <v>#VALUE!</v>
      </c>
      <c r="AE2153" s="42"/>
      <c r="AF2153" s="15" t="str">
        <f>IFERROR(IF(COUNTIF(Table9[MM Year],X2153),
IF(AD2153&lt;VLOOKUP(X2153,Table9[],7,0),AD2153
+VLOOKUP(X2153,Table9[],4,0),AD2153),AD2153
),"")</f>
        <v/>
      </c>
      <c r="AG2153" s="5"/>
      <c r="AH2153" s="5"/>
      <c r="AI2153" s="5"/>
      <c r="AJ2153" s="6"/>
      <c r="AK2153" s="6"/>
      <c r="AL2153" s="12" t="str">
        <f t="shared" si="337"/>
        <v/>
      </c>
      <c r="AM2153" s="5"/>
      <c r="AN2153" s="27" t="str">
        <f t="shared" si="338"/>
        <v/>
      </c>
      <c r="AO2153" s="5"/>
      <c r="AP2153" s="5"/>
      <c r="AQ2153" s="6"/>
      <c r="AR2153" s="12" t="str">
        <f t="shared" si="339"/>
        <v/>
      </c>
      <c r="AS2153" s="6"/>
      <c r="AT2153" s="5"/>
      <c r="AU2153" s="53"/>
      <c r="AV2153" s="53"/>
      <c r="AW2153" s="54"/>
      <c r="AX2153" s="15" t="str">
        <f t="shared" si="340"/>
        <v/>
      </c>
      <c r="AY2153" s="5"/>
      <c r="AZ2153" s="27" t="str">
        <f>IFERROR(VLOOKUP(AY2153,vlookup!A$2:I$331,2,FALSE),"")</f>
        <v/>
      </c>
      <c r="BA2153" s="27" t="str">
        <f>IFERROR(VLOOKUP(AY2153,vlookup!A$2:I$331,3,FALSE),"")</f>
        <v/>
      </c>
      <c r="BB2153" s="5"/>
      <c r="BC2153" s="27" t="str">
        <f>IFERROR(VLOOKUP(BB2153,vlookup!D$2:E$331,2,FALSE),"")</f>
        <v/>
      </c>
      <c r="BD2153" s="5"/>
      <c r="BE2153" s="27" t="str">
        <f t="shared" si="341"/>
        <v/>
      </c>
      <c r="BF2153" s="27" t="str">
        <f>IFERROR(VLOOKUP(BE2153,vlookup!G$2:I$331,2,FALSE),"")</f>
        <v/>
      </c>
      <c r="BG2153" s="27" t="str">
        <f>IFERROR(VLOOKUP(BE2153,vlookup!G$2:I$331,3,FALSE),"")</f>
        <v/>
      </c>
      <c r="BH2153" s="5"/>
      <c r="BI2153" s="6"/>
      <c r="BJ2153" s="6"/>
      <c r="BK2153" s="6"/>
      <c r="BL2153" s="6"/>
    </row>
    <row r="2154" spans="1:64">
      <c r="A2154" s="4"/>
      <c r="B2154" s="5"/>
      <c r="C2154" s="27" t="str">
        <f>IFERROR(VLOOKUP(B2154,vlookup!A$2:I$331,2,FALSE),"")</f>
        <v/>
      </c>
      <c r="D2154" s="27" t="str">
        <f>IFERROR(VLOOKUP(B2154,vlookup!A$2:I$331,3,FALSE),"")</f>
        <v/>
      </c>
      <c r="E2154" s="5"/>
      <c r="F2154" s="27" t="str">
        <f>IFERROR(VLOOKUP(E2154,vlookup!D$2:E$331,2,FALSE),"")</f>
        <v/>
      </c>
      <c r="G2154" s="5"/>
      <c r="H2154" s="27" t="str">
        <f t="shared" si="332"/>
        <v/>
      </c>
      <c r="I2154" s="27" t="str">
        <f>IFERROR(VLOOKUP(H2154,vlookup!G$2:I$331,2,FALSE),"")</f>
        <v/>
      </c>
      <c r="J2154" s="27" t="str">
        <f>IFERROR(VLOOKUP(H2154,vlookup!G$2:I$331,3,FALSE),"")</f>
        <v/>
      </c>
      <c r="K2154" s="5"/>
      <c r="L2154" s="6"/>
      <c r="M2154" s="6"/>
      <c r="N2154" s="6"/>
      <c r="O2154" s="6"/>
      <c r="P2154" s="6"/>
      <c r="Q2154" s="14" t="str">
        <f t="shared" si="333"/>
        <v/>
      </c>
      <c r="R2154" s="5"/>
      <c r="S2154" s="6"/>
      <c r="T2154" s="6"/>
      <c r="U2154" s="5"/>
      <c r="V2154" s="45">
        <f t="shared" si="334"/>
        <v>0</v>
      </c>
      <c r="W2154" s="45">
        <f t="shared" si="335"/>
        <v>0</v>
      </c>
      <c r="X2154" s="45" t="e">
        <f t="shared" si="336"/>
        <v>#VALUE!</v>
      </c>
      <c r="Y2154" s="45">
        <f>IFERROR(VALUE(V2154),VLOOKUP(V2154,DayReplace[],2,0))</f>
        <v>0</v>
      </c>
      <c r="Z2154" s="45">
        <f>IF(V2154=0,1,
IF(OR(AND(COUNTIF(Table12[Normal and Leap Years],X2154),AA2154=3,Y2154=30),
AND(COUNTIF(Table9[MM Year],X2154),COUNTIF(Table13[Always 29-Day Months],AA2154),Y2154=30)),Y2154
-1,Y2154))</f>
        <v>1</v>
      </c>
      <c r="AA2154" s="45">
        <f>IFERROR(VALUE(W2154),VLOOKUP(W2154,MonthReplace[],2,0))</f>
        <v>0</v>
      </c>
      <c r="AB2154" s="45" t="e">
        <f>IF(COUNTIF(Table9[MM Year],X2154),VLOOKUP(AA2154,MonthSerial[],VLOOKUP(X2154,Table9[],3,0)+2,0),DATE(X2154,AA2154,0)-AC2154)</f>
        <v>#VALUE!</v>
      </c>
      <c r="AC2154" s="45" t="e">
        <f>IF(COUNTIF(Table9[MM Year],X2154),
VLOOKUP(X2154,Table9[],5,0),
DATE(X2154,1,0))</f>
        <v>#VALUE!</v>
      </c>
      <c r="AD2154" s="46" t="e">
        <f>IF(AA2154=0,DATE(YEAR(AC2154+1),7,16),
IF(V2154=0,IF(COUNTIF(Table9[MM Year],X2154),AC2154+AB2154+Z2154+15-DAY(AC2154+AB2154+Z2154+15)+16,AC2154+AB2154+Z2154-DAY(AC2154+AB2154+Z2154)+16),
IF(COUNTIF(Table9[MM Year],X2154),
IF(AC2154+AB2154+Z2154&lt;VLOOKUP(X2154,Table9[],7,0),AC2154
+AB2154+Z2154+VLOOKUP(X2154,Table9[],4,0),AC2154+AB2154+Z2154),AC2154
+AB2154+Z2154)))</f>
        <v>#VALUE!</v>
      </c>
      <c r="AE2154" s="42"/>
      <c r="AF2154" s="15" t="str">
        <f>IFERROR(IF(COUNTIF(Table9[MM Year],X2154),
IF(AD2154&lt;VLOOKUP(X2154,Table9[],7,0),AD2154
+VLOOKUP(X2154,Table9[],4,0),AD2154),AD2154
),"")</f>
        <v/>
      </c>
      <c r="AG2154" s="5"/>
      <c r="AH2154" s="5"/>
      <c r="AI2154" s="5"/>
      <c r="AJ2154" s="6"/>
      <c r="AK2154" s="6"/>
      <c r="AL2154" s="12" t="str">
        <f t="shared" si="337"/>
        <v/>
      </c>
      <c r="AM2154" s="5"/>
      <c r="AN2154" s="27" t="str">
        <f t="shared" si="338"/>
        <v/>
      </c>
      <c r="AO2154" s="5"/>
      <c r="AP2154" s="5"/>
      <c r="AQ2154" s="6"/>
      <c r="AR2154" s="12" t="str">
        <f t="shared" si="339"/>
        <v/>
      </c>
      <c r="AS2154" s="6"/>
      <c r="AT2154" s="5"/>
      <c r="AU2154" s="53"/>
      <c r="AV2154" s="53"/>
      <c r="AW2154" s="54"/>
      <c r="AX2154" s="15" t="str">
        <f t="shared" si="340"/>
        <v/>
      </c>
      <c r="AY2154" s="5"/>
      <c r="AZ2154" s="27" t="str">
        <f>IFERROR(VLOOKUP(AY2154,vlookup!A$2:I$331,2,FALSE),"")</f>
        <v/>
      </c>
      <c r="BA2154" s="27" t="str">
        <f>IFERROR(VLOOKUP(AY2154,vlookup!A$2:I$331,3,FALSE),"")</f>
        <v/>
      </c>
      <c r="BB2154" s="5"/>
      <c r="BC2154" s="27" t="str">
        <f>IFERROR(VLOOKUP(BB2154,vlookup!D$2:E$331,2,FALSE),"")</f>
        <v/>
      </c>
      <c r="BD2154" s="5"/>
      <c r="BE2154" s="27" t="str">
        <f t="shared" si="341"/>
        <v/>
      </c>
      <c r="BF2154" s="27" t="str">
        <f>IFERROR(VLOOKUP(BE2154,vlookup!G$2:I$331,2,FALSE),"")</f>
        <v/>
      </c>
      <c r="BG2154" s="27" t="str">
        <f>IFERROR(VLOOKUP(BE2154,vlookup!G$2:I$331,3,FALSE),"")</f>
        <v/>
      </c>
      <c r="BH2154" s="5"/>
      <c r="BI2154" s="6"/>
      <c r="BJ2154" s="6"/>
      <c r="BK2154" s="6"/>
      <c r="BL2154" s="6"/>
    </row>
    <row r="2155" spans="1:64">
      <c r="A2155" s="4"/>
      <c r="B2155" s="5"/>
      <c r="C2155" s="27" t="str">
        <f>IFERROR(VLOOKUP(B2155,vlookup!A$2:I$331,2,FALSE),"")</f>
        <v/>
      </c>
      <c r="D2155" s="27" t="str">
        <f>IFERROR(VLOOKUP(B2155,vlookup!A$2:I$331,3,FALSE),"")</f>
        <v/>
      </c>
      <c r="E2155" s="5"/>
      <c r="F2155" s="27" t="str">
        <f>IFERROR(VLOOKUP(E2155,vlookup!D$2:E$331,2,FALSE),"")</f>
        <v/>
      </c>
      <c r="G2155" s="5"/>
      <c r="H2155" s="27" t="str">
        <f t="shared" si="332"/>
        <v/>
      </c>
      <c r="I2155" s="27" t="str">
        <f>IFERROR(VLOOKUP(H2155,vlookup!G$2:I$331,2,FALSE),"")</f>
        <v/>
      </c>
      <c r="J2155" s="27" t="str">
        <f>IFERROR(VLOOKUP(H2155,vlookup!G$2:I$331,3,FALSE),"")</f>
        <v/>
      </c>
      <c r="K2155" s="5"/>
      <c r="L2155" s="6"/>
      <c r="M2155" s="6"/>
      <c r="N2155" s="6"/>
      <c r="O2155" s="6"/>
      <c r="P2155" s="6"/>
      <c r="Q2155" s="14" t="str">
        <f t="shared" si="333"/>
        <v/>
      </c>
      <c r="R2155" s="5"/>
      <c r="S2155" s="6"/>
      <c r="T2155" s="6"/>
      <c r="U2155" s="5"/>
      <c r="V2155" s="45">
        <f t="shared" si="334"/>
        <v>0</v>
      </c>
      <c r="W2155" s="45">
        <f t="shared" si="335"/>
        <v>0</v>
      </c>
      <c r="X2155" s="45" t="e">
        <f t="shared" si="336"/>
        <v>#VALUE!</v>
      </c>
      <c r="Y2155" s="45">
        <f>IFERROR(VALUE(V2155),VLOOKUP(V2155,DayReplace[],2,0))</f>
        <v>0</v>
      </c>
      <c r="Z2155" s="45">
        <f>IF(V2155=0,1,
IF(OR(AND(COUNTIF(Table12[Normal and Leap Years],X2155),AA2155=3,Y2155=30),
AND(COUNTIF(Table9[MM Year],X2155),COUNTIF(Table13[Always 29-Day Months],AA2155),Y2155=30)),Y2155
-1,Y2155))</f>
        <v>1</v>
      </c>
      <c r="AA2155" s="45">
        <f>IFERROR(VALUE(W2155),VLOOKUP(W2155,MonthReplace[],2,0))</f>
        <v>0</v>
      </c>
      <c r="AB2155" s="45" t="e">
        <f>IF(COUNTIF(Table9[MM Year],X2155),VLOOKUP(AA2155,MonthSerial[],VLOOKUP(X2155,Table9[],3,0)+2,0),DATE(X2155,AA2155,0)-AC2155)</f>
        <v>#VALUE!</v>
      </c>
      <c r="AC2155" s="45" t="e">
        <f>IF(COUNTIF(Table9[MM Year],X2155),
VLOOKUP(X2155,Table9[],5,0),
DATE(X2155,1,0))</f>
        <v>#VALUE!</v>
      </c>
      <c r="AD2155" s="46" t="e">
        <f>IF(AA2155=0,DATE(YEAR(AC2155+1),7,16),
IF(V2155=0,IF(COUNTIF(Table9[MM Year],X2155),AC2155+AB2155+Z2155+15-DAY(AC2155+AB2155+Z2155+15)+16,AC2155+AB2155+Z2155-DAY(AC2155+AB2155+Z2155)+16),
IF(COUNTIF(Table9[MM Year],X2155),
IF(AC2155+AB2155+Z2155&lt;VLOOKUP(X2155,Table9[],7,0),AC2155
+AB2155+Z2155+VLOOKUP(X2155,Table9[],4,0),AC2155+AB2155+Z2155),AC2155
+AB2155+Z2155)))</f>
        <v>#VALUE!</v>
      </c>
      <c r="AE2155" s="42"/>
      <c r="AF2155" s="15" t="str">
        <f>IFERROR(IF(COUNTIF(Table9[MM Year],X2155),
IF(AD2155&lt;VLOOKUP(X2155,Table9[],7,0),AD2155
+VLOOKUP(X2155,Table9[],4,0),AD2155),AD2155
),"")</f>
        <v/>
      </c>
      <c r="AG2155" s="5"/>
      <c r="AH2155" s="5"/>
      <c r="AI2155" s="5"/>
      <c r="AJ2155" s="6"/>
      <c r="AK2155" s="6"/>
      <c r="AL2155" s="12" t="str">
        <f t="shared" si="337"/>
        <v/>
      </c>
      <c r="AM2155" s="5"/>
      <c r="AN2155" s="27" t="str">
        <f t="shared" si="338"/>
        <v/>
      </c>
      <c r="AO2155" s="5"/>
      <c r="AP2155" s="5"/>
      <c r="AQ2155" s="6"/>
      <c r="AR2155" s="12" t="str">
        <f t="shared" si="339"/>
        <v/>
      </c>
      <c r="AS2155" s="6"/>
      <c r="AT2155" s="5"/>
      <c r="AU2155" s="53"/>
      <c r="AV2155" s="53"/>
      <c r="AW2155" s="54"/>
      <c r="AX2155" s="15" t="str">
        <f t="shared" si="340"/>
        <v/>
      </c>
      <c r="AY2155" s="5"/>
      <c r="AZ2155" s="27" t="str">
        <f>IFERROR(VLOOKUP(AY2155,vlookup!A$2:I$331,2,FALSE),"")</f>
        <v/>
      </c>
      <c r="BA2155" s="27" t="str">
        <f>IFERROR(VLOOKUP(AY2155,vlookup!A$2:I$331,3,FALSE),"")</f>
        <v/>
      </c>
      <c r="BB2155" s="5"/>
      <c r="BC2155" s="27" t="str">
        <f>IFERROR(VLOOKUP(BB2155,vlookup!D$2:E$331,2,FALSE),"")</f>
        <v/>
      </c>
      <c r="BD2155" s="5"/>
      <c r="BE2155" s="27" t="str">
        <f t="shared" si="341"/>
        <v/>
      </c>
      <c r="BF2155" s="27" t="str">
        <f>IFERROR(VLOOKUP(BE2155,vlookup!G$2:I$331,2,FALSE),"")</f>
        <v/>
      </c>
      <c r="BG2155" s="27" t="str">
        <f>IFERROR(VLOOKUP(BE2155,vlookup!G$2:I$331,3,FALSE),"")</f>
        <v/>
      </c>
      <c r="BH2155" s="5"/>
      <c r="BI2155" s="6"/>
      <c r="BJ2155" s="6"/>
      <c r="BK2155" s="6"/>
      <c r="BL2155" s="6"/>
    </row>
    <row r="2156" spans="1:64">
      <c r="A2156" s="4"/>
      <c r="B2156" s="5"/>
      <c r="C2156" s="27" t="str">
        <f>IFERROR(VLOOKUP(B2156,vlookup!A$2:I$331,2,FALSE),"")</f>
        <v/>
      </c>
      <c r="D2156" s="27" t="str">
        <f>IFERROR(VLOOKUP(B2156,vlookup!A$2:I$331,3,FALSE),"")</f>
        <v/>
      </c>
      <c r="E2156" s="5"/>
      <c r="F2156" s="27" t="str">
        <f>IFERROR(VLOOKUP(E2156,vlookup!D$2:E$331,2,FALSE),"")</f>
        <v/>
      </c>
      <c r="G2156" s="5"/>
      <c r="H2156" s="27" t="str">
        <f t="shared" si="332"/>
        <v/>
      </c>
      <c r="I2156" s="27" t="str">
        <f>IFERROR(VLOOKUP(H2156,vlookup!G$2:I$331,2,FALSE),"")</f>
        <v/>
      </c>
      <c r="J2156" s="27" t="str">
        <f>IFERROR(VLOOKUP(H2156,vlookup!G$2:I$331,3,FALSE),"")</f>
        <v/>
      </c>
      <c r="K2156" s="5"/>
      <c r="L2156" s="6"/>
      <c r="M2156" s="6"/>
      <c r="N2156" s="6"/>
      <c r="O2156" s="6"/>
      <c r="P2156" s="6"/>
      <c r="Q2156" s="14" t="str">
        <f t="shared" si="333"/>
        <v/>
      </c>
      <c r="R2156" s="5"/>
      <c r="S2156" s="6"/>
      <c r="T2156" s="6"/>
      <c r="U2156" s="5"/>
      <c r="V2156" s="45">
        <f t="shared" si="334"/>
        <v>0</v>
      </c>
      <c r="W2156" s="45">
        <f t="shared" si="335"/>
        <v>0</v>
      </c>
      <c r="X2156" s="45" t="e">
        <f t="shared" si="336"/>
        <v>#VALUE!</v>
      </c>
      <c r="Y2156" s="45">
        <f>IFERROR(VALUE(V2156),VLOOKUP(V2156,DayReplace[],2,0))</f>
        <v>0</v>
      </c>
      <c r="Z2156" s="45">
        <f>IF(V2156=0,1,
IF(OR(AND(COUNTIF(Table12[Normal and Leap Years],X2156),AA2156=3,Y2156=30),
AND(COUNTIF(Table9[MM Year],X2156),COUNTIF(Table13[Always 29-Day Months],AA2156),Y2156=30)),Y2156
-1,Y2156))</f>
        <v>1</v>
      </c>
      <c r="AA2156" s="45">
        <f>IFERROR(VALUE(W2156),VLOOKUP(W2156,MonthReplace[],2,0))</f>
        <v>0</v>
      </c>
      <c r="AB2156" s="45" t="e">
        <f>IF(COUNTIF(Table9[MM Year],X2156),VLOOKUP(AA2156,MonthSerial[],VLOOKUP(X2156,Table9[],3,0)+2,0),DATE(X2156,AA2156,0)-AC2156)</f>
        <v>#VALUE!</v>
      </c>
      <c r="AC2156" s="45" t="e">
        <f>IF(COUNTIF(Table9[MM Year],X2156),
VLOOKUP(X2156,Table9[],5,0),
DATE(X2156,1,0))</f>
        <v>#VALUE!</v>
      </c>
      <c r="AD2156" s="46" t="e">
        <f>IF(AA2156=0,DATE(YEAR(AC2156+1),7,16),
IF(V2156=0,IF(COUNTIF(Table9[MM Year],X2156),AC2156+AB2156+Z2156+15-DAY(AC2156+AB2156+Z2156+15)+16,AC2156+AB2156+Z2156-DAY(AC2156+AB2156+Z2156)+16),
IF(COUNTIF(Table9[MM Year],X2156),
IF(AC2156+AB2156+Z2156&lt;VLOOKUP(X2156,Table9[],7,0),AC2156
+AB2156+Z2156+VLOOKUP(X2156,Table9[],4,0),AC2156+AB2156+Z2156),AC2156
+AB2156+Z2156)))</f>
        <v>#VALUE!</v>
      </c>
      <c r="AE2156" s="42"/>
      <c r="AF2156" s="15" t="str">
        <f>IFERROR(IF(COUNTIF(Table9[MM Year],X2156),
IF(AD2156&lt;VLOOKUP(X2156,Table9[],7,0),AD2156
+VLOOKUP(X2156,Table9[],4,0),AD2156),AD2156
),"")</f>
        <v/>
      </c>
      <c r="AG2156" s="5"/>
      <c r="AH2156" s="5"/>
      <c r="AI2156" s="5"/>
      <c r="AJ2156" s="6"/>
      <c r="AK2156" s="6"/>
      <c r="AL2156" s="12" t="str">
        <f t="shared" si="337"/>
        <v/>
      </c>
      <c r="AM2156" s="5"/>
      <c r="AN2156" s="27" t="str">
        <f t="shared" si="338"/>
        <v/>
      </c>
      <c r="AO2156" s="5"/>
      <c r="AP2156" s="5"/>
      <c r="AQ2156" s="6"/>
      <c r="AR2156" s="12" t="str">
        <f t="shared" si="339"/>
        <v/>
      </c>
      <c r="AS2156" s="6"/>
      <c r="AT2156" s="5"/>
      <c r="AU2156" s="53"/>
      <c r="AV2156" s="53"/>
      <c r="AW2156" s="54"/>
      <c r="AX2156" s="15" t="str">
        <f t="shared" si="340"/>
        <v/>
      </c>
      <c r="AY2156" s="5"/>
      <c r="AZ2156" s="27" t="str">
        <f>IFERROR(VLOOKUP(AY2156,vlookup!A$2:I$331,2,FALSE),"")</f>
        <v/>
      </c>
      <c r="BA2156" s="27" t="str">
        <f>IFERROR(VLOOKUP(AY2156,vlookup!A$2:I$331,3,FALSE),"")</f>
        <v/>
      </c>
      <c r="BB2156" s="5"/>
      <c r="BC2156" s="27" t="str">
        <f>IFERROR(VLOOKUP(BB2156,vlookup!D$2:E$331,2,FALSE),"")</f>
        <v/>
      </c>
      <c r="BD2156" s="5"/>
      <c r="BE2156" s="27" t="str">
        <f t="shared" si="341"/>
        <v/>
      </c>
      <c r="BF2156" s="27" t="str">
        <f>IFERROR(VLOOKUP(BE2156,vlookup!G$2:I$331,2,FALSE),"")</f>
        <v/>
      </c>
      <c r="BG2156" s="27" t="str">
        <f>IFERROR(VLOOKUP(BE2156,vlookup!G$2:I$331,3,FALSE),"")</f>
        <v/>
      </c>
      <c r="BH2156" s="5"/>
      <c r="BI2156" s="6"/>
      <c r="BJ2156" s="6"/>
      <c r="BK2156" s="6"/>
      <c r="BL2156" s="6"/>
    </row>
    <row r="2157" spans="1:64">
      <c r="A2157" s="4"/>
      <c r="B2157" s="5"/>
      <c r="C2157" s="27" t="str">
        <f>IFERROR(VLOOKUP(B2157,vlookup!A$2:I$331,2,FALSE),"")</f>
        <v/>
      </c>
      <c r="D2157" s="27" t="str">
        <f>IFERROR(VLOOKUP(B2157,vlookup!A$2:I$331,3,FALSE),"")</f>
        <v/>
      </c>
      <c r="E2157" s="5"/>
      <c r="F2157" s="27" t="str">
        <f>IFERROR(VLOOKUP(E2157,vlookup!D$2:E$331,2,FALSE),"")</f>
        <v/>
      </c>
      <c r="G2157" s="5"/>
      <c r="H2157" s="27" t="str">
        <f t="shared" si="332"/>
        <v/>
      </c>
      <c r="I2157" s="27" t="str">
        <f>IFERROR(VLOOKUP(H2157,vlookup!G$2:I$331,2,FALSE),"")</f>
        <v/>
      </c>
      <c r="J2157" s="27" t="str">
        <f>IFERROR(VLOOKUP(H2157,vlookup!G$2:I$331,3,FALSE),"")</f>
        <v/>
      </c>
      <c r="K2157" s="5"/>
      <c r="L2157" s="6"/>
      <c r="M2157" s="6"/>
      <c r="N2157" s="6"/>
      <c r="O2157" s="6"/>
      <c r="P2157" s="6"/>
      <c r="Q2157" s="14" t="str">
        <f t="shared" si="333"/>
        <v/>
      </c>
      <c r="R2157" s="5"/>
      <c r="S2157" s="6"/>
      <c r="T2157" s="6"/>
      <c r="U2157" s="5"/>
      <c r="V2157" s="45">
        <f t="shared" si="334"/>
        <v>0</v>
      </c>
      <c r="W2157" s="45">
        <f t="shared" si="335"/>
        <v>0</v>
      </c>
      <c r="X2157" s="45" t="e">
        <f t="shared" si="336"/>
        <v>#VALUE!</v>
      </c>
      <c r="Y2157" s="45">
        <f>IFERROR(VALUE(V2157),VLOOKUP(V2157,DayReplace[],2,0))</f>
        <v>0</v>
      </c>
      <c r="Z2157" s="45">
        <f>IF(V2157=0,1,
IF(OR(AND(COUNTIF(Table12[Normal and Leap Years],X2157),AA2157=3,Y2157=30),
AND(COUNTIF(Table9[MM Year],X2157),COUNTIF(Table13[Always 29-Day Months],AA2157),Y2157=30)),Y2157
-1,Y2157))</f>
        <v>1</v>
      </c>
      <c r="AA2157" s="45">
        <f>IFERROR(VALUE(W2157),VLOOKUP(W2157,MonthReplace[],2,0))</f>
        <v>0</v>
      </c>
      <c r="AB2157" s="45" t="e">
        <f>IF(COUNTIF(Table9[MM Year],X2157),VLOOKUP(AA2157,MonthSerial[],VLOOKUP(X2157,Table9[],3,0)+2,0),DATE(X2157,AA2157,0)-AC2157)</f>
        <v>#VALUE!</v>
      </c>
      <c r="AC2157" s="45" t="e">
        <f>IF(COUNTIF(Table9[MM Year],X2157),
VLOOKUP(X2157,Table9[],5,0),
DATE(X2157,1,0))</f>
        <v>#VALUE!</v>
      </c>
      <c r="AD2157" s="46" t="e">
        <f>IF(AA2157=0,DATE(YEAR(AC2157+1),7,16),
IF(V2157=0,IF(COUNTIF(Table9[MM Year],X2157),AC2157+AB2157+Z2157+15-DAY(AC2157+AB2157+Z2157+15)+16,AC2157+AB2157+Z2157-DAY(AC2157+AB2157+Z2157)+16),
IF(COUNTIF(Table9[MM Year],X2157),
IF(AC2157+AB2157+Z2157&lt;VLOOKUP(X2157,Table9[],7,0),AC2157
+AB2157+Z2157+VLOOKUP(X2157,Table9[],4,0),AC2157+AB2157+Z2157),AC2157
+AB2157+Z2157)))</f>
        <v>#VALUE!</v>
      </c>
      <c r="AE2157" s="42"/>
      <c r="AF2157" s="15" t="str">
        <f>IFERROR(IF(COUNTIF(Table9[MM Year],X2157),
IF(AD2157&lt;VLOOKUP(X2157,Table9[],7,0),AD2157
+VLOOKUP(X2157,Table9[],4,0),AD2157),AD2157
),"")</f>
        <v/>
      </c>
      <c r="AG2157" s="5"/>
      <c r="AH2157" s="5"/>
      <c r="AI2157" s="5"/>
      <c r="AJ2157" s="6"/>
      <c r="AK2157" s="6"/>
      <c r="AL2157" s="12" t="str">
        <f t="shared" si="337"/>
        <v/>
      </c>
      <c r="AM2157" s="5"/>
      <c r="AN2157" s="27" t="str">
        <f t="shared" si="338"/>
        <v/>
      </c>
      <c r="AO2157" s="5"/>
      <c r="AP2157" s="5"/>
      <c r="AQ2157" s="6"/>
      <c r="AR2157" s="12" t="str">
        <f t="shared" si="339"/>
        <v/>
      </c>
      <c r="AS2157" s="6"/>
      <c r="AT2157" s="5"/>
      <c r="AU2157" s="53"/>
      <c r="AV2157" s="53"/>
      <c r="AW2157" s="54"/>
      <c r="AX2157" s="15" t="str">
        <f t="shared" si="340"/>
        <v/>
      </c>
      <c r="AY2157" s="5"/>
      <c r="AZ2157" s="27" t="str">
        <f>IFERROR(VLOOKUP(AY2157,vlookup!A$2:I$331,2,FALSE),"")</f>
        <v/>
      </c>
      <c r="BA2157" s="27" t="str">
        <f>IFERROR(VLOOKUP(AY2157,vlookup!A$2:I$331,3,FALSE),"")</f>
        <v/>
      </c>
      <c r="BB2157" s="5"/>
      <c r="BC2157" s="27" t="str">
        <f>IFERROR(VLOOKUP(BB2157,vlookup!D$2:E$331,2,FALSE),"")</f>
        <v/>
      </c>
      <c r="BD2157" s="5"/>
      <c r="BE2157" s="27" t="str">
        <f t="shared" si="341"/>
        <v/>
      </c>
      <c r="BF2157" s="27" t="str">
        <f>IFERROR(VLOOKUP(BE2157,vlookup!G$2:I$331,2,FALSE),"")</f>
        <v/>
      </c>
      <c r="BG2157" s="27" t="str">
        <f>IFERROR(VLOOKUP(BE2157,vlookup!G$2:I$331,3,FALSE),"")</f>
        <v/>
      </c>
      <c r="BH2157" s="5"/>
      <c r="BI2157" s="6"/>
      <c r="BJ2157" s="6"/>
      <c r="BK2157" s="6"/>
      <c r="BL2157" s="6"/>
    </row>
    <row r="2158" spans="1:64">
      <c r="A2158" s="4"/>
      <c r="B2158" s="5"/>
      <c r="C2158" s="27" t="str">
        <f>IFERROR(VLOOKUP(B2158,vlookup!A$2:I$331,2,FALSE),"")</f>
        <v/>
      </c>
      <c r="D2158" s="27" t="str">
        <f>IFERROR(VLOOKUP(B2158,vlookup!A$2:I$331,3,FALSE),"")</f>
        <v/>
      </c>
      <c r="E2158" s="5"/>
      <c r="F2158" s="27" t="str">
        <f>IFERROR(VLOOKUP(E2158,vlookup!D$2:E$331,2,FALSE),"")</f>
        <v/>
      </c>
      <c r="G2158" s="5"/>
      <c r="H2158" s="27" t="str">
        <f t="shared" si="332"/>
        <v/>
      </c>
      <c r="I2158" s="27" t="str">
        <f>IFERROR(VLOOKUP(H2158,vlookup!G$2:I$331,2,FALSE),"")</f>
        <v/>
      </c>
      <c r="J2158" s="27" t="str">
        <f>IFERROR(VLOOKUP(H2158,vlookup!G$2:I$331,3,FALSE),"")</f>
        <v/>
      </c>
      <c r="K2158" s="5"/>
      <c r="L2158" s="6"/>
      <c r="M2158" s="6"/>
      <c r="N2158" s="6"/>
      <c r="O2158" s="6"/>
      <c r="P2158" s="6"/>
      <c r="Q2158" s="14" t="str">
        <f t="shared" si="333"/>
        <v/>
      </c>
      <c r="R2158" s="5"/>
      <c r="S2158" s="6"/>
      <c r="T2158" s="6"/>
      <c r="U2158" s="5"/>
      <c r="V2158" s="45">
        <f t="shared" si="334"/>
        <v>0</v>
      </c>
      <c r="W2158" s="45">
        <f t="shared" si="335"/>
        <v>0</v>
      </c>
      <c r="X2158" s="45" t="e">
        <f t="shared" si="336"/>
        <v>#VALUE!</v>
      </c>
      <c r="Y2158" s="45">
        <f>IFERROR(VALUE(V2158),VLOOKUP(V2158,DayReplace[],2,0))</f>
        <v>0</v>
      </c>
      <c r="Z2158" s="45">
        <f>IF(V2158=0,1,
IF(OR(AND(COUNTIF(Table12[Normal and Leap Years],X2158),AA2158=3,Y2158=30),
AND(COUNTIF(Table9[MM Year],X2158),COUNTIF(Table13[Always 29-Day Months],AA2158),Y2158=30)),Y2158
-1,Y2158))</f>
        <v>1</v>
      </c>
      <c r="AA2158" s="45">
        <f>IFERROR(VALUE(W2158),VLOOKUP(W2158,MonthReplace[],2,0))</f>
        <v>0</v>
      </c>
      <c r="AB2158" s="45" t="e">
        <f>IF(COUNTIF(Table9[MM Year],X2158),VLOOKUP(AA2158,MonthSerial[],VLOOKUP(X2158,Table9[],3,0)+2,0),DATE(X2158,AA2158,0)-AC2158)</f>
        <v>#VALUE!</v>
      </c>
      <c r="AC2158" s="45" t="e">
        <f>IF(COUNTIF(Table9[MM Year],X2158),
VLOOKUP(X2158,Table9[],5,0),
DATE(X2158,1,0))</f>
        <v>#VALUE!</v>
      </c>
      <c r="AD2158" s="46" t="e">
        <f>IF(AA2158=0,DATE(YEAR(AC2158+1),7,16),
IF(V2158=0,IF(COUNTIF(Table9[MM Year],X2158),AC2158+AB2158+Z2158+15-DAY(AC2158+AB2158+Z2158+15)+16,AC2158+AB2158+Z2158-DAY(AC2158+AB2158+Z2158)+16),
IF(COUNTIF(Table9[MM Year],X2158),
IF(AC2158+AB2158+Z2158&lt;VLOOKUP(X2158,Table9[],7,0),AC2158
+AB2158+Z2158+VLOOKUP(X2158,Table9[],4,0),AC2158+AB2158+Z2158),AC2158
+AB2158+Z2158)))</f>
        <v>#VALUE!</v>
      </c>
      <c r="AE2158" s="42"/>
      <c r="AF2158" s="15" t="str">
        <f>IFERROR(IF(COUNTIF(Table9[MM Year],X2158),
IF(AD2158&lt;VLOOKUP(X2158,Table9[],7,0),AD2158
+VLOOKUP(X2158,Table9[],4,0),AD2158),AD2158
),"")</f>
        <v/>
      </c>
      <c r="AG2158" s="5"/>
      <c r="AH2158" s="5"/>
      <c r="AI2158" s="5"/>
      <c r="AJ2158" s="6"/>
      <c r="AK2158" s="6"/>
      <c r="AL2158" s="12" t="str">
        <f t="shared" si="337"/>
        <v/>
      </c>
      <c r="AM2158" s="5"/>
      <c r="AN2158" s="27" t="str">
        <f t="shared" si="338"/>
        <v/>
      </c>
      <c r="AO2158" s="5"/>
      <c r="AP2158" s="5"/>
      <c r="AQ2158" s="6"/>
      <c r="AR2158" s="12" t="str">
        <f t="shared" si="339"/>
        <v/>
      </c>
      <c r="AS2158" s="6"/>
      <c r="AT2158" s="5"/>
      <c r="AU2158" s="53"/>
      <c r="AV2158" s="53"/>
      <c r="AW2158" s="54"/>
      <c r="AX2158" s="15" t="str">
        <f t="shared" si="340"/>
        <v/>
      </c>
      <c r="AY2158" s="5"/>
      <c r="AZ2158" s="27" t="str">
        <f>IFERROR(VLOOKUP(AY2158,vlookup!A$2:I$331,2,FALSE),"")</f>
        <v/>
      </c>
      <c r="BA2158" s="27" t="str">
        <f>IFERROR(VLOOKUP(AY2158,vlookup!A$2:I$331,3,FALSE),"")</f>
        <v/>
      </c>
      <c r="BB2158" s="5"/>
      <c r="BC2158" s="27" t="str">
        <f>IFERROR(VLOOKUP(BB2158,vlookup!D$2:E$331,2,FALSE),"")</f>
        <v/>
      </c>
      <c r="BD2158" s="5"/>
      <c r="BE2158" s="27" t="str">
        <f t="shared" si="341"/>
        <v/>
      </c>
      <c r="BF2158" s="27" t="str">
        <f>IFERROR(VLOOKUP(BE2158,vlookup!G$2:I$331,2,FALSE),"")</f>
        <v/>
      </c>
      <c r="BG2158" s="27" t="str">
        <f>IFERROR(VLOOKUP(BE2158,vlookup!G$2:I$331,3,FALSE),"")</f>
        <v/>
      </c>
      <c r="BH2158" s="5"/>
      <c r="BI2158" s="6"/>
      <c r="BJ2158" s="6"/>
      <c r="BK2158" s="6"/>
      <c r="BL2158" s="6"/>
    </row>
    <row r="2159" spans="1:64">
      <c r="A2159" s="4"/>
      <c r="B2159" s="5"/>
      <c r="C2159" s="27" t="str">
        <f>IFERROR(VLOOKUP(B2159,vlookup!A$2:I$331,2,FALSE),"")</f>
        <v/>
      </c>
      <c r="D2159" s="27" t="str">
        <f>IFERROR(VLOOKUP(B2159,vlookup!A$2:I$331,3,FALSE),"")</f>
        <v/>
      </c>
      <c r="E2159" s="5"/>
      <c r="F2159" s="27" t="str">
        <f>IFERROR(VLOOKUP(E2159,vlookup!D$2:E$331,2,FALSE),"")</f>
        <v/>
      </c>
      <c r="G2159" s="5"/>
      <c r="H2159" s="27" t="str">
        <f t="shared" si="332"/>
        <v/>
      </c>
      <c r="I2159" s="27" t="str">
        <f>IFERROR(VLOOKUP(H2159,vlookup!G$2:I$331,2,FALSE),"")</f>
        <v/>
      </c>
      <c r="J2159" s="27" t="str">
        <f>IFERROR(VLOOKUP(H2159,vlookup!G$2:I$331,3,FALSE),"")</f>
        <v/>
      </c>
      <c r="K2159" s="5"/>
      <c r="L2159" s="6"/>
      <c r="M2159" s="6"/>
      <c r="N2159" s="6"/>
      <c r="O2159" s="6"/>
      <c r="P2159" s="6"/>
      <c r="Q2159" s="14" t="str">
        <f t="shared" si="333"/>
        <v/>
      </c>
      <c r="R2159" s="5"/>
      <c r="S2159" s="6"/>
      <c r="T2159" s="6"/>
      <c r="U2159" s="5"/>
      <c r="V2159" s="45">
        <f t="shared" si="334"/>
        <v>0</v>
      </c>
      <c r="W2159" s="45">
        <f t="shared" si="335"/>
        <v>0</v>
      </c>
      <c r="X2159" s="45" t="e">
        <f t="shared" si="336"/>
        <v>#VALUE!</v>
      </c>
      <c r="Y2159" s="45">
        <f>IFERROR(VALUE(V2159),VLOOKUP(V2159,DayReplace[],2,0))</f>
        <v>0</v>
      </c>
      <c r="Z2159" s="45">
        <f>IF(V2159=0,1,
IF(OR(AND(COUNTIF(Table12[Normal and Leap Years],X2159),AA2159=3,Y2159=30),
AND(COUNTIF(Table9[MM Year],X2159),COUNTIF(Table13[Always 29-Day Months],AA2159),Y2159=30)),Y2159
-1,Y2159))</f>
        <v>1</v>
      </c>
      <c r="AA2159" s="45">
        <f>IFERROR(VALUE(W2159),VLOOKUP(W2159,MonthReplace[],2,0))</f>
        <v>0</v>
      </c>
      <c r="AB2159" s="45" t="e">
        <f>IF(COUNTIF(Table9[MM Year],X2159),VLOOKUP(AA2159,MonthSerial[],VLOOKUP(X2159,Table9[],3,0)+2,0),DATE(X2159,AA2159,0)-AC2159)</f>
        <v>#VALUE!</v>
      </c>
      <c r="AC2159" s="45" t="e">
        <f>IF(COUNTIF(Table9[MM Year],X2159),
VLOOKUP(X2159,Table9[],5,0),
DATE(X2159,1,0))</f>
        <v>#VALUE!</v>
      </c>
      <c r="AD2159" s="46" t="e">
        <f>IF(AA2159=0,DATE(YEAR(AC2159+1),7,16),
IF(V2159=0,IF(COUNTIF(Table9[MM Year],X2159),AC2159+AB2159+Z2159+15-DAY(AC2159+AB2159+Z2159+15)+16,AC2159+AB2159+Z2159-DAY(AC2159+AB2159+Z2159)+16),
IF(COUNTIF(Table9[MM Year],X2159),
IF(AC2159+AB2159+Z2159&lt;VLOOKUP(X2159,Table9[],7,0),AC2159
+AB2159+Z2159+VLOOKUP(X2159,Table9[],4,0),AC2159+AB2159+Z2159),AC2159
+AB2159+Z2159)))</f>
        <v>#VALUE!</v>
      </c>
      <c r="AE2159" s="42"/>
      <c r="AF2159" s="15" t="str">
        <f>IFERROR(IF(COUNTIF(Table9[MM Year],X2159),
IF(AD2159&lt;VLOOKUP(X2159,Table9[],7,0),AD2159
+VLOOKUP(X2159,Table9[],4,0),AD2159),AD2159
),"")</f>
        <v/>
      </c>
      <c r="AG2159" s="5"/>
      <c r="AH2159" s="5"/>
      <c r="AI2159" s="5"/>
      <c r="AJ2159" s="6"/>
      <c r="AK2159" s="6"/>
      <c r="AL2159" s="12" t="str">
        <f t="shared" si="337"/>
        <v/>
      </c>
      <c r="AM2159" s="5"/>
      <c r="AN2159" s="27" t="str">
        <f t="shared" si="338"/>
        <v/>
      </c>
      <c r="AO2159" s="5"/>
      <c r="AP2159" s="5"/>
      <c r="AQ2159" s="6"/>
      <c r="AR2159" s="12" t="str">
        <f t="shared" si="339"/>
        <v/>
      </c>
      <c r="AS2159" s="6"/>
      <c r="AT2159" s="5"/>
      <c r="AU2159" s="53"/>
      <c r="AV2159" s="53"/>
      <c r="AW2159" s="54"/>
      <c r="AX2159" s="15" t="str">
        <f t="shared" si="340"/>
        <v/>
      </c>
      <c r="AY2159" s="5"/>
      <c r="AZ2159" s="27" t="str">
        <f>IFERROR(VLOOKUP(AY2159,vlookup!A$2:I$331,2,FALSE),"")</f>
        <v/>
      </c>
      <c r="BA2159" s="27" t="str">
        <f>IFERROR(VLOOKUP(AY2159,vlookup!A$2:I$331,3,FALSE),"")</f>
        <v/>
      </c>
      <c r="BB2159" s="5"/>
      <c r="BC2159" s="27" t="str">
        <f>IFERROR(VLOOKUP(BB2159,vlookup!D$2:E$331,2,FALSE),"")</f>
        <v/>
      </c>
      <c r="BD2159" s="5"/>
      <c r="BE2159" s="27" t="str">
        <f t="shared" si="341"/>
        <v/>
      </c>
      <c r="BF2159" s="27" t="str">
        <f>IFERROR(VLOOKUP(BE2159,vlookup!G$2:I$331,2,FALSE),"")</f>
        <v/>
      </c>
      <c r="BG2159" s="27" t="str">
        <f>IFERROR(VLOOKUP(BE2159,vlookup!G$2:I$331,3,FALSE),"")</f>
        <v/>
      </c>
      <c r="BH2159" s="5"/>
      <c r="BI2159" s="6"/>
      <c r="BJ2159" s="6"/>
      <c r="BK2159" s="6"/>
      <c r="BL2159" s="6"/>
    </row>
    <row r="2160" spans="1:64">
      <c r="A2160" s="4"/>
      <c r="B2160" s="5"/>
      <c r="C2160" s="27" t="str">
        <f>IFERROR(VLOOKUP(B2160,vlookup!A$2:I$331,2,FALSE),"")</f>
        <v/>
      </c>
      <c r="D2160" s="27" t="str">
        <f>IFERROR(VLOOKUP(B2160,vlookup!A$2:I$331,3,FALSE),"")</f>
        <v/>
      </c>
      <c r="E2160" s="5"/>
      <c r="F2160" s="27" t="str">
        <f>IFERROR(VLOOKUP(E2160,vlookup!D$2:E$331,2,FALSE),"")</f>
        <v/>
      </c>
      <c r="G2160" s="5"/>
      <c r="H2160" s="27" t="str">
        <f t="shared" si="332"/>
        <v/>
      </c>
      <c r="I2160" s="27" t="str">
        <f>IFERROR(VLOOKUP(H2160,vlookup!G$2:I$331,2,FALSE),"")</f>
        <v/>
      </c>
      <c r="J2160" s="27" t="str">
        <f>IFERROR(VLOOKUP(H2160,vlookup!G$2:I$331,3,FALSE),"")</f>
        <v/>
      </c>
      <c r="K2160" s="5"/>
      <c r="L2160" s="6"/>
      <c r="M2160" s="6"/>
      <c r="N2160" s="6"/>
      <c r="O2160" s="6"/>
      <c r="P2160" s="6"/>
      <c r="Q2160" s="14" t="str">
        <f t="shared" si="333"/>
        <v/>
      </c>
      <c r="R2160" s="5"/>
      <c r="S2160" s="6"/>
      <c r="T2160" s="6"/>
      <c r="U2160" s="5"/>
      <c r="V2160" s="45">
        <f t="shared" si="334"/>
        <v>0</v>
      </c>
      <c r="W2160" s="45">
        <f t="shared" si="335"/>
        <v>0</v>
      </c>
      <c r="X2160" s="45" t="e">
        <f t="shared" si="336"/>
        <v>#VALUE!</v>
      </c>
      <c r="Y2160" s="45">
        <f>IFERROR(VALUE(V2160),VLOOKUP(V2160,DayReplace[],2,0))</f>
        <v>0</v>
      </c>
      <c r="Z2160" s="45">
        <f>IF(V2160=0,1,
IF(OR(AND(COUNTIF(Table12[Normal and Leap Years],X2160),AA2160=3,Y2160=30),
AND(COUNTIF(Table9[MM Year],X2160),COUNTIF(Table13[Always 29-Day Months],AA2160),Y2160=30)),Y2160
-1,Y2160))</f>
        <v>1</v>
      </c>
      <c r="AA2160" s="45">
        <f>IFERROR(VALUE(W2160),VLOOKUP(W2160,MonthReplace[],2,0))</f>
        <v>0</v>
      </c>
      <c r="AB2160" s="45" t="e">
        <f>IF(COUNTIF(Table9[MM Year],X2160),VLOOKUP(AA2160,MonthSerial[],VLOOKUP(X2160,Table9[],3,0)+2,0),DATE(X2160,AA2160,0)-AC2160)</f>
        <v>#VALUE!</v>
      </c>
      <c r="AC2160" s="45" t="e">
        <f>IF(COUNTIF(Table9[MM Year],X2160),
VLOOKUP(X2160,Table9[],5,0),
DATE(X2160,1,0))</f>
        <v>#VALUE!</v>
      </c>
      <c r="AD2160" s="46" t="e">
        <f>IF(AA2160=0,DATE(YEAR(AC2160+1),7,16),
IF(V2160=0,IF(COUNTIF(Table9[MM Year],X2160),AC2160+AB2160+Z2160+15-DAY(AC2160+AB2160+Z2160+15)+16,AC2160+AB2160+Z2160-DAY(AC2160+AB2160+Z2160)+16),
IF(COUNTIF(Table9[MM Year],X2160),
IF(AC2160+AB2160+Z2160&lt;VLOOKUP(X2160,Table9[],7,0),AC2160
+AB2160+Z2160+VLOOKUP(X2160,Table9[],4,0),AC2160+AB2160+Z2160),AC2160
+AB2160+Z2160)))</f>
        <v>#VALUE!</v>
      </c>
      <c r="AE2160" s="42"/>
      <c r="AF2160" s="15" t="str">
        <f>IFERROR(IF(COUNTIF(Table9[MM Year],X2160),
IF(AD2160&lt;VLOOKUP(X2160,Table9[],7,0),AD2160
+VLOOKUP(X2160,Table9[],4,0),AD2160),AD2160
),"")</f>
        <v/>
      </c>
      <c r="AG2160" s="5"/>
      <c r="AH2160" s="5"/>
      <c r="AI2160" s="5"/>
      <c r="AJ2160" s="6"/>
      <c r="AK2160" s="6"/>
      <c r="AL2160" s="12" t="str">
        <f t="shared" si="337"/>
        <v/>
      </c>
      <c r="AM2160" s="5"/>
      <c r="AN2160" s="27" t="str">
        <f t="shared" si="338"/>
        <v/>
      </c>
      <c r="AO2160" s="5"/>
      <c r="AP2160" s="5"/>
      <c r="AQ2160" s="6"/>
      <c r="AR2160" s="12" t="str">
        <f t="shared" si="339"/>
        <v/>
      </c>
      <c r="AS2160" s="6"/>
      <c r="AT2160" s="5"/>
      <c r="AU2160" s="53"/>
      <c r="AV2160" s="53"/>
      <c r="AW2160" s="54"/>
      <c r="AX2160" s="15" t="str">
        <f t="shared" si="340"/>
        <v/>
      </c>
      <c r="AY2160" s="5"/>
      <c r="AZ2160" s="27" t="str">
        <f>IFERROR(VLOOKUP(AY2160,vlookup!A$2:I$331,2,FALSE),"")</f>
        <v/>
      </c>
      <c r="BA2160" s="27" t="str">
        <f>IFERROR(VLOOKUP(AY2160,vlookup!A$2:I$331,3,FALSE),"")</f>
        <v/>
      </c>
      <c r="BB2160" s="5"/>
      <c r="BC2160" s="27" t="str">
        <f>IFERROR(VLOOKUP(BB2160,vlookup!D$2:E$331,2,FALSE),"")</f>
        <v/>
      </c>
      <c r="BD2160" s="5"/>
      <c r="BE2160" s="27" t="str">
        <f t="shared" si="341"/>
        <v/>
      </c>
      <c r="BF2160" s="27" t="str">
        <f>IFERROR(VLOOKUP(BE2160,vlookup!G$2:I$331,2,FALSE),"")</f>
        <v/>
      </c>
      <c r="BG2160" s="27" t="str">
        <f>IFERROR(VLOOKUP(BE2160,vlookup!G$2:I$331,3,FALSE),"")</f>
        <v/>
      </c>
      <c r="BH2160" s="5"/>
      <c r="BI2160" s="6"/>
      <c r="BJ2160" s="6"/>
      <c r="BK2160" s="6"/>
      <c r="BL2160" s="6"/>
    </row>
    <row r="2161" spans="1:64">
      <c r="A2161" s="4"/>
      <c r="B2161" s="5"/>
      <c r="C2161" s="27" t="str">
        <f>IFERROR(VLOOKUP(B2161,vlookup!A$2:I$331,2,FALSE),"")</f>
        <v/>
      </c>
      <c r="D2161" s="27" t="str">
        <f>IFERROR(VLOOKUP(B2161,vlookup!A$2:I$331,3,FALSE),"")</f>
        <v/>
      </c>
      <c r="E2161" s="5"/>
      <c r="F2161" s="27" t="str">
        <f>IFERROR(VLOOKUP(E2161,vlookup!D$2:E$331,2,FALSE),"")</f>
        <v/>
      </c>
      <c r="G2161" s="5"/>
      <c r="H2161" s="27" t="str">
        <f t="shared" si="332"/>
        <v/>
      </c>
      <c r="I2161" s="27" t="str">
        <f>IFERROR(VLOOKUP(H2161,vlookup!G$2:I$331,2,FALSE),"")</f>
        <v/>
      </c>
      <c r="J2161" s="27" t="str">
        <f>IFERROR(VLOOKUP(H2161,vlookup!G$2:I$331,3,FALSE),"")</f>
        <v/>
      </c>
      <c r="K2161" s="5"/>
      <c r="L2161" s="6"/>
      <c r="M2161" s="6"/>
      <c r="N2161" s="6"/>
      <c r="O2161" s="6"/>
      <c r="P2161" s="6"/>
      <c r="Q2161" s="14" t="str">
        <f t="shared" si="333"/>
        <v/>
      </c>
      <c r="R2161" s="5"/>
      <c r="S2161" s="6"/>
      <c r="T2161" s="6"/>
      <c r="U2161" s="5"/>
      <c r="V2161" s="45">
        <f t="shared" si="334"/>
        <v>0</v>
      </c>
      <c r="W2161" s="45">
        <f t="shared" si="335"/>
        <v>0</v>
      </c>
      <c r="X2161" s="45" t="e">
        <f t="shared" si="336"/>
        <v>#VALUE!</v>
      </c>
      <c r="Y2161" s="45">
        <f>IFERROR(VALUE(V2161),VLOOKUP(V2161,DayReplace[],2,0))</f>
        <v>0</v>
      </c>
      <c r="Z2161" s="45">
        <f>IF(V2161=0,1,
IF(OR(AND(COUNTIF(Table12[Normal and Leap Years],X2161),AA2161=3,Y2161=30),
AND(COUNTIF(Table9[MM Year],X2161),COUNTIF(Table13[Always 29-Day Months],AA2161),Y2161=30)),Y2161
-1,Y2161))</f>
        <v>1</v>
      </c>
      <c r="AA2161" s="45">
        <f>IFERROR(VALUE(W2161),VLOOKUP(W2161,MonthReplace[],2,0))</f>
        <v>0</v>
      </c>
      <c r="AB2161" s="45" t="e">
        <f>IF(COUNTIF(Table9[MM Year],X2161),VLOOKUP(AA2161,MonthSerial[],VLOOKUP(X2161,Table9[],3,0)+2,0),DATE(X2161,AA2161,0)-AC2161)</f>
        <v>#VALUE!</v>
      </c>
      <c r="AC2161" s="45" t="e">
        <f>IF(COUNTIF(Table9[MM Year],X2161),
VLOOKUP(X2161,Table9[],5,0),
DATE(X2161,1,0))</f>
        <v>#VALUE!</v>
      </c>
      <c r="AD2161" s="46" t="e">
        <f>IF(AA2161=0,DATE(YEAR(AC2161+1),7,16),
IF(V2161=0,IF(COUNTIF(Table9[MM Year],X2161),AC2161+AB2161+Z2161+15-DAY(AC2161+AB2161+Z2161+15)+16,AC2161+AB2161+Z2161-DAY(AC2161+AB2161+Z2161)+16),
IF(COUNTIF(Table9[MM Year],X2161),
IF(AC2161+AB2161+Z2161&lt;VLOOKUP(X2161,Table9[],7,0),AC2161
+AB2161+Z2161+VLOOKUP(X2161,Table9[],4,0),AC2161+AB2161+Z2161),AC2161
+AB2161+Z2161)))</f>
        <v>#VALUE!</v>
      </c>
      <c r="AE2161" s="42"/>
      <c r="AF2161" s="15" t="str">
        <f>IFERROR(IF(COUNTIF(Table9[MM Year],X2161),
IF(AD2161&lt;VLOOKUP(X2161,Table9[],7,0),AD2161
+VLOOKUP(X2161,Table9[],4,0),AD2161),AD2161
),"")</f>
        <v/>
      </c>
      <c r="AG2161" s="5"/>
      <c r="AH2161" s="5"/>
      <c r="AI2161" s="5"/>
      <c r="AJ2161" s="6"/>
      <c r="AK2161" s="6"/>
      <c r="AL2161" s="12" t="str">
        <f t="shared" si="337"/>
        <v/>
      </c>
      <c r="AM2161" s="5"/>
      <c r="AN2161" s="27" t="str">
        <f t="shared" si="338"/>
        <v/>
      </c>
      <c r="AO2161" s="5"/>
      <c r="AP2161" s="5"/>
      <c r="AQ2161" s="6"/>
      <c r="AR2161" s="12" t="str">
        <f t="shared" si="339"/>
        <v/>
      </c>
      <c r="AS2161" s="6"/>
      <c r="AT2161" s="5"/>
      <c r="AU2161" s="53"/>
      <c r="AV2161" s="53"/>
      <c r="AW2161" s="54"/>
      <c r="AX2161" s="15" t="str">
        <f t="shared" si="340"/>
        <v/>
      </c>
      <c r="AY2161" s="5"/>
      <c r="AZ2161" s="27" t="str">
        <f>IFERROR(VLOOKUP(AY2161,vlookup!A$2:I$331,2,FALSE),"")</f>
        <v/>
      </c>
      <c r="BA2161" s="27" t="str">
        <f>IFERROR(VLOOKUP(AY2161,vlookup!A$2:I$331,3,FALSE),"")</f>
        <v/>
      </c>
      <c r="BB2161" s="5"/>
      <c r="BC2161" s="27" t="str">
        <f>IFERROR(VLOOKUP(BB2161,vlookup!D$2:E$331,2,FALSE),"")</f>
        <v/>
      </c>
      <c r="BD2161" s="5"/>
      <c r="BE2161" s="27" t="str">
        <f t="shared" si="341"/>
        <v/>
      </c>
      <c r="BF2161" s="27" t="str">
        <f>IFERROR(VLOOKUP(BE2161,vlookup!G$2:I$331,2,FALSE),"")</f>
        <v/>
      </c>
      <c r="BG2161" s="27" t="str">
        <f>IFERROR(VLOOKUP(BE2161,vlookup!G$2:I$331,3,FALSE),"")</f>
        <v/>
      </c>
      <c r="BH2161" s="5"/>
      <c r="BI2161" s="6"/>
      <c r="BJ2161" s="6"/>
      <c r="BK2161" s="6"/>
      <c r="BL2161" s="6"/>
    </row>
    <row r="2162" spans="1:64">
      <c r="A2162" s="4"/>
      <c r="B2162" s="5"/>
      <c r="C2162" s="27" t="str">
        <f>IFERROR(VLOOKUP(B2162,vlookup!A$2:I$331,2,FALSE),"")</f>
        <v/>
      </c>
      <c r="D2162" s="27" t="str">
        <f>IFERROR(VLOOKUP(B2162,vlookup!A$2:I$331,3,FALSE),"")</f>
        <v/>
      </c>
      <c r="E2162" s="5"/>
      <c r="F2162" s="27" t="str">
        <f>IFERROR(VLOOKUP(E2162,vlookup!D$2:E$331,2,FALSE),"")</f>
        <v/>
      </c>
      <c r="G2162" s="5"/>
      <c r="H2162" s="27" t="str">
        <f t="shared" si="332"/>
        <v/>
      </c>
      <c r="I2162" s="27" t="str">
        <f>IFERROR(VLOOKUP(H2162,vlookup!G$2:I$331,2,FALSE),"")</f>
        <v/>
      </c>
      <c r="J2162" s="27" t="str">
        <f>IFERROR(VLOOKUP(H2162,vlookup!G$2:I$331,3,FALSE),"")</f>
        <v/>
      </c>
      <c r="K2162" s="5"/>
      <c r="L2162" s="6"/>
      <c r="M2162" s="6"/>
      <c r="N2162" s="6"/>
      <c r="O2162" s="6"/>
      <c r="P2162" s="6"/>
      <c r="Q2162" s="14" t="str">
        <f t="shared" si="333"/>
        <v/>
      </c>
      <c r="R2162" s="5"/>
      <c r="S2162" s="6"/>
      <c r="T2162" s="6"/>
      <c r="U2162" s="5"/>
      <c r="V2162" s="45">
        <f t="shared" si="334"/>
        <v>0</v>
      </c>
      <c r="W2162" s="45">
        <f t="shared" si="335"/>
        <v>0</v>
      </c>
      <c r="X2162" s="45" t="e">
        <f t="shared" si="336"/>
        <v>#VALUE!</v>
      </c>
      <c r="Y2162" s="45">
        <f>IFERROR(VALUE(V2162),VLOOKUP(V2162,DayReplace[],2,0))</f>
        <v>0</v>
      </c>
      <c r="Z2162" s="45">
        <f>IF(V2162=0,1,
IF(OR(AND(COUNTIF(Table12[Normal and Leap Years],X2162),AA2162=3,Y2162=30),
AND(COUNTIF(Table9[MM Year],X2162),COUNTIF(Table13[Always 29-Day Months],AA2162),Y2162=30)),Y2162
-1,Y2162))</f>
        <v>1</v>
      </c>
      <c r="AA2162" s="45">
        <f>IFERROR(VALUE(W2162),VLOOKUP(W2162,MonthReplace[],2,0))</f>
        <v>0</v>
      </c>
      <c r="AB2162" s="45" t="e">
        <f>IF(COUNTIF(Table9[MM Year],X2162),VLOOKUP(AA2162,MonthSerial[],VLOOKUP(X2162,Table9[],3,0)+2,0),DATE(X2162,AA2162,0)-AC2162)</f>
        <v>#VALUE!</v>
      </c>
      <c r="AC2162" s="45" t="e">
        <f>IF(COUNTIF(Table9[MM Year],X2162),
VLOOKUP(X2162,Table9[],5,0),
DATE(X2162,1,0))</f>
        <v>#VALUE!</v>
      </c>
      <c r="AD2162" s="46" t="e">
        <f>IF(AA2162=0,DATE(YEAR(AC2162+1),7,16),
IF(V2162=0,IF(COUNTIF(Table9[MM Year],X2162),AC2162+AB2162+Z2162+15-DAY(AC2162+AB2162+Z2162+15)+16,AC2162+AB2162+Z2162-DAY(AC2162+AB2162+Z2162)+16),
IF(COUNTIF(Table9[MM Year],X2162),
IF(AC2162+AB2162+Z2162&lt;VLOOKUP(X2162,Table9[],7,0),AC2162
+AB2162+Z2162+VLOOKUP(X2162,Table9[],4,0),AC2162+AB2162+Z2162),AC2162
+AB2162+Z2162)))</f>
        <v>#VALUE!</v>
      </c>
      <c r="AE2162" s="42"/>
      <c r="AF2162" s="15" t="str">
        <f>IFERROR(IF(COUNTIF(Table9[MM Year],X2162),
IF(AD2162&lt;VLOOKUP(X2162,Table9[],7,0),AD2162
+VLOOKUP(X2162,Table9[],4,0),AD2162),AD2162
),"")</f>
        <v/>
      </c>
      <c r="AG2162" s="5"/>
      <c r="AH2162" s="5"/>
      <c r="AI2162" s="5"/>
      <c r="AJ2162" s="6"/>
      <c r="AK2162" s="6"/>
      <c r="AL2162" s="12" t="str">
        <f t="shared" si="337"/>
        <v/>
      </c>
      <c r="AM2162" s="5"/>
      <c r="AN2162" s="27" t="str">
        <f t="shared" si="338"/>
        <v/>
      </c>
      <c r="AO2162" s="5"/>
      <c r="AP2162" s="5"/>
      <c r="AQ2162" s="6"/>
      <c r="AR2162" s="12" t="str">
        <f t="shared" si="339"/>
        <v/>
      </c>
      <c r="AS2162" s="6"/>
      <c r="AT2162" s="5"/>
      <c r="AU2162" s="53"/>
      <c r="AV2162" s="53"/>
      <c r="AW2162" s="54"/>
      <c r="AX2162" s="15" t="str">
        <f t="shared" si="340"/>
        <v/>
      </c>
      <c r="AY2162" s="5"/>
      <c r="AZ2162" s="27" t="str">
        <f>IFERROR(VLOOKUP(AY2162,vlookup!A$2:I$331,2,FALSE),"")</f>
        <v/>
      </c>
      <c r="BA2162" s="27" t="str">
        <f>IFERROR(VLOOKUP(AY2162,vlookup!A$2:I$331,3,FALSE),"")</f>
        <v/>
      </c>
      <c r="BB2162" s="5"/>
      <c r="BC2162" s="27" t="str">
        <f>IFERROR(VLOOKUP(BB2162,vlookup!D$2:E$331,2,FALSE),"")</f>
        <v/>
      </c>
      <c r="BD2162" s="5"/>
      <c r="BE2162" s="27" t="str">
        <f t="shared" si="341"/>
        <v/>
      </c>
      <c r="BF2162" s="27" t="str">
        <f>IFERROR(VLOOKUP(BE2162,vlookup!G$2:I$331,2,FALSE),"")</f>
        <v/>
      </c>
      <c r="BG2162" s="27" t="str">
        <f>IFERROR(VLOOKUP(BE2162,vlookup!G$2:I$331,3,FALSE),"")</f>
        <v/>
      </c>
      <c r="BH2162" s="5"/>
      <c r="BI2162" s="6"/>
      <c r="BJ2162" s="6"/>
      <c r="BK2162" s="6"/>
      <c r="BL2162" s="6"/>
    </row>
    <row r="2163" spans="1:64">
      <c r="A2163" s="4"/>
      <c r="B2163" s="5"/>
      <c r="C2163" s="27" t="str">
        <f>IFERROR(VLOOKUP(B2163,vlookup!A$2:I$331,2,FALSE),"")</f>
        <v/>
      </c>
      <c r="D2163" s="27" t="str">
        <f>IFERROR(VLOOKUP(B2163,vlookup!A$2:I$331,3,FALSE),"")</f>
        <v/>
      </c>
      <c r="E2163" s="5"/>
      <c r="F2163" s="27" t="str">
        <f>IFERROR(VLOOKUP(E2163,vlookup!D$2:E$331,2,FALSE),"")</f>
        <v/>
      </c>
      <c r="G2163" s="5"/>
      <c r="H2163" s="27" t="str">
        <f t="shared" si="332"/>
        <v/>
      </c>
      <c r="I2163" s="27" t="str">
        <f>IFERROR(VLOOKUP(H2163,vlookup!G$2:I$331,2,FALSE),"")</f>
        <v/>
      </c>
      <c r="J2163" s="27" t="str">
        <f>IFERROR(VLOOKUP(H2163,vlookup!G$2:I$331,3,FALSE),"")</f>
        <v/>
      </c>
      <c r="K2163" s="5"/>
      <c r="L2163" s="6"/>
      <c r="M2163" s="6"/>
      <c r="N2163" s="6"/>
      <c r="O2163" s="6"/>
      <c r="P2163" s="6"/>
      <c r="Q2163" s="14" t="str">
        <f t="shared" si="333"/>
        <v/>
      </c>
      <c r="R2163" s="5"/>
      <c r="S2163" s="6"/>
      <c r="T2163" s="6"/>
      <c r="U2163" s="5"/>
      <c r="V2163" s="45">
        <f t="shared" si="334"/>
        <v>0</v>
      </c>
      <c r="W2163" s="45">
        <f t="shared" si="335"/>
        <v>0</v>
      </c>
      <c r="X2163" s="45" t="e">
        <f t="shared" si="336"/>
        <v>#VALUE!</v>
      </c>
      <c r="Y2163" s="45">
        <f>IFERROR(VALUE(V2163),VLOOKUP(V2163,DayReplace[],2,0))</f>
        <v>0</v>
      </c>
      <c r="Z2163" s="45">
        <f>IF(V2163=0,1,
IF(OR(AND(COUNTIF(Table12[Normal and Leap Years],X2163),AA2163=3,Y2163=30),
AND(COUNTIF(Table9[MM Year],X2163),COUNTIF(Table13[Always 29-Day Months],AA2163),Y2163=30)),Y2163
-1,Y2163))</f>
        <v>1</v>
      </c>
      <c r="AA2163" s="45">
        <f>IFERROR(VALUE(W2163),VLOOKUP(W2163,MonthReplace[],2,0))</f>
        <v>0</v>
      </c>
      <c r="AB2163" s="45" t="e">
        <f>IF(COUNTIF(Table9[MM Year],X2163),VLOOKUP(AA2163,MonthSerial[],VLOOKUP(X2163,Table9[],3,0)+2,0),DATE(X2163,AA2163,0)-AC2163)</f>
        <v>#VALUE!</v>
      </c>
      <c r="AC2163" s="45" t="e">
        <f>IF(COUNTIF(Table9[MM Year],X2163),
VLOOKUP(X2163,Table9[],5,0),
DATE(X2163,1,0))</f>
        <v>#VALUE!</v>
      </c>
      <c r="AD2163" s="46" t="e">
        <f>IF(AA2163=0,DATE(YEAR(AC2163+1),7,16),
IF(V2163=0,IF(COUNTIF(Table9[MM Year],X2163),AC2163+AB2163+Z2163+15-DAY(AC2163+AB2163+Z2163+15)+16,AC2163+AB2163+Z2163-DAY(AC2163+AB2163+Z2163)+16),
IF(COUNTIF(Table9[MM Year],X2163),
IF(AC2163+AB2163+Z2163&lt;VLOOKUP(X2163,Table9[],7,0),AC2163
+AB2163+Z2163+VLOOKUP(X2163,Table9[],4,0),AC2163+AB2163+Z2163),AC2163
+AB2163+Z2163)))</f>
        <v>#VALUE!</v>
      </c>
      <c r="AE2163" s="42"/>
      <c r="AF2163" s="15" t="str">
        <f>IFERROR(IF(COUNTIF(Table9[MM Year],X2163),
IF(AD2163&lt;VLOOKUP(X2163,Table9[],7,0),AD2163
+VLOOKUP(X2163,Table9[],4,0),AD2163),AD2163
),"")</f>
        <v/>
      </c>
      <c r="AG2163" s="5"/>
      <c r="AH2163" s="5"/>
      <c r="AI2163" s="5"/>
      <c r="AJ2163" s="6"/>
      <c r="AK2163" s="6"/>
      <c r="AL2163" s="12" t="str">
        <f t="shared" si="337"/>
        <v/>
      </c>
      <c r="AM2163" s="5"/>
      <c r="AN2163" s="27" t="str">
        <f t="shared" si="338"/>
        <v/>
      </c>
      <c r="AO2163" s="5"/>
      <c r="AP2163" s="5"/>
      <c r="AQ2163" s="6"/>
      <c r="AR2163" s="12" t="str">
        <f t="shared" si="339"/>
        <v/>
      </c>
      <c r="AS2163" s="6"/>
      <c r="AT2163" s="5"/>
      <c r="AU2163" s="53"/>
      <c r="AV2163" s="53"/>
      <c r="AW2163" s="54"/>
      <c r="AX2163" s="15" t="str">
        <f t="shared" si="340"/>
        <v/>
      </c>
      <c r="AY2163" s="5"/>
      <c r="AZ2163" s="27" t="str">
        <f>IFERROR(VLOOKUP(AY2163,vlookup!A$2:I$331,2,FALSE),"")</f>
        <v/>
      </c>
      <c r="BA2163" s="27" t="str">
        <f>IFERROR(VLOOKUP(AY2163,vlookup!A$2:I$331,3,FALSE),"")</f>
        <v/>
      </c>
      <c r="BB2163" s="5"/>
      <c r="BC2163" s="27" t="str">
        <f>IFERROR(VLOOKUP(BB2163,vlookup!D$2:E$331,2,FALSE),"")</f>
        <v/>
      </c>
      <c r="BD2163" s="5"/>
      <c r="BE2163" s="27" t="str">
        <f t="shared" si="341"/>
        <v/>
      </c>
      <c r="BF2163" s="27" t="str">
        <f>IFERROR(VLOOKUP(BE2163,vlookup!G$2:I$331,2,FALSE),"")</f>
        <v/>
      </c>
      <c r="BG2163" s="27" t="str">
        <f>IFERROR(VLOOKUP(BE2163,vlookup!G$2:I$331,3,FALSE),"")</f>
        <v/>
      </c>
      <c r="BH2163" s="5"/>
      <c r="BI2163" s="6"/>
      <c r="BJ2163" s="6"/>
      <c r="BK2163" s="6"/>
      <c r="BL2163" s="6"/>
    </row>
    <row r="2164" spans="1:64">
      <c r="A2164" s="4"/>
      <c r="B2164" s="5"/>
      <c r="C2164" s="27" t="str">
        <f>IFERROR(VLOOKUP(B2164,vlookup!A$2:I$331,2,FALSE),"")</f>
        <v/>
      </c>
      <c r="D2164" s="27" t="str">
        <f>IFERROR(VLOOKUP(B2164,vlookup!A$2:I$331,3,FALSE),"")</f>
        <v/>
      </c>
      <c r="E2164" s="5"/>
      <c r="F2164" s="27" t="str">
        <f>IFERROR(VLOOKUP(E2164,vlookup!D$2:E$331,2,FALSE),"")</f>
        <v/>
      </c>
      <c r="G2164" s="5"/>
      <c r="H2164" s="27" t="str">
        <f t="shared" si="332"/>
        <v/>
      </c>
      <c r="I2164" s="27" t="str">
        <f>IFERROR(VLOOKUP(H2164,vlookup!G$2:I$331,2,FALSE),"")</f>
        <v/>
      </c>
      <c r="J2164" s="27" t="str">
        <f>IFERROR(VLOOKUP(H2164,vlookup!G$2:I$331,3,FALSE),"")</f>
        <v/>
      </c>
      <c r="K2164" s="5"/>
      <c r="L2164" s="6"/>
      <c r="M2164" s="6"/>
      <c r="N2164" s="6"/>
      <c r="O2164" s="6"/>
      <c r="P2164" s="6"/>
      <c r="Q2164" s="14" t="str">
        <f t="shared" si="333"/>
        <v/>
      </c>
      <c r="R2164" s="5"/>
      <c r="S2164" s="6"/>
      <c r="T2164" s="6"/>
      <c r="U2164" s="5"/>
      <c r="V2164" s="45">
        <f t="shared" si="334"/>
        <v>0</v>
      </c>
      <c r="W2164" s="45">
        <f t="shared" si="335"/>
        <v>0</v>
      </c>
      <c r="X2164" s="45" t="e">
        <f t="shared" si="336"/>
        <v>#VALUE!</v>
      </c>
      <c r="Y2164" s="45">
        <f>IFERROR(VALUE(V2164),VLOOKUP(V2164,DayReplace[],2,0))</f>
        <v>0</v>
      </c>
      <c r="Z2164" s="45">
        <f>IF(V2164=0,1,
IF(OR(AND(COUNTIF(Table12[Normal and Leap Years],X2164),AA2164=3,Y2164=30),
AND(COUNTIF(Table9[MM Year],X2164),COUNTIF(Table13[Always 29-Day Months],AA2164),Y2164=30)),Y2164
-1,Y2164))</f>
        <v>1</v>
      </c>
      <c r="AA2164" s="45">
        <f>IFERROR(VALUE(W2164),VLOOKUP(W2164,MonthReplace[],2,0))</f>
        <v>0</v>
      </c>
      <c r="AB2164" s="45" t="e">
        <f>IF(COUNTIF(Table9[MM Year],X2164),VLOOKUP(AA2164,MonthSerial[],VLOOKUP(X2164,Table9[],3,0)+2,0),DATE(X2164,AA2164,0)-AC2164)</f>
        <v>#VALUE!</v>
      </c>
      <c r="AC2164" s="45" t="e">
        <f>IF(COUNTIF(Table9[MM Year],X2164),
VLOOKUP(X2164,Table9[],5,0),
DATE(X2164,1,0))</f>
        <v>#VALUE!</v>
      </c>
      <c r="AD2164" s="46" t="e">
        <f>IF(AA2164=0,DATE(YEAR(AC2164+1),7,16),
IF(V2164=0,IF(COUNTIF(Table9[MM Year],X2164),AC2164+AB2164+Z2164+15-DAY(AC2164+AB2164+Z2164+15)+16,AC2164+AB2164+Z2164-DAY(AC2164+AB2164+Z2164)+16),
IF(COUNTIF(Table9[MM Year],X2164),
IF(AC2164+AB2164+Z2164&lt;VLOOKUP(X2164,Table9[],7,0),AC2164
+AB2164+Z2164+VLOOKUP(X2164,Table9[],4,0),AC2164+AB2164+Z2164),AC2164
+AB2164+Z2164)))</f>
        <v>#VALUE!</v>
      </c>
      <c r="AE2164" s="42"/>
      <c r="AF2164" s="15" t="str">
        <f>IFERROR(IF(COUNTIF(Table9[MM Year],X2164),
IF(AD2164&lt;VLOOKUP(X2164,Table9[],7,0),AD2164
+VLOOKUP(X2164,Table9[],4,0),AD2164),AD2164
),"")</f>
        <v/>
      </c>
      <c r="AG2164" s="5"/>
      <c r="AH2164" s="5"/>
      <c r="AI2164" s="5"/>
      <c r="AJ2164" s="6"/>
      <c r="AK2164" s="6"/>
      <c r="AL2164" s="12" t="str">
        <f t="shared" si="337"/>
        <v/>
      </c>
      <c r="AM2164" s="5"/>
      <c r="AN2164" s="27" t="str">
        <f t="shared" si="338"/>
        <v/>
      </c>
      <c r="AO2164" s="5"/>
      <c r="AP2164" s="5"/>
      <c r="AQ2164" s="6"/>
      <c r="AR2164" s="12" t="str">
        <f t="shared" si="339"/>
        <v/>
      </c>
      <c r="AS2164" s="6"/>
      <c r="AT2164" s="5"/>
      <c r="AU2164" s="53"/>
      <c r="AV2164" s="53"/>
      <c r="AW2164" s="54"/>
      <c r="AX2164" s="15" t="str">
        <f t="shared" si="340"/>
        <v/>
      </c>
      <c r="AY2164" s="5"/>
      <c r="AZ2164" s="27" t="str">
        <f>IFERROR(VLOOKUP(AY2164,vlookup!A$2:I$331,2,FALSE),"")</f>
        <v/>
      </c>
      <c r="BA2164" s="27" t="str">
        <f>IFERROR(VLOOKUP(AY2164,vlookup!A$2:I$331,3,FALSE),"")</f>
        <v/>
      </c>
      <c r="BB2164" s="5"/>
      <c r="BC2164" s="27" t="str">
        <f>IFERROR(VLOOKUP(BB2164,vlookup!D$2:E$331,2,FALSE),"")</f>
        <v/>
      </c>
      <c r="BD2164" s="5"/>
      <c r="BE2164" s="27" t="str">
        <f t="shared" si="341"/>
        <v/>
      </c>
      <c r="BF2164" s="27" t="str">
        <f>IFERROR(VLOOKUP(BE2164,vlookup!G$2:I$331,2,FALSE),"")</f>
        <v/>
      </c>
      <c r="BG2164" s="27" t="str">
        <f>IFERROR(VLOOKUP(BE2164,vlookup!G$2:I$331,3,FALSE),"")</f>
        <v/>
      </c>
      <c r="BH2164" s="5"/>
      <c r="BI2164" s="6"/>
      <c r="BJ2164" s="6"/>
      <c r="BK2164" s="6"/>
      <c r="BL2164" s="6"/>
    </row>
    <row r="2165" spans="1:64">
      <c r="A2165" s="4"/>
      <c r="B2165" s="5"/>
      <c r="C2165" s="27" t="str">
        <f>IFERROR(VLOOKUP(B2165,vlookup!A$2:I$331,2,FALSE),"")</f>
        <v/>
      </c>
      <c r="D2165" s="27" t="str">
        <f>IFERROR(VLOOKUP(B2165,vlookup!A$2:I$331,3,FALSE),"")</f>
        <v/>
      </c>
      <c r="E2165" s="5"/>
      <c r="F2165" s="27" t="str">
        <f>IFERROR(VLOOKUP(E2165,vlookup!D$2:E$331,2,FALSE),"")</f>
        <v/>
      </c>
      <c r="G2165" s="5"/>
      <c r="H2165" s="27" t="str">
        <f t="shared" si="332"/>
        <v/>
      </c>
      <c r="I2165" s="27" t="str">
        <f>IFERROR(VLOOKUP(H2165,vlookup!G$2:I$331,2,FALSE),"")</f>
        <v/>
      </c>
      <c r="J2165" s="27" t="str">
        <f>IFERROR(VLOOKUP(H2165,vlookup!G$2:I$331,3,FALSE),"")</f>
        <v/>
      </c>
      <c r="K2165" s="5"/>
      <c r="L2165" s="6"/>
      <c r="M2165" s="6"/>
      <c r="N2165" s="6"/>
      <c r="O2165" s="6"/>
      <c r="P2165" s="6"/>
      <c r="Q2165" s="14" t="str">
        <f t="shared" si="333"/>
        <v/>
      </c>
      <c r="R2165" s="5"/>
      <c r="S2165" s="6"/>
      <c r="T2165" s="6"/>
      <c r="U2165" s="5"/>
      <c r="V2165" s="45">
        <f t="shared" si="334"/>
        <v>0</v>
      </c>
      <c r="W2165" s="45">
        <f t="shared" si="335"/>
        <v>0</v>
      </c>
      <c r="X2165" s="45" t="e">
        <f t="shared" si="336"/>
        <v>#VALUE!</v>
      </c>
      <c r="Y2165" s="45">
        <f>IFERROR(VALUE(V2165),VLOOKUP(V2165,DayReplace[],2,0))</f>
        <v>0</v>
      </c>
      <c r="Z2165" s="45">
        <f>IF(V2165=0,1,
IF(OR(AND(COUNTIF(Table12[Normal and Leap Years],X2165),AA2165=3,Y2165=30),
AND(COUNTIF(Table9[MM Year],X2165),COUNTIF(Table13[Always 29-Day Months],AA2165),Y2165=30)),Y2165
-1,Y2165))</f>
        <v>1</v>
      </c>
      <c r="AA2165" s="45">
        <f>IFERROR(VALUE(W2165),VLOOKUP(W2165,MonthReplace[],2,0))</f>
        <v>0</v>
      </c>
      <c r="AB2165" s="45" t="e">
        <f>IF(COUNTIF(Table9[MM Year],X2165),VLOOKUP(AA2165,MonthSerial[],VLOOKUP(X2165,Table9[],3,0)+2,0),DATE(X2165,AA2165,0)-AC2165)</f>
        <v>#VALUE!</v>
      </c>
      <c r="AC2165" s="45" t="e">
        <f>IF(COUNTIF(Table9[MM Year],X2165),
VLOOKUP(X2165,Table9[],5,0),
DATE(X2165,1,0))</f>
        <v>#VALUE!</v>
      </c>
      <c r="AD2165" s="46" t="e">
        <f>IF(AA2165=0,DATE(YEAR(AC2165+1),7,16),
IF(V2165=0,IF(COUNTIF(Table9[MM Year],X2165),AC2165+AB2165+Z2165+15-DAY(AC2165+AB2165+Z2165+15)+16,AC2165+AB2165+Z2165-DAY(AC2165+AB2165+Z2165)+16),
IF(COUNTIF(Table9[MM Year],X2165),
IF(AC2165+AB2165+Z2165&lt;VLOOKUP(X2165,Table9[],7,0),AC2165
+AB2165+Z2165+VLOOKUP(X2165,Table9[],4,0),AC2165+AB2165+Z2165),AC2165
+AB2165+Z2165)))</f>
        <v>#VALUE!</v>
      </c>
      <c r="AE2165" s="42"/>
      <c r="AF2165" s="15" t="str">
        <f>IFERROR(IF(COUNTIF(Table9[MM Year],X2165),
IF(AD2165&lt;VLOOKUP(X2165,Table9[],7,0),AD2165
+VLOOKUP(X2165,Table9[],4,0),AD2165),AD2165
),"")</f>
        <v/>
      </c>
      <c r="AG2165" s="5"/>
      <c r="AH2165" s="5"/>
      <c r="AI2165" s="5"/>
      <c r="AJ2165" s="6"/>
      <c r="AK2165" s="6"/>
      <c r="AL2165" s="12" t="str">
        <f t="shared" si="337"/>
        <v/>
      </c>
      <c r="AM2165" s="5"/>
      <c r="AN2165" s="27" t="str">
        <f t="shared" si="338"/>
        <v/>
      </c>
      <c r="AO2165" s="5"/>
      <c r="AP2165" s="5"/>
      <c r="AQ2165" s="6"/>
      <c r="AR2165" s="12" t="str">
        <f t="shared" si="339"/>
        <v/>
      </c>
      <c r="AS2165" s="6"/>
      <c r="AT2165" s="5"/>
      <c r="AU2165" s="53"/>
      <c r="AV2165" s="53"/>
      <c r="AW2165" s="54"/>
      <c r="AX2165" s="15" t="str">
        <f t="shared" si="340"/>
        <v/>
      </c>
      <c r="AY2165" s="5"/>
      <c r="AZ2165" s="27" t="str">
        <f>IFERROR(VLOOKUP(AY2165,vlookup!A$2:I$331,2,FALSE),"")</f>
        <v/>
      </c>
      <c r="BA2165" s="27" t="str">
        <f>IFERROR(VLOOKUP(AY2165,vlookup!A$2:I$331,3,FALSE),"")</f>
        <v/>
      </c>
      <c r="BB2165" s="5"/>
      <c r="BC2165" s="27" t="str">
        <f>IFERROR(VLOOKUP(BB2165,vlookup!D$2:E$331,2,FALSE),"")</f>
        <v/>
      </c>
      <c r="BD2165" s="5"/>
      <c r="BE2165" s="27" t="str">
        <f t="shared" si="341"/>
        <v/>
      </c>
      <c r="BF2165" s="27" t="str">
        <f>IFERROR(VLOOKUP(BE2165,vlookup!G$2:I$331,2,FALSE),"")</f>
        <v/>
      </c>
      <c r="BG2165" s="27" t="str">
        <f>IFERROR(VLOOKUP(BE2165,vlookup!G$2:I$331,3,FALSE),"")</f>
        <v/>
      </c>
      <c r="BH2165" s="5"/>
      <c r="BI2165" s="6"/>
      <c r="BJ2165" s="6"/>
      <c r="BK2165" s="6"/>
      <c r="BL2165" s="6"/>
    </row>
    <row r="2166" spans="1:64">
      <c r="A2166" s="4"/>
      <c r="B2166" s="5"/>
      <c r="C2166" s="27" t="str">
        <f>IFERROR(VLOOKUP(B2166,vlookup!A$2:I$331,2,FALSE),"")</f>
        <v/>
      </c>
      <c r="D2166" s="27" t="str">
        <f>IFERROR(VLOOKUP(B2166,vlookup!A$2:I$331,3,FALSE),"")</f>
        <v/>
      </c>
      <c r="E2166" s="5"/>
      <c r="F2166" s="27" t="str">
        <f>IFERROR(VLOOKUP(E2166,vlookup!D$2:E$331,2,FALSE),"")</f>
        <v/>
      </c>
      <c r="G2166" s="5"/>
      <c r="H2166" s="27" t="str">
        <f t="shared" si="332"/>
        <v/>
      </c>
      <c r="I2166" s="27" t="str">
        <f>IFERROR(VLOOKUP(H2166,vlookup!G$2:I$331,2,FALSE),"")</f>
        <v/>
      </c>
      <c r="J2166" s="27" t="str">
        <f>IFERROR(VLOOKUP(H2166,vlookup!G$2:I$331,3,FALSE),"")</f>
        <v/>
      </c>
      <c r="K2166" s="5"/>
      <c r="L2166" s="6"/>
      <c r="M2166" s="6"/>
      <c r="N2166" s="6"/>
      <c r="O2166" s="6"/>
      <c r="P2166" s="6"/>
      <c r="Q2166" s="14" t="str">
        <f t="shared" si="333"/>
        <v/>
      </c>
      <c r="R2166" s="5"/>
      <c r="S2166" s="6"/>
      <c r="T2166" s="6"/>
      <c r="U2166" s="5"/>
      <c r="V2166" s="45">
        <f t="shared" si="334"/>
        <v>0</v>
      </c>
      <c r="W2166" s="45">
        <f t="shared" si="335"/>
        <v>0</v>
      </c>
      <c r="X2166" s="45" t="e">
        <f t="shared" si="336"/>
        <v>#VALUE!</v>
      </c>
      <c r="Y2166" s="45">
        <f>IFERROR(VALUE(V2166),VLOOKUP(V2166,DayReplace[],2,0))</f>
        <v>0</v>
      </c>
      <c r="Z2166" s="45">
        <f>IF(V2166=0,1,
IF(OR(AND(COUNTIF(Table12[Normal and Leap Years],X2166),AA2166=3,Y2166=30),
AND(COUNTIF(Table9[MM Year],X2166),COUNTIF(Table13[Always 29-Day Months],AA2166),Y2166=30)),Y2166
-1,Y2166))</f>
        <v>1</v>
      </c>
      <c r="AA2166" s="45">
        <f>IFERROR(VALUE(W2166),VLOOKUP(W2166,MonthReplace[],2,0))</f>
        <v>0</v>
      </c>
      <c r="AB2166" s="45" t="e">
        <f>IF(COUNTIF(Table9[MM Year],X2166),VLOOKUP(AA2166,MonthSerial[],VLOOKUP(X2166,Table9[],3,0)+2,0),DATE(X2166,AA2166,0)-AC2166)</f>
        <v>#VALUE!</v>
      </c>
      <c r="AC2166" s="45" t="e">
        <f>IF(COUNTIF(Table9[MM Year],X2166),
VLOOKUP(X2166,Table9[],5,0),
DATE(X2166,1,0))</f>
        <v>#VALUE!</v>
      </c>
      <c r="AD2166" s="46" t="e">
        <f>IF(AA2166=0,DATE(YEAR(AC2166+1),7,16),
IF(V2166=0,IF(COUNTIF(Table9[MM Year],X2166),AC2166+AB2166+Z2166+15-DAY(AC2166+AB2166+Z2166+15)+16,AC2166+AB2166+Z2166-DAY(AC2166+AB2166+Z2166)+16),
IF(COUNTIF(Table9[MM Year],X2166),
IF(AC2166+AB2166+Z2166&lt;VLOOKUP(X2166,Table9[],7,0),AC2166
+AB2166+Z2166+VLOOKUP(X2166,Table9[],4,0),AC2166+AB2166+Z2166),AC2166
+AB2166+Z2166)))</f>
        <v>#VALUE!</v>
      </c>
      <c r="AE2166" s="42"/>
      <c r="AF2166" s="15" t="str">
        <f>IFERROR(IF(COUNTIF(Table9[MM Year],X2166),
IF(AD2166&lt;VLOOKUP(X2166,Table9[],7,0),AD2166
+VLOOKUP(X2166,Table9[],4,0),AD2166),AD2166
),"")</f>
        <v/>
      </c>
      <c r="AG2166" s="5"/>
      <c r="AH2166" s="5"/>
      <c r="AI2166" s="5"/>
      <c r="AJ2166" s="6"/>
      <c r="AK2166" s="6"/>
      <c r="AL2166" s="12" t="str">
        <f t="shared" si="337"/>
        <v/>
      </c>
      <c r="AM2166" s="5"/>
      <c r="AN2166" s="27" t="str">
        <f t="shared" si="338"/>
        <v/>
      </c>
      <c r="AO2166" s="5"/>
      <c r="AP2166" s="5"/>
      <c r="AQ2166" s="6"/>
      <c r="AR2166" s="12" t="str">
        <f t="shared" si="339"/>
        <v/>
      </c>
      <c r="AS2166" s="6"/>
      <c r="AT2166" s="5"/>
      <c r="AU2166" s="53"/>
      <c r="AV2166" s="53"/>
      <c r="AW2166" s="54"/>
      <c r="AX2166" s="15" t="str">
        <f t="shared" si="340"/>
        <v/>
      </c>
      <c r="AY2166" s="5"/>
      <c r="AZ2166" s="27" t="str">
        <f>IFERROR(VLOOKUP(AY2166,vlookup!A$2:I$331,2,FALSE),"")</f>
        <v/>
      </c>
      <c r="BA2166" s="27" t="str">
        <f>IFERROR(VLOOKUP(AY2166,vlookup!A$2:I$331,3,FALSE),"")</f>
        <v/>
      </c>
      <c r="BB2166" s="5"/>
      <c r="BC2166" s="27" t="str">
        <f>IFERROR(VLOOKUP(BB2166,vlookup!D$2:E$331,2,FALSE),"")</f>
        <v/>
      </c>
      <c r="BD2166" s="5"/>
      <c r="BE2166" s="27" t="str">
        <f t="shared" si="341"/>
        <v/>
      </c>
      <c r="BF2166" s="27" t="str">
        <f>IFERROR(VLOOKUP(BE2166,vlookup!G$2:I$331,2,FALSE),"")</f>
        <v/>
      </c>
      <c r="BG2166" s="27" t="str">
        <f>IFERROR(VLOOKUP(BE2166,vlookup!G$2:I$331,3,FALSE),"")</f>
        <v/>
      </c>
      <c r="BH2166" s="5"/>
      <c r="BI2166" s="6"/>
      <c r="BJ2166" s="6"/>
      <c r="BK2166" s="6"/>
      <c r="BL2166" s="6"/>
    </row>
    <row r="2167" spans="1:64">
      <c r="A2167" s="4"/>
      <c r="B2167" s="5"/>
      <c r="C2167" s="27" t="str">
        <f>IFERROR(VLOOKUP(B2167,vlookup!A$2:I$331,2,FALSE),"")</f>
        <v/>
      </c>
      <c r="D2167" s="27" t="str">
        <f>IFERROR(VLOOKUP(B2167,vlookup!A$2:I$331,3,FALSE),"")</f>
        <v/>
      </c>
      <c r="E2167" s="5"/>
      <c r="F2167" s="27" t="str">
        <f>IFERROR(VLOOKUP(E2167,vlookup!D$2:E$331,2,FALSE),"")</f>
        <v/>
      </c>
      <c r="G2167" s="5"/>
      <c r="H2167" s="27" t="str">
        <f t="shared" si="332"/>
        <v/>
      </c>
      <c r="I2167" s="27" t="str">
        <f>IFERROR(VLOOKUP(H2167,vlookup!G$2:I$331,2,FALSE),"")</f>
        <v/>
      </c>
      <c r="J2167" s="27" t="str">
        <f>IFERROR(VLOOKUP(H2167,vlookup!G$2:I$331,3,FALSE),"")</f>
        <v/>
      </c>
      <c r="K2167" s="5"/>
      <c r="L2167" s="6"/>
      <c r="M2167" s="6"/>
      <c r="N2167" s="6"/>
      <c r="O2167" s="6"/>
      <c r="P2167" s="6"/>
      <c r="Q2167" s="14" t="str">
        <f t="shared" si="333"/>
        <v/>
      </c>
      <c r="R2167" s="5"/>
      <c r="S2167" s="6"/>
      <c r="T2167" s="6"/>
      <c r="U2167" s="5"/>
      <c r="V2167" s="45">
        <f t="shared" si="334"/>
        <v>0</v>
      </c>
      <c r="W2167" s="45">
        <f t="shared" si="335"/>
        <v>0</v>
      </c>
      <c r="X2167" s="45" t="e">
        <f t="shared" si="336"/>
        <v>#VALUE!</v>
      </c>
      <c r="Y2167" s="45">
        <f>IFERROR(VALUE(V2167),VLOOKUP(V2167,DayReplace[],2,0))</f>
        <v>0</v>
      </c>
      <c r="Z2167" s="45">
        <f>IF(V2167=0,1,
IF(OR(AND(COUNTIF(Table12[Normal and Leap Years],X2167),AA2167=3,Y2167=30),
AND(COUNTIF(Table9[MM Year],X2167),COUNTIF(Table13[Always 29-Day Months],AA2167),Y2167=30)),Y2167
-1,Y2167))</f>
        <v>1</v>
      </c>
      <c r="AA2167" s="45">
        <f>IFERROR(VALUE(W2167),VLOOKUP(W2167,MonthReplace[],2,0))</f>
        <v>0</v>
      </c>
      <c r="AB2167" s="45" t="e">
        <f>IF(COUNTIF(Table9[MM Year],X2167),VLOOKUP(AA2167,MonthSerial[],VLOOKUP(X2167,Table9[],3,0)+2,0),DATE(X2167,AA2167,0)-AC2167)</f>
        <v>#VALUE!</v>
      </c>
      <c r="AC2167" s="45" t="e">
        <f>IF(COUNTIF(Table9[MM Year],X2167),
VLOOKUP(X2167,Table9[],5,0),
DATE(X2167,1,0))</f>
        <v>#VALUE!</v>
      </c>
      <c r="AD2167" s="46" t="e">
        <f>IF(AA2167=0,DATE(YEAR(AC2167+1),7,16),
IF(V2167=0,IF(COUNTIF(Table9[MM Year],X2167),AC2167+AB2167+Z2167+15-DAY(AC2167+AB2167+Z2167+15)+16,AC2167+AB2167+Z2167-DAY(AC2167+AB2167+Z2167)+16),
IF(COUNTIF(Table9[MM Year],X2167),
IF(AC2167+AB2167+Z2167&lt;VLOOKUP(X2167,Table9[],7,0),AC2167
+AB2167+Z2167+VLOOKUP(X2167,Table9[],4,0),AC2167+AB2167+Z2167),AC2167
+AB2167+Z2167)))</f>
        <v>#VALUE!</v>
      </c>
      <c r="AE2167" s="42"/>
      <c r="AF2167" s="15" t="str">
        <f>IFERROR(IF(COUNTIF(Table9[MM Year],X2167),
IF(AD2167&lt;VLOOKUP(X2167,Table9[],7,0),AD2167
+VLOOKUP(X2167,Table9[],4,0),AD2167),AD2167
),"")</f>
        <v/>
      </c>
      <c r="AG2167" s="5"/>
      <c r="AH2167" s="5"/>
      <c r="AI2167" s="5"/>
      <c r="AJ2167" s="6"/>
      <c r="AK2167" s="6"/>
      <c r="AL2167" s="12" t="str">
        <f t="shared" si="337"/>
        <v/>
      </c>
      <c r="AM2167" s="5"/>
      <c r="AN2167" s="27" t="str">
        <f t="shared" si="338"/>
        <v/>
      </c>
      <c r="AO2167" s="5"/>
      <c r="AP2167" s="5"/>
      <c r="AQ2167" s="6"/>
      <c r="AR2167" s="12" t="str">
        <f t="shared" si="339"/>
        <v/>
      </c>
      <c r="AS2167" s="6"/>
      <c r="AT2167" s="5"/>
      <c r="AU2167" s="53"/>
      <c r="AV2167" s="53"/>
      <c r="AW2167" s="54"/>
      <c r="AX2167" s="15" t="str">
        <f t="shared" si="340"/>
        <v/>
      </c>
      <c r="AY2167" s="5"/>
      <c r="AZ2167" s="27" t="str">
        <f>IFERROR(VLOOKUP(AY2167,vlookup!A$2:I$331,2,FALSE),"")</f>
        <v/>
      </c>
      <c r="BA2167" s="27" t="str">
        <f>IFERROR(VLOOKUP(AY2167,vlookup!A$2:I$331,3,FALSE),"")</f>
        <v/>
      </c>
      <c r="BB2167" s="5"/>
      <c r="BC2167" s="27" t="str">
        <f>IFERROR(VLOOKUP(BB2167,vlookup!D$2:E$331,2,FALSE),"")</f>
        <v/>
      </c>
      <c r="BD2167" s="5"/>
      <c r="BE2167" s="27" t="str">
        <f t="shared" si="341"/>
        <v/>
      </c>
      <c r="BF2167" s="27" t="str">
        <f>IFERROR(VLOOKUP(BE2167,vlookup!G$2:I$331,2,FALSE),"")</f>
        <v/>
      </c>
      <c r="BG2167" s="27" t="str">
        <f>IFERROR(VLOOKUP(BE2167,vlookup!G$2:I$331,3,FALSE),"")</f>
        <v/>
      </c>
      <c r="BH2167" s="5"/>
      <c r="BI2167" s="6"/>
      <c r="BJ2167" s="6"/>
      <c r="BK2167" s="6"/>
      <c r="BL2167" s="6"/>
    </row>
    <row r="2168" spans="1:64">
      <c r="A2168" s="4"/>
      <c r="B2168" s="5"/>
      <c r="C2168" s="27" t="str">
        <f>IFERROR(VLOOKUP(B2168,vlookup!A$2:I$331,2,FALSE),"")</f>
        <v/>
      </c>
      <c r="D2168" s="27" t="str">
        <f>IFERROR(VLOOKUP(B2168,vlookup!A$2:I$331,3,FALSE),"")</f>
        <v/>
      </c>
      <c r="E2168" s="5"/>
      <c r="F2168" s="27" t="str">
        <f>IFERROR(VLOOKUP(E2168,vlookup!D$2:E$331,2,FALSE),"")</f>
        <v/>
      </c>
      <c r="G2168" s="5"/>
      <c r="H2168" s="27" t="str">
        <f t="shared" si="332"/>
        <v/>
      </c>
      <c r="I2168" s="27" t="str">
        <f>IFERROR(VLOOKUP(H2168,vlookup!G$2:I$331,2,FALSE),"")</f>
        <v/>
      </c>
      <c r="J2168" s="27" t="str">
        <f>IFERROR(VLOOKUP(H2168,vlookup!G$2:I$331,3,FALSE),"")</f>
        <v/>
      </c>
      <c r="K2168" s="5"/>
      <c r="L2168" s="6"/>
      <c r="M2168" s="6"/>
      <c r="N2168" s="6"/>
      <c r="O2168" s="6"/>
      <c r="P2168" s="6"/>
      <c r="Q2168" s="14" t="str">
        <f t="shared" si="333"/>
        <v/>
      </c>
      <c r="R2168" s="5"/>
      <c r="S2168" s="6"/>
      <c r="T2168" s="6"/>
      <c r="U2168" s="5"/>
      <c r="V2168" s="45">
        <f t="shared" si="334"/>
        <v>0</v>
      </c>
      <c r="W2168" s="45">
        <f t="shared" si="335"/>
        <v>0</v>
      </c>
      <c r="X2168" s="45" t="e">
        <f t="shared" si="336"/>
        <v>#VALUE!</v>
      </c>
      <c r="Y2168" s="45">
        <f>IFERROR(VALUE(V2168),VLOOKUP(V2168,DayReplace[],2,0))</f>
        <v>0</v>
      </c>
      <c r="Z2168" s="45">
        <f>IF(V2168=0,1,
IF(OR(AND(COUNTIF(Table12[Normal and Leap Years],X2168),AA2168=3,Y2168=30),
AND(COUNTIF(Table9[MM Year],X2168),COUNTIF(Table13[Always 29-Day Months],AA2168),Y2168=30)),Y2168
-1,Y2168))</f>
        <v>1</v>
      </c>
      <c r="AA2168" s="45">
        <f>IFERROR(VALUE(W2168),VLOOKUP(W2168,MonthReplace[],2,0))</f>
        <v>0</v>
      </c>
      <c r="AB2168" s="45" t="e">
        <f>IF(COUNTIF(Table9[MM Year],X2168),VLOOKUP(AA2168,MonthSerial[],VLOOKUP(X2168,Table9[],3,0)+2,0),DATE(X2168,AA2168,0)-AC2168)</f>
        <v>#VALUE!</v>
      </c>
      <c r="AC2168" s="45" t="e">
        <f>IF(COUNTIF(Table9[MM Year],X2168),
VLOOKUP(X2168,Table9[],5,0),
DATE(X2168,1,0))</f>
        <v>#VALUE!</v>
      </c>
      <c r="AD2168" s="46" t="e">
        <f>IF(AA2168=0,DATE(YEAR(AC2168+1),7,16),
IF(V2168=0,IF(COUNTIF(Table9[MM Year],X2168),AC2168+AB2168+Z2168+15-DAY(AC2168+AB2168+Z2168+15)+16,AC2168+AB2168+Z2168-DAY(AC2168+AB2168+Z2168)+16),
IF(COUNTIF(Table9[MM Year],X2168),
IF(AC2168+AB2168+Z2168&lt;VLOOKUP(X2168,Table9[],7,0),AC2168
+AB2168+Z2168+VLOOKUP(X2168,Table9[],4,0),AC2168+AB2168+Z2168),AC2168
+AB2168+Z2168)))</f>
        <v>#VALUE!</v>
      </c>
      <c r="AE2168" s="42"/>
      <c r="AF2168" s="15" t="str">
        <f>IFERROR(IF(COUNTIF(Table9[MM Year],X2168),
IF(AD2168&lt;VLOOKUP(X2168,Table9[],7,0),AD2168
+VLOOKUP(X2168,Table9[],4,0),AD2168),AD2168
),"")</f>
        <v/>
      </c>
      <c r="AG2168" s="5"/>
      <c r="AH2168" s="5"/>
      <c r="AI2168" s="5"/>
      <c r="AJ2168" s="6"/>
      <c r="AK2168" s="6"/>
      <c r="AL2168" s="12" t="str">
        <f t="shared" si="337"/>
        <v/>
      </c>
      <c r="AM2168" s="5"/>
      <c r="AN2168" s="27" t="str">
        <f t="shared" si="338"/>
        <v/>
      </c>
      <c r="AO2168" s="5"/>
      <c r="AP2168" s="5"/>
      <c r="AQ2168" s="6"/>
      <c r="AR2168" s="12" t="str">
        <f t="shared" si="339"/>
        <v/>
      </c>
      <c r="AS2168" s="6"/>
      <c r="AT2168" s="5"/>
      <c r="AU2168" s="53"/>
      <c r="AV2168" s="53"/>
      <c r="AW2168" s="54"/>
      <c r="AX2168" s="15" t="str">
        <f t="shared" si="340"/>
        <v/>
      </c>
      <c r="AY2168" s="5"/>
      <c r="AZ2168" s="27" t="str">
        <f>IFERROR(VLOOKUP(AY2168,vlookup!A$2:I$331,2,FALSE),"")</f>
        <v/>
      </c>
      <c r="BA2168" s="27" t="str">
        <f>IFERROR(VLOOKUP(AY2168,vlookup!A$2:I$331,3,FALSE),"")</f>
        <v/>
      </c>
      <c r="BB2168" s="5"/>
      <c r="BC2168" s="27" t="str">
        <f>IFERROR(VLOOKUP(BB2168,vlookup!D$2:E$331,2,FALSE),"")</f>
        <v/>
      </c>
      <c r="BD2168" s="5"/>
      <c r="BE2168" s="27" t="str">
        <f t="shared" si="341"/>
        <v/>
      </c>
      <c r="BF2168" s="27" t="str">
        <f>IFERROR(VLOOKUP(BE2168,vlookup!G$2:I$331,2,FALSE),"")</f>
        <v/>
      </c>
      <c r="BG2168" s="27" t="str">
        <f>IFERROR(VLOOKUP(BE2168,vlookup!G$2:I$331,3,FALSE),"")</f>
        <v/>
      </c>
      <c r="BH2168" s="5"/>
      <c r="BI2168" s="6"/>
      <c r="BJ2168" s="6"/>
      <c r="BK2168" s="6"/>
      <c r="BL2168" s="6"/>
    </row>
    <row r="2169" spans="1:64">
      <c r="A2169" s="4"/>
      <c r="B2169" s="5"/>
      <c r="C2169" s="27" t="str">
        <f>IFERROR(VLOOKUP(B2169,vlookup!A$2:I$331,2,FALSE),"")</f>
        <v/>
      </c>
      <c r="D2169" s="27" t="str">
        <f>IFERROR(VLOOKUP(B2169,vlookup!A$2:I$331,3,FALSE),"")</f>
        <v/>
      </c>
      <c r="E2169" s="5"/>
      <c r="F2169" s="27" t="str">
        <f>IFERROR(VLOOKUP(E2169,vlookup!D$2:E$331,2,FALSE),"")</f>
        <v/>
      </c>
      <c r="G2169" s="5"/>
      <c r="H2169" s="27" t="str">
        <f t="shared" si="332"/>
        <v/>
      </c>
      <c r="I2169" s="27" t="str">
        <f>IFERROR(VLOOKUP(H2169,vlookup!G$2:I$331,2,FALSE),"")</f>
        <v/>
      </c>
      <c r="J2169" s="27" t="str">
        <f>IFERROR(VLOOKUP(H2169,vlookup!G$2:I$331,3,FALSE),"")</f>
        <v/>
      </c>
      <c r="K2169" s="5"/>
      <c r="L2169" s="6"/>
      <c r="M2169" s="6"/>
      <c r="N2169" s="6"/>
      <c r="O2169" s="6"/>
      <c r="P2169" s="6"/>
      <c r="Q2169" s="14" t="str">
        <f t="shared" si="333"/>
        <v/>
      </c>
      <c r="R2169" s="5"/>
      <c r="S2169" s="6"/>
      <c r="T2169" s="6"/>
      <c r="U2169" s="5"/>
      <c r="V2169" s="45">
        <f t="shared" si="334"/>
        <v>0</v>
      </c>
      <c r="W2169" s="45">
        <f t="shared" si="335"/>
        <v>0</v>
      </c>
      <c r="X2169" s="45" t="e">
        <f t="shared" si="336"/>
        <v>#VALUE!</v>
      </c>
      <c r="Y2169" s="45">
        <f>IFERROR(VALUE(V2169),VLOOKUP(V2169,DayReplace[],2,0))</f>
        <v>0</v>
      </c>
      <c r="Z2169" s="45">
        <f>IF(V2169=0,1,
IF(OR(AND(COUNTIF(Table12[Normal and Leap Years],X2169),AA2169=3,Y2169=30),
AND(COUNTIF(Table9[MM Year],X2169),COUNTIF(Table13[Always 29-Day Months],AA2169),Y2169=30)),Y2169
-1,Y2169))</f>
        <v>1</v>
      </c>
      <c r="AA2169" s="45">
        <f>IFERROR(VALUE(W2169),VLOOKUP(W2169,MonthReplace[],2,0))</f>
        <v>0</v>
      </c>
      <c r="AB2169" s="45" t="e">
        <f>IF(COUNTIF(Table9[MM Year],X2169),VLOOKUP(AA2169,MonthSerial[],VLOOKUP(X2169,Table9[],3,0)+2,0),DATE(X2169,AA2169,0)-AC2169)</f>
        <v>#VALUE!</v>
      </c>
      <c r="AC2169" s="45" t="e">
        <f>IF(COUNTIF(Table9[MM Year],X2169),
VLOOKUP(X2169,Table9[],5,0),
DATE(X2169,1,0))</f>
        <v>#VALUE!</v>
      </c>
      <c r="AD2169" s="46" t="e">
        <f>IF(AA2169=0,DATE(YEAR(AC2169+1),7,16),
IF(V2169=0,IF(COUNTIF(Table9[MM Year],X2169),AC2169+AB2169+Z2169+15-DAY(AC2169+AB2169+Z2169+15)+16,AC2169+AB2169+Z2169-DAY(AC2169+AB2169+Z2169)+16),
IF(COUNTIF(Table9[MM Year],X2169),
IF(AC2169+AB2169+Z2169&lt;VLOOKUP(X2169,Table9[],7,0),AC2169
+AB2169+Z2169+VLOOKUP(X2169,Table9[],4,0),AC2169+AB2169+Z2169),AC2169
+AB2169+Z2169)))</f>
        <v>#VALUE!</v>
      </c>
      <c r="AE2169" s="42"/>
      <c r="AF2169" s="15" t="str">
        <f>IFERROR(IF(COUNTIF(Table9[MM Year],X2169),
IF(AD2169&lt;VLOOKUP(X2169,Table9[],7,0),AD2169
+VLOOKUP(X2169,Table9[],4,0),AD2169),AD2169
),"")</f>
        <v/>
      </c>
      <c r="AG2169" s="5"/>
      <c r="AH2169" s="5"/>
      <c r="AI2169" s="5"/>
      <c r="AJ2169" s="6"/>
      <c r="AK2169" s="6"/>
      <c r="AL2169" s="12" t="str">
        <f t="shared" si="337"/>
        <v/>
      </c>
      <c r="AM2169" s="5"/>
      <c r="AN2169" s="27" t="str">
        <f t="shared" si="338"/>
        <v/>
      </c>
      <c r="AO2169" s="5"/>
      <c r="AP2169" s="5"/>
      <c r="AQ2169" s="6"/>
      <c r="AR2169" s="12" t="str">
        <f t="shared" si="339"/>
        <v/>
      </c>
      <c r="AS2169" s="6"/>
      <c r="AT2169" s="5"/>
      <c r="AU2169" s="53"/>
      <c r="AV2169" s="53"/>
      <c r="AW2169" s="54"/>
      <c r="AX2169" s="15" t="str">
        <f t="shared" si="340"/>
        <v/>
      </c>
      <c r="AY2169" s="5"/>
      <c r="AZ2169" s="27" t="str">
        <f>IFERROR(VLOOKUP(AY2169,vlookup!A$2:I$331,2,FALSE),"")</f>
        <v/>
      </c>
      <c r="BA2169" s="27" t="str">
        <f>IFERROR(VLOOKUP(AY2169,vlookup!A$2:I$331,3,FALSE),"")</f>
        <v/>
      </c>
      <c r="BB2169" s="5"/>
      <c r="BC2169" s="27" t="str">
        <f>IFERROR(VLOOKUP(BB2169,vlookup!D$2:E$331,2,FALSE),"")</f>
        <v/>
      </c>
      <c r="BD2169" s="5"/>
      <c r="BE2169" s="27" t="str">
        <f t="shared" si="341"/>
        <v/>
      </c>
      <c r="BF2169" s="27" t="str">
        <f>IFERROR(VLOOKUP(BE2169,vlookup!G$2:I$331,2,FALSE),"")</f>
        <v/>
      </c>
      <c r="BG2169" s="27" t="str">
        <f>IFERROR(VLOOKUP(BE2169,vlookup!G$2:I$331,3,FALSE),"")</f>
        <v/>
      </c>
      <c r="BH2169" s="5"/>
      <c r="BI2169" s="6"/>
      <c r="BJ2169" s="6"/>
      <c r="BK2169" s="6"/>
      <c r="BL2169" s="6"/>
    </row>
    <row r="2170" spans="1:64">
      <c r="A2170" s="4"/>
      <c r="B2170" s="5"/>
      <c r="C2170" s="27" t="str">
        <f>IFERROR(VLOOKUP(B2170,vlookup!A$2:I$331,2,FALSE),"")</f>
        <v/>
      </c>
      <c r="D2170" s="27" t="str">
        <f>IFERROR(VLOOKUP(B2170,vlookup!A$2:I$331,3,FALSE),"")</f>
        <v/>
      </c>
      <c r="E2170" s="5"/>
      <c r="F2170" s="27" t="str">
        <f>IFERROR(VLOOKUP(E2170,vlookup!D$2:E$331,2,FALSE),"")</f>
        <v/>
      </c>
      <c r="G2170" s="5"/>
      <c r="H2170" s="27" t="str">
        <f t="shared" si="332"/>
        <v/>
      </c>
      <c r="I2170" s="27" t="str">
        <f>IFERROR(VLOOKUP(H2170,vlookup!G$2:I$331,2,FALSE),"")</f>
        <v/>
      </c>
      <c r="J2170" s="27" t="str">
        <f>IFERROR(VLOOKUP(H2170,vlookup!G$2:I$331,3,FALSE),"")</f>
        <v/>
      </c>
      <c r="K2170" s="5"/>
      <c r="L2170" s="6"/>
      <c r="M2170" s="6"/>
      <c r="N2170" s="6"/>
      <c r="O2170" s="6"/>
      <c r="P2170" s="6"/>
      <c r="Q2170" s="14" t="str">
        <f t="shared" si="333"/>
        <v/>
      </c>
      <c r="R2170" s="5"/>
      <c r="S2170" s="6"/>
      <c r="T2170" s="6"/>
      <c r="U2170" s="5"/>
      <c r="V2170" s="45">
        <f t="shared" si="334"/>
        <v>0</v>
      </c>
      <c r="W2170" s="45">
        <f t="shared" si="335"/>
        <v>0</v>
      </c>
      <c r="X2170" s="45" t="e">
        <f t="shared" si="336"/>
        <v>#VALUE!</v>
      </c>
      <c r="Y2170" s="45">
        <f>IFERROR(VALUE(V2170),VLOOKUP(V2170,DayReplace[],2,0))</f>
        <v>0</v>
      </c>
      <c r="Z2170" s="45">
        <f>IF(V2170=0,1,
IF(OR(AND(COUNTIF(Table12[Normal and Leap Years],X2170),AA2170=3,Y2170=30),
AND(COUNTIF(Table9[MM Year],X2170),COUNTIF(Table13[Always 29-Day Months],AA2170),Y2170=30)),Y2170
-1,Y2170))</f>
        <v>1</v>
      </c>
      <c r="AA2170" s="45">
        <f>IFERROR(VALUE(W2170),VLOOKUP(W2170,MonthReplace[],2,0))</f>
        <v>0</v>
      </c>
      <c r="AB2170" s="45" t="e">
        <f>IF(COUNTIF(Table9[MM Year],X2170),VLOOKUP(AA2170,MonthSerial[],VLOOKUP(X2170,Table9[],3,0)+2,0),DATE(X2170,AA2170,0)-AC2170)</f>
        <v>#VALUE!</v>
      </c>
      <c r="AC2170" s="45" t="e">
        <f>IF(COUNTIF(Table9[MM Year],X2170),
VLOOKUP(X2170,Table9[],5,0),
DATE(X2170,1,0))</f>
        <v>#VALUE!</v>
      </c>
      <c r="AD2170" s="46" t="e">
        <f>IF(AA2170=0,DATE(YEAR(AC2170+1),7,16),
IF(V2170=0,IF(COUNTIF(Table9[MM Year],X2170),AC2170+AB2170+Z2170+15-DAY(AC2170+AB2170+Z2170+15)+16,AC2170+AB2170+Z2170-DAY(AC2170+AB2170+Z2170)+16),
IF(COUNTIF(Table9[MM Year],X2170),
IF(AC2170+AB2170+Z2170&lt;VLOOKUP(X2170,Table9[],7,0),AC2170
+AB2170+Z2170+VLOOKUP(X2170,Table9[],4,0),AC2170+AB2170+Z2170),AC2170
+AB2170+Z2170)))</f>
        <v>#VALUE!</v>
      </c>
      <c r="AE2170" s="42"/>
      <c r="AF2170" s="15" t="str">
        <f>IFERROR(IF(COUNTIF(Table9[MM Year],X2170),
IF(AD2170&lt;VLOOKUP(X2170,Table9[],7,0),AD2170
+VLOOKUP(X2170,Table9[],4,0),AD2170),AD2170
),"")</f>
        <v/>
      </c>
      <c r="AG2170" s="5"/>
      <c r="AH2170" s="5"/>
      <c r="AI2170" s="5"/>
      <c r="AJ2170" s="6"/>
      <c r="AK2170" s="6"/>
      <c r="AL2170" s="12" t="str">
        <f t="shared" si="337"/>
        <v/>
      </c>
      <c r="AM2170" s="5"/>
      <c r="AN2170" s="27" t="str">
        <f t="shared" si="338"/>
        <v/>
      </c>
      <c r="AO2170" s="5"/>
      <c r="AP2170" s="5"/>
      <c r="AQ2170" s="6"/>
      <c r="AR2170" s="12" t="str">
        <f t="shared" si="339"/>
        <v/>
      </c>
      <c r="AS2170" s="6"/>
      <c r="AT2170" s="5"/>
      <c r="AU2170" s="53"/>
      <c r="AV2170" s="53"/>
      <c r="AW2170" s="54"/>
      <c r="AX2170" s="15" t="str">
        <f t="shared" si="340"/>
        <v/>
      </c>
      <c r="AY2170" s="5"/>
      <c r="AZ2170" s="27" t="str">
        <f>IFERROR(VLOOKUP(AY2170,vlookup!A$2:I$331,2,FALSE),"")</f>
        <v/>
      </c>
      <c r="BA2170" s="27" t="str">
        <f>IFERROR(VLOOKUP(AY2170,vlookup!A$2:I$331,3,FALSE),"")</f>
        <v/>
      </c>
      <c r="BB2170" s="5"/>
      <c r="BC2170" s="27" t="str">
        <f>IFERROR(VLOOKUP(BB2170,vlookup!D$2:E$331,2,FALSE),"")</f>
        <v/>
      </c>
      <c r="BD2170" s="5"/>
      <c r="BE2170" s="27" t="str">
        <f t="shared" si="341"/>
        <v/>
      </c>
      <c r="BF2170" s="27" t="str">
        <f>IFERROR(VLOOKUP(BE2170,vlookup!G$2:I$331,2,FALSE),"")</f>
        <v/>
      </c>
      <c r="BG2170" s="27" t="str">
        <f>IFERROR(VLOOKUP(BE2170,vlookup!G$2:I$331,3,FALSE),"")</f>
        <v/>
      </c>
      <c r="BH2170" s="5"/>
      <c r="BI2170" s="6"/>
      <c r="BJ2170" s="6"/>
      <c r="BK2170" s="6"/>
      <c r="BL2170" s="6"/>
    </row>
    <row r="2171" spans="1:64">
      <c r="A2171" s="4"/>
      <c r="B2171" s="5"/>
      <c r="C2171" s="27" t="str">
        <f>IFERROR(VLOOKUP(B2171,vlookup!A$2:I$331,2,FALSE),"")</f>
        <v/>
      </c>
      <c r="D2171" s="27" t="str">
        <f>IFERROR(VLOOKUP(B2171,vlookup!A$2:I$331,3,FALSE),"")</f>
        <v/>
      </c>
      <c r="E2171" s="5"/>
      <c r="F2171" s="27" t="str">
        <f>IFERROR(VLOOKUP(E2171,vlookup!D$2:E$331,2,FALSE),"")</f>
        <v/>
      </c>
      <c r="G2171" s="5"/>
      <c r="H2171" s="27" t="str">
        <f t="shared" si="332"/>
        <v/>
      </c>
      <c r="I2171" s="27" t="str">
        <f>IFERROR(VLOOKUP(H2171,vlookup!G$2:I$331,2,FALSE),"")</f>
        <v/>
      </c>
      <c r="J2171" s="27" t="str">
        <f>IFERROR(VLOOKUP(H2171,vlookup!G$2:I$331,3,FALSE),"")</f>
        <v/>
      </c>
      <c r="K2171" s="5"/>
      <c r="L2171" s="6"/>
      <c r="M2171" s="6"/>
      <c r="N2171" s="6"/>
      <c r="O2171" s="6"/>
      <c r="P2171" s="6"/>
      <c r="Q2171" s="14" t="str">
        <f t="shared" si="333"/>
        <v/>
      </c>
      <c r="R2171" s="5"/>
      <c r="S2171" s="6"/>
      <c r="T2171" s="6"/>
      <c r="U2171" s="5"/>
      <c r="V2171" s="45">
        <f t="shared" si="334"/>
        <v>0</v>
      </c>
      <c r="W2171" s="45">
        <f t="shared" si="335"/>
        <v>0</v>
      </c>
      <c r="X2171" s="45" t="e">
        <f t="shared" si="336"/>
        <v>#VALUE!</v>
      </c>
      <c r="Y2171" s="45">
        <f>IFERROR(VALUE(V2171),VLOOKUP(V2171,DayReplace[],2,0))</f>
        <v>0</v>
      </c>
      <c r="Z2171" s="45">
        <f>IF(V2171=0,1,
IF(OR(AND(COUNTIF(Table12[Normal and Leap Years],X2171),AA2171=3,Y2171=30),
AND(COUNTIF(Table9[MM Year],X2171),COUNTIF(Table13[Always 29-Day Months],AA2171),Y2171=30)),Y2171
-1,Y2171))</f>
        <v>1</v>
      </c>
      <c r="AA2171" s="45">
        <f>IFERROR(VALUE(W2171),VLOOKUP(W2171,MonthReplace[],2,0))</f>
        <v>0</v>
      </c>
      <c r="AB2171" s="45" t="e">
        <f>IF(COUNTIF(Table9[MM Year],X2171),VLOOKUP(AA2171,MonthSerial[],VLOOKUP(X2171,Table9[],3,0)+2,0),DATE(X2171,AA2171,0)-AC2171)</f>
        <v>#VALUE!</v>
      </c>
      <c r="AC2171" s="45" t="e">
        <f>IF(COUNTIF(Table9[MM Year],X2171),
VLOOKUP(X2171,Table9[],5,0),
DATE(X2171,1,0))</f>
        <v>#VALUE!</v>
      </c>
      <c r="AD2171" s="46" t="e">
        <f>IF(AA2171=0,DATE(YEAR(AC2171+1),7,16),
IF(V2171=0,IF(COUNTIF(Table9[MM Year],X2171),AC2171+AB2171+Z2171+15-DAY(AC2171+AB2171+Z2171+15)+16,AC2171+AB2171+Z2171-DAY(AC2171+AB2171+Z2171)+16),
IF(COUNTIF(Table9[MM Year],X2171),
IF(AC2171+AB2171+Z2171&lt;VLOOKUP(X2171,Table9[],7,0),AC2171
+AB2171+Z2171+VLOOKUP(X2171,Table9[],4,0),AC2171+AB2171+Z2171),AC2171
+AB2171+Z2171)))</f>
        <v>#VALUE!</v>
      </c>
      <c r="AE2171" s="42"/>
      <c r="AF2171" s="15" t="str">
        <f>IFERROR(IF(COUNTIF(Table9[MM Year],X2171),
IF(AD2171&lt;VLOOKUP(X2171,Table9[],7,0),AD2171
+VLOOKUP(X2171,Table9[],4,0),AD2171),AD2171
),"")</f>
        <v/>
      </c>
      <c r="AG2171" s="5"/>
      <c r="AH2171" s="5"/>
      <c r="AI2171" s="5"/>
      <c r="AJ2171" s="6"/>
      <c r="AK2171" s="6"/>
      <c r="AL2171" s="12" t="str">
        <f t="shared" si="337"/>
        <v/>
      </c>
      <c r="AM2171" s="5"/>
      <c r="AN2171" s="27" t="str">
        <f t="shared" si="338"/>
        <v/>
      </c>
      <c r="AO2171" s="5"/>
      <c r="AP2171" s="5"/>
      <c r="AQ2171" s="6"/>
      <c r="AR2171" s="12" t="str">
        <f t="shared" si="339"/>
        <v/>
      </c>
      <c r="AS2171" s="6"/>
      <c r="AT2171" s="5"/>
      <c r="AU2171" s="53"/>
      <c r="AV2171" s="53"/>
      <c r="AW2171" s="54"/>
      <c r="AX2171" s="15" t="str">
        <f t="shared" si="340"/>
        <v/>
      </c>
      <c r="AY2171" s="5"/>
      <c r="AZ2171" s="27" t="str">
        <f>IFERROR(VLOOKUP(AY2171,vlookup!A$2:I$331,2,FALSE),"")</f>
        <v/>
      </c>
      <c r="BA2171" s="27" t="str">
        <f>IFERROR(VLOOKUP(AY2171,vlookup!A$2:I$331,3,FALSE),"")</f>
        <v/>
      </c>
      <c r="BB2171" s="5"/>
      <c r="BC2171" s="27" t="str">
        <f>IFERROR(VLOOKUP(BB2171,vlookup!D$2:E$331,2,FALSE),"")</f>
        <v/>
      </c>
      <c r="BD2171" s="5"/>
      <c r="BE2171" s="27" t="str">
        <f t="shared" si="341"/>
        <v/>
      </c>
      <c r="BF2171" s="27" t="str">
        <f>IFERROR(VLOOKUP(BE2171,vlookup!G$2:I$331,2,FALSE),"")</f>
        <v/>
      </c>
      <c r="BG2171" s="27" t="str">
        <f>IFERROR(VLOOKUP(BE2171,vlookup!G$2:I$331,3,FALSE),"")</f>
        <v/>
      </c>
      <c r="BH2171" s="5"/>
      <c r="BI2171" s="6"/>
      <c r="BJ2171" s="6"/>
      <c r="BK2171" s="6"/>
      <c r="BL2171" s="6"/>
    </row>
    <row r="2172" spans="1:64">
      <c r="A2172" s="4"/>
      <c r="B2172" s="5"/>
      <c r="C2172" s="27" t="str">
        <f>IFERROR(VLOOKUP(B2172,vlookup!A$2:I$331,2,FALSE),"")</f>
        <v/>
      </c>
      <c r="D2172" s="27" t="str">
        <f>IFERROR(VLOOKUP(B2172,vlookup!A$2:I$331,3,FALSE),"")</f>
        <v/>
      </c>
      <c r="E2172" s="5"/>
      <c r="F2172" s="27" t="str">
        <f>IFERROR(VLOOKUP(E2172,vlookup!D$2:E$331,2,FALSE),"")</f>
        <v/>
      </c>
      <c r="G2172" s="5"/>
      <c r="H2172" s="27" t="str">
        <f t="shared" si="332"/>
        <v/>
      </c>
      <c r="I2172" s="27" t="str">
        <f>IFERROR(VLOOKUP(H2172,vlookup!G$2:I$331,2,FALSE),"")</f>
        <v/>
      </c>
      <c r="J2172" s="27" t="str">
        <f>IFERROR(VLOOKUP(H2172,vlookup!G$2:I$331,3,FALSE),"")</f>
        <v/>
      </c>
      <c r="K2172" s="5"/>
      <c r="L2172" s="6"/>
      <c r="M2172" s="6"/>
      <c r="N2172" s="6"/>
      <c r="O2172" s="6"/>
      <c r="P2172" s="6"/>
      <c r="Q2172" s="14" t="str">
        <f t="shared" si="333"/>
        <v/>
      </c>
      <c r="R2172" s="5"/>
      <c r="S2172" s="6"/>
      <c r="T2172" s="6"/>
      <c r="U2172" s="5"/>
      <c r="V2172" s="45">
        <f t="shared" si="334"/>
        <v>0</v>
      </c>
      <c r="W2172" s="45">
        <f t="shared" si="335"/>
        <v>0</v>
      </c>
      <c r="X2172" s="45" t="e">
        <f t="shared" si="336"/>
        <v>#VALUE!</v>
      </c>
      <c r="Y2172" s="45">
        <f>IFERROR(VALUE(V2172),VLOOKUP(V2172,DayReplace[],2,0))</f>
        <v>0</v>
      </c>
      <c r="Z2172" s="45">
        <f>IF(V2172=0,1,
IF(OR(AND(COUNTIF(Table12[Normal and Leap Years],X2172),AA2172=3,Y2172=30),
AND(COUNTIF(Table9[MM Year],X2172),COUNTIF(Table13[Always 29-Day Months],AA2172),Y2172=30)),Y2172
-1,Y2172))</f>
        <v>1</v>
      </c>
      <c r="AA2172" s="45">
        <f>IFERROR(VALUE(W2172),VLOOKUP(W2172,MonthReplace[],2,0))</f>
        <v>0</v>
      </c>
      <c r="AB2172" s="45" t="e">
        <f>IF(COUNTIF(Table9[MM Year],X2172),VLOOKUP(AA2172,MonthSerial[],VLOOKUP(X2172,Table9[],3,0)+2,0),DATE(X2172,AA2172,0)-AC2172)</f>
        <v>#VALUE!</v>
      </c>
      <c r="AC2172" s="45" t="e">
        <f>IF(COUNTIF(Table9[MM Year],X2172),
VLOOKUP(X2172,Table9[],5,0),
DATE(X2172,1,0))</f>
        <v>#VALUE!</v>
      </c>
      <c r="AD2172" s="46" t="e">
        <f>IF(AA2172=0,DATE(YEAR(AC2172+1),7,16),
IF(V2172=0,IF(COUNTIF(Table9[MM Year],X2172),AC2172+AB2172+Z2172+15-DAY(AC2172+AB2172+Z2172+15)+16,AC2172+AB2172+Z2172-DAY(AC2172+AB2172+Z2172)+16),
IF(COUNTIF(Table9[MM Year],X2172),
IF(AC2172+AB2172+Z2172&lt;VLOOKUP(X2172,Table9[],7,0),AC2172
+AB2172+Z2172+VLOOKUP(X2172,Table9[],4,0),AC2172+AB2172+Z2172),AC2172
+AB2172+Z2172)))</f>
        <v>#VALUE!</v>
      </c>
      <c r="AE2172" s="42"/>
      <c r="AF2172" s="15" t="str">
        <f>IFERROR(IF(COUNTIF(Table9[MM Year],X2172),
IF(AD2172&lt;VLOOKUP(X2172,Table9[],7,0),AD2172
+VLOOKUP(X2172,Table9[],4,0),AD2172),AD2172
),"")</f>
        <v/>
      </c>
      <c r="AG2172" s="5"/>
      <c r="AH2172" s="5"/>
      <c r="AI2172" s="5"/>
      <c r="AJ2172" s="6"/>
      <c r="AK2172" s="6"/>
      <c r="AL2172" s="12" t="str">
        <f t="shared" si="337"/>
        <v/>
      </c>
      <c r="AM2172" s="5"/>
      <c r="AN2172" s="27" t="str">
        <f t="shared" si="338"/>
        <v/>
      </c>
      <c r="AO2172" s="5"/>
      <c r="AP2172" s="5"/>
      <c r="AQ2172" s="6"/>
      <c r="AR2172" s="12" t="str">
        <f t="shared" si="339"/>
        <v/>
      </c>
      <c r="AS2172" s="6"/>
      <c r="AT2172" s="5"/>
      <c r="AU2172" s="53"/>
      <c r="AV2172" s="53"/>
      <c r="AW2172" s="54"/>
      <c r="AX2172" s="15" t="str">
        <f t="shared" si="340"/>
        <v/>
      </c>
      <c r="AY2172" s="5"/>
      <c r="AZ2172" s="27" t="str">
        <f>IFERROR(VLOOKUP(AY2172,vlookup!A$2:I$331,2,FALSE),"")</f>
        <v/>
      </c>
      <c r="BA2172" s="27" t="str">
        <f>IFERROR(VLOOKUP(AY2172,vlookup!A$2:I$331,3,FALSE),"")</f>
        <v/>
      </c>
      <c r="BB2172" s="5"/>
      <c r="BC2172" s="27" t="str">
        <f>IFERROR(VLOOKUP(BB2172,vlookup!D$2:E$331,2,FALSE),"")</f>
        <v/>
      </c>
      <c r="BD2172" s="5"/>
      <c r="BE2172" s="27" t="str">
        <f t="shared" si="341"/>
        <v/>
      </c>
      <c r="BF2172" s="27" t="str">
        <f>IFERROR(VLOOKUP(BE2172,vlookup!G$2:I$331,2,FALSE),"")</f>
        <v/>
      </c>
      <c r="BG2172" s="27" t="str">
        <f>IFERROR(VLOOKUP(BE2172,vlookup!G$2:I$331,3,FALSE),"")</f>
        <v/>
      </c>
      <c r="BH2172" s="5"/>
      <c r="BI2172" s="6"/>
      <c r="BJ2172" s="6"/>
      <c r="BK2172" s="6"/>
      <c r="BL2172" s="6"/>
    </row>
    <row r="2173" spans="1:64">
      <c r="A2173" s="4"/>
      <c r="B2173" s="5"/>
      <c r="C2173" s="27" t="str">
        <f>IFERROR(VLOOKUP(B2173,vlookup!A$2:I$331,2,FALSE),"")</f>
        <v/>
      </c>
      <c r="D2173" s="27" t="str">
        <f>IFERROR(VLOOKUP(B2173,vlookup!A$2:I$331,3,FALSE),"")</f>
        <v/>
      </c>
      <c r="E2173" s="5"/>
      <c r="F2173" s="27" t="str">
        <f>IFERROR(VLOOKUP(E2173,vlookup!D$2:E$331,2,FALSE),"")</f>
        <v/>
      </c>
      <c r="G2173" s="5"/>
      <c r="H2173" s="27" t="str">
        <f t="shared" si="332"/>
        <v/>
      </c>
      <c r="I2173" s="27" t="str">
        <f>IFERROR(VLOOKUP(H2173,vlookup!G$2:I$331,2,FALSE),"")</f>
        <v/>
      </c>
      <c r="J2173" s="27" t="str">
        <f>IFERROR(VLOOKUP(H2173,vlookup!G$2:I$331,3,FALSE),"")</f>
        <v/>
      </c>
      <c r="K2173" s="5"/>
      <c r="L2173" s="6"/>
      <c r="M2173" s="6"/>
      <c r="N2173" s="6"/>
      <c r="O2173" s="6"/>
      <c r="P2173" s="6"/>
      <c r="Q2173" s="14" t="str">
        <f t="shared" si="333"/>
        <v/>
      </c>
      <c r="R2173" s="5"/>
      <c r="S2173" s="6"/>
      <c r="T2173" s="6"/>
      <c r="U2173" s="5"/>
      <c r="V2173" s="45">
        <f t="shared" si="334"/>
        <v>0</v>
      </c>
      <c r="W2173" s="45">
        <f t="shared" si="335"/>
        <v>0</v>
      </c>
      <c r="X2173" s="45" t="e">
        <f t="shared" si="336"/>
        <v>#VALUE!</v>
      </c>
      <c r="Y2173" s="45">
        <f>IFERROR(VALUE(V2173),VLOOKUP(V2173,DayReplace[],2,0))</f>
        <v>0</v>
      </c>
      <c r="Z2173" s="45">
        <f>IF(V2173=0,1,
IF(OR(AND(COUNTIF(Table12[Normal and Leap Years],X2173),AA2173=3,Y2173=30),
AND(COUNTIF(Table9[MM Year],X2173),COUNTIF(Table13[Always 29-Day Months],AA2173),Y2173=30)),Y2173
-1,Y2173))</f>
        <v>1</v>
      </c>
      <c r="AA2173" s="45">
        <f>IFERROR(VALUE(W2173),VLOOKUP(W2173,MonthReplace[],2,0))</f>
        <v>0</v>
      </c>
      <c r="AB2173" s="45" t="e">
        <f>IF(COUNTIF(Table9[MM Year],X2173),VLOOKUP(AA2173,MonthSerial[],VLOOKUP(X2173,Table9[],3,0)+2,0),DATE(X2173,AA2173,0)-AC2173)</f>
        <v>#VALUE!</v>
      </c>
      <c r="AC2173" s="45" t="e">
        <f>IF(COUNTIF(Table9[MM Year],X2173),
VLOOKUP(X2173,Table9[],5,0),
DATE(X2173,1,0))</f>
        <v>#VALUE!</v>
      </c>
      <c r="AD2173" s="46" t="e">
        <f>IF(AA2173=0,DATE(YEAR(AC2173+1),7,16),
IF(V2173=0,IF(COUNTIF(Table9[MM Year],X2173),AC2173+AB2173+Z2173+15-DAY(AC2173+AB2173+Z2173+15)+16,AC2173+AB2173+Z2173-DAY(AC2173+AB2173+Z2173)+16),
IF(COUNTIF(Table9[MM Year],X2173),
IF(AC2173+AB2173+Z2173&lt;VLOOKUP(X2173,Table9[],7,0),AC2173
+AB2173+Z2173+VLOOKUP(X2173,Table9[],4,0),AC2173+AB2173+Z2173),AC2173
+AB2173+Z2173)))</f>
        <v>#VALUE!</v>
      </c>
      <c r="AE2173" s="42"/>
      <c r="AF2173" s="15" t="str">
        <f>IFERROR(IF(COUNTIF(Table9[MM Year],X2173),
IF(AD2173&lt;VLOOKUP(X2173,Table9[],7,0),AD2173
+VLOOKUP(X2173,Table9[],4,0),AD2173),AD2173
),"")</f>
        <v/>
      </c>
      <c r="AG2173" s="5"/>
      <c r="AH2173" s="5"/>
      <c r="AI2173" s="5"/>
      <c r="AJ2173" s="6"/>
      <c r="AK2173" s="6"/>
      <c r="AL2173" s="12" t="str">
        <f t="shared" si="337"/>
        <v/>
      </c>
      <c r="AM2173" s="5"/>
      <c r="AN2173" s="27" t="str">
        <f t="shared" si="338"/>
        <v/>
      </c>
      <c r="AO2173" s="5"/>
      <c r="AP2173" s="5"/>
      <c r="AQ2173" s="6"/>
      <c r="AR2173" s="12" t="str">
        <f t="shared" si="339"/>
        <v/>
      </c>
      <c r="AS2173" s="6"/>
      <c r="AT2173" s="5"/>
      <c r="AU2173" s="53"/>
      <c r="AV2173" s="53"/>
      <c r="AW2173" s="54"/>
      <c r="AX2173" s="15" t="str">
        <f t="shared" si="340"/>
        <v/>
      </c>
      <c r="AY2173" s="5"/>
      <c r="AZ2173" s="27" t="str">
        <f>IFERROR(VLOOKUP(AY2173,vlookup!A$2:I$331,2,FALSE),"")</f>
        <v/>
      </c>
      <c r="BA2173" s="27" t="str">
        <f>IFERROR(VLOOKUP(AY2173,vlookup!A$2:I$331,3,FALSE),"")</f>
        <v/>
      </c>
      <c r="BB2173" s="5"/>
      <c r="BC2173" s="27" t="str">
        <f>IFERROR(VLOOKUP(BB2173,vlookup!D$2:E$331,2,FALSE),"")</f>
        <v/>
      </c>
      <c r="BD2173" s="5"/>
      <c r="BE2173" s="27" t="str">
        <f t="shared" si="341"/>
        <v/>
      </c>
      <c r="BF2173" s="27" t="str">
        <f>IFERROR(VLOOKUP(BE2173,vlookup!G$2:I$331,2,FALSE),"")</f>
        <v/>
      </c>
      <c r="BG2173" s="27" t="str">
        <f>IFERROR(VLOOKUP(BE2173,vlookup!G$2:I$331,3,FALSE),"")</f>
        <v/>
      </c>
      <c r="BH2173" s="5"/>
      <c r="BI2173" s="6"/>
      <c r="BJ2173" s="6"/>
      <c r="BK2173" s="6"/>
      <c r="BL2173" s="6"/>
    </row>
    <row r="2174" spans="1:64">
      <c r="A2174" s="4"/>
      <c r="B2174" s="5"/>
      <c r="C2174" s="27" t="str">
        <f>IFERROR(VLOOKUP(B2174,vlookup!A$2:I$331,2,FALSE),"")</f>
        <v/>
      </c>
      <c r="D2174" s="27" t="str">
        <f>IFERROR(VLOOKUP(B2174,vlookup!A$2:I$331,3,FALSE),"")</f>
        <v/>
      </c>
      <c r="E2174" s="5"/>
      <c r="F2174" s="27" t="str">
        <f>IFERROR(VLOOKUP(E2174,vlookup!D$2:E$331,2,FALSE),"")</f>
        <v/>
      </c>
      <c r="G2174" s="5"/>
      <c r="H2174" s="27" t="str">
        <f t="shared" si="332"/>
        <v/>
      </c>
      <c r="I2174" s="27" t="str">
        <f>IFERROR(VLOOKUP(H2174,vlookup!G$2:I$331,2,FALSE),"")</f>
        <v/>
      </c>
      <c r="J2174" s="27" t="str">
        <f>IFERROR(VLOOKUP(H2174,vlookup!G$2:I$331,3,FALSE),"")</f>
        <v/>
      </c>
      <c r="K2174" s="5"/>
      <c r="L2174" s="6"/>
      <c r="M2174" s="6"/>
      <c r="N2174" s="6"/>
      <c r="O2174" s="6"/>
      <c r="P2174" s="6"/>
      <c r="Q2174" s="14" t="str">
        <f t="shared" si="333"/>
        <v/>
      </c>
      <c r="R2174" s="5"/>
      <c r="S2174" s="6"/>
      <c r="T2174" s="6"/>
      <c r="U2174" s="5"/>
      <c r="V2174" s="45">
        <f t="shared" si="334"/>
        <v>0</v>
      </c>
      <c r="W2174" s="45">
        <f t="shared" si="335"/>
        <v>0</v>
      </c>
      <c r="X2174" s="45" t="e">
        <f t="shared" si="336"/>
        <v>#VALUE!</v>
      </c>
      <c r="Y2174" s="45">
        <f>IFERROR(VALUE(V2174),VLOOKUP(V2174,DayReplace[],2,0))</f>
        <v>0</v>
      </c>
      <c r="Z2174" s="45">
        <f>IF(V2174=0,1,
IF(OR(AND(COUNTIF(Table12[Normal and Leap Years],X2174),AA2174=3,Y2174=30),
AND(COUNTIF(Table9[MM Year],X2174),COUNTIF(Table13[Always 29-Day Months],AA2174),Y2174=30)),Y2174
-1,Y2174))</f>
        <v>1</v>
      </c>
      <c r="AA2174" s="45">
        <f>IFERROR(VALUE(W2174),VLOOKUP(W2174,MonthReplace[],2,0))</f>
        <v>0</v>
      </c>
      <c r="AB2174" s="45" t="e">
        <f>IF(COUNTIF(Table9[MM Year],X2174),VLOOKUP(AA2174,MonthSerial[],VLOOKUP(X2174,Table9[],3,0)+2,0),DATE(X2174,AA2174,0)-AC2174)</f>
        <v>#VALUE!</v>
      </c>
      <c r="AC2174" s="45" t="e">
        <f>IF(COUNTIF(Table9[MM Year],X2174),
VLOOKUP(X2174,Table9[],5,0),
DATE(X2174,1,0))</f>
        <v>#VALUE!</v>
      </c>
      <c r="AD2174" s="46" t="e">
        <f>IF(AA2174=0,DATE(YEAR(AC2174+1),7,16),
IF(V2174=0,IF(COUNTIF(Table9[MM Year],X2174),AC2174+AB2174+Z2174+15-DAY(AC2174+AB2174+Z2174+15)+16,AC2174+AB2174+Z2174-DAY(AC2174+AB2174+Z2174)+16),
IF(COUNTIF(Table9[MM Year],X2174),
IF(AC2174+AB2174+Z2174&lt;VLOOKUP(X2174,Table9[],7,0),AC2174
+AB2174+Z2174+VLOOKUP(X2174,Table9[],4,0),AC2174+AB2174+Z2174),AC2174
+AB2174+Z2174)))</f>
        <v>#VALUE!</v>
      </c>
      <c r="AE2174" s="42"/>
      <c r="AF2174" s="15" t="str">
        <f>IFERROR(IF(COUNTIF(Table9[MM Year],X2174),
IF(AD2174&lt;VLOOKUP(X2174,Table9[],7,0),AD2174
+VLOOKUP(X2174,Table9[],4,0),AD2174),AD2174
),"")</f>
        <v/>
      </c>
      <c r="AG2174" s="5"/>
      <c r="AH2174" s="5"/>
      <c r="AI2174" s="5"/>
      <c r="AJ2174" s="6"/>
      <c r="AK2174" s="6"/>
      <c r="AL2174" s="12" t="str">
        <f t="shared" si="337"/>
        <v/>
      </c>
      <c r="AM2174" s="5"/>
      <c r="AN2174" s="27" t="str">
        <f t="shared" si="338"/>
        <v/>
      </c>
      <c r="AO2174" s="5"/>
      <c r="AP2174" s="5"/>
      <c r="AQ2174" s="6"/>
      <c r="AR2174" s="12" t="str">
        <f t="shared" si="339"/>
        <v/>
      </c>
      <c r="AS2174" s="6"/>
      <c r="AT2174" s="5"/>
      <c r="AU2174" s="53"/>
      <c r="AV2174" s="53"/>
      <c r="AW2174" s="54"/>
      <c r="AX2174" s="15" t="str">
        <f t="shared" si="340"/>
        <v/>
      </c>
      <c r="AY2174" s="5"/>
      <c r="AZ2174" s="27" t="str">
        <f>IFERROR(VLOOKUP(AY2174,vlookup!A$2:I$331,2,FALSE),"")</f>
        <v/>
      </c>
      <c r="BA2174" s="27" t="str">
        <f>IFERROR(VLOOKUP(AY2174,vlookup!A$2:I$331,3,FALSE),"")</f>
        <v/>
      </c>
      <c r="BB2174" s="5"/>
      <c r="BC2174" s="27" t="str">
        <f>IFERROR(VLOOKUP(BB2174,vlookup!D$2:E$331,2,FALSE),"")</f>
        <v/>
      </c>
      <c r="BD2174" s="5"/>
      <c r="BE2174" s="27" t="str">
        <f t="shared" si="341"/>
        <v/>
      </c>
      <c r="BF2174" s="27" t="str">
        <f>IFERROR(VLOOKUP(BE2174,vlookup!G$2:I$331,2,FALSE),"")</f>
        <v/>
      </c>
      <c r="BG2174" s="27" t="str">
        <f>IFERROR(VLOOKUP(BE2174,vlookup!G$2:I$331,3,FALSE),"")</f>
        <v/>
      </c>
      <c r="BH2174" s="5"/>
      <c r="BI2174" s="6"/>
      <c r="BJ2174" s="6"/>
      <c r="BK2174" s="6"/>
      <c r="BL2174" s="6"/>
    </row>
    <row r="2175" spans="1:64">
      <c r="A2175" s="4"/>
      <c r="B2175" s="5"/>
      <c r="C2175" s="27" t="str">
        <f>IFERROR(VLOOKUP(B2175,vlookup!A$2:I$331,2,FALSE),"")</f>
        <v/>
      </c>
      <c r="D2175" s="27" t="str">
        <f>IFERROR(VLOOKUP(B2175,vlookup!A$2:I$331,3,FALSE),"")</f>
        <v/>
      </c>
      <c r="E2175" s="5"/>
      <c r="F2175" s="27" t="str">
        <f>IFERROR(VLOOKUP(E2175,vlookup!D$2:E$331,2,FALSE),"")</f>
        <v/>
      </c>
      <c r="G2175" s="5"/>
      <c r="H2175" s="27" t="str">
        <f t="shared" si="332"/>
        <v/>
      </c>
      <c r="I2175" s="27" t="str">
        <f>IFERROR(VLOOKUP(H2175,vlookup!G$2:I$331,2,FALSE),"")</f>
        <v/>
      </c>
      <c r="J2175" s="27" t="str">
        <f>IFERROR(VLOOKUP(H2175,vlookup!G$2:I$331,3,FALSE),"")</f>
        <v/>
      </c>
      <c r="K2175" s="5"/>
      <c r="L2175" s="6"/>
      <c r="M2175" s="6"/>
      <c r="N2175" s="6"/>
      <c r="O2175" s="6"/>
      <c r="P2175" s="6"/>
      <c r="Q2175" s="14" t="str">
        <f t="shared" si="333"/>
        <v/>
      </c>
      <c r="R2175" s="5"/>
      <c r="S2175" s="6"/>
      <c r="T2175" s="6"/>
      <c r="U2175" s="5"/>
      <c r="V2175" s="45">
        <f t="shared" si="334"/>
        <v>0</v>
      </c>
      <c r="W2175" s="45">
        <f t="shared" si="335"/>
        <v>0</v>
      </c>
      <c r="X2175" s="45" t="e">
        <f t="shared" si="336"/>
        <v>#VALUE!</v>
      </c>
      <c r="Y2175" s="45">
        <f>IFERROR(VALUE(V2175),VLOOKUP(V2175,DayReplace[],2,0))</f>
        <v>0</v>
      </c>
      <c r="Z2175" s="45">
        <f>IF(V2175=0,1,
IF(OR(AND(COUNTIF(Table12[Normal and Leap Years],X2175),AA2175=3,Y2175=30),
AND(COUNTIF(Table9[MM Year],X2175),COUNTIF(Table13[Always 29-Day Months],AA2175),Y2175=30)),Y2175
-1,Y2175))</f>
        <v>1</v>
      </c>
      <c r="AA2175" s="45">
        <f>IFERROR(VALUE(W2175),VLOOKUP(W2175,MonthReplace[],2,0))</f>
        <v>0</v>
      </c>
      <c r="AB2175" s="45" t="e">
        <f>IF(COUNTIF(Table9[MM Year],X2175),VLOOKUP(AA2175,MonthSerial[],VLOOKUP(X2175,Table9[],3,0)+2,0),DATE(X2175,AA2175,0)-AC2175)</f>
        <v>#VALUE!</v>
      </c>
      <c r="AC2175" s="45" t="e">
        <f>IF(COUNTIF(Table9[MM Year],X2175),
VLOOKUP(X2175,Table9[],5,0),
DATE(X2175,1,0))</f>
        <v>#VALUE!</v>
      </c>
      <c r="AD2175" s="46" t="e">
        <f>IF(AA2175=0,DATE(YEAR(AC2175+1),7,16),
IF(V2175=0,IF(COUNTIF(Table9[MM Year],X2175),AC2175+AB2175+Z2175+15-DAY(AC2175+AB2175+Z2175+15)+16,AC2175+AB2175+Z2175-DAY(AC2175+AB2175+Z2175)+16),
IF(COUNTIF(Table9[MM Year],X2175),
IF(AC2175+AB2175+Z2175&lt;VLOOKUP(X2175,Table9[],7,0),AC2175
+AB2175+Z2175+VLOOKUP(X2175,Table9[],4,0),AC2175+AB2175+Z2175),AC2175
+AB2175+Z2175)))</f>
        <v>#VALUE!</v>
      </c>
      <c r="AE2175" s="42"/>
      <c r="AF2175" s="15" t="str">
        <f>IFERROR(IF(COUNTIF(Table9[MM Year],X2175),
IF(AD2175&lt;VLOOKUP(X2175,Table9[],7,0),AD2175
+VLOOKUP(X2175,Table9[],4,0),AD2175),AD2175
),"")</f>
        <v/>
      </c>
      <c r="AG2175" s="5"/>
      <c r="AH2175" s="5"/>
      <c r="AI2175" s="5"/>
      <c r="AJ2175" s="6"/>
      <c r="AK2175" s="6"/>
      <c r="AL2175" s="12" t="str">
        <f t="shared" si="337"/>
        <v/>
      </c>
      <c r="AM2175" s="5"/>
      <c r="AN2175" s="27" t="str">
        <f t="shared" si="338"/>
        <v/>
      </c>
      <c r="AO2175" s="5"/>
      <c r="AP2175" s="5"/>
      <c r="AQ2175" s="6"/>
      <c r="AR2175" s="12" t="str">
        <f t="shared" si="339"/>
        <v/>
      </c>
      <c r="AS2175" s="6"/>
      <c r="AT2175" s="5"/>
      <c r="AU2175" s="53"/>
      <c r="AV2175" s="53"/>
      <c r="AW2175" s="54"/>
      <c r="AX2175" s="15" t="str">
        <f t="shared" si="340"/>
        <v/>
      </c>
      <c r="AY2175" s="5"/>
      <c r="AZ2175" s="27" t="str">
        <f>IFERROR(VLOOKUP(AY2175,vlookup!A$2:I$331,2,FALSE),"")</f>
        <v/>
      </c>
      <c r="BA2175" s="27" t="str">
        <f>IFERROR(VLOOKUP(AY2175,vlookup!A$2:I$331,3,FALSE),"")</f>
        <v/>
      </c>
      <c r="BB2175" s="5"/>
      <c r="BC2175" s="27" t="str">
        <f>IFERROR(VLOOKUP(BB2175,vlookup!D$2:E$331,2,FALSE),"")</f>
        <v/>
      </c>
      <c r="BD2175" s="5"/>
      <c r="BE2175" s="27" t="str">
        <f t="shared" si="341"/>
        <v/>
      </c>
      <c r="BF2175" s="27" t="str">
        <f>IFERROR(VLOOKUP(BE2175,vlookup!G$2:I$331,2,FALSE),"")</f>
        <v/>
      </c>
      <c r="BG2175" s="27" t="str">
        <f>IFERROR(VLOOKUP(BE2175,vlookup!G$2:I$331,3,FALSE),"")</f>
        <v/>
      </c>
      <c r="BH2175" s="5"/>
      <c r="BI2175" s="6"/>
      <c r="BJ2175" s="6"/>
      <c r="BK2175" s="6"/>
      <c r="BL2175" s="6"/>
    </row>
    <row r="2176" spans="1:64">
      <c r="A2176" s="4"/>
      <c r="B2176" s="5"/>
      <c r="C2176" s="27" t="str">
        <f>IFERROR(VLOOKUP(B2176,vlookup!A$2:I$331,2,FALSE),"")</f>
        <v/>
      </c>
      <c r="D2176" s="27" t="str">
        <f>IFERROR(VLOOKUP(B2176,vlookup!A$2:I$331,3,FALSE),"")</f>
        <v/>
      </c>
      <c r="E2176" s="5"/>
      <c r="F2176" s="27" t="str">
        <f>IFERROR(VLOOKUP(E2176,vlookup!D$2:E$331,2,FALSE),"")</f>
        <v/>
      </c>
      <c r="G2176" s="5"/>
      <c r="H2176" s="27" t="str">
        <f t="shared" si="332"/>
        <v/>
      </c>
      <c r="I2176" s="27" t="str">
        <f>IFERROR(VLOOKUP(H2176,vlookup!G$2:I$331,2,FALSE),"")</f>
        <v/>
      </c>
      <c r="J2176" s="27" t="str">
        <f>IFERROR(VLOOKUP(H2176,vlookup!G$2:I$331,3,FALSE),"")</f>
        <v/>
      </c>
      <c r="K2176" s="5"/>
      <c r="L2176" s="6"/>
      <c r="M2176" s="6"/>
      <c r="N2176" s="6"/>
      <c r="O2176" s="6"/>
      <c r="P2176" s="6"/>
      <c r="Q2176" s="14" t="str">
        <f t="shared" si="333"/>
        <v/>
      </c>
      <c r="R2176" s="5"/>
      <c r="S2176" s="6"/>
      <c r="T2176" s="6"/>
      <c r="U2176" s="5"/>
      <c r="V2176" s="45">
        <f t="shared" si="334"/>
        <v>0</v>
      </c>
      <c r="W2176" s="45">
        <f t="shared" si="335"/>
        <v>0</v>
      </c>
      <c r="X2176" s="45" t="e">
        <f t="shared" si="336"/>
        <v>#VALUE!</v>
      </c>
      <c r="Y2176" s="45">
        <f>IFERROR(VALUE(V2176),VLOOKUP(V2176,DayReplace[],2,0))</f>
        <v>0</v>
      </c>
      <c r="Z2176" s="45">
        <f>IF(V2176=0,1,
IF(OR(AND(COUNTIF(Table12[Normal and Leap Years],X2176),AA2176=3,Y2176=30),
AND(COUNTIF(Table9[MM Year],X2176),COUNTIF(Table13[Always 29-Day Months],AA2176),Y2176=30)),Y2176
-1,Y2176))</f>
        <v>1</v>
      </c>
      <c r="AA2176" s="45">
        <f>IFERROR(VALUE(W2176),VLOOKUP(W2176,MonthReplace[],2,0))</f>
        <v>0</v>
      </c>
      <c r="AB2176" s="45" t="e">
        <f>IF(COUNTIF(Table9[MM Year],X2176),VLOOKUP(AA2176,MonthSerial[],VLOOKUP(X2176,Table9[],3,0)+2,0),DATE(X2176,AA2176,0)-AC2176)</f>
        <v>#VALUE!</v>
      </c>
      <c r="AC2176" s="45" t="e">
        <f>IF(COUNTIF(Table9[MM Year],X2176),
VLOOKUP(X2176,Table9[],5,0),
DATE(X2176,1,0))</f>
        <v>#VALUE!</v>
      </c>
      <c r="AD2176" s="46" t="e">
        <f>IF(AA2176=0,DATE(YEAR(AC2176+1),7,16),
IF(V2176=0,IF(COUNTIF(Table9[MM Year],X2176),AC2176+AB2176+Z2176+15-DAY(AC2176+AB2176+Z2176+15)+16,AC2176+AB2176+Z2176-DAY(AC2176+AB2176+Z2176)+16),
IF(COUNTIF(Table9[MM Year],X2176),
IF(AC2176+AB2176+Z2176&lt;VLOOKUP(X2176,Table9[],7,0),AC2176
+AB2176+Z2176+VLOOKUP(X2176,Table9[],4,0),AC2176+AB2176+Z2176),AC2176
+AB2176+Z2176)))</f>
        <v>#VALUE!</v>
      </c>
      <c r="AE2176" s="42"/>
      <c r="AF2176" s="15" t="str">
        <f>IFERROR(IF(COUNTIF(Table9[MM Year],X2176),
IF(AD2176&lt;VLOOKUP(X2176,Table9[],7,0),AD2176
+VLOOKUP(X2176,Table9[],4,0),AD2176),AD2176
),"")</f>
        <v/>
      </c>
      <c r="AG2176" s="5"/>
      <c r="AH2176" s="5"/>
      <c r="AI2176" s="5"/>
      <c r="AJ2176" s="6"/>
      <c r="AK2176" s="6"/>
      <c r="AL2176" s="12" t="str">
        <f t="shared" si="337"/>
        <v/>
      </c>
      <c r="AM2176" s="5"/>
      <c r="AN2176" s="27" t="str">
        <f t="shared" si="338"/>
        <v/>
      </c>
      <c r="AO2176" s="5"/>
      <c r="AP2176" s="5"/>
      <c r="AQ2176" s="6"/>
      <c r="AR2176" s="12" t="str">
        <f t="shared" si="339"/>
        <v/>
      </c>
      <c r="AS2176" s="6"/>
      <c r="AT2176" s="5"/>
      <c r="AU2176" s="53"/>
      <c r="AV2176" s="53"/>
      <c r="AW2176" s="54"/>
      <c r="AX2176" s="15" t="str">
        <f t="shared" si="340"/>
        <v/>
      </c>
      <c r="AY2176" s="5"/>
      <c r="AZ2176" s="27" t="str">
        <f>IFERROR(VLOOKUP(AY2176,vlookup!A$2:I$331,2,FALSE),"")</f>
        <v/>
      </c>
      <c r="BA2176" s="27" t="str">
        <f>IFERROR(VLOOKUP(AY2176,vlookup!A$2:I$331,3,FALSE),"")</f>
        <v/>
      </c>
      <c r="BB2176" s="5"/>
      <c r="BC2176" s="27" t="str">
        <f>IFERROR(VLOOKUP(BB2176,vlookup!D$2:E$331,2,FALSE),"")</f>
        <v/>
      </c>
      <c r="BD2176" s="5"/>
      <c r="BE2176" s="27" t="str">
        <f t="shared" si="341"/>
        <v/>
      </c>
      <c r="BF2176" s="27" t="str">
        <f>IFERROR(VLOOKUP(BE2176,vlookup!G$2:I$331,2,FALSE),"")</f>
        <v/>
      </c>
      <c r="BG2176" s="27" t="str">
        <f>IFERROR(VLOOKUP(BE2176,vlookup!G$2:I$331,3,FALSE),"")</f>
        <v/>
      </c>
      <c r="BH2176" s="5"/>
      <c r="BI2176" s="6"/>
      <c r="BJ2176" s="6"/>
      <c r="BK2176" s="6"/>
      <c r="BL2176" s="6"/>
    </row>
    <row r="2177" spans="1:64">
      <c r="A2177" s="4"/>
      <c r="B2177" s="5"/>
      <c r="C2177" s="27" t="str">
        <f>IFERROR(VLOOKUP(B2177,vlookup!A$2:I$331,2,FALSE),"")</f>
        <v/>
      </c>
      <c r="D2177" s="27" t="str">
        <f>IFERROR(VLOOKUP(B2177,vlookup!A$2:I$331,3,FALSE),"")</f>
        <v/>
      </c>
      <c r="E2177" s="5"/>
      <c r="F2177" s="27" t="str">
        <f>IFERROR(VLOOKUP(E2177,vlookup!D$2:E$331,2,FALSE),"")</f>
        <v/>
      </c>
      <c r="G2177" s="5"/>
      <c r="H2177" s="27" t="str">
        <f t="shared" si="332"/>
        <v/>
      </c>
      <c r="I2177" s="27" t="str">
        <f>IFERROR(VLOOKUP(H2177,vlookup!G$2:I$331,2,FALSE),"")</f>
        <v/>
      </c>
      <c r="J2177" s="27" t="str">
        <f>IFERROR(VLOOKUP(H2177,vlookup!G$2:I$331,3,FALSE),"")</f>
        <v/>
      </c>
      <c r="K2177" s="5"/>
      <c r="L2177" s="6"/>
      <c r="M2177" s="6"/>
      <c r="N2177" s="6"/>
      <c r="O2177" s="6"/>
      <c r="P2177" s="6"/>
      <c r="Q2177" s="14" t="str">
        <f t="shared" si="333"/>
        <v/>
      </c>
      <c r="R2177" s="5"/>
      <c r="S2177" s="6"/>
      <c r="T2177" s="6"/>
      <c r="U2177" s="5"/>
      <c r="V2177" s="45">
        <f t="shared" si="334"/>
        <v>0</v>
      </c>
      <c r="W2177" s="45">
        <f t="shared" si="335"/>
        <v>0</v>
      </c>
      <c r="X2177" s="45" t="e">
        <f t="shared" si="336"/>
        <v>#VALUE!</v>
      </c>
      <c r="Y2177" s="45">
        <f>IFERROR(VALUE(V2177),VLOOKUP(V2177,DayReplace[],2,0))</f>
        <v>0</v>
      </c>
      <c r="Z2177" s="45">
        <f>IF(V2177=0,1,
IF(OR(AND(COUNTIF(Table12[Normal and Leap Years],X2177),AA2177=3,Y2177=30),
AND(COUNTIF(Table9[MM Year],X2177),COUNTIF(Table13[Always 29-Day Months],AA2177),Y2177=30)),Y2177
-1,Y2177))</f>
        <v>1</v>
      </c>
      <c r="AA2177" s="45">
        <f>IFERROR(VALUE(W2177),VLOOKUP(W2177,MonthReplace[],2,0))</f>
        <v>0</v>
      </c>
      <c r="AB2177" s="45" t="e">
        <f>IF(COUNTIF(Table9[MM Year],X2177),VLOOKUP(AA2177,MonthSerial[],VLOOKUP(X2177,Table9[],3,0)+2,0),DATE(X2177,AA2177,0)-AC2177)</f>
        <v>#VALUE!</v>
      </c>
      <c r="AC2177" s="45" t="e">
        <f>IF(COUNTIF(Table9[MM Year],X2177),
VLOOKUP(X2177,Table9[],5,0),
DATE(X2177,1,0))</f>
        <v>#VALUE!</v>
      </c>
      <c r="AD2177" s="46" t="e">
        <f>IF(AA2177=0,DATE(YEAR(AC2177+1),7,16),
IF(V2177=0,IF(COUNTIF(Table9[MM Year],X2177),AC2177+AB2177+Z2177+15-DAY(AC2177+AB2177+Z2177+15)+16,AC2177+AB2177+Z2177-DAY(AC2177+AB2177+Z2177)+16),
IF(COUNTIF(Table9[MM Year],X2177),
IF(AC2177+AB2177+Z2177&lt;VLOOKUP(X2177,Table9[],7,0),AC2177
+AB2177+Z2177+VLOOKUP(X2177,Table9[],4,0),AC2177+AB2177+Z2177),AC2177
+AB2177+Z2177)))</f>
        <v>#VALUE!</v>
      </c>
      <c r="AE2177" s="42"/>
      <c r="AF2177" s="15" t="str">
        <f>IFERROR(IF(COUNTIF(Table9[MM Year],X2177),
IF(AD2177&lt;VLOOKUP(X2177,Table9[],7,0),AD2177
+VLOOKUP(X2177,Table9[],4,0),AD2177),AD2177
),"")</f>
        <v/>
      </c>
      <c r="AG2177" s="5"/>
      <c r="AH2177" s="5"/>
      <c r="AI2177" s="5"/>
      <c r="AJ2177" s="6"/>
      <c r="AK2177" s="6"/>
      <c r="AL2177" s="12" t="str">
        <f t="shared" si="337"/>
        <v/>
      </c>
      <c r="AM2177" s="5"/>
      <c r="AN2177" s="27" t="str">
        <f t="shared" si="338"/>
        <v/>
      </c>
      <c r="AO2177" s="5"/>
      <c r="AP2177" s="5"/>
      <c r="AQ2177" s="6"/>
      <c r="AR2177" s="12" t="str">
        <f t="shared" si="339"/>
        <v/>
      </c>
      <c r="AS2177" s="6"/>
      <c r="AT2177" s="5"/>
      <c r="AU2177" s="53"/>
      <c r="AV2177" s="53"/>
      <c r="AW2177" s="54"/>
      <c r="AX2177" s="15" t="str">
        <f t="shared" si="340"/>
        <v/>
      </c>
      <c r="AY2177" s="5"/>
      <c r="AZ2177" s="27" t="str">
        <f>IFERROR(VLOOKUP(AY2177,vlookup!A$2:I$331,2,FALSE),"")</f>
        <v/>
      </c>
      <c r="BA2177" s="27" t="str">
        <f>IFERROR(VLOOKUP(AY2177,vlookup!A$2:I$331,3,FALSE),"")</f>
        <v/>
      </c>
      <c r="BB2177" s="5"/>
      <c r="BC2177" s="27" t="str">
        <f>IFERROR(VLOOKUP(BB2177,vlookup!D$2:E$331,2,FALSE),"")</f>
        <v/>
      </c>
      <c r="BD2177" s="5"/>
      <c r="BE2177" s="27" t="str">
        <f t="shared" si="341"/>
        <v/>
      </c>
      <c r="BF2177" s="27" t="str">
        <f>IFERROR(VLOOKUP(BE2177,vlookup!G$2:I$331,2,FALSE),"")</f>
        <v/>
      </c>
      <c r="BG2177" s="27" t="str">
        <f>IFERROR(VLOOKUP(BE2177,vlookup!G$2:I$331,3,FALSE),"")</f>
        <v/>
      </c>
      <c r="BH2177" s="5"/>
      <c r="BI2177" s="6"/>
      <c r="BJ2177" s="6"/>
      <c r="BK2177" s="6"/>
      <c r="BL2177" s="6"/>
    </row>
    <row r="2178" spans="1:64">
      <c r="A2178" s="4"/>
      <c r="B2178" s="5"/>
      <c r="C2178" s="27" t="str">
        <f>IFERROR(VLOOKUP(B2178,vlookup!A$2:I$331,2,FALSE),"")</f>
        <v/>
      </c>
      <c r="D2178" s="27" t="str">
        <f>IFERROR(VLOOKUP(B2178,vlookup!A$2:I$331,3,FALSE),"")</f>
        <v/>
      </c>
      <c r="E2178" s="5"/>
      <c r="F2178" s="27" t="str">
        <f>IFERROR(VLOOKUP(E2178,vlookup!D$2:E$331,2,FALSE),"")</f>
        <v/>
      </c>
      <c r="G2178" s="5"/>
      <c r="H2178" s="27" t="str">
        <f t="shared" si="332"/>
        <v/>
      </c>
      <c r="I2178" s="27" t="str">
        <f>IFERROR(VLOOKUP(H2178,vlookup!G$2:I$331,2,FALSE),"")</f>
        <v/>
      </c>
      <c r="J2178" s="27" t="str">
        <f>IFERROR(VLOOKUP(H2178,vlookup!G$2:I$331,3,FALSE),"")</f>
        <v/>
      </c>
      <c r="K2178" s="5"/>
      <c r="L2178" s="6"/>
      <c r="M2178" s="6"/>
      <c r="N2178" s="6"/>
      <c r="O2178" s="6"/>
      <c r="P2178" s="6"/>
      <c r="Q2178" s="14" t="str">
        <f t="shared" si="333"/>
        <v/>
      </c>
      <c r="R2178" s="5"/>
      <c r="S2178" s="6"/>
      <c r="T2178" s="6"/>
      <c r="U2178" s="5"/>
      <c r="V2178" s="45">
        <f t="shared" si="334"/>
        <v>0</v>
      </c>
      <c r="W2178" s="45">
        <f t="shared" si="335"/>
        <v>0</v>
      </c>
      <c r="X2178" s="45" t="e">
        <f t="shared" si="336"/>
        <v>#VALUE!</v>
      </c>
      <c r="Y2178" s="45">
        <f>IFERROR(VALUE(V2178),VLOOKUP(V2178,DayReplace[],2,0))</f>
        <v>0</v>
      </c>
      <c r="Z2178" s="45">
        <f>IF(V2178=0,1,
IF(OR(AND(COUNTIF(Table12[Normal and Leap Years],X2178),AA2178=3,Y2178=30),
AND(COUNTIF(Table9[MM Year],X2178),COUNTIF(Table13[Always 29-Day Months],AA2178),Y2178=30)),Y2178
-1,Y2178))</f>
        <v>1</v>
      </c>
      <c r="AA2178" s="45">
        <f>IFERROR(VALUE(W2178),VLOOKUP(W2178,MonthReplace[],2,0))</f>
        <v>0</v>
      </c>
      <c r="AB2178" s="45" t="e">
        <f>IF(COUNTIF(Table9[MM Year],X2178),VLOOKUP(AA2178,MonthSerial[],VLOOKUP(X2178,Table9[],3,0)+2,0),DATE(X2178,AA2178,0)-AC2178)</f>
        <v>#VALUE!</v>
      </c>
      <c r="AC2178" s="45" t="e">
        <f>IF(COUNTIF(Table9[MM Year],X2178),
VLOOKUP(X2178,Table9[],5,0),
DATE(X2178,1,0))</f>
        <v>#VALUE!</v>
      </c>
      <c r="AD2178" s="46" t="e">
        <f>IF(AA2178=0,DATE(YEAR(AC2178+1),7,16),
IF(V2178=0,IF(COUNTIF(Table9[MM Year],X2178),AC2178+AB2178+Z2178+15-DAY(AC2178+AB2178+Z2178+15)+16,AC2178+AB2178+Z2178-DAY(AC2178+AB2178+Z2178)+16),
IF(COUNTIF(Table9[MM Year],X2178),
IF(AC2178+AB2178+Z2178&lt;VLOOKUP(X2178,Table9[],7,0),AC2178
+AB2178+Z2178+VLOOKUP(X2178,Table9[],4,0),AC2178+AB2178+Z2178),AC2178
+AB2178+Z2178)))</f>
        <v>#VALUE!</v>
      </c>
      <c r="AE2178" s="42"/>
      <c r="AF2178" s="15" t="str">
        <f>IFERROR(IF(COUNTIF(Table9[MM Year],X2178),
IF(AD2178&lt;VLOOKUP(X2178,Table9[],7,0),AD2178
+VLOOKUP(X2178,Table9[],4,0),AD2178),AD2178
),"")</f>
        <v/>
      </c>
      <c r="AG2178" s="5"/>
      <c r="AH2178" s="5"/>
      <c r="AI2178" s="5"/>
      <c r="AJ2178" s="6"/>
      <c r="AK2178" s="6"/>
      <c r="AL2178" s="12" t="str">
        <f t="shared" si="337"/>
        <v/>
      </c>
      <c r="AM2178" s="5"/>
      <c r="AN2178" s="27" t="str">
        <f t="shared" si="338"/>
        <v/>
      </c>
      <c r="AO2178" s="5"/>
      <c r="AP2178" s="5"/>
      <c r="AQ2178" s="6"/>
      <c r="AR2178" s="12" t="str">
        <f t="shared" si="339"/>
        <v/>
      </c>
      <c r="AS2178" s="6"/>
      <c r="AT2178" s="5"/>
      <c r="AU2178" s="53"/>
      <c r="AV2178" s="53"/>
      <c r="AW2178" s="54"/>
      <c r="AX2178" s="15" t="str">
        <f t="shared" si="340"/>
        <v/>
      </c>
      <c r="AY2178" s="5"/>
      <c r="AZ2178" s="27" t="str">
        <f>IFERROR(VLOOKUP(AY2178,vlookup!A$2:I$331,2,FALSE),"")</f>
        <v/>
      </c>
      <c r="BA2178" s="27" t="str">
        <f>IFERROR(VLOOKUP(AY2178,vlookup!A$2:I$331,3,FALSE),"")</f>
        <v/>
      </c>
      <c r="BB2178" s="5"/>
      <c r="BC2178" s="27" t="str">
        <f>IFERROR(VLOOKUP(BB2178,vlookup!D$2:E$331,2,FALSE),"")</f>
        <v/>
      </c>
      <c r="BD2178" s="5"/>
      <c r="BE2178" s="27" t="str">
        <f t="shared" si="341"/>
        <v/>
      </c>
      <c r="BF2178" s="27" t="str">
        <f>IFERROR(VLOOKUP(BE2178,vlookup!G$2:I$331,2,FALSE),"")</f>
        <v/>
      </c>
      <c r="BG2178" s="27" t="str">
        <f>IFERROR(VLOOKUP(BE2178,vlookup!G$2:I$331,3,FALSE),"")</f>
        <v/>
      </c>
      <c r="BH2178" s="5"/>
      <c r="BI2178" s="6"/>
      <c r="BJ2178" s="6"/>
      <c r="BK2178" s="6"/>
      <c r="BL2178" s="6"/>
    </row>
    <row r="2179" spans="1:64">
      <c r="A2179" s="4"/>
      <c r="B2179" s="5"/>
      <c r="C2179" s="27" t="str">
        <f>IFERROR(VLOOKUP(B2179,vlookup!A$2:I$331,2,FALSE),"")</f>
        <v/>
      </c>
      <c r="D2179" s="27" t="str">
        <f>IFERROR(VLOOKUP(B2179,vlookup!A$2:I$331,3,FALSE),"")</f>
        <v/>
      </c>
      <c r="E2179" s="5"/>
      <c r="F2179" s="27" t="str">
        <f>IFERROR(VLOOKUP(E2179,vlookup!D$2:E$331,2,FALSE),"")</f>
        <v/>
      </c>
      <c r="G2179" s="5"/>
      <c r="H2179" s="27" t="str">
        <f t="shared" si="332"/>
        <v/>
      </c>
      <c r="I2179" s="27" t="str">
        <f>IFERROR(VLOOKUP(H2179,vlookup!G$2:I$331,2,FALSE),"")</f>
        <v/>
      </c>
      <c r="J2179" s="27" t="str">
        <f>IFERROR(VLOOKUP(H2179,vlookup!G$2:I$331,3,FALSE),"")</f>
        <v/>
      </c>
      <c r="K2179" s="5"/>
      <c r="L2179" s="6"/>
      <c r="M2179" s="6"/>
      <c r="N2179" s="6"/>
      <c r="O2179" s="6"/>
      <c r="P2179" s="6"/>
      <c r="Q2179" s="14" t="str">
        <f t="shared" si="333"/>
        <v/>
      </c>
      <c r="R2179" s="5"/>
      <c r="S2179" s="6"/>
      <c r="T2179" s="6"/>
      <c r="U2179" s="5"/>
      <c r="V2179" s="45">
        <f t="shared" si="334"/>
        <v>0</v>
      </c>
      <c r="W2179" s="45">
        <f t="shared" si="335"/>
        <v>0</v>
      </c>
      <c r="X2179" s="45" t="e">
        <f t="shared" si="336"/>
        <v>#VALUE!</v>
      </c>
      <c r="Y2179" s="45">
        <f>IFERROR(VALUE(V2179),VLOOKUP(V2179,DayReplace[],2,0))</f>
        <v>0</v>
      </c>
      <c r="Z2179" s="45">
        <f>IF(V2179=0,1,
IF(OR(AND(COUNTIF(Table12[Normal and Leap Years],X2179),AA2179=3,Y2179=30),
AND(COUNTIF(Table9[MM Year],X2179),COUNTIF(Table13[Always 29-Day Months],AA2179),Y2179=30)),Y2179
-1,Y2179))</f>
        <v>1</v>
      </c>
      <c r="AA2179" s="45">
        <f>IFERROR(VALUE(W2179),VLOOKUP(W2179,MonthReplace[],2,0))</f>
        <v>0</v>
      </c>
      <c r="AB2179" s="45" t="e">
        <f>IF(COUNTIF(Table9[MM Year],X2179),VLOOKUP(AA2179,MonthSerial[],VLOOKUP(X2179,Table9[],3,0)+2,0),DATE(X2179,AA2179,0)-AC2179)</f>
        <v>#VALUE!</v>
      </c>
      <c r="AC2179" s="45" t="e">
        <f>IF(COUNTIF(Table9[MM Year],X2179),
VLOOKUP(X2179,Table9[],5,0),
DATE(X2179,1,0))</f>
        <v>#VALUE!</v>
      </c>
      <c r="AD2179" s="46" t="e">
        <f>IF(AA2179=0,DATE(YEAR(AC2179+1),7,16),
IF(V2179=0,IF(COUNTIF(Table9[MM Year],X2179),AC2179+AB2179+Z2179+15-DAY(AC2179+AB2179+Z2179+15)+16,AC2179+AB2179+Z2179-DAY(AC2179+AB2179+Z2179)+16),
IF(COUNTIF(Table9[MM Year],X2179),
IF(AC2179+AB2179+Z2179&lt;VLOOKUP(X2179,Table9[],7,0),AC2179
+AB2179+Z2179+VLOOKUP(X2179,Table9[],4,0),AC2179+AB2179+Z2179),AC2179
+AB2179+Z2179)))</f>
        <v>#VALUE!</v>
      </c>
      <c r="AE2179" s="42"/>
      <c r="AF2179" s="15" t="str">
        <f>IFERROR(IF(COUNTIF(Table9[MM Year],X2179),
IF(AD2179&lt;VLOOKUP(X2179,Table9[],7,0),AD2179
+VLOOKUP(X2179,Table9[],4,0),AD2179),AD2179
),"")</f>
        <v/>
      </c>
      <c r="AG2179" s="5"/>
      <c r="AH2179" s="5"/>
      <c r="AI2179" s="5"/>
      <c r="AJ2179" s="6"/>
      <c r="AK2179" s="6"/>
      <c r="AL2179" s="12" t="str">
        <f t="shared" si="337"/>
        <v/>
      </c>
      <c r="AM2179" s="5"/>
      <c r="AN2179" s="27" t="str">
        <f t="shared" si="338"/>
        <v/>
      </c>
      <c r="AO2179" s="5"/>
      <c r="AP2179" s="5"/>
      <c r="AQ2179" s="6"/>
      <c r="AR2179" s="12" t="str">
        <f t="shared" si="339"/>
        <v/>
      </c>
      <c r="AS2179" s="6"/>
      <c r="AT2179" s="5"/>
      <c r="AU2179" s="53"/>
      <c r="AV2179" s="53"/>
      <c r="AW2179" s="54"/>
      <c r="AX2179" s="15" t="str">
        <f t="shared" si="340"/>
        <v/>
      </c>
      <c r="AY2179" s="5"/>
      <c r="AZ2179" s="27" t="str">
        <f>IFERROR(VLOOKUP(AY2179,vlookup!A$2:I$331,2,FALSE),"")</f>
        <v/>
      </c>
      <c r="BA2179" s="27" t="str">
        <f>IFERROR(VLOOKUP(AY2179,vlookup!A$2:I$331,3,FALSE),"")</f>
        <v/>
      </c>
      <c r="BB2179" s="5"/>
      <c r="BC2179" s="27" t="str">
        <f>IFERROR(VLOOKUP(BB2179,vlookup!D$2:E$331,2,FALSE),"")</f>
        <v/>
      </c>
      <c r="BD2179" s="5"/>
      <c r="BE2179" s="27" t="str">
        <f t="shared" si="341"/>
        <v/>
      </c>
      <c r="BF2179" s="27" t="str">
        <f>IFERROR(VLOOKUP(BE2179,vlookup!G$2:I$331,2,FALSE),"")</f>
        <v/>
      </c>
      <c r="BG2179" s="27" t="str">
        <f>IFERROR(VLOOKUP(BE2179,vlookup!G$2:I$331,3,FALSE),"")</f>
        <v/>
      </c>
      <c r="BH2179" s="5"/>
      <c r="BI2179" s="6"/>
      <c r="BJ2179" s="6"/>
      <c r="BK2179" s="6"/>
      <c r="BL2179" s="6"/>
    </row>
    <row r="2180" spans="1:64">
      <c r="A2180" s="4"/>
      <c r="B2180" s="5"/>
      <c r="C2180" s="27" t="str">
        <f>IFERROR(VLOOKUP(B2180,vlookup!A$2:I$331,2,FALSE),"")</f>
        <v/>
      </c>
      <c r="D2180" s="27" t="str">
        <f>IFERROR(VLOOKUP(B2180,vlookup!A$2:I$331,3,FALSE),"")</f>
        <v/>
      </c>
      <c r="E2180" s="5"/>
      <c r="F2180" s="27" t="str">
        <f>IFERROR(VLOOKUP(E2180,vlookup!D$2:E$331,2,FALSE),"")</f>
        <v/>
      </c>
      <c r="G2180" s="5"/>
      <c r="H2180" s="27" t="str">
        <f t="shared" si="332"/>
        <v/>
      </c>
      <c r="I2180" s="27" t="str">
        <f>IFERROR(VLOOKUP(H2180,vlookup!G$2:I$331,2,FALSE),"")</f>
        <v/>
      </c>
      <c r="J2180" s="27" t="str">
        <f>IFERROR(VLOOKUP(H2180,vlookup!G$2:I$331,3,FALSE),"")</f>
        <v/>
      </c>
      <c r="K2180" s="5"/>
      <c r="L2180" s="6"/>
      <c r="M2180" s="6"/>
      <c r="N2180" s="6"/>
      <c r="O2180" s="6"/>
      <c r="P2180" s="6"/>
      <c r="Q2180" s="14" t="str">
        <f t="shared" si="333"/>
        <v/>
      </c>
      <c r="R2180" s="5"/>
      <c r="S2180" s="6"/>
      <c r="T2180" s="6"/>
      <c r="U2180" s="5"/>
      <c r="V2180" s="45">
        <f t="shared" si="334"/>
        <v>0</v>
      </c>
      <c r="W2180" s="45">
        <f t="shared" si="335"/>
        <v>0</v>
      </c>
      <c r="X2180" s="45" t="e">
        <f t="shared" si="336"/>
        <v>#VALUE!</v>
      </c>
      <c r="Y2180" s="45">
        <f>IFERROR(VALUE(V2180),VLOOKUP(V2180,DayReplace[],2,0))</f>
        <v>0</v>
      </c>
      <c r="Z2180" s="45">
        <f>IF(V2180=0,1,
IF(OR(AND(COUNTIF(Table12[Normal and Leap Years],X2180),AA2180=3,Y2180=30),
AND(COUNTIF(Table9[MM Year],X2180),COUNTIF(Table13[Always 29-Day Months],AA2180),Y2180=30)),Y2180
-1,Y2180))</f>
        <v>1</v>
      </c>
      <c r="AA2180" s="45">
        <f>IFERROR(VALUE(W2180),VLOOKUP(W2180,MonthReplace[],2,0))</f>
        <v>0</v>
      </c>
      <c r="AB2180" s="45" t="e">
        <f>IF(COUNTIF(Table9[MM Year],X2180),VLOOKUP(AA2180,MonthSerial[],VLOOKUP(X2180,Table9[],3,0)+2,0),DATE(X2180,AA2180,0)-AC2180)</f>
        <v>#VALUE!</v>
      </c>
      <c r="AC2180" s="45" t="e">
        <f>IF(COUNTIF(Table9[MM Year],X2180),
VLOOKUP(X2180,Table9[],5,0),
DATE(X2180,1,0))</f>
        <v>#VALUE!</v>
      </c>
      <c r="AD2180" s="46" t="e">
        <f>IF(AA2180=0,DATE(YEAR(AC2180+1),7,16),
IF(V2180=0,IF(COUNTIF(Table9[MM Year],X2180),AC2180+AB2180+Z2180+15-DAY(AC2180+AB2180+Z2180+15)+16,AC2180+AB2180+Z2180-DAY(AC2180+AB2180+Z2180)+16),
IF(COUNTIF(Table9[MM Year],X2180),
IF(AC2180+AB2180+Z2180&lt;VLOOKUP(X2180,Table9[],7,0),AC2180
+AB2180+Z2180+VLOOKUP(X2180,Table9[],4,0),AC2180+AB2180+Z2180),AC2180
+AB2180+Z2180)))</f>
        <v>#VALUE!</v>
      </c>
      <c r="AE2180" s="42"/>
      <c r="AF2180" s="15" t="str">
        <f>IFERROR(IF(COUNTIF(Table9[MM Year],X2180),
IF(AD2180&lt;VLOOKUP(X2180,Table9[],7,0),AD2180
+VLOOKUP(X2180,Table9[],4,0),AD2180),AD2180
),"")</f>
        <v/>
      </c>
      <c r="AG2180" s="5"/>
      <c r="AH2180" s="5"/>
      <c r="AI2180" s="5"/>
      <c r="AJ2180" s="6"/>
      <c r="AK2180" s="6"/>
      <c r="AL2180" s="12" t="str">
        <f t="shared" si="337"/>
        <v/>
      </c>
      <c r="AM2180" s="5"/>
      <c r="AN2180" s="27" t="str">
        <f t="shared" si="338"/>
        <v/>
      </c>
      <c r="AO2180" s="5"/>
      <c r="AP2180" s="5"/>
      <c r="AQ2180" s="6"/>
      <c r="AR2180" s="12" t="str">
        <f t="shared" si="339"/>
        <v/>
      </c>
      <c r="AS2180" s="6"/>
      <c r="AT2180" s="5"/>
      <c r="AU2180" s="53"/>
      <c r="AV2180" s="53"/>
      <c r="AW2180" s="54"/>
      <c r="AX2180" s="15" t="str">
        <f t="shared" si="340"/>
        <v/>
      </c>
      <c r="AY2180" s="5"/>
      <c r="AZ2180" s="27" t="str">
        <f>IFERROR(VLOOKUP(AY2180,vlookup!A$2:I$331,2,FALSE),"")</f>
        <v/>
      </c>
      <c r="BA2180" s="27" t="str">
        <f>IFERROR(VLOOKUP(AY2180,vlookup!A$2:I$331,3,FALSE),"")</f>
        <v/>
      </c>
      <c r="BB2180" s="5"/>
      <c r="BC2180" s="27" t="str">
        <f>IFERROR(VLOOKUP(BB2180,vlookup!D$2:E$331,2,FALSE),"")</f>
        <v/>
      </c>
      <c r="BD2180" s="5"/>
      <c r="BE2180" s="27" t="str">
        <f t="shared" si="341"/>
        <v/>
      </c>
      <c r="BF2180" s="27" t="str">
        <f>IFERROR(VLOOKUP(BE2180,vlookup!G$2:I$331,2,FALSE),"")</f>
        <v/>
      </c>
      <c r="BG2180" s="27" t="str">
        <f>IFERROR(VLOOKUP(BE2180,vlookup!G$2:I$331,3,FALSE),"")</f>
        <v/>
      </c>
      <c r="BH2180" s="5"/>
      <c r="BI2180" s="6"/>
      <c r="BJ2180" s="6"/>
      <c r="BK2180" s="6"/>
      <c r="BL2180" s="6"/>
    </row>
    <row r="2181" spans="1:64">
      <c r="A2181" s="4"/>
      <c r="B2181" s="5"/>
      <c r="C2181" s="27" t="str">
        <f>IFERROR(VLOOKUP(B2181,vlookup!A$2:I$331,2,FALSE),"")</f>
        <v/>
      </c>
      <c r="D2181" s="27" t="str">
        <f>IFERROR(VLOOKUP(B2181,vlookup!A$2:I$331,3,FALSE),"")</f>
        <v/>
      </c>
      <c r="E2181" s="5"/>
      <c r="F2181" s="27" t="str">
        <f>IFERROR(VLOOKUP(E2181,vlookup!D$2:E$331,2,FALSE),"")</f>
        <v/>
      </c>
      <c r="G2181" s="5"/>
      <c r="H2181" s="27" t="str">
        <f t="shared" ref="H2181:H2244" si="342">IF(G2181="","",CONCATENATE(E2181,"_",G2181))</f>
        <v/>
      </c>
      <c r="I2181" s="27" t="str">
        <f>IFERROR(VLOOKUP(H2181,vlookup!G$2:I$331,2,FALSE),"")</f>
        <v/>
      </c>
      <c r="J2181" s="27" t="str">
        <f>IFERROR(VLOOKUP(H2181,vlookup!G$2:I$331,3,FALSE),"")</f>
        <v/>
      </c>
      <c r="K2181" s="5"/>
      <c r="L2181" s="6"/>
      <c r="M2181" s="6"/>
      <c r="N2181" s="6"/>
      <c r="O2181" s="6"/>
      <c r="P2181" s="6"/>
      <c r="Q2181" s="14" t="str">
        <f t="shared" ref="Q2181:Q2244" si="343">IF(P2181="","",CONCATENATE("၀၂","/",D2181,"/",J2181,"/",P2181))</f>
        <v/>
      </c>
      <c r="R2181" s="5"/>
      <c r="S2181" s="6"/>
      <c r="T2181" s="6"/>
      <c r="U2181" s="5"/>
      <c r="V2181" s="45">
        <f t="shared" ref="V2181:V2244" si="344">IF(LEN(AE2181)-LEN(SUBSTITUTE(AE2181,".",""))=2,LEFT(AE2181,FIND(".",AE2181)-1),0)</f>
        <v>0</v>
      </c>
      <c r="W2181" s="45">
        <f t="shared" ref="W2181:W2244" si="345">CHOOSE(LEN(AE2181)-LEN(SUBSTITUTE(AE2181,".",""))+1,0,
LEFT(AE2181,FIND(".",AE2181)-1),
MID(AE2181,FIND(".",AE2181)+1,FIND(".",AE2181,FIND(".",AE2181)+1)-FIND(".",AE2181)-1))</f>
        <v>0</v>
      </c>
      <c r="X2181" s="45" t="e">
        <f t="shared" ref="X2181:X2244" si="346">VALUE(RIGHT(AE2181,4))</f>
        <v>#VALUE!</v>
      </c>
      <c r="Y2181" s="45">
        <f>IFERROR(VALUE(V2181),VLOOKUP(V2181,DayReplace[],2,0))</f>
        <v>0</v>
      </c>
      <c r="Z2181" s="45">
        <f>IF(V2181=0,1,
IF(OR(AND(COUNTIF(Table12[Normal and Leap Years],X2181),AA2181=3,Y2181=30),
AND(COUNTIF(Table9[MM Year],X2181),COUNTIF(Table13[Always 29-Day Months],AA2181),Y2181=30)),Y2181
-1,Y2181))</f>
        <v>1</v>
      </c>
      <c r="AA2181" s="45">
        <f>IFERROR(VALUE(W2181),VLOOKUP(W2181,MonthReplace[],2,0))</f>
        <v>0</v>
      </c>
      <c r="AB2181" s="45" t="e">
        <f>IF(COUNTIF(Table9[MM Year],X2181),VLOOKUP(AA2181,MonthSerial[],VLOOKUP(X2181,Table9[],3,0)+2,0),DATE(X2181,AA2181,0)-AC2181)</f>
        <v>#VALUE!</v>
      </c>
      <c r="AC2181" s="45" t="e">
        <f>IF(COUNTIF(Table9[MM Year],X2181),
VLOOKUP(X2181,Table9[],5,0),
DATE(X2181,1,0))</f>
        <v>#VALUE!</v>
      </c>
      <c r="AD2181" s="46" t="e">
        <f>IF(AA2181=0,DATE(YEAR(AC2181+1),7,16),
IF(V2181=0,IF(COUNTIF(Table9[MM Year],X2181),AC2181+AB2181+Z2181+15-DAY(AC2181+AB2181+Z2181+15)+16,AC2181+AB2181+Z2181-DAY(AC2181+AB2181+Z2181)+16),
IF(COUNTIF(Table9[MM Year],X2181),
IF(AC2181+AB2181+Z2181&lt;VLOOKUP(X2181,Table9[],7,0),AC2181
+AB2181+Z2181+VLOOKUP(X2181,Table9[],4,0),AC2181+AB2181+Z2181),AC2181
+AB2181+Z2181)))</f>
        <v>#VALUE!</v>
      </c>
      <c r="AE2181" s="42"/>
      <c r="AF2181" s="15" t="str">
        <f>IFERROR(IF(COUNTIF(Table9[MM Year],X2181),
IF(AD2181&lt;VLOOKUP(X2181,Table9[],7,0),AD2181
+VLOOKUP(X2181,Table9[],4,0),AD2181),AD2181
),"")</f>
        <v/>
      </c>
      <c r="AG2181" s="5"/>
      <c r="AH2181" s="5"/>
      <c r="AI2181" s="5"/>
      <c r="AJ2181" s="6"/>
      <c r="AK2181" s="6"/>
      <c r="AL2181" s="12" t="str">
        <f t="shared" ref="AL2181:AL2244" si="347">IF(AK2181="","",CONCATENATE(AJ2181,"-",AK2181))</f>
        <v/>
      </c>
      <c r="AM2181" s="5"/>
      <c r="AN2181" s="27" t="str">
        <f t="shared" ref="AN2181:AN2244" si="348">IF(AM2181="","",CONCATENATE("_",AM2181))</f>
        <v/>
      </c>
      <c r="AO2181" s="5"/>
      <c r="AP2181" s="5"/>
      <c r="AQ2181" s="6"/>
      <c r="AR2181" s="12" t="str">
        <f t="shared" ref="AR2181:AR2244" si="349">IF(AQ2181="","",CONCATENATE(AM2181,"/",AO2181,AP2181,AQ2181))</f>
        <v/>
      </c>
      <c r="AS2181" s="6"/>
      <c r="AT2181" s="5"/>
      <c r="AU2181" s="53"/>
      <c r="AV2181" s="53"/>
      <c r="AW2181" s="54"/>
      <c r="AX2181" s="15" t="str">
        <f t="shared" ref="AX2181:AX2244" si="350">IFERROR(DATE(AW2181,AV2181,AU2181),"")</f>
        <v/>
      </c>
      <c r="AY2181" s="5"/>
      <c r="AZ2181" s="27" t="str">
        <f>IFERROR(VLOOKUP(AY2181,vlookup!A$2:I$331,2,FALSE),"")</f>
        <v/>
      </c>
      <c r="BA2181" s="27" t="str">
        <f>IFERROR(VLOOKUP(AY2181,vlookup!A$2:I$331,3,FALSE),"")</f>
        <v/>
      </c>
      <c r="BB2181" s="5"/>
      <c r="BC2181" s="27" t="str">
        <f>IFERROR(VLOOKUP(BB2181,vlookup!D$2:E$331,2,FALSE),"")</f>
        <v/>
      </c>
      <c r="BD2181" s="5"/>
      <c r="BE2181" s="27" t="str">
        <f t="shared" ref="BE2181:BE2244" si="351">IF(BD2181="","",CONCATENATE(BB2181,"_",BD2181))</f>
        <v/>
      </c>
      <c r="BF2181" s="27" t="str">
        <f>IFERROR(VLOOKUP(BE2181,vlookup!G$2:I$331,2,FALSE),"")</f>
        <v/>
      </c>
      <c r="BG2181" s="27" t="str">
        <f>IFERROR(VLOOKUP(BE2181,vlookup!G$2:I$331,3,FALSE),"")</f>
        <v/>
      </c>
      <c r="BH2181" s="5"/>
      <c r="BI2181" s="6"/>
      <c r="BJ2181" s="6"/>
      <c r="BK2181" s="6"/>
      <c r="BL2181" s="6"/>
    </row>
    <row r="2182" spans="1:64">
      <c r="A2182" s="4"/>
      <c r="B2182" s="5"/>
      <c r="C2182" s="27" t="str">
        <f>IFERROR(VLOOKUP(B2182,vlookup!A$2:I$331,2,FALSE),"")</f>
        <v/>
      </c>
      <c r="D2182" s="27" t="str">
        <f>IFERROR(VLOOKUP(B2182,vlookup!A$2:I$331,3,FALSE),"")</f>
        <v/>
      </c>
      <c r="E2182" s="5"/>
      <c r="F2182" s="27" t="str">
        <f>IFERROR(VLOOKUP(E2182,vlookup!D$2:E$331,2,FALSE),"")</f>
        <v/>
      </c>
      <c r="G2182" s="5"/>
      <c r="H2182" s="27" t="str">
        <f t="shared" si="342"/>
        <v/>
      </c>
      <c r="I2182" s="27" t="str">
        <f>IFERROR(VLOOKUP(H2182,vlookup!G$2:I$331,2,FALSE),"")</f>
        <v/>
      </c>
      <c r="J2182" s="27" t="str">
        <f>IFERROR(VLOOKUP(H2182,vlookup!G$2:I$331,3,FALSE),"")</f>
        <v/>
      </c>
      <c r="K2182" s="5"/>
      <c r="L2182" s="6"/>
      <c r="M2182" s="6"/>
      <c r="N2182" s="6"/>
      <c r="O2182" s="6"/>
      <c r="P2182" s="6"/>
      <c r="Q2182" s="14" t="str">
        <f t="shared" si="343"/>
        <v/>
      </c>
      <c r="R2182" s="5"/>
      <c r="S2182" s="6"/>
      <c r="T2182" s="6"/>
      <c r="U2182" s="5"/>
      <c r="V2182" s="45">
        <f t="shared" si="344"/>
        <v>0</v>
      </c>
      <c r="W2182" s="45">
        <f t="shared" si="345"/>
        <v>0</v>
      </c>
      <c r="X2182" s="45" t="e">
        <f t="shared" si="346"/>
        <v>#VALUE!</v>
      </c>
      <c r="Y2182" s="45">
        <f>IFERROR(VALUE(V2182),VLOOKUP(V2182,DayReplace[],2,0))</f>
        <v>0</v>
      </c>
      <c r="Z2182" s="45">
        <f>IF(V2182=0,1,
IF(OR(AND(COUNTIF(Table12[Normal and Leap Years],X2182),AA2182=3,Y2182=30),
AND(COUNTIF(Table9[MM Year],X2182),COUNTIF(Table13[Always 29-Day Months],AA2182),Y2182=30)),Y2182
-1,Y2182))</f>
        <v>1</v>
      </c>
      <c r="AA2182" s="45">
        <f>IFERROR(VALUE(W2182),VLOOKUP(W2182,MonthReplace[],2,0))</f>
        <v>0</v>
      </c>
      <c r="AB2182" s="45" t="e">
        <f>IF(COUNTIF(Table9[MM Year],X2182),VLOOKUP(AA2182,MonthSerial[],VLOOKUP(X2182,Table9[],3,0)+2,0),DATE(X2182,AA2182,0)-AC2182)</f>
        <v>#VALUE!</v>
      </c>
      <c r="AC2182" s="45" t="e">
        <f>IF(COUNTIF(Table9[MM Year],X2182),
VLOOKUP(X2182,Table9[],5,0),
DATE(X2182,1,0))</f>
        <v>#VALUE!</v>
      </c>
      <c r="AD2182" s="46" t="e">
        <f>IF(AA2182=0,DATE(YEAR(AC2182+1),7,16),
IF(V2182=0,IF(COUNTIF(Table9[MM Year],X2182),AC2182+AB2182+Z2182+15-DAY(AC2182+AB2182+Z2182+15)+16,AC2182+AB2182+Z2182-DAY(AC2182+AB2182+Z2182)+16),
IF(COUNTIF(Table9[MM Year],X2182),
IF(AC2182+AB2182+Z2182&lt;VLOOKUP(X2182,Table9[],7,0),AC2182
+AB2182+Z2182+VLOOKUP(X2182,Table9[],4,0),AC2182+AB2182+Z2182),AC2182
+AB2182+Z2182)))</f>
        <v>#VALUE!</v>
      </c>
      <c r="AE2182" s="42"/>
      <c r="AF2182" s="15" t="str">
        <f>IFERROR(IF(COUNTIF(Table9[MM Year],X2182),
IF(AD2182&lt;VLOOKUP(X2182,Table9[],7,0),AD2182
+VLOOKUP(X2182,Table9[],4,0),AD2182),AD2182
),"")</f>
        <v/>
      </c>
      <c r="AG2182" s="5"/>
      <c r="AH2182" s="5"/>
      <c r="AI2182" s="5"/>
      <c r="AJ2182" s="6"/>
      <c r="AK2182" s="6"/>
      <c r="AL2182" s="12" t="str">
        <f t="shared" si="347"/>
        <v/>
      </c>
      <c r="AM2182" s="5"/>
      <c r="AN2182" s="27" t="str">
        <f t="shared" si="348"/>
        <v/>
      </c>
      <c r="AO2182" s="5"/>
      <c r="AP2182" s="5"/>
      <c r="AQ2182" s="6"/>
      <c r="AR2182" s="12" t="str">
        <f t="shared" si="349"/>
        <v/>
      </c>
      <c r="AS2182" s="6"/>
      <c r="AT2182" s="5"/>
      <c r="AU2182" s="53"/>
      <c r="AV2182" s="53"/>
      <c r="AW2182" s="54"/>
      <c r="AX2182" s="15" t="str">
        <f t="shared" si="350"/>
        <v/>
      </c>
      <c r="AY2182" s="5"/>
      <c r="AZ2182" s="27" t="str">
        <f>IFERROR(VLOOKUP(AY2182,vlookup!A$2:I$331,2,FALSE),"")</f>
        <v/>
      </c>
      <c r="BA2182" s="27" t="str">
        <f>IFERROR(VLOOKUP(AY2182,vlookup!A$2:I$331,3,FALSE),"")</f>
        <v/>
      </c>
      <c r="BB2182" s="5"/>
      <c r="BC2182" s="27" t="str">
        <f>IFERROR(VLOOKUP(BB2182,vlookup!D$2:E$331,2,FALSE),"")</f>
        <v/>
      </c>
      <c r="BD2182" s="5"/>
      <c r="BE2182" s="27" t="str">
        <f t="shared" si="351"/>
        <v/>
      </c>
      <c r="BF2182" s="27" t="str">
        <f>IFERROR(VLOOKUP(BE2182,vlookup!G$2:I$331,2,FALSE),"")</f>
        <v/>
      </c>
      <c r="BG2182" s="27" t="str">
        <f>IFERROR(VLOOKUP(BE2182,vlookup!G$2:I$331,3,FALSE),"")</f>
        <v/>
      </c>
      <c r="BH2182" s="5"/>
      <c r="BI2182" s="6"/>
      <c r="BJ2182" s="6"/>
      <c r="BK2182" s="6"/>
      <c r="BL2182" s="6"/>
    </row>
    <row r="2183" spans="1:64">
      <c r="A2183" s="4"/>
      <c r="B2183" s="5"/>
      <c r="C2183" s="27" t="str">
        <f>IFERROR(VLOOKUP(B2183,vlookup!A$2:I$331,2,FALSE),"")</f>
        <v/>
      </c>
      <c r="D2183" s="27" t="str">
        <f>IFERROR(VLOOKUP(B2183,vlookup!A$2:I$331,3,FALSE),"")</f>
        <v/>
      </c>
      <c r="E2183" s="5"/>
      <c r="F2183" s="27" t="str">
        <f>IFERROR(VLOOKUP(E2183,vlookup!D$2:E$331,2,FALSE),"")</f>
        <v/>
      </c>
      <c r="G2183" s="5"/>
      <c r="H2183" s="27" t="str">
        <f t="shared" si="342"/>
        <v/>
      </c>
      <c r="I2183" s="27" t="str">
        <f>IFERROR(VLOOKUP(H2183,vlookup!G$2:I$331,2,FALSE),"")</f>
        <v/>
      </c>
      <c r="J2183" s="27" t="str">
        <f>IFERROR(VLOOKUP(H2183,vlookup!G$2:I$331,3,FALSE),"")</f>
        <v/>
      </c>
      <c r="K2183" s="5"/>
      <c r="L2183" s="6"/>
      <c r="M2183" s="6"/>
      <c r="N2183" s="6"/>
      <c r="O2183" s="6"/>
      <c r="P2183" s="6"/>
      <c r="Q2183" s="14" t="str">
        <f t="shared" si="343"/>
        <v/>
      </c>
      <c r="R2183" s="5"/>
      <c r="S2183" s="6"/>
      <c r="T2183" s="6"/>
      <c r="U2183" s="5"/>
      <c r="V2183" s="45">
        <f t="shared" si="344"/>
        <v>0</v>
      </c>
      <c r="W2183" s="45">
        <f t="shared" si="345"/>
        <v>0</v>
      </c>
      <c r="X2183" s="45" t="e">
        <f t="shared" si="346"/>
        <v>#VALUE!</v>
      </c>
      <c r="Y2183" s="45">
        <f>IFERROR(VALUE(V2183),VLOOKUP(V2183,DayReplace[],2,0))</f>
        <v>0</v>
      </c>
      <c r="Z2183" s="45">
        <f>IF(V2183=0,1,
IF(OR(AND(COUNTIF(Table12[Normal and Leap Years],X2183),AA2183=3,Y2183=30),
AND(COUNTIF(Table9[MM Year],X2183),COUNTIF(Table13[Always 29-Day Months],AA2183),Y2183=30)),Y2183
-1,Y2183))</f>
        <v>1</v>
      </c>
      <c r="AA2183" s="45">
        <f>IFERROR(VALUE(W2183),VLOOKUP(W2183,MonthReplace[],2,0))</f>
        <v>0</v>
      </c>
      <c r="AB2183" s="45" t="e">
        <f>IF(COUNTIF(Table9[MM Year],X2183),VLOOKUP(AA2183,MonthSerial[],VLOOKUP(X2183,Table9[],3,0)+2,0),DATE(X2183,AA2183,0)-AC2183)</f>
        <v>#VALUE!</v>
      </c>
      <c r="AC2183" s="45" t="e">
        <f>IF(COUNTIF(Table9[MM Year],X2183),
VLOOKUP(X2183,Table9[],5,0),
DATE(X2183,1,0))</f>
        <v>#VALUE!</v>
      </c>
      <c r="AD2183" s="46" t="e">
        <f>IF(AA2183=0,DATE(YEAR(AC2183+1),7,16),
IF(V2183=0,IF(COUNTIF(Table9[MM Year],X2183),AC2183+AB2183+Z2183+15-DAY(AC2183+AB2183+Z2183+15)+16,AC2183+AB2183+Z2183-DAY(AC2183+AB2183+Z2183)+16),
IF(COUNTIF(Table9[MM Year],X2183),
IF(AC2183+AB2183+Z2183&lt;VLOOKUP(X2183,Table9[],7,0),AC2183
+AB2183+Z2183+VLOOKUP(X2183,Table9[],4,0),AC2183+AB2183+Z2183),AC2183
+AB2183+Z2183)))</f>
        <v>#VALUE!</v>
      </c>
      <c r="AE2183" s="42"/>
      <c r="AF2183" s="15" t="str">
        <f>IFERROR(IF(COUNTIF(Table9[MM Year],X2183),
IF(AD2183&lt;VLOOKUP(X2183,Table9[],7,0),AD2183
+VLOOKUP(X2183,Table9[],4,0),AD2183),AD2183
),"")</f>
        <v/>
      </c>
      <c r="AG2183" s="5"/>
      <c r="AH2183" s="5"/>
      <c r="AI2183" s="5"/>
      <c r="AJ2183" s="6"/>
      <c r="AK2183" s="6"/>
      <c r="AL2183" s="12" t="str">
        <f t="shared" si="347"/>
        <v/>
      </c>
      <c r="AM2183" s="5"/>
      <c r="AN2183" s="27" t="str">
        <f t="shared" si="348"/>
        <v/>
      </c>
      <c r="AO2183" s="5"/>
      <c r="AP2183" s="5"/>
      <c r="AQ2183" s="6"/>
      <c r="AR2183" s="12" t="str">
        <f t="shared" si="349"/>
        <v/>
      </c>
      <c r="AS2183" s="6"/>
      <c r="AT2183" s="5"/>
      <c r="AU2183" s="53"/>
      <c r="AV2183" s="53"/>
      <c r="AW2183" s="54"/>
      <c r="AX2183" s="15" t="str">
        <f t="shared" si="350"/>
        <v/>
      </c>
      <c r="AY2183" s="5"/>
      <c r="AZ2183" s="27" t="str">
        <f>IFERROR(VLOOKUP(AY2183,vlookup!A$2:I$331,2,FALSE),"")</f>
        <v/>
      </c>
      <c r="BA2183" s="27" t="str">
        <f>IFERROR(VLOOKUP(AY2183,vlookup!A$2:I$331,3,FALSE),"")</f>
        <v/>
      </c>
      <c r="BB2183" s="5"/>
      <c r="BC2183" s="27" t="str">
        <f>IFERROR(VLOOKUP(BB2183,vlookup!D$2:E$331,2,FALSE),"")</f>
        <v/>
      </c>
      <c r="BD2183" s="5"/>
      <c r="BE2183" s="27" t="str">
        <f t="shared" si="351"/>
        <v/>
      </c>
      <c r="BF2183" s="27" t="str">
        <f>IFERROR(VLOOKUP(BE2183,vlookup!G$2:I$331,2,FALSE),"")</f>
        <v/>
      </c>
      <c r="BG2183" s="27" t="str">
        <f>IFERROR(VLOOKUP(BE2183,vlookup!G$2:I$331,3,FALSE),"")</f>
        <v/>
      </c>
      <c r="BH2183" s="5"/>
      <c r="BI2183" s="6"/>
      <c r="BJ2183" s="6"/>
      <c r="BK2183" s="6"/>
      <c r="BL2183" s="6"/>
    </row>
    <row r="2184" spans="1:64">
      <c r="A2184" s="4"/>
      <c r="B2184" s="5"/>
      <c r="C2184" s="27" t="str">
        <f>IFERROR(VLOOKUP(B2184,vlookup!A$2:I$331,2,FALSE),"")</f>
        <v/>
      </c>
      <c r="D2184" s="27" t="str">
        <f>IFERROR(VLOOKUP(B2184,vlookup!A$2:I$331,3,FALSE),"")</f>
        <v/>
      </c>
      <c r="E2184" s="5"/>
      <c r="F2184" s="27" t="str">
        <f>IFERROR(VLOOKUP(E2184,vlookup!D$2:E$331,2,FALSE),"")</f>
        <v/>
      </c>
      <c r="G2184" s="5"/>
      <c r="H2184" s="27" t="str">
        <f t="shared" si="342"/>
        <v/>
      </c>
      <c r="I2184" s="27" t="str">
        <f>IFERROR(VLOOKUP(H2184,vlookup!G$2:I$331,2,FALSE),"")</f>
        <v/>
      </c>
      <c r="J2184" s="27" t="str">
        <f>IFERROR(VLOOKUP(H2184,vlookup!G$2:I$331,3,FALSE),"")</f>
        <v/>
      </c>
      <c r="K2184" s="5"/>
      <c r="L2184" s="6"/>
      <c r="M2184" s="6"/>
      <c r="N2184" s="6"/>
      <c r="O2184" s="6"/>
      <c r="P2184" s="6"/>
      <c r="Q2184" s="14" t="str">
        <f t="shared" si="343"/>
        <v/>
      </c>
      <c r="R2184" s="5"/>
      <c r="S2184" s="6"/>
      <c r="T2184" s="6"/>
      <c r="U2184" s="5"/>
      <c r="V2184" s="45">
        <f t="shared" si="344"/>
        <v>0</v>
      </c>
      <c r="W2184" s="45">
        <f t="shared" si="345"/>
        <v>0</v>
      </c>
      <c r="X2184" s="45" t="e">
        <f t="shared" si="346"/>
        <v>#VALUE!</v>
      </c>
      <c r="Y2184" s="45">
        <f>IFERROR(VALUE(V2184),VLOOKUP(V2184,DayReplace[],2,0))</f>
        <v>0</v>
      </c>
      <c r="Z2184" s="45">
        <f>IF(V2184=0,1,
IF(OR(AND(COUNTIF(Table12[Normal and Leap Years],X2184),AA2184=3,Y2184=30),
AND(COUNTIF(Table9[MM Year],X2184),COUNTIF(Table13[Always 29-Day Months],AA2184),Y2184=30)),Y2184
-1,Y2184))</f>
        <v>1</v>
      </c>
      <c r="AA2184" s="45">
        <f>IFERROR(VALUE(W2184),VLOOKUP(W2184,MonthReplace[],2,0))</f>
        <v>0</v>
      </c>
      <c r="AB2184" s="45" t="e">
        <f>IF(COUNTIF(Table9[MM Year],X2184),VLOOKUP(AA2184,MonthSerial[],VLOOKUP(X2184,Table9[],3,0)+2,0),DATE(X2184,AA2184,0)-AC2184)</f>
        <v>#VALUE!</v>
      </c>
      <c r="AC2184" s="45" t="e">
        <f>IF(COUNTIF(Table9[MM Year],X2184),
VLOOKUP(X2184,Table9[],5,0),
DATE(X2184,1,0))</f>
        <v>#VALUE!</v>
      </c>
      <c r="AD2184" s="46" t="e">
        <f>IF(AA2184=0,DATE(YEAR(AC2184+1),7,16),
IF(V2184=0,IF(COUNTIF(Table9[MM Year],X2184),AC2184+AB2184+Z2184+15-DAY(AC2184+AB2184+Z2184+15)+16,AC2184+AB2184+Z2184-DAY(AC2184+AB2184+Z2184)+16),
IF(COUNTIF(Table9[MM Year],X2184),
IF(AC2184+AB2184+Z2184&lt;VLOOKUP(X2184,Table9[],7,0),AC2184
+AB2184+Z2184+VLOOKUP(X2184,Table9[],4,0),AC2184+AB2184+Z2184),AC2184
+AB2184+Z2184)))</f>
        <v>#VALUE!</v>
      </c>
      <c r="AE2184" s="42"/>
      <c r="AF2184" s="15" t="str">
        <f>IFERROR(IF(COUNTIF(Table9[MM Year],X2184),
IF(AD2184&lt;VLOOKUP(X2184,Table9[],7,0),AD2184
+VLOOKUP(X2184,Table9[],4,0),AD2184),AD2184
),"")</f>
        <v/>
      </c>
      <c r="AG2184" s="5"/>
      <c r="AH2184" s="5"/>
      <c r="AI2184" s="5"/>
      <c r="AJ2184" s="6"/>
      <c r="AK2184" s="6"/>
      <c r="AL2184" s="12" t="str">
        <f t="shared" si="347"/>
        <v/>
      </c>
      <c r="AM2184" s="5"/>
      <c r="AN2184" s="27" t="str">
        <f t="shared" si="348"/>
        <v/>
      </c>
      <c r="AO2184" s="5"/>
      <c r="AP2184" s="5"/>
      <c r="AQ2184" s="6"/>
      <c r="AR2184" s="12" t="str">
        <f t="shared" si="349"/>
        <v/>
      </c>
      <c r="AS2184" s="6"/>
      <c r="AT2184" s="5"/>
      <c r="AU2184" s="53"/>
      <c r="AV2184" s="53"/>
      <c r="AW2184" s="54"/>
      <c r="AX2184" s="15" t="str">
        <f t="shared" si="350"/>
        <v/>
      </c>
      <c r="AY2184" s="5"/>
      <c r="AZ2184" s="27" t="str">
        <f>IFERROR(VLOOKUP(AY2184,vlookup!A$2:I$331,2,FALSE),"")</f>
        <v/>
      </c>
      <c r="BA2184" s="27" t="str">
        <f>IFERROR(VLOOKUP(AY2184,vlookup!A$2:I$331,3,FALSE),"")</f>
        <v/>
      </c>
      <c r="BB2184" s="5"/>
      <c r="BC2184" s="27" t="str">
        <f>IFERROR(VLOOKUP(BB2184,vlookup!D$2:E$331,2,FALSE),"")</f>
        <v/>
      </c>
      <c r="BD2184" s="5"/>
      <c r="BE2184" s="27" t="str">
        <f t="shared" si="351"/>
        <v/>
      </c>
      <c r="BF2184" s="27" t="str">
        <f>IFERROR(VLOOKUP(BE2184,vlookup!G$2:I$331,2,FALSE),"")</f>
        <v/>
      </c>
      <c r="BG2184" s="27" t="str">
        <f>IFERROR(VLOOKUP(BE2184,vlookup!G$2:I$331,3,FALSE),"")</f>
        <v/>
      </c>
      <c r="BH2184" s="5"/>
      <c r="BI2184" s="6"/>
      <c r="BJ2184" s="6"/>
      <c r="BK2184" s="6"/>
      <c r="BL2184" s="6"/>
    </row>
    <row r="2185" spans="1:64">
      <c r="A2185" s="4"/>
      <c r="B2185" s="5"/>
      <c r="C2185" s="27" t="str">
        <f>IFERROR(VLOOKUP(B2185,vlookup!A$2:I$331,2,FALSE),"")</f>
        <v/>
      </c>
      <c r="D2185" s="27" t="str">
        <f>IFERROR(VLOOKUP(B2185,vlookup!A$2:I$331,3,FALSE),"")</f>
        <v/>
      </c>
      <c r="E2185" s="5"/>
      <c r="F2185" s="27" t="str">
        <f>IFERROR(VLOOKUP(E2185,vlookup!D$2:E$331,2,FALSE),"")</f>
        <v/>
      </c>
      <c r="G2185" s="5"/>
      <c r="H2185" s="27" t="str">
        <f t="shared" si="342"/>
        <v/>
      </c>
      <c r="I2185" s="27" t="str">
        <f>IFERROR(VLOOKUP(H2185,vlookup!G$2:I$331,2,FALSE),"")</f>
        <v/>
      </c>
      <c r="J2185" s="27" t="str">
        <f>IFERROR(VLOOKUP(H2185,vlookup!G$2:I$331,3,FALSE),"")</f>
        <v/>
      </c>
      <c r="K2185" s="5"/>
      <c r="L2185" s="6"/>
      <c r="M2185" s="6"/>
      <c r="N2185" s="6"/>
      <c r="O2185" s="6"/>
      <c r="P2185" s="6"/>
      <c r="Q2185" s="14" t="str">
        <f t="shared" si="343"/>
        <v/>
      </c>
      <c r="R2185" s="5"/>
      <c r="S2185" s="6"/>
      <c r="T2185" s="6"/>
      <c r="U2185" s="5"/>
      <c r="V2185" s="45">
        <f t="shared" si="344"/>
        <v>0</v>
      </c>
      <c r="W2185" s="45">
        <f t="shared" si="345"/>
        <v>0</v>
      </c>
      <c r="X2185" s="45" t="e">
        <f t="shared" si="346"/>
        <v>#VALUE!</v>
      </c>
      <c r="Y2185" s="45">
        <f>IFERROR(VALUE(V2185),VLOOKUP(V2185,DayReplace[],2,0))</f>
        <v>0</v>
      </c>
      <c r="Z2185" s="45">
        <f>IF(V2185=0,1,
IF(OR(AND(COUNTIF(Table12[Normal and Leap Years],X2185),AA2185=3,Y2185=30),
AND(COUNTIF(Table9[MM Year],X2185),COUNTIF(Table13[Always 29-Day Months],AA2185),Y2185=30)),Y2185
-1,Y2185))</f>
        <v>1</v>
      </c>
      <c r="AA2185" s="45">
        <f>IFERROR(VALUE(W2185),VLOOKUP(W2185,MonthReplace[],2,0))</f>
        <v>0</v>
      </c>
      <c r="AB2185" s="45" t="e">
        <f>IF(COUNTIF(Table9[MM Year],X2185),VLOOKUP(AA2185,MonthSerial[],VLOOKUP(X2185,Table9[],3,0)+2,0),DATE(X2185,AA2185,0)-AC2185)</f>
        <v>#VALUE!</v>
      </c>
      <c r="AC2185" s="45" t="e">
        <f>IF(COUNTIF(Table9[MM Year],X2185),
VLOOKUP(X2185,Table9[],5,0),
DATE(X2185,1,0))</f>
        <v>#VALUE!</v>
      </c>
      <c r="AD2185" s="46" t="e">
        <f>IF(AA2185=0,DATE(YEAR(AC2185+1),7,16),
IF(V2185=0,IF(COUNTIF(Table9[MM Year],X2185),AC2185+AB2185+Z2185+15-DAY(AC2185+AB2185+Z2185+15)+16,AC2185+AB2185+Z2185-DAY(AC2185+AB2185+Z2185)+16),
IF(COUNTIF(Table9[MM Year],X2185),
IF(AC2185+AB2185+Z2185&lt;VLOOKUP(X2185,Table9[],7,0),AC2185
+AB2185+Z2185+VLOOKUP(X2185,Table9[],4,0),AC2185+AB2185+Z2185),AC2185
+AB2185+Z2185)))</f>
        <v>#VALUE!</v>
      </c>
      <c r="AE2185" s="42"/>
      <c r="AF2185" s="15" t="str">
        <f>IFERROR(IF(COUNTIF(Table9[MM Year],X2185),
IF(AD2185&lt;VLOOKUP(X2185,Table9[],7,0),AD2185
+VLOOKUP(X2185,Table9[],4,0),AD2185),AD2185
),"")</f>
        <v/>
      </c>
      <c r="AG2185" s="5"/>
      <c r="AH2185" s="5"/>
      <c r="AI2185" s="5"/>
      <c r="AJ2185" s="6"/>
      <c r="AK2185" s="6"/>
      <c r="AL2185" s="12" t="str">
        <f t="shared" si="347"/>
        <v/>
      </c>
      <c r="AM2185" s="5"/>
      <c r="AN2185" s="27" t="str">
        <f t="shared" si="348"/>
        <v/>
      </c>
      <c r="AO2185" s="5"/>
      <c r="AP2185" s="5"/>
      <c r="AQ2185" s="6"/>
      <c r="AR2185" s="12" t="str">
        <f t="shared" si="349"/>
        <v/>
      </c>
      <c r="AS2185" s="6"/>
      <c r="AT2185" s="5"/>
      <c r="AU2185" s="53"/>
      <c r="AV2185" s="53"/>
      <c r="AW2185" s="54"/>
      <c r="AX2185" s="15" t="str">
        <f t="shared" si="350"/>
        <v/>
      </c>
      <c r="AY2185" s="5"/>
      <c r="AZ2185" s="27" t="str">
        <f>IFERROR(VLOOKUP(AY2185,vlookup!A$2:I$331,2,FALSE),"")</f>
        <v/>
      </c>
      <c r="BA2185" s="27" t="str">
        <f>IFERROR(VLOOKUP(AY2185,vlookup!A$2:I$331,3,FALSE),"")</f>
        <v/>
      </c>
      <c r="BB2185" s="5"/>
      <c r="BC2185" s="27" t="str">
        <f>IFERROR(VLOOKUP(BB2185,vlookup!D$2:E$331,2,FALSE),"")</f>
        <v/>
      </c>
      <c r="BD2185" s="5"/>
      <c r="BE2185" s="27" t="str">
        <f t="shared" si="351"/>
        <v/>
      </c>
      <c r="BF2185" s="27" t="str">
        <f>IFERROR(VLOOKUP(BE2185,vlookup!G$2:I$331,2,FALSE),"")</f>
        <v/>
      </c>
      <c r="BG2185" s="27" t="str">
        <f>IFERROR(VLOOKUP(BE2185,vlookup!G$2:I$331,3,FALSE),"")</f>
        <v/>
      </c>
      <c r="BH2185" s="5"/>
      <c r="BI2185" s="6"/>
      <c r="BJ2185" s="6"/>
      <c r="BK2185" s="6"/>
      <c r="BL2185" s="6"/>
    </row>
    <row r="2186" spans="1:64">
      <c r="A2186" s="4"/>
      <c r="B2186" s="5"/>
      <c r="C2186" s="27" t="str">
        <f>IFERROR(VLOOKUP(B2186,vlookup!A$2:I$331,2,FALSE),"")</f>
        <v/>
      </c>
      <c r="D2186" s="27" t="str">
        <f>IFERROR(VLOOKUP(B2186,vlookup!A$2:I$331,3,FALSE),"")</f>
        <v/>
      </c>
      <c r="E2186" s="5"/>
      <c r="F2186" s="27" t="str">
        <f>IFERROR(VLOOKUP(E2186,vlookup!D$2:E$331,2,FALSE),"")</f>
        <v/>
      </c>
      <c r="G2186" s="5"/>
      <c r="H2186" s="27" t="str">
        <f t="shared" si="342"/>
        <v/>
      </c>
      <c r="I2186" s="27" t="str">
        <f>IFERROR(VLOOKUP(H2186,vlookup!G$2:I$331,2,FALSE),"")</f>
        <v/>
      </c>
      <c r="J2186" s="27" t="str">
        <f>IFERROR(VLOOKUP(H2186,vlookup!G$2:I$331,3,FALSE),"")</f>
        <v/>
      </c>
      <c r="K2186" s="5"/>
      <c r="L2186" s="6"/>
      <c r="M2186" s="6"/>
      <c r="N2186" s="6"/>
      <c r="O2186" s="6"/>
      <c r="P2186" s="6"/>
      <c r="Q2186" s="14" t="str">
        <f t="shared" si="343"/>
        <v/>
      </c>
      <c r="R2186" s="5"/>
      <c r="S2186" s="6"/>
      <c r="T2186" s="6"/>
      <c r="U2186" s="5"/>
      <c r="V2186" s="45">
        <f t="shared" si="344"/>
        <v>0</v>
      </c>
      <c r="W2186" s="45">
        <f t="shared" si="345"/>
        <v>0</v>
      </c>
      <c r="X2186" s="45" t="e">
        <f t="shared" si="346"/>
        <v>#VALUE!</v>
      </c>
      <c r="Y2186" s="45">
        <f>IFERROR(VALUE(V2186),VLOOKUP(V2186,DayReplace[],2,0))</f>
        <v>0</v>
      </c>
      <c r="Z2186" s="45">
        <f>IF(V2186=0,1,
IF(OR(AND(COUNTIF(Table12[Normal and Leap Years],X2186),AA2186=3,Y2186=30),
AND(COUNTIF(Table9[MM Year],X2186),COUNTIF(Table13[Always 29-Day Months],AA2186),Y2186=30)),Y2186
-1,Y2186))</f>
        <v>1</v>
      </c>
      <c r="AA2186" s="45">
        <f>IFERROR(VALUE(W2186),VLOOKUP(W2186,MonthReplace[],2,0))</f>
        <v>0</v>
      </c>
      <c r="AB2186" s="45" t="e">
        <f>IF(COUNTIF(Table9[MM Year],X2186),VLOOKUP(AA2186,MonthSerial[],VLOOKUP(X2186,Table9[],3,0)+2,0),DATE(X2186,AA2186,0)-AC2186)</f>
        <v>#VALUE!</v>
      </c>
      <c r="AC2186" s="45" t="e">
        <f>IF(COUNTIF(Table9[MM Year],X2186),
VLOOKUP(X2186,Table9[],5,0),
DATE(X2186,1,0))</f>
        <v>#VALUE!</v>
      </c>
      <c r="AD2186" s="46" t="e">
        <f>IF(AA2186=0,DATE(YEAR(AC2186+1),7,16),
IF(V2186=0,IF(COUNTIF(Table9[MM Year],X2186),AC2186+AB2186+Z2186+15-DAY(AC2186+AB2186+Z2186+15)+16,AC2186+AB2186+Z2186-DAY(AC2186+AB2186+Z2186)+16),
IF(COUNTIF(Table9[MM Year],X2186),
IF(AC2186+AB2186+Z2186&lt;VLOOKUP(X2186,Table9[],7,0),AC2186
+AB2186+Z2186+VLOOKUP(X2186,Table9[],4,0),AC2186+AB2186+Z2186),AC2186
+AB2186+Z2186)))</f>
        <v>#VALUE!</v>
      </c>
      <c r="AE2186" s="42"/>
      <c r="AF2186" s="15" t="str">
        <f>IFERROR(IF(COUNTIF(Table9[MM Year],X2186),
IF(AD2186&lt;VLOOKUP(X2186,Table9[],7,0),AD2186
+VLOOKUP(X2186,Table9[],4,0),AD2186),AD2186
),"")</f>
        <v/>
      </c>
      <c r="AG2186" s="5"/>
      <c r="AH2186" s="5"/>
      <c r="AI2186" s="5"/>
      <c r="AJ2186" s="6"/>
      <c r="AK2186" s="6"/>
      <c r="AL2186" s="12" t="str">
        <f t="shared" si="347"/>
        <v/>
      </c>
      <c r="AM2186" s="5"/>
      <c r="AN2186" s="27" t="str">
        <f t="shared" si="348"/>
        <v/>
      </c>
      <c r="AO2186" s="5"/>
      <c r="AP2186" s="5"/>
      <c r="AQ2186" s="6"/>
      <c r="AR2186" s="12" t="str">
        <f t="shared" si="349"/>
        <v/>
      </c>
      <c r="AS2186" s="6"/>
      <c r="AT2186" s="5"/>
      <c r="AU2186" s="53"/>
      <c r="AV2186" s="53"/>
      <c r="AW2186" s="54"/>
      <c r="AX2186" s="15" t="str">
        <f t="shared" si="350"/>
        <v/>
      </c>
      <c r="AY2186" s="5"/>
      <c r="AZ2186" s="27" t="str">
        <f>IFERROR(VLOOKUP(AY2186,vlookup!A$2:I$331,2,FALSE),"")</f>
        <v/>
      </c>
      <c r="BA2186" s="27" t="str">
        <f>IFERROR(VLOOKUP(AY2186,vlookup!A$2:I$331,3,FALSE),"")</f>
        <v/>
      </c>
      <c r="BB2186" s="5"/>
      <c r="BC2186" s="27" t="str">
        <f>IFERROR(VLOOKUP(BB2186,vlookup!D$2:E$331,2,FALSE),"")</f>
        <v/>
      </c>
      <c r="BD2186" s="5"/>
      <c r="BE2186" s="27" t="str">
        <f t="shared" si="351"/>
        <v/>
      </c>
      <c r="BF2186" s="27" t="str">
        <f>IFERROR(VLOOKUP(BE2186,vlookup!G$2:I$331,2,FALSE),"")</f>
        <v/>
      </c>
      <c r="BG2186" s="27" t="str">
        <f>IFERROR(VLOOKUP(BE2186,vlookup!G$2:I$331,3,FALSE),"")</f>
        <v/>
      </c>
      <c r="BH2186" s="5"/>
      <c r="BI2186" s="6"/>
      <c r="BJ2186" s="6"/>
      <c r="BK2186" s="6"/>
      <c r="BL2186" s="6"/>
    </row>
    <row r="2187" spans="1:64">
      <c r="A2187" s="4"/>
      <c r="B2187" s="5"/>
      <c r="C2187" s="27" t="str">
        <f>IFERROR(VLOOKUP(B2187,vlookup!A$2:I$331,2,FALSE),"")</f>
        <v/>
      </c>
      <c r="D2187" s="27" t="str">
        <f>IFERROR(VLOOKUP(B2187,vlookup!A$2:I$331,3,FALSE),"")</f>
        <v/>
      </c>
      <c r="E2187" s="5"/>
      <c r="F2187" s="27" t="str">
        <f>IFERROR(VLOOKUP(E2187,vlookup!D$2:E$331,2,FALSE),"")</f>
        <v/>
      </c>
      <c r="G2187" s="5"/>
      <c r="H2187" s="27" t="str">
        <f t="shared" si="342"/>
        <v/>
      </c>
      <c r="I2187" s="27" t="str">
        <f>IFERROR(VLOOKUP(H2187,vlookup!G$2:I$331,2,FALSE),"")</f>
        <v/>
      </c>
      <c r="J2187" s="27" t="str">
        <f>IFERROR(VLOOKUP(H2187,vlookup!G$2:I$331,3,FALSE),"")</f>
        <v/>
      </c>
      <c r="K2187" s="5"/>
      <c r="L2187" s="6"/>
      <c r="M2187" s="6"/>
      <c r="N2187" s="6"/>
      <c r="O2187" s="6"/>
      <c r="P2187" s="6"/>
      <c r="Q2187" s="14" t="str">
        <f t="shared" si="343"/>
        <v/>
      </c>
      <c r="R2187" s="5"/>
      <c r="S2187" s="6"/>
      <c r="T2187" s="6"/>
      <c r="U2187" s="5"/>
      <c r="V2187" s="45">
        <f t="shared" si="344"/>
        <v>0</v>
      </c>
      <c r="W2187" s="45">
        <f t="shared" si="345"/>
        <v>0</v>
      </c>
      <c r="X2187" s="45" t="e">
        <f t="shared" si="346"/>
        <v>#VALUE!</v>
      </c>
      <c r="Y2187" s="45">
        <f>IFERROR(VALUE(V2187),VLOOKUP(V2187,DayReplace[],2,0))</f>
        <v>0</v>
      </c>
      <c r="Z2187" s="45">
        <f>IF(V2187=0,1,
IF(OR(AND(COUNTIF(Table12[Normal and Leap Years],X2187),AA2187=3,Y2187=30),
AND(COUNTIF(Table9[MM Year],X2187),COUNTIF(Table13[Always 29-Day Months],AA2187),Y2187=30)),Y2187
-1,Y2187))</f>
        <v>1</v>
      </c>
      <c r="AA2187" s="45">
        <f>IFERROR(VALUE(W2187),VLOOKUP(W2187,MonthReplace[],2,0))</f>
        <v>0</v>
      </c>
      <c r="AB2187" s="45" t="e">
        <f>IF(COUNTIF(Table9[MM Year],X2187),VLOOKUP(AA2187,MonthSerial[],VLOOKUP(X2187,Table9[],3,0)+2,0),DATE(X2187,AA2187,0)-AC2187)</f>
        <v>#VALUE!</v>
      </c>
      <c r="AC2187" s="45" t="e">
        <f>IF(COUNTIF(Table9[MM Year],X2187),
VLOOKUP(X2187,Table9[],5,0),
DATE(X2187,1,0))</f>
        <v>#VALUE!</v>
      </c>
      <c r="AD2187" s="46" t="e">
        <f>IF(AA2187=0,DATE(YEAR(AC2187+1),7,16),
IF(V2187=0,IF(COUNTIF(Table9[MM Year],X2187),AC2187+AB2187+Z2187+15-DAY(AC2187+AB2187+Z2187+15)+16,AC2187+AB2187+Z2187-DAY(AC2187+AB2187+Z2187)+16),
IF(COUNTIF(Table9[MM Year],X2187),
IF(AC2187+AB2187+Z2187&lt;VLOOKUP(X2187,Table9[],7,0),AC2187
+AB2187+Z2187+VLOOKUP(X2187,Table9[],4,0),AC2187+AB2187+Z2187),AC2187
+AB2187+Z2187)))</f>
        <v>#VALUE!</v>
      </c>
      <c r="AE2187" s="42"/>
      <c r="AF2187" s="15" t="str">
        <f>IFERROR(IF(COUNTIF(Table9[MM Year],X2187),
IF(AD2187&lt;VLOOKUP(X2187,Table9[],7,0),AD2187
+VLOOKUP(X2187,Table9[],4,0),AD2187),AD2187
),"")</f>
        <v/>
      </c>
      <c r="AG2187" s="5"/>
      <c r="AH2187" s="5"/>
      <c r="AI2187" s="5"/>
      <c r="AJ2187" s="6"/>
      <c r="AK2187" s="6"/>
      <c r="AL2187" s="12" t="str">
        <f t="shared" si="347"/>
        <v/>
      </c>
      <c r="AM2187" s="5"/>
      <c r="AN2187" s="27" t="str">
        <f t="shared" si="348"/>
        <v/>
      </c>
      <c r="AO2187" s="5"/>
      <c r="AP2187" s="5"/>
      <c r="AQ2187" s="6"/>
      <c r="AR2187" s="12" t="str">
        <f t="shared" si="349"/>
        <v/>
      </c>
      <c r="AS2187" s="6"/>
      <c r="AT2187" s="5"/>
      <c r="AU2187" s="53"/>
      <c r="AV2187" s="53"/>
      <c r="AW2187" s="54"/>
      <c r="AX2187" s="15" t="str">
        <f t="shared" si="350"/>
        <v/>
      </c>
      <c r="AY2187" s="5"/>
      <c r="AZ2187" s="27" t="str">
        <f>IFERROR(VLOOKUP(AY2187,vlookup!A$2:I$331,2,FALSE),"")</f>
        <v/>
      </c>
      <c r="BA2187" s="27" t="str">
        <f>IFERROR(VLOOKUP(AY2187,vlookup!A$2:I$331,3,FALSE),"")</f>
        <v/>
      </c>
      <c r="BB2187" s="5"/>
      <c r="BC2187" s="27" t="str">
        <f>IFERROR(VLOOKUP(BB2187,vlookup!D$2:E$331,2,FALSE),"")</f>
        <v/>
      </c>
      <c r="BD2187" s="5"/>
      <c r="BE2187" s="27" t="str">
        <f t="shared" si="351"/>
        <v/>
      </c>
      <c r="BF2187" s="27" t="str">
        <f>IFERROR(VLOOKUP(BE2187,vlookup!G$2:I$331,2,FALSE),"")</f>
        <v/>
      </c>
      <c r="BG2187" s="27" t="str">
        <f>IFERROR(VLOOKUP(BE2187,vlookup!G$2:I$331,3,FALSE),"")</f>
        <v/>
      </c>
      <c r="BH2187" s="5"/>
      <c r="BI2187" s="6"/>
      <c r="BJ2187" s="6"/>
      <c r="BK2187" s="6"/>
      <c r="BL2187" s="6"/>
    </row>
    <row r="2188" spans="1:64">
      <c r="A2188" s="4"/>
      <c r="B2188" s="5"/>
      <c r="C2188" s="27" t="str">
        <f>IFERROR(VLOOKUP(B2188,vlookup!A$2:I$331,2,FALSE),"")</f>
        <v/>
      </c>
      <c r="D2188" s="27" t="str">
        <f>IFERROR(VLOOKUP(B2188,vlookup!A$2:I$331,3,FALSE),"")</f>
        <v/>
      </c>
      <c r="E2188" s="5"/>
      <c r="F2188" s="27" t="str">
        <f>IFERROR(VLOOKUP(E2188,vlookup!D$2:E$331,2,FALSE),"")</f>
        <v/>
      </c>
      <c r="G2188" s="5"/>
      <c r="H2188" s="27" t="str">
        <f t="shared" si="342"/>
        <v/>
      </c>
      <c r="I2188" s="27" t="str">
        <f>IFERROR(VLOOKUP(H2188,vlookup!G$2:I$331,2,FALSE),"")</f>
        <v/>
      </c>
      <c r="J2188" s="27" t="str">
        <f>IFERROR(VLOOKUP(H2188,vlookup!G$2:I$331,3,FALSE),"")</f>
        <v/>
      </c>
      <c r="K2188" s="5"/>
      <c r="L2188" s="6"/>
      <c r="M2188" s="6"/>
      <c r="N2188" s="6"/>
      <c r="O2188" s="6"/>
      <c r="P2188" s="6"/>
      <c r="Q2188" s="14" t="str">
        <f t="shared" si="343"/>
        <v/>
      </c>
      <c r="R2188" s="5"/>
      <c r="S2188" s="6"/>
      <c r="T2188" s="6"/>
      <c r="U2188" s="5"/>
      <c r="V2188" s="45">
        <f t="shared" si="344"/>
        <v>0</v>
      </c>
      <c r="W2188" s="45">
        <f t="shared" si="345"/>
        <v>0</v>
      </c>
      <c r="X2188" s="45" t="e">
        <f t="shared" si="346"/>
        <v>#VALUE!</v>
      </c>
      <c r="Y2188" s="45">
        <f>IFERROR(VALUE(V2188),VLOOKUP(V2188,DayReplace[],2,0))</f>
        <v>0</v>
      </c>
      <c r="Z2188" s="45">
        <f>IF(V2188=0,1,
IF(OR(AND(COUNTIF(Table12[Normal and Leap Years],X2188),AA2188=3,Y2188=30),
AND(COUNTIF(Table9[MM Year],X2188),COUNTIF(Table13[Always 29-Day Months],AA2188),Y2188=30)),Y2188
-1,Y2188))</f>
        <v>1</v>
      </c>
      <c r="AA2188" s="45">
        <f>IFERROR(VALUE(W2188),VLOOKUP(W2188,MonthReplace[],2,0))</f>
        <v>0</v>
      </c>
      <c r="AB2188" s="45" t="e">
        <f>IF(COUNTIF(Table9[MM Year],X2188),VLOOKUP(AA2188,MonthSerial[],VLOOKUP(X2188,Table9[],3,0)+2,0),DATE(X2188,AA2188,0)-AC2188)</f>
        <v>#VALUE!</v>
      </c>
      <c r="AC2188" s="45" t="e">
        <f>IF(COUNTIF(Table9[MM Year],X2188),
VLOOKUP(X2188,Table9[],5,0),
DATE(X2188,1,0))</f>
        <v>#VALUE!</v>
      </c>
      <c r="AD2188" s="46" t="e">
        <f>IF(AA2188=0,DATE(YEAR(AC2188+1),7,16),
IF(V2188=0,IF(COUNTIF(Table9[MM Year],X2188),AC2188+AB2188+Z2188+15-DAY(AC2188+AB2188+Z2188+15)+16,AC2188+AB2188+Z2188-DAY(AC2188+AB2188+Z2188)+16),
IF(COUNTIF(Table9[MM Year],X2188),
IF(AC2188+AB2188+Z2188&lt;VLOOKUP(X2188,Table9[],7,0),AC2188
+AB2188+Z2188+VLOOKUP(X2188,Table9[],4,0),AC2188+AB2188+Z2188),AC2188
+AB2188+Z2188)))</f>
        <v>#VALUE!</v>
      </c>
      <c r="AE2188" s="42"/>
      <c r="AF2188" s="15" t="str">
        <f>IFERROR(IF(COUNTIF(Table9[MM Year],X2188),
IF(AD2188&lt;VLOOKUP(X2188,Table9[],7,0),AD2188
+VLOOKUP(X2188,Table9[],4,0),AD2188),AD2188
),"")</f>
        <v/>
      </c>
      <c r="AG2188" s="5"/>
      <c r="AH2188" s="5"/>
      <c r="AI2188" s="5"/>
      <c r="AJ2188" s="6"/>
      <c r="AK2188" s="6"/>
      <c r="AL2188" s="12" t="str">
        <f t="shared" si="347"/>
        <v/>
      </c>
      <c r="AM2188" s="5"/>
      <c r="AN2188" s="27" t="str">
        <f t="shared" si="348"/>
        <v/>
      </c>
      <c r="AO2188" s="5"/>
      <c r="AP2188" s="5"/>
      <c r="AQ2188" s="6"/>
      <c r="AR2188" s="12" t="str">
        <f t="shared" si="349"/>
        <v/>
      </c>
      <c r="AS2188" s="6"/>
      <c r="AT2188" s="5"/>
      <c r="AU2188" s="53"/>
      <c r="AV2188" s="53"/>
      <c r="AW2188" s="54"/>
      <c r="AX2188" s="15" t="str">
        <f t="shared" si="350"/>
        <v/>
      </c>
      <c r="AY2188" s="5"/>
      <c r="AZ2188" s="27" t="str">
        <f>IFERROR(VLOOKUP(AY2188,vlookup!A$2:I$331,2,FALSE),"")</f>
        <v/>
      </c>
      <c r="BA2188" s="27" t="str">
        <f>IFERROR(VLOOKUP(AY2188,vlookup!A$2:I$331,3,FALSE),"")</f>
        <v/>
      </c>
      <c r="BB2188" s="5"/>
      <c r="BC2188" s="27" t="str">
        <f>IFERROR(VLOOKUP(BB2188,vlookup!D$2:E$331,2,FALSE),"")</f>
        <v/>
      </c>
      <c r="BD2188" s="5"/>
      <c r="BE2188" s="27" t="str">
        <f t="shared" si="351"/>
        <v/>
      </c>
      <c r="BF2188" s="27" t="str">
        <f>IFERROR(VLOOKUP(BE2188,vlookup!G$2:I$331,2,FALSE),"")</f>
        <v/>
      </c>
      <c r="BG2188" s="27" t="str">
        <f>IFERROR(VLOOKUP(BE2188,vlookup!G$2:I$331,3,FALSE),"")</f>
        <v/>
      </c>
      <c r="BH2188" s="5"/>
      <c r="BI2188" s="6"/>
      <c r="BJ2188" s="6"/>
      <c r="BK2188" s="6"/>
      <c r="BL2188" s="6"/>
    </row>
    <row r="2189" spans="1:64">
      <c r="A2189" s="4"/>
      <c r="B2189" s="5"/>
      <c r="C2189" s="27" t="str">
        <f>IFERROR(VLOOKUP(B2189,vlookup!A$2:I$331,2,FALSE),"")</f>
        <v/>
      </c>
      <c r="D2189" s="27" t="str">
        <f>IFERROR(VLOOKUP(B2189,vlookup!A$2:I$331,3,FALSE),"")</f>
        <v/>
      </c>
      <c r="E2189" s="5"/>
      <c r="F2189" s="27" t="str">
        <f>IFERROR(VLOOKUP(E2189,vlookup!D$2:E$331,2,FALSE),"")</f>
        <v/>
      </c>
      <c r="G2189" s="5"/>
      <c r="H2189" s="27" t="str">
        <f t="shared" si="342"/>
        <v/>
      </c>
      <c r="I2189" s="27" t="str">
        <f>IFERROR(VLOOKUP(H2189,vlookup!G$2:I$331,2,FALSE),"")</f>
        <v/>
      </c>
      <c r="J2189" s="27" t="str">
        <f>IFERROR(VLOOKUP(H2189,vlookup!G$2:I$331,3,FALSE),"")</f>
        <v/>
      </c>
      <c r="K2189" s="5"/>
      <c r="L2189" s="6"/>
      <c r="M2189" s="6"/>
      <c r="N2189" s="6"/>
      <c r="O2189" s="6"/>
      <c r="P2189" s="6"/>
      <c r="Q2189" s="14" t="str">
        <f t="shared" si="343"/>
        <v/>
      </c>
      <c r="R2189" s="5"/>
      <c r="S2189" s="6"/>
      <c r="T2189" s="6"/>
      <c r="U2189" s="5"/>
      <c r="V2189" s="45">
        <f t="shared" si="344"/>
        <v>0</v>
      </c>
      <c r="W2189" s="45">
        <f t="shared" si="345"/>
        <v>0</v>
      </c>
      <c r="X2189" s="45" t="e">
        <f t="shared" si="346"/>
        <v>#VALUE!</v>
      </c>
      <c r="Y2189" s="45">
        <f>IFERROR(VALUE(V2189),VLOOKUP(V2189,DayReplace[],2,0))</f>
        <v>0</v>
      </c>
      <c r="Z2189" s="45">
        <f>IF(V2189=0,1,
IF(OR(AND(COUNTIF(Table12[Normal and Leap Years],X2189),AA2189=3,Y2189=30),
AND(COUNTIF(Table9[MM Year],X2189),COUNTIF(Table13[Always 29-Day Months],AA2189),Y2189=30)),Y2189
-1,Y2189))</f>
        <v>1</v>
      </c>
      <c r="AA2189" s="45">
        <f>IFERROR(VALUE(W2189),VLOOKUP(W2189,MonthReplace[],2,0))</f>
        <v>0</v>
      </c>
      <c r="AB2189" s="45" t="e">
        <f>IF(COUNTIF(Table9[MM Year],X2189),VLOOKUP(AA2189,MonthSerial[],VLOOKUP(X2189,Table9[],3,0)+2,0),DATE(X2189,AA2189,0)-AC2189)</f>
        <v>#VALUE!</v>
      </c>
      <c r="AC2189" s="45" t="e">
        <f>IF(COUNTIF(Table9[MM Year],X2189),
VLOOKUP(X2189,Table9[],5,0),
DATE(X2189,1,0))</f>
        <v>#VALUE!</v>
      </c>
      <c r="AD2189" s="46" t="e">
        <f>IF(AA2189=0,DATE(YEAR(AC2189+1),7,16),
IF(V2189=0,IF(COUNTIF(Table9[MM Year],X2189),AC2189+AB2189+Z2189+15-DAY(AC2189+AB2189+Z2189+15)+16,AC2189+AB2189+Z2189-DAY(AC2189+AB2189+Z2189)+16),
IF(COUNTIF(Table9[MM Year],X2189),
IF(AC2189+AB2189+Z2189&lt;VLOOKUP(X2189,Table9[],7,0),AC2189
+AB2189+Z2189+VLOOKUP(X2189,Table9[],4,0),AC2189+AB2189+Z2189),AC2189
+AB2189+Z2189)))</f>
        <v>#VALUE!</v>
      </c>
      <c r="AE2189" s="42"/>
      <c r="AF2189" s="15" t="str">
        <f>IFERROR(IF(COUNTIF(Table9[MM Year],X2189),
IF(AD2189&lt;VLOOKUP(X2189,Table9[],7,0),AD2189
+VLOOKUP(X2189,Table9[],4,0),AD2189),AD2189
),"")</f>
        <v/>
      </c>
      <c r="AG2189" s="5"/>
      <c r="AH2189" s="5"/>
      <c r="AI2189" s="5"/>
      <c r="AJ2189" s="6"/>
      <c r="AK2189" s="6"/>
      <c r="AL2189" s="12" t="str">
        <f t="shared" si="347"/>
        <v/>
      </c>
      <c r="AM2189" s="5"/>
      <c r="AN2189" s="27" t="str">
        <f t="shared" si="348"/>
        <v/>
      </c>
      <c r="AO2189" s="5"/>
      <c r="AP2189" s="5"/>
      <c r="AQ2189" s="6"/>
      <c r="AR2189" s="12" t="str">
        <f t="shared" si="349"/>
        <v/>
      </c>
      <c r="AS2189" s="6"/>
      <c r="AT2189" s="5"/>
      <c r="AU2189" s="53"/>
      <c r="AV2189" s="53"/>
      <c r="AW2189" s="54"/>
      <c r="AX2189" s="15" t="str">
        <f t="shared" si="350"/>
        <v/>
      </c>
      <c r="AY2189" s="5"/>
      <c r="AZ2189" s="27" t="str">
        <f>IFERROR(VLOOKUP(AY2189,vlookup!A$2:I$331,2,FALSE),"")</f>
        <v/>
      </c>
      <c r="BA2189" s="27" t="str">
        <f>IFERROR(VLOOKUP(AY2189,vlookup!A$2:I$331,3,FALSE),"")</f>
        <v/>
      </c>
      <c r="BB2189" s="5"/>
      <c r="BC2189" s="27" t="str">
        <f>IFERROR(VLOOKUP(BB2189,vlookup!D$2:E$331,2,FALSE),"")</f>
        <v/>
      </c>
      <c r="BD2189" s="5"/>
      <c r="BE2189" s="27" t="str">
        <f t="shared" si="351"/>
        <v/>
      </c>
      <c r="BF2189" s="27" t="str">
        <f>IFERROR(VLOOKUP(BE2189,vlookup!G$2:I$331,2,FALSE),"")</f>
        <v/>
      </c>
      <c r="BG2189" s="27" t="str">
        <f>IFERROR(VLOOKUP(BE2189,vlookup!G$2:I$331,3,FALSE),"")</f>
        <v/>
      </c>
      <c r="BH2189" s="5"/>
      <c r="BI2189" s="6"/>
      <c r="BJ2189" s="6"/>
      <c r="BK2189" s="6"/>
      <c r="BL2189" s="6"/>
    </row>
    <row r="2190" spans="1:64">
      <c r="A2190" s="4"/>
      <c r="B2190" s="5"/>
      <c r="C2190" s="27" t="str">
        <f>IFERROR(VLOOKUP(B2190,vlookup!A$2:I$331,2,FALSE),"")</f>
        <v/>
      </c>
      <c r="D2190" s="27" t="str">
        <f>IFERROR(VLOOKUP(B2190,vlookup!A$2:I$331,3,FALSE),"")</f>
        <v/>
      </c>
      <c r="E2190" s="5"/>
      <c r="F2190" s="27" t="str">
        <f>IFERROR(VLOOKUP(E2190,vlookup!D$2:E$331,2,FALSE),"")</f>
        <v/>
      </c>
      <c r="G2190" s="5"/>
      <c r="H2190" s="27" t="str">
        <f t="shared" si="342"/>
        <v/>
      </c>
      <c r="I2190" s="27" t="str">
        <f>IFERROR(VLOOKUP(H2190,vlookup!G$2:I$331,2,FALSE),"")</f>
        <v/>
      </c>
      <c r="J2190" s="27" t="str">
        <f>IFERROR(VLOOKUP(H2190,vlookup!G$2:I$331,3,FALSE),"")</f>
        <v/>
      </c>
      <c r="K2190" s="5"/>
      <c r="L2190" s="6"/>
      <c r="M2190" s="6"/>
      <c r="N2190" s="6"/>
      <c r="O2190" s="6"/>
      <c r="P2190" s="6"/>
      <c r="Q2190" s="14" t="str">
        <f t="shared" si="343"/>
        <v/>
      </c>
      <c r="R2190" s="5"/>
      <c r="S2190" s="6"/>
      <c r="T2190" s="6"/>
      <c r="U2190" s="5"/>
      <c r="V2190" s="45">
        <f t="shared" si="344"/>
        <v>0</v>
      </c>
      <c r="W2190" s="45">
        <f t="shared" si="345"/>
        <v>0</v>
      </c>
      <c r="X2190" s="45" t="e">
        <f t="shared" si="346"/>
        <v>#VALUE!</v>
      </c>
      <c r="Y2190" s="45">
        <f>IFERROR(VALUE(V2190),VLOOKUP(V2190,DayReplace[],2,0))</f>
        <v>0</v>
      </c>
      <c r="Z2190" s="45">
        <f>IF(V2190=0,1,
IF(OR(AND(COUNTIF(Table12[Normal and Leap Years],X2190),AA2190=3,Y2190=30),
AND(COUNTIF(Table9[MM Year],X2190),COUNTIF(Table13[Always 29-Day Months],AA2190),Y2190=30)),Y2190
-1,Y2190))</f>
        <v>1</v>
      </c>
      <c r="AA2190" s="45">
        <f>IFERROR(VALUE(W2190),VLOOKUP(W2190,MonthReplace[],2,0))</f>
        <v>0</v>
      </c>
      <c r="AB2190" s="45" t="e">
        <f>IF(COUNTIF(Table9[MM Year],X2190),VLOOKUP(AA2190,MonthSerial[],VLOOKUP(X2190,Table9[],3,0)+2,0),DATE(X2190,AA2190,0)-AC2190)</f>
        <v>#VALUE!</v>
      </c>
      <c r="AC2190" s="45" t="e">
        <f>IF(COUNTIF(Table9[MM Year],X2190),
VLOOKUP(X2190,Table9[],5,0),
DATE(X2190,1,0))</f>
        <v>#VALUE!</v>
      </c>
      <c r="AD2190" s="46" t="e">
        <f>IF(AA2190=0,DATE(YEAR(AC2190+1),7,16),
IF(V2190=0,IF(COUNTIF(Table9[MM Year],X2190),AC2190+AB2190+Z2190+15-DAY(AC2190+AB2190+Z2190+15)+16,AC2190+AB2190+Z2190-DAY(AC2190+AB2190+Z2190)+16),
IF(COUNTIF(Table9[MM Year],X2190),
IF(AC2190+AB2190+Z2190&lt;VLOOKUP(X2190,Table9[],7,0),AC2190
+AB2190+Z2190+VLOOKUP(X2190,Table9[],4,0),AC2190+AB2190+Z2190),AC2190
+AB2190+Z2190)))</f>
        <v>#VALUE!</v>
      </c>
      <c r="AE2190" s="42"/>
      <c r="AF2190" s="15" t="str">
        <f>IFERROR(IF(COUNTIF(Table9[MM Year],X2190),
IF(AD2190&lt;VLOOKUP(X2190,Table9[],7,0),AD2190
+VLOOKUP(X2190,Table9[],4,0),AD2190),AD2190
),"")</f>
        <v/>
      </c>
      <c r="AG2190" s="5"/>
      <c r="AH2190" s="5"/>
      <c r="AI2190" s="5"/>
      <c r="AJ2190" s="6"/>
      <c r="AK2190" s="6"/>
      <c r="AL2190" s="12" t="str">
        <f t="shared" si="347"/>
        <v/>
      </c>
      <c r="AM2190" s="5"/>
      <c r="AN2190" s="27" t="str">
        <f t="shared" si="348"/>
        <v/>
      </c>
      <c r="AO2190" s="5"/>
      <c r="AP2190" s="5"/>
      <c r="AQ2190" s="6"/>
      <c r="AR2190" s="12" t="str">
        <f t="shared" si="349"/>
        <v/>
      </c>
      <c r="AS2190" s="6"/>
      <c r="AT2190" s="5"/>
      <c r="AU2190" s="53"/>
      <c r="AV2190" s="53"/>
      <c r="AW2190" s="54"/>
      <c r="AX2190" s="15" t="str">
        <f t="shared" si="350"/>
        <v/>
      </c>
      <c r="AY2190" s="5"/>
      <c r="AZ2190" s="27" t="str">
        <f>IFERROR(VLOOKUP(AY2190,vlookup!A$2:I$331,2,FALSE),"")</f>
        <v/>
      </c>
      <c r="BA2190" s="27" t="str">
        <f>IFERROR(VLOOKUP(AY2190,vlookup!A$2:I$331,3,FALSE),"")</f>
        <v/>
      </c>
      <c r="BB2190" s="5"/>
      <c r="BC2190" s="27" t="str">
        <f>IFERROR(VLOOKUP(BB2190,vlookup!D$2:E$331,2,FALSE),"")</f>
        <v/>
      </c>
      <c r="BD2190" s="5"/>
      <c r="BE2190" s="27" t="str">
        <f t="shared" si="351"/>
        <v/>
      </c>
      <c r="BF2190" s="27" t="str">
        <f>IFERROR(VLOOKUP(BE2190,vlookup!G$2:I$331,2,FALSE),"")</f>
        <v/>
      </c>
      <c r="BG2190" s="27" t="str">
        <f>IFERROR(VLOOKUP(BE2190,vlookup!G$2:I$331,3,FALSE),"")</f>
        <v/>
      </c>
      <c r="BH2190" s="5"/>
      <c r="BI2190" s="6"/>
      <c r="BJ2190" s="6"/>
      <c r="BK2190" s="6"/>
      <c r="BL2190" s="6"/>
    </row>
    <row r="2191" spans="1:64">
      <c r="A2191" s="4"/>
      <c r="B2191" s="5"/>
      <c r="C2191" s="27" t="str">
        <f>IFERROR(VLOOKUP(B2191,vlookup!A$2:I$331,2,FALSE),"")</f>
        <v/>
      </c>
      <c r="D2191" s="27" t="str">
        <f>IFERROR(VLOOKUP(B2191,vlookup!A$2:I$331,3,FALSE),"")</f>
        <v/>
      </c>
      <c r="E2191" s="5"/>
      <c r="F2191" s="27" t="str">
        <f>IFERROR(VLOOKUP(E2191,vlookup!D$2:E$331,2,FALSE),"")</f>
        <v/>
      </c>
      <c r="G2191" s="5"/>
      <c r="H2191" s="27" t="str">
        <f t="shared" si="342"/>
        <v/>
      </c>
      <c r="I2191" s="27" t="str">
        <f>IFERROR(VLOOKUP(H2191,vlookup!G$2:I$331,2,FALSE),"")</f>
        <v/>
      </c>
      <c r="J2191" s="27" t="str">
        <f>IFERROR(VLOOKUP(H2191,vlookup!G$2:I$331,3,FALSE),"")</f>
        <v/>
      </c>
      <c r="K2191" s="5"/>
      <c r="L2191" s="6"/>
      <c r="M2191" s="6"/>
      <c r="N2191" s="6"/>
      <c r="O2191" s="6"/>
      <c r="P2191" s="6"/>
      <c r="Q2191" s="14" t="str">
        <f t="shared" si="343"/>
        <v/>
      </c>
      <c r="R2191" s="5"/>
      <c r="S2191" s="6"/>
      <c r="T2191" s="6"/>
      <c r="U2191" s="5"/>
      <c r="V2191" s="45">
        <f t="shared" si="344"/>
        <v>0</v>
      </c>
      <c r="W2191" s="45">
        <f t="shared" si="345"/>
        <v>0</v>
      </c>
      <c r="X2191" s="45" t="e">
        <f t="shared" si="346"/>
        <v>#VALUE!</v>
      </c>
      <c r="Y2191" s="45">
        <f>IFERROR(VALUE(V2191),VLOOKUP(V2191,DayReplace[],2,0))</f>
        <v>0</v>
      </c>
      <c r="Z2191" s="45">
        <f>IF(V2191=0,1,
IF(OR(AND(COUNTIF(Table12[Normal and Leap Years],X2191),AA2191=3,Y2191=30),
AND(COUNTIF(Table9[MM Year],X2191),COUNTIF(Table13[Always 29-Day Months],AA2191),Y2191=30)),Y2191
-1,Y2191))</f>
        <v>1</v>
      </c>
      <c r="AA2191" s="45">
        <f>IFERROR(VALUE(W2191),VLOOKUP(W2191,MonthReplace[],2,0))</f>
        <v>0</v>
      </c>
      <c r="AB2191" s="45" t="e">
        <f>IF(COUNTIF(Table9[MM Year],X2191),VLOOKUP(AA2191,MonthSerial[],VLOOKUP(X2191,Table9[],3,0)+2,0),DATE(X2191,AA2191,0)-AC2191)</f>
        <v>#VALUE!</v>
      </c>
      <c r="AC2191" s="45" t="e">
        <f>IF(COUNTIF(Table9[MM Year],X2191),
VLOOKUP(X2191,Table9[],5,0),
DATE(X2191,1,0))</f>
        <v>#VALUE!</v>
      </c>
      <c r="AD2191" s="46" t="e">
        <f>IF(AA2191=0,DATE(YEAR(AC2191+1),7,16),
IF(V2191=0,IF(COUNTIF(Table9[MM Year],X2191),AC2191+AB2191+Z2191+15-DAY(AC2191+AB2191+Z2191+15)+16,AC2191+AB2191+Z2191-DAY(AC2191+AB2191+Z2191)+16),
IF(COUNTIF(Table9[MM Year],X2191),
IF(AC2191+AB2191+Z2191&lt;VLOOKUP(X2191,Table9[],7,0),AC2191
+AB2191+Z2191+VLOOKUP(X2191,Table9[],4,0),AC2191+AB2191+Z2191),AC2191
+AB2191+Z2191)))</f>
        <v>#VALUE!</v>
      </c>
      <c r="AE2191" s="42"/>
      <c r="AF2191" s="15" t="str">
        <f>IFERROR(IF(COUNTIF(Table9[MM Year],X2191),
IF(AD2191&lt;VLOOKUP(X2191,Table9[],7,0),AD2191
+VLOOKUP(X2191,Table9[],4,0),AD2191),AD2191
),"")</f>
        <v/>
      </c>
      <c r="AG2191" s="5"/>
      <c r="AH2191" s="5"/>
      <c r="AI2191" s="5"/>
      <c r="AJ2191" s="6"/>
      <c r="AK2191" s="6"/>
      <c r="AL2191" s="12" t="str">
        <f t="shared" si="347"/>
        <v/>
      </c>
      <c r="AM2191" s="5"/>
      <c r="AN2191" s="27" t="str">
        <f t="shared" si="348"/>
        <v/>
      </c>
      <c r="AO2191" s="5"/>
      <c r="AP2191" s="5"/>
      <c r="AQ2191" s="6"/>
      <c r="AR2191" s="12" t="str">
        <f t="shared" si="349"/>
        <v/>
      </c>
      <c r="AS2191" s="6"/>
      <c r="AT2191" s="5"/>
      <c r="AU2191" s="53"/>
      <c r="AV2191" s="53"/>
      <c r="AW2191" s="54"/>
      <c r="AX2191" s="15" t="str">
        <f t="shared" si="350"/>
        <v/>
      </c>
      <c r="AY2191" s="5"/>
      <c r="AZ2191" s="27" t="str">
        <f>IFERROR(VLOOKUP(AY2191,vlookup!A$2:I$331,2,FALSE),"")</f>
        <v/>
      </c>
      <c r="BA2191" s="27" t="str">
        <f>IFERROR(VLOOKUP(AY2191,vlookup!A$2:I$331,3,FALSE),"")</f>
        <v/>
      </c>
      <c r="BB2191" s="5"/>
      <c r="BC2191" s="27" t="str">
        <f>IFERROR(VLOOKUP(BB2191,vlookup!D$2:E$331,2,FALSE),"")</f>
        <v/>
      </c>
      <c r="BD2191" s="5"/>
      <c r="BE2191" s="27" t="str">
        <f t="shared" si="351"/>
        <v/>
      </c>
      <c r="BF2191" s="27" t="str">
        <f>IFERROR(VLOOKUP(BE2191,vlookup!G$2:I$331,2,FALSE),"")</f>
        <v/>
      </c>
      <c r="BG2191" s="27" t="str">
        <f>IFERROR(VLOOKUP(BE2191,vlookup!G$2:I$331,3,FALSE),"")</f>
        <v/>
      </c>
      <c r="BH2191" s="5"/>
      <c r="BI2191" s="6"/>
      <c r="BJ2191" s="6"/>
      <c r="BK2191" s="6"/>
      <c r="BL2191" s="6"/>
    </row>
    <row r="2192" spans="1:64">
      <c r="A2192" s="4"/>
      <c r="B2192" s="5"/>
      <c r="C2192" s="27" t="str">
        <f>IFERROR(VLOOKUP(B2192,vlookup!A$2:I$331,2,FALSE),"")</f>
        <v/>
      </c>
      <c r="D2192" s="27" t="str">
        <f>IFERROR(VLOOKUP(B2192,vlookup!A$2:I$331,3,FALSE),"")</f>
        <v/>
      </c>
      <c r="E2192" s="5"/>
      <c r="F2192" s="27" t="str">
        <f>IFERROR(VLOOKUP(E2192,vlookup!D$2:E$331,2,FALSE),"")</f>
        <v/>
      </c>
      <c r="G2192" s="5"/>
      <c r="H2192" s="27" t="str">
        <f t="shared" si="342"/>
        <v/>
      </c>
      <c r="I2192" s="27" t="str">
        <f>IFERROR(VLOOKUP(H2192,vlookup!G$2:I$331,2,FALSE),"")</f>
        <v/>
      </c>
      <c r="J2192" s="27" t="str">
        <f>IFERROR(VLOOKUP(H2192,vlookup!G$2:I$331,3,FALSE),"")</f>
        <v/>
      </c>
      <c r="K2192" s="5"/>
      <c r="L2192" s="6"/>
      <c r="M2192" s="6"/>
      <c r="N2192" s="6"/>
      <c r="O2192" s="6"/>
      <c r="P2192" s="6"/>
      <c r="Q2192" s="14" t="str">
        <f t="shared" si="343"/>
        <v/>
      </c>
      <c r="R2192" s="5"/>
      <c r="S2192" s="6"/>
      <c r="T2192" s="6"/>
      <c r="U2192" s="5"/>
      <c r="V2192" s="45">
        <f t="shared" si="344"/>
        <v>0</v>
      </c>
      <c r="W2192" s="45">
        <f t="shared" si="345"/>
        <v>0</v>
      </c>
      <c r="X2192" s="45" t="e">
        <f t="shared" si="346"/>
        <v>#VALUE!</v>
      </c>
      <c r="Y2192" s="45">
        <f>IFERROR(VALUE(V2192),VLOOKUP(V2192,DayReplace[],2,0))</f>
        <v>0</v>
      </c>
      <c r="Z2192" s="45">
        <f>IF(V2192=0,1,
IF(OR(AND(COUNTIF(Table12[Normal and Leap Years],X2192),AA2192=3,Y2192=30),
AND(COUNTIF(Table9[MM Year],X2192),COUNTIF(Table13[Always 29-Day Months],AA2192),Y2192=30)),Y2192
-1,Y2192))</f>
        <v>1</v>
      </c>
      <c r="AA2192" s="45">
        <f>IFERROR(VALUE(W2192),VLOOKUP(W2192,MonthReplace[],2,0))</f>
        <v>0</v>
      </c>
      <c r="AB2192" s="45" t="e">
        <f>IF(COUNTIF(Table9[MM Year],X2192),VLOOKUP(AA2192,MonthSerial[],VLOOKUP(X2192,Table9[],3,0)+2,0),DATE(X2192,AA2192,0)-AC2192)</f>
        <v>#VALUE!</v>
      </c>
      <c r="AC2192" s="45" t="e">
        <f>IF(COUNTIF(Table9[MM Year],X2192),
VLOOKUP(X2192,Table9[],5,0),
DATE(X2192,1,0))</f>
        <v>#VALUE!</v>
      </c>
      <c r="AD2192" s="46" t="e">
        <f>IF(AA2192=0,DATE(YEAR(AC2192+1),7,16),
IF(V2192=0,IF(COUNTIF(Table9[MM Year],X2192),AC2192+AB2192+Z2192+15-DAY(AC2192+AB2192+Z2192+15)+16,AC2192+AB2192+Z2192-DAY(AC2192+AB2192+Z2192)+16),
IF(COUNTIF(Table9[MM Year],X2192),
IF(AC2192+AB2192+Z2192&lt;VLOOKUP(X2192,Table9[],7,0),AC2192
+AB2192+Z2192+VLOOKUP(X2192,Table9[],4,0),AC2192+AB2192+Z2192),AC2192
+AB2192+Z2192)))</f>
        <v>#VALUE!</v>
      </c>
      <c r="AE2192" s="42"/>
      <c r="AF2192" s="15" t="str">
        <f>IFERROR(IF(COUNTIF(Table9[MM Year],X2192),
IF(AD2192&lt;VLOOKUP(X2192,Table9[],7,0),AD2192
+VLOOKUP(X2192,Table9[],4,0),AD2192),AD2192
),"")</f>
        <v/>
      </c>
      <c r="AG2192" s="5"/>
      <c r="AH2192" s="5"/>
      <c r="AI2192" s="5"/>
      <c r="AJ2192" s="6"/>
      <c r="AK2192" s="6"/>
      <c r="AL2192" s="12" t="str">
        <f t="shared" si="347"/>
        <v/>
      </c>
      <c r="AM2192" s="5"/>
      <c r="AN2192" s="27" t="str">
        <f t="shared" si="348"/>
        <v/>
      </c>
      <c r="AO2192" s="5"/>
      <c r="AP2192" s="5"/>
      <c r="AQ2192" s="6"/>
      <c r="AR2192" s="12" t="str">
        <f t="shared" si="349"/>
        <v/>
      </c>
      <c r="AS2192" s="6"/>
      <c r="AT2192" s="5"/>
      <c r="AU2192" s="53"/>
      <c r="AV2192" s="53"/>
      <c r="AW2192" s="54"/>
      <c r="AX2192" s="15" t="str">
        <f t="shared" si="350"/>
        <v/>
      </c>
      <c r="AY2192" s="5"/>
      <c r="AZ2192" s="27" t="str">
        <f>IFERROR(VLOOKUP(AY2192,vlookup!A$2:I$331,2,FALSE),"")</f>
        <v/>
      </c>
      <c r="BA2192" s="27" t="str">
        <f>IFERROR(VLOOKUP(AY2192,vlookup!A$2:I$331,3,FALSE),"")</f>
        <v/>
      </c>
      <c r="BB2192" s="5"/>
      <c r="BC2192" s="27" t="str">
        <f>IFERROR(VLOOKUP(BB2192,vlookup!D$2:E$331,2,FALSE),"")</f>
        <v/>
      </c>
      <c r="BD2192" s="5"/>
      <c r="BE2192" s="27" t="str">
        <f t="shared" si="351"/>
        <v/>
      </c>
      <c r="BF2192" s="27" t="str">
        <f>IFERROR(VLOOKUP(BE2192,vlookup!G$2:I$331,2,FALSE),"")</f>
        <v/>
      </c>
      <c r="BG2192" s="27" t="str">
        <f>IFERROR(VLOOKUP(BE2192,vlookup!G$2:I$331,3,FALSE),"")</f>
        <v/>
      </c>
      <c r="BH2192" s="5"/>
      <c r="BI2192" s="6"/>
      <c r="BJ2192" s="6"/>
      <c r="BK2192" s="6"/>
      <c r="BL2192" s="6"/>
    </row>
    <row r="2193" spans="1:64">
      <c r="A2193" s="4"/>
      <c r="B2193" s="5"/>
      <c r="C2193" s="27" t="str">
        <f>IFERROR(VLOOKUP(B2193,vlookup!A$2:I$331,2,FALSE),"")</f>
        <v/>
      </c>
      <c r="D2193" s="27" t="str">
        <f>IFERROR(VLOOKUP(B2193,vlookup!A$2:I$331,3,FALSE),"")</f>
        <v/>
      </c>
      <c r="E2193" s="5"/>
      <c r="F2193" s="27" t="str">
        <f>IFERROR(VLOOKUP(E2193,vlookup!D$2:E$331,2,FALSE),"")</f>
        <v/>
      </c>
      <c r="G2193" s="5"/>
      <c r="H2193" s="27" t="str">
        <f t="shared" si="342"/>
        <v/>
      </c>
      <c r="I2193" s="27" t="str">
        <f>IFERROR(VLOOKUP(H2193,vlookup!G$2:I$331,2,FALSE),"")</f>
        <v/>
      </c>
      <c r="J2193" s="27" t="str">
        <f>IFERROR(VLOOKUP(H2193,vlookup!G$2:I$331,3,FALSE),"")</f>
        <v/>
      </c>
      <c r="K2193" s="5"/>
      <c r="L2193" s="6"/>
      <c r="M2193" s="6"/>
      <c r="N2193" s="6"/>
      <c r="O2193" s="6"/>
      <c r="P2193" s="6"/>
      <c r="Q2193" s="14" t="str">
        <f t="shared" si="343"/>
        <v/>
      </c>
      <c r="R2193" s="5"/>
      <c r="S2193" s="6"/>
      <c r="T2193" s="6"/>
      <c r="U2193" s="5"/>
      <c r="V2193" s="45">
        <f t="shared" si="344"/>
        <v>0</v>
      </c>
      <c r="W2193" s="45">
        <f t="shared" si="345"/>
        <v>0</v>
      </c>
      <c r="X2193" s="45" t="e">
        <f t="shared" si="346"/>
        <v>#VALUE!</v>
      </c>
      <c r="Y2193" s="45">
        <f>IFERROR(VALUE(V2193),VLOOKUP(V2193,DayReplace[],2,0))</f>
        <v>0</v>
      </c>
      <c r="Z2193" s="45">
        <f>IF(V2193=0,1,
IF(OR(AND(COUNTIF(Table12[Normal and Leap Years],X2193),AA2193=3,Y2193=30),
AND(COUNTIF(Table9[MM Year],X2193),COUNTIF(Table13[Always 29-Day Months],AA2193),Y2193=30)),Y2193
-1,Y2193))</f>
        <v>1</v>
      </c>
      <c r="AA2193" s="45">
        <f>IFERROR(VALUE(W2193),VLOOKUP(W2193,MonthReplace[],2,0))</f>
        <v>0</v>
      </c>
      <c r="AB2193" s="45" t="e">
        <f>IF(COUNTIF(Table9[MM Year],X2193),VLOOKUP(AA2193,MonthSerial[],VLOOKUP(X2193,Table9[],3,0)+2,0),DATE(X2193,AA2193,0)-AC2193)</f>
        <v>#VALUE!</v>
      </c>
      <c r="AC2193" s="45" t="e">
        <f>IF(COUNTIF(Table9[MM Year],X2193),
VLOOKUP(X2193,Table9[],5,0),
DATE(X2193,1,0))</f>
        <v>#VALUE!</v>
      </c>
      <c r="AD2193" s="46" t="e">
        <f>IF(AA2193=0,DATE(YEAR(AC2193+1),7,16),
IF(V2193=0,IF(COUNTIF(Table9[MM Year],X2193),AC2193+AB2193+Z2193+15-DAY(AC2193+AB2193+Z2193+15)+16,AC2193+AB2193+Z2193-DAY(AC2193+AB2193+Z2193)+16),
IF(COUNTIF(Table9[MM Year],X2193),
IF(AC2193+AB2193+Z2193&lt;VLOOKUP(X2193,Table9[],7,0),AC2193
+AB2193+Z2193+VLOOKUP(X2193,Table9[],4,0),AC2193+AB2193+Z2193),AC2193
+AB2193+Z2193)))</f>
        <v>#VALUE!</v>
      </c>
      <c r="AE2193" s="42"/>
      <c r="AF2193" s="15" t="str">
        <f>IFERROR(IF(COUNTIF(Table9[MM Year],X2193),
IF(AD2193&lt;VLOOKUP(X2193,Table9[],7,0),AD2193
+VLOOKUP(X2193,Table9[],4,0),AD2193),AD2193
),"")</f>
        <v/>
      </c>
      <c r="AG2193" s="5"/>
      <c r="AH2193" s="5"/>
      <c r="AI2193" s="5"/>
      <c r="AJ2193" s="6"/>
      <c r="AK2193" s="6"/>
      <c r="AL2193" s="12" t="str">
        <f t="shared" si="347"/>
        <v/>
      </c>
      <c r="AM2193" s="5"/>
      <c r="AN2193" s="27" t="str">
        <f t="shared" si="348"/>
        <v/>
      </c>
      <c r="AO2193" s="5"/>
      <c r="AP2193" s="5"/>
      <c r="AQ2193" s="6"/>
      <c r="AR2193" s="12" t="str">
        <f t="shared" si="349"/>
        <v/>
      </c>
      <c r="AS2193" s="6"/>
      <c r="AT2193" s="5"/>
      <c r="AU2193" s="53"/>
      <c r="AV2193" s="53"/>
      <c r="AW2193" s="54"/>
      <c r="AX2193" s="15" t="str">
        <f t="shared" si="350"/>
        <v/>
      </c>
      <c r="AY2193" s="5"/>
      <c r="AZ2193" s="27" t="str">
        <f>IFERROR(VLOOKUP(AY2193,vlookup!A$2:I$331,2,FALSE),"")</f>
        <v/>
      </c>
      <c r="BA2193" s="27" t="str">
        <f>IFERROR(VLOOKUP(AY2193,vlookup!A$2:I$331,3,FALSE),"")</f>
        <v/>
      </c>
      <c r="BB2193" s="5"/>
      <c r="BC2193" s="27" t="str">
        <f>IFERROR(VLOOKUP(BB2193,vlookup!D$2:E$331,2,FALSE),"")</f>
        <v/>
      </c>
      <c r="BD2193" s="5"/>
      <c r="BE2193" s="27" t="str">
        <f t="shared" si="351"/>
        <v/>
      </c>
      <c r="BF2193" s="27" t="str">
        <f>IFERROR(VLOOKUP(BE2193,vlookup!G$2:I$331,2,FALSE),"")</f>
        <v/>
      </c>
      <c r="BG2193" s="27" t="str">
        <f>IFERROR(VLOOKUP(BE2193,vlookup!G$2:I$331,3,FALSE),"")</f>
        <v/>
      </c>
      <c r="BH2193" s="5"/>
      <c r="BI2193" s="6"/>
      <c r="BJ2193" s="6"/>
      <c r="BK2193" s="6"/>
      <c r="BL2193" s="6"/>
    </row>
    <row r="2194" spans="1:64">
      <c r="A2194" s="4"/>
      <c r="B2194" s="5"/>
      <c r="C2194" s="27" t="str">
        <f>IFERROR(VLOOKUP(B2194,vlookup!A$2:I$331,2,FALSE),"")</f>
        <v/>
      </c>
      <c r="D2194" s="27" t="str">
        <f>IFERROR(VLOOKUP(B2194,vlookup!A$2:I$331,3,FALSE),"")</f>
        <v/>
      </c>
      <c r="E2194" s="5"/>
      <c r="F2194" s="27" t="str">
        <f>IFERROR(VLOOKUP(E2194,vlookup!D$2:E$331,2,FALSE),"")</f>
        <v/>
      </c>
      <c r="G2194" s="5"/>
      <c r="H2194" s="27" t="str">
        <f t="shared" si="342"/>
        <v/>
      </c>
      <c r="I2194" s="27" t="str">
        <f>IFERROR(VLOOKUP(H2194,vlookup!G$2:I$331,2,FALSE),"")</f>
        <v/>
      </c>
      <c r="J2194" s="27" t="str">
        <f>IFERROR(VLOOKUP(H2194,vlookup!G$2:I$331,3,FALSE),"")</f>
        <v/>
      </c>
      <c r="K2194" s="5"/>
      <c r="L2194" s="6"/>
      <c r="M2194" s="6"/>
      <c r="N2194" s="6"/>
      <c r="O2194" s="6"/>
      <c r="P2194" s="6"/>
      <c r="Q2194" s="14" t="str">
        <f t="shared" si="343"/>
        <v/>
      </c>
      <c r="R2194" s="5"/>
      <c r="S2194" s="6"/>
      <c r="T2194" s="6"/>
      <c r="U2194" s="5"/>
      <c r="V2194" s="45">
        <f t="shared" si="344"/>
        <v>0</v>
      </c>
      <c r="W2194" s="45">
        <f t="shared" si="345"/>
        <v>0</v>
      </c>
      <c r="X2194" s="45" t="e">
        <f t="shared" si="346"/>
        <v>#VALUE!</v>
      </c>
      <c r="Y2194" s="45">
        <f>IFERROR(VALUE(V2194),VLOOKUP(V2194,DayReplace[],2,0))</f>
        <v>0</v>
      </c>
      <c r="Z2194" s="45">
        <f>IF(V2194=0,1,
IF(OR(AND(COUNTIF(Table12[Normal and Leap Years],X2194),AA2194=3,Y2194=30),
AND(COUNTIF(Table9[MM Year],X2194),COUNTIF(Table13[Always 29-Day Months],AA2194),Y2194=30)),Y2194
-1,Y2194))</f>
        <v>1</v>
      </c>
      <c r="AA2194" s="45">
        <f>IFERROR(VALUE(W2194),VLOOKUP(W2194,MonthReplace[],2,0))</f>
        <v>0</v>
      </c>
      <c r="AB2194" s="45" t="e">
        <f>IF(COUNTIF(Table9[MM Year],X2194),VLOOKUP(AA2194,MonthSerial[],VLOOKUP(X2194,Table9[],3,0)+2,0),DATE(X2194,AA2194,0)-AC2194)</f>
        <v>#VALUE!</v>
      </c>
      <c r="AC2194" s="45" t="e">
        <f>IF(COUNTIF(Table9[MM Year],X2194),
VLOOKUP(X2194,Table9[],5,0),
DATE(X2194,1,0))</f>
        <v>#VALUE!</v>
      </c>
      <c r="AD2194" s="46" t="e">
        <f>IF(AA2194=0,DATE(YEAR(AC2194+1),7,16),
IF(V2194=0,IF(COUNTIF(Table9[MM Year],X2194),AC2194+AB2194+Z2194+15-DAY(AC2194+AB2194+Z2194+15)+16,AC2194+AB2194+Z2194-DAY(AC2194+AB2194+Z2194)+16),
IF(COUNTIF(Table9[MM Year],X2194),
IF(AC2194+AB2194+Z2194&lt;VLOOKUP(X2194,Table9[],7,0),AC2194
+AB2194+Z2194+VLOOKUP(X2194,Table9[],4,0),AC2194+AB2194+Z2194),AC2194
+AB2194+Z2194)))</f>
        <v>#VALUE!</v>
      </c>
      <c r="AE2194" s="42"/>
      <c r="AF2194" s="15" t="str">
        <f>IFERROR(IF(COUNTIF(Table9[MM Year],X2194),
IF(AD2194&lt;VLOOKUP(X2194,Table9[],7,0),AD2194
+VLOOKUP(X2194,Table9[],4,0),AD2194),AD2194
),"")</f>
        <v/>
      </c>
      <c r="AG2194" s="5"/>
      <c r="AH2194" s="5"/>
      <c r="AI2194" s="5"/>
      <c r="AJ2194" s="6"/>
      <c r="AK2194" s="6"/>
      <c r="AL2194" s="12" t="str">
        <f t="shared" si="347"/>
        <v/>
      </c>
      <c r="AM2194" s="5"/>
      <c r="AN2194" s="27" t="str">
        <f t="shared" si="348"/>
        <v/>
      </c>
      <c r="AO2194" s="5"/>
      <c r="AP2194" s="5"/>
      <c r="AQ2194" s="6"/>
      <c r="AR2194" s="12" t="str">
        <f t="shared" si="349"/>
        <v/>
      </c>
      <c r="AS2194" s="6"/>
      <c r="AT2194" s="5"/>
      <c r="AU2194" s="53"/>
      <c r="AV2194" s="53"/>
      <c r="AW2194" s="54"/>
      <c r="AX2194" s="15" t="str">
        <f t="shared" si="350"/>
        <v/>
      </c>
      <c r="AY2194" s="5"/>
      <c r="AZ2194" s="27" t="str">
        <f>IFERROR(VLOOKUP(AY2194,vlookup!A$2:I$331,2,FALSE),"")</f>
        <v/>
      </c>
      <c r="BA2194" s="27" t="str">
        <f>IFERROR(VLOOKUP(AY2194,vlookup!A$2:I$331,3,FALSE),"")</f>
        <v/>
      </c>
      <c r="BB2194" s="5"/>
      <c r="BC2194" s="27" t="str">
        <f>IFERROR(VLOOKUP(BB2194,vlookup!D$2:E$331,2,FALSE),"")</f>
        <v/>
      </c>
      <c r="BD2194" s="5"/>
      <c r="BE2194" s="27" t="str">
        <f t="shared" si="351"/>
        <v/>
      </c>
      <c r="BF2194" s="27" t="str">
        <f>IFERROR(VLOOKUP(BE2194,vlookup!G$2:I$331,2,FALSE),"")</f>
        <v/>
      </c>
      <c r="BG2194" s="27" t="str">
        <f>IFERROR(VLOOKUP(BE2194,vlookup!G$2:I$331,3,FALSE),"")</f>
        <v/>
      </c>
      <c r="BH2194" s="5"/>
      <c r="BI2194" s="6"/>
      <c r="BJ2194" s="6"/>
      <c r="BK2194" s="6"/>
      <c r="BL2194" s="6"/>
    </row>
    <row r="2195" spans="1:64">
      <c r="A2195" s="4"/>
      <c r="B2195" s="5"/>
      <c r="C2195" s="27" t="str">
        <f>IFERROR(VLOOKUP(B2195,vlookup!A$2:I$331,2,FALSE),"")</f>
        <v/>
      </c>
      <c r="D2195" s="27" t="str">
        <f>IFERROR(VLOOKUP(B2195,vlookup!A$2:I$331,3,FALSE),"")</f>
        <v/>
      </c>
      <c r="E2195" s="5"/>
      <c r="F2195" s="27" t="str">
        <f>IFERROR(VLOOKUP(E2195,vlookup!D$2:E$331,2,FALSE),"")</f>
        <v/>
      </c>
      <c r="G2195" s="5"/>
      <c r="H2195" s="27" t="str">
        <f t="shared" si="342"/>
        <v/>
      </c>
      <c r="I2195" s="27" t="str">
        <f>IFERROR(VLOOKUP(H2195,vlookup!G$2:I$331,2,FALSE),"")</f>
        <v/>
      </c>
      <c r="J2195" s="27" t="str">
        <f>IFERROR(VLOOKUP(H2195,vlookup!G$2:I$331,3,FALSE),"")</f>
        <v/>
      </c>
      <c r="K2195" s="5"/>
      <c r="L2195" s="6"/>
      <c r="M2195" s="6"/>
      <c r="N2195" s="6"/>
      <c r="O2195" s="6"/>
      <c r="P2195" s="6"/>
      <c r="Q2195" s="14" t="str">
        <f t="shared" si="343"/>
        <v/>
      </c>
      <c r="R2195" s="5"/>
      <c r="S2195" s="6"/>
      <c r="T2195" s="6"/>
      <c r="U2195" s="5"/>
      <c r="V2195" s="45">
        <f t="shared" si="344"/>
        <v>0</v>
      </c>
      <c r="W2195" s="45">
        <f t="shared" si="345"/>
        <v>0</v>
      </c>
      <c r="X2195" s="45" t="e">
        <f t="shared" si="346"/>
        <v>#VALUE!</v>
      </c>
      <c r="Y2195" s="45">
        <f>IFERROR(VALUE(V2195),VLOOKUP(V2195,DayReplace[],2,0))</f>
        <v>0</v>
      </c>
      <c r="Z2195" s="45">
        <f>IF(V2195=0,1,
IF(OR(AND(COUNTIF(Table12[Normal and Leap Years],X2195),AA2195=3,Y2195=30),
AND(COUNTIF(Table9[MM Year],X2195),COUNTIF(Table13[Always 29-Day Months],AA2195),Y2195=30)),Y2195
-1,Y2195))</f>
        <v>1</v>
      </c>
      <c r="AA2195" s="45">
        <f>IFERROR(VALUE(W2195),VLOOKUP(W2195,MonthReplace[],2,0))</f>
        <v>0</v>
      </c>
      <c r="AB2195" s="45" t="e">
        <f>IF(COUNTIF(Table9[MM Year],X2195),VLOOKUP(AA2195,MonthSerial[],VLOOKUP(X2195,Table9[],3,0)+2,0),DATE(X2195,AA2195,0)-AC2195)</f>
        <v>#VALUE!</v>
      </c>
      <c r="AC2195" s="45" t="e">
        <f>IF(COUNTIF(Table9[MM Year],X2195),
VLOOKUP(X2195,Table9[],5,0),
DATE(X2195,1,0))</f>
        <v>#VALUE!</v>
      </c>
      <c r="AD2195" s="46" t="e">
        <f>IF(AA2195=0,DATE(YEAR(AC2195+1),7,16),
IF(V2195=0,IF(COUNTIF(Table9[MM Year],X2195),AC2195+AB2195+Z2195+15-DAY(AC2195+AB2195+Z2195+15)+16,AC2195+AB2195+Z2195-DAY(AC2195+AB2195+Z2195)+16),
IF(COUNTIF(Table9[MM Year],X2195),
IF(AC2195+AB2195+Z2195&lt;VLOOKUP(X2195,Table9[],7,0),AC2195
+AB2195+Z2195+VLOOKUP(X2195,Table9[],4,0),AC2195+AB2195+Z2195),AC2195
+AB2195+Z2195)))</f>
        <v>#VALUE!</v>
      </c>
      <c r="AE2195" s="42"/>
      <c r="AF2195" s="15" t="str">
        <f>IFERROR(IF(COUNTIF(Table9[MM Year],X2195),
IF(AD2195&lt;VLOOKUP(X2195,Table9[],7,0),AD2195
+VLOOKUP(X2195,Table9[],4,0),AD2195),AD2195
),"")</f>
        <v/>
      </c>
      <c r="AG2195" s="5"/>
      <c r="AH2195" s="5"/>
      <c r="AI2195" s="5"/>
      <c r="AJ2195" s="6"/>
      <c r="AK2195" s="6"/>
      <c r="AL2195" s="12" t="str">
        <f t="shared" si="347"/>
        <v/>
      </c>
      <c r="AM2195" s="5"/>
      <c r="AN2195" s="27" t="str">
        <f t="shared" si="348"/>
        <v/>
      </c>
      <c r="AO2195" s="5"/>
      <c r="AP2195" s="5"/>
      <c r="AQ2195" s="6"/>
      <c r="AR2195" s="12" t="str">
        <f t="shared" si="349"/>
        <v/>
      </c>
      <c r="AS2195" s="6"/>
      <c r="AT2195" s="5"/>
      <c r="AU2195" s="53"/>
      <c r="AV2195" s="53"/>
      <c r="AW2195" s="54"/>
      <c r="AX2195" s="15" t="str">
        <f t="shared" si="350"/>
        <v/>
      </c>
      <c r="AY2195" s="5"/>
      <c r="AZ2195" s="27" t="str">
        <f>IFERROR(VLOOKUP(AY2195,vlookup!A$2:I$331,2,FALSE),"")</f>
        <v/>
      </c>
      <c r="BA2195" s="27" t="str">
        <f>IFERROR(VLOOKUP(AY2195,vlookup!A$2:I$331,3,FALSE),"")</f>
        <v/>
      </c>
      <c r="BB2195" s="5"/>
      <c r="BC2195" s="27" t="str">
        <f>IFERROR(VLOOKUP(BB2195,vlookup!D$2:E$331,2,FALSE),"")</f>
        <v/>
      </c>
      <c r="BD2195" s="5"/>
      <c r="BE2195" s="27" t="str">
        <f t="shared" si="351"/>
        <v/>
      </c>
      <c r="BF2195" s="27" t="str">
        <f>IFERROR(VLOOKUP(BE2195,vlookup!G$2:I$331,2,FALSE),"")</f>
        <v/>
      </c>
      <c r="BG2195" s="27" t="str">
        <f>IFERROR(VLOOKUP(BE2195,vlookup!G$2:I$331,3,FALSE),"")</f>
        <v/>
      </c>
      <c r="BH2195" s="5"/>
      <c r="BI2195" s="6"/>
      <c r="BJ2195" s="6"/>
      <c r="BK2195" s="6"/>
      <c r="BL2195" s="6"/>
    </row>
    <row r="2196" spans="1:64">
      <c r="A2196" s="4"/>
      <c r="B2196" s="5"/>
      <c r="C2196" s="27" t="str">
        <f>IFERROR(VLOOKUP(B2196,vlookup!A$2:I$331,2,FALSE),"")</f>
        <v/>
      </c>
      <c r="D2196" s="27" t="str">
        <f>IFERROR(VLOOKUP(B2196,vlookup!A$2:I$331,3,FALSE),"")</f>
        <v/>
      </c>
      <c r="E2196" s="5"/>
      <c r="F2196" s="27" t="str">
        <f>IFERROR(VLOOKUP(E2196,vlookup!D$2:E$331,2,FALSE),"")</f>
        <v/>
      </c>
      <c r="G2196" s="5"/>
      <c r="H2196" s="27" t="str">
        <f t="shared" si="342"/>
        <v/>
      </c>
      <c r="I2196" s="27" t="str">
        <f>IFERROR(VLOOKUP(H2196,vlookup!G$2:I$331,2,FALSE),"")</f>
        <v/>
      </c>
      <c r="J2196" s="27" t="str">
        <f>IFERROR(VLOOKUP(H2196,vlookup!G$2:I$331,3,FALSE),"")</f>
        <v/>
      </c>
      <c r="K2196" s="5"/>
      <c r="L2196" s="6"/>
      <c r="M2196" s="6"/>
      <c r="N2196" s="6"/>
      <c r="O2196" s="6"/>
      <c r="P2196" s="6"/>
      <c r="Q2196" s="14" t="str">
        <f t="shared" si="343"/>
        <v/>
      </c>
      <c r="R2196" s="5"/>
      <c r="S2196" s="6"/>
      <c r="T2196" s="6"/>
      <c r="U2196" s="5"/>
      <c r="V2196" s="45">
        <f t="shared" si="344"/>
        <v>0</v>
      </c>
      <c r="W2196" s="45">
        <f t="shared" si="345"/>
        <v>0</v>
      </c>
      <c r="X2196" s="45" t="e">
        <f t="shared" si="346"/>
        <v>#VALUE!</v>
      </c>
      <c r="Y2196" s="45">
        <f>IFERROR(VALUE(V2196),VLOOKUP(V2196,DayReplace[],2,0))</f>
        <v>0</v>
      </c>
      <c r="Z2196" s="45">
        <f>IF(V2196=0,1,
IF(OR(AND(COUNTIF(Table12[Normal and Leap Years],X2196),AA2196=3,Y2196=30),
AND(COUNTIF(Table9[MM Year],X2196),COUNTIF(Table13[Always 29-Day Months],AA2196),Y2196=30)),Y2196
-1,Y2196))</f>
        <v>1</v>
      </c>
      <c r="AA2196" s="45">
        <f>IFERROR(VALUE(W2196),VLOOKUP(W2196,MonthReplace[],2,0))</f>
        <v>0</v>
      </c>
      <c r="AB2196" s="45" t="e">
        <f>IF(COUNTIF(Table9[MM Year],X2196),VLOOKUP(AA2196,MonthSerial[],VLOOKUP(X2196,Table9[],3,0)+2,0),DATE(X2196,AA2196,0)-AC2196)</f>
        <v>#VALUE!</v>
      </c>
      <c r="AC2196" s="45" t="e">
        <f>IF(COUNTIF(Table9[MM Year],X2196),
VLOOKUP(X2196,Table9[],5,0),
DATE(X2196,1,0))</f>
        <v>#VALUE!</v>
      </c>
      <c r="AD2196" s="46" t="e">
        <f>IF(AA2196=0,DATE(YEAR(AC2196+1),7,16),
IF(V2196=0,IF(COUNTIF(Table9[MM Year],X2196),AC2196+AB2196+Z2196+15-DAY(AC2196+AB2196+Z2196+15)+16,AC2196+AB2196+Z2196-DAY(AC2196+AB2196+Z2196)+16),
IF(COUNTIF(Table9[MM Year],X2196),
IF(AC2196+AB2196+Z2196&lt;VLOOKUP(X2196,Table9[],7,0),AC2196
+AB2196+Z2196+VLOOKUP(X2196,Table9[],4,0),AC2196+AB2196+Z2196),AC2196
+AB2196+Z2196)))</f>
        <v>#VALUE!</v>
      </c>
      <c r="AE2196" s="42"/>
      <c r="AF2196" s="15" t="str">
        <f>IFERROR(IF(COUNTIF(Table9[MM Year],X2196),
IF(AD2196&lt;VLOOKUP(X2196,Table9[],7,0),AD2196
+VLOOKUP(X2196,Table9[],4,0),AD2196),AD2196
),"")</f>
        <v/>
      </c>
      <c r="AG2196" s="5"/>
      <c r="AH2196" s="5"/>
      <c r="AI2196" s="5"/>
      <c r="AJ2196" s="6"/>
      <c r="AK2196" s="6"/>
      <c r="AL2196" s="12" t="str">
        <f t="shared" si="347"/>
        <v/>
      </c>
      <c r="AM2196" s="5"/>
      <c r="AN2196" s="27" t="str">
        <f t="shared" si="348"/>
        <v/>
      </c>
      <c r="AO2196" s="5"/>
      <c r="AP2196" s="5"/>
      <c r="AQ2196" s="6"/>
      <c r="AR2196" s="12" t="str">
        <f t="shared" si="349"/>
        <v/>
      </c>
      <c r="AS2196" s="6"/>
      <c r="AT2196" s="5"/>
      <c r="AU2196" s="53"/>
      <c r="AV2196" s="53"/>
      <c r="AW2196" s="54"/>
      <c r="AX2196" s="15" t="str">
        <f t="shared" si="350"/>
        <v/>
      </c>
      <c r="AY2196" s="5"/>
      <c r="AZ2196" s="27" t="str">
        <f>IFERROR(VLOOKUP(AY2196,vlookup!A$2:I$331,2,FALSE),"")</f>
        <v/>
      </c>
      <c r="BA2196" s="27" t="str">
        <f>IFERROR(VLOOKUP(AY2196,vlookup!A$2:I$331,3,FALSE),"")</f>
        <v/>
      </c>
      <c r="BB2196" s="5"/>
      <c r="BC2196" s="27" t="str">
        <f>IFERROR(VLOOKUP(BB2196,vlookup!D$2:E$331,2,FALSE),"")</f>
        <v/>
      </c>
      <c r="BD2196" s="5"/>
      <c r="BE2196" s="27" t="str">
        <f t="shared" si="351"/>
        <v/>
      </c>
      <c r="BF2196" s="27" t="str">
        <f>IFERROR(VLOOKUP(BE2196,vlookup!G$2:I$331,2,FALSE),"")</f>
        <v/>
      </c>
      <c r="BG2196" s="27" t="str">
        <f>IFERROR(VLOOKUP(BE2196,vlookup!G$2:I$331,3,FALSE),"")</f>
        <v/>
      </c>
      <c r="BH2196" s="5"/>
      <c r="BI2196" s="6"/>
      <c r="BJ2196" s="6"/>
      <c r="BK2196" s="6"/>
      <c r="BL2196" s="6"/>
    </row>
    <row r="2197" spans="1:64">
      <c r="A2197" s="4"/>
      <c r="B2197" s="5"/>
      <c r="C2197" s="27" t="str">
        <f>IFERROR(VLOOKUP(B2197,vlookup!A$2:I$331,2,FALSE),"")</f>
        <v/>
      </c>
      <c r="D2197" s="27" t="str">
        <f>IFERROR(VLOOKUP(B2197,vlookup!A$2:I$331,3,FALSE),"")</f>
        <v/>
      </c>
      <c r="E2197" s="5"/>
      <c r="F2197" s="27" t="str">
        <f>IFERROR(VLOOKUP(E2197,vlookup!D$2:E$331,2,FALSE),"")</f>
        <v/>
      </c>
      <c r="G2197" s="5"/>
      <c r="H2197" s="27" t="str">
        <f t="shared" si="342"/>
        <v/>
      </c>
      <c r="I2197" s="27" t="str">
        <f>IFERROR(VLOOKUP(H2197,vlookup!G$2:I$331,2,FALSE),"")</f>
        <v/>
      </c>
      <c r="J2197" s="27" t="str">
        <f>IFERROR(VLOOKUP(H2197,vlookup!G$2:I$331,3,FALSE),"")</f>
        <v/>
      </c>
      <c r="K2197" s="5"/>
      <c r="L2197" s="6"/>
      <c r="M2197" s="6"/>
      <c r="N2197" s="6"/>
      <c r="O2197" s="6"/>
      <c r="P2197" s="6"/>
      <c r="Q2197" s="14" t="str">
        <f t="shared" si="343"/>
        <v/>
      </c>
      <c r="R2197" s="5"/>
      <c r="S2197" s="6"/>
      <c r="T2197" s="6"/>
      <c r="U2197" s="5"/>
      <c r="V2197" s="45">
        <f t="shared" si="344"/>
        <v>0</v>
      </c>
      <c r="W2197" s="45">
        <f t="shared" si="345"/>
        <v>0</v>
      </c>
      <c r="X2197" s="45" t="e">
        <f t="shared" si="346"/>
        <v>#VALUE!</v>
      </c>
      <c r="Y2197" s="45">
        <f>IFERROR(VALUE(V2197),VLOOKUP(V2197,DayReplace[],2,0))</f>
        <v>0</v>
      </c>
      <c r="Z2197" s="45">
        <f>IF(V2197=0,1,
IF(OR(AND(COUNTIF(Table12[Normal and Leap Years],X2197),AA2197=3,Y2197=30),
AND(COUNTIF(Table9[MM Year],X2197),COUNTIF(Table13[Always 29-Day Months],AA2197),Y2197=30)),Y2197
-1,Y2197))</f>
        <v>1</v>
      </c>
      <c r="AA2197" s="45">
        <f>IFERROR(VALUE(W2197),VLOOKUP(W2197,MonthReplace[],2,0))</f>
        <v>0</v>
      </c>
      <c r="AB2197" s="45" t="e">
        <f>IF(COUNTIF(Table9[MM Year],X2197),VLOOKUP(AA2197,MonthSerial[],VLOOKUP(X2197,Table9[],3,0)+2,0),DATE(X2197,AA2197,0)-AC2197)</f>
        <v>#VALUE!</v>
      </c>
      <c r="AC2197" s="45" t="e">
        <f>IF(COUNTIF(Table9[MM Year],X2197),
VLOOKUP(X2197,Table9[],5,0),
DATE(X2197,1,0))</f>
        <v>#VALUE!</v>
      </c>
      <c r="AD2197" s="46" t="e">
        <f>IF(AA2197=0,DATE(YEAR(AC2197+1),7,16),
IF(V2197=0,IF(COUNTIF(Table9[MM Year],X2197),AC2197+AB2197+Z2197+15-DAY(AC2197+AB2197+Z2197+15)+16,AC2197+AB2197+Z2197-DAY(AC2197+AB2197+Z2197)+16),
IF(COUNTIF(Table9[MM Year],X2197),
IF(AC2197+AB2197+Z2197&lt;VLOOKUP(X2197,Table9[],7,0),AC2197
+AB2197+Z2197+VLOOKUP(X2197,Table9[],4,0),AC2197+AB2197+Z2197),AC2197
+AB2197+Z2197)))</f>
        <v>#VALUE!</v>
      </c>
      <c r="AE2197" s="42"/>
      <c r="AF2197" s="15" t="str">
        <f>IFERROR(IF(COUNTIF(Table9[MM Year],X2197),
IF(AD2197&lt;VLOOKUP(X2197,Table9[],7,0),AD2197
+VLOOKUP(X2197,Table9[],4,0),AD2197),AD2197
),"")</f>
        <v/>
      </c>
      <c r="AG2197" s="5"/>
      <c r="AH2197" s="5"/>
      <c r="AI2197" s="5"/>
      <c r="AJ2197" s="6"/>
      <c r="AK2197" s="6"/>
      <c r="AL2197" s="12" t="str">
        <f t="shared" si="347"/>
        <v/>
      </c>
      <c r="AM2197" s="5"/>
      <c r="AN2197" s="27" t="str">
        <f t="shared" si="348"/>
        <v/>
      </c>
      <c r="AO2197" s="5"/>
      <c r="AP2197" s="5"/>
      <c r="AQ2197" s="6"/>
      <c r="AR2197" s="12" t="str">
        <f t="shared" si="349"/>
        <v/>
      </c>
      <c r="AS2197" s="6"/>
      <c r="AT2197" s="5"/>
      <c r="AU2197" s="53"/>
      <c r="AV2197" s="53"/>
      <c r="AW2197" s="54"/>
      <c r="AX2197" s="15" t="str">
        <f t="shared" si="350"/>
        <v/>
      </c>
      <c r="AY2197" s="5"/>
      <c r="AZ2197" s="27" t="str">
        <f>IFERROR(VLOOKUP(AY2197,vlookup!A$2:I$331,2,FALSE),"")</f>
        <v/>
      </c>
      <c r="BA2197" s="27" t="str">
        <f>IFERROR(VLOOKUP(AY2197,vlookup!A$2:I$331,3,FALSE),"")</f>
        <v/>
      </c>
      <c r="BB2197" s="5"/>
      <c r="BC2197" s="27" t="str">
        <f>IFERROR(VLOOKUP(BB2197,vlookup!D$2:E$331,2,FALSE),"")</f>
        <v/>
      </c>
      <c r="BD2197" s="5"/>
      <c r="BE2197" s="27" t="str">
        <f t="shared" si="351"/>
        <v/>
      </c>
      <c r="BF2197" s="27" t="str">
        <f>IFERROR(VLOOKUP(BE2197,vlookup!G$2:I$331,2,FALSE),"")</f>
        <v/>
      </c>
      <c r="BG2197" s="27" t="str">
        <f>IFERROR(VLOOKUP(BE2197,vlookup!G$2:I$331,3,FALSE),"")</f>
        <v/>
      </c>
      <c r="BH2197" s="5"/>
      <c r="BI2197" s="6"/>
      <c r="BJ2197" s="6"/>
      <c r="BK2197" s="6"/>
      <c r="BL2197" s="6"/>
    </row>
    <row r="2198" spans="1:64">
      <c r="A2198" s="4"/>
      <c r="B2198" s="5"/>
      <c r="C2198" s="27" t="str">
        <f>IFERROR(VLOOKUP(B2198,vlookup!A$2:I$331,2,FALSE),"")</f>
        <v/>
      </c>
      <c r="D2198" s="27" t="str">
        <f>IFERROR(VLOOKUP(B2198,vlookup!A$2:I$331,3,FALSE),"")</f>
        <v/>
      </c>
      <c r="E2198" s="5"/>
      <c r="F2198" s="27" t="str">
        <f>IFERROR(VLOOKUP(E2198,vlookup!D$2:E$331,2,FALSE),"")</f>
        <v/>
      </c>
      <c r="G2198" s="5"/>
      <c r="H2198" s="27" t="str">
        <f t="shared" si="342"/>
        <v/>
      </c>
      <c r="I2198" s="27" t="str">
        <f>IFERROR(VLOOKUP(H2198,vlookup!G$2:I$331,2,FALSE),"")</f>
        <v/>
      </c>
      <c r="J2198" s="27" t="str">
        <f>IFERROR(VLOOKUP(H2198,vlookup!G$2:I$331,3,FALSE),"")</f>
        <v/>
      </c>
      <c r="K2198" s="5"/>
      <c r="L2198" s="6"/>
      <c r="M2198" s="6"/>
      <c r="N2198" s="6"/>
      <c r="O2198" s="6"/>
      <c r="P2198" s="6"/>
      <c r="Q2198" s="14" t="str">
        <f t="shared" si="343"/>
        <v/>
      </c>
      <c r="R2198" s="5"/>
      <c r="S2198" s="6"/>
      <c r="T2198" s="6"/>
      <c r="U2198" s="5"/>
      <c r="V2198" s="45">
        <f t="shared" si="344"/>
        <v>0</v>
      </c>
      <c r="W2198" s="45">
        <f t="shared" si="345"/>
        <v>0</v>
      </c>
      <c r="X2198" s="45" t="e">
        <f t="shared" si="346"/>
        <v>#VALUE!</v>
      </c>
      <c r="Y2198" s="45">
        <f>IFERROR(VALUE(V2198),VLOOKUP(V2198,DayReplace[],2,0))</f>
        <v>0</v>
      </c>
      <c r="Z2198" s="45">
        <f>IF(V2198=0,1,
IF(OR(AND(COUNTIF(Table12[Normal and Leap Years],X2198),AA2198=3,Y2198=30),
AND(COUNTIF(Table9[MM Year],X2198),COUNTIF(Table13[Always 29-Day Months],AA2198),Y2198=30)),Y2198
-1,Y2198))</f>
        <v>1</v>
      </c>
      <c r="AA2198" s="45">
        <f>IFERROR(VALUE(W2198),VLOOKUP(W2198,MonthReplace[],2,0))</f>
        <v>0</v>
      </c>
      <c r="AB2198" s="45" t="e">
        <f>IF(COUNTIF(Table9[MM Year],X2198),VLOOKUP(AA2198,MonthSerial[],VLOOKUP(X2198,Table9[],3,0)+2,0),DATE(X2198,AA2198,0)-AC2198)</f>
        <v>#VALUE!</v>
      </c>
      <c r="AC2198" s="45" t="e">
        <f>IF(COUNTIF(Table9[MM Year],X2198),
VLOOKUP(X2198,Table9[],5,0),
DATE(X2198,1,0))</f>
        <v>#VALUE!</v>
      </c>
      <c r="AD2198" s="46" t="e">
        <f>IF(AA2198=0,DATE(YEAR(AC2198+1),7,16),
IF(V2198=0,IF(COUNTIF(Table9[MM Year],X2198),AC2198+AB2198+Z2198+15-DAY(AC2198+AB2198+Z2198+15)+16,AC2198+AB2198+Z2198-DAY(AC2198+AB2198+Z2198)+16),
IF(COUNTIF(Table9[MM Year],X2198),
IF(AC2198+AB2198+Z2198&lt;VLOOKUP(X2198,Table9[],7,0),AC2198
+AB2198+Z2198+VLOOKUP(X2198,Table9[],4,0),AC2198+AB2198+Z2198),AC2198
+AB2198+Z2198)))</f>
        <v>#VALUE!</v>
      </c>
      <c r="AE2198" s="42"/>
      <c r="AF2198" s="15" t="str">
        <f>IFERROR(IF(COUNTIF(Table9[MM Year],X2198),
IF(AD2198&lt;VLOOKUP(X2198,Table9[],7,0),AD2198
+VLOOKUP(X2198,Table9[],4,0),AD2198),AD2198
),"")</f>
        <v/>
      </c>
      <c r="AG2198" s="5"/>
      <c r="AH2198" s="5"/>
      <c r="AI2198" s="5"/>
      <c r="AJ2198" s="6"/>
      <c r="AK2198" s="6"/>
      <c r="AL2198" s="12" t="str">
        <f t="shared" si="347"/>
        <v/>
      </c>
      <c r="AM2198" s="5"/>
      <c r="AN2198" s="27" t="str">
        <f t="shared" si="348"/>
        <v/>
      </c>
      <c r="AO2198" s="5"/>
      <c r="AP2198" s="5"/>
      <c r="AQ2198" s="6"/>
      <c r="AR2198" s="12" t="str">
        <f t="shared" si="349"/>
        <v/>
      </c>
      <c r="AS2198" s="6"/>
      <c r="AT2198" s="5"/>
      <c r="AU2198" s="53"/>
      <c r="AV2198" s="53"/>
      <c r="AW2198" s="54"/>
      <c r="AX2198" s="15" t="str">
        <f t="shared" si="350"/>
        <v/>
      </c>
      <c r="AY2198" s="5"/>
      <c r="AZ2198" s="27" t="str">
        <f>IFERROR(VLOOKUP(AY2198,vlookup!A$2:I$331,2,FALSE),"")</f>
        <v/>
      </c>
      <c r="BA2198" s="27" t="str">
        <f>IFERROR(VLOOKUP(AY2198,vlookup!A$2:I$331,3,FALSE),"")</f>
        <v/>
      </c>
      <c r="BB2198" s="5"/>
      <c r="BC2198" s="27" t="str">
        <f>IFERROR(VLOOKUP(BB2198,vlookup!D$2:E$331,2,FALSE),"")</f>
        <v/>
      </c>
      <c r="BD2198" s="5"/>
      <c r="BE2198" s="27" t="str">
        <f t="shared" si="351"/>
        <v/>
      </c>
      <c r="BF2198" s="27" t="str">
        <f>IFERROR(VLOOKUP(BE2198,vlookup!G$2:I$331,2,FALSE),"")</f>
        <v/>
      </c>
      <c r="BG2198" s="27" t="str">
        <f>IFERROR(VLOOKUP(BE2198,vlookup!G$2:I$331,3,FALSE),"")</f>
        <v/>
      </c>
      <c r="BH2198" s="5"/>
      <c r="BI2198" s="6"/>
      <c r="BJ2198" s="6"/>
      <c r="BK2198" s="6"/>
      <c r="BL2198" s="6"/>
    </row>
    <row r="2199" spans="1:64">
      <c r="A2199" s="4"/>
      <c r="B2199" s="5"/>
      <c r="C2199" s="27" t="str">
        <f>IFERROR(VLOOKUP(B2199,vlookup!A$2:I$331,2,FALSE),"")</f>
        <v/>
      </c>
      <c r="D2199" s="27" t="str">
        <f>IFERROR(VLOOKUP(B2199,vlookup!A$2:I$331,3,FALSE),"")</f>
        <v/>
      </c>
      <c r="E2199" s="5"/>
      <c r="F2199" s="27" t="str">
        <f>IFERROR(VLOOKUP(E2199,vlookup!D$2:E$331,2,FALSE),"")</f>
        <v/>
      </c>
      <c r="G2199" s="5"/>
      <c r="H2199" s="27" t="str">
        <f t="shared" si="342"/>
        <v/>
      </c>
      <c r="I2199" s="27" t="str">
        <f>IFERROR(VLOOKUP(H2199,vlookup!G$2:I$331,2,FALSE),"")</f>
        <v/>
      </c>
      <c r="J2199" s="27" t="str">
        <f>IFERROR(VLOOKUP(H2199,vlookup!G$2:I$331,3,FALSE),"")</f>
        <v/>
      </c>
      <c r="K2199" s="5"/>
      <c r="L2199" s="6"/>
      <c r="M2199" s="6"/>
      <c r="N2199" s="6"/>
      <c r="O2199" s="6"/>
      <c r="P2199" s="6"/>
      <c r="Q2199" s="14" t="str">
        <f t="shared" si="343"/>
        <v/>
      </c>
      <c r="R2199" s="5"/>
      <c r="S2199" s="6"/>
      <c r="T2199" s="6"/>
      <c r="U2199" s="5"/>
      <c r="V2199" s="45">
        <f t="shared" si="344"/>
        <v>0</v>
      </c>
      <c r="W2199" s="45">
        <f t="shared" si="345"/>
        <v>0</v>
      </c>
      <c r="X2199" s="45" t="e">
        <f t="shared" si="346"/>
        <v>#VALUE!</v>
      </c>
      <c r="Y2199" s="45">
        <f>IFERROR(VALUE(V2199),VLOOKUP(V2199,DayReplace[],2,0))</f>
        <v>0</v>
      </c>
      <c r="Z2199" s="45">
        <f>IF(V2199=0,1,
IF(OR(AND(COUNTIF(Table12[Normal and Leap Years],X2199),AA2199=3,Y2199=30),
AND(COUNTIF(Table9[MM Year],X2199),COUNTIF(Table13[Always 29-Day Months],AA2199),Y2199=30)),Y2199
-1,Y2199))</f>
        <v>1</v>
      </c>
      <c r="AA2199" s="45">
        <f>IFERROR(VALUE(W2199),VLOOKUP(W2199,MonthReplace[],2,0))</f>
        <v>0</v>
      </c>
      <c r="AB2199" s="45" t="e">
        <f>IF(COUNTIF(Table9[MM Year],X2199),VLOOKUP(AA2199,MonthSerial[],VLOOKUP(X2199,Table9[],3,0)+2,0),DATE(X2199,AA2199,0)-AC2199)</f>
        <v>#VALUE!</v>
      </c>
      <c r="AC2199" s="45" t="e">
        <f>IF(COUNTIF(Table9[MM Year],X2199),
VLOOKUP(X2199,Table9[],5,0),
DATE(X2199,1,0))</f>
        <v>#VALUE!</v>
      </c>
      <c r="AD2199" s="46" t="e">
        <f>IF(AA2199=0,DATE(YEAR(AC2199+1),7,16),
IF(V2199=0,IF(COUNTIF(Table9[MM Year],X2199),AC2199+AB2199+Z2199+15-DAY(AC2199+AB2199+Z2199+15)+16,AC2199+AB2199+Z2199-DAY(AC2199+AB2199+Z2199)+16),
IF(COUNTIF(Table9[MM Year],X2199),
IF(AC2199+AB2199+Z2199&lt;VLOOKUP(X2199,Table9[],7,0),AC2199
+AB2199+Z2199+VLOOKUP(X2199,Table9[],4,0),AC2199+AB2199+Z2199),AC2199
+AB2199+Z2199)))</f>
        <v>#VALUE!</v>
      </c>
      <c r="AE2199" s="42"/>
      <c r="AF2199" s="15" t="str">
        <f>IFERROR(IF(COUNTIF(Table9[MM Year],X2199),
IF(AD2199&lt;VLOOKUP(X2199,Table9[],7,0),AD2199
+VLOOKUP(X2199,Table9[],4,0),AD2199),AD2199
),"")</f>
        <v/>
      </c>
      <c r="AG2199" s="5"/>
      <c r="AH2199" s="5"/>
      <c r="AI2199" s="5"/>
      <c r="AJ2199" s="6"/>
      <c r="AK2199" s="6"/>
      <c r="AL2199" s="12" t="str">
        <f t="shared" si="347"/>
        <v/>
      </c>
      <c r="AM2199" s="5"/>
      <c r="AN2199" s="27" t="str">
        <f t="shared" si="348"/>
        <v/>
      </c>
      <c r="AO2199" s="5"/>
      <c r="AP2199" s="5"/>
      <c r="AQ2199" s="6"/>
      <c r="AR2199" s="12" t="str">
        <f t="shared" si="349"/>
        <v/>
      </c>
      <c r="AS2199" s="6"/>
      <c r="AT2199" s="5"/>
      <c r="AU2199" s="53"/>
      <c r="AV2199" s="53"/>
      <c r="AW2199" s="54"/>
      <c r="AX2199" s="15" t="str">
        <f t="shared" si="350"/>
        <v/>
      </c>
      <c r="AY2199" s="5"/>
      <c r="AZ2199" s="27" t="str">
        <f>IFERROR(VLOOKUP(AY2199,vlookup!A$2:I$331,2,FALSE),"")</f>
        <v/>
      </c>
      <c r="BA2199" s="27" t="str">
        <f>IFERROR(VLOOKUP(AY2199,vlookup!A$2:I$331,3,FALSE),"")</f>
        <v/>
      </c>
      <c r="BB2199" s="5"/>
      <c r="BC2199" s="27" t="str">
        <f>IFERROR(VLOOKUP(BB2199,vlookup!D$2:E$331,2,FALSE),"")</f>
        <v/>
      </c>
      <c r="BD2199" s="5"/>
      <c r="BE2199" s="27" t="str">
        <f t="shared" si="351"/>
        <v/>
      </c>
      <c r="BF2199" s="27" t="str">
        <f>IFERROR(VLOOKUP(BE2199,vlookup!G$2:I$331,2,FALSE),"")</f>
        <v/>
      </c>
      <c r="BG2199" s="27" t="str">
        <f>IFERROR(VLOOKUP(BE2199,vlookup!G$2:I$331,3,FALSE),"")</f>
        <v/>
      </c>
      <c r="BH2199" s="5"/>
      <c r="BI2199" s="6"/>
      <c r="BJ2199" s="6"/>
      <c r="BK2199" s="6"/>
      <c r="BL2199" s="6"/>
    </row>
    <row r="2200" spans="1:64">
      <c r="A2200" s="4"/>
      <c r="B2200" s="5"/>
      <c r="C2200" s="27" t="str">
        <f>IFERROR(VLOOKUP(B2200,vlookup!A$2:I$331,2,FALSE),"")</f>
        <v/>
      </c>
      <c r="D2200" s="27" t="str">
        <f>IFERROR(VLOOKUP(B2200,vlookup!A$2:I$331,3,FALSE),"")</f>
        <v/>
      </c>
      <c r="E2200" s="5"/>
      <c r="F2200" s="27" t="str">
        <f>IFERROR(VLOOKUP(E2200,vlookup!D$2:E$331,2,FALSE),"")</f>
        <v/>
      </c>
      <c r="G2200" s="5"/>
      <c r="H2200" s="27" t="str">
        <f t="shared" si="342"/>
        <v/>
      </c>
      <c r="I2200" s="27" t="str">
        <f>IFERROR(VLOOKUP(H2200,vlookup!G$2:I$331,2,FALSE),"")</f>
        <v/>
      </c>
      <c r="J2200" s="27" t="str">
        <f>IFERROR(VLOOKUP(H2200,vlookup!G$2:I$331,3,FALSE),"")</f>
        <v/>
      </c>
      <c r="K2200" s="5"/>
      <c r="L2200" s="6"/>
      <c r="M2200" s="6"/>
      <c r="N2200" s="6"/>
      <c r="O2200" s="6"/>
      <c r="P2200" s="6"/>
      <c r="Q2200" s="14" t="str">
        <f t="shared" si="343"/>
        <v/>
      </c>
      <c r="R2200" s="5"/>
      <c r="S2200" s="6"/>
      <c r="T2200" s="6"/>
      <c r="U2200" s="5"/>
      <c r="V2200" s="45">
        <f t="shared" si="344"/>
        <v>0</v>
      </c>
      <c r="W2200" s="45">
        <f t="shared" si="345"/>
        <v>0</v>
      </c>
      <c r="X2200" s="45" t="e">
        <f t="shared" si="346"/>
        <v>#VALUE!</v>
      </c>
      <c r="Y2200" s="45">
        <f>IFERROR(VALUE(V2200),VLOOKUP(V2200,DayReplace[],2,0))</f>
        <v>0</v>
      </c>
      <c r="Z2200" s="45">
        <f>IF(V2200=0,1,
IF(OR(AND(COUNTIF(Table12[Normal and Leap Years],X2200),AA2200=3,Y2200=30),
AND(COUNTIF(Table9[MM Year],X2200),COUNTIF(Table13[Always 29-Day Months],AA2200),Y2200=30)),Y2200
-1,Y2200))</f>
        <v>1</v>
      </c>
      <c r="AA2200" s="45">
        <f>IFERROR(VALUE(W2200),VLOOKUP(W2200,MonthReplace[],2,0))</f>
        <v>0</v>
      </c>
      <c r="AB2200" s="45" t="e">
        <f>IF(COUNTIF(Table9[MM Year],X2200),VLOOKUP(AA2200,MonthSerial[],VLOOKUP(X2200,Table9[],3,0)+2,0),DATE(X2200,AA2200,0)-AC2200)</f>
        <v>#VALUE!</v>
      </c>
      <c r="AC2200" s="45" t="e">
        <f>IF(COUNTIF(Table9[MM Year],X2200),
VLOOKUP(X2200,Table9[],5,0),
DATE(X2200,1,0))</f>
        <v>#VALUE!</v>
      </c>
      <c r="AD2200" s="46" t="e">
        <f>IF(AA2200=0,DATE(YEAR(AC2200+1),7,16),
IF(V2200=0,IF(COUNTIF(Table9[MM Year],X2200),AC2200+AB2200+Z2200+15-DAY(AC2200+AB2200+Z2200+15)+16,AC2200+AB2200+Z2200-DAY(AC2200+AB2200+Z2200)+16),
IF(COUNTIF(Table9[MM Year],X2200),
IF(AC2200+AB2200+Z2200&lt;VLOOKUP(X2200,Table9[],7,0),AC2200
+AB2200+Z2200+VLOOKUP(X2200,Table9[],4,0),AC2200+AB2200+Z2200),AC2200
+AB2200+Z2200)))</f>
        <v>#VALUE!</v>
      </c>
      <c r="AE2200" s="42"/>
      <c r="AF2200" s="15" t="str">
        <f>IFERROR(IF(COUNTIF(Table9[MM Year],X2200),
IF(AD2200&lt;VLOOKUP(X2200,Table9[],7,0),AD2200
+VLOOKUP(X2200,Table9[],4,0),AD2200),AD2200
),"")</f>
        <v/>
      </c>
      <c r="AG2200" s="5"/>
      <c r="AH2200" s="5"/>
      <c r="AI2200" s="5"/>
      <c r="AJ2200" s="6"/>
      <c r="AK2200" s="6"/>
      <c r="AL2200" s="12" t="str">
        <f t="shared" si="347"/>
        <v/>
      </c>
      <c r="AM2200" s="5"/>
      <c r="AN2200" s="27" t="str">
        <f t="shared" si="348"/>
        <v/>
      </c>
      <c r="AO2200" s="5"/>
      <c r="AP2200" s="5"/>
      <c r="AQ2200" s="6"/>
      <c r="AR2200" s="12" t="str">
        <f t="shared" si="349"/>
        <v/>
      </c>
      <c r="AS2200" s="6"/>
      <c r="AT2200" s="5"/>
      <c r="AU2200" s="53"/>
      <c r="AV2200" s="53"/>
      <c r="AW2200" s="54"/>
      <c r="AX2200" s="15" t="str">
        <f t="shared" si="350"/>
        <v/>
      </c>
      <c r="AY2200" s="5"/>
      <c r="AZ2200" s="27" t="str">
        <f>IFERROR(VLOOKUP(AY2200,vlookup!A$2:I$331,2,FALSE),"")</f>
        <v/>
      </c>
      <c r="BA2200" s="27" t="str">
        <f>IFERROR(VLOOKUP(AY2200,vlookup!A$2:I$331,3,FALSE),"")</f>
        <v/>
      </c>
      <c r="BB2200" s="5"/>
      <c r="BC2200" s="27" t="str">
        <f>IFERROR(VLOOKUP(BB2200,vlookup!D$2:E$331,2,FALSE),"")</f>
        <v/>
      </c>
      <c r="BD2200" s="5"/>
      <c r="BE2200" s="27" t="str">
        <f t="shared" si="351"/>
        <v/>
      </c>
      <c r="BF2200" s="27" t="str">
        <f>IFERROR(VLOOKUP(BE2200,vlookup!G$2:I$331,2,FALSE),"")</f>
        <v/>
      </c>
      <c r="BG2200" s="27" t="str">
        <f>IFERROR(VLOOKUP(BE2200,vlookup!G$2:I$331,3,FALSE),"")</f>
        <v/>
      </c>
      <c r="BH2200" s="5"/>
      <c r="BI2200" s="6"/>
      <c r="BJ2200" s="6"/>
      <c r="BK2200" s="6"/>
      <c r="BL2200" s="6"/>
    </row>
    <row r="2201" spans="1:64">
      <c r="A2201" s="4"/>
      <c r="B2201" s="5"/>
      <c r="C2201" s="27" t="str">
        <f>IFERROR(VLOOKUP(B2201,vlookup!A$2:I$331,2,FALSE),"")</f>
        <v/>
      </c>
      <c r="D2201" s="27" t="str">
        <f>IFERROR(VLOOKUP(B2201,vlookup!A$2:I$331,3,FALSE),"")</f>
        <v/>
      </c>
      <c r="E2201" s="5"/>
      <c r="F2201" s="27" t="str">
        <f>IFERROR(VLOOKUP(E2201,vlookup!D$2:E$331,2,FALSE),"")</f>
        <v/>
      </c>
      <c r="G2201" s="5"/>
      <c r="H2201" s="27" t="str">
        <f t="shared" si="342"/>
        <v/>
      </c>
      <c r="I2201" s="27" t="str">
        <f>IFERROR(VLOOKUP(H2201,vlookup!G$2:I$331,2,FALSE),"")</f>
        <v/>
      </c>
      <c r="J2201" s="27" t="str">
        <f>IFERROR(VLOOKUP(H2201,vlookup!G$2:I$331,3,FALSE),"")</f>
        <v/>
      </c>
      <c r="K2201" s="5"/>
      <c r="L2201" s="6"/>
      <c r="M2201" s="6"/>
      <c r="N2201" s="6"/>
      <c r="O2201" s="6"/>
      <c r="P2201" s="6"/>
      <c r="Q2201" s="14" t="str">
        <f t="shared" si="343"/>
        <v/>
      </c>
      <c r="R2201" s="5"/>
      <c r="S2201" s="6"/>
      <c r="T2201" s="6"/>
      <c r="U2201" s="5"/>
      <c r="V2201" s="45">
        <f t="shared" si="344"/>
        <v>0</v>
      </c>
      <c r="W2201" s="45">
        <f t="shared" si="345"/>
        <v>0</v>
      </c>
      <c r="X2201" s="45" t="e">
        <f t="shared" si="346"/>
        <v>#VALUE!</v>
      </c>
      <c r="Y2201" s="45">
        <f>IFERROR(VALUE(V2201),VLOOKUP(V2201,DayReplace[],2,0))</f>
        <v>0</v>
      </c>
      <c r="Z2201" s="45">
        <f>IF(V2201=0,1,
IF(OR(AND(COUNTIF(Table12[Normal and Leap Years],X2201),AA2201=3,Y2201=30),
AND(COUNTIF(Table9[MM Year],X2201),COUNTIF(Table13[Always 29-Day Months],AA2201),Y2201=30)),Y2201
-1,Y2201))</f>
        <v>1</v>
      </c>
      <c r="AA2201" s="45">
        <f>IFERROR(VALUE(W2201),VLOOKUP(W2201,MonthReplace[],2,0))</f>
        <v>0</v>
      </c>
      <c r="AB2201" s="45" t="e">
        <f>IF(COUNTIF(Table9[MM Year],X2201),VLOOKUP(AA2201,MonthSerial[],VLOOKUP(X2201,Table9[],3,0)+2,0),DATE(X2201,AA2201,0)-AC2201)</f>
        <v>#VALUE!</v>
      </c>
      <c r="AC2201" s="45" t="e">
        <f>IF(COUNTIF(Table9[MM Year],X2201),
VLOOKUP(X2201,Table9[],5,0),
DATE(X2201,1,0))</f>
        <v>#VALUE!</v>
      </c>
      <c r="AD2201" s="46" t="e">
        <f>IF(AA2201=0,DATE(YEAR(AC2201+1),7,16),
IF(V2201=0,IF(COUNTIF(Table9[MM Year],X2201),AC2201+AB2201+Z2201+15-DAY(AC2201+AB2201+Z2201+15)+16,AC2201+AB2201+Z2201-DAY(AC2201+AB2201+Z2201)+16),
IF(COUNTIF(Table9[MM Year],X2201),
IF(AC2201+AB2201+Z2201&lt;VLOOKUP(X2201,Table9[],7,0),AC2201
+AB2201+Z2201+VLOOKUP(X2201,Table9[],4,0),AC2201+AB2201+Z2201),AC2201
+AB2201+Z2201)))</f>
        <v>#VALUE!</v>
      </c>
      <c r="AE2201" s="42"/>
      <c r="AF2201" s="15" t="str">
        <f>IFERROR(IF(COUNTIF(Table9[MM Year],X2201),
IF(AD2201&lt;VLOOKUP(X2201,Table9[],7,0),AD2201
+VLOOKUP(X2201,Table9[],4,0),AD2201),AD2201
),"")</f>
        <v/>
      </c>
      <c r="AG2201" s="5"/>
      <c r="AH2201" s="5"/>
      <c r="AI2201" s="5"/>
      <c r="AJ2201" s="6"/>
      <c r="AK2201" s="6"/>
      <c r="AL2201" s="12" t="str">
        <f t="shared" si="347"/>
        <v/>
      </c>
      <c r="AM2201" s="5"/>
      <c r="AN2201" s="27" t="str">
        <f t="shared" si="348"/>
        <v/>
      </c>
      <c r="AO2201" s="5"/>
      <c r="AP2201" s="5"/>
      <c r="AQ2201" s="6"/>
      <c r="AR2201" s="12" t="str">
        <f t="shared" si="349"/>
        <v/>
      </c>
      <c r="AS2201" s="6"/>
      <c r="AT2201" s="5"/>
      <c r="AU2201" s="53"/>
      <c r="AV2201" s="53"/>
      <c r="AW2201" s="54"/>
      <c r="AX2201" s="15" t="str">
        <f t="shared" si="350"/>
        <v/>
      </c>
      <c r="AY2201" s="5"/>
      <c r="AZ2201" s="27" t="str">
        <f>IFERROR(VLOOKUP(AY2201,vlookup!A$2:I$331,2,FALSE),"")</f>
        <v/>
      </c>
      <c r="BA2201" s="27" t="str">
        <f>IFERROR(VLOOKUP(AY2201,vlookup!A$2:I$331,3,FALSE),"")</f>
        <v/>
      </c>
      <c r="BB2201" s="5"/>
      <c r="BC2201" s="27" t="str">
        <f>IFERROR(VLOOKUP(BB2201,vlookup!D$2:E$331,2,FALSE),"")</f>
        <v/>
      </c>
      <c r="BD2201" s="5"/>
      <c r="BE2201" s="27" t="str">
        <f t="shared" si="351"/>
        <v/>
      </c>
      <c r="BF2201" s="27" t="str">
        <f>IFERROR(VLOOKUP(BE2201,vlookup!G$2:I$331,2,FALSE),"")</f>
        <v/>
      </c>
      <c r="BG2201" s="27" t="str">
        <f>IFERROR(VLOOKUP(BE2201,vlookup!G$2:I$331,3,FALSE),"")</f>
        <v/>
      </c>
      <c r="BH2201" s="5"/>
      <c r="BI2201" s="6"/>
      <c r="BJ2201" s="6"/>
      <c r="BK2201" s="6"/>
      <c r="BL2201" s="6"/>
    </row>
    <row r="2202" spans="1:64">
      <c r="A2202" s="4"/>
      <c r="B2202" s="5"/>
      <c r="C2202" s="27" t="str">
        <f>IFERROR(VLOOKUP(B2202,vlookup!A$2:I$331,2,FALSE),"")</f>
        <v/>
      </c>
      <c r="D2202" s="27" t="str">
        <f>IFERROR(VLOOKUP(B2202,vlookup!A$2:I$331,3,FALSE),"")</f>
        <v/>
      </c>
      <c r="E2202" s="5"/>
      <c r="F2202" s="27" t="str">
        <f>IFERROR(VLOOKUP(E2202,vlookup!D$2:E$331,2,FALSE),"")</f>
        <v/>
      </c>
      <c r="G2202" s="5"/>
      <c r="H2202" s="27" t="str">
        <f t="shared" si="342"/>
        <v/>
      </c>
      <c r="I2202" s="27" t="str">
        <f>IFERROR(VLOOKUP(H2202,vlookup!G$2:I$331,2,FALSE),"")</f>
        <v/>
      </c>
      <c r="J2202" s="27" t="str">
        <f>IFERROR(VLOOKUP(H2202,vlookup!G$2:I$331,3,FALSE),"")</f>
        <v/>
      </c>
      <c r="K2202" s="5"/>
      <c r="L2202" s="6"/>
      <c r="M2202" s="6"/>
      <c r="N2202" s="6"/>
      <c r="O2202" s="6"/>
      <c r="P2202" s="6"/>
      <c r="Q2202" s="14" t="str">
        <f t="shared" si="343"/>
        <v/>
      </c>
      <c r="R2202" s="5"/>
      <c r="S2202" s="6"/>
      <c r="T2202" s="6"/>
      <c r="U2202" s="5"/>
      <c r="V2202" s="45">
        <f t="shared" si="344"/>
        <v>0</v>
      </c>
      <c r="W2202" s="45">
        <f t="shared" si="345"/>
        <v>0</v>
      </c>
      <c r="X2202" s="45" t="e">
        <f t="shared" si="346"/>
        <v>#VALUE!</v>
      </c>
      <c r="Y2202" s="45">
        <f>IFERROR(VALUE(V2202),VLOOKUP(V2202,DayReplace[],2,0))</f>
        <v>0</v>
      </c>
      <c r="Z2202" s="45">
        <f>IF(V2202=0,1,
IF(OR(AND(COUNTIF(Table12[Normal and Leap Years],X2202),AA2202=3,Y2202=30),
AND(COUNTIF(Table9[MM Year],X2202),COUNTIF(Table13[Always 29-Day Months],AA2202),Y2202=30)),Y2202
-1,Y2202))</f>
        <v>1</v>
      </c>
      <c r="AA2202" s="45">
        <f>IFERROR(VALUE(W2202),VLOOKUP(W2202,MonthReplace[],2,0))</f>
        <v>0</v>
      </c>
      <c r="AB2202" s="45" t="e">
        <f>IF(COUNTIF(Table9[MM Year],X2202),VLOOKUP(AA2202,MonthSerial[],VLOOKUP(X2202,Table9[],3,0)+2,0),DATE(X2202,AA2202,0)-AC2202)</f>
        <v>#VALUE!</v>
      </c>
      <c r="AC2202" s="45" t="e">
        <f>IF(COUNTIF(Table9[MM Year],X2202),
VLOOKUP(X2202,Table9[],5,0),
DATE(X2202,1,0))</f>
        <v>#VALUE!</v>
      </c>
      <c r="AD2202" s="46" t="e">
        <f>IF(AA2202=0,DATE(YEAR(AC2202+1),7,16),
IF(V2202=0,IF(COUNTIF(Table9[MM Year],X2202),AC2202+AB2202+Z2202+15-DAY(AC2202+AB2202+Z2202+15)+16,AC2202+AB2202+Z2202-DAY(AC2202+AB2202+Z2202)+16),
IF(COUNTIF(Table9[MM Year],X2202),
IF(AC2202+AB2202+Z2202&lt;VLOOKUP(X2202,Table9[],7,0),AC2202
+AB2202+Z2202+VLOOKUP(X2202,Table9[],4,0),AC2202+AB2202+Z2202),AC2202
+AB2202+Z2202)))</f>
        <v>#VALUE!</v>
      </c>
      <c r="AE2202" s="42"/>
      <c r="AF2202" s="15" t="str">
        <f>IFERROR(IF(COUNTIF(Table9[MM Year],X2202),
IF(AD2202&lt;VLOOKUP(X2202,Table9[],7,0),AD2202
+VLOOKUP(X2202,Table9[],4,0),AD2202),AD2202
),"")</f>
        <v/>
      </c>
      <c r="AG2202" s="5"/>
      <c r="AH2202" s="5"/>
      <c r="AI2202" s="5"/>
      <c r="AJ2202" s="6"/>
      <c r="AK2202" s="6"/>
      <c r="AL2202" s="12" t="str">
        <f t="shared" si="347"/>
        <v/>
      </c>
      <c r="AM2202" s="5"/>
      <c r="AN2202" s="27" t="str">
        <f t="shared" si="348"/>
        <v/>
      </c>
      <c r="AO2202" s="5"/>
      <c r="AP2202" s="5"/>
      <c r="AQ2202" s="6"/>
      <c r="AR2202" s="12" t="str">
        <f t="shared" si="349"/>
        <v/>
      </c>
      <c r="AS2202" s="6"/>
      <c r="AT2202" s="5"/>
      <c r="AU2202" s="53"/>
      <c r="AV2202" s="53"/>
      <c r="AW2202" s="54"/>
      <c r="AX2202" s="15" t="str">
        <f t="shared" si="350"/>
        <v/>
      </c>
      <c r="AY2202" s="5"/>
      <c r="AZ2202" s="27" t="str">
        <f>IFERROR(VLOOKUP(AY2202,vlookup!A$2:I$331,2,FALSE),"")</f>
        <v/>
      </c>
      <c r="BA2202" s="27" t="str">
        <f>IFERROR(VLOOKUP(AY2202,vlookup!A$2:I$331,3,FALSE),"")</f>
        <v/>
      </c>
      <c r="BB2202" s="5"/>
      <c r="BC2202" s="27" t="str">
        <f>IFERROR(VLOOKUP(BB2202,vlookup!D$2:E$331,2,FALSE),"")</f>
        <v/>
      </c>
      <c r="BD2202" s="5"/>
      <c r="BE2202" s="27" t="str">
        <f t="shared" si="351"/>
        <v/>
      </c>
      <c r="BF2202" s="27" t="str">
        <f>IFERROR(VLOOKUP(BE2202,vlookup!G$2:I$331,2,FALSE),"")</f>
        <v/>
      </c>
      <c r="BG2202" s="27" t="str">
        <f>IFERROR(VLOOKUP(BE2202,vlookup!G$2:I$331,3,FALSE),"")</f>
        <v/>
      </c>
      <c r="BH2202" s="5"/>
      <c r="BI2202" s="6"/>
      <c r="BJ2202" s="6"/>
      <c r="BK2202" s="6"/>
      <c r="BL2202" s="6"/>
    </row>
    <row r="2203" spans="1:64">
      <c r="A2203" s="4"/>
      <c r="B2203" s="5"/>
      <c r="C2203" s="27" t="str">
        <f>IFERROR(VLOOKUP(B2203,vlookup!A$2:I$331,2,FALSE),"")</f>
        <v/>
      </c>
      <c r="D2203" s="27" t="str">
        <f>IFERROR(VLOOKUP(B2203,vlookup!A$2:I$331,3,FALSE),"")</f>
        <v/>
      </c>
      <c r="E2203" s="5"/>
      <c r="F2203" s="27" t="str">
        <f>IFERROR(VLOOKUP(E2203,vlookup!D$2:E$331,2,FALSE),"")</f>
        <v/>
      </c>
      <c r="G2203" s="5"/>
      <c r="H2203" s="27" t="str">
        <f t="shared" si="342"/>
        <v/>
      </c>
      <c r="I2203" s="27" t="str">
        <f>IFERROR(VLOOKUP(H2203,vlookup!G$2:I$331,2,FALSE),"")</f>
        <v/>
      </c>
      <c r="J2203" s="27" t="str">
        <f>IFERROR(VLOOKUP(H2203,vlookup!G$2:I$331,3,FALSE),"")</f>
        <v/>
      </c>
      <c r="K2203" s="5"/>
      <c r="L2203" s="6"/>
      <c r="M2203" s="6"/>
      <c r="N2203" s="6"/>
      <c r="O2203" s="6"/>
      <c r="P2203" s="6"/>
      <c r="Q2203" s="14" t="str">
        <f t="shared" si="343"/>
        <v/>
      </c>
      <c r="R2203" s="5"/>
      <c r="S2203" s="6"/>
      <c r="T2203" s="6"/>
      <c r="U2203" s="5"/>
      <c r="V2203" s="45">
        <f t="shared" si="344"/>
        <v>0</v>
      </c>
      <c r="W2203" s="45">
        <f t="shared" si="345"/>
        <v>0</v>
      </c>
      <c r="X2203" s="45" t="e">
        <f t="shared" si="346"/>
        <v>#VALUE!</v>
      </c>
      <c r="Y2203" s="45">
        <f>IFERROR(VALUE(V2203),VLOOKUP(V2203,DayReplace[],2,0))</f>
        <v>0</v>
      </c>
      <c r="Z2203" s="45">
        <f>IF(V2203=0,1,
IF(OR(AND(COUNTIF(Table12[Normal and Leap Years],X2203),AA2203=3,Y2203=30),
AND(COUNTIF(Table9[MM Year],X2203),COUNTIF(Table13[Always 29-Day Months],AA2203),Y2203=30)),Y2203
-1,Y2203))</f>
        <v>1</v>
      </c>
      <c r="AA2203" s="45">
        <f>IFERROR(VALUE(W2203),VLOOKUP(W2203,MonthReplace[],2,0))</f>
        <v>0</v>
      </c>
      <c r="AB2203" s="45" t="e">
        <f>IF(COUNTIF(Table9[MM Year],X2203),VLOOKUP(AA2203,MonthSerial[],VLOOKUP(X2203,Table9[],3,0)+2,0),DATE(X2203,AA2203,0)-AC2203)</f>
        <v>#VALUE!</v>
      </c>
      <c r="AC2203" s="45" t="e">
        <f>IF(COUNTIF(Table9[MM Year],X2203),
VLOOKUP(X2203,Table9[],5,0),
DATE(X2203,1,0))</f>
        <v>#VALUE!</v>
      </c>
      <c r="AD2203" s="46" t="e">
        <f>IF(AA2203=0,DATE(YEAR(AC2203+1),7,16),
IF(V2203=0,IF(COUNTIF(Table9[MM Year],X2203),AC2203+AB2203+Z2203+15-DAY(AC2203+AB2203+Z2203+15)+16,AC2203+AB2203+Z2203-DAY(AC2203+AB2203+Z2203)+16),
IF(COUNTIF(Table9[MM Year],X2203),
IF(AC2203+AB2203+Z2203&lt;VLOOKUP(X2203,Table9[],7,0),AC2203
+AB2203+Z2203+VLOOKUP(X2203,Table9[],4,0),AC2203+AB2203+Z2203),AC2203
+AB2203+Z2203)))</f>
        <v>#VALUE!</v>
      </c>
      <c r="AE2203" s="42"/>
      <c r="AF2203" s="15" t="str">
        <f>IFERROR(IF(COUNTIF(Table9[MM Year],X2203),
IF(AD2203&lt;VLOOKUP(X2203,Table9[],7,0),AD2203
+VLOOKUP(X2203,Table9[],4,0),AD2203),AD2203
),"")</f>
        <v/>
      </c>
      <c r="AG2203" s="5"/>
      <c r="AH2203" s="5"/>
      <c r="AI2203" s="5"/>
      <c r="AJ2203" s="6"/>
      <c r="AK2203" s="6"/>
      <c r="AL2203" s="12" t="str">
        <f t="shared" si="347"/>
        <v/>
      </c>
      <c r="AM2203" s="5"/>
      <c r="AN2203" s="27" t="str">
        <f t="shared" si="348"/>
        <v/>
      </c>
      <c r="AO2203" s="5"/>
      <c r="AP2203" s="5"/>
      <c r="AQ2203" s="6"/>
      <c r="AR2203" s="12" t="str">
        <f t="shared" si="349"/>
        <v/>
      </c>
      <c r="AS2203" s="6"/>
      <c r="AT2203" s="5"/>
      <c r="AU2203" s="53"/>
      <c r="AV2203" s="53"/>
      <c r="AW2203" s="54"/>
      <c r="AX2203" s="15" t="str">
        <f t="shared" si="350"/>
        <v/>
      </c>
      <c r="AY2203" s="5"/>
      <c r="AZ2203" s="27" t="str">
        <f>IFERROR(VLOOKUP(AY2203,vlookup!A$2:I$331,2,FALSE),"")</f>
        <v/>
      </c>
      <c r="BA2203" s="27" t="str">
        <f>IFERROR(VLOOKUP(AY2203,vlookup!A$2:I$331,3,FALSE),"")</f>
        <v/>
      </c>
      <c r="BB2203" s="5"/>
      <c r="BC2203" s="27" t="str">
        <f>IFERROR(VLOOKUP(BB2203,vlookup!D$2:E$331,2,FALSE),"")</f>
        <v/>
      </c>
      <c r="BD2203" s="5"/>
      <c r="BE2203" s="27" t="str">
        <f t="shared" si="351"/>
        <v/>
      </c>
      <c r="BF2203" s="27" t="str">
        <f>IFERROR(VLOOKUP(BE2203,vlookup!G$2:I$331,2,FALSE),"")</f>
        <v/>
      </c>
      <c r="BG2203" s="27" t="str">
        <f>IFERROR(VLOOKUP(BE2203,vlookup!G$2:I$331,3,FALSE),"")</f>
        <v/>
      </c>
      <c r="BH2203" s="5"/>
      <c r="BI2203" s="6"/>
      <c r="BJ2203" s="6"/>
      <c r="BK2203" s="6"/>
      <c r="BL2203" s="6"/>
    </row>
    <row r="2204" spans="1:64">
      <c r="A2204" s="4"/>
      <c r="B2204" s="5"/>
      <c r="C2204" s="27" t="str">
        <f>IFERROR(VLOOKUP(B2204,vlookup!A$2:I$331,2,FALSE),"")</f>
        <v/>
      </c>
      <c r="D2204" s="27" t="str">
        <f>IFERROR(VLOOKUP(B2204,vlookup!A$2:I$331,3,FALSE),"")</f>
        <v/>
      </c>
      <c r="E2204" s="5"/>
      <c r="F2204" s="27" t="str">
        <f>IFERROR(VLOOKUP(E2204,vlookup!D$2:E$331,2,FALSE),"")</f>
        <v/>
      </c>
      <c r="G2204" s="5"/>
      <c r="H2204" s="27" t="str">
        <f t="shared" si="342"/>
        <v/>
      </c>
      <c r="I2204" s="27" t="str">
        <f>IFERROR(VLOOKUP(H2204,vlookup!G$2:I$331,2,FALSE),"")</f>
        <v/>
      </c>
      <c r="J2204" s="27" t="str">
        <f>IFERROR(VLOOKUP(H2204,vlookup!G$2:I$331,3,FALSE),"")</f>
        <v/>
      </c>
      <c r="K2204" s="5"/>
      <c r="L2204" s="6"/>
      <c r="M2204" s="6"/>
      <c r="N2204" s="6"/>
      <c r="O2204" s="6"/>
      <c r="P2204" s="6"/>
      <c r="Q2204" s="14" t="str">
        <f t="shared" si="343"/>
        <v/>
      </c>
      <c r="R2204" s="5"/>
      <c r="S2204" s="6"/>
      <c r="T2204" s="6"/>
      <c r="U2204" s="5"/>
      <c r="V2204" s="45">
        <f t="shared" si="344"/>
        <v>0</v>
      </c>
      <c r="W2204" s="45">
        <f t="shared" si="345"/>
        <v>0</v>
      </c>
      <c r="X2204" s="45" t="e">
        <f t="shared" si="346"/>
        <v>#VALUE!</v>
      </c>
      <c r="Y2204" s="45">
        <f>IFERROR(VALUE(V2204),VLOOKUP(V2204,DayReplace[],2,0))</f>
        <v>0</v>
      </c>
      <c r="Z2204" s="45">
        <f>IF(V2204=0,1,
IF(OR(AND(COUNTIF(Table12[Normal and Leap Years],X2204),AA2204=3,Y2204=30),
AND(COUNTIF(Table9[MM Year],X2204),COUNTIF(Table13[Always 29-Day Months],AA2204),Y2204=30)),Y2204
-1,Y2204))</f>
        <v>1</v>
      </c>
      <c r="AA2204" s="45">
        <f>IFERROR(VALUE(W2204),VLOOKUP(W2204,MonthReplace[],2,0))</f>
        <v>0</v>
      </c>
      <c r="AB2204" s="45" t="e">
        <f>IF(COUNTIF(Table9[MM Year],X2204),VLOOKUP(AA2204,MonthSerial[],VLOOKUP(X2204,Table9[],3,0)+2,0),DATE(X2204,AA2204,0)-AC2204)</f>
        <v>#VALUE!</v>
      </c>
      <c r="AC2204" s="45" t="e">
        <f>IF(COUNTIF(Table9[MM Year],X2204),
VLOOKUP(X2204,Table9[],5,0),
DATE(X2204,1,0))</f>
        <v>#VALUE!</v>
      </c>
      <c r="AD2204" s="46" t="e">
        <f>IF(AA2204=0,DATE(YEAR(AC2204+1),7,16),
IF(V2204=0,IF(COUNTIF(Table9[MM Year],X2204),AC2204+AB2204+Z2204+15-DAY(AC2204+AB2204+Z2204+15)+16,AC2204+AB2204+Z2204-DAY(AC2204+AB2204+Z2204)+16),
IF(COUNTIF(Table9[MM Year],X2204),
IF(AC2204+AB2204+Z2204&lt;VLOOKUP(X2204,Table9[],7,0),AC2204
+AB2204+Z2204+VLOOKUP(X2204,Table9[],4,0),AC2204+AB2204+Z2204),AC2204
+AB2204+Z2204)))</f>
        <v>#VALUE!</v>
      </c>
      <c r="AE2204" s="42"/>
      <c r="AF2204" s="15" t="str">
        <f>IFERROR(IF(COUNTIF(Table9[MM Year],X2204),
IF(AD2204&lt;VLOOKUP(X2204,Table9[],7,0),AD2204
+VLOOKUP(X2204,Table9[],4,0),AD2204),AD2204
),"")</f>
        <v/>
      </c>
      <c r="AG2204" s="5"/>
      <c r="AH2204" s="5"/>
      <c r="AI2204" s="5"/>
      <c r="AJ2204" s="6"/>
      <c r="AK2204" s="6"/>
      <c r="AL2204" s="12" t="str">
        <f t="shared" si="347"/>
        <v/>
      </c>
      <c r="AM2204" s="5"/>
      <c r="AN2204" s="27" t="str">
        <f t="shared" si="348"/>
        <v/>
      </c>
      <c r="AO2204" s="5"/>
      <c r="AP2204" s="5"/>
      <c r="AQ2204" s="6"/>
      <c r="AR2204" s="12" t="str">
        <f t="shared" si="349"/>
        <v/>
      </c>
      <c r="AS2204" s="6"/>
      <c r="AT2204" s="5"/>
      <c r="AU2204" s="53"/>
      <c r="AV2204" s="53"/>
      <c r="AW2204" s="54"/>
      <c r="AX2204" s="15" t="str">
        <f t="shared" si="350"/>
        <v/>
      </c>
      <c r="AY2204" s="5"/>
      <c r="AZ2204" s="27" t="str">
        <f>IFERROR(VLOOKUP(AY2204,vlookup!A$2:I$331,2,FALSE),"")</f>
        <v/>
      </c>
      <c r="BA2204" s="27" t="str">
        <f>IFERROR(VLOOKUP(AY2204,vlookup!A$2:I$331,3,FALSE),"")</f>
        <v/>
      </c>
      <c r="BB2204" s="5"/>
      <c r="BC2204" s="27" t="str">
        <f>IFERROR(VLOOKUP(BB2204,vlookup!D$2:E$331,2,FALSE),"")</f>
        <v/>
      </c>
      <c r="BD2204" s="5"/>
      <c r="BE2204" s="27" t="str">
        <f t="shared" si="351"/>
        <v/>
      </c>
      <c r="BF2204" s="27" t="str">
        <f>IFERROR(VLOOKUP(BE2204,vlookup!G$2:I$331,2,FALSE),"")</f>
        <v/>
      </c>
      <c r="BG2204" s="27" t="str">
        <f>IFERROR(VLOOKUP(BE2204,vlookup!G$2:I$331,3,FALSE),"")</f>
        <v/>
      </c>
      <c r="BH2204" s="5"/>
      <c r="BI2204" s="6"/>
      <c r="BJ2204" s="6"/>
      <c r="BK2204" s="6"/>
      <c r="BL2204" s="6"/>
    </row>
    <row r="2205" spans="1:64">
      <c r="A2205" s="4"/>
      <c r="B2205" s="5"/>
      <c r="C2205" s="27" t="str">
        <f>IFERROR(VLOOKUP(B2205,vlookup!A$2:I$331,2,FALSE),"")</f>
        <v/>
      </c>
      <c r="D2205" s="27" t="str">
        <f>IFERROR(VLOOKUP(B2205,vlookup!A$2:I$331,3,FALSE),"")</f>
        <v/>
      </c>
      <c r="E2205" s="5"/>
      <c r="F2205" s="27" t="str">
        <f>IFERROR(VLOOKUP(E2205,vlookup!D$2:E$331,2,FALSE),"")</f>
        <v/>
      </c>
      <c r="G2205" s="5"/>
      <c r="H2205" s="27" t="str">
        <f t="shared" si="342"/>
        <v/>
      </c>
      <c r="I2205" s="27" t="str">
        <f>IFERROR(VLOOKUP(H2205,vlookup!G$2:I$331,2,FALSE),"")</f>
        <v/>
      </c>
      <c r="J2205" s="27" t="str">
        <f>IFERROR(VLOOKUP(H2205,vlookup!G$2:I$331,3,FALSE),"")</f>
        <v/>
      </c>
      <c r="K2205" s="5"/>
      <c r="L2205" s="6"/>
      <c r="M2205" s="6"/>
      <c r="N2205" s="6"/>
      <c r="O2205" s="6"/>
      <c r="P2205" s="6"/>
      <c r="Q2205" s="14" t="str">
        <f t="shared" si="343"/>
        <v/>
      </c>
      <c r="R2205" s="5"/>
      <c r="S2205" s="6"/>
      <c r="T2205" s="6"/>
      <c r="U2205" s="5"/>
      <c r="V2205" s="45">
        <f t="shared" si="344"/>
        <v>0</v>
      </c>
      <c r="W2205" s="45">
        <f t="shared" si="345"/>
        <v>0</v>
      </c>
      <c r="X2205" s="45" t="e">
        <f t="shared" si="346"/>
        <v>#VALUE!</v>
      </c>
      <c r="Y2205" s="45">
        <f>IFERROR(VALUE(V2205),VLOOKUP(V2205,DayReplace[],2,0))</f>
        <v>0</v>
      </c>
      <c r="Z2205" s="45">
        <f>IF(V2205=0,1,
IF(OR(AND(COUNTIF(Table12[Normal and Leap Years],X2205),AA2205=3,Y2205=30),
AND(COUNTIF(Table9[MM Year],X2205),COUNTIF(Table13[Always 29-Day Months],AA2205),Y2205=30)),Y2205
-1,Y2205))</f>
        <v>1</v>
      </c>
      <c r="AA2205" s="45">
        <f>IFERROR(VALUE(W2205),VLOOKUP(W2205,MonthReplace[],2,0))</f>
        <v>0</v>
      </c>
      <c r="AB2205" s="45" t="e">
        <f>IF(COUNTIF(Table9[MM Year],X2205),VLOOKUP(AA2205,MonthSerial[],VLOOKUP(X2205,Table9[],3,0)+2,0),DATE(X2205,AA2205,0)-AC2205)</f>
        <v>#VALUE!</v>
      </c>
      <c r="AC2205" s="45" t="e">
        <f>IF(COUNTIF(Table9[MM Year],X2205),
VLOOKUP(X2205,Table9[],5,0),
DATE(X2205,1,0))</f>
        <v>#VALUE!</v>
      </c>
      <c r="AD2205" s="46" t="e">
        <f>IF(AA2205=0,DATE(YEAR(AC2205+1),7,16),
IF(V2205=0,IF(COUNTIF(Table9[MM Year],X2205),AC2205+AB2205+Z2205+15-DAY(AC2205+AB2205+Z2205+15)+16,AC2205+AB2205+Z2205-DAY(AC2205+AB2205+Z2205)+16),
IF(COUNTIF(Table9[MM Year],X2205),
IF(AC2205+AB2205+Z2205&lt;VLOOKUP(X2205,Table9[],7,0),AC2205
+AB2205+Z2205+VLOOKUP(X2205,Table9[],4,0),AC2205+AB2205+Z2205),AC2205
+AB2205+Z2205)))</f>
        <v>#VALUE!</v>
      </c>
      <c r="AE2205" s="42"/>
      <c r="AF2205" s="15" t="str">
        <f>IFERROR(IF(COUNTIF(Table9[MM Year],X2205),
IF(AD2205&lt;VLOOKUP(X2205,Table9[],7,0),AD2205
+VLOOKUP(X2205,Table9[],4,0),AD2205),AD2205
),"")</f>
        <v/>
      </c>
      <c r="AG2205" s="5"/>
      <c r="AH2205" s="5"/>
      <c r="AI2205" s="5"/>
      <c r="AJ2205" s="6"/>
      <c r="AK2205" s="6"/>
      <c r="AL2205" s="12" t="str">
        <f t="shared" si="347"/>
        <v/>
      </c>
      <c r="AM2205" s="5"/>
      <c r="AN2205" s="27" t="str">
        <f t="shared" si="348"/>
        <v/>
      </c>
      <c r="AO2205" s="5"/>
      <c r="AP2205" s="5"/>
      <c r="AQ2205" s="6"/>
      <c r="AR2205" s="12" t="str">
        <f t="shared" si="349"/>
        <v/>
      </c>
      <c r="AS2205" s="6"/>
      <c r="AT2205" s="5"/>
      <c r="AU2205" s="53"/>
      <c r="AV2205" s="53"/>
      <c r="AW2205" s="54"/>
      <c r="AX2205" s="15" t="str">
        <f t="shared" si="350"/>
        <v/>
      </c>
      <c r="AY2205" s="5"/>
      <c r="AZ2205" s="27" t="str">
        <f>IFERROR(VLOOKUP(AY2205,vlookup!A$2:I$331,2,FALSE),"")</f>
        <v/>
      </c>
      <c r="BA2205" s="27" t="str">
        <f>IFERROR(VLOOKUP(AY2205,vlookup!A$2:I$331,3,FALSE),"")</f>
        <v/>
      </c>
      <c r="BB2205" s="5"/>
      <c r="BC2205" s="27" t="str">
        <f>IFERROR(VLOOKUP(BB2205,vlookup!D$2:E$331,2,FALSE),"")</f>
        <v/>
      </c>
      <c r="BD2205" s="5"/>
      <c r="BE2205" s="27" t="str">
        <f t="shared" si="351"/>
        <v/>
      </c>
      <c r="BF2205" s="27" t="str">
        <f>IFERROR(VLOOKUP(BE2205,vlookup!G$2:I$331,2,FALSE),"")</f>
        <v/>
      </c>
      <c r="BG2205" s="27" t="str">
        <f>IFERROR(VLOOKUP(BE2205,vlookup!G$2:I$331,3,FALSE),"")</f>
        <v/>
      </c>
      <c r="BH2205" s="5"/>
      <c r="BI2205" s="6"/>
      <c r="BJ2205" s="6"/>
      <c r="BK2205" s="6"/>
      <c r="BL2205" s="6"/>
    </row>
    <row r="2206" spans="1:64">
      <c r="A2206" s="4"/>
      <c r="B2206" s="5"/>
      <c r="C2206" s="27" t="str">
        <f>IFERROR(VLOOKUP(B2206,vlookup!A$2:I$331,2,FALSE),"")</f>
        <v/>
      </c>
      <c r="D2206" s="27" t="str">
        <f>IFERROR(VLOOKUP(B2206,vlookup!A$2:I$331,3,FALSE),"")</f>
        <v/>
      </c>
      <c r="E2206" s="5"/>
      <c r="F2206" s="27" t="str">
        <f>IFERROR(VLOOKUP(E2206,vlookup!D$2:E$331,2,FALSE),"")</f>
        <v/>
      </c>
      <c r="G2206" s="5"/>
      <c r="H2206" s="27" t="str">
        <f t="shared" si="342"/>
        <v/>
      </c>
      <c r="I2206" s="27" t="str">
        <f>IFERROR(VLOOKUP(H2206,vlookup!G$2:I$331,2,FALSE),"")</f>
        <v/>
      </c>
      <c r="J2206" s="27" t="str">
        <f>IFERROR(VLOOKUP(H2206,vlookup!G$2:I$331,3,FALSE),"")</f>
        <v/>
      </c>
      <c r="K2206" s="5"/>
      <c r="L2206" s="6"/>
      <c r="M2206" s="6"/>
      <c r="N2206" s="6"/>
      <c r="O2206" s="6"/>
      <c r="P2206" s="6"/>
      <c r="Q2206" s="14" t="str">
        <f t="shared" si="343"/>
        <v/>
      </c>
      <c r="R2206" s="5"/>
      <c r="S2206" s="6"/>
      <c r="T2206" s="6"/>
      <c r="U2206" s="5"/>
      <c r="V2206" s="45">
        <f t="shared" si="344"/>
        <v>0</v>
      </c>
      <c r="W2206" s="45">
        <f t="shared" si="345"/>
        <v>0</v>
      </c>
      <c r="X2206" s="45" t="e">
        <f t="shared" si="346"/>
        <v>#VALUE!</v>
      </c>
      <c r="Y2206" s="45">
        <f>IFERROR(VALUE(V2206),VLOOKUP(V2206,DayReplace[],2,0))</f>
        <v>0</v>
      </c>
      <c r="Z2206" s="45">
        <f>IF(V2206=0,1,
IF(OR(AND(COUNTIF(Table12[Normal and Leap Years],X2206),AA2206=3,Y2206=30),
AND(COUNTIF(Table9[MM Year],X2206),COUNTIF(Table13[Always 29-Day Months],AA2206),Y2206=30)),Y2206
-1,Y2206))</f>
        <v>1</v>
      </c>
      <c r="AA2206" s="45">
        <f>IFERROR(VALUE(W2206),VLOOKUP(W2206,MonthReplace[],2,0))</f>
        <v>0</v>
      </c>
      <c r="AB2206" s="45" t="e">
        <f>IF(COUNTIF(Table9[MM Year],X2206),VLOOKUP(AA2206,MonthSerial[],VLOOKUP(X2206,Table9[],3,0)+2,0),DATE(X2206,AA2206,0)-AC2206)</f>
        <v>#VALUE!</v>
      </c>
      <c r="AC2206" s="45" t="e">
        <f>IF(COUNTIF(Table9[MM Year],X2206),
VLOOKUP(X2206,Table9[],5,0),
DATE(X2206,1,0))</f>
        <v>#VALUE!</v>
      </c>
      <c r="AD2206" s="46" t="e">
        <f>IF(AA2206=0,DATE(YEAR(AC2206+1),7,16),
IF(V2206=0,IF(COUNTIF(Table9[MM Year],X2206),AC2206+AB2206+Z2206+15-DAY(AC2206+AB2206+Z2206+15)+16,AC2206+AB2206+Z2206-DAY(AC2206+AB2206+Z2206)+16),
IF(COUNTIF(Table9[MM Year],X2206),
IF(AC2206+AB2206+Z2206&lt;VLOOKUP(X2206,Table9[],7,0),AC2206
+AB2206+Z2206+VLOOKUP(X2206,Table9[],4,0),AC2206+AB2206+Z2206),AC2206
+AB2206+Z2206)))</f>
        <v>#VALUE!</v>
      </c>
      <c r="AE2206" s="42"/>
      <c r="AF2206" s="15" t="str">
        <f>IFERROR(IF(COUNTIF(Table9[MM Year],X2206),
IF(AD2206&lt;VLOOKUP(X2206,Table9[],7,0),AD2206
+VLOOKUP(X2206,Table9[],4,0),AD2206),AD2206
),"")</f>
        <v/>
      </c>
      <c r="AG2206" s="5"/>
      <c r="AH2206" s="5"/>
      <c r="AI2206" s="5"/>
      <c r="AJ2206" s="6"/>
      <c r="AK2206" s="6"/>
      <c r="AL2206" s="12" t="str">
        <f t="shared" si="347"/>
        <v/>
      </c>
      <c r="AM2206" s="5"/>
      <c r="AN2206" s="27" t="str">
        <f t="shared" si="348"/>
        <v/>
      </c>
      <c r="AO2206" s="5"/>
      <c r="AP2206" s="5"/>
      <c r="AQ2206" s="6"/>
      <c r="AR2206" s="12" t="str">
        <f t="shared" si="349"/>
        <v/>
      </c>
      <c r="AS2206" s="6"/>
      <c r="AT2206" s="5"/>
      <c r="AU2206" s="53"/>
      <c r="AV2206" s="53"/>
      <c r="AW2206" s="54"/>
      <c r="AX2206" s="15" t="str">
        <f t="shared" si="350"/>
        <v/>
      </c>
      <c r="AY2206" s="5"/>
      <c r="AZ2206" s="27" t="str">
        <f>IFERROR(VLOOKUP(AY2206,vlookup!A$2:I$331,2,FALSE),"")</f>
        <v/>
      </c>
      <c r="BA2206" s="27" t="str">
        <f>IFERROR(VLOOKUP(AY2206,vlookup!A$2:I$331,3,FALSE),"")</f>
        <v/>
      </c>
      <c r="BB2206" s="5"/>
      <c r="BC2206" s="27" t="str">
        <f>IFERROR(VLOOKUP(BB2206,vlookup!D$2:E$331,2,FALSE),"")</f>
        <v/>
      </c>
      <c r="BD2206" s="5"/>
      <c r="BE2206" s="27" t="str">
        <f t="shared" si="351"/>
        <v/>
      </c>
      <c r="BF2206" s="27" t="str">
        <f>IFERROR(VLOOKUP(BE2206,vlookup!G$2:I$331,2,FALSE),"")</f>
        <v/>
      </c>
      <c r="BG2206" s="27" t="str">
        <f>IFERROR(VLOOKUP(BE2206,vlookup!G$2:I$331,3,FALSE),"")</f>
        <v/>
      </c>
      <c r="BH2206" s="5"/>
      <c r="BI2206" s="6"/>
      <c r="BJ2206" s="6"/>
      <c r="BK2206" s="6"/>
      <c r="BL2206" s="6"/>
    </row>
    <row r="2207" spans="1:64">
      <c r="A2207" s="4"/>
      <c r="B2207" s="5"/>
      <c r="C2207" s="27" t="str">
        <f>IFERROR(VLOOKUP(B2207,vlookup!A$2:I$331,2,FALSE),"")</f>
        <v/>
      </c>
      <c r="D2207" s="27" t="str">
        <f>IFERROR(VLOOKUP(B2207,vlookup!A$2:I$331,3,FALSE),"")</f>
        <v/>
      </c>
      <c r="E2207" s="5"/>
      <c r="F2207" s="27" t="str">
        <f>IFERROR(VLOOKUP(E2207,vlookup!D$2:E$331,2,FALSE),"")</f>
        <v/>
      </c>
      <c r="G2207" s="5"/>
      <c r="H2207" s="27" t="str">
        <f t="shared" si="342"/>
        <v/>
      </c>
      <c r="I2207" s="27" t="str">
        <f>IFERROR(VLOOKUP(H2207,vlookup!G$2:I$331,2,FALSE),"")</f>
        <v/>
      </c>
      <c r="J2207" s="27" t="str">
        <f>IFERROR(VLOOKUP(H2207,vlookup!G$2:I$331,3,FALSE),"")</f>
        <v/>
      </c>
      <c r="K2207" s="5"/>
      <c r="L2207" s="6"/>
      <c r="M2207" s="6"/>
      <c r="N2207" s="6"/>
      <c r="O2207" s="6"/>
      <c r="P2207" s="6"/>
      <c r="Q2207" s="14" t="str">
        <f t="shared" si="343"/>
        <v/>
      </c>
      <c r="R2207" s="5"/>
      <c r="S2207" s="6"/>
      <c r="T2207" s="6"/>
      <c r="U2207" s="5"/>
      <c r="V2207" s="45">
        <f t="shared" si="344"/>
        <v>0</v>
      </c>
      <c r="W2207" s="45">
        <f t="shared" si="345"/>
        <v>0</v>
      </c>
      <c r="X2207" s="45" t="e">
        <f t="shared" si="346"/>
        <v>#VALUE!</v>
      </c>
      <c r="Y2207" s="45">
        <f>IFERROR(VALUE(V2207),VLOOKUP(V2207,DayReplace[],2,0))</f>
        <v>0</v>
      </c>
      <c r="Z2207" s="45">
        <f>IF(V2207=0,1,
IF(OR(AND(COUNTIF(Table12[Normal and Leap Years],X2207),AA2207=3,Y2207=30),
AND(COUNTIF(Table9[MM Year],X2207),COUNTIF(Table13[Always 29-Day Months],AA2207),Y2207=30)),Y2207
-1,Y2207))</f>
        <v>1</v>
      </c>
      <c r="AA2207" s="45">
        <f>IFERROR(VALUE(W2207),VLOOKUP(W2207,MonthReplace[],2,0))</f>
        <v>0</v>
      </c>
      <c r="AB2207" s="45" t="e">
        <f>IF(COUNTIF(Table9[MM Year],X2207),VLOOKUP(AA2207,MonthSerial[],VLOOKUP(X2207,Table9[],3,0)+2,0),DATE(X2207,AA2207,0)-AC2207)</f>
        <v>#VALUE!</v>
      </c>
      <c r="AC2207" s="45" t="e">
        <f>IF(COUNTIF(Table9[MM Year],X2207),
VLOOKUP(X2207,Table9[],5,0),
DATE(X2207,1,0))</f>
        <v>#VALUE!</v>
      </c>
      <c r="AD2207" s="46" t="e">
        <f>IF(AA2207=0,DATE(YEAR(AC2207+1),7,16),
IF(V2207=0,IF(COUNTIF(Table9[MM Year],X2207),AC2207+AB2207+Z2207+15-DAY(AC2207+AB2207+Z2207+15)+16,AC2207+AB2207+Z2207-DAY(AC2207+AB2207+Z2207)+16),
IF(COUNTIF(Table9[MM Year],X2207),
IF(AC2207+AB2207+Z2207&lt;VLOOKUP(X2207,Table9[],7,0),AC2207
+AB2207+Z2207+VLOOKUP(X2207,Table9[],4,0),AC2207+AB2207+Z2207),AC2207
+AB2207+Z2207)))</f>
        <v>#VALUE!</v>
      </c>
      <c r="AE2207" s="42"/>
      <c r="AF2207" s="15" t="str">
        <f>IFERROR(IF(COUNTIF(Table9[MM Year],X2207),
IF(AD2207&lt;VLOOKUP(X2207,Table9[],7,0),AD2207
+VLOOKUP(X2207,Table9[],4,0),AD2207),AD2207
),"")</f>
        <v/>
      </c>
      <c r="AG2207" s="5"/>
      <c r="AH2207" s="5"/>
      <c r="AI2207" s="5"/>
      <c r="AJ2207" s="6"/>
      <c r="AK2207" s="6"/>
      <c r="AL2207" s="12" t="str">
        <f t="shared" si="347"/>
        <v/>
      </c>
      <c r="AM2207" s="5"/>
      <c r="AN2207" s="27" t="str">
        <f t="shared" si="348"/>
        <v/>
      </c>
      <c r="AO2207" s="5"/>
      <c r="AP2207" s="5"/>
      <c r="AQ2207" s="6"/>
      <c r="AR2207" s="12" t="str">
        <f t="shared" si="349"/>
        <v/>
      </c>
      <c r="AS2207" s="6"/>
      <c r="AT2207" s="5"/>
      <c r="AU2207" s="53"/>
      <c r="AV2207" s="53"/>
      <c r="AW2207" s="54"/>
      <c r="AX2207" s="15" t="str">
        <f t="shared" si="350"/>
        <v/>
      </c>
      <c r="AY2207" s="5"/>
      <c r="AZ2207" s="27" t="str">
        <f>IFERROR(VLOOKUP(AY2207,vlookup!A$2:I$331,2,FALSE),"")</f>
        <v/>
      </c>
      <c r="BA2207" s="27" t="str">
        <f>IFERROR(VLOOKUP(AY2207,vlookup!A$2:I$331,3,FALSE),"")</f>
        <v/>
      </c>
      <c r="BB2207" s="5"/>
      <c r="BC2207" s="27" t="str">
        <f>IFERROR(VLOOKUP(BB2207,vlookup!D$2:E$331,2,FALSE),"")</f>
        <v/>
      </c>
      <c r="BD2207" s="5"/>
      <c r="BE2207" s="27" t="str">
        <f t="shared" si="351"/>
        <v/>
      </c>
      <c r="BF2207" s="27" t="str">
        <f>IFERROR(VLOOKUP(BE2207,vlookup!G$2:I$331,2,FALSE),"")</f>
        <v/>
      </c>
      <c r="BG2207" s="27" t="str">
        <f>IFERROR(VLOOKUP(BE2207,vlookup!G$2:I$331,3,FALSE),"")</f>
        <v/>
      </c>
      <c r="BH2207" s="5"/>
      <c r="BI2207" s="6"/>
      <c r="BJ2207" s="6"/>
      <c r="BK2207" s="6"/>
      <c r="BL2207" s="6"/>
    </row>
    <row r="2208" spans="1:64">
      <c r="A2208" s="4"/>
      <c r="B2208" s="5"/>
      <c r="C2208" s="27" t="str">
        <f>IFERROR(VLOOKUP(B2208,vlookup!A$2:I$331,2,FALSE),"")</f>
        <v/>
      </c>
      <c r="D2208" s="27" t="str">
        <f>IFERROR(VLOOKUP(B2208,vlookup!A$2:I$331,3,FALSE),"")</f>
        <v/>
      </c>
      <c r="E2208" s="5"/>
      <c r="F2208" s="27" t="str">
        <f>IFERROR(VLOOKUP(E2208,vlookup!D$2:E$331,2,FALSE),"")</f>
        <v/>
      </c>
      <c r="G2208" s="5"/>
      <c r="H2208" s="27" t="str">
        <f t="shared" si="342"/>
        <v/>
      </c>
      <c r="I2208" s="27" t="str">
        <f>IFERROR(VLOOKUP(H2208,vlookup!G$2:I$331,2,FALSE),"")</f>
        <v/>
      </c>
      <c r="J2208" s="27" t="str">
        <f>IFERROR(VLOOKUP(H2208,vlookup!G$2:I$331,3,FALSE),"")</f>
        <v/>
      </c>
      <c r="K2208" s="5"/>
      <c r="L2208" s="6"/>
      <c r="M2208" s="6"/>
      <c r="N2208" s="6"/>
      <c r="O2208" s="6"/>
      <c r="P2208" s="6"/>
      <c r="Q2208" s="14" t="str">
        <f t="shared" si="343"/>
        <v/>
      </c>
      <c r="R2208" s="5"/>
      <c r="S2208" s="6"/>
      <c r="T2208" s="6"/>
      <c r="U2208" s="5"/>
      <c r="V2208" s="45">
        <f t="shared" si="344"/>
        <v>0</v>
      </c>
      <c r="W2208" s="45">
        <f t="shared" si="345"/>
        <v>0</v>
      </c>
      <c r="X2208" s="45" t="e">
        <f t="shared" si="346"/>
        <v>#VALUE!</v>
      </c>
      <c r="Y2208" s="45">
        <f>IFERROR(VALUE(V2208),VLOOKUP(V2208,DayReplace[],2,0))</f>
        <v>0</v>
      </c>
      <c r="Z2208" s="45">
        <f>IF(V2208=0,1,
IF(OR(AND(COUNTIF(Table12[Normal and Leap Years],X2208),AA2208=3,Y2208=30),
AND(COUNTIF(Table9[MM Year],X2208),COUNTIF(Table13[Always 29-Day Months],AA2208),Y2208=30)),Y2208
-1,Y2208))</f>
        <v>1</v>
      </c>
      <c r="AA2208" s="45">
        <f>IFERROR(VALUE(W2208),VLOOKUP(W2208,MonthReplace[],2,0))</f>
        <v>0</v>
      </c>
      <c r="AB2208" s="45" t="e">
        <f>IF(COUNTIF(Table9[MM Year],X2208),VLOOKUP(AA2208,MonthSerial[],VLOOKUP(X2208,Table9[],3,0)+2,0),DATE(X2208,AA2208,0)-AC2208)</f>
        <v>#VALUE!</v>
      </c>
      <c r="AC2208" s="45" t="e">
        <f>IF(COUNTIF(Table9[MM Year],X2208),
VLOOKUP(X2208,Table9[],5,0),
DATE(X2208,1,0))</f>
        <v>#VALUE!</v>
      </c>
      <c r="AD2208" s="46" t="e">
        <f>IF(AA2208=0,DATE(YEAR(AC2208+1),7,16),
IF(V2208=0,IF(COUNTIF(Table9[MM Year],X2208),AC2208+AB2208+Z2208+15-DAY(AC2208+AB2208+Z2208+15)+16,AC2208+AB2208+Z2208-DAY(AC2208+AB2208+Z2208)+16),
IF(COUNTIF(Table9[MM Year],X2208),
IF(AC2208+AB2208+Z2208&lt;VLOOKUP(X2208,Table9[],7,0),AC2208
+AB2208+Z2208+VLOOKUP(X2208,Table9[],4,0),AC2208+AB2208+Z2208),AC2208
+AB2208+Z2208)))</f>
        <v>#VALUE!</v>
      </c>
      <c r="AE2208" s="42"/>
      <c r="AF2208" s="15" t="str">
        <f>IFERROR(IF(COUNTIF(Table9[MM Year],X2208),
IF(AD2208&lt;VLOOKUP(X2208,Table9[],7,0),AD2208
+VLOOKUP(X2208,Table9[],4,0),AD2208),AD2208
),"")</f>
        <v/>
      </c>
      <c r="AG2208" s="5"/>
      <c r="AH2208" s="5"/>
      <c r="AI2208" s="5"/>
      <c r="AJ2208" s="6"/>
      <c r="AK2208" s="6"/>
      <c r="AL2208" s="12" t="str">
        <f t="shared" si="347"/>
        <v/>
      </c>
      <c r="AM2208" s="5"/>
      <c r="AN2208" s="27" t="str">
        <f t="shared" si="348"/>
        <v/>
      </c>
      <c r="AO2208" s="5"/>
      <c r="AP2208" s="5"/>
      <c r="AQ2208" s="6"/>
      <c r="AR2208" s="12" t="str">
        <f t="shared" si="349"/>
        <v/>
      </c>
      <c r="AS2208" s="6"/>
      <c r="AT2208" s="5"/>
      <c r="AU2208" s="53"/>
      <c r="AV2208" s="53"/>
      <c r="AW2208" s="54"/>
      <c r="AX2208" s="15" t="str">
        <f t="shared" si="350"/>
        <v/>
      </c>
      <c r="AY2208" s="5"/>
      <c r="AZ2208" s="27" t="str">
        <f>IFERROR(VLOOKUP(AY2208,vlookup!A$2:I$331,2,FALSE),"")</f>
        <v/>
      </c>
      <c r="BA2208" s="27" t="str">
        <f>IFERROR(VLOOKUP(AY2208,vlookup!A$2:I$331,3,FALSE),"")</f>
        <v/>
      </c>
      <c r="BB2208" s="5"/>
      <c r="BC2208" s="27" t="str">
        <f>IFERROR(VLOOKUP(BB2208,vlookup!D$2:E$331,2,FALSE),"")</f>
        <v/>
      </c>
      <c r="BD2208" s="5"/>
      <c r="BE2208" s="27" t="str">
        <f t="shared" si="351"/>
        <v/>
      </c>
      <c r="BF2208" s="27" t="str">
        <f>IFERROR(VLOOKUP(BE2208,vlookup!G$2:I$331,2,FALSE),"")</f>
        <v/>
      </c>
      <c r="BG2208" s="27" t="str">
        <f>IFERROR(VLOOKUP(BE2208,vlookup!G$2:I$331,3,FALSE),"")</f>
        <v/>
      </c>
      <c r="BH2208" s="5"/>
      <c r="BI2208" s="6"/>
      <c r="BJ2208" s="6"/>
      <c r="BK2208" s="6"/>
      <c r="BL2208" s="6"/>
    </row>
    <row r="2209" spans="1:64">
      <c r="A2209" s="4"/>
      <c r="B2209" s="5"/>
      <c r="C2209" s="27" t="str">
        <f>IFERROR(VLOOKUP(B2209,vlookup!A$2:I$331,2,FALSE),"")</f>
        <v/>
      </c>
      <c r="D2209" s="27" t="str">
        <f>IFERROR(VLOOKUP(B2209,vlookup!A$2:I$331,3,FALSE),"")</f>
        <v/>
      </c>
      <c r="E2209" s="5"/>
      <c r="F2209" s="27" t="str">
        <f>IFERROR(VLOOKUP(E2209,vlookup!D$2:E$331,2,FALSE),"")</f>
        <v/>
      </c>
      <c r="G2209" s="5"/>
      <c r="H2209" s="27" t="str">
        <f t="shared" si="342"/>
        <v/>
      </c>
      <c r="I2209" s="27" t="str">
        <f>IFERROR(VLOOKUP(H2209,vlookup!G$2:I$331,2,FALSE),"")</f>
        <v/>
      </c>
      <c r="J2209" s="27" t="str">
        <f>IFERROR(VLOOKUP(H2209,vlookup!G$2:I$331,3,FALSE),"")</f>
        <v/>
      </c>
      <c r="K2209" s="5"/>
      <c r="L2209" s="6"/>
      <c r="M2209" s="6"/>
      <c r="N2209" s="6"/>
      <c r="O2209" s="6"/>
      <c r="P2209" s="6"/>
      <c r="Q2209" s="14" t="str">
        <f t="shared" si="343"/>
        <v/>
      </c>
      <c r="R2209" s="5"/>
      <c r="S2209" s="6"/>
      <c r="T2209" s="6"/>
      <c r="U2209" s="5"/>
      <c r="V2209" s="45">
        <f t="shared" si="344"/>
        <v>0</v>
      </c>
      <c r="W2209" s="45">
        <f t="shared" si="345"/>
        <v>0</v>
      </c>
      <c r="X2209" s="45" t="e">
        <f t="shared" si="346"/>
        <v>#VALUE!</v>
      </c>
      <c r="Y2209" s="45">
        <f>IFERROR(VALUE(V2209),VLOOKUP(V2209,DayReplace[],2,0))</f>
        <v>0</v>
      </c>
      <c r="Z2209" s="45">
        <f>IF(V2209=0,1,
IF(OR(AND(COUNTIF(Table12[Normal and Leap Years],X2209),AA2209=3,Y2209=30),
AND(COUNTIF(Table9[MM Year],X2209),COUNTIF(Table13[Always 29-Day Months],AA2209),Y2209=30)),Y2209
-1,Y2209))</f>
        <v>1</v>
      </c>
      <c r="AA2209" s="45">
        <f>IFERROR(VALUE(W2209),VLOOKUP(W2209,MonthReplace[],2,0))</f>
        <v>0</v>
      </c>
      <c r="AB2209" s="45" t="e">
        <f>IF(COUNTIF(Table9[MM Year],X2209),VLOOKUP(AA2209,MonthSerial[],VLOOKUP(X2209,Table9[],3,0)+2,0),DATE(X2209,AA2209,0)-AC2209)</f>
        <v>#VALUE!</v>
      </c>
      <c r="AC2209" s="45" t="e">
        <f>IF(COUNTIF(Table9[MM Year],X2209),
VLOOKUP(X2209,Table9[],5,0),
DATE(X2209,1,0))</f>
        <v>#VALUE!</v>
      </c>
      <c r="AD2209" s="46" t="e">
        <f>IF(AA2209=0,DATE(YEAR(AC2209+1),7,16),
IF(V2209=0,IF(COUNTIF(Table9[MM Year],X2209),AC2209+AB2209+Z2209+15-DAY(AC2209+AB2209+Z2209+15)+16,AC2209+AB2209+Z2209-DAY(AC2209+AB2209+Z2209)+16),
IF(COUNTIF(Table9[MM Year],X2209),
IF(AC2209+AB2209+Z2209&lt;VLOOKUP(X2209,Table9[],7,0),AC2209
+AB2209+Z2209+VLOOKUP(X2209,Table9[],4,0),AC2209+AB2209+Z2209),AC2209
+AB2209+Z2209)))</f>
        <v>#VALUE!</v>
      </c>
      <c r="AE2209" s="42"/>
      <c r="AF2209" s="15" t="str">
        <f>IFERROR(IF(COUNTIF(Table9[MM Year],X2209),
IF(AD2209&lt;VLOOKUP(X2209,Table9[],7,0),AD2209
+VLOOKUP(X2209,Table9[],4,0),AD2209),AD2209
),"")</f>
        <v/>
      </c>
      <c r="AG2209" s="5"/>
      <c r="AH2209" s="5"/>
      <c r="AI2209" s="5"/>
      <c r="AJ2209" s="6"/>
      <c r="AK2209" s="6"/>
      <c r="AL2209" s="12" t="str">
        <f t="shared" si="347"/>
        <v/>
      </c>
      <c r="AM2209" s="5"/>
      <c r="AN2209" s="27" t="str">
        <f t="shared" si="348"/>
        <v/>
      </c>
      <c r="AO2209" s="5"/>
      <c r="AP2209" s="5"/>
      <c r="AQ2209" s="6"/>
      <c r="AR2209" s="12" t="str">
        <f t="shared" si="349"/>
        <v/>
      </c>
      <c r="AS2209" s="6"/>
      <c r="AT2209" s="5"/>
      <c r="AU2209" s="53"/>
      <c r="AV2209" s="53"/>
      <c r="AW2209" s="54"/>
      <c r="AX2209" s="15" t="str">
        <f t="shared" si="350"/>
        <v/>
      </c>
      <c r="AY2209" s="5"/>
      <c r="AZ2209" s="27" t="str">
        <f>IFERROR(VLOOKUP(AY2209,vlookup!A$2:I$331,2,FALSE),"")</f>
        <v/>
      </c>
      <c r="BA2209" s="27" t="str">
        <f>IFERROR(VLOOKUP(AY2209,vlookup!A$2:I$331,3,FALSE),"")</f>
        <v/>
      </c>
      <c r="BB2209" s="5"/>
      <c r="BC2209" s="27" t="str">
        <f>IFERROR(VLOOKUP(BB2209,vlookup!D$2:E$331,2,FALSE),"")</f>
        <v/>
      </c>
      <c r="BD2209" s="5"/>
      <c r="BE2209" s="27" t="str">
        <f t="shared" si="351"/>
        <v/>
      </c>
      <c r="BF2209" s="27" t="str">
        <f>IFERROR(VLOOKUP(BE2209,vlookup!G$2:I$331,2,FALSE),"")</f>
        <v/>
      </c>
      <c r="BG2209" s="27" t="str">
        <f>IFERROR(VLOOKUP(BE2209,vlookup!G$2:I$331,3,FALSE),"")</f>
        <v/>
      </c>
      <c r="BH2209" s="5"/>
      <c r="BI2209" s="6"/>
      <c r="BJ2209" s="6"/>
      <c r="BK2209" s="6"/>
      <c r="BL2209" s="6"/>
    </row>
    <row r="2210" spans="1:64">
      <c r="A2210" s="4"/>
      <c r="B2210" s="5"/>
      <c r="C2210" s="27" t="str">
        <f>IFERROR(VLOOKUP(B2210,vlookup!A$2:I$331,2,FALSE),"")</f>
        <v/>
      </c>
      <c r="D2210" s="27" t="str">
        <f>IFERROR(VLOOKUP(B2210,vlookup!A$2:I$331,3,FALSE),"")</f>
        <v/>
      </c>
      <c r="E2210" s="5"/>
      <c r="F2210" s="27" t="str">
        <f>IFERROR(VLOOKUP(E2210,vlookup!D$2:E$331,2,FALSE),"")</f>
        <v/>
      </c>
      <c r="G2210" s="5"/>
      <c r="H2210" s="27" t="str">
        <f t="shared" si="342"/>
        <v/>
      </c>
      <c r="I2210" s="27" t="str">
        <f>IFERROR(VLOOKUP(H2210,vlookup!G$2:I$331,2,FALSE),"")</f>
        <v/>
      </c>
      <c r="J2210" s="27" t="str">
        <f>IFERROR(VLOOKUP(H2210,vlookup!G$2:I$331,3,FALSE),"")</f>
        <v/>
      </c>
      <c r="K2210" s="5"/>
      <c r="L2210" s="6"/>
      <c r="M2210" s="6"/>
      <c r="N2210" s="6"/>
      <c r="O2210" s="6"/>
      <c r="P2210" s="6"/>
      <c r="Q2210" s="14" t="str">
        <f t="shared" si="343"/>
        <v/>
      </c>
      <c r="R2210" s="5"/>
      <c r="S2210" s="6"/>
      <c r="T2210" s="6"/>
      <c r="U2210" s="5"/>
      <c r="V2210" s="45">
        <f t="shared" si="344"/>
        <v>0</v>
      </c>
      <c r="W2210" s="45">
        <f t="shared" si="345"/>
        <v>0</v>
      </c>
      <c r="X2210" s="45" t="e">
        <f t="shared" si="346"/>
        <v>#VALUE!</v>
      </c>
      <c r="Y2210" s="45">
        <f>IFERROR(VALUE(V2210),VLOOKUP(V2210,DayReplace[],2,0))</f>
        <v>0</v>
      </c>
      <c r="Z2210" s="45">
        <f>IF(V2210=0,1,
IF(OR(AND(COUNTIF(Table12[Normal and Leap Years],X2210),AA2210=3,Y2210=30),
AND(COUNTIF(Table9[MM Year],X2210),COUNTIF(Table13[Always 29-Day Months],AA2210),Y2210=30)),Y2210
-1,Y2210))</f>
        <v>1</v>
      </c>
      <c r="AA2210" s="45">
        <f>IFERROR(VALUE(W2210),VLOOKUP(W2210,MonthReplace[],2,0))</f>
        <v>0</v>
      </c>
      <c r="AB2210" s="45" t="e">
        <f>IF(COUNTIF(Table9[MM Year],X2210),VLOOKUP(AA2210,MonthSerial[],VLOOKUP(X2210,Table9[],3,0)+2,0),DATE(X2210,AA2210,0)-AC2210)</f>
        <v>#VALUE!</v>
      </c>
      <c r="AC2210" s="45" t="e">
        <f>IF(COUNTIF(Table9[MM Year],X2210),
VLOOKUP(X2210,Table9[],5,0),
DATE(X2210,1,0))</f>
        <v>#VALUE!</v>
      </c>
      <c r="AD2210" s="46" t="e">
        <f>IF(AA2210=0,DATE(YEAR(AC2210+1),7,16),
IF(V2210=0,IF(COUNTIF(Table9[MM Year],X2210),AC2210+AB2210+Z2210+15-DAY(AC2210+AB2210+Z2210+15)+16,AC2210+AB2210+Z2210-DAY(AC2210+AB2210+Z2210)+16),
IF(COUNTIF(Table9[MM Year],X2210),
IF(AC2210+AB2210+Z2210&lt;VLOOKUP(X2210,Table9[],7,0),AC2210
+AB2210+Z2210+VLOOKUP(X2210,Table9[],4,0),AC2210+AB2210+Z2210),AC2210
+AB2210+Z2210)))</f>
        <v>#VALUE!</v>
      </c>
      <c r="AE2210" s="42"/>
      <c r="AF2210" s="15" t="str">
        <f>IFERROR(IF(COUNTIF(Table9[MM Year],X2210),
IF(AD2210&lt;VLOOKUP(X2210,Table9[],7,0),AD2210
+VLOOKUP(X2210,Table9[],4,0),AD2210),AD2210
),"")</f>
        <v/>
      </c>
      <c r="AG2210" s="5"/>
      <c r="AH2210" s="5"/>
      <c r="AI2210" s="5"/>
      <c r="AJ2210" s="6"/>
      <c r="AK2210" s="6"/>
      <c r="AL2210" s="12" t="str">
        <f t="shared" si="347"/>
        <v/>
      </c>
      <c r="AM2210" s="5"/>
      <c r="AN2210" s="27" t="str">
        <f t="shared" si="348"/>
        <v/>
      </c>
      <c r="AO2210" s="5"/>
      <c r="AP2210" s="5"/>
      <c r="AQ2210" s="6"/>
      <c r="AR2210" s="12" t="str">
        <f t="shared" si="349"/>
        <v/>
      </c>
      <c r="AS2210" s="6"/>
      <c r="AT2210" s="5"/>
      <c r="AU2210" s="53"/>
      <c r="AV2210" s="53"/>
      <c r="AW2210" s="54"/>
      <c r="AX2210" s="15" t="str">
        <f t="shared" si="350"/>
        <v/>
      </c>
      <c r="AY2210" s="5"/>
      <c r="AZ2210" s="27" t="str">
        <f>IFERROR(VLOOKUP(AY2210,vlookup!A$2:I$331,2,FALSE),"")</f>
        <v/>
      </c>
      <c r="BA2210" s="27" t="str">
        <f>IFERROR(VLOOKUP(AY2210,vlookup!A$2:I$331,3,FALSE),"")</f>
        <v/>
      </c>
      <c r="BB2210" s="5"/>
      <c r="BC2210" s="27" t="str">
        <f>IFERROR(VLOOKUP(BB2210,vlookup!D$2:E$331,2,FALSE),"")</f>
        <v/>
      </c>
      <c r="BD2210" s="5"/>
      <c r="BE2210" s="27" t="str">
        <f t="shared" si="351"/>
        <v/>
      </c>
      <c r="BF2210" s="27" t="str">
        <f>IFERROR(VLOOKUP(BE2210,vlookup!G$2:I$331,2,FALSE),"")</f>
        <v/>
      </c>
      <c r="BG2210" s="27" t="str">
        <f>IFERROR(VLOOKUP(BE2210,vlookup!G$2:I$331,3,FALSE),"")</f>
        <v/>
      </c>
      <c r="BH2210" s="5"/>
      <c r="BI2210" s="6"/>
      <c r="BJ2210" s="6"/>
      <c r="BK2210" s="6"/>
      <c r="BL2210" s="6"/>
    </row>
    <row r="2211" spans="1:64">
      <c r="A2211" s="4"/>
      <c r="B2211" s="5"/>
      <c r="C2211" s="27" t="str">
        <f>IFERROR(VLOOKUP(B2211,vlookup!A$2:I$331,2,FALSE),"")</f>
        <v/>
      </c>
      <c r="D2211" s="27" t="str">
        <f>IFERROR(VLOOKUP(B2211,vlookup!A$2:I$331,3,FALSE),"")</f>
        <v/>
      </c>
      <c r="E2211" s="5"/>
      <c r="F2211" s="27" t="str">
        <f>IFERROR(VLOOKUP(E2211,vlookup!D$2:E$331,2,FALSE),"")</f>
        <v/>
      </c>
      <c r="G2211" s="5"/>
      <c r="H2211" s="27" t="str">
        <f t="shared" si="342"/>
        <v/>
      </c>
      <c r="I2211" s="27" t="str">
        <f>IFERROR(VLOOKUP(H2211,vlookup!G$2:I$331,2,FALSE),"")</f>
        <v/>
      </c>
      <c r="J2211" s="27" t="str">
        <f>IFERROR(VLOOKUP(H2211,vlookup!G$2:I$331,3,FALSE),"")</f>
        <v/>
      </c>
      <c r="K2211" s="5"/>
      <c r="L2211" s="6"/>
      <c r="M2211" s="6"/>
      <c r="N2211" s="6"/>
      <c r="O2211" s="6"/>
      <c r="P2211" s="6"/>
      <c r="Q2211" s="14" t="str">
        <f t="shared" si="343"/>
        <v/>
      </c>
      <c r="R2211" s="5"/>
      <c r="S2211" s="6"/>
      <c r="T2211" s="6"/>
      <c r="U2211" s="5"/>
      <c r="V2211" s="45">
        <f t="shared" si="344"/>
        <v>0</v>
      </c>
      <c r="W2211" s="45">
        <f t="shared" si="345"/>
        <v>0</v>
      </c>
      <c r="X2211" s="45" t="e">
        <f t="shared" si="346"/>
        <v>#VALUE!</v>
      </c>
      <c r="Y2211" s="45">
        <f>IFERROR(VALUE(V2211),VLOOKUP(V2211,DayReplace[],2,0))</f>
        <v>0</v>
      </c>
      <c r="Z2211" s="45">
        <f>IF(V2211=0,1,
IF(OR(AND(COUNTIF(Table12[Normal and Leap Years],X2211),AA2211=3,Y2211=30),
AND(COUNTIF(Table9[MM Year],X2211),COUNTIF(Table13[Always 29-Day Months],AA2211),Y2211=30)),Y2211
-1,Y2211))</f>
        <v>1</v>
      </c>
      <c r="AA2211" s="45">
        <f>IFERROR(VALUE(W2211),VLOOKUP(W2211,MonthReplace[],2,0))</f>
        <v>0</v>
      </c>
      <c r="AB2211" s="45" t="e">
        <f>IF(COUNTIF(Table9[MM Year],X2211),VLOOKUP(AA2211,MonthSerial[],VLOOKUP(X2211,Table9[],3,0)+2,0),DATE(X2211,AA2211,0)-AC2211)</f>
        <v>#VALUE!</v>
      </c>
      <c r="AC2211" s="45" t="e">
        <f>IF(COUNTIF(Table9[MM Year],X2211),
VLOOKUP(X2211,Table9[],5,0),
DATE(X2211,1,0))</f>
        <v>#VALUE!</v>
      </c>
      <c r="AD2211" s="46" t="e">
        <f>IF(AA2211=0,DATE(YEAR(AC2211+1),7,16),
IF(V2211=0,IF(COUNTIF(Table9[MM Year],X2211),AC2211+AB2211+Z2211+15-DAY(AC2211+AB2211+Z2211+15)+16,AC2211+AB2211+Z2211-DAY(AC2211+AB2211+Z2211)+16),
IF(COUNTIF(Table9[MM Year],X2211),
IF(AC2211+AB2211+Z2211&lt;VLOOKUP(X2211,Table9[],7,0),AC2211
+AB2211+Z2211+VLOOKUP(X2211,Table9[],4,0),AC2211+AB2211+Z2211),AC2211
+AB2211+Z2211)))</f>
        <v>#VALUE!</v>
      </c>
      <c r="AE2211" s="42"/>
      <c r="AF2211" s="15" t="str">
        <f>IFERROR(IF(COUNTIF(Table9[MM Year],X2211),
IF(AD2211&lt;VLOOKUP(X2211,Table9[],7,0),AD2211
+VLOOKUP(X2211,Table9[],4,0),AD2211),AD2211
),"")</f>
        <v/>
      </c>
      <c r="AG2211" s="5"/>
      <c r="AH2211" s="5"/>
      <c r="AI2211" s="5"/>
      <c r="AJ2211" s="6"/>
      <c r="AK2211" s="6"/>
      <c r="AL2211" s="12" t="str">
        <f t="shared" si="347"/>
        <v/>
      </c>
      <c r="AM2211" s="5"/>
      <c r="AN2211" s="27" t="str">
        <f t="shared" si="348"/>
        <v/>
      </c>
      <c r="AO2211" s="5"/>
      <c r="AP2211" s="5"/>
      <c r="AQ2211" s="6"/>
      <c r="AR2211" s="12" t="str">
        <f t="shared" si="349"/>
        <v/>
      </c>
      <c r="AS2211" s="6"/>
      <c r="AT2211" s="5"/>
      <c r="AU2211" s="53"/>
      <c r="AV2211" s="53"/>
      <c r="AW2211" s="54"/>
      <c r="AX2211" s="15" t="str">
        <f t="shared" si="350"/>
        <v/>
      </c>
      <c r="AY2211" s="5"/>
      <c r="AZ2211" s="27" t="str">
        <f>IFERROR(VLOOKUP(AY2211,vlookup!A$2:I$331,2,FALSE),"")</f>
        <v/>
      </c>
      <c r="BA2211" s="27" t="str">
        <f>IFERROR(VLOOKUP(AY2211,vlookup!A$2:I$331,3,FALSE),"")</f>
        <v/>
      </c>
      <c r="BB2211" s="5"/>
      <c r="BC2211" s="27" t="str">
        <f>IFERROR(VLOOKUP(BB2211,vlookup!D$2:E$331,2,FALSE),"")</f>
        <v/>
      </c>
      <c r="BD2211" s="5"/>
      <c r="BE2211" s="27" t="str">
        <f t="shared" si="351"/>
        <v/>
      </c>
      <c r="BF2211" s="27" t="str">
        <f>IFERROR(VLOOKUP(BE2211,vlookup!G$2:I$331,2,FALSE),"")</f>
        <v/>
      </c>
      <c r="BG2211" s="27" t="str">
        <f>IFERROR(VLOOKUP(BE2211,vlookup!G$2:I$331,3,FALSE),"")</f>
        <v/>
      </c>
      <c r="BH2211" s="5"/>
      <c r="BI2211" s="6"/>
      <c r="BJ2211" s="6"/>
      <c r="BK2211" s="6"/>
      <c r="BL2211" s="6"/>
    </row>
    <row r="2212" spans="1:64">
      <c r="A2212" s="4"/>
      <c r="B2212" s="5"/>
      <c r="C2212" s="27" t="str">
        <f>IFERROR(VLOOKUP(B2212,vlookup!A$2:I$331,2,FALSE),"")</f>
        <v/>
      </c>
      <c r="D2212" s="27" t="str">
        <f>IFERROR(VLOOKUP(B2212,vlookup!A$2:I$331,3,FALSE),"")</f>
        <v/>
      </c>
      <c r="E2212" s="5"/>
      <c r="F2212" s="27" t="str">
        <f>IFERROR(VLOOKUP(E2212,vlookup!D$2:E$331,2,FALSE),"")</f>
        <v/>
      </c>
      <c r="G2212" s="5"/>
      <c r="H2212" s="27" t="str">
        <f t="shared" si="342"/>
        <v/>
      </c>
      <c r="I2212" s="27" t="str">
        <f>IFERROR(VLOOKUP(H2212,vlookup!G$2:I$331,2,FALSE),"")</f>
        <v/>
      </c>
      <c r="J2212" s="27" t="str">
        <f>IFERROR(VLOOKUP(H2212,vlookup!G$2:I$331,3,FALSE),"")</f>
        <v/>
      </c>
      <c r="K2212" s="5"/>
      <c r="L2212" s="6"/>
      <c r="M2212" s="6"/>
      <c r="N2212" s="6"/>
      <c r="O2212" s="6"/>
      <c r="P2212" s="6"/>
      <c r="Q2212" s="14" t="str">
        <f t="shared" si="343"/>
        <v/>
      </c>
      <c r="R2212" s="5"/>
      <c r="S2212" s="6"/>
      <c r="T2212" s="6"/>
      <c r="U2212" s="5"/>
      <c r="V2212" s="45">
        <f t="shared" si="344"/>
        <v>0</v>
      </c>
      <c r="W2212" s="45">
        <f t="shared" si="345"/>
        <v>0</v>
      </c>
      <c r="X2212" s="45" t="e">
        <f t="shared" si="346"/>
        <v>#VALUE!</v>
      </c>
      <c r="Y2212" s="45">
        <f>IFERROR(VALUE(V2212),VLOOKUP(V2212,DayReplace[],2,0))</f>
        <v>0</v>
      </c>
      <c r="Z2212" s="45">
        <f>IF(V2212=0,1,
IF(OR(AND(COUNTIF(Table12[Normal and Leap Years],X2212),AA2212=3,Y2212=30),
AND(COUNTIF(Table9[MM Year],X2212),COUNTIF(Table13[Always 29-Day Months],AA2212),Y2212=30)),Y2212
-1,Y2212))</f>
        <v>1</v>
      </c>
      <c r="AA2212" s="45">
        <f>IFERROR(VALUE(W2212),VLOOKUP(W2212,MonthReplace[],2,0))</f>
        <v>0</v>
      </c>
      <c r="AB2212" s="45" t="e">
        <f>IF(COUNTIF(Table9[MM Year],X2212),VLOOKUP(AA2212,MonthSerial[],VLOOKUP(X2212,Table9[],3,0)+2,0),DATE(X2212,AA2212,0)-AC2212)</f>
        <v>#VALUE!</v>
      </c>
      <c r="AC2212" s="45" t="e">
        <f>IF(COUNTIF(Table9[MM Year],X2212),
VLOOKUP(X2212,Table9[],5,0),
DATE(X2212,1,0))</f>
        <v>#VALUE!</v>
      </c>
      <c r="AD2212" s="46" t="e">
        <f>IF(AA2212=0,DATE(YEAR(AC2212+1),7,16),
IF(V2212=0,IF(COUNTIF(Table9[MM Year],X2212),AC2212+AB2212+Z2212+15-DAY(AC2212+AB2212+Z2212+15)+16,AC2212+AB2212+Z2212-DAY(AC2212+AB2212+Z2212)+16),
IF(COUNTIF(Table9[MM Year],X2212),
IF(AC2212+AB2212+Z2212&lt;VLOOKUP(X2212,Table9[],7,0),AC2212
+AB2212+Z2212+VLOOKUP(X2212,Table9[],4,0),AC2212+AB2212+Z2212),AC2212
+AB2212+Z2212)))</f>
        <v>#VALUE!</v>
      </c>
      <c r="AE2212" s="42"/>
      <c r="AF2212" s="15" t="str">
        <f>IFERROR(IF(COUNTIF(Table9[MM Year],X2212),
IF(AD2212&lt;VLOOKUP(X2212,Table9[],7,0),AD2212
+VLOOKUP(X2212,Table9[],4,0),AD2212),AD2212
),"")</f>
        <v/>
      </c>
      <c r="AG2212" s="5"/>
      <c r="AH2212" s="5"/>
      <c r="AI2212" s="5"/>
      <c r="AJ2212" s="6"/>
      <c r="AK2212" s="6"/>
      <c r="AL2212" s="12" t="str">
        <f t="shared" si="347"/>
        <v/>
      </c>
      <c r="AM2212" s="5"/>
      <c r="AN2212" s="27" t="str">
        <f t="shared" si="348"/>
        <v/>
      </c>
      <c r="AO2212" s="5"/>
      <c r="AP2212" s="5"/>
      <c r="AQ2212" s="6"/>
      <c r="AR2212" s="12" t="str">
        <f t="shared" si="349"/>
        <v/>
      </c>
      <c r="AS2212" s="6"/>
      <c r="AT2212" s="5"/>
      <c r="AU2212" s="53"/>
      <c r="AV2212" s="53"/>
      <c r="AW2212" s="54"/>
      <c r="AX2212" s="15" t="str">
        <f t="shared" si="350"/>
        <v/>
      </c>
      <c r="AY2212" s="5"/>
      <c r="AZ2212" s="27" t="str">
        <f>IFERROR(VLOOKUP(AY2212,vlookup!A$2:I$331,2,FALSE),"")</f>
        <v/>
      </c>
      <c r="BA2212" s="27" t="str">
        <f>IFERROR(VLOOKUP(AY2212,vlookup!A$2:I$331,3,FALSE),"")</f>
        <v/>
      </c>
      <c r="BB2212" s="5"/>
      <c r="BC2212" s="27" t="str">
        <f>IFERROR(VLOOKUP(BB2212,vlookup!D$2:E$331,2,FALSE),"")</f>
        <v/>
      </c>
      <c r="BD2212" s="5"/>
      <c r="BE2212" s="27" t="str">
        <f t="shared" si="351"/>
        <v/>
      </c>
      <c r="BF2212" s="27" t="str">
        <f>IFERROR(VLOOKUP(BE2212,vlookup!G$2:I$331,2,FALSE),"")</f>
        <v/>
      </c>
      <c r="BG2212" s="27" t="str">
        <f>IFERROR(VLOOKUP(BE2212,vlookup!G$2:I$331,3,FALSE),"")</f>
        <v/>
      </c>
      <c r="BH2212" s="5"/>
      <c r="BI2212" s="6"/>
      <c r="BJ2212" s="6"/>
      <c r="BK2212" s="6"/>
      <c r="BL2212" s="6"/>
    </row>
    <row r="2213" spans="1:64">
      <c r="A2213" s="4"/>
      <c r="B2213" s="5"/>
      <c r="C2213" s="27" t="str">
        <f>IFERROR(VLOOKUP(B2213,vlookup!A$2:I$331,2,FALSE),"")</f>
        <v/>
      </c>
      <c r="D2213" s="27" t="str">
        <f>IFERROR(VLOOKUP(B2213,vlookup!A$2:I$331,3,FALSE),"")</f>
        <v/>
      </c>
      <c r="E2213" s="5"/>
      <c r="F2213" s="27" t="str">
        <f>IFERROR(VLOOKUP(E2213,vlookup!D$2:E$331,2,FALSE),"")</f>
        <v/>
      </c>
      <c r="G2213" s="5"/>
      <c r="H2213" s="27" t="str">
        <f t="shared" si="342"/>
        <v/>
      </c>
      <c r="I2213" s="27" t="str">
        <f>IFERROR(VLOOKUP(H2213,vlookup!G$2:I$331,2,FALSE),"")</f>
        <v/>
      </c>
      <c r="J2213" s="27" t="str">
        <f>IFERROR(VLOOKUP(H2213,vlookup!G$2:I$331,3,FALSE),"")</f>
        <v/>
      </c>
      <c r="K2213" s="5"/>
      <c r="L2213" s="6"/>
      <c r="M2213" s="6"/>
      <c r="N2213" s="6"/>
      <c r="O2213" s="6"/>
      <c r="P2213" s="6"/>
      <c r="Q2213" s="14" t="str">
        <f t="shared" si="343"/>
        <v/>
      </c>
      <c r="R2213" s="5"/>
      <c r="S2213" s="6"/>
      <c r="T2213" s="6"/>
      <c r="U2213" s="5"/>
      <c r="V2213" s="45">
        <f t="shared" si="344"/>
        <v>0</v>
      </c>
      <c r="W2213" s="45">
        <f t="shared" si="345"/>
        <v>0</v>
      </c>
      <c r="X2213" s="45" t="e">
        <f t="shared" si="346"/>
        <v>#VALUE!</v>
      </c>
      <c r="Y2213" s="45">
        <f>IFERROR(VALUE(V2213),VLOOKUP(V2213,DayReplace[],2,0))</f>
        <v>0</v>
      </c>
      <c r="Z2213" s="45">
        <f>IF(V2213=0,1,
IF(OR(AND(COUNTIF(Table12[Normal and Leap Years],X2213),AA2213=3,Y2213=30),
AND(COUNTIF(Table9[MM Year],X2213),COUNTIF(Table13[Always 29-Day Months],AA2213),Y2213=30)),Y2213
-1,Y2213))</f>
        <v>1</v>
      </c>
      <c r="AA2213" s="45">
        <f>IFERROR(VALUE(W2213),VLOOKUP(W2213,MonthReplace[],2,0))</f>
        <v>0</v>
      </c>
      <c r="AB2213" s="45" t="e">
        <f>IF(COUNTIF(Table9[MM Year],X2213),VLOOKUP(AA2213,MonthSerial[],VLOOKUP(X2213,Table9[],3,0)+2,0),DATE(X2213,AA2213,0)-AC2213)</f>
        <v>#VALUE!</v>
      </c>
      <c r="AC2213" s="45" t="e">
        <f>IF(COUNTIF(Table9[MM Year],X2213),
VLOOKUP(X2213,Table9[],5,0),
DATE(X2213,1,0))</f>
        <v>#VALUE!</v>
      </c>
      <c r="AD2213" s="46" t="e">
        <f>IF(AA2213=0,DATE(YEAR(AC2213+1),7,16),
IF(V2213=0,IF(COUNTIF(Table9[MM Year],X2213),AC2213+AB2213+Z2213+15-DAY(AC2213+AB2213+Z2213+15)+16,AC2213+AB2213+Z2213-DAY(AC2213+AB2213+Z2213)+16),
IF(COUNTIF(Table9[MM Year],X2213),
IF(AC2213+AB2213+Z2213&lt;VLOOKUP(X2213,Table9[],7,0),AC2213
+AB2213+Z2213+VLOOKUP(X2213,Table9[],4,0),AC2213+AB2213+Z2213),AC2213
+AB2213+Z2213)))</f>
        <v>#VALUE!</v>
      </c>
      <c r="AE2213" s="42"/>
      <c r="AF2213" s="15" t="str">
        <f>IFERROR(IF(COUNTIF(Table9[MM Year],X2213),
IF(AD2213&lt;VLOOKUP(X2213,Table9[],7,0),AD2213
+VLOOKUP(X2213,Table9[],4,0),AD2213),AD2213
),"")</f>
        <v/>
      </c>
      <c r="AG2213" s="5"/>
      <c r="AH2213" s="5"/>
      <c r="AI2213" s="5"/>
      <c r="AJ2213" s="6"/>
      <c r="AK2213" s="6"/>
      <c r="AL2213" s="12" t="str">
        <f t="shared" si="347"/>
        <v/>
      </c>
      <c r="AM2213" s="5"/>
      <c r="AN2213" s="27" t="str">
        <f t="shared" si="348"/>
        <v/>
      </c>
      <c r="AO2213" s="5"/>
      <c r="AP2213" s="5"/>
      <c r="AQ2213" s="6"/>
      <c r="AR2213" s="12" t="str">
        <f t="shared" si="349"/>
        <v/>
      </c>
      <c r="AS2213" s="6"/>
      <c r="AT2213" s="5"/>
      <c r="AU2213" s="53"/>
      <c r="AV2213" s="53"/>
      <c r="AW2213" s="54"/>
      <c r="AX2213" s="15" t="str">
        <f t="shared" si="350"/>
        <v/>
      </c>
      <c r="AY2213" s="5"/>
      <c r="AZ2213" s="27" t="str">
        <f>IFERROR(VLOOKUP(AY2213,vlookup!A$2:I$331,2,FALSE),"")</f>
        <v/>
      </c>
      <c r="BA2213" s="27" t="str">
        <f>IFERROR(VLOOKUP(AY2213,vlookup!A$2:I$331,3,FALSE),"")</f>
        <v/>
      </c>
      <c r="BB2213" s="5"/>
      <c r="BC2213" s="27" t="str">
        <f>IFERROR(VLOOKUP(BB2213,vlookup!D$2:E$331,2,FALSE),"")</f>
        <v/>
      </c>
      <c r="BD2213" s="5"/>
      <c r="BE2213" s="27" t="str">
        <f t="shared" si="351"/>
        <v/>
      </c>
      <c r="BF2213" s="27" t="str">
        <f>IFERROR(VLOOKUP(BE2213,vlookup!G$2:I$331,2,FALSE),"")</f>
        <v/>
      </c>
      <c r="BG2213" s="27" t="str">
        <f>IFERROR(VLOOKUP(BE2213,vlookup!G$2:I$331,3,FALSE),"")</f>
        <v/>
      </c>
      <c r="BH2213" s="5"/>
      <c r="BI2213" s="6"/>
      <c r="BJ2213" s="6"/>
      <c r="BK2213" s="6"/>
      <c r="BL2213" s="6"/>
    </row>
    <row r="2214" spans="1:64">
      <c r="A2214" s="4"/>
      <c r="B2214" s="5"/>
      <c r="C2214" s="27" t="str">
        <f>IFERROR(VLOOKUP(B2214,vlookup!A$2:I$331,2,FALSE),"")</f>
        <v/>
      </c>
      <c r="D2214" s="27" t="str">
        <f>IFERROR(VLOOKUP(B2214,vlookup!A$2:I$331,3,FALSE),"")</f>
        <v/>
      </c>
      <c r="E2214" s="5"/>
      <c r="F2214" s="27" t="str">
        <f>IFERROR(VLOOKUP(E2214,vlookup!D$2:E$331,2,FALSE),"")</f>
        <v/>
      </c>
      <c r="G2214" s="5"/>
      <c r="H2214" s="27" t="str">
        <f t="shared" si="342"/>
        <v/>
      </c>
      <c r="I2214" s="27" t="str">
        <f>IFERROR(VLOOKUP(H2214,vlookup!G$2:I$331,2,FALSE),"")</f>
        <v/>
      </c>
      <c r="J2214" s="27" t="str">
        <f>IFERROR(VLOOKUP(H2214,vlookup!G$2:I$331,3,FALSE),"")</f>
        <v/>
      </c>
      <c r="K2214" s="5"/>
      <c r="L2214" s="6"/>
      <c r="M2214" s="6"/>
      <c r="N2214" s="6"/>
      <c r="O2214" s="6"/>
      <c r="P2214" s="6"/>
      <c r="Q2214" s="14" t="str">
        <f t="shared" si="343"/>
        <v/>
      </c>
      <c r="R2214" s="5"/>
      <c r="S2214" s="6"/>
      <c r="T2214" s="6"/>
      <c r="U2214" s="5"/>
      <c r="V2214" s="45">
        <f t="shared" si="344"/>
        <v>0</v>
      </c>
      <c r="W2214" s="45">
        <f t="shared" si="345"/>
        <v>0</v>
      </c>
      <c r="X2214" s="45" t="e">
        <f t="shared" si="346"/>
        <v>#VALUE!</v>
      </c>
      <c r="Y2214" s="45">
        <f>IFERROR(VALUE(V2214),VLOOKUP(V2214,DayReplace[],2,0))</f>
        <v>0</v>
      </c>
      <c r="Z2214" s="45">
        <f>IF(V2214=0,1,
IF(OR(AND(COUNTIF(Table12[Normal and Leap Years],X2214),AA2214=3,Y2214=30),
AND(COUNTIF(Table9[MM Year],X2214),COUNTIF(Table13[Always 29-Day Months],AA2214),Y2214=30)),Y2214
-1,Y2214))</f>
        <v>1</v>
      </c>
      <c r="AA2214" s="45">
        <f>IFERROR(VALUE(W2214),VLOOKUP(W2214,MonthReplace[],2,0))</f>
        <v>0</v>
      </c>
      <c r="AB2214" s="45" t="e">
        <f>IF(COUNTIF(Table9[MM Year],X2214),VLOOKUP(AA2214,MonthSerial[],VLOOKUP(X2214,Table9[],3,0)+2,0),DATE(X2214,AA2214,0)-AC2214)</f>
        <v>#VALUE!</v>
      </c>
      <c r="AC2214" s="45" t="e">
        <f>IF(COUNTIF(Table9[MM Year],X2214),
VLOOKUP(X2214,Table9[],5,0),
DATE(X2214,1,0))</f>
        <v>#VALUE!</v>
      </c>
      <c r="AD2214" s="46" t="e">
        <f>IF(AA2214=0,DATE(YEAR(AC2214+1),7,16),
IF(V2214=0,IF(COUNTIF(Table9[MM Year],X2214),AC2214+AB2214+Z2214+15-DAY(AC2214+AB2214+Z2214+15)+16,AC2214+AB2214+Z2214-DAY(AC2214+AB2214+Z2214)+16),
IF(COUNTIF(Table9[MM Year],X2214),
IF(AC2214+AB2214+Z2214&lt;VLOOKUP(X2214,Table9[],7,0),AC2214
+AB2214+Z2214+VLOOKUP(X2214,Table9[],4,0),AC2214+AB2214+Z2214),AC2214
+AB2214+Z2214)))</f>
        <v>#VALUE!</v>
      </c>
      <c r="AE2214" s="42"/>
      <c r="AF2214" s="15" t="str">
        <f>IFERROR(IF(COUNTIF(Table9[MM Year],X2214),
IF(AD2214&lt;VLOOKUP(X2214,Table9[],7,0),AD2214
+VLOOKUP(X2214,Table9[],4,0),AD2214),AD2214
),"")</f>
        <v/>
      </c>
      <c r="AG2214" s="5"/>
      <c r="AH2214" s="5"/>
      <c r="AI2214" s="5"/>
      <c r="AJ2214" s="6"/>
      <c r="AK2214" s="6"/>
      <c r="AL2214" s="12" t="str">
        <f t="shared" si="347"/>
        <v/>
      </c>
      <c r="AM2214" s="5"/>
      <c r="AN2214" s="27" t="str">
        <f t="shared" si="348"/>
        <v/>
      </c>
      <c r="AO2214" s="5"/>
      <c r="AP2214" s="5"/>
      <c r="AQ2214" s="6"/>
      <c r="AR2214" s="12" t="str">
        <f t="shared" si="349"/>
        <v/>
      </c>
      <c r="AS2214" s="6"/>
      <c r="AT2214" s="5"/>
      <c r="AU2214" s="53"/>
      <c r="AV2214" s="53"/>
      <c r="AW2214" s="54"/>
      <c r="AX2214" s="15" t="str">
        <f t="shared" si="350"/>
        <v/>
      </c>
      <c r="AY2214" s="5"/>
      <c r="AZ2214" s="27" t="str">
        <f>IFERROR(VLOOKUP(AY2214,vlookup!A$2:I$331,2,FALSE),"")</f>
        <v/>
      </c>
      <c r="BA2214" s="27" t="str">
        <f>IFERROR(VLOOKUP(AY2214,vlookup!A$2:I$331,3,FALSE),"")</f>
        <v/>
      </c>
      <c r="BB2214" s="5"/>
      <c r="BC2214" s="27" t="str">
        <f>IFERROR(VLOOKUP(BB2214,vlookup!D$2:E$331,2,FALSE),"")</f>
        <v/>
      </c>
      <c r="BD2214" s="5"/>
      <c r="BE2214" s="27" t="str">
        <f t="shared" si="351"/>
        <v/>
      </c>
      <c r="BF2214" s="27" t="str">
        <f>IFERROR(VLOOKUP(BE2214,vlookup!G$2:I$331,2,FALSE),"")</f>
        <v/>
      </c>
      <c r="BG2214" s="27" t="str">
        <f>IFERROR(VLOOKUP(BE2214,vlookup!G$2:I$331,3,FALSE),"")</f>
        <v/>
      </c>
      <c r="BH2214" s="5"/>
      <c r="BI2214" s="6"/>
      <c r="BJ2214" s="6"/>
      <c r="BK2214" s="6"/>
      <c r="BL2214" s="6"/>
    </row>
    <row r="2215" spans="1:64">
      <c r="A2215" s="4"/>
      <c r="B2215" s="5"/>
      <c r="C2215" s="27" t="str">
        <f>IFERROR(VLOOKUP(B2215,vlookup!A$2:I$331,2,FALSE),"")</f>
        <v/>
      </c>
      <c r="D2215" s="27" t="str">
        <f>IFERROR(VLOOKUP(B2215,vlookup!A$2:I$331,3,FALSE),"")</f>
        <v/>
      </c>
      <c r="E2215" s="5"/>
      <c r="F2215" s="27" t="str">
        <f>IFERROR(VLOOKUP(E2215,vlookup!D$2:E$331,2,FALSE),"")</f>
        <v/>
      </c>
      <c r="G2215" s="5"/>
      <c r="H2215" s="27" t="str">
        <f t="shared" si="342"/>
        <v/>
      </c>
      <c r="I2215" s="27" t="str">
        <f>IFERROR(VLOOKUP(H2215,vlookup!G$2:I$331,2,FALSE),"")</f>
        <v/>
      </c>
      <c r="J2215" s="27" t="str">
        <f>IFERROR(VLOOKUP(H2215,vlookup!G$2:I$331,3,FALSE),"")</f>
        <v/>
      </c>
      <c r="K2215" s="5"/>
      <c r="L2215" s="6"/>
      <c r="M2215" s="6"/>
      <c r="N2215" s="6"/>
      <c r="O2215" s="6"/>
      <c r="P2215" s="6"/>
      <c r="Q2215" s="14" t="str">
        <f t="shared" si="343"/>
        <v/>
      </c>
      <c r="R2215" s="5"/>
      <c r="S2215" s="6"/>
      <c r="T2215" s="6"/>
      <c r="U2215" s="5"/>
      <c r="V2215" s="45">
        <f t="shared" si="344"/>
        <v>0</v>
      </c>
      <c r="W2215" s="45">
        <f t="shared" si="345"/>
        <v>0</v>
      </c>
      <c r="X2215" s="45" t="e">
        <f t="shared" si="346"/>
        <v>#VALUE!</v>
      </c>
      <c r="Y2215" s="45">
        <f>IFERROR(VALUE(V2215),VLOOKUP(V2215,DayReplace[],2,0))</f>
        <v>0</v>
      </c>
      <c r="Z2215" s="45">
        <f>IF(V2215=0,1,
IF(OR(AND(COUNTIF(Table12[Normal and Leap Years],X2215),AA2215=3,Y2215=30),
AND(COUNTIF(Table9[MM Year],X2215),COUNTIF(Table13[Always 29-Day Months],AA2215),Y2215=30)),Y2215
-1,Y2215))</f>
        <v>1</v>
      </c>
      <c r="AA2215" s="45">
        <f>IFERROR(VALUE(W2215),VLOOKUP(W2215,MonthReplace[],2,0))</f>
        <v>0</v>
      </c>
      <c r="AB2215" s="45" t="e">
        <f>IF(COUNTIF(Table9[MM Year],X2215),VLOOKUP(AA2215,MonthSerial[],VLOOKUP(X2215,Table9[],3,0)+2,0),DATE(X2215,AA2215,0)-AC2215)</f>
        <v>#VALUE!</v>
      </c>
      <c r="AC2215" s="45" t="e">
        <f>IF(COUNTIF(Table9[MM Year],X2215),
VLOOKUP(X2215,Table9[],5,0),
DATE(X2215,1,0))</f>
        <v>#VALUE!</v>
      </c>
      <c r="AD2215" s="46" t="e">
        <f>IF(AA2215=0,DATE(YEAR(AC2215+1),7,16),
IF(V2215=0,IF(COUNTIF(Table9[MM Year],X2215),AC2215+AB2215+Z2215+15-DAY(AC2215+AB2215+Z2215+15)+16,AC2215+AB2215+Z2215-DAY(AC2215+AB2215+Z2215)+16),
IF(COUNTIF(Table9[MM Year],X2215),
IF(AC2215+AB2215+Z2215&lt;VLOOKUP(X2215,Table9[],7,0),AC2215
+AB2215+Z2215+VLOOKUP(X2215,Table9[],4,0),AC2215+AB2215+Z2215),AC2215
+AB2215+Z2215)))</f>
        <v>#VALUE!</v>
      </c>
      <c r="AE2215" s="42"/>
      <c r="AF2215" s="15" t="str">
        <f>IFERROR(IF(COUNTIF(Table9[MM Year],X2215),
IF(AD2215&lt;VLOOKUP(X2215,Table9[],7,0),AD2215
+VLOOKUP(X2215,Table9[],4,0),AD2215),AD2215
),"")</f>
        <v/>
      </c>
      <c r="AG2215" s="5"/>
      <c r="AH2215" s="5"/>
      <c r="AI2215" s="5"/>
      <c r="AJ2215" s="6"/>
      <c r="AK2215" s="6"/>
      <c r="AL2215" s="12" t="str">
        <f t="shared" si="347"/>
        <v/>
      </c>
      <c r="AM2215" s="5"/>
      <c r="AN2215" s="27" t="str">
        <f t="shared" si="348"/>
        <v/>
      </c>
      <c r="AO2215" s="5"/>
      <c r="AP2215" s="5"/>
      <c r="AQ2215" s="6"/>
      <c r="AR2215" s="12" t="str">
        <f t="shared" si="349"/>
        <v/>
      </c>
      <c r="AS2215" s="6"/>
      <c r="AT2215" s="5"/>
      <c r="AU2215" s="53"/>
      <c r="AV2215" s="53"/>
      <c r="AW2215" s="54"/>
      <c r="AX2215" s="15" t="str">
        <f t="shared" si="350"/>
        <v/>
      </c>
      <c r="AY2215" s="5"/>
      <c r="AZ2215" s="27" t="str">
        <f>IFERROR(VLOOKUP(AY2215,vlookup!A$2:I$331,2,FALSE),"")</f>
        <v/>
      </c>
      <c r="BA2215" s="27" t="str">
        <f>IFERROR(VLOOKUP(AY2215,vlookup!A$2:I$331,3,FALSE),"")</f>
        <v/>
      </c>
      <c r="BB2215" s="5"/>
      <c r="BC2215" s="27" t="str">
        <f>IFERROR(VLOOKUP(BB2215,vlookup!D$2:E$331,2,FALSE),"")</f>
        <v/>
      </c>
      <c r="BD2215" s="5"/>
      <c r="BE2215" s="27" t="str">
        <f t="shared" si="351"/>
        <v/>
      </c>
      <c r="BF2215" s="27" t="str">
        <f>IFERROR(VLOOKUP(BE2215,vlookup!G$2:I$331,2,FALSE),"")</f>
        <v/>
      </c>
      <c r="BG2215" s="27" t="str">
        <f>IFERROR(VLOOKUP(BE2215,vlookup!G$2:I$331,3,FALSE),"")</f>
        <v/>
      </c>
      <c r="BH2215" s="5"/>
      <c r="BI2215" s="6"/>
      <c r="BJ2215" s="6"/>
      <c r="BK2215" s="6"/>
      <c r="BL2215" s="6"/>
    </row>
    <row r="2216" spans="1:64">
      <c r="A2216" s="4"/>
      <c r="B2216" s="5"/>
      <c r="C2216" s="27" t="str">
        <f>IFERROR(VLOOKUP(B2216,vlookup!A$2:I$331,2,FALSE),"")</f>
        <v/>
      </c>
      <c r="D2216" s="27" t="str">
        <f>IFERROR(VLOOKUP(B2216,vlookup!A$2:I$331,3,FALSE),"")</f>
        <v/>
      </c>
      <c r="E2216" s="5"/>
      <c r="F2216" s="27" t="str">
        <f>IFERROR(VLOOKUP(E2216,vlookup!D$2:E$331,2,FALSE),"")</f>
        <v/>
      </c>
      <c r="G2216" s="5"/>
      <c r="H2216" s="27" t="str">
        <f t="shared" si="342"/>
        <v/>
      </c>
      <c r="I2216" s="27" t="str">
        <f>IFERROR(VLOOKUP(H2216,vlookup!G$2:I$331,2,FALSE),"")</f>
        <v/>
      </c>
      <c r="J2216" s="27" t="str">
        <f>IFERROR(VLOOKUP(H2216,vlookup!G$2:I$331,3,FALSE),"")</f>
        <v/>
      </c>
      <c r="K2216" s="5"/>
      <c r="L2216" s="6"/>
      <c r="M2216" s="6"/>
      <c r="N2216" s="6"/>
      <c r="O2216" s="6"/>
      <c r="P2216" s="6"/>
      <c r="Q2216" s="14" t="str">
        <f t="shared" si="343"/>
        <v/>
      </c>
      <c r="R2216" s="5"/>
      <c r="S2216" s="6"/>
      <c r="T2216" s="6"/>
      <c r="U2216" s="5"/>
      <c r="V2216" s="45">
        <f t="shared" si="344"/>
        <v>0</v>
      </c>
      <c r="W2216" s="45">
        <f t="shared" si="345"/>
        <v>0</v>
      </c>
      <c r="X2216" s="45" t="e">
        <f t="shared" si="346"/>
        <v>#VALUE!</v>
      </c>
      <c r="Y2216" s="45">
        <f>IFERROR(VALUE(V2216),VLOOKUP(V2216,DayReplace[],2,0))</f>
        <v>0</v>
      </c>
      <c r="Z2216" s="45">
        <f>IF(V2216=0,1,
IF(OR(AND(COUNTIF(Table12[Normal and Leap Years],X2216),AA2216=3,Y2216=30),
AND(COUNTIF(Table9[MM Year],X2216),COUNTIF(Table13[Always 29-Day Months],AA2216),Y2216=30)),Y2216
-1,Y2216))</f>
        <v>1</v>
      </c>
      <c r="AA2216" s="45">
        <f>IFERROR(VALUE(W2216),VLOOKUP(W2216,MonthReplace[],2,0))</f>
        <v>0</v>
      </c>
      <c r="AB2216" s="45" t="e">
        <f>IF(COUNTIF(Table9[MM Year],X2216),VLOOKUP(AA2216,MonthSerial[],VLOOKUP(X2216,Table9[],3,0)+2,0),DATE(X2216,AA2216,0)-AC2216)</f>
        <v>#VALUE!</v>
      </c>
      <c r="AC2216" s="45" t="e">
        <f>IF(COUNTIF(Table9[MM Year],X2216),
VLOOKUP(X2216,Table9[],5,0),
DATE(X2216,1,0))</f>
        <v>#VALUE!</v>
      </c>
      <c r="AD2216" s="46" t="e">
        <f>IF(AA2216=0,DATE(YEAR(AC2216+1),7,16),
IF(V2216=0,IF(COUNTIF(Table9[MM Year],X2216),AC2216+AB2216+Z2216+15-DAY(AC2216+AB2216+Z2216+15)+16,AC2216+AB2216+Z2216-DAY(AC2216+AB2216+Z2216)+16),
IF(COUNTIF(Table9[MM Year],X2216),
IF(AC2216+AB2216+Z2216&lt;VLOOKUP(X2216,Table9[],7,0),AC2216
+AB2216+Z2216+VLOOKUP(X2216,Table9[],4,0),AC2216+AB2216+Z2216),AC2216
+AB2216+Z2216)))</f>
        <v>#VALUE!</v>
      </c>
      <c r="AE2216" s="42"/>
      <c r="AF2216" s="15" t="str">
        <f>IFERROR(IF(COUNTIF(Table9[MM Year],X2216),
IF(AD2216&lt;VLOOKUP(X2216,Table9[],7,0),AD2216
+VLOOKUP(X2216,Table9[],4,0),AD2216),AD2216
),"")</f>
        <v/>
      </c>
      <c r="AG2216" s="5"/>
      <c r="AH2216" s="5"/>
      <c r="AI2216" s="5"/>
      <c r="AJ2216" s="6"/>
      <c r="AK2216" s="6"/>
      <c r="AL2216" s="12" t="str">
        <f t="shared" si="347"/>
        <v/>
      </c>
      <c r="AM2216" s="5"/>
      <c r="AN2216" s="27" t="str">
        <f t="shared" si="348"/>
        <v/>
      </c>
      <c r="AO2216" s="5"/>
      <c r="AP2216" s="5"/>
      <c r="AQ2216" s="6"/>
      <c r="AR2216" s="12" t="str">
        <f t="shared" si="349"/>
        <v/>
      </c>
      <c r="AS2216" s="6"/>
      <c r="AT2216" s="5"/>
      <c r="AU2216" s="53"/>
      <c r="AV2216" s="53"/>
      <c r="AW2216" s="54"/>
      <c r="AX2216" s="15" t="str">
        <f t="shared" si="350"/>
        <v/>
      </c>
      <c r="AY2216" s="5"/>
      <c r="AZ2216" s="27" t="str">
        <f>IFERROR(VLOOKUP(AY2216,vlookup!A$2:I$331,2,FALSE),"")</f>
        <v/>
      </c>
      <c r="BA2216" s="27" t="str">
        <f>IFERROR(VLOOKUP(AY2216,vlookup!A$2:I$331,3,FALSE),"")</f>
        <v/>
      </c>
      <c r="BB2216" s="5"/>
      <c r="BC2216" s="27" t="str">
        <f>IFERROR(VLOOKUP(BB2216,vlookup!D$2:E$331,2,FALSE),"")</f>
        <v/>
      </c>
      <c r="BD2216" s="5"/>
      <c r="BE2216" s="27" t="str">
        <f t="shared" si="351"/>
        <v/>
      </c>
      <c r="BF2216" s="27" t="str">
        <f>IFERROR(VLOOKUP(BE2216,vlookup!G$2:I$331,2,FALSE),"")</f>
        <v/>
      </c>
      <c r="BG2216" s="27" t="str">
        <f>IFERROR(VLOOKUP(BE2216,vlookup!G$2:I$331,3,FALSE),"")</f>
        <v/>
      </c>
      <c r="BH2216" s="5"/>
      <c r="BI2216" s="6"/>
      <c r="BJ2216" s="6"/>
      <c r="BK2216" s="6"/>
      <c r="BL2216" s="6"/>
    </row>
    <row r="2217" spans="1:64">
      <c r="A2217" s="4"/>
      <c r="B2217" s="5"/>
      <c r="C2217" s="27" t="str">
        <f>IFERROR(VLOOKUP(B2217,vlookup!A$2:I$331,2,FALSE),"")</f>
        <v/>
      </c>
      <c r="D2217" s="27" t="str">
        <f>IFERROR(VLOOKUP(B2217,vlookup!A$2:I$331,3,FALSE),"")</f>
        <v/>
      </c>
      <c r="E2217" s="5"/>
      <c r="F2217" s="27" t="str">
        <f>IFERROR(VLOOKUP(E2217,vlookup!D$2:E$331,2,FALSE),"")</f>
        <v/>
      </c>
      <c r="G2217" s="5"/>
      <c r="H2217" s="27" t="str">
        <f t="shared" si="342"/>
        <v/>
      </c>
      <c r="I2217" s="27" t="str">
        <f>IFERROR(VLOOKUP(H2217,vlookup!G$2:I$331,2,FALSE),"")</f>
        <v/>
      </c>
      <c r="J2217" s="27" t="str">
        <f>IFERROR(VLOOKUP(H2217,vlookup!G$2:I$331,3,FALSE),"")</f>
        <v/>
      </c>
      <c r="K2217" s="5"/>
      <c r="L2217" s="6"/>
      <c r="M2217" s="6"/>
      <c r="N2217" s="6"/>
      <c r="O2217" s="6"/>
      <c r="P2217" s="6"/>
      <c r="Q2217" s="14" t="str">
        <f t="shared" si="343"/>
        <v/>
      </c>
      <c r="R2217" s="5"/>
      <c r="S2217" s="6"/>
      <c r="T2217" s="6"/>
      <c r="U2217" s="5"/>
      <c r="V2217" s="45">
        <f t="shared" si="344"/>
        <v>0</v>
      </c>
      <c r="W2217" s="45">
        <f t="shared" si="345"/>
        <v>0</v>
      </c>
      <c r="X2217" s="45" t="e">
        <f t="shared" si="346"/>
        <v>#VALUE!</v>
      </c>
      <c r="Y2217" s="45">
        <f>IFERROR(VALUE(V2217),VLOOKUP(V2217,DayReplace[],2,0))</f>
        <v>0</v>
      </c>
      <c r="Z2217" s="45">
        <f>IF(V2217=0,1,
IF(OR(AND(COUNTIF(Table12[Normal and Leap Years],X2217),AA2217=3,Y2217=30),
AND(COUNTIF(Table9[MM Year],X2217),COUNTIF(Table13[Always 29-Day Months],AA2217),Y2217=30)),Y2217
-1,Y2217))</f>
        <v>1</v>
      </c>
      <c r="AA2217" s="45">
        <f>IFERROR(VALUE(W2217),VLOOKUP(W2217,MonthReplace[],2,0))</f>
        <v>0</v>
      </c>
      <c r="AB2217" s="45" t="e">
        <f>IF(COUNTIF(Table9[MM Year],X2217),VLOOKUP(AA2217,MonthSerial[],VLOOKUP(X2217,Table9[],3,0)+2,0),DATE(X2217,AA2217,0)-AC2217)</f>
        <v>#VALUE!</v>
      </c>
      <c r="AC2217" s="45" t="e">
        <f>IF(COUNTIF(Table9[MM Year],X2217),
VLOOKUP(X2217,Table9[],5,0),
DATE(X2217,1,0))</f>
        <v>#VALUE!</v>
      </c>
      <c r="AD2217" s="46" t="e">
        <f>IF(AA2217=0,DATE(YEAR(AC2217+1),7,16),
IF(V2217=0,IF(COUNTIF(Table9[MM Year],X2217),AC2217+AB2217+Z2217+15-DAY(AC2217+AB2217+Z2217+15)+16,AC2217+AB2217+Z2217-DAY(AC2217+AB2217+Z2217)+16),
IF(COUNTIF(Table9[MM Year],X2217),
IF(AC2217+AB2217+Z2217&lt;VLOOKUP(X2217,Table9[],7,0),AC2217
+AB2217+Z2217+VLOOKUP(X2217,Table9[],4,0),AC2217+AB2217+Z2217),AC2217
+AB2217+Z2217)))</f>
        <v>#VALUE!</v>
      </c>
      <c r="AE2217" s="42"/>
      <c r="AF2217" s="15" t="str">
        <f>IFERROR(IF(COUNTIF(Table9[MM Year],X2217),
IF(AD2217&lt;VLOOKUP(X2217,Table9[],7,0),AD2217
+VLOOKUP(X2217,Table9[],4,0),AD2217),AD2217
),"")</f>
        <v/>
      </c>
      <c r="AG2217" s="5"/>
      <c r="AH2217" s="5"/>
      <c r="AI2217" s="5"/>
      <c r="AJ2217" s="6"/>
      <c r="AK2217" s="6"/>
      <c r="AL2217" s="12" t="str">
        <f t="shared" si="347"/>
        <v/>
      </c>
      <c r="AM2217" s="5"/>
      <c r="AN2217" s="27" t="str">
        <f t="shared" si="348"/>
        <v/>
      </c>
      <c r="AO2217" s="5"/>
      <c r="AP2217" s="5"/>
      <c r="AQ2217" s="6"/>
      <c r="AR2217" s="12" t="str">
        <f t="shared" si="349"/>
        <v/>
      </c>
      <c r="AS2217" s="6"/>
      <c r="AT2217" s="5"/>
      <c r="AU2217" s="53"/>
      <c r="AV2217" s="53"/>
      <c r="AW2217" s="54"/>
      <c r="AX2217" s="15" t="str">
        <f t="shared" si="350"/>
        <v/>
      </c>
      <c r="AY2217" s="5"/>
      <c r="AZ2217" s="27" t="str">
        <f>IFERROR(VLOOKUP(AY2217,vlookup!A$2:I$331,2,FALSE),"")</f>
        <v/>
      </c>
      <c r="BA2217" s="27" t="str">
        <f>IFERROR(VLOOKUP(AY2217,vlookup!A$2:I$331,3,FALSE),"")</f>
        <v/>
      </c>
      <c r="BB2217" s="5"/>
      <c r="BC2217" s="27" t="str">
        <f>IFERROR(VLOOKUP(BB2217,vlookup!D$2:E$331,2,FALSE),"")</f>
        <v/>
      </c>
      <c r="BD2217" s="5"/>
      <c r="BE2217" s="27" t="str">
        <f t="shared" si="351"/>
        <v/>
      </c>
      <c r="BF2217" s="27" t="str">
        <f>IFERROR(VLOOKUP(BE2217,vlookup!G$2:I$331,2,FALSE),"")</f>
        <v/>
      </c>
      <c r="BG2217" s="27" t="str">
        <f>IFERROR(VLOOKUP(BE2217,vlookup!G$2:I$331,3,FALSE),"")</f>
        <v/>
      </c>
      <c r="BH2217" s="5"/>
      <c r="BI2217" s="6"/>
      <c r="BJ2217" s="6"/>
      <c r="BK2217" s="6"/>
      <c r="BL2217" s="6"/>
    </row>
    <row r="2218" spans="1:64">
      <c r="A2218" s="4"/>
      <c r="B2218" s="5"/>
      <c r="C2218" s="27" t="str">
        <f>IFERROR(VLOOKUP(B2218,vlookup!A$2:I$331,2,FALSE),"")</f>
        <v/>
      </c>
      <c r="D2218" s="27" t="str">
        <f>IFERROR(VLOOKUP(B2218,vlookup!A$2:I$331,3,FALSE),"")</f>
        <v/>
      </c>
      <c r="E2218" s="5"/>
      <c r="F2218" s="27" t="str">
        <f>IFERROR(VLOOKUP(E2218,vlookup!D$2:E$331,2,FALSE),"")</f>
        <v/>
      </c>
      <c r="G2218" s="5"/>
      <c r="H2218" s="27" t="str">
        <f t="shared" si="342"/>
        <v/>
      </c>
      <c r="I2218" s="27" t="str">
        <f>IFERROR(VLOOKUP(H2218,vlookup!G$2:I$331,2,FALSE),"")</f>
        <v/>
      </c>
      <c r="J2218" s="27" t="str">
        <f>IFERROR(VLOOKUP(H2218,vlookup!G$2:I$331,3,FALSE),"")</f>
        <v/>
      </c>
      <c r="K2218" s="5"/>
      <c r="L2218" s="6"/>
      <c r="M2218" s="6"/>
      <c r="N2218" s="6"/>
      <c r="O2218" s="6"/>
      <c r="P2218" s="6"/>
      <c r="Q2218" s="14" t="str">
        <f t="shared" si="343"/>
        <v/>
      </c>
      <c r="R2218" s="5"/>
      <c r="S2218" s="6"/>
      <c r="T2218" s="6"/>
      <c r="U2218" s="5"/>
      <c r="V2218" s="45">
        <f t="shared" si="344"/>
        <v>0</v>
      </c>
      <c r="W2218" s="45">
        <f t="shared" si="345"/>
        <v>0</v>
      </c>
      <c r="X2218" s="45" t="e">
        <f t="shared" si="346"/>
        <v>#VALUE!</v>
      </c>
      <c r="Y2218" s="45">
        <f>IFERROR(VALUE(V2218),VLOOKUP(V2218,DayReplace[],2,0))</f>
        <v>0</v>
      </c>
      <c r="Z2218" s="45">
        <f>IF(V2218=0,1,
IF(OR(AND(COUNTIF(Table12[Normal and Leap Years],X2218),AA2218=3,Y2218=30),
AND(COUNTIF(Table9[MM Year],X2218),COUNTIF(Table13[Always 29-Day Months],AA2218),Y2218=30)),Y2218
-1,Y2218))</f>
        <v>1</v>
      </c>
      <c r="AA2218" s="45">
        <f>IFERROR(VALUE(W2218),VLOOKUP(W2218,MonthReplace[],2,0))</f>
        <v>0</v>
      </c>
      <c r="AB2218" s="45" t="e">
        <f>IF(COUNTIF(Table9[MM Year],X2218),VLOOKUP(AA2218,MonthSerial[],VLOOKUP(X2218,Table9[],3,0)+2,0),DATE(X2218,AA2218,0)-AC2218)</f>
        <v>#VALUE!</v>
      </c>
      <c r="AC2218" s="45" t="e">
        <f>IF(COUNTIF(Table9[MM Year],X2218),
VLOOKUP(X2218,Table9[],5,0),
DATE(X2218,1,0))</f>
        <v>#VALUE!</v>
      </c>
      <c r="AD2218" s="46" t="e">
        <f>IF(AA2218=0,DATE(YEAR(AC2218+1),7,16),
IF(V2218=0,IF(COUNTIF(Table9[MM Year],X2218),AC2218+AB2218+Z2218+15-DAY(AC2218+AB2218+Z2218+15)+16,AC2218+AB2218+Z2218-DAY(AC2218+AB2218+Z2218)+16),
IF(COUNTIF(Table9[MM Year],X2218),
IF(AC2218+AB2218+Z2218&lt;VLOOKUP(X2218,Table9[],7,0),AC2218
+AB2218+Z2218+VLOOKUP(X2218,Table9[],4,0),AC2218+AB2218+Z2218),AC2218
+AB2218+Z2218)))</f>
        <v>#VALUE!</v>
      </c>
      <c r="AE2218" s="42"/>
      <c r="AF2218" s="15" t="str">
        <f>IFERROR(IF(COUNTIF(Table9[MM Year],X2218),
IF(AD2218&lt;VLOOKUP(X2218,Table9[],7,0),AD2218
+VLOOKUP(X2218,Table9[],4,0),AD2218),AD2218
),"")</f>
        <v/>
      </c>
      <c r="AG2218" s="5"/>
      <c r="AH2218" s="5"/>
      <c r="AI2218" s="5"/>
      <c r="AJ2218" s="6"/>
      <c r="AK2218" s="6"/>
      <c r="AL2218" s="12" t="str">
        <f t="shared" si="347"/>
        <v/>
      </c>
      <c r="AM2218" s="5"/>
      <c r="AN2218" s="27" t="str">
        <f t="shared" si="348"/>
        <v/>
      </c>
      <c r="AO2218" s="5"/>
      <c r="AP2218" s="5"/>
      <c r="AQ2218" s="6"/>
      <c r="AR2218" s="12" t="str">
        <f t="shared" si="349"/>
        <v/>
      </c>
      <c r="AS2218" s="6"/>
      <c r="AT2218" s="5"/>
      <c r="AU2218" s="53"/>
      <c r="AV2218" s="53"/>
      <c r="AW2218" s="54"/>
      <c r="AX2218" s="15" t="str">
        <f t="shared" si="350"/>
        <v/>
      </c>
      <c r="AY2218" s="5"/>
      <c r="AZ2218" s="27" t="str">
        <f>IFERROR(VLOOKUP(AY2218,vlookup!A$2:I$331,2,FALSE),"")</f>
        <v/>
      </c>
      <c r="BA2218" s="27" t="str">
        <f>IFERROR(VLOOKUP(AY2218,vlookup!A$2:I$331,3,FALSE),"")</f>
        <v/>
      </c>
      <c r="BB2218" s="5"/>
      <c r="BC2218" s="27" t="str">
        <f>IFERROR(VLOOKUP(BB2218,vlookup!D$2:E$331,2,FALSE),"")</f>
        <v/>
      </c>
      <c r="BD2218" s="5"/>
      <c r="BE2218" s="27" t="str">
        <f t="shared" si="351"/>
        <v/>
      </c>
      <c r="BF2218" s="27" t="str">
        <f>IFERROR(VLOOKUP(BE2218,vlookup!G$2:I$331,2,FALSE),"")</f>
        <v/>
      </c>
      <c r="BG2218" s="27" t="str">
        <f>IFERROR(VLOOKUP(BE2218,vlookup!G$2:I$331,3,FALSE),"")</f>
        <v/>
      </c>
      <c r="BH2218" s="5"/>
      <c r="BI2218" s="6"/>
      <c r="BJ2218" s="6"/>
      <c r="BK2218" s="6"/>
      <c r="BL2218" s="6"/>
    </row>
    <row r="2219" spans="1:64">
      <c r="A2219" s="4"/>
      <c r="B2219" s="5"/>
      <c r="C2219" s="27" t="str">
        <f>IFERROR(VLOOKUP(B2219,vlookup!A$2:I$331,2,FALSE),"")</f>
        <v/>
      </c>
      <c r="D2219" s="27" t="str">
        <f>IFERROR(VLOOKUP(B2219,vlookup!A$2:I$331,3,FALSE),"")</f>
        <v/>
      </c>
      <c r="E2219" s="5"/>
      <c r="F2219" s="27" t="str">
        <f>IFERROR(VLOOKUP(E2219,vlookup!D$2:E$331,2,FALSE),"")</f>
        <v/>
      </c>
      <c r="G2219" s="5"/>
      <c r="H2219" s="27" t="str">
        <f t="shared" si="342"/>
        <v/>
      </c>
      <c r="I2219" s="27" t="str">
        <f>IFERROR(VLOOKUP(H2219,vlookup!G$2:I$331,2,FALSE),"")</f>
        <v/>
      </c>
      <c r="J2219" s="27" t="str">
        <f>IFERROR(VLOOKUP(H2219,vlookup!G$2:I$331,3,FALSE),"")</f>
        <v/>
      </c>
      <c r="K2219" s="5"/>
      <c r="L2219" s="6"/>
      <c r="M2219" s="6"/>
      <c r="N2219" s="6"/>
      <c r="O2219" s="6"/>
      <c r="P2219" s="6"/>
      <c r="Q2219" s="14" t="str">
        <f t="shared" si="343"/>
        <v/>
      </c>
      <c r="R2219" s="5"/>
      <c r="S2219" s="6"/>
      <c r="T2219" s="6"/>
      <c r="U2219" s="5"/>
      <c r="V2219" s="45">
        <f t="shared" si="344"/>
        <v>0</v>
      </c>
      <c r="W2219" s="45">
        <f t="shared" si="345"/>
        <v>0</v>
      </c>
      <c r="X2219" s="45" t="e">
        <f t="shared" si="346"/>
        <v>#VALUE!</v>
      </c>
      <c r="Y2219" s="45">
        <f>IFERROR(VALUE(V2219),VLOOKUP(V2219,DayReplace[],2,0))</f>
        <v>0</v>
      </c>
      <c r="Z2219" s="45">
        <f>IF(V2219=0,1,
IF(OR(AND(COUNTIF(Table12[Normal and Leap Years],X2219),AA2219=3,Y2219=30),
AND(COUNTIF(Table9[MM Year],X2219),COUNTIF(Table13[Always 29-Day Months],AA2219),Y2219=30)),Y2219
-1,Y2219))</f>
        <v>1</v>
      </c>
      <c r="AA2219" s="45">
        <f>IFERROR(VALUE(W2219),VLOOKUP(W2219,MonthReplace[],2,0))</f>
        <v>0</v>
      </c>
      <c r="AB2219" s="45" t="e">
        <f>IF(COUNTIF(Table9[MM Year],X2219),VLOOKUP(AA2219,MonthSerial[],VLOOKUP(X2219,Table9[],3,0)+2,0),DATE(X2219,AA2219,0)-AC2219)</f>
        <v>#VALUE!</v>
      </c>
      <c r="AC2219" s="45" t="e">
        <f>IF(COUNTIF(Table9[MM Year],X2219),
VLOOKUP(X2219,Table9[],5,0),
DATE(X2219,1,0))</f>
        <v>#VALUE!</v>
      </c>
      <c r="AD2219" s="46" t="e">
        <f>IF(AA2219=0,DATE(YEAR(AC2219+1),7,16),
IF(V2219=0,IF(COUNTIF(Table9[MM Year],X2219),AC2219+AB2219+Z2219+15-DAY(AC2219+AB2219+Z2219+15)+16,AC2219+AB2219+Z2219-DAY(AC2219+AB2219+Z2219)+16),
IF(COUNTIF(Table9[MM Year],X2219),
IF(AC2219+AB2219+Z2219&lt;VLOOKUP(X2219,Table9[],7,0),AC2219
+AB2219+Z2219+VLOOKUP(X2219,Table9[],4,0),AC2219+AB2219+Z2219),AC2219
+AB2219+Z2219)))</f>
        <v>#VALUE!</v>
      </c>
      <c r="AE2219" s="42"/>
      <c r="AF2219" s="15" t="str">
        <f>IFERROR(IF(COUNTIF(Table9[MM Year],X2219),
IF(AD2219&lt;VLOOKUP(X2219,Table9[],7,0),AD2219
+VLOOKUP(X2219,Table9[],4,0),AD2219),AD2219
),"")</f>
        <v/>
      </c>
      <c r="AG2219" s="5"/>
      <c r="AH2219" s="5"/>
      <c r="AI2219" s="5"/>
      <c r="AJ2219" s="6"/>
      <c r="AK2219" s="6"/>
      <c r="AL2219" s="12" t="str">
        <f t="shared" si="347"/>
        <v/>
      </c>
      <c r="AM2219" s="5"/>
      <c r="AN2219" s="27" t="str">
        <f t="shared" si="348"/>
        <v/>
      </c>
      <c r="AO2219" s="5"/>
      <c r="AP2219" s="5"/>
      <c r="AQ2219" s="6"/>
      <c r="AR2219" s="12" t="str">
        <f t="shared" si="349"/>
        <v/>
      </c>
      <c r="AS2219" s="6"/>
      <c r="AT2219" s="5"/>
      <c r="AU2219" s="53"/>
      <c r="AV2219" s="53"/>
      <c r="AW2219" s="54"/>
      <c r="AX2219" s="15" t="str">
        <f t="shared" si="350"/>
        <v/>
      </c>
      <c r="AY2219" s="5"/>
      <c r="AZ2219" s="27" t="str">
        <f>IFERROR(VLOOKUP(AY2219,vlookup!A$2:I$331,2,FALSE),"")</f>
        <v/>
      </c>
      <c r="BA2219" s="27" t="str">
        <f>IFERROR(VLOOKUP(AY2219,vlookup!A$2:I$331,3,FALSE),"")</f>
        <v/>
      </c>
      <c r="BB2219" s="5"/>
      <c r="BC2219" s="27" t="str">
        <f>IFERROR(VLOOKUP(BB2219,vlookup!D$2:E$331,2,FALSE),"")</f>
        <v/>
      </c>
      <c r="BD2219" s="5"/>
      <c r="BE2219" s="27" t="str">
        <f t="shared" si="351"/>
        <v/>
      </c>
      <c r="BF2219" s="27" t="str">
        <f>IFERROR(VLOOKUP(BE2219,vlookup!G$2:I$331,2,FALSE),"")</f>
        <v/>
      </c>
      <c r="BG2219" s="27" t="str">
        <f>IFERROR(VLOOKUP(BE2219,vlookup!G$2:I$331,3,FALSE),"")</f>
        <v/>
      </c>
      <c r="BH2219" s="5"/>
      <c r="BI2219" s="6"/>
      <c r="BJ2219" s="6"/>
      <c r="BK2219" s="6"/>
      <c r="BL2219" s="6"/>
    </row>
    <row r="2220" spans="1:64">
      <c r="A2220" s="4"/>
      <c r="B2220" s="5"/>
      <c r="C2220" s="27" t="str">
        <f>IFERROR(VLOOKUP(B2220,vlookup!A$2:I$331,2,FALSE),"")</f>
        <v/>
      </c>
      <c r="D2220" s="27" t="str">
        <f>IFERROR(VLOOKUP(B2220,vlookup!A$2:I$331,3,FALSE),"")</f>
        <v/>
      </c>
      <c r="E2220" s="5"/>
      <c r="F2220" s="27" t="str">
        <f>IFERROR(VLOOKUP(E2220,vlookup!D$2:E$331,2,FALSE),"")</f>
        <v/>
      </c>
      <c r="G2220" s="5"/>
      <c r="H2220" s="27" t="str">
        <f t="shared" si="342"/>
        <v/>
      </c>
      <c r="I2220" s="27" t="str">
        <f>IFERROR(VLOOKUP(H2220,vlookup!G$2:I$331,2,FALSE),"")</f>
        <v/>
      </c>
      <c r="J2220" s="27" t="str">
        <f>IFERROR(VLOOKUP(H2220,vlookup!G$2:I$331,3,FALSE),"")</f>
        <v/>
      </c>
      <c r="K2220" s="5"/>
      <c r="L2220" s="6"/>
      <c r="M2220" s="6"/>
      <c r="N2220" s="6"/>
      <c r="O2220" s="6"/>
      <c r="P2220" s="6"/>
      <c r="Q2220" s="14" t="str">
        <f t="shared" si="343"/>
        <v/>
      </c>
      <c r="R2220" s="5"/>
      <c r="S2220" s="6"/>
      <c r="T2220" s="6"/>
      <c r="U2220" s="5"/>
      <c r="V2220" s="45">
        <f t="shared" si="344"/>
        <v>0</v>
      </c>
      <c r="W2220" s="45">
        <f t="shared" si="345"/>
        <v>0</v>
      </c>
      <c r="X2220" s="45" t="e">
        <f t="shared" si="346"/>
        <v>#VALUE!</v>
      </c>
      <c r="Y2220" s="45">
        <f>IFERROR(VALUE(V2220),VLOOKUP(V2220,DayReplace[],2,0))</f>
        <v>0</v>
      </c>
      <c r="Z2220" s="45">
        <f>IF(V2220=0,1,
IF(OR(AND(COUNTIF(Table12[Normal and Leap Years],X2220),AA2220=3,Y2220=30),
AND(COUNTIF(Table9[MM Year],X2220),COUNTIF(Table13[Always 29-Day Months],AA2220),Y2220=30)),Y2220
-1,Y2220))</f>
        <v>1</v>
      </c>
      <c r="AA2220" s="45">
        <f>IFERROR(VALUE(W2220),VLOOKUP(W2220,MonthReplace[],2,0))</f>
        <v>0</v>
      </c>
      <c r="AB2220" s="45" t="e">
        <f>IF(COUNTIF(Table9[MM Year],X2220),VLOOKUP(AA2220,MonthSerial[],VLOOKUP(X2220,Table9[],3,0)+2,0),DATE(X2220,AA2220,0)-AC2220)</f>
        <v>#VALUE!</v>
      </c>
      <c r="AC2220" s="45" t="e">
        <f>IF(COUNTIF(Table9[MM Year],X2220),
VLOOKUP(X2220,Table9[],5,0),
DATE(X2220,1,0))</f>
        <v>#VALUE!</v>
      </c>
      <c r="AD2220" s="46" t="e">
        <f>IF(AA2220=0,DATE(YEAR(AC2220+1),7,16),
IF(V2220=0,IF(COUNTIF(Table9[MM Year],X2220),AC2220+AB2220+Z2220+15-DAY(AC2220+AB2220+Z2220+15)+16,AC2220+AB2220+Z2220-DAY(AC2220+AB2220+Z2220)+16),
IF(COUNTIF(Table9[MM Year],X2220),
IF(AC2220+AB2220+Z2220&lt;VLOOKUP(X2220,Table9[],7,0),AC2220
+AB2220+Z2220+VLOOKUP(X2220,Table9[],4,0),AC2220+AB2220+Z2220),AC2220
+AB2220+Z2220)))</f>
        <v>#VALUE!</v>
      </c>
      <c r="AE2220" s="42"/>
      <c r="AF2220" s="15" t="str">
        <f>IFERROR(IF(COUNTIF(Table9[MM Year],X2220),
IF(AD2220&lt;VLOOKUP(X2220,Table9[],7,0),AD2220
+VLOOKUP(X2220,Table9[],4,0),AD2220),AD2220
),"")</f>
        <v/>
      </c>
      <c r="AG2220" s="5"/>
      <c r="AH2220" s="5"/>
      <c r="AI2220" s="5"/>
      <c r="AJ2220" s="6"/>
      <c r="AK2220" s="6"/>
      <c r="AL2220" s="12" t="str">
        <f t="shared" si="347"/>
        <v/>
      </c>
      <c r="AM2220" s="5"/>
      <c r="AN2220" s="27" t="str">
        <f t="shared" si="348"/>
        <v/>
      </c>
      <c r="AO2220" s="5"/>
      <c r="AP2220" s="5"/>
      <c r="AQ2220" s="6"/>
      <c r="AR2220" s="12" t="str">
        <f t="shared" si="349"/>
        <v/>
      </c>
      <c r="AS2220" s="6"/>
      <c r="AT2220" s="5"/>
      <c r="AU2220" s="53"/>
      <c r="AV2220" s="53"/>
      <c r="AW2220" s="54"/>
      <c r="AX2220" s="15" t="str">
        <f t="shared" si="350"/>
        <v/>
      </c>
      <c r="AY2220" s="5"/>
      <c r="AZ2220" s="27" t="str">
        <f>IFERROR(VLOOKUP(AY2220,vlookup!A$2:I$331,2,FALSE),"")</f>
        <v/>
      </c>
      <c r="BA2220" s="27" t="str">
        <f>IFERROR(VLOOKUP(AY2220,vlookup!A$2:I$331,3,FALSE),"")</f>
        <v/>
      </c>
      <c r="BB2220" s="5"/>
      <c r="BC2220" s="27" t="str">
        <f>IFERROR(VLOOKUP(BB2220,vlookup!D$2:E$331,2,FALSE),"")</f>
        <v/>
      </c>
      <c r="BD2220" s="5"/>
      <c r="BE2220" s="27" t="str">
        <f t="shared" si="351"/>
        <v/>
      </c>
      <c r="BF2220" s="27" t="str">
        <f>IFERROR(VLOOKUP(BE2220,vlookup!G$2:I$331,2,FALSE),"")</f>
        <v/>
      </c>
      <c r="BG2220" s="27" t="str">
        <f>IFERROR(VLOOKUP(BE2220,vlookup!G$2:I$331,3,FALSE),"")</f>
        <v/>
      </c>
      <c r="BH2220" s="5"/>
      <c r="BI2220" s="6"/>
      <c r="BJ2220" s="6"/>
      <c r="BK2220" s="6"/>
      <c r="BL2220" s="6"/>
    </row>
    <row r="2221" spans="1:64">
      <c r="A2221" s="4"/>
      <c r="B2221" s="5"/>
      <c r="C2221" s="27" t="str">
        <f>IFERROR(VLOOKUP(B2221,vlookup!A$2:I$331,2,FALSE),"")</f>
        <v/>
      </c>
      <c r="D2221" s="27" t="str">
        <f>IFERROR(VLOOKUP(B2221,vlookup!A$2:I$331,3,FALSE),"")</f>
        <v/>
      </c>
      <c r="E2221" s="5"/>
      <c r="F2221" s="27" t="str">
        <f>IFERROR(VLOOKUP(E2221,vlookup!D$2:E$331,2,FALSE),"")</f>
        <v/>
      </c>
      <c r="G2221" s="5"/>
      <c r="H2221" s="27" t="str">
        <f t="shared" si="342"/>
        <v/>
      </c>
      <c r="I2221" s="27" t="str">
        <f>IFERROR(VLOOKUP(H2221,vlookup!G$2:I$331,2,FALSE),"")</f>
        <v/>
      </c>
      <c r="J2221" s="27" t="str">
        <f>IFERROR(VLOOKUP(H2221,vlookup!G$2:I$331,3,FALSE),"")</f>
        <v/>
      </c>
      <c r="K2221" s="5"/>
      <c r="L2221" s="6"/>
      <c r="M2221" s="6"/>
      <c r="N2221" s="6"/>
      <c r="O2221" s="6"/>
      <c r="P2221" s="6"/>
      <c r="Q2221" s="14" t="str">
        <f t="shared" si="343"/>
        <v/>
      </c>
      <c r="R2221" s="5"/>
      <c r="S2221" s="6"/>
      <c r="T2221" s="6"/>
      <c r="U2221" s="5"/>
      <c r="V2221" s="45">
        <f t="shared" si="344"/>
        <v>0</v>
      </c>
      <c r="W2221" s="45">
        <f t="shared" si="345"/>
        <v>0</v>
      </c>
      <c r="X2221" s="45" t="e">
        <f t="shared" si="346"/>
        <v>#VALUE!</v>
      </c>
      <c r="Y2221" s="45">
        <f>IFERROR(VALUE(V2221),VLOOKUP(V2221,DayReplace[],2,0))</f>
        <v>0</v>
      </c>
      <c r="Z2221" s="45">
        <f>IF(V2221=0,1,
IF(OR(AND(COUNTIF(Table12[Normal and Leap Years],X2221),AA2221=3,Y2221=30),
AND(COUNTIF(Table9[MM Year],X2221),COUNTIF(Table13[Always 29-Day Months],AA2221),Y2221=30)),Y2221
-1,Y2221))</f>
        <v>1</v>
      </c>
      <c r="AA2221" s="45">
        <f>IFERROR(VALUE(W2221),VLOOKUP(W2221,MonthReplace[],2,0))</f>
        <v>0</v>
      </c>
      <c r="AB2221" s="45" t="e">
        <f>IF(COUNTIF(Table9[MM Year],X2221),VLOOKUP(AA2221,MonthSerial[],VLOOKUP(X2221,Table9[],3,0)+2,0),DATE(X2221,AA2221,0)-AC2221)</f>
        <v>#VALUE!</v>
      </c>
      <c r="AC2221" s="45" t="e">
        <f>IF(COUNTIF(Table9[MM Year],X2221),
VLOOKUP(X2221,Table9[],5,0),
DATE(X2221,1,0))</f>
        <v>#VALUE!</v>
      </c>
      <c r="AD2221" s="46" t="e">
        <f>IF(AA2221=0,DATE(YEAR(AC2221+1),7,16),
IF(V2221=0,IF(COUNTIF(Table9[MM Year],X2221),AC2221+AB2221+Z2221+15-DAY(AC2221+AB2221+Z2221+15)+16,AC2221+AB2221+Z2221-DAY(AC2221+AB2221+Z2221)+16),
IF(COUNTIF(Table9[MM Year],X2221),
IF(AC2221+AB2221+Z2221&lt;VLOOKUP(X2221,Table9[],7,0),AC2221
+AB2221+Z2221+VLOOKUP(X2221,Table9[],4,0),AC2221+AB2221+Z2221),AC2221
+AB2221+Z2221)))</f>
        <v>#VALUE!</v>
      </c>
      <c r="AE2221" s="42"/>
      <c r="AF2221" s="15" t="str">
        <f>IFERROR(IF(COUNTIF(Table9[MM Year],X2221),
IF(AD2221&lt;VLOOKUP(X2221,Table9[],7,0),AD2221
+VLOOKUP(X2221,Table9[],4,0),AD2221),AD2221
),"")</f>
        <v/>
      </c>
      <c r="AG2221" s="5"/>
      <c r="AH2221" s="5"/>
      <c r="AI2221" s="5"/>
      <c r="AJ2221" s="6"/>
      <c r="AK2221" s="6"/>
      <c r="AL2221" s="12" t="str">
        <f t="shared" si="347"/>
        <v/>
      </c>
      <c r="AM2221" s="5"/>
      <c r="AN2221" s="27" t="str">
        <f t="shared" si="348"/>
        <v/>
      </c>
      <c r="AO2221" s="5"/>
      <c r="AP2221" s="5"/>
      <c r="AQ2221" s="6"/>
      <c r="AR2221" s="12" t="str">
        <f t="shared" si="349"/>
        <v/>
      </c>
      <c r="AS2221" s="6"/>
      <c r="AT2221" s="5"/>
      <c r="AU2221" s="53"/>
      <c r="AV2221" s="53"/>
      <c r="AW2221" s="54"/>
      <c r="AX2221" s="15" t="str">
        <f t="shared" si="350"/>
        <v/>
      </c>
      <c r="AY2221" s="5"/>
      <c r="AZ2221" s="27" t="str">
        <f>IFERROR(VLOOKUP(AY2221,vlookup!A$2:I$331,2,FALSE),"")</f>
        <v/>
      </c>
      <c r="BA2221" s="27" t="str">
        <f>IFERROR(VLOOKUP(AY2221,vlookup!A$2:I$331,3,FALSE),"")</f>
        <v/>
      </c>
      <c r="BB2221" s="5"/>
      <c r="BC2221" s="27" t="str">
        <f>IFERROR(VLOOKUP(BB2221,vlookup!D$2:E$331,2,FALSE),"")</f>
        <v/>
      </c>
      <c r="BD2221" s="5"/>
      <c r="BE2221" s="27" t="str">
        <f t="shared" si="351"/>
        <v/>
      </c>
      <c r="BF2221" s="27" t="str">
        <f>IFERROR(VLOOKUP(BE2221,vlookup!G$2:I$331,2,FALSE),"")</f>
        <v/>
      </c>
      <c r="BG2221" s="27" t="str">
        <f>IFERROR(VLOOKUP(BE2221,vlookup!G$2:I$331,3,FALSE),"")</f>
        <v/>
      </c>
      <c r="BH2221" s="5"/>
      <c r="BI2221" s="6"/>
      <c r="BJ2221" s="6"/>
      <c r="BK2221" s="6"/>
      <c r="BL2221" s="6"/>
    </row>
    <row r="2222" spans="1:64">
      <c r="A2222" s="4"/>
      <c r="B2222" s="5"/>
      <c r="C2222" s="27" t="str">
        <f>IFERROR(VLOOKUP(B2222,vlookup!A$2:I$331,2,FALSE),"")</f>
        <v/>
      </c>
      <c r="D2222" s="27" t="str">
        <f>IFERROR(VLOOKUP(B2222,vlookup!A$2:I$331,3,FALSE),"")</f>
        <v/>
      </c>
      <c r="E2222" s="5"/>
      <c r="F2222" s="27" t="str">
        <f>IFERROR(VLOOKUP(E2222,vlookup!D$2:E$331,2,FALSE),"")</f>
        <v/>
      </c>
      <c r="G2222" s="5"/>
      <c r="H2222" s="27" t="str">
        <f t="shared" si="342"/>
        <v/>
      </c>
      <c r="I2222" s="27" t="str">
        <f>IFERROR(VLOOKUP(H2222,vlookup!G$2:I$331,2,FALSE),"")</f>
        <v/>
      </c>
      <c r="J2222" s="27" t="str">
        <f>IFERROR(VLOOKUP(H2222,vlookup!G$2:I$331,3,FALSE),"")</f>
        <v/>
      </c>
      <c r="K2222" s="5"/>
      <c r="L2222" s="6"/>
      <c r="M2222" s="6"/>
      <c r="N2222" s="6"/>
      <c r="O2222" s="6"/>
      <c r="P2222" s="6"/>
      <c r="Q2222" s="14" t="str">
        <f t="shared" si="343"/>
        <v/>
      </c>
      <c r="R2222" s="5"/>
      <c r="S2222" s="6"/>
      <c r="T2222" s="6"/>
      <c r="U2222" s="5"/>
      <c r="V2222" s="45">
        <f t="shared" si="344"/>
        <v>0</v>
      </c>
      <c r="W2222" s="45">
        <f t="shared" si="345"/>
        <v>0</v>
      </c>
      <c r="X2222" s="45" t="e">
        <f t="shared" si="346"/>
        <v>#VALUE!</v>
      </c>
      <c r="Y2222" s="45">
        <f>IFERROR(VALUE(V2222),VLOOKUP(V2222,DayReplace[],2,0))</f>
        <v>0</v>
      </c>
      <c r="Z2222" s="45">
        <f>IF(V2222=0,1,
IF(OR(AND(COUNTIF(Table12[Normal and Leap Years],X2222),AA2222=3,Y2222=30),
AND(COUNTIF(Table9[MM Year],X2222),COUNTIF(Table13[Always 29-Day Months],AA2222),Y2222=30)),Y2222
-1,Y2222))</f>
        <v>1</v>
      </c>
      <c r="AA2222" s="45">
        <f>IFERROR(VALUE(W2222),VLOOKUP(W2222,MonthReplace[],2,0))</f>
        <v>0</v>
      </c>
      <c r="AB2222" s="45" t="e">
        <f>IF(COUNTIF(Table9[MM Year],X2222),VLOOKUP(AA2222,MonthSerial[],VLOOKUP(X2222,Table9[],3,0)+2,0),DATE(X2222,AA2222,0)-AC2222)</f>
        <v>#VALUE!</v>
      </c>
      <c r="AC2222" s="45" t="e">
        <f>IF(COUNTIF(Table9[MM Year],X2222),
VLOOKUP(X2222,Table9[],5,0),
DATE(X2222,1,0))</f>
        <v>#VALUE!</v>
      </c>
      <c r="AD2222" s="46" t="e">
        <f>IF(AA2222=0,DATE(YEAR(AC2222+1),7,16),
IF(V2222=0,IF(COUNTIF(Table9[MM Year],X2222),AC2222+AB2222+Z2222+15-DAY(AC2222+AB2222+Z2222+15)+16,AC2222+AB2222+Z2222-DAY(AC2222+AB2222+Z2222)+16),
IF(COUNTIF(Table9[MM Year],X2222),
IF(AC2222+AB2222+Z2222&lt;VLOOKUP(X2222,Table9[],7,0),AC2222
+AB2222+Z2222+VLOOKUP(X2222,Table9[],4,0),AC2222+AB2222+Z2222),AC2222
+AB2222+Z2222)))</f>
        <v>#VALUE!</v>
      </c>
      <c r="AE2222" s="42"/>
      <c r="AF2222" s="15" t="str">
        <f>IFERROR(IF(COUNTIF(Table9[MM Year],X2222),
IF(AD2222&lt;VLOOKUP(X2222,Table9[],7,0),AD2222
+VLOOKUP(X2222,Table9[],4,0),AD2222),AD2222
),"")</f>
        <v/>
      </c>
      <c r="AG2222" s="5"/>
      <c r="AH2222" s="5"/>
      <c r="AI2222" s="5"/>
      <c r="AJ2222" s="6"/>
      <c r="AK2222" s="6"/>
      <c r="AL2222" s="12" t="str">
        <f t="shared" si="347"/>
        <v/>
      </c>
      <c r="AM2222" s="5"/>
      <c r="AN2222" s="27" t="str">
        <f t="shared" si="348"/>
        <v/>
      </c>
      <c r="AO2222" s="5"/>
      <c r="AP2222" s="5"/>
      <c r="AQ2222" s="6"/>
      <c r="AR2222" s="12" t="str">
        <f t="shared" si="349"/>
        <v/>
      </c>
      <c r="AS2222" s="6"/>
      <c r="AT2222" s="5"/>
      <c r="AU2222" s="53"/>
      <c r="AV2222" s="53"/>
      <c r="AW2222" s="54"/>
      <c r="AX2222" s="15" t="str">
        <f t="shared" si="350"/>
        <v/>
      </c>
      <c r="AY2222" s="5"/>
      <c r="AZ2222" s="27" t="str">
        <f>IFERROR(VLOOKUP(AY2222,vlookup!A$2:I$331,2,FALSE),"")</f>
        <v/>
      </c>
      <c r="BA2222" s="27" t="str">
        <f>IFERROR(VLOOKUP(AY2222,vlookup!A$2:I$331,3,FALSE),"")</f>
        <v/>
      </c>
      <c r="BB2222" s="5"/>
      <c r="BC2222" s="27" t="str">
        <f>IFERROR(VLOOKUP(BB2222,vlookup!D$2:E$331,2,FALSE),"")</f>
        <v/>
      </c>
      <c r="BD2222" s="5"/>
      <c r="BE2222" s="27" t="str">
        <f t="shared" si="351"/>
        <v/>
      </c>
      <c r="BF2222" s="27" t="str">
        <f>IFERROR(VLOOKUP(BE2222,vlookup!G$2:I$331,2,FALSE),"")</f>
        <v/>
      </c>
      <c r="BG2222" s="27" t="str">
        <f>IFERROR(VLOOKUP(BE2222,vlookup!G$2:I$331,3,FALSE),"")</f>
        <v/>
      </c>
      <c r="BH2222" s="5"/>
      <c r="BI2222" s="6"/>
      <c r="BJ2222" s="6"/>
      <c r="BK2222" s="6"/>
      <c r="BL2222" s="6"/>
    </row>
    <row r="2223" spans="1:64">
      <c r="A2223" s="4"/>
      <c r="B2223" s="5"/>
      <c r="C2223" s="27" t="str">
        <f>IFERROR(VLOOKUP(B2223,vlookup!A$2:I$331,2,FALSE),"")</f>
        <v/>
      </c>
      <c r="D2223" s="27" t="str">
        <f>IFERROR(VLOOKUP(B2223,vlookup!A$2:I$331,3,FALSE),"")</f>
        <v/>
      </c>
      <c r="E2223" s="5"/>
      <c r="F2223" s="27" t="str">
        <f>IFERROR(VLOOKUP(E2223,vlookup!D$2:E$331,2,FALSE),"")</f>
        <v/>
      </c>
      <c r="G2223" s="5"/>
      <c r="H2223" s="27" t="str">
        <f t="shared" si="342"/>
        <v/>
      </c>
      <c r="I2223" s="27" t="str">
        <f>IFERROR(VLOOKUP(H2223,vlookup!G$2:I$331,2,FALSE),"")</f>
        <v/>
      </c>
      <c r="J2223" s="27" t="str">
        <f>IFERROR(VLOOKUP(H2223,vlookup!G$2:I$331,3,FALSE),"")</f>
        <v/>
      </c>
      <c r="K2223" s="5"/>
      <c r="L2223" s="6"/>
      <c r="M2223" s="6"/>
      <c r="N2223" s="6"/>
      <c r="O2223" s="6"/>
      <c r="P2223" s="6"/>
      <c r="Q2223" s="14" t="str">
        <f t="shared" si="343"/>
        <v/>
      </c>
      <c r="R2223" s="5"/>
      <c r="S2223" s="6"/>
      <c r="T2223" s="6"/>
      <c r="U2223" s="5"/>
      <c r="V2223" s="45">
        <f t="shared" si="344"/>
        <v>0</v>
      </c>
      <c r="W2223" s="45">
        <f t="shared" si="345"/>
        <v>0</v>
      </c>
      <c r="X2223" s="45" t="e">
        <f t="shared" si="346"/>
        <v>#VALUE!</v>
      </c>
      <c r="Y2223" s="45">
        <f>IFERROR(VALUE(V2223),VLOOKUP(V2223,DayReplace[],2,0))</f>
        <v>0</v>
      </c>
      <c r="Z2223" s="45">
        <f>IF(V2223=0,1,
IF(OR(AND(COUNTIF(Table12[Normal and Leap Years],X2223),AA2223=3,Y2223=30),
AND(COUNTIF(Table9[MM Year],X2223),COUNTIF(Table13[Always 29-Day Months],AA2223),Y2223=30)),Y2223
-1,Y2223))</f>
        <v>1</v>
      </c>
      <c r="AA2223" s="45">
        <f>IFERROR(VALUE(W2223),VLOOKUP(W2223,MonthReplace[],2,0))</f>
        <v>0</v>
      </c>
      <c r="AB2223" s="45" t="e">
        <f>IF(COUNTIF(Table9[MM Year],X2223),VLOOKUP(AA2223,MonthSerial[],VLOOKUP(X2223,Table9[],3,0)+2,0),DATE(X2223,AA2223,0)-AC2223)</f>
        <v>#VALUE!</v>
      </c>
      <c r="AC2223" s="45" t="e">
        <f>IF(COUNTIF(Table9[MM Year],X2223),
VLOOKUP(X2223,Table9[],5,0),
DATE(X2223,1,0))</f>
        <v>#VALUE!</v>
      </c>
      <c r="AD2223" s="46" t="e">
        <f>IF(AA2223=0,DATE(YEAR(AC2223+1),7,16),
IF(V2223=0,IF(COUNTIF(Table9[MM Year],X2223),AC2223+AB2223+Z2223+15-DAY(AC2223+AB2223+Z2223+15)+16,AC2223+AB2223+Z2223-DAY(AC2223+AB2223+Z2223)+16),
IF(COUNTIF(Table9[MM Year],X2223),
IF(AC2223+AB2223+Z2223&lt;VLOOKUP(X2223,Table9[],7,0),AC2223
+AB2223+Z2223+VLOOKUP(X2223,Table9[],4,0),AC2223+AB2223+Z2223),AC2223
+AB2223+Z2223)))</f>
        <v>#VALUE!</v>
      </c>
      <c r="AE2223" s="42"/>
      <c r="AF2223" s="15" t="str">
        <f>IFERROR(IF(COUNTIF(Table9[MM Year],X2223),
IF(AD2223&lt;VLOOKUP(X2223,Table9[],7,0),AD2223
+VLOOKUP(X2223,Table9[],4,0),AD2223),AD2223
),"")</f>
        <v/>
      </c>
      <c r="AG2223" s="5"/>
      <c r="AH2223" s="5"/>
      <c r="AI2223" s="5"/>
      <c r="AJ2223" s="6"/>
      <c r="AK2223" s="6"/>
      <c r="AL2223" s="12" t="str">
        <f t="shared" si="347"/>
        <v/>
      </c>
      <c r="AM2223" s="5"/>
      <c r="AN2223" s="27" t="str">
        <f t="shared" si="348"/>
        <v/>
      </c>
      <c r="AO2223" s="5"/>
      <c r="AP2223" s="5"/>
      <c r="AQ2223" s="6"/>
      <c r="AR2223" s="12" t="str">
        <f t="shared" si="349"/>
        <v/>
      </c>
      <c r="AS2223" s="6"/>
      <c r="AT2223" s="5"/>
      <c r="AU2223" s="53"/>
      <c r="AV2223" s="53"/>
      <c r="AW2223" s="54"/>
      <c r="AX2223" s="15" t="str">
        <f t="shared" si="350"/>
        <v/>
      </c>
      <c r="AY2223" s="5"/>
      <c r="AZ2223" s="27" t="str">
        <f>IFERROR(VLOOKUP(AY2223,vlookup!A$2:I$331,2,FALSE),"")</f>
        <v/>
      </c>
      <c r="BA2223" s="27" t="str">
        <f>IFERROR(VLOOKUP(AY2223,vlookup!A$2:I$331,3,FALSE),"")</f>
        <v/>
      </c>
      <c r="BB2223" s="5"/>
      <c r="BC2223" s="27" t="str">
        <f>IFERROR(VLOOKUP(BB2223,vlookup!D$2:E$331,2,FALSE),"")</f>
        <v/>
      </c>
      <c r="BD2223" s="5"/>
      <c r="BE2223" s="27" t="str">
        <f t="shared" si="351"/>
        <v/>
      </c>
      <c r="BF2223" s="27" t="str">
        <f>IFERROR(VLOOKUP(BE2223,vlookup!G$2:I$331,2,FALSE),"")</f>
        <v/>
      </c>
      <c r="BG2223" s="27" t="str">
        <f>IFERROR(VLOOKUP(BE2223,vlookup!G$2:I$331,3,FALSE),"")</f>
        <v/>
      </c>
      <c r="BH2223" s="5"/>
      <c r="BI2223" s="6"/>
      <c r="BJ2223" s="6"/>
      <c r="BK2223" s="6"/>
      <c r="BL2223" s="6"/>
    </row>
    <row r="2224" spans="1:64">
      <c r="A2224" s="4"/>
      <c r="B2224" s="5"/>
      <c r="C2224" s="27" t="str">
        <f>IFERROR(VLOOKUP(B2224,vlookup!A$2:I$331,2,FALSE),"")</f>
        <v/>
      </c>
      <c r="D2224" s="27" t="str">
        <f>IFERROR(VLOOKUP(B2224,vlookup!A$2:I$331,3,FALSE),"")</f>
        <v/>
      </c>
      <c r="E2224" s="5"/>
      <c r="F2224" s="27" t="str">
        <f>IFERROR(VLOOKUP(E2224,vlookup!D$2:E$331,2,FALSE),"")</f>
        <v/>
      </c>
      <c r="G2224" s="5"/>
      <c r="H2224" s="27" t="str">
        <f t="shared" si="342"/>
        <v/>
      </c>
      <c r="I2224" s="27" t="str">
        <f>IFERROR(VLOOKUP(H2224,vlookup!G$2:I$331,2,FALSE),"")</f>
        <v/>
      </c>
      <c r="J2224" s="27" t="str">
        <f>IFERROR(VLOOKUP(H2224,vlookup!G$2:I$331,3,FALSE),"")</f>
        <v/>
      </c>
      <c r="K2224" s="5"/>
      <c r="L2224" s="6"/>
      <c r="M2224" s="6"/>
      <c r="N2224" s="6"/>
      <c r="O2224" s="6"/>
      <c r="P2224" s="6"/>
      <c r="Q2224" s="14" t="str">
        <f t="shared" si="343"/>
        <v/>
      </c>
      <c r="R2224" s="5"/>
      <c r="S2224" s="6"/>
      <c r="T2224" s="6"/>
      <c r="U2224" s="5"/>
      <c r="V2224" s="45">
        <f t="shared" si="344"/>
        <v>0</v>
      </c>
      <c r="W2224" s="45">
        <f t="shared" si="345"/>
        <v>0</v>
      </c>
      <c r="X2224" s="45" t="e">
        <f t="shared" si="346"/>
        <v>#VALUE!</v>
      </c>
      <c r="Y2224" s="45">
        <f>IFERROR(VALUE(V2224),VLOOKUP(V2224,DayReplace[],2,0))</f>
        <v>0</v>
      </c>
      <c r="Z2224" s="45">
        <f>IF(V2224=0,1,
IF(OR(AND(COUNTIF(Table12[Normal and Leap Years],X2224),AA2224=3,Y2224=30),
AND(COUNTIF(Table9[MM Year],X2224),COUNTIF(Table13[Always 29-Day Months],AA2224),Y2224=30)),Y2224
-1,Y2224))</f>
        <v>1</v>
      </c>
      <c r="AA2224" s="45">
        <f>IFERROR(VALUE(W2224),VLOOKUP(W2224,MonthReplace[],2,0))</f>
        <v>0</v>
      </c>
      <c r="AB2224" s="45" t="e">
        <f>IF(COUNTIF(Table9[MM Year],X2224),VLOOKUP(AA2224,MonthSerial[],VLOOKUP(X2224,Table9[],3,0)+2,0),DATE(X2224,AA2224,0)-AC2224)</f>
        <v>#VALUE!</v>
      </c>
      <c r="AC2224" s="45" t="e">
        <f>IF(COUNTIF(Table9[MM Year],X2224),
VLOOKUP(X2224,Table9[],5,0),
DATE(X2224,1,0))</f>
        <v>#VALUE!</v>
      </c>
      <c r="AD2224" s="46" t="e">
        <f>IF(AA2224=0,DATE(YEAR(AC2224+1),7,16),
IF(V2224=0,IF(COUNTIF(Table9[MM Year],X2224),AC2224+AB2224+Z2224+15-DAY(AC2224+AB2224+Z2224+15)+16,AC2224+AB2224+Z2224-DAY(AC2224+AB2224+Z2224)+16),
IF(COUNTIF(Table9[MM Year],X2224),
IF(AC2224+AB2224+Z2224&lt;VLOOKUP(X2224,Table9[],7,0),AC2224
+AB2224+Z2224+VLOOKUP(X2224,Table9[],4,0),AC2224+AB2224+Z2224),AC2224
+AB2224+Z2224)))</f>
        <v>#VALUE!</v>
      </c>
      <c r="AE2224" s="42"/>
      <c r="AF2224" s="15" t="str">
        <f>IFERROR(IF(COUNTIF(Table9[MM Year],X2224),
IF(AD2224&lt;VLOOKUP(X2224,Table9[],7,0),AD2224
+VLOOKUP(X2224,Table9[],4,0),AD2224),AD2224
),"")</f>
        <v/>
      </c>
      <c r="AG2224" s="5"/>
      <c r="AH2224" s="5"/>
      <c r="AI2224" s="5"/>
      <c r="AJ2224" s="6"/>
      <c r="AK2224" s="6"/>
      <c r="AL2224" s="12" t="str">
        <f t="shared" si="347"/>
        <v/>
      </c>
      <c r="AM2224" s="5"/>
      <c r="AN2224" s="27" t="str">
        <f t="shared" si="348"/>
        <v/>
      </c>
      <c r="AO2224" s="5"/>
      <c r="AP2224" s="5"/>
      <c r="AQ2224" s="6"/>
      <c r="AR2224" s="12" t="str">
        <f t="shared" si="349"/>
        <v/>
      </c>
      <c r="AS2224" s="6"/>
      <c r="AT2224" s="5"/>
      <c r="AU2224" s="53"/>
      <c r="AV2224" s="53"/>
      <c r="AW2224" s="54"/>
      <c r="AX2224" s="15" t="str">
        <f t="shared" si="350"/>
        <v/>
      </c>
      <c r="AY2224" s="5"/>
      <c r="AZ2224" s="27" t="str">
        <f>IFERROR(VLOOKUP(AY2224,vlookup!A$2:I$331,2,FALSE),"")</f>
        <v/>
      </c>
      <c r="BA2224" s="27" t="str">
        <f>IFERROR(VLOOKUP(AY2224,vlookup!A$2:I$331,3,FALSE),"")</f>
        <v/>
      </c>
      <c r="BB2224" s="5"/>
      <c r="BC2224" s="27" t="str">
        <f>IFERROR(VLOOKUP(BB2224,vlookup!D$2:E$331,2,FALSE),"")</f>
        <v/>
      </c>
      <c r="BD2224" s="5"/>
      <c r="BE2224" s="27" t="str">
        <f t="shared" si="351"/>
        <v/>
      </c>
      <c r="BF2224" s="27" t="str">
        <f>IFERROR(VLOOKUP(BE2224,vlookup!G$2:I$331,2,FALSE),"")</f>
        <v/>
      </c>
      <c r="BG2224" s="27" t="str">
        <f>IFERROR(VLOOKUP(BE2224,vlookup!G$2:I$331,3,FALSE),"")</f>
        <v/>
      </c>
      <c r="BH2224" s="5"/>
      <c r="BI2224" s="6"/>
      <c r="BJ2224" s="6"/>
      <c r="BK2224" s="6"/>
      <c r="BL2224" s="6"/>
    </row>
    <row r="2225" spans="1:64">
      <c r="A2225" s="4"/>
      <c r="B2225" s="5"/>
      <c r="C2225" s="27" t="str">
        <f>IFERROR(VLOOKUP(B2225,vlookup!A$2:I$331,2,FALSE),"")</f>
        <v/>
      </c>
      <c r="D2225" s="27" t="str">
        <f>IFERROR(VLOOKUP(B2225,vlookup!A$2:I$331,3,FALSE),"")</f>
        <v/>
      </c>
      <c r="E2225" s="5"/>
      <c r="F2225" s="27" t="str">
        <f>IFERROR(VLOOKUP(E2225,vlookup!D$2:E$331,2,FALSE),"")</f>
        <v/>
      </c>
      <c r="G2225" s="5"/>
      <c r="H2225" s="27" t="str">
        <f t="shared" si="342"/>
        <v/>
      </c>
      <c r="I2225" s="27" t="str">
        <f>IFERROR(VLOOKUP(H2225,vlookup!G$2:I$331,2,FALSE),"")</f>
        <v/>
      </c>
      <c r="J2225" s="27" t="str">
        <f>IFERROR(VLOOKUP(H2225,vlookup!G$2:I$331,3,FALSE),"")</f>
        <v/>
      </c>
      <c r="K2225" s="5"/>
      <c r="L2225" s="6"/>
      <c r="M2225" s="6"/>
      <c r="N2225" s="6"/>
      <c r="O2225" s="6"/>
      <c r="P2225" s="6"/>
      <c r="Q2225" s="14" t="str">
        <f t="shared" si="343"/>
        <v/>
      </c>
      <c r="R2225" s="5"/>
      <c r="S2225" s="6"/>
      <c r="T2225" s="6"/>
      <c r="U2225" s="5"/>
      <c r="V2225" s="45">
        <f t="shared" si="344"/>
        <v>0</v>
      </c>
      <c r="W2225" s="45">
        <f t="shared" si="345"/>
        <v>0</v>
      </c>
      <c r="X2225" s="45" t="e">
        <f t="shared" si="346"/>
        <v>#VALUE!</v>
      </c>
      <c r="Y2225" s="45">
        <f>IFERROR(VALUE(V2225),VLOOKUP(V2225,DayReplace[],2,0))</f>
        <v>0</v>
      </c>
      <c r="Z2225" s="45">
        <f>IF(V2225=0,1,
IF(OR(AND(COUNTIF(Table12[Normal and Leap Years],X2225),AA2225=3,Y2225=30),
AND(COUNTIF(Table9[MM Year],X2225),COUNTIF(Table13[Always 29-Day Months],AA2225),Y2225=30)),Y2225
-1,Y2225))</f>
        <v>1</v>
      </c>
      <c r="AA2225" s="45">
        <f>IFERROR(VALUE(W2225),VLOOKUP(W2225,MonthReplace[],2,0))</f>
        <v>0</v>
      </c>
      <c r="AB2225" s="45" t="e">
        <f>IF(COUNTIF(Table9[MM Year],X2225),VLOOKUP(AA2225,MonthSerial[],VLOOKUP(X2225,Table9[],3,0)+2,0),DATE(X2225,AA2225,0)-AC2225)</f>
        <v>#VALUE!</v>
      </c>
      <c r="AC2225" s="45" t="e">
        <f>IF(COUNTIF(Table9[MM Year],X2225),
VLOOKUP(X2225,Table9[],5,0),
DATE(X2225,1,0))</f>
        <v>#VALUE!</v>
      </c>
      <c r="AD2225" s="46" t="e">
        <f>IF(AA2225=0,DATE(YEAR(AC2225+1),7,16),
IF(V2225=0,IF(COUNTIF(Table9[MM Year],X2225),AC2225+AB2225+Z2225+15-DAY(AC2225+AB2225+Z2225+15)+16,AC2225+AB2225+Z2225-DAY(AC2225+AB2225+Z2225)+16),
IF(COUNTIF(Table9[MM Year],X2225),
IF(AC2225+AB2225+Z2225&lt;VLOOKUP(X2225,Table9[],7,0),AC2225
+AB2225+Z2225+VLOOKUP(X2225,Table9[],4,0),AC2225+AB2225+Z2225),AC2225
+AB2225+Z2225)))</f>
        <v>#VALUE!</v>
      </c>
      <c r="AE2225" s="42"/>
      <c r="AF2225" s="15" t="str">
        <f>IFERROR(IF(COUNTIF(Table9[MM Year],X2225),
IF(AD2225&lt;VLOOKUP(X2225,Table9[],7,0),AD2225
+VLOOKUP(X2225,Table9[],4,0),AD2225),AD2225
),"")</f>
        <v/>
      </c>
      <c r="AG2225" s="5"/>
      <c r="AH2225" s="5"/>
      <c r="AI2225" s="5"/>
      <c r="AJ2225" s="6"/>
      <c r="AK2225" s="6"/>
      <c r="AL2225" s="12" t="str">
        <f t="shared" si="347"/>
        <v/>
      </c>
      <c r="AM2225" s="5"/>
      <c r="AN2225" s="27" t="str">
        <f t="shared" si="348"/>
        <v/>
      </c>
      <c r="AO2225" s="5"/>
      <c r="AP2225" s="5"/>
      <c r="AQ2225" s="6"/>
      <c r="AR2225" s="12" t="str">
        <f t="shared" si="349"/>
        <v/>
      </c>
      <c r="AS2225" s="6"/>
      <c r="AT2225" s="5"/>
      <c r="AU2225" s="53"/>
      <c r="AV2225" s="53"/>
      <c r="AW2225" s="54"/>
      <c r="AX2225" s="15" t="str">
        <f t="shared" si="350"/>
        <v/>
      </c>
      <c r="AY2225" s="5"/>
      <c r="AZ2225" s="27" t="str">
        <f>IFERROR(VLOOKUP(AY2225,vlookup!A$2:I$331,2,FALSE),"")</f>
        <v/>
      </c>
      <c r="BA2225" s="27" t="str">
        <f>IFERROR(VLOOKUP(AY2225,vlookup!A$2:I$331,3,FALSE),"")</f>
        <v/>
      </c>
      <c r="BB2225" s="5"/>
      <c r="BC2225" s="27" t="str">
        <f>IFERROR(VLOOKUP(BB2225,vlookup!D$2:E$331,2,FALSE),"")</f>
        <v/>
      </c>
      <c r="BD2225" s="5"/>
      <c r="BE2225" s="27" t="str">
        <f t="shared" si="351"/>
        <v/>
      </c>
      <c r="BF2225" s="27" t="str">
        <f>IFERROR(VLOOKUP(BE2225,vlookup!G$2:I$331,2,FALSE),"")</f>
        <v/>
      </c>
      <c r="BG2225" s="27" t="str">
        <f>IFERROR(VLOOKUP(BE2225,vlookup!G$2:I$331,3,FALSE),"")</f>
        <v/>
      </c>
      <c r="BH2225" s="5"/>
      <c r="BI2225" s="6"/>
      <c r="BJ2225" s="6"/>
      <c r="BK2225" s="6"/>
      <c r="BL2225" s="6"/>
    </row>
    <row r="2226" spans="1:64">
      <c r="A2226" s="4"/>
      <c r="B2226" s="5"/>
      <c r="C2226" s="27" t="str">
        <f>IFERROR(VLOOKUP(B2226,vlookup!A$2:I$331,2,FALSE),"")</f>
        <v/>
      </c>
      <c r="D2226" s="27" t="str">
        <f>IFERROR(VLOOKUP(B2226,vlookup!A$2:I$331,3,FALSE),"")</f>
        <v/>
      </c>
      <c r="E2226" s="5"/>
      <c r="F2226" s="27" t="str">
        <f>IFERROR(VLOOKUP(E2226,vlookup!D$2:E$331,2,FALSE),"")</f>
        <v/>
      </c>
      <c r="G2226" s="5"/>
      <c r="H2226" s="27" t="str">
        <f t="shared" si="342"/>
        <v/>
      </c>
      <c r="I2226" s="27" t="str">
        <f>IFERROR(VLOOKUP(H2226,vlookup!G$2:I$331,2,FALSE),"")</f>
        <v/>
      </c>
      <c r="J2226" s="27" t="str">
        <f>IFERROR(VLOOKUP(H2226,vlookup!G$2:I$331,3,FALSE),"")</f>
        <v/>
      </c>
      <c r="K2226" s="5"/>
      <c r="L2226" s="6"/>
      <c r="M2226" s="6"/>
      <c r="N2226" s="6"/>
      <c r="O2226" s="6"/>
      <c r="P2226" s="6"/>
      <c r="Q2226" s="14" t="str">
        <f t="shared" si="343"/>
        <v/>
      </c>
      <c r="R2226" s="5"/>
      <c r="S2226" s="6"/>
      <c r="T2226" s="6"/>
      <c r="U2226" s="5"/>
      <c r="V2226" s="45">
        <f t="shared" si="344"/>
        <v>0</v>
      </c>
      <c r="W2226" s="45">
        <f t="shared" si="345"/>
        <v>0</v>
      </c>
      <c r="X2226" s="45" t="e">
        <f t="shared" si="346"/>
        <v>#VALUE!</v>
      </c>
      <c r="Y2226" s="45">
        <f>IFERROR(VALUE(V2226),VLOOKUP(V2226,DayReplace[],2,0))</f>
        <v>0</v>
      </c>
      <c r="Z2226" s="45">
        <f>IF(V2226=0,1,
IF(OR(AND(COUNTIF(Table12[Normal and Leap Years],X2226),AA2226=3,Y2226=30),
AND(COUNTIF(Table9[MM Year],X2226),COUNTIF(Table13[Always 29-Day Months],AA2226),Y2226=30)),Y2226
-1,Y2226))</f>
        <v>1</v>
      </c>
      <c r="AA2226" s="45">
        <f>IFERROR(VALUE(W2226),VLOOKUP(W2226,MonthReplace[],2,0))</f>
        <v>0</v>
      </c>
      <c r="AB2226" s="45" t="e">
        <f>IF(COUNTIF(Table9[MM Year],X2226),VLOOKUP(AA2226,MonthSerial[],VLOOKUP(X2226,Table9[],3,0)+2,0),DATE(X2226,AA2226,0)-AC2226)</f>
        <v>#VALUE!</v>
      </c>
      <c r="AC2226" s="45" t="e">
        <f>IF(COUNTIF(Table9[MM Year],X2226),
VLOOKUP(X2226,Table9[],5,0),
DATE(X2226,1,0))</f>
        <v>#VALUE!</v>
      </c>
      <c r="AD2226" s="46" t="e">
        <f>IF(AA2226=0,DATE(YEAR(AC2226+1),7,16),
IF(V2226=0,IF(COUNTIF(Table9[MM Year],X2226),AC2226+AB2226+Z2226+15-DAY(AC2226+AB2226+Z2226+15)+16,AC2226+AB2226+Z2226-DAY(AC2226+AB2226+Z2226)+16),
IF(COUNTIF(Table9[MM Year],X2226),
IF(AC2226+AB2226+Z2226&lt;VLOOKUP(X2226,Table9[],7,0),AC2226
+AB2226+Z2226+VLOOKUP(X2226,Table9[],4,0),AC2226+AB2226+Z2226),AC2226
+AB2226+Z2226)))</f>
        <v>#VALUE!</v>
      </c>
      <c r="AE2226" s="42"/>
      <c r="AF2226" s="15" t="str">
        <f>IFERROR(IF(COUNTIF(Table9[MM Year],X2226),
IF(AD2226&lt;VLOOKUP(X2226,Table9[],7,0),AD2226
+VLOOKUP(X2226,Table9[],4,0),AD2226),AD2226
),"")</f>
        <v/>
      </c>
      <c r="AG2226" s="5"/>
      <c r="AH2226" s="5"/>
      <c r="AI2226" s="5"/>
      <c r="AJ2226" s="6"/>
      <c r="AK2226" s="6"/>
      <c r="AL2226" s="12" t="str">
        <f t="shared" si="347"/>
        <v/>
      </c>
      <c r="AM2226" s="5"/>
      <c r="AN2226" s="27" t="str">
        <f t="shared" si="348"/>
        <v/>
      </c>
      <c r="AO2226" s="5"/>
      <c r="AP2226" s="5"/>
      <c r="AQ2226" s="6"/>
      <c r="AR2226" s="12" t="str">
        <f t="shared" si="349"/>
        <v/>
      </c>
      <c r="AS2226" s="6"/>
      <c r="AT2226" s="5"/>
      <c r="AU2226" s="53"/>
      <c r="AV2226" s="53"/>
      <c r="AW2226" s="54"/>
      <c r="AX2226" s="15" t="str">
        <f t="shared" si="350"/>
        <v/>
      </c>
      <c r="AY2226" s="5"/>
      <c r="AZ2226" s="27" t="str">
        <f>IFERROR(VLOOKUP(AY2226,vlookup!A$2:I$331,2,FALSE),"")</f>
        <v/>
      </c>
      <c r="BA2226" s="27" t="str">
        <f>IFERROR(VLOOKUP(AY2226,vlookup!A$2:I$331,3,FALSE),"")</f>
        <v/>
      </c>
      <c r="BB2226" s="5"/>
      <c r="BC2226" s="27" t="str">
        <f>IFERROR(VLOOKUP(BB2226,vlookup!D$2:E$331,2,FALSE),"")</f>
        <v/>
      </c>
      <c r="BD2226" s="5"/>
      <c r="BE2226" s="27" t="str">
        <f t="shared" si="351"/>
        <v/>
      </c>
      <c r="BF2226" s="27" t="str">
        <f>IFERROR(VLOOKUP(BE2226,vlookup!G$2:I$331,2,FALSE),"")</f>
        <v/>
      </c>
      <c r="BG2226" s="27" t="str">
        <f>IFERROR(VLOOKUP(BE2226,vlookup!G$2:I$331,3,FALSE),"")</f>
        <v/>
      </c>
      <c r="BH2226" s="5"/>
      <c r="BI2226" s="6"/>
      <c r="BJ2226" s="6"/>
      <c r="BK2226" s="6"/>
      <c r="BL2226" s="6"/>
    </row>
    <row r="2227" spans="1:64">
      <c r="A2227" s="4"/>
      <c r="B2227" s="5"/>
      <c r="C2227" s="27" t="str">
        <f>IFERROR(VLOOKUP(B2227,vlookup!A$2:I$331,2,FALSE),"")</f>
        <v/>
      </c>
      <c r="D2227" s="27" t="str">
        <f>IFERROR(VLOOKUP(B2227,vlookup!A$2:I$331,3,FALSE),"")</f>
        <v/>
      </c>
      <c r="E2227" s="5"/>
      <c r="F2227" s="27" t="str">
        <f>IFERROR(VLOOKUP(E2227,vlookup!D$2:E$331,2,FALSE),"")</f>
        <v/>
      </c>
      <c r="G2227" s="5"/>
      <c r="H2227" s="27" t="str">
        <f t="shared" si="342"/>
        <v/>
      </c>
      <c r="I2227" s="27" t="str">
        <f>IFERROR(VLOOKUP(H2227,vlookup!G$2:I$331,2,FALSE),"")</f>
        <v/>
      </c>
      <c r="J2227" s="27" t="str">
        <f>IFERROR(VLOOKUP(H2227,vlookup!G$2:I$331,3,FALSE),"")</f>
        <v/>
      </c>
      <c r="K2227" s="5"/>
      <c r="L2227" s="6"/>
      <c r="M2227" s="6"/>
      <c r="N2227" s="6"/>
      <c r="O2227" s="6"/>
      <c r="P2227" s="6"/>
      <c r="Q2227" s="14" t="str">
        <f t="shared" si="343"/>
        <v/>
      </c>
      <c r="R2227" s="5"/>
      <c r="S2227" s="6"/>
      <c r="T2227" s="6"/>
      <c r="U2227" s="5"/>
      <c r="V2227" s="45">
        <f t="shared" si="344"/>
        <v>0</v>
      </c>
      <c r="W2227" s="45">
        <f t="shared" si="345"/>
        <v>0</v>
      </c>
      <c r="X2227" s="45" t="e">
        <f t="shared" si="346"/>
        <v>#VALUE!</v>
      </c>
      <c r="Y2227" s="45">
        <f>IFERROR(VALUE(V2227),VLOOKUP(V2227,DayReplace[],2,0))</f>
        <v>0</v>
      </c>
      <c r="Z2227" s="45">
        <f>IF(V2227=0,1,
IF(OR(AND(COUNTIF(Table12[Normal and Leap Years],X2227),AA2227=3,Y2227=30),
AND(COUNTIF(Table9[MM Year],X2227),COUNTIF(Table13[Always 29-Day Months],AA2227),Y2227=30)),Y2227
-1,Y2227))</f>
        <v>1</v>
      </c>
      <c r="AA2227" s="45">
        <f>IFERROR(VALUE(W2227),VLOOKUP(W2227,MonthReplace[],2,0))</f>
        <v>0</v>
      </c>
      <c r="AB2227" s="45" t="e">
        <f>IF(COUNTIF(Table9[MM Year],X2227),VLOOKUP(AA2227,MonthSerial[],VLOOKUP(X2227,Table9[],3,0)+2,0),DATE(X2227,AA2227,0)-AC2227)</f>
        <v>#VALUE!</v>
      </c>
      <c r="AC2227" s="45" t="e">
        <f>IF(COUNTIF(Table9[MM Year],X2227),
VLOOKUP(X2227,Table9[],5,0),
DATE(X2227,1,0))</f>
        <v>#VALUE!</v>
      </c>
      <c r="AD2227" s="46" t="e">
        <f>IF(AA2227=0,DATE(YEAR(AC2227+1),7,16),
IF(V2227=0,IF(COUNTIF(Table9[MM Year],X2227),AC2227+AB2227+Z2227+15-DAY(AC2227+AB2227+Z2227+15)+16,AC2227+AB2227+Z2227-DAY(AC2227+AB2227+Z2227)+16),
IF(COUNTIF(Table9[MM Year],X2227),
IF(AC2227+AB2227+Z2227&lt;VLOOKUP(X2227,Table9[],7,0),AC2227
+AB2227+Z2227+VLOOKUP(X2227,Table9[],4,0),AC2227+AB2227+Z2227),AC2227
+AB2227+Z2227)))</f>
        <v>#VALUE!</v>
      </c>
      <c r="AE2227" s="42"/>
      <c r="AF2227" s="15" t="str">
        <f>IFERROR(IF(COUNTIF(Table9[MM Year],X2227),
IF(AD2227&lt;VLOOKUP(X2227,Table9[],7,0),AD2227
+VLOOKUP(X2227,Table9[],4,0),AD2227),AD2227
),"")</f>
        <v/>
      </c>
      <c r="AG2227" s="5"/>
      <c r="AH2227" s="5"/>
      <c r="AI2227" s="5"/>
      <c r="AJ2227" s="6"/>
      <c r="AK2227" s="6"/>
      <c r="AL2227" s="12" t="str">
        <f t="shared" si="347"/>
        <v/>
      </c>
      <c r="AM2227" s="5"/>
      <c r="AN2227" s="27" t="str">
        <f t="shared" si="348"/>
        <v/>
      </c>
      <c r="AO2227" s="5"/>
      <c r="AP2227" s="5"/>
      <c r="AQ2227" s="6"/>
      <c r="AR2227" s="12" t="str">
        <f t="shared" si="349"/>
        <v/>
      </c>
      <c r="AS2227" s="6"/>
      <c r="AT2227" s="5"/>
      <c r="AU2227" s="53"/>
      <c r="AV2227" s="53"/>
      <c r="AW2227" s="54"/>
      <c r="AX2227" s="15" t="str">
        <f t="shared" si="350"/>
        <v/>
      </c>
      <c r="AY2227" s="5"/>
      <c r="AZ2227" s="27" t="str">
        <f>IFERROR(VLOOKUP(AY2227,vlookup!A$2:I$331,2,FALSE),"")</f>
        <v/>
      </c>
      <c r="BA2227" s="27" t="str">
        <f>IFERROR(VLOOKUP(AY2227,vlookup!A$2:I$331,3,FALSE),"")</f>
        <v/>
      </c>
      <c r="BB2227" s="5"/>
      <c r="BC2227" s="27" t="str">
        <f>IFERROR(VLOOKUP(BB2227,vlookup!D$2:E$331,2,FALSE),"")</f>
        <v/>
      </c>
      <c r="BD2227" s="5"/>
      <c r="BE2227" s="27" t="str">
        <f t="shared" si="351"/>
        <v/>
      </c>
      <c r="BF2227" s="27" t="str">
        <f>IFERROR(VLOOKUP(BE2227,vlookup!G$2:I$331,2,FALSE),"")</f>
        <v/>
      </c>
      <c r="BG2227" s="27" t="str">
        <f>IFERROR(VLOOKUP(BE2227,vlookup!G$2:I$331,3,FALSE),"")</f>
        <v/>
      </c>
      <c r="BH2227" s="5"/>
      <c r="BI2227" s="6"/>
      <c r="BJ2227" s="6"/>
      <c r="BK2227" s="6"/>
      <c r="BL2227" s="6"/>
    </row>
    <row r="2228" spans="1:64">
      <c r="A2228" s="4"/>
      <c r="B2228" s="5"/>
      <c r="C2228" s="27" t="str">
        <f>IFERROR(VLOOKUP(B2228,vlookup!A$2:I$331,2,FALSE),"")</f>
        <v/>
      </c>
      <c r="D2228" s="27" t="str">
        <f>IFERROR(VLOOKUP(B2228,vlookup!A$2:I$331,3,FALSE),"")</f>
        <v/>
      </c>
      <c r="E2228" s="5"/>
      <c r="F2228" s="27" t="str">
        <f>IFERROR(VLOOKUP(E2228,vlookup!D$2:E$331,2,FALSE),"")</f>
        <v/>
      </c>
      <c r="G2228" s="5"/>
      <c r="H2228" s="27" t="str">
        <f t="shared" si="342"/>
        <v/>
      </c>
      <c r="I2228" s="27" t="str">
        <f>IFERROR(VLOOKUP(H2228,vlookup!G$2:I$331,2,FALSE),"")</f>
        <v/>
      </c>
      <c r="J2228" s="27" t="str">
        <f>IFERROR(VLOOKUP(H2228,vlookup!G$2:I$331,3,FALSE),"")</f>
        <v/>
      </c>
      <c r="K2228" s="5"/>
      <c r="L2228" s="6"/>
      <c r="M2228" s="6"/>
      <c r="N2228" s="6"/>
      <c r="O2228" s="6"/>
      <c r="P2228" s="6"/>
      <c r="Q2228" s="14" t="str">
        <f t="shared" si="343"/>
        <v/>
      </c>
      <c r="R2228" s="5"/>
      <c r="S2228" s="6"/>
      <c r="T2228" s="6"/>
      <c r="U2228" s="5"/>
      <c r="V2228" s="45">
        <f t="shared" si="344"/>
        <v>0</v>
      </c>
      <c r="W2228" s="45">
        <f t="shared" si="345"/>
        <v>0</v>
      </c>
      <c r="X2228" s="45" t="e">
        <f t="shared" si="346"/>
        <v>#VALUE!</v>
      </c>
      <c r="Y2228" s="45">
        <f>IFERROR(VALUE(V2228),VLOOKUP(V2228,DayReplace[],2,0))</f>
        <v>0</v>
      </c>
      <c r="Z2228" s="45">
        <f>IF(V2228=0,1,
IF(OR(AND(COUNTIF(Table12[Normal and Leap Years],X2228),AA2228=3,Y2228=30),
AND(COUNTIF(Table9[MM Year],X2228),COUNTIF(Table13[Always 29-Day Months],AA2228),Y2228=30)),Y2228
-1,Y2228))</f>
        <v>1</v>
      </c>
      <c r="AA2228" s="45">
        <f>IFERROR(VALUE(W2228),VLOOKUP(W2228,MonthReplace[],2,0))</f>
        <v>0</v>
      </c>
      <c r="AB2228" s="45" t="e">
        <f>IF(COUNTIF(Table9[MM Year],X2228),VLOOKUP(AA2228,MonthSerial[],VLOOKUP(X2228,Table9[],3,0)+2,0),DATE(X2228,AA2228,0)-AC2228)</f>
        <v>#VALUE!</v>
      </c>
      <c r="AC2228" s="45" t="e">
        <f>IF(COUNTIF(Table9[MM Year],X2228),
VLOOKUP(X2228,Table9[],5,0),
DATE(X2228,1,0))</f>
        <v>#VALUE!</v>
      </c>
      <c r="AD2228" s="46" t="e">
        <f>IF(AA2228=0,DATE(YEAR(AC2228+1),7,16),
IF(V2228=0,IF(COUNTIF(Table9[MM Year],X2228),AC2228+AB2228+Z2228+15-DAY(AC2228+AB2228+Z2228+15)+16,AC2228+AB2228+Z2228-DAY(AC2228+AB2228+Z2228)+16),
IF(COUNTIF(Table9[MM Year],X2228),
IF(AC2228+AB2228+Z2228&lt;VLOOKUP(X2228,Table9[],7,0),AC2228
+AB2228+Z2228+VLOOKUP(X2228,Table9[],4,0),AC2228+AB2228+Z2228),AC2228
+AB2228+Z2228)))</f>
        <v>#VALUE!</v>
      </c>
      <c r="AE2228" s="42"/>
      <c r="AF2228" s="15" t="str">
        <f>IFERROR(IF(COUNTIF(Table9[MM Year],X2228),
IF(AD2228&lt;VLOOKUP(X2228,Table9[],7,0),AD2228
+VLOOKUP(X2228,Table9[],4,0),AD2228),AD2228
),"")</f>
        <v/>
      </c>
      <c r="AG2228" s="5"/>
      <c r="AH2228" s="5"/>
      <c r="AI2228" s="5"/>
      <c r="AJ2228" s="6"/>
      <c r="AK2228" s="6"/>
      <c r="AL2228" s="12" t="str">
        <f t="shared" si="347"/>
        <v/>
      </c>
      <c r="AM2228" s="5"/>
      <c r="AN2228" s="27" t="str">
        <f t="shared" si="348"/>
        <v/>
      </c>
      <c r="AO2228" s="5"/>
      <c r="AP2228" s="5"/>
      <c r="AQ2228" s="6"/>
      <c r="AR2228" s="12" t="str">
        <f t="shared" si="349"/>
        <v/>
      </c>
      <c r="AS2228" s="6"/>
      <c r="AT2228" s="5"/>
      <c r="AU2228" s="53"/>
      <c r="AV2228" s="53"/>
      <c r="AW2228" s="54"/>
      <c r="AX2228" s="15" t="str">
        <f t="shared" si="350"/>
        <v/>
      </c>
      <c r="AY2228" s="5"/>
      <c r="AZ2228" s="27" t="str">
        <f>IFERROR(VLOOKUP(AY2228,vlookup!A$2:I$331,2,FALSE),"")</f>
        <v/>
      </c>
      <c r="BA2228" s="27" t="str">
        <f>IFERROR(VLOOKUP(AY2228,vlookup!A$2:I$331,3,FALSE),"")</f>
        <v/>
      </c>
      <c r="BB2228" s="5"/>
      <c r="BC2228" s="27" t="str">
        <f>IFERROR(VLOOKUP(BB2228,vlookup!D$2:E$331,2,FALSE),"")</f>
        <v/>
      </c>
      <c r="BD2228" s="5"/>
      <c r="BE2228" s="27" t="str">
        <f t="shared" si="351"/>
        <v/>
      </c>
      <c r="BF2228" s="27" t="str">
        <f>IFERROR(VLOOKUP(BE2228,vlookup!G$2:I$331,2,FALSE),"")</f>
        <v/>
      </c>
      <c r="BG2228" s="27" t="str">
        <f>IFERROR(VLOOKUP(BE2228,vlookup!G$2:I$331,3,FALSE),"")</f>
        <v/>
      </c>
      <c r="BH2228" s="5"/>
      <c r="BI2228" s="6"/>
      <c r="BJ2228" s="6"/>
      <c r="BK2228" s="6"/>
      <c r="BL2228" s="6"/>
    </row>
    <row r="2229" spans="1:64">
      <c r="A2229" s="4"/>
      <c r="B2229" s="5"/>
      <c r="C2229" s="27" t="str">
        <f>IFERROR(VLOOKUP(B2229,vlookup!A$2:I$331,2,FALSE),"")</f>
        <v/>
      </c>
      <c r="D2229" s="27" t="str">
        <f>IFERROR(VLOOKUP(B2229,vlookup!A$2:I$331,3,FALSE),"")</f>
        <v/>
      </c>
      <c r="E2229" s="5"/>
      <c r="F2229" s="27" t="str">
        <f>IFERROR(VLOOKUP(E2229,vlookup!D$2:E$331,2,FALSE),"")</f>
        <v/>
      </c>
      <c r="G2229" s="5"/>
      <c r="H2229" s="27" t="str">
        <f t="shared" si="342"/>
        <v/>
      </c>
      <c r="I2229" s="27" t="str">
        <f>IFERROR(VLOOKUP(H2229,vlookup!G$2:I$331,2,FALSE),"")</f>
        <v/>
      </c>
      <c r="J2229" s="27" t="str">
        <f>IFERROR(VLOOKUP(H2229,vlookup!G$2:I$331,3,FALSE),"")</f>
        <v/>
      </c>
      <c r="K2229" s="5"/>
      <c r="L2229" s="6"/>
      <c r="M2229" s="6"/>
      <c r="N2229" s="6"/>
      <c r="O2229" s="6"/>
      <c r="P2229" s="6"/>
      <c r="Q2229" s="14" t="str">
        <f t="shared" si="343"/>
        <v/>
      </c>
      <c r="R2229" s="5"/>
      <c r="S2229" s="6"/>
      <c r="T2229" s="6"/>
      <c r="U2229" s="5"/>
      <c r="V2229" s="45">
        <f t="shared" si="344"/>
        <v>0</v>
      </c>
      <c r="W2229" s="45">
        <f t="shared" si="345"/>
        <v>0</v>
      </c>
      <c r="X2229" s="45" t="e">
        <f t="shared" si="346"/>
        <v>#VALUE!</v>
      </c>
      <c r="Y2229" s="45">
        <f>IFERROR(VALUE(V2229),VLOOKUP(V2229,DayReplace[],2,0))</f>
        <v>0</v>
      </c>
      <c r="Z2229" s="45">
        <f>IF(V2229=0,1,
IF(OR(AND(COUNTIF(Table12[Normal and Leap Years],X2229),AA2229=3,Y2229=30),
AND(COUNTIF(Table9[MM Year],X2229),COUNTIF(Table13[Always 29-Day Months],AA2229),Y2229=30)),Y2229
-1,Y2229))</f>
        <v>1</v>
      </c>
      <c r="AA2229" s="45">
        <f>IFERROR(VALUE(W2229),VLOOKUP(W2229,MonthReplace[],2,0))</f>
        <v>0</v>
      </c>
      <c r="AB2229" s="45" t="e">
        <f>IF(COUNTIF(Table9[MM Year],X2229),VLOOKUP(AA2229,MonthSerial[],VLOOKUP(X2229,Table9[],3,0)+2,0),DATE(X2229,AA2229,0)-AC2229)</f>
        <v>#VALUE!</v>
      </c>
      <c r="AC2229" s="45" t="e">
        <f>IF(COUNTIF(Table9[MM Year],X2229),
VLOOKUP(X2229,Table9[],5,0),
DATE(X2229,1,0))</f>
        <v>#VALUE!</v>
      </c>
      <c r="AD2229" s="46" t="e">
        <f>IF(AA2229=0,DATE(YEAR(AC2229+1),7,16),
IF(V2229=0,IF(COUNTIF(Table9[MM Year],X2229),AC2229+AB2229+Z2229+15-DAY(AC2229+AB2229+Z2229+15)+16,AC2229+AB2229+Z2229-DAY(AC2229+AB2229+Z2229)+16),
IF(COUNTIF(Table9[MM Year],X2229),
IF(AC2229+AB2229+Z2229&lt;VLOOKUP(X2229,Table9[],7,0),AC2229
+AB2229+Z2229+VLOOKUP(X2229,Table9[],4,0),AC2229+AB2229+Z2229),AC2229
+AB2229+Z2229)))</f>
        <v>#VALUE!</v>
      </c>
      <c r="AE2229" s="42"/>
      <c r="AF2229" s="15" t="str">
        <f>IFERROR(IF(COUNTIF(Table9[MM Year],X2229),
IF(AD2229&lt;VLOOKUP(X2229,Table9[],7,0),AD2229
+VLOOKUP(X2229,Table9[],4,0),AD2229),AD2229
),"")</f>
        <v/>
      </c>
      <c r="AG2229" s="5"/>
      <c r="AH2229" s="5"/>
      <c r="AI2229" s="5"/>
      <c r="AJ2229" s="6"/>
      <c r="AK2229" s="6"/>
      <c r="AL2229" s="12" t="str">
        <f t="shared" si="347"/>
        <v/>
      </c>
      <c r="AM2229" s="5"/>
      <c r="AN2229" s="27" t="str">
        <f t="shared" si="348"/>
        <v/>
      </c>
      <c r="AO2229" s="5"/>
      <c r="AP2229" s="5"/>
      <c r="AQ2229" s="6"/>
      <c r="AR2229" s="12" t="str">
        <f t="shared" si="349"/>
        <v/>
      </c>
      <c r="AS2229" s="6"/>
      <c r="AT2229" s="5"/>
      <c r="AU2229" s="53"/>
      <c r="AV2229" s="53"/>
      <c r="AW2229" s="54"/>
      <c r="AX2229" s="15" t="str">
        <f t="shared" si="350"/>
        <v/>
      </c>
      <c r="AY2229" s="5"/>
      <c r="AZ2229" s="27" t="str">
        <f>IFERROR(VLOOKUP(AY2229,vlookup!A$2:I$331,2,FALSE),"")</f>
        <v/>
      </c>
      <c r="BA2229" s="27" t="str">
        <f>IFERROR(VLOOKUP(AY2229,vlookup!A$2:I$331,3,FALSE),"")</f>
        <v/>
      </c>
      <c r="BB2229" s="5"/>
      <c r="BC2229" s="27" t="str">
        <f>IFERROR(VLOOKUP(BB2229,vlookup!D$2:E$331,2,FALSE),"")</f>
        <v/>
      </c>
      <c r="BD2229" s="5"/>
      <c r="BE2229" s="27" t="str">
        <f t="shared" si="351"/>
        <v/>
      </c>
      <c r="BF2229" s="27" t="str">
        <f>IFERROR(VLOOKUP(BE2229,vlookup!G$2:I$331,2,FALSE),"")</f>
        <v/>
      </c>
      <c r="BG2229" s="27" t="str">
        <f>IFERROR(VLOOKUP(BE2229,vlookup!G$2:I$331,3,FALSE),"")</f>
        <v/>
      </c>
      <c r="BH2229" s="5"/>
      <c r="BI2229" s="6"/>
      <c r="BJ2229" s="6"/>
      <c r="BK2229" s="6"/>
      <c r="BL2229" s="6"/>
    </row>
    <row r="2230" spans="1:64">
      <c r="A2230" s="4"/>
      <c r="B2230" s="5"/>
      <c r="C2230" s="27" t="str">
        <f>IFERROR(VLOOKUP(B2230,vlookup!A$2:I$331,2,FALSE),"")</f>
        <v/>
      </c>
      <c r="D2230" s="27" t="str">
        <f>IFERROR(VLOOKUP(B2230,vlookup!A$2:I$331,3,FALSE),"")</f>
        <v/>
      </c>
      <c r="E2230" s="5"/>
      <c r="F2230" s="27" t="str">
        <f>IFERROR(VLOOKUP(E2230,vlookup!D$2:E$331,2,FALSE),"")</f>
        <v/>
      </c>
      <c r="G2230" s="5"/>
      <c r="H2230" s="27" t="str">
        <f t="shared" si="342"/>
        <v/>
      </c>
      <c r="I2230" s="27" t="str">
        <f>IFERROR(VLOOKUP(H2230,vlookup!G$2:I$331,2,FALSE),"")</f>
        <v/>
      </c>
      <c r="J2230" s="27" t="str">
        <f>IFERROR(VLOOKUP(H2230,vlookup!G$2:I$331,3,FALSE),"")</f>
        <v/>
      </c>
      <c r="K2230" s="5"/>
      <c r="L2230" s="6"/>
      <c r="M2230" s="6"/>
      <c r="N2230" s="6"/>
      <c r="O2230" s="6"/>
      <c r="P2230" s="6"/>
      <c r="Q2230" s="14" t="str">
        <f t="shared" si="343"/>
        <v/>
      </c>
      <c r="R2230" s="5"/>
      <c r="S2230" s="6"/>
      <c r="T2230" s="6"/>
      <c r="U2230" s="5"/>
      <c r="V2230" s="45">
        <f t="shared" si="344"/>
        <v>0</v>
      </c>
      <c r="W2230" s="45">
        <f t="shared" si="345"/>
        <v>0</v>
      </c>
      <c r="X2230" s="45" t="e">
        <f t="shared" si="346"/>
        <v>#VALUE!</v>
      </c>
      <c r="Y2230" s="45">
        <f>IFERROR(VALUE(V2230),VLOOKUP(V2230,DayReplace[],2,0))</f>
        <v>0</v>
      </c>
      <c r="Z2230" s="45">
        <f>IF(V2230=0,1,
IF(OR(AND(COUNTIF(Table12[Normal and Leap Years],X2230),AA2230=3,Y2230=30),
AND(COUNTIF(Table9[MM Year],X2230),COUNTIF(Table13[Always 29-Day Months],AA2230),Y2230=30)),Y2230
-1,Y2230))</f>
        <v>1</v>
      </c>
      <c r="AA2230" s="45">
        <f>IFERROR(VALUE(W2230),VLOOKUP(W2230,MonthReplace[],2,0))</f>
        <v>0</v>
      </c>
      <c r="AB2230" s="45" t="e">
        <f>IF(COUNTIF(Table9[MM Year],X2230),VLOOKUP(AA2230,MonthSerial[],VLOOKUP(X2230,Table9[],3,0)+2,0),DATE(X2230,AA2230,0)-AC2230)</f>
        <v>#VALUE!</v>
      </c>
      <c r="AC2230" s="45" t="e">
        <f>IF(COUNTIF(Table9[MM Year],X2230),
VLOOKUP(X2230,Table9[],5,0),
DATE(X2230,1,0))</f>
        <v>#VALUE!</v>
      </c>
      <c r="AD2230" s="46" t="e">
        <f>IF(AA2230=0,DATE(YEAR(AC2230+1),7,16),
IF(V2230=0,IF(COUNTIF(Table9[MM Year],X2230),AC2230+AB2230+Z2230+15-DAY(AC2230+AB2230+Z2230+15)+16,AC2230+AB2230+Z2230-DAY(AC2230+AB2230+Z2230)+16),
IF(COUNTIF(Table9[MM Year],X2230),
IF(AC2230+AB2230+Z2230&lt;VLOOKUP(X2230,Table9[],7,0),AC2230
+AB2230+Z2230+VLOOKUP(X2230,Table9[],4,0),AC2230+AB2230+Z2230),AC2230
+AB2230+Z2230)))</f>
        <v>#VALUE!</v>
      </c>
      <c r="AE2230" s="42"/>
      <c r="AF2230" s="15" t="str">
        <f>IFERROR(IF(COUNTIF(Table9[MM Year],X2230),
IF(AD2230&lt;VLOOKUP(X2230,Table9[],7,0),AD2230
+VLOOKUP(X2230,Table9[],4,0),AD2230),AD2230
),"")</f>
        <v/>
      </c>
      <c r="AG2230" s="5"/>
      <c r="AH2230" s="5"/>
      <c r="AI2230" s="5"/>
      <c r="AJ2230" s="6"/>
      <c r="AK2230" s="6"/>
      <c r="AL2230" s="12" t="str">
        <f t="shared" si="347"/>
        <v/>
      </c>
      <c r="AM2230" s="5"/>
      <c r="AN2230" s="27" t="str">
        <f t="shared" si="348"/>
        <v/>
      </c>
      <c r="AO2230" s="5"/>
      <c r="AP2230" s="5"/>
      <c r="AQ2230" s="6"/>
      <c r="AR2230" s="12" t="str">
        <f t="shared" si="349"/>
        <v/>
      </c>
      <c r="AS2230" s="6"/>
      <c r="AT2230" s="5"/>
      <c r="AU2230" s="53"/>
      <c r="AV2230" s="53"/>
      <c r="AW2230" s="54"/>
      <c r="AX2230" s="15" t="str">
        <f t="shared" si="350"/>
        <v/>
      </c>
      <c r="AY2230" s="5"/>
      <c r="AZ2230" s="27" t="str">
        <f>IFERROR(VLOOKUP(AY2230,vlookup!A$2:I$331,2,FALSE),"")</f>
        <v/>
      </c>
      <c r="BA2230" s="27" t="str">
        <f>IFERROR(VLOOKUP(AY2230,vlookup!A$2:I$331,3,FALSE),"")</f>
        <v/>
      </c>
      <c r="BB2230" s="5"/>
      <c r="BC2230" s="27" t="str">
        <f>IFERROR(VLOOKUP(BB2230,vlookup!D$2:E$331,2,FALSE),"")</f>
        <v/>
      </c>
      <c r="BD2230" s="5"/>
      <c r="BE2230" s="27" t="str">
        <f t="shared" si="351"/>
        <v/>
      </c>
      <c r="BF2230" s="27" t="str">
        <f>IFERROR(VLOOKUP(BE2230,vlookup!G$2:I$331,2,FALSE),"")</f>
        <v/>
      </c>
      <c r="BG2230" s="27" t="str">
        <f>IFERROR(VLOOKUP(BE2230,vlookup!G$2:I$331,3,FALSE),"")</f>
        <v/>
      </c>
      <c r="BH2230" s="5"/>
      <c r="BI2230" s="6"/>
      <c r="BJ2230" s="6"/>
      <c r="BK2230" s="6"/>
      <c r="BL2230" s="6"/>
    </row>
    <row r="2231" spans="1:64">
      <c r="A2231" s="4"/>
      <c r="B2231" s="5"/>
      <c r="C2231" s="27" t="str">
        <f>IFERROR(VLOOKUP(B2231,vlookup!A$2:I$331,2,FALSE),"")</f>
        <v/>
      </c>
      <c r="D2231" s="27" t="str">
        <f>IFERROR(VLOOKUP(B2231,vlookup!A$2:I$331,3,FALSE),"")</f>
        <v/>
      </c>
      <c r="E2231" s="5"/>
      <c r="F2231" s="27" t="str">
        <f>IFERROR(VLOOKUP(E2231,vlookup!D$2:E$331,2,FALSE),"")</f>
        <v/>
      </c>
      <c r="G2231" s="5"/>
      <c r="H2231" s="27" t="str">
        <f t="shared" si="342"/>
        <v/>
      </c>
      <c r="I2231" s="27" t="str">
        <f>IFERROR(VLOOKUP(H2231,vlookup!G$2:I$331,2,FALSE),"")</f>
        <v/>
      </c>
      <c r="J2231" s="27" t="str">
        <f>IFERROR(VLOOKUP(H2231,vlookup!G$2:I$331,3,FALSE),"")</f>
        <v/>
      </c>
      <c r="K2231" s="5"/>
      <c r="L2231" s="6"/>
      <c r="M2231" s="6"/>
      <c r="N2231" s="6"/>
      <c r="O2231" s="6"/>
      <c r="P2231" s="6"/>
      <c r="Q2231" s="14" t="str">
        <f t="shared" si="343"/>
        <v/>
      </c>
      <c r="R2231" s="5"/>
      <c r="S2231" s="6"/>
      <c r="T2231" s="6"/>
      <c r="U2231" s="5"/>
      <c r="V2231" s="45">
        <f t="shared" si="344"/>
        <v>0</v>
      </c>
      <c r="W2231" s="45">
        <f t="shared" si="345"/>
        <v>0</v>
      </c>
      <c r="X2231" s="45" t="e">
        <f t="shared" si="346"/>
        <v>#VALUE!</v>
      </c>
      <c r="Y2231" s="45">
        <f>IFERROR(VALUE(V2231),VLOOKUP(V2231,DayReplace[],2,0))</f>
        <v>0</v>
      </c>
      <c r="Z2231" s="45">
        <f>IF(V2231=0,1,
IF(OR(AND(COUNTIF(Table12[Normal and Leap Years],X2231),AA2231=3,Y2231=30),
AND(COUNTIF(Table9[MM Year],X2231),COUNTIF(Table13[Always 29-Day Months],AA2231),Y2231=30)),Y2231
-1,Y2231))</f>
        <v>1</v>
      </c>
      <c r="AA2231" s="45">
        <f>IFERROR(VALUE(W2231),VLOOKUP(W2231,MonthReplace[],2,0))</f>
        <v>0</v>
      </c>
      <c r="AB2231" s="45" t="e">
        <f>IF(COUNTIF(Table9[MM Year],X2231),VLOOKUP(AA2231,MonthSerial[],VLOOKUP(X2231,Table9[],3,0)+2,0),DATE(X2231,AA2231,0)-AC2231)</f>
        <v>#VALUE!</v>
      </c>
      <c r="AC2231" s="45" t="e">
        <f>IF(COUNTIF(Table9[MM Year],X2231),
VLOOKUP(X2231,Table9[],5,0),
DATE(X2231,1,0))</f>
        <v>#VALUE!</v>
      </c>
      <c r="AD2231" s="46" t="e">
        <f>IF(AA2231=0,DATE(YEAR(AC2231+1),7,16),
IF(V2231=0,IF(COUNTIF(Table9[MM Year],X2231),AC2231+AB2231+Z2231+15-DAY(AC2231+AB2231+Z2231+15)+16,AC2231+AB2231+Z2231-DAY(AC2231+AB2231+Z2231)+16),
IF(COUNTIF(Table9[MM Year],X2231),
IF(AC2231+AB2231+Z2231&lt;VLOOKUP(X2231,Table9[],7,0),AC2231
+AB2231+Z2231+VLOOKUP(X2231,Table9[],4,0),AC2231+AB2231+Z2231),AC2231
+AB2231+Z2231)))</f>
        <v>#VALUE!</v>
      </c>
      <c r="AE2231" s="42"/>
      <c r="AF2231" s="15" t="str">
        <f>IFERROR(IF(COUNTIF(Table9[MM Year],X2231),
IF(AD2231&lt;VLOOKUP(X2231,Table9[],7,0),AD2231
+VLOOKUP(X2231,Table9[],4,0),AD2231),AD2231
),"")</f>
        <v/>
      </c>
      <c r="AG2231" s="5"/>
      <c r="AH2231" s="5"/>
      <c r="AI2231" s="5"/>
      <c r="AJ2231" s="6"/>
      <c r="AK2231" s="6"/>
      <c r="AL2231" s="12" t="str">
        <f t="shared" si="347"/>
        <v/>
      </c>
      <c r="AM2231" s="5"/>
      <c r="AN2231" s="27" t="str">
        <f t="shared" si="348"/>
        <v/>
      </c>
      <c r="AO2231" s="5"/>
      <c r="AP2231" s="5"/>
      <c r="AQ2231" s="6"/>
      <c r="AR2231" s="12" t="str">
        <f t="shared" si="349"/>
        <v/>
      </c>
      <c r="AS2231" s="6"/>
      <c r="AT2231" s="5"/>
      <c r="AU2231" s="53"/>
      <c r="AV2231" s="53"/>
      <c r="AW2231" s="54"/>
      <c r="AX2231" s="15" t="str">
        <f t="shared" si="350"/>
        <v/>
      </c>
      <c r="AY2231" s="5"/>
      <c r="AZ2231" s="27" t="str">
        <f>IFERROR(VLOOKUP(AY2231,vlookup!A$2:I$331,2,FALSE),"")</f>
        <v/>
      </c>
      <c r="BA2231" s="27" t="str">
        <f>IFERROR(VLOOKUP(AY2231,vlookup!A$2:I$331,3,FALSE),"")</f>
        <v/>
      </c>
      <c r="BB2231" s="5"/>
      <c r="BC2231" s="27" t="str">
        <f>IFERROR(VLOOKUP(BB2231,vlookup!D$2:E$331,2,FALSE),"")</f>
        <v/>
      </c>
      <c r="BD2231" s="5"/>
      <c r="BE2231" s="27" t="str">
        <f t="shared" si="351"/>
        <v/>
      </c>
      <c r="BF2231" s="27" t="str">
        <f>IFERROR(VLOOKUP(BE2231,vlookup!G$2:I$331,2,FALSE),"")</f>
        <v/>
      </c>
      <c r="BG2231" s="27" t="str">
        <f>IFERROR(VLOOKUP(BE2231,vlookup!G$2:I$331,3,FALSE),"")</f>
        <v/>
      </c>
      <c r="BH2231" s="5"/>
      <c r="BI2231" s="6"/>
      <c r="BJ2231" s="6"/>
      <c r="BK2231" s="6"/>
      <c r="BL2231" s="6"/>
    </row>
    <row r="2232" spans="1:64">
      <c r="A2232" s="4"/>
      <c r="B2232" s="5"/>
      <c r="C2232" s="27" t="str">
        <f>IFERROR(VLOOKUP(B2232,vlookup!A$2:I$331,2,FALSE),"")</f>
        <v/>
      </c>
      <c r="D2232" s="27" t="str">
        <f>IFERROR(VLOOKUP(B2232,vlookup!A$2:I$331,3,FALSE),"")</f>
        <v/>
      </c>
      <c r="E2232" s="5"/>
      <c r="F2232" s="27" t="str">
        <f>IFERROR(VLOOKUP(E2232,vlookup!D$2:E$331,2,FALSE),"")</f>
        <v/>
      </c>
      <c r="G2232" s="5"/>
      <c r="H2232" s="27" t="str">
        <f t="shared" si="342"/>
        <v/>
      </c>
      <c r="I2232" s="27" t="str">
        <f>IFERROR(VLOOKUP(H2232,vlookup!G$2:I$331,2,FALSE),"")</f>
        <v/>
      </c>
      <c r="J2232" s="27" t="str">
        <f>IFERROR(VLOOKUP(H2232,vlookup!G$2:I$331,3,FALSE),"")</f>
        <v/>
      </c>
      <c r="K2232" s="5"/>
      <c r="L2232" s="6"/>
      <c r="M2232" s="6"/>
      <c r="N2232" s="6"/>
      <c r="O2232" s="6"/>
      <c r="P2232" s="6"/>
      <c r="Q2232" s="14" t="str">
        <f t="shared" si="343"/>
        <v/>
      </c>
      <c r="R2232" s="5"/>
      <c r="S2232" s="6"/>
      <c r="T2232" s="6"/>
      <c r="U2232" s="5"/>
      <c r="V2232" s="45">
        <f t="shared" si="344"/>
        <v>0</v>
      </c>
      <c r="W2232" s="45">
        <f t="shared" si="345"/>
        <v>0</v>
      </c>
      <c r="X2232" s="45" t="e">
        <f t="shared" si="346"/>
        <v>#VALUE!</v>
      </c>
      <c r="Y2232" s="45">
        <f>IFERROR(VALUE(V2232),VLOOKUP(V2232,DayReplace[],2,0))</f>
        <v>0</v>
      </c>
      <c r="Z2232" s="45">
        <f>IF(V2232=0,1,
IF(OR(AND(COUNTIF(Table12[Normal and Leap Years],X2232),AA2232=3,Y2232=30),
AND(COUNTIF(Table9[MM Year],X2232),COUNTIF(Table13[Always 29-Day Months],AA2232),Y2232=30)),Y2232
-1,Y2232))</f>
        <v>1</v>
      </c>
      <c r="AA2232" s="45">
        <f>IFERROR(VALUE(W2232),VLOOKUP(W2232,MonthReplace[],2,0))</f>
        <v>0</v>
      </c>
      <c r="AB2232" s="45" t="e">
        <f>IF(COUNTIF(Table9[MM Year],X2232),VLOOKUP(AA2232,MonthSerial[],VLOOKUP(X2232,Table9[],3,0)+2,0),DATE(X2232,AA2232,0)-AC2232)</f>
        <v>#VALUE!</v>
      </c>
      <c r="AC2232" s="45" t="e">
        <f>IF(COUNTIF(Table9[MM Year],X2232),
VLOOKUP(X2232,Table9[],5,0),
DATE(X2232,1,0))</f>
        <v>#VALUE!</v>
      </c>
      <c r="AD2232" s="46" t="e">
        <f>IF(AA2232=0,DATE(YEAR(AC2232+1),7,16),
IF(V2232=0,IF(COUNTIF(Table9[MM Year],X2232),AC2232+AB2232+Z2232+15-DAY(AC2232+AB2232+Z2232+15)+16,AC2232+AB2232+Z2232-DAY(AC2232+AB2232+Z2232)+16),
IF(COUNTIF(Table9[MM Year],X2232),
IF(AC2232+AB2232+Z2232&lt;VLOOKUP(X2232,Table9[],7,0),AC2232
+AB2232+Z2232+VLOOKUP(X2232,Table9[],4,0),AC2232+AB2232+Z2232),AC2232
+AB2232+Z2232)))</f>
        <v>#VALUE!</v>
      </c>
      <c r="AE2232" s="42"/>
      <c r="AF2232" s="15" t="str">
        <f>IFERROR(IF(COUNTIF(Table9[MM Year],X2232),
IF(AD2232&lt;VLOOKUP(X2232,Table9[],7,0),AD2232
+VLOOKUP(X2232,Table9[],4,0),AD2232),AD2232
),"")</f>
        <v/>
      </c>
      <c r="AG2232" s="5"/>
      <c r="AH2232" s="5"/>
      <c r="AI2232" s="5"/>
      <c r="AJ2232" s="6"/>
      <c r="AK2232" s="6"/>
      <c r="AL2232" s="12" t="str">
        <f t="shared" si="347"/>
        <v/>
      </c>
      <c r="AM2232" s="5"/>
      <c r="AN2232" s="27" t="str">
        <f t="shared" si="348"/>
        <v/>
      </c>
      <c r="AO2232" s="5"/>
      <c r="AP2232" s="5"/>
      <c r="AQ2232" s="6"/>
      <c r="AR2232" s="12" t="str">
        <f t="shared" si="349"/>
        <v/>
      </c>
      <c r="AS2232" s="6"/>
      <c r="AT2232" s="5"/>
      <c r="AU2232" s="53"/>
      <c r="AV2232" s="53"/>
      <c r="AW2232" s="54"/>
      <c r="AX2232" s="15" t="str">
        <f t="shared" si="350"/>
        <v/>
      </c>
      <c r="AY2232" s="5"/>
      <c r="AZ2232" s="27" t="str">
        <f>IFERROR(VLOOKUP(AY2232,vlookup!A$2:I$331,2,FALSE),"")</f>
        <v/>
      </c>
      <c r="BA2232" s="27" t="str">
        <f>IFERROR(VLOOKUP(AY2232,vlookup!A$2:I$331,3,FALSE),"")</f>
        <v/>
      </c>
      <c r="BB2232" s="5"/>
      <c r="BC2232" s="27" t="str">
        <f>IFERROR(VLOOKUP(BB2232,vlookup!D$2:E$331,2,FALSE),"")</f>
        <v/>
      </c>
      <c r="BD2232" s="5"/>
      <c r="BE2232" s="27" t="str">
        <f t="shared" si="351"/>
        <v/>
      </c>
      <c r="BF2232" s="27" t="str">
        <f>IFERROR(VLOOKUP(BE2232,vlookup!G$2:I$331,2,FALSE),"")</f>
        <v/>
      </c>
      <c r="BG2232" s="27" t="str">
        <f>IFERROR(VLOOKUP(BE2232,vlookup!G$2:I$331,3,FALSE),"")</f>
        <v/>
      </c>
      <c r="BH2232" s="5"/>
      <c r="BI2232" s="6"/>
      <c r="BJ2232" s="6"/>
      <c r="BK2232" s="6"/>
      <c r="BL2232" s="6"/>
    </row>
    <row r="2233" spans="1:64">
      <c r="A2233" s="4"/>
      <c r="B2233" s="5"/>
      <c r="C2233" s="27" t="str">
        <f>IFERROR(VLOOKUP(B2233,vlookup!A$2:I$331,2,FALSE),"")</f>
        <v/>
      </c>
      <c r="D2233" s="27" t="str">
        <f>IFERROR(VLOOKUP(B2233,vlookup!A$2:I$331,3,FALSE),"")</f>
        <v/>
      </c>
      <c r="E2233" s="5"/>
      <c r="F2233" s="27" t="str">
        <f>IFERROR(VLOOKUP(E2233,vlookup!D$2:E$331,2,FALSE),"")</f>
        <v/>
      </c>
      <c r="G2233" s="5"/>
      <c r="H2233" s="27" t="str">
        <f t="shared" si="342"/>
        <v/>
      </c>
      <c r="I2233" s="27" t="str">
        <f>IFERROR(VLOOKUP(H2233,vlookup!G$2:I$331,2,FALSE),"")</f>
        <v/>
      </c>
      <c r="J2233" s="27" t="str">
        <f>IFERROR(VLOOKUP(H2233,vlookup!G$2:I$331,3,FALSE),"")</f>
        <v/>
      </c>
      <c r="K2233" s="5"/>
      <c r="L2233" s="6"/>
      <c r="M2233" s="6"/>
      <c r="N2233" s="6"/>
      <c r="O2233" s="6"/>
      <c r="P2233" s="6"/>
      <c r="Q2233" s="14" t="str">
        <f t="shared" si="343"/>
        <v/>
      </c>
      <c r="R2233" s="5"/>
      <c r="S2233" s="6"/>
      <c r="T2233" s="6"/>
      <c r="U2233" s="5"/>
      <c r="V2233" s="45">
        <f t="shared" si="344"/>
        <v>0</v>
      </c>
      <c r="W2233" s="45">
        <f t="shared" si="345"/>
        <v>0</v>
      </c>
      <c r="X2233" s="45" t="e">
        <f t="shared" si="346"/>
        <v>#VALUE!</v>
      </c>
      <c r="Y2233" s="45">
        <f>IFERROR(VALUE(V2233),VLOOKUP(V2233,DayReplace[],2,0))</f>
        <v>0</v>
      </c>
      <c r="Z2233" s="45">
        <f>IF(V2233=0,1,
IF(OR(AND(COUNTIF(Table12[Normal and Leap Years],X2233),AA2233=3,Y2233=30),
AND(COUNTIF(Table9[MM Year],X2233),COUNTIF(Table13[Always 29-Day Months],AA2233),Y2233=30)),Y2233
-1,Y2233))</f>
        <v>1</v>
      </c>
      <c r="AA2233" s="45">
        <f>IFERROR(VALUE(W2233),VLOOKUP(W2233,MonthReplace[],2,0))</f>
        <v>0</v>
      </c>
      <c r="AB2233" s="45" t="e">
        <f>IF(COUNTIF(Table9[MM Year],X2233),VLOOKUP(AA2233,MonthSerial[],VLOOKUP(X2233,Table9[],3,0)+2,0),DATE(X2233,AA2233,0)-AC2233)</f>
        <v>#VALUE!</v>
      </c>
      <c r="AC2233" s="45" t="e">
        <f>IF(COUNTIF(Table9[MM Year],X2233),
VLOOKUP(X2233,Table9[],5,0),
DATE(X2233,1,0))</f>
        <v>#VALUE!</v>
      </c>
      <c r="AD2233" s="46" t="e">
        <f>IF(AA2233=0,DATE(YEAR(AC2233+1),7,16),
IF(V2233=0,IF(COUNTIF(Table9[MM Year],X2233),AC2233+AB2233+Z2233+15-DAY(AC2233+AB2233+Z2233+15)+16,AC2233+AB2233+Z2233-DAY(AC2233+AB2233+Z2233)+16),
IF(COUNTIF(Table9[MM Year],X2233),
IF(AC2233+AB2233+Z2233&lt;VLOOKUP(X2233,Table9[],7,0),AC2233
+AB2233+Z2233+VLOOKUP(X2233,Table9[],4,0),AC2233+AB2233+Z2233),AC2233
+AB2233+Z2233)))</f>
        <v>#VALUE!</v>
      </c>
      <c r="AE2233" s="42"/>
      <c r="AF2233" s="15" t="str">
        <f>IFERROR(IF(COUNTIF(Table9[MM Year],X2233),
IF(AD2233&lt;VLOOKUP(X2233,Table9[],7,0),AD2233
+VLOOKUP(X2233,Table9[],4,0),AD2233),AD2233
),"")</f>
        <v/>
      </c>
      <c r="AG2233" s="5"/>
      <c r="AH2233" s="5"/>
      <c r="AI2233" s="5"/>
      <c r="AJ2233" s="6"/>
      <c r="AK2233" s="6"/>
      <c r="AL2233" s="12" t="str">
        <f t="shared" si="347"/>
        <v/>
      </c>
      <c r="AM2233" s="5"/>
      <c r="AN2233" s="27" t="str">
        <f t="shared" si="348"/>
        <v/>
      </c>
      <c r="AO2233" s="5"/>
      <c r="AP2233" s="5"/>
      <c r="AQ2233" s="6"/>
      <c r="AR2233" s="12" t="str">
        <f t="shared" si="349"/>
        <v/>
      </c>
      <c r="AS2233" s="6"/>
      <c r="AT2233" s="5"/>
      <c r="AU2233" s="53"/>
      <c r="AV2233" s="53"/>
      <c r="AW2233" s="54"/>
      <c r="AX2233" s="15" t="str">
        <f t="shared" si="350"/>
        <v/>
      </c>
      <c r="AY2233" s="5"/>
      <c r="AZ2233" s="27" t="str">
        <f>IFERROR(VLOOKUP(AY2233,vlookup!A$2:I$331,2,FALSE),"")</f>
        <v/>
      </c>
      <c r="BA2233" s="27" t="str">
        <f>IFERROR(VLOOKUP(AY2233,vlookup!A$2:I$331,3,FALSE),"")</f>
        <v/>
      </c>
      <c r="BB2233" s="5"/>
      <c r="BC2233" s="27" t="str">
        <f>IFERROR(VLOOKUP(BB2233,vlookup!D$2:E$331,2,FALSE),"")</f>
        <v/>
      </c>
      <c r="BD2233" s="5"/>
      <c r="BE2233" s="27" t="str">
        <f t="shared" si="351"/>
        <v/>
      </c>
      <c r="BF2233" s="27" t="str">
        <f>IFERROR(VLOOKUP(BE2233,vlookup!G$2:I$331,2,FALSE),"")</f>
        <v/>
      </c>
      <c r="BG2233" s="27" t="str">
        <f>IFERROR(VLOOKUP(BE2233,vlookup!G$2:I$331,3,FALSE),"")</f>
        <v/>
      </c>
      <c r="BH2233" s="5"/>
      <c r="BI2233" s="6"/>
      <c r="BJ2233" s="6"/>
      <c r="BK2233" s="6"/>
      <c r="BL2233" s="6"/>
    </row>
    <row r="2234" spans="1:64">
      <c r="A2234" s="4"/>
      <c r="B2234" s="5"/>
      <c r="C2234" s="27" t="str">
        <f>IFERROR(VLOOKUP(B2234,vlookup!A$2:I$331,2,FALSE),"")</f>
        <v/>
      </c>
      <c r="D2234" s="27" t="str">
        <f>IFERROR(VLOOKUP(B2234,vlookup!A$2:I$331,3,FALSE),"")</f>
        <v/>
      </c>
      <c r="E2234" s="5"/>
      <c r="F2234" s="27" t="str">
        <f>IFERROR(VLOOKUP(E2234,vlookup!D$2:E$331,2,FALSE),"")</f>
        <v/>
      </c>
      <c r="G2234" s="5"/>
      <c r="H2234" s="27" t="str">
        <f t="shared" si="342"/>
        <v/>
      </c>
      <c r="I2234" s="27" t="str">
        <f>IFERROR(VLOOKUP(H2234,vlookup!G$2:I$331,2,FALSE),"")</f>
        <v/>
      </c>
      <c r="J2234" s="27" t="str">
        <f>IFERROR(VLOOKUP(H2234,vlookup!G$2:I$331,3,FALSE),"")</f>
        <v/>
      </c>
      <c r="K2234" s="5"/>
      <c r="L2234" s="6"/>
      <c r="M2234" s="6"/>
      <c r="N2234" s="6"/>
      <c r="O2234" s="6"/>
      <c r="P2234" s="6"/>
      <c r="Q2234" s="14" t="str">
        <f t="shared" si="343"/>
        <v/>
      </c>
      <c r="R2234" s="5"/>
      <c r="S2234" s="6"/>
      <c r="T2234" s="6"/>
      <c r="U2234" s="5"/>
      <c r="V2234" s="45">
        <f t="shared" si="344"/>
        <v>0</v>
      </c>
      <c r="W2234" s="45">
        <f t="shared" si="345"/>
        <v>0</v>
      </c>
      <c r="X2234" s="45" t="e">
        <f t="shared" si="346"/>
        <v>#VALUE!</v>
      </c>
      <c r="Y2234" s="45">
        <f>IFERROR(VALUE(V2234),VLOOKUP(V2234,DayReplace[],2,0))</f>
        <v>0</v>
      </c>
      <c r="Z2234" s="45">
        <f>IF(V2234=0,1,
IF(OR(AND(COUNTIF(Table12[Normal and Leap Years],X2234),AA2234=3,Y2234=30),
AND(COUNTIF(Table9[MM Year],X2234),COUNTIF(Table13[Always 29-Day Months],AA2234),Y2234=30)),Y2234
-1,Y2234))</f>
        <v>1</v>
      </c>
      <c r="AA2234" s="45">
        <f>IFERROR(VALUE(W2234),VLOOKUP(W2234,MonthReplace[],2,0))</f>
        <v>0</v>
      </c>
      <c r="AB2234" s="45" t="e">
        <f>IF(COUNTIF(Table9[MM Year],X2234),VLOOKUP(AA2234,MonthSerial[],VLOOKUP(X2234,Table9[],3,0)+2,0),DATE(X2234,AA2234,0)-AC2234)</f>
        <v>#VALUE!</v>
      </c>
      <c r="AC2234" s="45" t="e">
        <f>IF(COUNTIF(Table9[MM Year],X2234),
VLOOKUP(X2234,Table9[],5,0),
DATE(X2234,1,0))</f>
        <v>#VALUE!</v>
      </c>
      <c r="AD2234" s="46" t="e">
        <f>IF(AA2234=0,DATE(YEAR(AC2234+1),7,16),
IF(V2234=0,IF(COUNTIF(Table9[MM Year],X2234),AC2234+AB2234+Z2234+15-DAY(AC2234+AB2234+Z2234+15)+16,AC2234+AB2234+Z2234-DAY(AC2234+AB2234+Z2234)+16),
IF(COUNTIF(Table9[MM Year],X2234),
IF(AC2234+AB2234+Z2234&lt;VLOOKUP(X2234,Table9[],7,0),AC2234
+AB2234+Z2234+VLOOKUP(X2234,Table9[],4,0),AC2234+AB2234+Z2234),AC2234
+AB2234+Z2234)))</f>
        <v>#VALUE!</v>
      </c>
      <c r="AE2234" s="42"/>
      <c r="AF2234" s="15" t="str">
        <f>IFERROR(IF(COUNTIF(Table9[MM Year],X2234),
IF(AD2234&lt;VLOOKUP(X2234,Table9[],7,0),AD2234
+VLOOKUP(X2234,Table9[],4,0),AD2234),AD2234
),"")</f>
        <v/>
      </c>
      <c r="AG2234" s="5"/>
      <c r="AH2234" s="5"/>
      <c r="AI2234" s="5"/>
      <c r="AJ2234" s="6"/>
      <c r="AK2234" s="6"/>
      <c r="AL2234" s="12" t="str">
        <f t="shared" si="347"/>
        <v/>
      </c>
      <c r="AM2234" s="5"/>
      <c r="AN2234" s="27" t="str">
        <f t="shared" si="348"/>
        <v/>
      </c>
      <c r="AO2234" s="5"/>
      <c r="AP2234" s="5"/>
      <c r="AQ2234" s="6"/>
      <c r="AR2234" s="12" t="str">
        <f t="shared" si="349"/>
        <v/>
      </c>
      <c r="AS2234" s="6"/>
      <c r="AT2234" s="5"/>
      <c r="AU2234" s="53"/>
      <c r="AV2234" s="53"/>
      <c r="AW2234" s="54"/>
      <c r="AX2234" s="15" t="str">
        <f t="shared" si="350"/>
        <v/>
      </c>
      <c r="AY2234" s="5"/>
      <c r="AZ2234" s="27" t="str">
        <f>IFERROR(VLOOKUP(AY2234,vlookup!A$2:I$331,2,FALSE),"")</f>
        <v/>
      </c>
      <c r="BA2234" s="27" t="str">
        <f>IFERROR(VLOOKUP(AY2234,vlookup!A$2:I$331,3,FALSE),"")</f>
        <v/>
      </c>
      <c r="BB2234" s="5"/>
      <c r="BC2234" s="27" t="str">
        <f>IFERROR(VLOOKUP(BB2234,vlookup!D$2:E$331,2,FALSE),"")</f>
        <v/>
      </c>
      <c r="BD2234" s="5"/>
      <c r="BE2234" s="27" t="str">
        <f t="shared" si="351"/>
        <v/>
      </c>
      <c r="BF2234" s="27" t="str">
        <f>IFERROR(VLOOKUP(BE2234,vlookup!G$2:I$331,2,FALSE),"")</f>
        <v/>
      </c>
      <c r="BG2234" s="27" t="str">
        <f>IFERROR(VLOOKUP(BE2234,vlookup!G$2:I$331,3,FALSE),"")</f>
        <v/>
      </c>
      <c r="BH2234" s="5"/>
      <c r="BI2234" s="6"/>
      <c r="BJ2234" s="6"/>
      <c r="BK2234" s="6"/>
      <c r="BL2234" s="6"/>
    </row>
    <row r="2235" spans="1:64">
      <c r="A2235" s="4"/>
      <c r="B2235" s="5"/>
      <c r="C2235" s="27" t="str">
        <f>IFERROR(VLOOKUP(B2235,vlookup!A$2:I$331,2,FALSE),"")</f>
        <v/>
      </c>
      <c r="D2235" s="27" t="str">
        <f>IFERROR(VLOOKUP(B2235,vlookup!A$2:I$331,3,FALSE),"")</f>
        <v/>
      </c>
      <c r="E2235" s="5"/>
      <c r="F2235" s="27" t="str">
        <f>IFERROR(VLOOKUP(E2235,vlookup!D$2:E$331,2,FALSE),"")</f>
        <v/>
      </c>
      <c r="G2235" s="5"/>
      <c r="H2235" s="27" t="str">
        <f t="shared" si="342"/>
        <v/>
      </c>
      <c r="I2235" s="27" t="str">
        <f>IFERROR(VLOOKUP(H2235,vlookup!G$2:I$331,2,FALSE),"")</f>
        <v/>
      </c>
      <c r="J2235" s="27" t="str">
        <f>IFERROR(VLOOKUP(H2235,vlookup!G$2:I$331,3,FALSE),"")</f>
        <v/>
      </c>
      <c r="K2235" s="5"/>
      <c r="L2235" s="6"/>
      <c r="M2235" s="6"/>
      <c r="N2235" s="6"/>
      <c r="O2235" s="6"/>
      <c r="P2235" s="6"/>
      <c r="Q2235" s="14" t="str">
        <f t="shared" si="343"/>
        <v/>
      </c>
      <c r="R2235" s="5"/>
      <c r="S2235" s="6"/>
      <c r="T2235" s="6"/>
      <c r="U2235" s="5"/>
      <c r="V2235" s="45">
        <f t="shared" si="344"/>
        <v>0</v>
      </c>
      <c r="W2235" s="45">
        <f t="shared" si="345"/>
        <v>0</v>
      </c>
      <c r="X2235" s="45" t="e">
        <f t="shared" si="346"/>
        <v>#VALUE!</v>
      </c>
      <c r="Y2235" s="45">
        <f>IFERROR(VALUE(V2235),VLOOKUP(V2235,DayReplace[],2,0))</f>
        <v>0</v>
      </c>
      <c r="Z2235" s="45">
        <f>IF(V2235=0,1,
IF(OR(AND(COUNTIF(Table12[Normal and Leap Years],X2235),AA2235=3,Y2235=30),
AND(COUNTIF(Table9[MM Year],X2235),COUNTIF(Table13[Always 29-Day Months],AA2235),Y2235=30)),Y2235
-1,Y2235))</f>
        <v>1</v>
      </c>
      <c r="AA2235" s="45">
        <f>IFERROR(VALUE(W2235),VLOOKUP(W2235,MonthReplace[],2,0))</f>
        <v>0</v>
      </c>
      <c r="AB2235" s="45" t="e">
        <f>IF(COUNTIF(Table9[MM Year],X2235),VLOOKUP(AA2235,MonthSerial[],VLOOKUP(X2235,Table9[],3,0)+2,0),DATE(X2235,AA2235,0)-AC2235)</f>
        <v>#VALUE!</v>
      </c>
      <c r="AC2235" s="45" t="e">
        <f>IF(COUNTIF(Table9[MM Year],X2235),
VLOOKUP(X2235,Table9[],5,0),
DATE(X2235,1,0))</f>
        <v>#VALUE!</v>
      </c>
      <c r="AD2235" s="46" t="e">
        <f>IF(AA2235=0,DATE(YEAR(AC2235+1),7,16),
IF(V2235=0,IF(COUNTIF(Table9[MM Year],X2235),AC2235+AB2235+Z2235+15-DAY(AC2235+AB2235+Z2235+15)+16,AC2235+AB2235+Z2235-DAY(AC2235+AB2235+Z2235)+16),
IF(COUNTIF(Table9[MM Year],X2235),
IF(AC2235+AB2235+Z2235&lt;VLOOKUP(X2235,Table9[],7,0),AC2235
+AB2235+Z2235+VLOOKUP(X2235,Table9[],4,0),AC2235+AB2235+Z2235),AC2235
+AB2235+Z2235)))</f>
        <v>#VALUE!</v>
      </c>
      <c r="AE2235" s="42"/>
      <c r="AF2235" s="15" t="str">
        <f>IFERROR(IF(COUNTIF(Table9[MM Year],X2235),
IF(AD2235&lt;VLOOKUP(X2235,Table9[],7,0),AD2235
+VLOOKUP(X2235,Table9[],4,0),AD2235),AD2235
),"")</f>
        <v/>
      </c>
      <c r="AG2235" s="5"/>
      <c r="AH2235" s="5"/>
      <c r="AI2235" s="5"/>
      <c r="AJ2235" s="6"/>
      <c r="AK2235" s="6"/>
      <c r="AL2235" s="12" t="str">
        <f t="shared" si="347"/>
        <v/>
      </c>
      <c r="AM2235" s="5"/>
      <c r="AN2235" s="27" t="str">
        <f t="shared" si="348"/>
        <v/>
      </c>
      <c r="AO2235" s="5"/>
      <c r="AP2235" s="5"/>
      <c r="AQ2235" s="6"/>
      <c r="AR2235" s="12" t="str">
        <f t="shared" si="349"/>
        <v/>
      </c>
      <c r="AS2235" s="6"/>
      <c r="AT2235" s="5"/>
      <c r="AU2235" s="53"/>
      <c r="AV2235" s="53"/>
      <c r="AW2235" s="54"/>
      <c r="AX2235" s="15" t="str">
        <f t="shared" si="350"/>
        <v/>
      </c>
      <c r="AY2235" s="5"/>
      <c r="AZ2235" s="27" t="str">
        <f>IFERROR(VLOOKUP(AY2235,vlookup!A$2:I$331,2,FALSE),"")</f>
        <v/>
      </c>
      <c r="BA2235" s="27" t="str">
        <f>IFERROR(VLOOKUP(AY2235,vlookup!A$2:I$331,3,FALSE),"")</f>
        <v/>
      </c>
      <c r="BB2235" s="5"/>
      <c r="BC2235" s="27" t="str">
        <f>IFERROR(VLOOKUP(BB2235,vlookup!D$2:E$331,2,FALSE),"")</f>
        <v/>
      </c>
      <c r="BD2235" s="5"/>
      <c r="BE2235" s="27" t="str">
        <f t="shared" si="351"/>
        <v/>
      </c>
      <c r="BF2235" s="27" t="str">
        <f>IFERROR(VLOOKUP(BE2235,vlookup!G$2:I$331,2,FALSE),"")</f>
        <v/>
      </c>
      <c r="BG2235" s="27" t="str">
        <f>IFERROR(VLOOKUP(BE2235,vlookup!G$2:I$331,3,FALSE),"")</f>
        <v/>
      </c>
      <c r="BH2235" s="5"/>
      <c r="BI2235" s="6"/>
      <c r="BJ2235" s="6"/>
      <c r="BK2235" s="6"/>
      <c r="BL2235" s="6"/>
    </row>
    <row r="2236" spans="1:64">
      <c r="A2236" s="4"/>
      <c r="B2236" s="5"/>
      <c r="C2236" s="27" t="str">
        <f>IFERROR(VLOOKUP(B2236,vlookup!A$2:I$331,2,FALSE),"")</f>
        <v/>
      </c>
      <c r="D2236" s="27" t="str">
        <f>IFERROR(VLOOKUP(B2236,vlookup!A$2:I$331,3,FALSE),"")</f>
        <v/>
      </c>
      <c r="E2236" s="5"/>
      <c r="F2236" s="27" t="str">
        <f>IFERROR(VLOOKUP(E2236,vlookup!D$2:E$331,2,FALSE),"")</f>
        <v/>
      </c>
      <c r="G2236" s="5"/>
      <c r="H2236" s="27" t="str">
        <f t="shared" si="342"/>
        <v/>
      </c>
      <c r="I2236" s="27" t="str">
        <f>IFERROR(VLOOKUP(H2236,vlookup!G$2:I$331,2,FALSE),"")</f>
        <v/>
      </c>
      <c r="J2236" s="27" t="str">
        <f>IFERROR(VLOOKUP(H2236,vlookup!G$2:I$331,3,FALSE),"")</f>
        <v/>
      </c>
      <c r="K2236" s="5"/>
      <c r="L2236" s="6"/>
      <c r="M2236" s="6"/>
      <c r="N2236" s="6"/>
      <c r="O2236" s="6"/>
      <c r="P2236" s="6"/>
      <c r="Q2236" s="14" t="str">
        <f t="shared" si="343"/>
        <v/>
      </c>
      <c r="R2236" s="5"/>
      <c r="S2236" s="6"/>
      <c r="T2236" s="6"/>
      <c r="U2236" s="5"/>
      <c r="V2236" s="45">
        <f t="shared" si="344"/>
        <v>0</v>
      </c>
      <c r="W2236" s="45">
        <f t="shared" si="345"/>
        <v>0</v>
      </c>
      <c r="X2236" s="45" t="e">
        <f t="shared" si="346"/>
        <v>#VALUE!</v>
      </c>
      <c r="Y2236" s="45">
        <f>IFERROR(VALUE(V2236),VLOOKUP(V2236,DayReplace[],2,0))</f>
        <v>0</v>
      </c>
      <c r="Z2236" s="45">
        <f>IF(V2236=0,1,
IF(OR(AND(COUNTIF(Table12[Normal and Leap Years],X2236),AA2236=3,Y2236=30),
AND(COUNTIF(Table9[MM Year],X2236),COUNTIF(Table13[Always 29-Day Months],AA2236),Y2236=30)),Y2236
-1,Y2236))</f>
        <v>1</v>
      </c>
      <c r="AA2236" s="45">
        <f>IFERROR(VALUE(W2236),VLOOKUP(W2236,MonthReplace[],2,0))</f>
        <v>0</v>
      </c>
      <c r="AB2236" s="45" t="e">
        <f>IF(COUNTIF(Table9[MM Year],X2236),VLOOKUP(AA2236,MonthSerial[],VLOOKUP(X2236,Table9[],3,0)+2,0),DATE(X2236,AA2236,0)-AC2236)</f>
        <v>#VALUE!</v>
      </c>
      <c r="AC2236" s="45" t="e">
        <f>IF(COUNTIF(Table9[MM Year],X2236),
VLOOKUP(X2236,Table9[],5,0),
DATE(X2236,1,0))</f>
        <v>#VALUE!</v>
      </c>
      <c r="AD2236" s="46" t="e">
        <f>IF(AA2236=0,DATE(YEAR(AC2236+1),7,16),
IF(V2236=0,IF(COUNTIF(Table9[MM Year],X2236),AC2236+AB2236+Z2236+15-DAY(AC2236+AB2236+Z2236+15)+16,AC2236+AB2236+Z2236-DAY(AC2236+AB2236+Z2236)+16),
IF(COUNTIF(Table9[MM Year],X2236),
IF(AC2236+AB2236+Z2236&lt;VLOOKUP(X2236,Table9[],7,0),AC2236
+AB2236+Z2236+VLOOKUP(X2236,Table9[],4,0),AC2236+AB2236+Z2236),AC2236
+AB2236+Z2236)))</f>
        <v>#VALUE!</v>
      </c>
      <c r="AE2236" s="42"/>
      <c r="AF2236" s="15" t="str">
        <f>IFERROR(IF(COUNTIF(Table9[MM Year],X2236),
IF(AD2236&lt;VLOOKUP(X2236,Table9[],7,0),AD2236
+VLOOKUP(X2236,Table9[],4,0),AD2236),AD2236
),"")</f>
        <v/>
      </c>
      <c r="AG2236" s="5"/>
      <c r="AH2236" s="5"/>
      <c r="AI2236" s="5"/>
      <c r="AJ2236" s="6"/>
      <c r="AK2236" s="6"/>
      <c r="AL2236" s="12" t="str">
        <f t="shared" si="347"/>
        <v/>
      </c>
      <c r="AM2236" s="5"/>
      <c r="AN2236" s="27" t="str">
        <f t="shared" si="348"/>
        <v/>
      </c>
      <c r="AO2236" s="5"/>
      <c r="AP2236" s="5"/>
      <c r="AQ2236" s="6"/>
      <c r="AR2236" s="12" t="str">
        <f t="shared" si="349"/>
        <v/>
      </c>
      <c r="AS2236" s="6"/>
      <c r="AT2236" s="5"/>
      <c r="AU2236" s="53"/>
      <c r="AV2236" s="53"/>
      <c r="AW2236" s="54"/>
      <c r="AX2236" s="15" t="str">
        <f t="shared" si="350"/>
        <v/>
      </c>
      <c r="AY2236" s="5"/>
      <c r="AZ2236" s="27" t="str">
        <f>IFERROR(VLOOKUP(AY2236,vlookup!A$2:I$331,2,FALSE),"")</f>
        <v/>
      </c>
      <c r="BA2236" s="27" t="str">
        <f>IFERROR(VLOOKUP(AY2236,vlookup!A$2:I$331,3,FALSE),"")</f>
        <v/>
      </c>
      <c r="BB2236" s="5"/>
      <c r="BC2236" s="27" t="str">
        <f>IFERROR(VLOOKUP(BB2236,vlookup!D$2:E$331,2,FALSE),"")</f>
        <v/>
      </c>
      <c r="BD2236" s="5"/>
      <c r="BE2236" s="27" t="str">
        <f t="shared" si="351"/>
        <v/>
      </c>
      <c r="BF2236" s="27" t="str">
        <f>IFERROR(VLOOKUP(BE2236,vlookup!G$2:I$331,2,FALSE),"")</f>
        <v/>
      </c>
      <c r="BG2236" s="27" t="str">
        <f>IFERROR(VLOOKUP(BE2236,vlookup!G$2:I$331,3,FALSE),"")</f>
        <v/>
      </c>
      <c r="BH2236" s="5"/>
      <c r="BI2236" s="6"/>
      <c r="BJ2236" s="6"/>
      <c r="BK2236" s="6"/>
      <c r="BL2236" s="6"/>
    </row>
    <row r="2237" spans="1:64">
      <c r="A2237" s="4"/>
      <c r="B2237" s="5"/>
      <c r="C2237" s="27" t="str">
        <f>IFERROR(VLOOKUP(B2237,vlookup!A$2:I$331,2,FALSE),"")</f>
        <v/>
      </c>
      <c r="D2237" s="27" t="str">
        <f>IFERROR(VLOOKUP(B2237,vlookup!A$2:I$331,3,FALSE),"")</f>
        <v/>
      </c>
      <c r="E2237" s="5"/>
      <c r="F2237" s="27" t="str">
        <f>IFERROR(VLOOKUP(E2237,vlookup!D$2:E$331,2,FALSE),"")</f>
        <v/>
      </c>
      <c r="G2237" s="5"/>
      <c r="H2237" s="27" t="str">
        <f t="shared" si="342"/>
        <v/>
      </c>
      <c r="I2237" s="27" t="str">
        <f>IFERROR(VLOOKUP(H2237,vlookup!G$2:I$331,2,FALSE),"")</f>
        <v/>
      </c>
      <c r="J2237" s="27" t="str">
        <f>IFERROR(VLOOKUP(H2237,vlookup!G$2:I$331,3,FALSE),"")</f>
        <v/>
      </c>
      <c r="K2237" s="5"/>
      <c r="L2237" s="6"/>
      <c r="M2237" s="6"/>
      <c r="N2237" s="6"/>
      <c r="O2237" s="6"/>
      <c r="P2237" s="6"/>
      <c r="Q2237" s="14" t="str">
        <f t="shared" si="343"/>
        <v/>
      </c>
      <c r="R2237" s="5"/>
      <c r="S2237" s="6"/>
      <c r="T2237" s="6"/>
      <c r="U2237" s="5"/>
      <c r="V2237" s="45">
        <f t="shared" si="344"/>
        <v>0</v>
      </c>
      <c r="W2237" s="45">
        <f t="shared" si="345"/>
        <v>0</v>
      </c>
      <c r="X2237" s="45" t="e">
        <f t="shared" si="346"/>
        <v>#VALUE!</v>
      </c>
      <c r="Y2237" s="45">
        <f>IFERROR(VALUE(V2237),VLOOKUP(V2237,DayReplace[],2,0))</f>
        <v>0</v>
      </c>
      <c r="Z2237" s="45">
        <f>IF(V2237=0,1,
IF(OR(AND(COUNTIF(Table12[Normal and Leap Years],X2237),AA2237=3,Y2237=30),
AND(COUNTIF(Table9[MM Year],X2237),COUNTIF(Table13[Always 29-Day Months],AA2237),Y2237=30)),Y2237
-1,Y2237))</f>
        <v>1</v>
      </c>
      <c r="AA2237" s="45">
        <f>IFERROR(VALUE(W2237),VLOOKUP(W2237,MonthReplace[],2,0))</f>
        <v>0</v>
      </c>
      <c r="AB2237" s="45" t="e">
        <f>IF(COUNTIF(Table9[MM Year],X2237),VLOOKUP(AA2237,MonthSerial[],VLOOKUP(X2237,Table9[],3,0)+2,0),DATE(X2237,AA2237,0)-AC2237)</f>
        <v>#VALUE!</v>
      </c>
      <c r="AC2237" s="45" t="e">
        <f>IF(COUNTIF(Table9[MM Year],X2237),
VLOOKUP(X2237,Table9[],5,0),
DATE(X2237,1,0))</f>
        <v>#VALUE!</v>
      </c>
      <c r="AD2237" s="46" t="e">
        <f>IF(AA2237=0,DATE(YEAR(AC2237+1),7,16),
IF(V2237=0,IF(COUNTIF(Table9[MM Year],X2237),AC2237+AB2237+Z2237+15-DAY(AC2237+AB2237+Z2237+15)+16,AC2237+AB2237+Z2237-DAY(AC2237+AB2237+Z2237)+16),
IF(COUNTIF(Table9[MM Year],X2237),
IF(AC2237+AB2237+Z2237&lt;VLOOKUP(X2237,Table9[],7,0),AC2237
+AB2237+Z2237+VLOOKUP(X2237,Table9[],4,0),AC2237+AB2237+Z2237),AC2237
+AB2237+Z2237)))</f>
        <v>#VALUE!</v>
      </c>
      <c r="AE2237" s="42"/>
      <c r="AF2237" s="15" t="str">
        <f>IFERROR(IF(COUNTIF(Table9[MM Year],X2237),
IF(AD2237&lt;VLOOKUP(X2237,Table9[],7,0),AD2237
+VLOOKUP(X2237,Table9[],4,0),AD2237),AD2237
),"")</f>
        <v/>
      </c>
      <c r="AG2237" s="5"/>
      <c r="AH2237" s="5"/>
      <c r="AI2237" s="5"/>
      <c r="AJ2237" s="6"/>
      <c r="AK2237" s="6"/>
      <c r="AL2237" s="12" t="str">
        <f t="shared" si="347"/>
        <v/>
      </c>
      <c r="AM2237" s="5"/>
      <c r="AN2237" s="27" t="str">
        <f t="shared" si="348"/>
        <v/>
      </c>
      <c r="AO2237" s="5"/>
      <c r="AP2237" s="5"/>
      <c r="AQ2237" s="6"/>
      <c r="AR2237" s="12" t="str">
        <f t="shared" si="349"/>
        <v/>
      </c>
      <c r="AS2237" s="6"/>
      <c r="AT2237" s="5"/>
      <c r="AU2237" s="53"/>
      <c r="AV2237" s="53"/>
      <c r="AW2237" s="54"/>
      <c r="AX2237" s="15" t="str">
        <f t="shared" si="350"/>
        <v/>
      </c>
      <c r="AY2237" s="5"/>
      <c r="AZ2237" s="27" t="str">
        <f>IFERROR(VLOOKUP(AY2237,vlookup!A$2:I$331,2,FALSE),"")</f>
        <v/>
      </c>
      <c r="BA2237" s="27" t="str">
        <f>IFERROR(VLOOKUP(AY2237,vlookup!A$2:I$331,3,FALSE),"")</f>
        <v/>
      </c>
      <c r="BB2237" s="5"/>
      <c r="BC2237" s="27" t="str">
        <f>IFERROR(VLOOKUP(BB2237,vlookup!D$2:E$331,2,FALSE),"")</f>
        <v/>
      </c>
      <c r="BD2237" s="5"/>
      <c r="BE2237" s="27" t="str">
        <f t="shared" si="351"/>
        <v/>
      </c>
      <c r="BF2237" s="27" t="str">
        <f>IFERROR(VLOOKUP(BE2237,vlookup!G$2:I$331,2,FALSE),"")</f>
        <v/>
      </c>
      <c r="BG2237" s="27" t="str">
        <f>IFERROR(VLOOKUP(BE2237,vlookup!G$2:I$331,3,FALSE),"")</f>
        <v/>
      </c>
      <c r="BH2237" s="5"/>
      <c r="BI2237" s="6"/>
      <c r="BJ2237" s="6"/>
      <c r="BK2237" s="6"/>
      <c r="BL2237" s="6"/>
    </row>
    <row r="2238" spans="1:64">
      <c r="A2238" s="4"/>
      <c r="B2238" s="5"/>
      <c r="C2238" s="27" t="str">
        <f>IFERROR(VLOOKUP(B2238,vlookup!A$2:I$331,2,FALSE),"")</f>
        <v/>
      </c>
      <c r="D2238" s="27" t="str">
        <f>IFERROR(VLOOKUP(B2238,vlookup!A$2:I$331,3,FALSE),"")</f>
        <v/>
      </c>
      <c r="E2238" s="5"/>
      <c r="F2238" s="27" t="str">
        <f>IFERROR(VLOOKUP(E2238,vlookup!D$2:E$331,2,FALSE),"")</f>
        <v/>
      </c>
      <c r="G2238" s="5"/>
      <c r="H2238" s="27" t="str">
        <f t="shared" si="342"/>
        <v/>
      </c>
      <c r="I2238" s="27" t="str">
        <f>IFERROR(VLOOKUP(H2238,vlookup!G$2:I$331,2,FALSE),"")</f>
        <v/>
      </c>
      <c r="J2238" s="27" t="str">
        <f>IFERROR(VLOOKUP(H2238,vlookup!G$2:I$331,3,FALSE),"")</f>
        <v/>
      </c>
      <c r="K2238" s="5"/>
      <c r="L2238" s="6"/>
      <c r="M2238" s="6"/>
      <c r="N2238" s="6"/>
      <c r="O2238" s="6"/>
      <c r="P2238" s="6"/>
      <c r="Q2238" s="14" t="str">
        <f t="shared" si="343"/>
        <v/>
      </c>
      <c r="R2238" s="5"/>
      <c r="S2238" s="6"/>
      <c r="T2238" s="6"/>
      <c r="U2238" s="5"/>
      <c r="V2238" s="45">
        <f t="shared" si="344"/>
        <v>0</v>
      </c>
      <c r="W2238" s="45">
        <f t="shared" si="345"/>
        <v>0</v>
      </c>
      <c r="X2238" s="45" t="e">
        <f t="shared" si="346"/>
        <v>#VALUE!</v>
      </c>
      <c r="Y2238" s="45">
        <f>IFERROR(VALUE(V2238),VLOOKUP(V2238,DayReplace[],2,0))</f>
        <v>0</v>
      </c>
      <c r="Z2238" s="45">
        <f>IF(V2238=0,1,
IF(OR(AND(COUNTIF(Table12[Normal and Leap Years],X2238),AA2238=3,Y2238=30),
AND(COUNTIF(Table9[MM Year],X2238),COUNTIF(Table13[Always 29-Day Months],AA2238),Y2238=30)),Y2238
-1,Y2238))</f>
        <v>1</v>
      </c>
      <c r="AA2238" s="45">
        <f>IFERROR(VALUE(W2238),VLOOKUP(W2238,MonthReplace[],2,0))</f>
        <v>0</v>
      </c>
      <c r="AB2238" s="45" t="e">
        <f>IF(COUNTIF(Table9[MM Year],X2238),VLOOKUP(AA2238,MonthSerial[],VLOOKUP(X2238,Table9[],3,0)+2,0),DATE(X2238,AA2238,0)-AC2238)</f>
        <v>#VALUE!</v>
      </c>
      <c r="AC2238" s="45" t="e">
        <f>IF(COUNTIF(Table9[MM Year],X2238),
VLOOKUP(X2238,Table9[],5,0),
DATE(X2238,1,0))</f>
        <v>#VALUE!</v>
      </c>
      <c r="AD2238" s="46" t="e">
        <f>IF(AA2238=0,DATE(YEAR(AC2238+1),7,16),
IF(V2238=0,IF(COUNTIF(Table9[MM Year],X2238),AC2238+AB2238+Z2238+15-DAY(AC2238+AB2238+Z2238+15)+16,AC2238+AB2238+Z2238-DAY(AC2238+AB2238+Z2238)+16),
IF(COUNTIF(Table9[MM Year],X2238),
IF(AC2238+AB2238+Z2238&lt;VLOOKUP(X2238,Table9[],7,0),AC2238
+AB2238+Z2238+VLOOKUP(X2238,Table9[],4,0),AC2238+AB2238+Z2238),AC2238
+AB2238+Z2238)))</f>
        <v>#VALUE!</v>
      </c>
      <c r="AE2238" s="42"/>
      <c r="AF2238" s="15" t="str">
        <f>IFERROR(IF(COUNTIF(Table9[MM Year],X2238),
IF(AD2238&lt;VLOOKUP(X2238,Table9[],7,0),AD2238
+VLOOKUP(X2238,Table9[],4,0),AD2238),AD2238
),"")</f>
        <v/>
      </c>
      <c r="AG2238" s="5"/>
      <c r="AH2238" s="5"/>
      <c r="AI2238" s="5"/>
      <c r="AJ2238" s="6"/>
      <c r="AK2238" s="6"/>
      <c r="AL2238" s="12" t="str">
        <f t="shared" si="347"/>
        <v/>
      </c>
      <c r="AM2238" s="5"/>
      <c r="AN2238" s="27" t="str">
        <f t="shared" si="348"/>
        <v/>
      </c>
      <c r="AO2238" s="5"/>
      <c r="AP2238" s="5"/>
      <c r="AQ2238" s="6"/>
      <c r="AR2238" s="12" t="str">
        <f t="shared" si="349"/>
        <v/>
      </c>
      <c r="AS2238" s="6"/>
      <c r="AT2238" s="5"/>
      <c r="AU2238" s="53"/>
      <c r="AV2238" s="53"/>
      <c r="AW2238" s="54"/>
      <c r="AX2238" s="15" t="str">
        <f t="shared" si="350"/>
        <v/>
      </c>
      <c r="AY2238" s="5"/>
      <c r="AZ2238" s="27" t="str">
        <f>IFERROR(VLOOKUP(AY2238,vlookup!A$2:I$331,2,FALSE),"")</f>
        <v/>
      </c>
      <c r="BA2238" s="27" t="str">
        <f>IFERROR(VLOOKUP(AY2238,vlookup!A$2:I$331,3,FALSE),"")</f>
        <v/>
      </c>
      <c r="BB2238" s="5"/>
      <c r="BC2238" s="27" t="str">
        <f>IFERROR(VLOOKUP(BB2238,vlookup!D$2:E$331,2,FALSE),"")</f>
        <v/>
      </c>
      <c r="BD2238" s="5"/>
      <c r="BE2238" s="27" t="str">
        <f t="shared" si="351"/>
        <v/>
      </c>
      <c r="BF2238" s="27" t="str">
        <f>IFERROR(VLOOKUP(BE2238,vlookup!G$2:I$331,2,FALSE),"")</f>
        <v/>
      </c>
      <c r="BG2238" s="27" t="str">
        <f>IFERROR(VLOOKUP(BE2238,vlookup!G$2:I$331,3,FALSE),"")</f>
        <v/>
      </c>
      <c r="BH2238" s="5"/>
      <c r="BI2238" s="6"/>
      <c r="BJ2238" s="6"/>
      <c r="BK2238" s="6"/>
      <c r="BL2238" s="6"/>
    </row>
    <row r="2239" spans="1:64">
      <c r="A2239" s="4"/>
      <c r="B2239" s="5"/>
      <c r="C2239" s="27" t="str">
        <f>IFERROR(VLOOKUP(B2239,vlookup!A$2:I$331,2,FALSE),"")</f>
        <v/>
      </c>
      <c r="D2239" s="27" t="str">
        <f>IFERROR(VLOOKUP(B2239,vlookup!A$2:I$331,3,FALSE),"")</f>
        <v/>
      </c>
      <c r="E2239" s="5"/>
      <c r="F2239" s="27" t="str">
        <f>IFERROR(VLOOKUP(E2239,vlookup!D$2:E$331,2,FALSE),"")</f>
        <v/>
      </c>
      <c r="G2239" s="5"/>
      <c r="H2239" s="27" t="str">
        <f t="shared" si="342"/>
        <v/>
      </c>
      <c r="I2239" s="27" t="str">
        <f>IFERROR(VLOOKUP(H2239,vlookup!G$2:I$331,2,FALSE),"")</f>
        <v/>
      </c>
      <c r="J2239" s="27" t="str">
        <f>IFERROR(VLOOKUP(H2239,vlookup!G$2:I$331,3,FALSE),"")</f>
        <v/>
      </c>
      <c r="K2239" s="5"/>
      <c r="L2239" s="6"/>
      <c r="M2239" s="6"/>
      <c r="N2239" s="6"/>
      <c r="O2239" s="6"/>
      <c r="P2239" s="6"/>
      <c r="Q2239" s="14" t="str">
        <f t="shared" si="343"/>
        <v/>
      </c>
      <c r="R2239" s="5"/>
      <c r="S2239" s="6"/>
      <c r="T2239" s="6"/>
      <c r="U2239" s="5"/>
      <c r="V2239" s="45">
        <f t="shared" si="344"/>
        <v>0</v>
      </c>
      <c r="W2239" s="45">
        <f t="shared" si="345"/>
        <v>0</v>
      </c>
      <c r="X2239" s="45" t="e">
        <f t="shared" si="346"/>
        <v>#VALUE!</v>
      </c>
      <c r="Y2239" s="45">
        <f>IFERROR(VALUE(V2239),VLOOKUP(V2239,DayReplace[],2,0))</f>
        <v>0</v>
      </c>
      <c r="Z2239" s="45">
        <f>IF(V2239=0,1,
IF(OR(AND(COUNTIF(Table12[Normal and Leap Years],X2239),AA2239=3,Y2239=30),
AND(COUNTIF(Table9[MM Year],X2239),COUNTIF(Table13[Always 29-Day Months],AA2239),Y2239=30)),Y2239
-1,Y2239))</f>
        <v>1</v>
      </c>
      <c r="AA2239" s="45">
        <f>IFERROR(VALUE(W2239),VLOOKUP(W2239,MonthReplace[],2,0))</f>
        <v>0</v>
      </c>
      <c r="AB2239" s="45" t="e">
        <f>IF(COUNTIF(Table9[MM Year],X2239),VLOOKUP(AA2239,MonthSerial[],VLOOKUP(X2239,Table9[],3,0)+2,0),DATE(X2239,AA2239,0)-AC2239)</f>
        <v>#VALUE!</v>
      </c>
      <c r="AC2239" s="45" t="e">
        <f>IF(COUNTIF(Table9[MM Year],X2239),
VLOOKUP(X2239,Table9[],5,0),
DATE(X2239,1,0))</f>
        <v>#VALUE!</v>
      </c>
      <c r="AD2239" s="46" t="e">
        <f>IF(AA2239=0,DATE(YEAR(AC2239+1),7,16),
IF(V2239=0,IF(COUNTIF(Table9[MM Year],X2239),AC2239+AB2239+Z2239+15-DAY(AC2239+AB2239+Z2239+15)+16,AC2239+AB2239+Z2239-DAY(AC2239+AB2239+Z2239)+16),
IF(COUNTIF(Table9[MM Year],X2239),
IF(AC2239+AB2239+Z2239&lt;VLOOKUP(X2239,Table9[],7,0),AC2239
+AB2239+Z2239+VLOOKUP(X2239,Table9[],4,0),AC2239+AB2239+Z2239),AC2239
+AB2239+Z2239)))</f>
        <v>#VALUE!</v>
      </c>
      <c r="AE2239" s="42"/>
      <c r="AF2239" s="15" t="str">
        <f>IFERROR(IF(COUNTIF(Table9[MM Year],X2239),
IF(AD2239&lt;VLOOKUP(X2239,Table9[],7,0),AD2239
+VLOOKUP(X2239,Table9[],4,0),AD2239),AD2239
),"")</f>
        <v/>
      </c>
      <c r="AG2239" s="5"/>
      <c r="AH2239" s="5"/>
      <c r="AI2239" s="5"/>
      <c r="AJ2239" s="6"/>
      <c r="AK2239" s="6"/>
      <c r="AL2239" s="12" t="str">
        <f t="shared" si="347"/>
        <v/>
      </c>
      <c r="AM2239" s="5"/>
      <c r="AN2239" s="27" t="str">
        <f t="shared" si="348"/>
        <v/>
      </c>
      <c r="AO2239" s="5"/>
      <c r="AP2239" s="5"/>
      <c r="AQ2239" s="6"/>
      <c r="AR2239" s="12" t="str">
        <f t="shared" si="349"/>
        <v/>
      </c>
      <c r="AS2239" s="6"/>
      <c r="AT2239" s="5"/>
      <c r="AU2239" s="53"/>
      <c r="AV2239" s="53"/>
      <c r="AW2239" s="54"/>
      <c r="AX2239" s="15" t="str">
        <f t="shared" si="350"/>
        <v/>
      </c>
      <c r="AY2239" s="5"/>
      <c r="AZ2239" s="27" t="str">
        <f>IFERROR(VLOOKUP(AY2239,vlookup!A$2:I$331,2,FALSE),"")</f>
        <v/>
      </c>
      <c r="BA2239" s="27" t="str">
        <f>IFERROR(VLOOKUP(AY2239,vlookup!A$2:I$331,3,FALSE),"")</f>
        <v/>
      </c>
      <c r="BB2239" s="5"/>
      <c r="BC2239" s="27" t="str">
        <f>IFERROR(VLOOKUP(BB2239,vlookup!D$2:E$331,2,FALSE),"")</f>
        <v/>
      </c>
      <c r="BD2239" s="5"/>
      <c r="BE2239" s="27" t="str">
        <f t="shared" si="351"/>
        <v/>
      </c>
      <c r="BF2239" s="27" t="str">
        <f>IFERROR(VLOOKUP(BE2239,vlookup!G$2:I$331,2,FALSE),"")</f>
        <v/>
      </c>
      <c r="BG2239" s="27" t="str">
        <f>IFERROR(VLOOKUP(BE2239,vlookup!G$2:I$331,3,FALSE),"")</f>
        <v/>
      </c>
      <c r="BH2239" s="5"/>
      <c r="BI2239" s="6"/>
      <c r="BJ2239" s="6"/>
      <c r="BK2239" s="6"/>
      <c r="BL2239" s="6"/>
    </row>
    <row r="2240" spans="1:64">
      <c r="A2240" s="4"/>
      <c r="B2240" s="5"/>
      <c r="C2240" s="27" t="str">
        <f>IFERROR(VLOOKUP(B2240,vlookup!A$2:I$331,2,FALSE),"")</f>
        <v/>
      </c>
      <c r="D2240" s="27" t="str">
        <f>IFERROR(VLOOKUP(B2240,vlookup!A$2:I$331,3,FALSE),"")</f>
        <v/>
      </c>
      <c r="E2240" s="5"/>
      <c r="F2240" s="27" t="str">
        <f>IFERROR(VLOOKUP(E2240,vlookup!D$2:E$331,2,FALSE),"")</f>
        <v/>
      </c>
      <c r="G2240" s="5"/>
      <c r="H2240" s="27" t="str">
        <f t="shared" si="342"/>
        <v/>
      </c>
      <c r="I2240" s="27" t="str">
        <f>IFERROR(VLOOKUP(H2240,vlookup!G$2:I$331,2,FALSE),"")</f>
        <v/>
      </c>
      <c r="J2240" s="27" t="str">
        <f>IFERROR(VLOOKUP(H2240,vlookup!G$2:I$331,3,FALSE),"")</f>
        <v/>
      </c>
      <c r="K2240" s="5"/>
      <c r="L2240" s="6"/>
      <c r="M2240" s="6"/>
      <c r="N2240" s="6"/>
      <c r="O2240" s="6"/>
      <c r="P2240" s="6"/>
      <c r="Q2240" s="14" t="str">
        <f t="shared" si="343"/>
        <v/>
      </c>
      <c r="R2240" s="5"/>
      <c r="S2240" s="6"/>
      <c r="T2240" s="6"/>
      <c r="U2240" s="5"/>
      <c r="V2240" s="45">
        <f t="shared" si="344"/>
        <v>0</v>
      </c>
      <c r="W2240" s="45">
        <f t="shared" si="345"/>
        <v>0</v>
      </c>
      <c r="X2240" s="45" t="e">
        <f t="shared" si="346"/>
        <v>#VALUE!</v>
      </c>
      <c r="Y2240" s="45">
        <f>IFERROR(VALUE(V2240),VLOOKUP(V2240,DayReplace[],2,0))</f>
        <v>0</v>
      </c>
      <c r="Z2240" s="45">
        <f>IF(V2240=0,1,
IF(OR(AND(COUNTIF(Table12[Normal and Leap Years],X2240),AA2240=3,Y2240=30),
AND(COUNTIF(Table9[MM Year],X2240),COUNTIF(Table13[Always 29-Day Months],AA2240),Y2240=30)),Y2240
-1,Y2240))</f>
        <v>1</v>
      </c>
      <c r="AA2240" s="45">
        <f>IFERROR(VALUE(W2240),VLOOKUP(W2240,MonthReplace[],2,0))</f>
        <v>0</v>
      </c>
      <c r="AB2240" s="45" t="e">
        <f>IF(COUNTIF(Table9[MM Year],X2240),VLOOKUP(AA2240,MonthSerial[],VLOOKUP(X2240,Table9[],3,0)+2,0),DATE(X2240,AA2240,0)-AC2240)</f>
        <v>#VALUE!</v>
      </c>
      <c r="AC2240" s="45" t="e">
        <f>IF(COUNTIF(Table9[MM Year],X2240),
VLOOKUP(X2240,Table9[],5,0),
DATE(X2240,1,0))</f>
        <v>#VALUE!</v>
      </c>
      <c r="AD2240" s="46" t="e">
        <f>IF(AA2240=0,DATE(YEAR(AC2240+1),7,16),
IF(V2240=0,IF(COUNTIF(Table9[MM Year],X2240),AC2240+AB2240+Z2240+15-DAY(AC2240+AB2240+Z2240+15)+16,AC2240+AB2240+Z2240-DAY(AC2240+AB2240+Z2240)+16),
IF(COUNTIF(Table9[MM Year],X2240),
IF(AC2240+AB2240+Z2240&lt;VLOOKUP(X2240,Table9[],7,0),AC2240
+AB2240+Z2240+VLOOKUP(X2240,Table9[],4,0),AC2240+AB2240+Z2240),AC2240
+AB2240+Z2240)))</f>
        <v>#VALUE!</v>
      </c>
      <c r="AE2240" s="42"/>
      <c r="AF2240" s="15" t="str">
        <f>IFERROR(IF(COUNTIF(Table9[MM Year],X2240),
IF(AD2240&lt;VLOOKUP(X2240,Table9[],7,0),AD2240
+VLOOKUP(X2240,Table9[],4,0),AD2240),AD2240
),"")</f>
        <v/>
      </c>
      <c r="AG2240" s="5"/>
      <c r="AH2240" s="5"/>
      <c r="AI2240" s="5"/>
      <c r="AJ2240" s="6"/>
      <c r="AK2240" s="6"/>
      <c r="AL2240" s="12" t="str">
        <f t="shared" si="347"/>
        <v/>
      </c>
      <c r="AM2240" s="5"/>
      <c r="AN2240" s="27" t="str">
        <f t="shared" si="348"/>
        <v/>
      </c>
      <c r="AO2240" s="5"/>
      <c r="AP2240" s="5"/>
      <c r="AQ2240" s="6"/>
      <c r="AR2240" s="12" t="str">
        <f t="shared" si="349"/>
        <v/>
      </c>
      <c r="AS2240" s="6"/>
      <c r="AT2240" s="5"/>
      <c r="AU2240" s="53"/>
      <c r="AV2240" s="53"/>
      <c r="AW2240" s="54"/>
      <c r="AX2240" s="15" t="str">
        <f t="shared" si="350"/>
        <v/>
      </c>
      <c r="AY2240" s="5"/>
      <c r="AZ2240" s="27" t="str">
        <f>IFERROR(VLOOKUP(AY2240,vlookup!A$2:I$331,2,FALSE),"")</f>
        <v/>
      </c>
      <c r="BA2240" s="27" t="str">
        <f>IFERROR(VLOOKUP(AY2240,vlookup!A$2:I$331,3,FALSE),"")</f>
        <v/>
      </c>
      <c r="BB2240" s="5"/>
      <c r="BC2240" s="27" t="str">
        <f>IFERROR(VLOOKUP(BB2240,vlookup!D$2:E$331,2,FALSE),"")</f>
        <v/>
      </c>
      <c r="BD2240" s="5"/>
      <c r="BE2240" s="27" t="str">
        <f t="shared" si="351"/>
        <v/>
      </c>
      <c r="BF2240" s="27" t="str">
        <f>IFERROR(VLOOKUP(BE2240,vlookup!G$2:I$331,2,FALSE),"")</f>
        <v/>
      </c>
      <c r="BG2240" s="27" t="str">
        <f>IFERROR(VLOOKUP(BE2240,vlookup!G$2:I$331,3,FALSE),"")</f>
        <v/>
      </c>
      <c r="BH2240" s="5"/>
      <c r="BI2240" s="6"/>
      <c r="BJ2240" s="6"/>
      <c r="BK2240" s="6"/>
      <c r="BL2240" s="6"/>
    </row>
    <row r="2241" spans="1:64">
      <c r="A2241" s="4"/>
      <c r="B2241" s="5"/>
      <c r="C2241" s="27" t="str">
        <f>IFERROR(VLOOKUP(B2241,vlookup!A$2:I$331,2,FALSE),"")</f>
        <v/>
      </c>
      <c r="D2241" s="27" t="str">
        <f>IFERROR(VLOOKUP(B2241,vlookup!A$2:I$331,3,FALSE),"")</f>
        <v/>
      </c>
      <c r="E2241" s="5"/>
      <c r="F2241" s="27" t="str">
        <f>IFERROR(VLOOKUP(E2241,vlookup!D$2:E$331,2,FALSE),"")</f>
        <v/>
      </c>
      <c r="G2241" s="5"/>
      <c r="H2241" s="27" t="str">
        <f t="shared" si="342"/>
        <v/>
      </c>
      <c r="I2241" s="27" t="str">
        <f>IFERROR(VLOOKUP(H2241,vlookup!G$2:I$331,2,FALSE),"")</f>
        <v/>
      </c>
      <c r="J2241" s="27" t="str">
        <f>IFERROR(VLOOKUP(H2241,vlookup!G$2:I$331,3,FALSE),"")</f>
        <v/>
      </c>
      <c r="K2241" s="5"/>
      <c r="L2241" s="6"/>
      <c r="M2241" s="6"/>
      <c r="N2241" s="6"/>
      <c r="O2241" s="6"/>
      <c r="P2241" s="6"/>
      <c r="Q2241" s="14" t="str">
        <f t="shared" si="343"/>
        <v/>
      </c>
      <c r="R2241" s="5"/>
      <c r="S2241" s="6"/>
      <c r="T2241" s="6"/>
      <c r="U2241" s="5"/>
      <c r="V2241" s="45">
        <f t="shared" si="344"/>
        <v>0</v>
      </c>
      <c r="W2241" s="45">
        <f t="shared" si="345"/>
        <v>0</v>
      </c>
      <c r="X2241" s="45" t="e">
        <f t="shared" si="346"/>
        <v>#VALUE!</v>
      </c>
      <c r="Y2241" s="45">
        <f>IFERROR(VALUE(V2241),VLOOKUP(V2241,DayReplace[],2,0))</f>
        <v>0</v>
      </c>
      <c r="Z2241" s="45">
        <f>IF(V2241=0,1,
IF(OR(AND(COUNTIF(Table12[Normal and Leap Years],X2241),AA2241=3,Y2241=30),
AND(COUNTIF(Table9[MM Year],X2241),COUNTIF(Table13[Always 29-Day Months],AA2241),Y2241=30)),Y2241
-1,Y2241))</f>
        <v>1</v>
      </c>
      <c r="AA2241" s="45">
        <f>IFERROR(VALUE(W2241),VLOOKUP(W2241,MonthReplace[],2,0))</f>
        <v>0</v>
      </c>
      <c r="AB2241" s="45" t="e">
        <f>IF(COUNTIF(Table9[MM Year],X2241),VLOOKUP(AA2241,MonthSerial[],VLOOKUP(X2241,Table9[],3,0)+2,0),DATE(X2241,AA2241,0)-AC2241)</f>
        <v>#VALUE!</v>
      </c>
      <c r="AC2241" s="45" t="e">
        <f>IF(COUNTIF(Table9[MM Year],X2241),
VLOOKUP(X2241,Table9[],5,0),
DATE(X2241,1,0))</f>
        <v>#VALUE!</v>
      </c>
      <c r="AD2241" s="46" t="e">
        <f>IF(AA2241=0,DATE(YEAR(AC2241+1),7,16),
IF(V2241=0,IF(COUNTIF(Table9[MM Year],X2241),AC2241+AB2241+Z2241+15-DAY(AC2241+AB2241+Z2241+15)+16,AC2241+AB2241+Z2241-DAY(AC2241+AB2241+Z2241)+16),
IF(COUNTIF(Table9[MM Year],X2241),
IF(AC2241+AB2241+Z2241&lt;VLOOKUP(X2241,Table9[],7,0),AC2241
+AB2241+Z2241+VLOOKUP(X2241,Table9[],4,0),AC2241+AB2241+Z2241),AC2241
+AB2241+Z2241)))</f>
        <v>#VALUE!</v>
      </c>
      <c r="AE2241" s="42"/>
      <c r="AF2241" s="15" t="str">
        <f>IFERROR(IF(COUNTIF(Table9[MM Year],X2241),
IF(AD2241&lt;VLOOKUP(X2241,Table9[],7,0),AD2241
+VLOOKUP(X2241,Table9[],4,0),AD2241),AD2241
),"")</f>
        <v/>
      </c>
      <c r="AG2241" s="5"/>
      <c r="AH2241" s="5"/>
      <c r="AI2241" s="5"/>
      <c r="AJ2241" s="6"/>
      <c r="AK2241" s="6"/>
      <c r="AL2241" s="12" t="str">
        <f t="shared" si="347"/>
        <v/>
      </c>
      <c r="AM2241" s="5"/>
      <c r="AN2241" s="27" t="str">
        <f t="shared" si="348"/>
        <v/>
      </c>
      <c r="AO2241" s="5"/>
      <c r="AP2241" s="5"/>
      <c r="AQ2241" s="6"/>
      <c r="AR2241" s="12" t="str">
        <f t="shared" si="349"/>
        <v/>
      </c>
      <c r="AS2241" s="6"/>
      <c r="AT2241" s="5"/>
      <c r="AU2241" s="53"/>
      <c r="AV2241" s="53"/>
      <c r="AW2241" s="54"/>
      <c r="AX2241" s="15" t="str">
        <f t="shared" si="350"/>
        <v/>
      </c>
      <c r="AY2241" s="5"/>
      <c r="AZ2241" s="27" t="str">
        <f>IFERROR(VLOOKUP(AY2241,vlookup!A$2:I$331,2,FALSE),"")</f>
        <v/>
      </c>
      <c r="BA2241" s="27" t="str">
        <f>IFERROR(VLOOKUP(AY2241,vlookup!A$2:I$331,3,FALSE),"")</f>
        <v/>
      </c>
      <c r="BB2241" s="5"/>
      <c r="BC2241" s="27" t="str">
        <f>IFERROR(VLOOKUP(BB2241,vlookup!D$2:E$331,2,FALSE),"")</f>
        <v/>
      </c>
      <c r="BD2241" s="5"/>
      <c r="BE2241" s="27" t="str">
        <f t="shared" si="351"/>
        <v/>
      </c>
      <c r="BF2241" s="27" t="str">
        <f>IFERROR(VLOOKUP(BE2241,vlookup!G$2:I$331,2,FALSE),"")</f>
        <v/>
      </c>
      <c r="BG2241" s="27" t="str">
        <f>IFERROR(VLOOKUP(BE2241,vlookup!G$2:I$331,3,FALSE),"")</f>
        <v/>
      </c>
      <c r="BH2241" s="5"/>
      <c r="BI2241" s="6"/>
      <c r="BJ2241" s="6"/>
      <c r="BK2241" s="6"/>
      <c r="BL2241" s="6"/>
    </row>
    <row r="2242" spans="1:64">
      <c r="A2242" s="4"/>
      <c r="B2242" s="5"/>
      <c r="C2242" s="27" t="str">
        <f>IFERROR(VLOOKUP(B2242,vlookup!A$2:I$331,2,FALSE),"")</f>
        <v/>
      </c>
      <c r="D2242" s="27" t="str">
        <f>IFERROR(VLOOKUP(B2242,vlookup!A$2:I$331,3,FALSE),"")</f>
        <v/>
      </c>
      <c r="E2242" s="5"/>
      <c r="F2242" s="27" t="str">
        <f>IFERROR(VLOOKUP(E2242,vlookup!D$2:E$331,2,FALSE),"")</f>
        <v/>
      </c>
      <c r="G2242" s="5"/>
      <c r="H2242" s="27" t="str">
        <f t="shared" si="342"/>
        <v/>
      </c>
      <c r="I2242" s="27" t="str">
        <f>IFERROR(VLOOKUP(H2242,vlookup!G$2:I$331,2,FALSE),"")</f>
        <v/>
      </c>
      <c r="J2242" s="27" t="str">
        <f>IFERROR(VLOOKUP(H2242,vlookup!G$2:I$331,3,FALSE),"")</f>
        <v/>
      </c>
      <c r="K2242" s="5"/>
      <c r="L2242" s="6"/>
      <c r="M2242" s="6"/>
      <c r="N2242" s="6"/>
      <c r="O2242" s="6"/>
      <c r="P2242" s="6"/>
      <c r="Q2242" s="14" t="str">
        <f t="shared" si="343"/>
        <v/>
      </c>
      <c r="R2242" s="5"/>
      <c r="S2242" s="6"/>
      <c r="T2242" s="6"/>
      <c r="U2242" s="5"/>
      <c r="V2242" s="45">
        <f t="shared" si="344"/>
        <v>0</v>
      </c>
      <c r="W2242" s="45">
        <f t="shared" si="345"/>
        <v>0</v>
      </c>
      <c r="X2242" s="45" t="e">
        <f t="shared" si="346"/>
        <v>#VALUE!</v>
      </c>
      <c r="Y2242" s="45">
        <f>IFERROR(VALUE(V2242),VLOOKUP(V2242,DayReplace[],2,0))</f>
        <v>0</v>
      </c>
      <c r="Z2242" s="45">
        <f>IF(V2242=0,1,
IF(OR(AND(COUNTIF(Table12[Normal and Leap Years],X2242),AA2242=3,Y2242=30),
AND(COUNTIF(Table9[MM Year],X2242),COUNTIF(Table13[Always 29-Day Months],AA2242),Y2242=30)),Y2242
-1,Y2242))</f>
        <v>1</v>
      </c>
      <c r="AA2242" s="45">
        <f>IFERROR(VALUE(W2242),VLOOKUP(W2242,MonthReplace[],2,0))</f>
        <v>0</v>
      </c>
      <c r="AB2242" s="45" t="e">
        <f>IF(COUNTIF(Table9[MM Year],X2242),VLOOKUP(AA2242,MonthSerial[],VLOOKUP(X2242,Table9[],3,0)+2,0),DATE(X2242,AA2242,0)-AC2242)</f>
        <v>#VALUE!</v>
      </c>
      <c r="AC2242" s="45" t="e">
        <f>IF(COUNTIF(Table9[MM Year],X2242),
VLOOKUP(X2242,Table9[],5,0),
DATE(X2242,1,0))</f>
        <v>#VALUE!</v>
      </c>
      <c r="AD2242" s="46" t="e">
        <f>IF(AA2242=0,DATE(YEAR(AC2242+1),7,16),
IF(V2242=0,IF(COUNTIF(Table9[MM Year],X2242),AC2242+AB2242+Z2242+15-DAY(AC2242+AB2242+Z2242+15)+16,AC2242+AB2242+Z2242-DAY(AC2242+AB2242+Z2242)+16),
IF(COUNTIF(Table9[MM Year],X2242),
IF(AC2242+AB2242+Z2242&lt;VLOOKUP(X2242,Table9[],7,0),AC2242
+AB2242+Z2242+VLOOKUP(X2242,Table9[],4,0),AC2242+AB2242+Z2242),AC2242
+AB2242+Z2242)))</f>
        <v>#VALUE!</v>
      </c>
      <c r="AE2242" s="42"/>
      <c r="AF2242" s="15" t="str">
        <f>IFERROR(IF(COUNTIF(Table9[MM Year],X2242),
IF(AD2242&lt;VLOOKUP(X2242,Table9[],7,0),AD2242
+VLOOKUP(X2242,Table9[],4,0),AD2242),AD2242
),"")</f>
        <v/>
      </c>
      <c r="AG2242" s="5"/>
      <c r="AH2242" s="5"/>
      <c r="AI2242" s="5"/>
      <c r="AJ2242" s="6"/>
      <c r="AK2242" s="6"/>
      <c r="AL2242" s="12" t="str">
        <f t="shared" si="347"/>
        <v/>
      </c>
      <c r="AM2242" s="5"/>
      <c r="AN2242" s="27" t="str">
        <f t="shared" si="348"/>
        <v/>
      </c>
      <c r="AO2242" s="5"/>
      <c r="AP2242" s="5"/>
      <c r="AQ2242" s="6"/>
      <c r="AR2242" s="12" t="str">
        <f t="shared" si="349"/>
        <v/>
      </c>
      <c r="AS2242" s="6"/>
      <c r="AT2242" s="5"/>
      <c r="AU2242" s="53"/>
      <c r="AV2242" s="53"/>
      <c r="AW2242" s="54"/>
      <c r="AX2242" s="15" t="str">
        <f t="shared" si="350"/>
        <v/>
      </c>
      <c r="AY2242" s="5"/>
      <c r="AZ2242" s="27" t="str">
        <f>IFERROR(VLOOKUP(AY2242,vlookup!A$2:I$331,2,FALSE),"")</f>
        <v/>
      </c>
      <c r="BA2242" s="27" t="str">
        <f>IFERROR(VLOOKUP(AY2242,vlookup!A$2:I$331,3,FALSE),"")</f>
        <v/>
      </c>
      <c r="BB2242" s="5"/>
      <c r="BC2242" s="27" t="str">
        <f>IFERROR(VLOOKUP(BB2242,vlookup!D$2:E$331,2,FALSE),"")</f>
        <v/>
      </c>
      <c r="BD2242" s="5"/>
      <c r="BE2242" s="27" t="str">
        <f t="shared" si="351"/>
        <v/>
      </c>
      <c r="BF2242" s="27" t="str">
        <f>IFERROR(VLOOKUP(BE2242,vlookup!G$2:I$331,2,FALSE),"")</f>
        <v/>
      </c>
      <c r="BG2242" s="27" t="str">
        <f>IFERROR(VLOOKUP(BE2242,vlookup!G$2:I$331,3,FALSE),"")</f>
        <v/>
      </c>
      <c r="BH2242" s="5"/>
      <c r="BI2242" s="6"/>
      <c r="BJ2242" s="6"/>
      <c r="BK2242" s="6"/>
      <c r="BL2242" s="6"/>
    </row>
    <row r="2243" spans="1:64">
      <c r="A2243" s="4"/>
      <c r="B2243" s="5"/>
      <c r="C2243" s="27" t="str">
        <f>IFERROR(VLOOKUP(B2243,vlookup!A$2:I$331,2,FALSE),"")</f>
        <v/>
      </c>
      <c r="D2243" s="27" t="str">
        <f>IFERROR(VLOOKUP(B2243,vlookup!A$2:I$331,3,FALSE),"")</f>
        <v/>
      </c>
      <c r="E2243" s="5"/>
      <c r="F2243" s="27" t="str">
        <f>IFERROR(VLOOKUP(E2243,vlookup!D$2:E$331,2,FALSE),"")</f>
        <v/>
      </c>
      <c r="G2243" s="5"/>
      <c r="H2243" s="27" t="str">
        <f t="shared" si="342"/>
        <v/>
      </c>
      <c r="I2243" s="27" t="str">
        <f>IFERROR(VLOOKUP(H2243,vlookup!G$2:I$331,2,FALSE),"")</f>
        <v/>
      </c>
      <c r="J2243" s="27" t="str">
        <f>IFERROR(VLOOKUP(H2243,vlookup!G$2:I$331,3,FALSE),"")</f>
        <v/>
      </c>
      <c r="K2243" s="5"/>
      <c r="L2243" s="6"/>
      <c r="M2243" s="6"/>
      <c r="N2243" s="6"/>
      <c r="O2243" s="6"/>
      <c r="P2243" s="6"/>
      <c r="Q2243" s="14" t="str">
        <f t="shared" si="343"/>
        <v/>
      </c>
      <c r="R2243" s="5"/>
      <c r="S2243" s="6"/>
      <c r="T2243" s="6"/>
      <c r="U2243" s="5"/>
      <c r="V2243" s="45">
        <f t="shared" si="344"/>
        <v>0</v>
      </c>
      <c r="W2243" s="45">
        <f t="shared" si="345"/>
        <v>0</v>
      </c>
      <c r="X2243" s="45" t="e">
        <f t="shared" si="346"/>
        <v>#VALUE!</v>
      </c>
      <c r="Y2243" s="45">
        <f>IFERROR(VALUE(V2243),VLOOKUP(V2243,DayReplace[],2,0))</f>
        <v>0</v>
      </c>
      <c r="Z2243" s="45">
        <f>IF(V2243=0,1,
IF(OR(AND(COUNTIF(Table12[Normal and Leap Years],X2243),AA2243=3,Y2243=30),
AND(COUNTIF(Table9[MM Year],X2243),COUNTIF(Table13[Always 29-Day Months],AA2243),Y2243=30)),Y2243
-1,Y2243))</f>
        <v>1</v>
      </c>
      <c r="AA2243" s="45">
        <f>IFERROR(VALUE(W2243),VLOOKUP(W2243,MonthReplace[],2,0))</f>
        <v>0</v>
      </c>
      <c r="AB2243" s="45" t="e">
        <f>IF(COUNTIF(Table9[MM Year],X2243),VLOOKUP(AA2243,MonthSerial[],VLOOKUP(X2243,Table9[],3,0)+2,0),DATE(X2243,AA2243,0)-AC2243)</f>
        <v>#VALUE!</v>
      </c>
      <c r="AC2243" s="45" t="e">
        <f>IF(COUNTIF(Table9[MM Year],X2243),
VLOOKUP(X2243,Table9[],5,0),
DATE(X2243,1,0))</f>
        <v>#VALUE!</v>
      </c>
      <c r="AD2243" s="46" t="e">
        <f>IF(AA2243=0,DATE(YEAR(AC2243+1),7,16),
IF(V2243=0,IF(COUNTIF(Table9[MM Year],X2243),AC2243+AB2243+Z2243+15-DAY(AC2243+AB2243+Z2243+15)+16,AC2243+AB2243+Z2243-DAY(AC2243+AB2243+Z2243)+16),
IF(COUNTIF(Table9[MM Year],X2243),
IF(AC2243+AB2243+Z2243&lt;VLOOKUP(X2243,Table9[],7,0),AC2243
+AB2243+Z2243+VLOOKUP(X2243,Table9[],4,0),AC2243+AB2243+Z2243),AC2243
+AB2243+Z2243)))</f>
        <v>#VALUE!</v>
      </c>
      <c r="AE2243" s="42"/>
      <c r="AF2243" s="15" t="str">
        <f>IFERROR(IF(COUNTIF(Table9[MM Year],X2243),
IF(AD2243&lt;VLOOKUP(X2243,Table9[],7,0),AD2243
+VLOOKUP(X2243,Table9[],4,0),AD2243),AD2243
),"")</f>
        <v/>
      </c>
      <c r="AG2243" s="5"/>
      <c r="AH2243" s="5"/>
      <c r="AI2243" s="5"/>
      <c r="AJ2243" s="6"/>
      <c r="AK2243" s="6"/>
      <c r="AL2243" s="12" t="str">
        <f t="shared" si="347"/>
        <v/>
      </c>
      <c r="AM2243" s="5"/>
      <c r="AN2243" s="27" t="str">
        <f t="shared" si="348"/>
        <v/>
      </c>
      <c r="AO2243" s="5"/>
      <c r="AP2243" s="5"/>
      <c r="AQ2243" s="6"/>
      <c r="AR2243" s="12" t="str">
        <f t="shared" si="349"/>
        <v/>
      </c>
      <c r="AS2243" s="6"/>
      <c r="AT2243" s="5"/>
      <c r="AU2243" s="53"/>
      <c r="AV2243" s="53"/>
      <c r="AW2243" s="54"/>
      <c r="AX2243" s="15" t="str">
        <f t="shared" si="350"/>
        <v/>
      </c>
      <c r="AY2243" s="5"/>
      <c r="AZ2243" s="27" t="str">
        <f>IFERROR(VLOOKUP(AY2243,vlookup!A$2:I$331,2,FALSE),"")</f>
        <v/>
      </c>
      <c r="BA2243" s="27" t="str">
        <f>IFERROR(VLOOKUP(AY2243,vlookup!A$2:I$331,3,FALSE),"")</f>
        <v/>
      </c>
      <c r="BB2243" s="5"/>
      <c r="BC2243" s="27" t="str">
        <f>IFERROR(VLOOKUP(BB2243,vlookup!D$2:E$331,2,FALSE),"")</f>
        <v/>
      </c>
      <c r="BD2243" s="5"/>
      <c r="BE2243" s="27" t="str">
        <f t="shared" si="351"/>
        <v/>
      </c>
      <c r="BF2243" s="27" t="str">
        <f>IFERROR(VLOOKUP(BE2243,vlookup!G$2:I$331,2,FALSE),"")</f>
        <v/>
      </c>
      <c r="BG2243" s="27" t="str">
        <f>IFERROR(VLOOKUP(BE2243,vlookup!G$2:I$331,3,FALSE),"")</f>
        <v/>
      </c>
      <c r="BH2243" s="5"/>
      <c r="BI2243" s="6"/>
      <c r="BJ2243" s="6"/>
      <c r="BK2243" s="6"/>
      <c r="BL2243" s="6"/>
    </row>
    <row r="2244" spans="1:64">
      <c r="A2244" s="4"/>
      <c r="B2244" s="5"/>
      <c r="C2244" s="27" t="str">
        <f>IFERROR(VLOOKUP(B2244,vlookup!A$2:I$331,2,FALSE),"")</f>
        <v/>
      </c>
      <c r="D2244" s="27" t="str">
        <f>IFERROR(VLOOKUP(B2244,vlookup!A$2:I$331,3,FALSE),"")</f>
        <v/>
      </c>
      <c r="E2244" s="5"/>
      <c r="F2244" s="27" t="str">
        <f>IFERROR(VLOOKUP(E2244,vlookup!D$2:E$331,2,FALSE),"")</f>
        <v/>
      </c>
      <c r="G2244" s="5"/>
      <c r="H2244" s="27" t="str">
        <f t="shared" si="342"/>
        <v/>
      </c>
      <c r="I2244" s="27" t="str">
        <f>IFERROR(VLOOKUP(H2244,vlookup!G$2:I$331,2,FALSE),"")</f>
        <v/>
      </c>
      <c r="J2244" s="27" t="str">
        <f>IFERROR(VLOOKUP(H2244,vlookup!G$2:I$331,3,FALSE),"")</f>
        <v/>
      </c>
      <c r="K2244" s="5"/>
      <c r="L2244" s="6"/>
      <c r="M2244" s="6"/>
      <c r="N2244" s="6"/>
      <c r="O2244" s="6"/>
      <c r="P2244" s="6"/>
      <c r="Q2244" s="14" t="str">
        <f t="shared" si="343"/>
        <v/>
      </c>
      <c r="R2244" s="5"/>
      <c r="S2244" s="6"/>
      <c r="T2244" s="6"/>
      <c r="U2244" s="5"/>
      <c r="V2244" s="45">
        <f t="shared" si="344"/>
        <v>0</v>
      </c>
      <c r="W2244" s="45">
        <f t="shared" si="345"/>
        <v>0</v>
      </c>
      <c r="X2244" s="45" t="e">
        <f t="shared" si="346"/>
        <v>#VALUE!</v>
      </c>
      <c r="Y2244" s="45">
        <f>IFERROR(VALUE(V2244),VLOOKUP(V2244,DayReplace[],2,0))</f>
        <v>0</v>
      </c>
      <c r="Z2244" s="45">
        <f>IF(V2244=0,1,
IF(OR(AND(COUNTIF(Table12[Normal and Leap Years],X2244),AA2244=3,Y2244=30),
AND(COUNTIF(Table9[MM Year],X2244),COUNTIF(Table13[Always 29-Day Months],AA2244),Y2244=30)),Y2244
-1,Y2244))</f>
        <v>1</v>
      </c>
      <c r="AA2244" s="45">
        <f>IFERROR(VALUE(W2244),VLOOKUP(W2244,MonthReplace[],2,0))</f>
        <v>0</v>
      </c>
      <c r="AB2244" s="45" t="e">
        <f>IF(COUNTIF(Table9[MM Year],X2244),VLOOKUP(AA2244,MonthSerial[],VLOOKUP(X2244,Table9[],3,0)+2,0),DATE(X2244,AA2244,0)-AC2244)</f>
        <v>#VALUE!</v>
      </c>
      <c r="AC2244" s="45" t="e">
        <f>IF(COUNTIF(Table9[MM Year],X2244),
VLOOKUP(X2244,Table9[],5,0),
DATE(X2244,1,0))</f>
        <v>#VALUE!</v>
      </c>
      <c r="AD2244" s="46" t="e">
        <f>IF(AA2244=0,DATE(YEAR(AC2244+1),7,16),
IF(V2244=0,IF(COUNTIF(Table9[MM Year],X2244),AC2244+AB2244+Z2244+15-DAY(AC2244+AB2244+Z2244+15)+16,AC2244+AB2244+Z2244-DAY(AC2244+AB2244+Z2244)+16),
IF(COUNTIF(Table9[MM Year],X2244),
IF(AC2244+AB2244+Z2244&lt;VLOOKUP(X2244,Table9[],7,0),AC2244
+AB2244+Z2244+VLOOKUP(X2244,Table9[],4,0),AC2244+AB2244+Z2244),AC2244
+AB2244+Z2244)))</f>
        <v>#VALUE!</v>
      </c>
      <c r="AE2244" s="42"/>
      <c r="AF2244" s="15" t="str">
        <f>IFERROR(IF(COUNTIF(Table9[MM Year],X2244),
IF(AD2244&lt;VLOOKUP(X2244,Table9[],7,0),AD2244
+VLOOKUP(X2244,Table9[],4,0),AD2244),AD2244
),"")</f>
        <v/>
      </c>
      <c r="AG2244" s="5"/>
      <c r="AH2244" s="5"/>
      <c r="AI2244" s="5"/>
      <c r="AJ2244" s="6"/>
      <c r="AK2244" s="6"/>
      <c r="AL2244" s="12" t="str">
        <f t="shared" si="347"/>
        <v/>
      </c>
      <c r="AM2244" s="5"/>
      <c r="AN2244" s="27" t="str">
        <f t="shared" si="348"/>
        <v/>
      </c>
      <c r="AO2244" s="5"/>
      <c r="AP2244" s="5"/>
      <c r="AQ2244" s="6"/>
      <c r="AR2244" s="12" t="str">
        <f t="shared" si="349"/>
        <v/>
      </c>
      <c r="AS2244" s="6"/>
      <c r="AT2244" s="5"/>
      <c r="AU2244" s="53"/>
      <c r="AV2244" s="53"/>
      <c r="AW2244" s="54"/>
      <c r="AX2244" s="15" t="str">
        <f t="shared" si="350"/>
        <v/>
      </c>
      <c r="AY2244" s="5"/>
      <c r="AZ2244" s="27" t="str">
        <f>IFERROR(VLOOKUP(AY2244,vlookup!A$2:I$331,2,FALSE),"")</f>
        <v/>
      </c>
      <c r="BA2244" s="27" t="str">
        <f>IFERROR(VLOOKUP(AY2244,vlookup!A$2:I$331,3,FALSE),"")</f>
        <v/>
      </c>
      <c r="BB2244" s="5"/>
      <c r="BC2244" s="27" t="str">
        <f>IFERROR(VLOOKUP(BB2244,vlookup!D$2:E$331,2,FALSE),"")</f>
        <v/>
      </c>
      <c r="BD2244" s="5"/>
      <c r="BE2244" s="27" t="str">
        <f t="shared" si="351"/>
        <v/>
      </c>
      <c r="BF2244" s="27" t="str">
        <f>IFERROR(VLOOKUP(BE2244,vlookup!G$2:I$331,2,FALSE),"")</f>
        <v/>
      </c>
      <c r="BG2244" s="27" t="str">
        <f>IFERROR(VLOOKUP(BE2244,vlookup!G$2:I$331,3,FALSE),"")</f>
        <v/>
      </c>
      <c r="BH2244" s="5"/>
      <c r="BI2244" s="6"/>
      <c r="BJ2244" s="6"/>
      <c r="BK2244" s="6"/>
      <c r="BL2244" s="6"/>
    </row>
    <row r="2245" spans="1:64">
      <c r="A2245" s="4"/>
      <c r="B2245" s="5"/>
      <c r="C2245" s="27" t="str">
        <f>IFERROR(VLOOKUP(B2245,vlookup!A$2:I$331,2,FALSE),"")</f>
        <v/>
      </c>
      <c r="D2245" s="27" t="str">
        <f>IFERROR(VLOOKUP(B2245,vlookup!A$2:I$331,3,FALSE),"")</f>
        <v/>
      </c>
      <c r="E2245" s="5"/>
      <c r="F2245" s="27" t="str">
        <f>IFERROR(VLOOKUP(E2245,vlookup!D$2:E$331,2,FALSE),"")</f>
        <v/>
      </c>
      <c r="G2245" s="5"/>
      <c r="H2245" s="27" t="str">
        <f t="shared" ref="H2245:H2308" si="352">IF(G2245="","",CONCATENATE(E2245,"_",G2245))</f>
        <v/>
      </c>
      <c r="I2245" s="27" t="str">
        <f>IFERROR(VLOOKUP(H2245,vlookup!G$2:I$331,2,FALSE),"")</f>
        <v/>
      </c>
      <c r="J2245" s="27" t="str">
        <f>IFERROR(VLOOKUP(H2245,vlookup!G$2:I$331,3,FALSE),"")</f>
        <v/>
      </c>
      <c r="K2245" s="5"/>
      <c r="L2245" s="6"/>
      <c r="M2245" s="6"/>
      <c r="N2245" s="6"/>
      <c r="O2245" s="6"/>
      <c r="P2245" s="6"/>
      <c r="Q2245" s="14" t="str">
        <f t="shared" ref="Q2245:Q2308" si="353">IF(P2245="","",CONCATENATE("၀၂","/",D2245,"/",J2245,"/",P2245))</f>
        <v/>
      </c>
      <c r="R2245" s="5"/>
      <c r="S2245" s="6"/>
      <c r="T2245" s="6"/>
      <c r="U2245" s="5"/>
      <c r="V2245" s="45">
        <f t="shared" ref="V2245:V2308" si="354">IF(LEN(AE2245)-LEN(SUBSTITUTE(AE2245,".",""))=2,LEFT(AE2245,FIND(".",AE2245)-1),0)</f>
        <v>0</v>
      </c>
      <c r="W2245" s="45">
        <f t="shared" ref="W2245:W2308" si="355">CHOOSE(LEN(AE2245)-LEN(SUBSTITUTE(AE2245,".",""))+1,0,
LEFT(AE2245,FIND(".",AE2245)-1),
MID(AE2245,FIND(".",AE2245)+1,FIND(".",AE2245,FIND(".",AE2245)+1)-FIND(".",AE2245)-1))</f>
        <v>0</v>
      </c>
      <c r="X2245" s="45" t="e">
        <f t="shared" ref="X2245:X2308" si="356">VALUE(RIGHT(AE2245,4))</f>
        <v>#VALUE!</v>
      </c>
      <c r="Y2245" s="45">
        <f>IFERROR(VALUE(V2245),VLOOKUP(V2245,DayReplace[],2,0))</f>
        <v>0</v>
      </c>
      <c r="Z2245" s="45">
        <f>IF(V2245=0,1,
IF(OR(AND(COUNTIF(Table12[Normal and Leap Years],X2245),AA2245=3,Y2245=30),
AND(COUNTIF(Table9[MM Year],X2245),COUNTIF(Table13[Always 29-Day Months],AA2245),Y2245=30)),Y2245
-1,Y2245))</f>
        <v>1</v>
      </c>
      <c r="AA2245" s="45">
        <f>IFERROR(VALUE(W2245),VLOOKUP(W2245,MonthReplace[],2,0))</f>
        <v>0</v>
      </c>
      <c r="AB2245" s="45" t="e">
        <f>IF(COUNTIF(Table9[MM Year],X2245),VLOOKUP(AA2245,MonthSerial[],VLOOKUP(X2245,Table9[],3,0)+2,0),DATE(X2245,AA2245,0)-AC2245)</f>
        <v>#VALUE!</v>
      </c>
      <c r="AC2245" s="45" t="e">
        <f>IF(COUNTIF(Table9[MM Year],X2245),
VLOOKUP(X2245,Table9[],5,0),
DATE(X2245,1,0))</f>
        <v>#VALUE!</v>
      </c>
      <c r="AD2245" s="46" t="e">
        <f>IF(AA2245=0,DATE(YEAR(AC2245+1),7,16),
IF(V2245=0,IF(COUNTIF(Table9[MM Year],X2245),AC2245+AB2245+Z2245+15-DAY(AC2245+AB2245+Z2245+15)+16,AC2245+AB2245+Z2245-DAY(AC2245+AB2245+Z2245)+16),
IF(COUNTIF(Table9[MM Year],X2245),
IF(AC2245+AB2245+Z2245&lt;VLOOKUP(X2245,Table9[],7,0),AC2245
+AB2245+Z2245+VLOOKUP(X2245,Table9[],4,0),AC2245+AB2245+Z2245),AC2245
+AB2245+Z2245)))</f>
        <v>#VALUE!</v>
      </c>
      <c r="AE2245" s="42"/>
      <c r="AF2245" s="15" t="str">
        <f>IFERROR(IF(COUNTIF(Table9[MM Year],X2245),
IF(AD2245&lt;VLOOKUP(X2245,Table9[],7,0),AD2245
+VLOOKUP(X2245,Table9[],4,0),AD2245),AD2245
),"")</f>
        <v/>
      </c>
      <c r="AG2245" s="5"/>
      <c r="AH2245" s="5"/>
      <c r="AI2245" s="5"/>
      <c r="AJ2245" s="6"/>
      <c r="AK2245" s="6"/>
      <c r="AL2245" s="12" t="str">
        <f t="shared" ref="AL2245:AL2308" si="357">IF(AK2245="","",CONCATENATE(AJ2245,"-",AK2245))</f>
        <v/>
      </c>
      <c r="AM2245" s="5"/>
      <c r="AN2245" s="27" t="str">
        <f t="shared" ref="AN2245:AN2308" si="358">IF(AM2245="","",CONCATENATE("_",AM2245))</f>
        <v/>
      </c>
      <c r="AO2245" s="5"/>
      <c r="AP2245" s="5"/>
      <c r="AQ2245" s="6"/>
      <c r="AR2245" s="12" t="str">
        <f t="shared" ref="AR2245:AR2308" si="359">IF(AQ2245="","",CONCATENATE(AM2245,"/",AO2245,AP2245,AQ2245))</f>
        <v/>
      </c>
      <c r="AS2245" s="6"/>
      <c r="AT2245" s="5"/>
      <c r="AU2245" s="53"/>
      <c r="AV2245" s="53"/>
      <c r="AW2245" s="54"/>
      <c r="AX2245" s="15" t="str">
        <f t="shared" ref="AX2245:AX2308" si="360">IFERROR(DATE(AW2245,AV2245,AU2245),"")</f>
        <v/>
      </c>
      <c r="AY2245" s="5"/>
      <c r="AZ2245" s="27" t="str">
        <f>IFERROR(VLOOKUP(AY2245,vlookup!A$2:I$331,2,FALSE),"")</f>
        <v/>
      </c>
      <c r="BA2245" s="27" t="str">
        <f>IFERROR(VLOOKUP(AY2245,vlookup!A$2:I$331,3,FALSE),"")</f>
        <v/>
      </c>
      <c r="BB2245" s="5"/>
      <c r="BC2245" s="27" t="str">
        <f>IFERROR(VLOOKUP(BB2245,vlookup!D$2:E$331,2,FALSE),"")</f>
        <v/>
      </c>
      <c r="BD2245" s="5"/>
      <c r="BE2245" s="27" t="str">
        <f t="shared" ref="BE2245:BE2308" si="361">IF(BD2245="","",CONCATENATE(BB2245,"_",BD2245))</f>
        <v/>
      </c>
      <c r="BF2245" s="27" t="str">
        <f>IFERROR(VLOOKUP(BE2245,vlookup!G$2:I$331,2,FALSE),"")</f>
        <v/>
      </c>
      <c r="BG2245" s="27" t="str">
        <f>IFERROR(VLOOKUP(BE2245,vlookup!G$2:I$331,3,FALSE),"")</f>
        <v/>
      </c>
      <c r="BH2245" s="5"/>
      <c r="BI2245" s="6"/>
      <c r="BJ2245" s="6"/>
      <c r="BK2245" s="6"/>
      <c r="BL2245" s="6"/>
    </row>
    <row r="2246" spans="1:64">
      <c r="A2246" s="4"/>
      <c r="B2246" s="5"/>
      <c r="C2246" s="27" t="str">
        <f>IFERROR(VLOOKUP(B2246,vlookup!A$2:I$331,2,FALSE),"")</f>
        <v/>
      </c>
      <c r="D2246" s="27" t="str">
        <f>IFERROR(VLOOKUP(B2246,vlookup!A$2:I$331,3,FALSE),"")</f>
        <v/>
      </c>
      <c r="E2246" s="5"/>
      <c r="F2246" s="27" t="str">
        <f>IFERROR(VLOOKUP(E2246,vlookup!D$2:E$331,2,FALSE),"")</f>
        <v/>
      </c>
      <c r="G2246" s="5"/>
      <c r="H2246" s="27" t="str">
        <f t="shared" si="352"/>
        <v/>
      </c>
      <c r="I2246" s="27" t="str">
        <f>IFERROR(VLOOKUP(H2246,vlookup!G$2:I$331,2,FALSE),"")</f>
        <v/>
      </c>
      <c r="J2246" s="27" t="str">
        <f>IFERROR(VLOOKUP(H2246,vlookup!G$2:I$331,3,FALSE),"")</f>
        <v/>
      </c>
      <c r="K2246" s="5"/>
      <c r="L2246" s="6"/>
      <c r="M2246" s="6"/>
      <c r="N2246" s="6"/>
      <c r="O2246" s="6"/>
      <c r="P2246" s="6"/>
      <c r="Q2246" s="14" t="str">
        <f t="shared" si="353"/>
        <v/>
      </c>
      <c r="R2246" s="5"/>
      <c r="S2246" s="6"/>
      <c r="T2246" s="6"/>
      <c r="U2246" s="5"/>
      <c r="V2246" s="45">
        <f t="shared" si="354"/>
        <v>0</v>
      </c>
      <c r="W2246" s="45">
        <f t="shared" si="355"/>
        <v>0</v>
      </c>
      <c r="X2246" s="45" t="e">
        <f t="shared" si="356"/>
        <v>#VALUE!</v>
      </c>
      <c r="Y2246" s="45">
        <f>IFERROR(VALUE(V2246),VLOOKUP(V2246,DayReplace[],2,0))</f>
        <v>0</v>
      </c>
      <c r="Z2246" s="45">
        <f>IF(V2246=0,1,
IF(OR(AND(COUNTIF(Table12[Normal and Leap Years],X2246),AA2246=3,Y2246=30),
AND(COUNTIF(Table9[MM Year],X2246),COUNTIF(Table13[Always 29-Day Months],AA2246),Y2246=30)),Y2246
-1,Y2246))</f>
        <v>1</v>
      </c>
      <c r="AA2246" s="45">
        <f>IFERROR(VALUE(W2246),VLOOKUP(W2246,MonthReplace[],2,0))</f>
        <v>0</v>
      </c>
      <c r="AB2246" s="45" t="e">
        <f>IF(COUNTIF(Table9[MM Year],X2246),VLOOKUP(AA2246,MonthSerial[],VLOOKUP(X2246,Table9[],3,0)+2,0),DATE(X2246,AA2246,0)-AC2246)</f>
        <v>#VALUE!</v>
      </c>
      <c r="AC2246" s="45" t="e">
        <f>IF(COUNTIF(Table9[MM Year],X2246),
VLOOKUP(X2246,Table9[],5,0),
DATE(X2246,1,0))</f>
        <v>#VALUE!</v>
      </c>
      <c r="AD2246" s="46" t="e">
        <f>IF(AA2246=0,DATE(YEAR(AC2246+1),7,16),
IF(V2246=0,IF(COUNTIF(Table9[MM Year],X2246),AC2246+AB2246+Z2246+15-DAY(AC2246+AB2246+Z2246+15)+16,AC2246+AB2246+Z2246-DAY(AC2246+AB2246+Z2246)+16),
IF(COUNTIF(Table9[MM Year],X2246),
IF(AC2246+AB2246+Z2246&lt;VLOOKUP(X2246,Table9[],7,0),AC2246
+AB2246+Z2246+VLOOKUP(X2246,Table9[],4,0),AC2246+AB2246+Z2246),AC2246
+AB2246+Z2246)))</f>
        <v>#VALUE!</v>
      </c>
      <c r="AE2246" s="42"/>
      <c r="AF2246" s="15" t="str">
        <f>IFERROR(IF(COUNTIF(Table9[MM Year],X2246),
IF(AD2246&lt;VLOOKUP(X2246,Table9[],7,0),AD2246
+VLOOKUP(X2246,Table9[],4,0),AD2246),AD2246
),"")</f>
        <v/>
      </c>
      <c r="AG2246" s="5"/>
      <c r="AH2246" s="5"/>
      <c r="AI2246" s="5"/>
      <c r="AJ2246" s="6"/>
      <c r="AK2246" s="6"/>
      <c r="AL2246" s="12" t="str">
        <f t="shared" si="357"/>
        <v/>
      </c>
      <c r="AM2246" s="5"/>
      <c r="AN2246" s="27" t="str">
        <f t="shared" si="358"/>
        <v/>
      </c>
      <c r="AO2246" s="5"/>
      <c r="AP2246" s="5"/>
      <c r="AQ2246" s="6"/>
      <c r="AR2246" s="12" t="str">
        <f t="shared" si="359"/>
        <v/>
      </c>
      <c r="AS2246" s="6"/>
      <c r="AT2246" s="5"/>
      <c r="AU2246" s="53"/>
      <c r="AV2246" s="53"/>
      <c r="AW2246" s="54"/>
      <c r="AX2246" s="15" t="str">
        <f t="shared" si="360"/>
        <v/>
      </c>
      <c r="AY2246" s="5"/>
      <c r="AZ2246" s="27" t="str">
        <f>IFERROR(VLOOKUP(AY2246,vlookup!A$2:I$331,2,FALSE),"")</f>
        <v/>
      </c>
      <c r="BA2246" s="27" t="str">
        <f>IFERROR(VLOOKUP(AY2246,vlookup!A$2:I$331,3,FALSE),"")</f>
        <v/>
      </c>
      <c r="BB2246" s="5"/>
      <c r="BC2246" s="27" t="str">
        <f>IFERROR(VLOOKUP(BB2246,vlookup!D$2:E$331,2,FALSE),"")</f>
        <v/>
      </c>
      <c r="BD2246" s="5"/>
      <c r="BE2246" s="27" t="str">
        <f t="shared" si="361"/>
        <v/>
      </c>
      <c r="BF2246" s="27" t="str">
        <f>IFERROR(VLOOKUP(BE2246,vlookup!G$2:I$331,2,FALSE),"")</f>
        <v/>
      </c>
      <c r="BG2246" s="27" t="str">
        <f>IFERROR(VLOOKUP(BE2246,vlookup!G$2:I$331,3,FALSE),"")</f>
        <v/>
      </c>
      <c r="BH2246" s="5"/>
      <c r="BI2246" s="6"/>
      <c r="BJ2246" s="6"/>
      <c r="BK2246" s="6"/>
      <c r="BL2246" s="6"/>
    </row>
    <row r="2247" spans="1:64">
      <c r="A2247" s="4"/>
      <c r="B2247" s="5"/>
      <c r="C2247" s="27" t="str">
        <f>IFERROR(VLOOKUP(B2247,vlookup!A$2:I$331,2,FALSE),"")</f>
        <v/>
      </c>
      <c r="D2247" s="27" t="str">
        <f>IFERROR(VLOOKUP(B2247,vlookup!A$2:I$331,3,FALSE),"")</f>
        <v/>
      </c>
      <c r="E2247" s="5"/>
      <c r="F2247" s="27" t="str">
        <f>IFERROR(VLOOKUP(E2247,vlookup!D$2:E$331,2,FALSE),"")</f>
        <v/>
      </c>
      <c r="G2247" s="5"/>
      <c r="H2247" s="27" t="str">
        <f t="shared" si="352"/>
        <v/>
      </c>
      <c r="I2247" s="27" t="str">
        <f>IFERROR(VLOOKUP(H2247,vlookup!G$2:I$331,2,FALSE),"")</f>
        <v/>
      </c>
      <c r="J2247" s="27" t="str">
        <f>IFERROR(VLOOKUP(H2247,vlookup!G$2:I$331,3,FALSE),"")</f>
        <v/>
      </c>
      <c r="K2247" s="5"/>
      <c r="L2247" s="6"/>
      <c r="M2247" s="6"/>
      <c r="N2247" s="6"/>
      <c r="O2247" s="6"/>
      <c r="P2247" s="6"/>
      <c r="Q2247" s="14" t="str">
        <f t="shared" si="353"/>
        <v/>
      </c>
      <c r="R2247" s="5"/>
      <c r="S2247" s="6"/>
      <c r="T2247" s="6"/>
      <c r="U2247" s="5"/>
      <c r="V2247" s="45">
        <f t="shared" si="354"/>
        <v>0</v>
      </c>
      <c r="W2247" s="45">
        <f t="shared" si="355"/>
        <v>0</v>
      </c>
      <c r="X2247" s="45" t="e">
        <f t="shared" si="356"/>
        <v>#VALUE!</v>
      </c>
      <c r="Y2247" s="45">
        <f>IFERROR(VALUE(V2247),VLOOKUP(V2247,DayReplace[],2,0))</f>
        <v>0</v>
      </c>
      <c r="Z2247" s="45">
        <f>IF(V2247=0,1,
IF(OR(AND(COUNTIF(Table12[Normal and Leap Years],X2247),AA2247=3,Y2247=30),
AND(COUNTIF(Table9[MM Year],X2247),COUNTIF(Table13[Always 29-Day Months],AA2247),Y2247=30)),Y2247
-1,Y2247))</f>
        <v>1</v>
      </c>
      <c r="AA2247" s="45">
        <f>IFERROR(VALUE(W2247),VLOOKUP(W2247,MonthReplace[],2,0))</f>
        <v>0</v>
      </c>
      <c r="AB2247" s="45" t="e">
        <f>IF(COUNTIF(Table9[MM Year],X2247),VLOOKUP(AA2247,MonthSerial[],VLOOKUP(X2247,Table9[],3,0)+2,0),DATE(X2247,AA2247,0)-AC2247)</f>
        <v>#VALUE!</v>
      </c>
      <c r="AC2247" s="45" t="e">
        <f>IF(COUNTIF(Table9[MM Year],X2247),
VLOOKUP(X2247,Table9[],5,0),
DATE(X2247,1,0))</f>
        <v>#VALUE!</v>
      </c>
      <c r="AD2247" s="46" t="e">
        <f>IF(AA2247=0,DATE(YEAR(AC2247+1),7,16),
IF(V2247=0,IF(COUNTIF(Table9[MM Year],X2247),AC2247+AB2247+Z2247+15-DAY(AC2247+AB2247+Z2247+15)+16,AC2247+AB2247+Z2247-DAY(AC2247+AB2247+Z2247)+16),
IF(COUNTIF(Table9[MM Year],X2247),
IF(AC2247+AB2247+Z2247&lt;VLOOKUP(X2247,Table9[],7,0),AC2247
+AB2247+Z2247+VLOOKUP(X2247,Table9[],4,0),AC2247+AB2247+Z2247),AC2247
+AB2247+Z2247)))</f>
        <v>#VALUE!</v>
      </c>
      <c r="AE2247" s="42"/>
      <c r="AF2247" s="15" t="str">
        <f>IFERROR(IF(COUNTIF(Table9[MM Year],X2247),
IF(AD2247&lt;VLOOKUP(X2247,Table9[],7,0),AD2247
+VLOOKUP(X2247,Table9[],4,0),AD2247),AD2247
),"")</f>
        <v/>
      </c>
      <c r="AG2247" s="5"/>
      <c r="AH2247" s="5"/>
      <c r="AI2247" s="5"/>
      <c r="AJ2247" s="6"/>
      <c r="AK2247" s="6"/>
      <c r="AL2247" s="12" t="str">
        <f t="shared" si="357"/>
        <v/>
      </c>
      <c r="AM2247" s="5"/>
      <c r="AN2247" s="27" t="str">
        <f t="shared" si="358"/>
        <v/>
      </c>
      <c r="AO2247" s="5"/>
      <c r="AP2247" s="5"/>
      <c r="AQ2247" s="6"/>
      <c r="AR2247" s="12" t="str">
        <f t="shared" si="359"/>
        <v/>
      </c>
      <c r="AS2247" s="6"/>
      <c r="AT2247" s="5"/>
      <c r="AU2247" s="53"/>
      <c r="AV2247" s="53"/>
      <c r="AW2247" s="54"/>
      <c r="AX2247" s="15" t="str">
        <f t="shared" si="360"/>
        <v/>
      </c>
      <c r="AY2247" s="5"/>
      <c r="AZ2247" s="27" t="str">
        <f>IFERROR(VLOOKUP(AY2247,vlookup!A$2:I$331,2,FALSE),"")</f>
        <v/>
      </c>
      <c r="BA2247" s="27" t="str">
        <f>IFERROR(VLOOKUP(AY2247,vlookup!A$2:I$331,3,FALSE),"")</f>
        <v/>
      </c>
      <c r="BB2247" s="5"/>
      <c r="BC2247" s="27" t="str">
        <f>IFERROR(VLOOKUP(BB2247,vlookup!D$2:E$331,2,FALSE),"")</f>
        <v/>
      </c>
      <c r="BD2247" s="5"/>
      <c r="BE2247" s="27" t="str">
        <f t="shared" si="361"/>
        <v/>
      </c>
      <c r="BF2247" s="27" t="str">
        <f>IFERROR(VLOOKUP(BE2247,vlookup!G$2:I$331,2,FALSE),"")</f>
        <v/>
      </c>
      <c r="BG2247" s="27" t="str">
        <f>IFERROR(VLOOKUP(BE2247,vlookup!G$2:I$331,3,FALSE),"")</f>
        <v/>
      </c>
      <c r="BH2247" s="5"/>
      <c r="BI2247" s="6"/>
      <c r="BJ2247" s="6"/>
      <c r="BK2247" s="6"/>
      <c r="BL2247" s="6"/>
    </row>
    <row r="2248" spans="1:64">
      <c r="A2248" s="4"/>
      <c r="B2248" s="5"/>
      <c r="C2248" s="27" t="str">
        <f>IFERROR(VLOOKUP(B2248,vlookup!A$2:I$331,2,FALSE),"")</f>
        <v/>
      </c>
      <c r="D2248" s="27" t="str">
        <f>IFERROR(VLOOKUP(B2248,vlookup!A$2:I$331,3,FALSE),"")</f>
        <v/>
      </c>
      <c r="E2248" s="5"/>
      <c r="F2248" s="27" t="str">
        <f>IFERROR(VLOOKUP(E2248,vlookup!D$2:E$331,2,FALSE),"")</f>
        <v/>
      </c>
      <c r="G2248" s="5"/>
      <c r="H2248" s="27" t="str">
        <f t="shared" si="352"/>
        <v/>
      </c>
      <c r="I2248" s="27" t="str">
        <f>IFERROR(VLOOKUP(H2248,vlookup!G$2:I$331,2,FALSE),"")</f>
        <v/>
      </c>
      <c r="J2248" s="27" t="str">
        <f>IFERROR(VLOOKUP(H2248,vlookup!G$2:I$331,3,FALSE),"")</f>
        <v/>
      </c>
      <c r="K2248" s="5"/>
      <c r="L2248" s="6"/>
      <c r="M2248" s="6"/>
      <c r="N2248" s="6"/>
      <c r="O2248" s="6"/>
      <c r="P2248" s="6"/>
      <c r="Q2248" s="14" t="str">
        <f t="shared" si="353"/>
        <v/>
      </c>
      <c r="R2248" s="5"/>
      <c r="S2248" s="6"/>
      <c r="T2248" s="6"/>
      <c r="U2248" s="5"/>
      <c r="V2248" s="45">
        <f t="shared" si="354"/>
        <v>0</v>
      </c>
      <c r="W2248" s="45">
        <f t="shared" si="355"/>
        <v>0</v>
      </c>
      <c r="X2248" s="45" t="e">
        <f t="shared" si="356"/>
        <v>#VALUE!</v>
      </c>
      <c r="Y2248" s="45">
        <f>IFERROR(VALUE(V2248),VLOOKUP(V2248,DayReplace[],2,0))</f>
        <v>0</v>
      </c>
      <c r="Z2248" s="45">
        <f>IF(V2248=0,1,
IF(OR(AND(COUNTIF(Table12[Normal and Leap Years],X2248),AA2248=3,Y2248=30),
AND(COUNTIF(Table9[MM Year],X2248),COUNTIF(Table13[Always 29-Day Months],AA2248),Y2248=30)),Y2248
-1,Y2248))</f>
        <v>1</v>
      </c>
      <c r="AA2248" s="45">
        <f>IFERROR(VALUE(W2248),VLOOKUP(W2248,MonthReplace[],2,0))</f>
        <v>0</v>
      </c>
      <c r="AB2248" s="45" t="e">
        <f>IF(COUNTIF(Table9[MM Year],X2248),VLOOKUP(AA2248,MonthSerial[],VLOOKUP(X2248,Table9[],3,0)+2,0),DATE(X2248,AA2248,0)-AC2248)</f>
        <v>#VALUE!</v>
      </c>
      <c r="AC2248" s="45" t="e">
        <f>IF(COUNTIF(Table9[MM Year],X2248),
VLOOKUP(X2248,Table9[],5,0),
DATE(X2248,1,0))</f>
        <v>#VALUE!</v>
      </c>
      <c r="AD2248" s="46" t="e">
        <f>IF(AA2248=0,DATE(YEAR(AC2248+1),7,16),
IF(V2248=0,IF(COUNTIF(Table9[MM Year],X2248),AC2248+AB2248+Z2248+15-DAY(AC2248+AB2248+Z2248+15)+16,AC2248+AB2248+Z2248-DAY(AC2248+AB2248+Z2248)+16),
IF(COUNTIF(Table9[MM Year],X2248),
IF(AC2248+AB2248+Z2248&lt;VLOOKUP(X2248,Table9[],7,0),AC2248
+AB2248+Z2248+VLOOKUP(X2248,Table9[],4,0),AC2248+AB2248+Z2248),AC2248
+AB2248+Z2248)))</f>
        <v>#VALUE!</v>
      </c>
      <c r="AE2248" s="42"/>
      <c r="AF2248" s="15" t="str">
        <f>IFERROR(IF(COUNTIF(Table9[MM Year],X2248),
IF(AD2248&lt;VLOOKUP(X2248,Table9[],7,0),AD2248
+VLOOKUP(X2248,Table9[],4,0),AD2248),AD2248
),"")</f>
        <v/>
      </c>
      <c r="AG2248" s="5"/>
      <c r="AH2248" s="5"/>
      <c r="AI2248" s="5"/>
      <c r="AJ2248" s="6"/>
      <c r="AK2248" s="6"/>
      <c r="AL2248" s="12" t="str">
        <f t="shared" si="357"/>
        <v/>
      </c>
      <c r="AM2248" s="5"/>
      <c r="AN2248" s="27" t="str">
        <f t="shared" si="358"/>
        <v/>
      </c>
      <c r="AO2248" s="5"/>
      <c r="AP2248" s="5"/>
      <c r="AQ2248" s="6"/>
      <c r="AR2248" s="12" t="str">
        <f t="shared" si="359"/>
        <v/>
      </c>
      <c r="AS2248" s="6"/>
      <c r="AT2248" s="5"/>
      <c r="AU2248" s="53"/>
      <c r="AV2248" s="53"/>
      <c r="AW2248" s="54"/>
      <c r="AX2248" s="15" t="str">
        <f t="shared" si="360"/>
        <v/>
      </c>
      <c r="AY2248" s="5"/>
      <c r="AZ2248" s="27" t="str">
        <f>IFERROR(VLOOKUP(AY2248,vlookup!A$2:I$331,2,FALSE),"")</f>
        <v/>
      </c>
      <c r="BA2248" s="27" t="str">
        <f>IFERROR(VLOOKUP(AY2248,vlookup!A$2:I$331,3,FALSE),"")</f>
        <v/>
      </c>
      <c r="BB2248" s="5"/>
      <c r="BC2248" s="27" t="str">
        <f>IFERROR(VLOOKUP(BB2248,vlookup!D$2:E$331,2,FALSE),"")</f>
        <v/>
      </c>
      <c r="BD2248" s="5"/>
      <c r="BE2248" s="27" t="str">
        <f t="shared" si="361"/>
        <v/>
      </c>
      <c r="BF2248" s="27" t="str">
        <f>IFERROR(VLOOKUP(BE2248,vlookup!G$2:I$331,2,FALSE),"")</f>
        <v/>
      </c>
      <c r="BG2248" s="27" t="str">
        <f>IFERROR(VLOOKUP(BE2248,vlookup!G$2:I$331,3,FALSE),"")</f>
        <v/>
      </c>
      <c r="BH2248" s="5"/>
      <c r="BI2248" s="6"/>
      <c r="BJ2248" s="6"/>
      <c r="BK2248" s="6"/>
      <c r="BL2248" s="6"/>
    </row>
    <row r="2249" spans="1:64">
      <c r="A2249" s="4"/>
      <c r="B2249" s="5"/>
      <c r="C2249" s="27" t="str">
        <f>IFERROR(VLOOKUP(B2249,vlookup!A$2:I$331,2,FALSE),"")</f>
        <v/>
      </c>
      <c r="D2249" s="27" t="str">
        <f>IFERROR(VLOOKUP(B2249,vlookup!A$2:I$331,3,FALSE),"")</f>
        <v/>
      </c>
      <c r="E2249" s="5"/>
      <c r="F2249" s="27" t="str">
        <f>IFERROR(VLOOKUP(E2249,vlookup!D$2:E$331,2,FALSE),"")</f>
        <v/>
      </c>
      <c r="G2249" s="5"/>
      <c r="H2249" s="27" t="str">
        <f t="shared" si="352"/>
        <v/>
      </c>
      <c r="I2249" s="27" t="str">
        <f>IFERROR(VLOOKUP(H2249,vlookup!G$2:I$331,2,FALSE),"")</f>
        <v/>
      </c>
      <c r="J2249" s="27" t="str">
        <f>IFERROR(VLOOKUP(H2249,vlookup!G$2:I$331,3,FALSE),"")</f>
        <v/>
      </c>
      <c r="K2249" s="5"/>
      <c r="L2249" s="6"/>
      <c r="M2249" s="6"/>
      <c r="N2249" s="6"/>
      <c r="O2249" s="6"/>
      <c r="P2249" s="6"/>
      <c r="Q2249" s="14" t="str">
        <f t="shared" si="353"/>
        <v/>
      </c>
      <c r="R2249" s="5"/>
      <c r="S2249" s="6"/>
      <c r="T2249" s="6"/>
      <c r="U2249" s="5"/>
      <c r="V2249" s="45">
        <f t="shared" si="354"/>
        <v>0</v>
      </c>
      <c r="W2249" s="45">
        <f t="shared" si="355"/>
        <v>0</v>
      </c>
      <c r="X2249" s="45" t="e">
        <f t="shared" si="356"/>
        <v>#VALUE!</v>
      </c>
      <c r="Y2249" s="45">
        <f>IFERROR(VALUE(V2249),VLOOKUP(V2249,DayReplace[],2,0))</f>
        <v>0</v>
      </c>
      <c r="Z2249" s="45">
        <f>IF(V2249=0,1,
IF(OR(AND(COUNTIF(Table12[Normal and Leap Years],X2249),AA2249=3,Y2249=30),
AND(COUNTIF(Table9[MM Year],X2249),COUNTIF(Table13[Always 29-Day Months],AA2249),Y2249=30)),Y2249
-1,Y2249))</f>
        <v>1</v>
      </c>
      <c r="AA2249" s="45">
        <f>IFERROR(VALUE(W2249),VLOOKUP(W2249,MonthReplace[],2,0))</f>
        <v>0</v>
      </c>
      <c r="AB2249" s="45" t="e">
        <f>IF(COUNTIF(Table9[MM Year],X2249),VLOOKUP(AA2249,MonthSerial[],VLOOKUP(X2249,Table9[],3,0)+2,0),DATE(X2249,AA2249,0)-AC2249)</f>
        <v>#VALUE!</v>
      </c>
      <c r="AC2249" s="45" t="e">
        <f>IF(COUNTIF(Table9[MM Year],X2249),
VLOOKUP(X2249,Table9[],5,0),
DATE(X2249,1,0))</f>
        <v>#VALUE!</v>
      </c>
      <c r="AD2249" s="46" t="e">
        <f>IF(AA2249=0,DATE(YEAR(AC2249+1),7,16),
IF(V2249=0,IF(COUNTIF(Table9[MM Year],X2249),AC2249+AB2249+Z2249+15-DAY(AC2249+AB2249+Z2249+15)+16,AC2249+AB2249+Z2249-DAY(AC2249+AB2249+Z2249)+16),
IF(COUNTIF(Table9[MM Year],X2249),
IF(AC2249+AB2249+Z2249&lt;VLOOKUP(X2249,Table9[],7,0),AC2249
+AB2249+Z2249+VLOOKUP(X2249,Table9[],4,0),AC2249+AB2249+Z2249),AC2249
+AB2249+Z2249)))</f>
        <v>#VALUE!</v>
      </c>
      <c r="AE2249" s="42"/>
      <c r="AF2249" s="15" t="str">
        <f>IFERROR(IF(COUNTIF(Table9[MM Year],X2249),
IF(AD2249&lt;VLOOKUP(X2249,Table9[],7,0),AD2249
+VLOOKUP(X2249,Table9[],4,0),AD2249),AD2249
),"")</f>
        <v/>
      </c>
      <c r="AG2249" s="5"/>
      <c r="AH2249" s="5"/>
      <c r="AI2249" s="5"/>
      <c r="AJ2249" s="6"/>
      <c r="AK2249" s="6"/>
      <c r="AL2249" s="12" t="str">
        <f t="shared" si="357"/>
        <v/>
      </c>
      <c r="AM2249" s="5"/>
      <c r="AN2249" s="27" t="str">
        <f t="shared" si="358"/>
        <v/>
      </c>
      <c r="AO2249" s="5"/>
      <c r="AP2249" s="5"/>
      <c r="AQ2249" s="6"/>
      <c r="AR2249" s="12" t="str">
        <f t="shared" si="359"/>
        <v/>
      </c>
      <c r="AS2249" s="6"/>
      <c r="AT2249" s="5"/>
      <c r="AU2249" s="53"/>
      <c r="AV2249" s="53"/>
      <c r="AW2249" s="54"/>
      <c r="AX2249" s="15" t="str">
        <f t="shared" si="360"/>
        <v/>
      </c>
      <c r="AY2249" s="5"/>
      <c r="AZ2249" s="27" t="str">
        <f>IFERROR(VLOOKUP(AY2249,vlookup!A$2:I$331,2,FALSE),"")</f>
        <v/>
      </c>
      <c r="BA2249" s="27" t="str">
        <f>IFERROR(VLOOKUP(AY2249,vlookup!A$2:I$331,3,FALSE),"")</f>
        <v/>
      </c>
      <c r="BB2249" s="5"/>
      <c r="BC2249" s="27" t="str">
        <f>IFERROR(VLOOKUP(BB2249,vlookup!D$2:E$331,2,FALSE),"")</f>
        <v/>
      </c>
      <c r="BD2249" s="5"/>
      <c r="BE2249" s="27" t="str">
        <f t="shared" si="361"/>
        <v/>
      </c>
      <c r="BF2249" s="27" t="str">
        <f>IFERROR(VLOOKUP(BE2249,vlookup!G$2:I$331,2,FALSE),"")</f>
        <v/>
      </c>
      <c r="BG2249" s="27" t="str">
        <f>IFERROR(VLOOKUP(BE2249,vlookup!G$2:I$331,3,FALSE),"")</f>
        <v/>
      </c>
      <c r="BH2249" s="5"/>
      <c r="BI2249" s="6"/>
      <c r="BJ2249" s="6"/>
      <c r="BK2249" s="6"/>
      <c r="BL2249" s="6"/>
    </row>
    <row r="2250" spans="1:64">
      <c r="A2250" s="4"/>
      <c r="B2250" s="5"/>
      <c r="C2250" s="27" t="str">
        <f>IFERROR(VLOOKUP(B2250,vlookup!A$2:I$331,2,FALSE),"")</f>
        <v/>
      </c>
      <c r="D2250" s="27" t="str">
        <f>IFERROR(VLOOKUP(B2250,vlookup!A$2:I$331,3,FALSE),"")</f>
        <v/>
      </c>
      <c r="E2250" s="5"/>
      <c r="F2250" s="27" t="str">
        <f>IFERROR(VLOOKUP(E2250,vlookup!D$2:E$331,2,FALSE),"")</f>
        <v/>
      </c>
      <c r="G2250" s="5"/>
      <c r="H2250" s="27" t="str">
        <f t="shared" si="352"/>
        <v/>
      </c>
      <c r="I2250" s="27" t="str">
        <f>IFERROR(VLOOKUP(H2250,vlookup!G$2:I$331,2,FALSE),"")</f>
        <v/>
      </c>
      <c r="J2250" s="27" t="str">
        <f>IFERROR(VLOOKUP(H2250,vlookup!G$2:I$331,3,FALSE),"")</f>
        <v/>
      </c>
      <c r="K2250" s="5"/>
      <c r="L2250" s="6"/>
      <c r="M2250" s="6"/>
      <c r="N2250" s="6"/>
      <c r="O2250" s="6"/>
      <c r="P2250" s="6"/>
      <c r="Q2250" s="14" t="str">
        <f t="shared" si="353"/>
        <v/>
      </c>
      <c r="R2250" s="5"/>
      <c r="S2250" s="6"/>
      <c r="T2250" s="6"/>
      <c r="U2250" s="5"/>
      <c r="V2250" s="45">
        <f t="shared" si="354"/>
        <v>0</v>
      </c>
      <c r="W2250" s="45">
        <f t="shared" si="355"/>
        <v>0</v>
      </c>
      <c r="X2250" s="45" t="e">
        <f t="shared" si="356"/>
        <v>#VALUE!</v>
      </c>
      <c r="Y2250" s="45">
        <f>IFERROR(VALUE(V2250),VLOOKUP(V2250,DayReplace[],2,0))</f>
        <v>0</v>
      </c>
      <c r="Z2250" s="45">
        <f>IF(V2250=0,1,
IF(OR(AND(COUNTIF(Table12[Normal and Leap Years],X2250),AA2250=3,Y2250=30),
AND(COUNTIF(Table9[MM Year],X2250),COUNTIF(Table13[Always 29-Day Months],AA2250),Y2250=30)),Y2250
-1,Y2250))</f>
        <v>1</v>
      </c>
      <c r="AA2250" s="45">
        <f>IFERROR(VALUE(W2250),VLOOKUP(W2250,MonthReplace[],2,0))</f>
        <v>0</v>
      </c>
      <c r="AB2250" s="45" t="e">
        <f>IF(COUNTIF(Table9[MM Year],X2250),VLOOKUP(AA2250,MonthSerial[],VLOOKUP(X2250,Table9[],3,0)+2,0),DATE(X2250,AA2250,0)-AC2250)</f>
        <v>#VALUE!</v>
      </c>
      <c r="AC2250" s="45" t="e">
        <f>IF(COUNTIF(Table9[MM Year],X2250),
VLOOKUP(X2250,Table9[],5,0),
DATE(X2250,1,0))</f>
        <v>#VALUE!</v>
      </c>
      <c r="AD2250" s="46" t="e">
        <f>IF(AA2250=0,DATE(YEAR(AC2250+1),7,16),
IF(V2250=0,IF(COUNTIF(Table9[MM Year],X2250),AC2250+AB2250+Z2250+15-DAY(AC2250+AB2250+Z2250+15)+16,AC2250+AB2250+Z2250-DAY(AC2250+AB2250+Z2250)+16),
IF(COUNTIF(Table9[MM Year],X2250),
IF(AC2250+AB2250+Z2250&lt;VLOOKUP(X2250,Table9[],7,0),AC2250
+AB2250+Z2250+VLOOKUP(X2250,Table9[],4,0),AC2250+AB2250+Z2250),AC2250
+AB2250+Z2250)))</f>
        <v>#VALUE!</v>
      </c>
      <c r="AE2250" s="42"/>
      <c r="AF2250" s="15" t="str">
        <f>IFERROR(IF(COUNTIF(Table9[MM Year],X2250),
IF(AD2250&lt;VLOOKUP(X2250,Table9[],7,0),AD2250
+VLOOKUP(X2250,Table9[],4,0),AD2250),AD2250
),"")</f>
        <v/>
      </c>
      <c r="AG2250" s="5"/>
      <c r="AH2250" s="5"/>
      <c r="AI2250" s="5"/>
      <c r="AJ2250" s="6"/>
      <c r="AK2250" s="6"/>
      <c r="AL2250" s="12" t="str">
        <f t="shared" si="357"/>
        <v/>
      </c>
      <c r="AM2250" s="5"/>
      <c r="AN2250" s="27" t="str">
        <f t="shared" si="358"/>
        <v/>
      </c>
      <c r="AO2250" s="5"/>
      <c r="AP2250" s="5"/>
      <c r="AQ2250" s="6"/>
      <c r="AR2250" s="12" t="str">
        <f t="shared" si="359"/>
        <v/>
      </c>
      <c r="AS2250" s="6"/>
      <c r="AT2250" s="5"/>
      <c r="AU2250" s="53"/>
      <c r="AV2250" s="53"/>
      <c r="AW2250" s="54"/>
      <c r="AX2250" s="15" t="str">
        <f t="shared" si="360"/>
        <v/>
      </c>
      <c r="AY2250" s="5"/>
      <c r="AZ2250" s="27" t="str">
        <f>IFERROR(VLOOKUP(AY2250,vlookup!A$2:I$331,2,FALSE),"")</f>
        <v/>
      </c>
      <c r="BA2250" s="27" t="str">
        <f>IFERROR(VLOOKUP(AY2250,vlookup!A$2:I$331,3,FALSE),"")</f>
        <v/>
      </c>
      <c r="BB2250" s="5"/>
      <c r="BC2250" s="27" t="str">
        <f>IFERROR(VLOOKUP(BB2250,vlookup!D$2:E$331,2,FALSE),"")</f>
        <v/>
      </c>
      <c r="BD2250" s="5"/>
      <c r="BE2250" s="27" t="str">
        <f t="shared" si="361"/>
        <v/>
      </c>
      <c r="BF2250" s="27" t="str">
        <f>IFERROR(VLOOKUP(BE2250,vlookup!G$2:I$331,2,FALSE),"")</f>
        <v/>
      </c>
      <c r="BG2250" s="27" t="str">
        <f>IFERROR(VLOOKUP(BE2250,vlookup!G$2:I$331,3,FALSE),"")</f>
        <v/>
      </c>
      <c r="BH2250" s="5"/>
      <c r="BI2250" s="6"/>
      <c r="BJ2250" s="6"/>
      <c r="BK2250" s="6"/>
      <c r="BL2250" s="6"/>
    </row>
    <row r="2251" spans="1:64">
      <c r="A2251" s="4"/>
      <c r="B2251" s="5"/>
      <c r="C2251" s="27" t="str">
        <f>IFERROR(VLOOKUP(B2251,vlookup!A$2:I$331,2,FALSE),"")</f>
        <v/>
      </c>
      <c r="D2251" s="27" t="str">
        <f>IFERROR(VLOOKUP(B2251,vlookup!A$2:I$331,3,FALSE),"")</f>
        <v/>
      </c>
      <c r="E2251" s="5"/>
      <c r="F2251" s="27" t="str">
        <f>IFERROR(VLOOKUP(E2251,vlookup!D$2:E$331,2,FALSE),"")</f>
        <v/>
      </c>
      <c r="G2251" s="5"/>
      <c r="H2251" s="27" t="str">
        <f t="shared" si="352"/>
        <v/>
      </c>
      <c r="I2251" s="27" t="str">
        <f>IFERROR(VLOOKUP(H2251,vlookup!G$2:I$331,2,FALSE),"")</f>
        <v/>
      </c>
      <c r="J2251" s="27" t="str">
        <f>IFERROR(VLOOKUP(H2251,vlookup!G$2:I$331,3,FALSE),"")</f>
        <v/>
      </c>
      <c r="K2251" s="5"/>
      <c r="L2251" s="6"/>
      <c r="M2251" s="6"/>
      <c r="N2251" s="6"/>
      <c r="O2251" s="6"/>
      <c r="P2251" s="6"/>
      <c r="Q2251" s="14" t="str">
        <f t="shared" si="353"/>
        <v/>
      </c>
      <c r="R2251" s="5"/>
      <c r="S2251" s="6"/>
      <c r="T2251" s="6"/>
      <c r="U2251" s="5"/>
      <c r="V2251" s="45">
        <f t="shared" si="354"/>
        <v>0</v>
      </c>
      <c r="W2251" s="45">
        <f t="shared" si="355"/>
        <v>0</v>
      </c>
      <c r="X2251" s="45" t="e">
        <f t="shared" si="356"/>
        <v>#VALUE!</v>
      </c>
      <c r="Y2251" s="45">
        <f>IFERROR(VALUE(V2251),VLOOKUP(V2251,DayReplace[],2,0))</f>
        <v>0</v>
      </c>
      <c r="Z2251" s="45">
        <f>IF(V2251=0,1,
IF(OR(AND(COUNTIF(Table12[Normal and Leap Years],X2251),AA2251=3,Y2251=30),
AND(COUNTIF(Table9[MM Year],X2251),COUNTIF(Table13[Always 29-Day Months],AA2251),Y2251=30)),Y2251
-1,Y2251))</f>
        <v>1</v>
      </c>
      <c r="AA2251" s="45">
        <f>IFERROR(VALUE(W2251),VLOOKUP(W2251,MonthReplace[],2,0))</f>
        <v>0</v>
      </c>
      <c r="AB2251" s="45" t="e">
        <f>IF(COUNTIF(Table9[MM Year],X2251),VLOOKUP(AA2251,MonthSerial[],VLOOKUP(X2251,Table9[],3,0)+2,0),DATE(X2251,AA2251,0)-AC2251)</f>
        <v>#VALUE!</v>
      </c>
      <c r="AC2251" s="45" t="e">
        <f>IF(COUNTIF(Table9[MM Year],X2251),
VLOOKUP(X2251,Table9[],5,0),
DATE(X2251,1,0))</f>
        <v>#VALUE!</v>
      </c>
      <c r="AD2251" s="46" t="e">
        <f>IF(AA2251=0,DATE(YEAR(AC2251+1),7,16),
IF(V2251=0,IF(COUNTIF(Table9[MM Year],X2251),AC2251+AB2251+Z2251+15-DAY(AC2251+AB2251+Z2251+15)+16,AC2251+AB2251+Z2251-DAY(AC2251+AB2251+Z2251)+16),
IF(COUNTIF(Table9[MM Year],X2251),
IF(AC2251+AB2251+Z2251&lt;VLOOKUP(X2251,Table9[],7,0),AC2251
+AB2251+Z2251+VLOOKUP(X2251,Table9[],4,0),AC2251+AB2251+Z2251),AC2251
+AB2251+Z2251)))</f>
        <v>#VALUE!</v>
      </c>
      <c r="AE2251" s="42"/>
      <c r="AF2251" s="15" t="str">
        <f>IFERROR(IF(COUNTIF(Table9[MM Year],X2251),
IF(AD2251&lt;VLOOKUP(X2251,Table9[],7,0),AD2251
+VLOOKUP(X2251,Table9[],4,0),AD2251),AD2251
),"")</f>
        <v/>
      </c>
      <c r="AG2251" s="5"/>
      <c r="AH2251" s="5"/>
      <c r="AI2251" s="5"/>
      <c r="AJ2251" s="6"/>
      <c r="AK2251" s="6"/>
      <c r="AL2251" s="12" t="str">
        <f t="shared" si="357"/>
        <v/>
      </c>
      <c r="AM2251" s="5"/>
      <c r="AN2251" s="27" t="str">
        <f t="shared" si="358"/>
        <v/>
      </c>
      <c r="AO2251" s="5"/>
      <c r="AP2251" s="5"/>
      <c r="AQ2251" s="6"/>
      <c r="AR2251" s="12" t="str">
        <f t="shared" si="359"/>
        <v/>
      </c>
      <c r="AS2251" s="6"/>
      <c r="AT2251" s="5"/>
      <c r="AU2251" s="53"/>
      <c r="AV2251" s="53"/>
      <c r="AW2251" s="54"/>
      <c r="AX2251" s="15" t="str">
        <f t="shared" si="360"/>
        <v/>
      </c>
      <c r="AY2251" s="5"/>
      <c r="AZ2251" s="27" t="str">
        <f>IFERROR(VLOOKUP(AY2251,vlookup!A$2:I$331,2,FALSE),"")</f>
        <v/>
      </c>
      <c r="BA2251" s="27" t="str">
        <f>IFERROR(VLOOKUP(AY2251,vlookup!A$2:I$331,3,FALSE),"")</f>
        <v/>
      </c>
      <c r="BB2251" s="5"/>
      <c r="BC2251" s="27" t="str">
        <f>IFERROR(VLOOKUP(BB2251,vlookup!D$2:E$331,2,FALSE),"")</f>
        <v/>
      </c>
      <c r="BD2251" s="5"/>
      <c r="BE2251" s="27" t="str">
        <f t="shared" si="361"/>
        <v/>
      </c>
      <c r="BF2251" s="27" t="str">
        <f>IFERROR(VLOOKUP(BE2251,vlookup!G$2:I$331,2,FALSE),"")</f>
        <v/>
      </c>
      <c r="BG2251" s="27" t="str">
        <f>IFERROR(VLOOKUP(BE2251,vlookup!G$2:I$331,3,FALSE),"")</f>
        <v/>
      </c>
      <c r="BH2251" s="5"/>
      <c r="BI2251" s="6"/>
      <c r="BJ2251" s="6"/>
      <c r="BK2251" s="6"/>
      <c r="BL2251" s="6"/>
    </row>
    <row r="2252" spans="1:64">
      <c r="A2252" s="4"/>
      <c r="B2252" s="5"/>
      <c r="C2252" s="27" t="str">
        <f>IFERROR(VLOOKUP(B2252,vlookup!A$2:I$331,2,FALSE),"")</f>
        <v/>
      </c>
      <c r="D2252" s="27" t="str">
        <f>IFERROR(VLOOKUP(B2252,vlookup!A$2:I$331,3,FALSE),"")</f>
        <v/>
      </c>
      <c r="E2252" s="5"/>
      <c r="F2252" s="27" t="str">
        <f>IFERROR(VLOOKUP(E2252,vlookup!D$2:E$331,2,FALSE),"")</f>
        <v/>
      </c>
      <c r="G2252" s="5"/>
      <c r="H2252" s="27" t="str">
        <f t="shared" si="352"/>
        <v/>
      </c>
      <c r="I2252" s="27" t="str">
        <f>IFERROR(VLOOKUP(H2252,vlookup!G$2:I$331,2,FALSE),"")</f>
        <v/>
      </c>
      <c r="J2252" s="27" t="str">
        <f>IFERROR(VLOOKUP(H2252,vlookup!G$2:I$331,3,FALSE),"")</f>
        <v/>
      </c>
      <c r="K2252" s="5"/>
      <c r="L2252" s="6"/>
      <c r="M2252" s="6"/>
      <c r="N2252" s="6"/>
      <c r="O2252" s="6"/>
      <c r="P2252" s="6"/>
      <c r="Q2252" s="14" t="str">
        <f t="shared" si="353"/>
        <v/>
      </c>
      <c r="R2252" s="5"/>
      <c r="S2252" s="6"/>
      <c r="T2252" s="6"/>
      <c r="U2252" s="5"/>
      <c r="V2252" s="45">
        <f t="shared" si="354"/>
        <v>0</v>
      </c>
      <c r="W2252" s="45">
        <f t="shared" si="355"/>
        <v>0</v>
      </c>
      <c r="X2252" s="45" t="e">
        <f t="shared" si="356"/>
        <v>#VALUE!</v>
      </c>
      <c r="Y2252" s="45">
        <f>IFERROR(VALUE(V2252),VLOOKUP(V2252,DayReplace[],2,0))</f>
        <v>0</v>
      </c>
      <c r="Z2252" s="45">
        <f>IF(V2252=0,1,
IF(OR(AND(COUNTIF(Table12[Normal and Leap Years],X2252),AA2252=3,Y2252=30),
AND(COUNTIF(Table9[MM Year],X2252),COUNTIF(Table13[Always 29-Day Months],AA2252),Y2252=30)),Y2252
-1,Y2252))</f>
        <v>1</v>
      </c>
      <c r="AA2252" s="45">
        <f>IFERROR(VALUE(W2252),VLOOKUP(W2252,MonthReplace[],2,0))</f>
        <v>0</v>
      </c>
      <c r="AB2252" s="45" t="e">
        <f>IF(COUNTIF(Table9[MM Year],X2252),VLOOKUP(AA2252,MonthSerial[],VLOOKUP(X2252,Table9[],3,0)+2,0),DATE(X2252,AA2252,0)-AC2252)</f>
        <v>#VALUE!</v>
      </c>
      <c r="AC2252" s="45" t="e">
        <f>IF(COUNTIF(Table9[MM Year],X2252),
VLOOKUP(X2252,Table9[],5,0),
DATE(X2252,1,0))</f>
        <v>#VALUE!</v>
      </c>
      <c r="AD2252" s="46" t="e">
        <f>IF(AA2252=0,DATE(YEAR(AC2252+1),7,16),
IF(V2252=0,IF(COUNTIF(Table9[MM Year],X2252),AC2252+AB2252+Z2252+15-DAY(AC2252+AB2252+Z2252+15)+16,AC2252+AB2252+Z2252-DAY(AC2252+AB2252+Z2252)+16),
IF(COUNTIF(Table9[MM Year],X2252),
IF(AC2252+AB2252+Z2252&lt;VLOOKUP(X2252,Table9[],7,0),AC2252
+AB2252+Z2252+VLOOKUP(X2252,Table9[],4,0),AC2252+AB2252+Z2252),AC2252
+AB2252+Z2252)))</f>
        <v>#VALUE!</v>
      </c>
      <c r="AE2252" s="42"/>
      <c r="AF2252" s="15" t="str">
        <f>IFERROR(IF(COUNTIF(Table9[MM Year],X2252),
IF(AD2252&lt;VLOOKUP(X2252,Table9[],7,0),AD2252
+VLOOKUP(X2252,Table9[],4,0),AD2252),AD2252
),"")</f>
        <v/>
      </c>
      <c r="AG2252" s="5"/>
      <c r="AH2252" s="5"/>
      <c r="AI2252" s="5"/>
      <c r="AJ2252" s="6"/>
      <c r="AK2252" s="6"/>
      <c r="AL2252" s="12" t="str">
        <f t="shared" si="357"/>
        <v/>
      </c>
      <c r="AM2252" s="5"/>
      <c r="AN2252" s="27" t="str">
        <f t="shared" si="358"/>
        <v/>
      </c>
      <c r="AO2252" s="5"/>
      <c r="AP2252" s="5"/>
      <c r="AQ2252" s="6"/>
      <c r="AR2252" s="12" t="str">
        <f t="shared" si="359"/>
        <v/>
      </c>
      <c r="AS2252" s="6"/>
      <c r="AT2252" s="5"/>
      <c r="AU2252" s="53"/>
      <c r="AV2252" s="53"/>
      <c r="AW2252" s="54"/>
      <c r="AX2252" s="15" t="str">
        <f t="shared" si="360"/>
        <v/>
      </c>
      <c r="AY2252" s="5"/>
      <c r="AZ2252" s="27" t="str">
        <f>IFERROR(VLOOKUP(AY2252,vlookup!A$2:I$331,2,FALSE),"")</f>
        <v/>
      </c>
      <c r="BA2252" s="27" t="str">
        <f>IFERROR(VLOOKUP(AY2252,vlookup!A$2:I$331,3,FALSE),"")</f>
        <v/>
      </c>
      <c r="BB2252" s="5"/>
      <c r="BC2252" s="27" t="str">
        <f>IFERROR(VLOOKUP(BB2252,vlookup!D$2:E$331,2,FALSE),"")</f>
        <v/>
      </c>
      <c r="BD2252" s="5"/>
      <c r="BE2252" s="27" t="str">
        <f t="shared" si="361"/>
        <v/>
      </c>
      <c r="BF2252" s="27" t="str">
        <f>IFERROR(VLOOKUP(BE2252,vlookup!G$2:I$331,2,FALSE),"")</f>
        <v/>
      </c>
      <c r="BG2252" s="27" t="str">
        <f>IFERROR(VLOOKUP(BE2252,vlookup!G$2:I$331,3,FALSE),"")</f>
        <v/>
      </c>
      <c r="BH2252" s="5"/>
      <c r="BI2252" s="6"/>
      <c r="BJ2252" s="6"/>
      <c r="BK2252" s="6"/>
      <c r="BL2252" s="6"/>
    </row>
    <row r="2253" spans="1:64">
      <c r="A2253" s="4"/>
      <c r="B2253" s="5"/>
      <c r="C2253" s="27" t="str">
        <f>IFERROR(VLOOKUP(B2253,vlookup!A$2:I$331,2,FALSE),"")</f>
        <v/>
      </c>
      <c r="D2253" s="27" t="str">
        <f>IFERROR(VLOOKUP(B2253,vlookup!A$2:I$331,3,FALSE),"")</f>
        <v/>
      </c>
      <c r="E2253" s="5"/>
      <c r="F2253" s="27" t="str">
        <f>IFERROR(VLOOKUP(E2253,vlookup!D$2:E$331,2,FALSE),"")</f>
        <v/>
      </c>
      <c r="G2253" s="5"/>
      <c r="H2253" s="27" t="str">
        <f t="shared" si="352"/>
        <v/>
      </c>
      <c r="I2253" s="27" t="str">
        <f>IFERROR(VLOOKUP(H2253,vlookup!G$2:I$331,2,FALSE),"")</f>
        <v/>
      </c>
      <c r="J2253" s="27" t="str">
        <f>IFERROR(VLOOKUP(H2253,vlookup!G$2:I$331,3,FALSE),"")</f>
        <v/>
      </c>
      <c r="K2253" s="5"/>
      <c r="L2253" s="6"/>
      <c r="M2253" s="6"/>
      <c r="N2253" s="6"/>
      <c r="O2253" s="6"/>
      <c r="P2253" s="6"/>
      <c r="Q2253" s="14" t="str">
        <f t="shared" si="353"/>
        <v/>
      </c>
      <c r="R2253" s="5"/>
      <c r="S2253" s="6"/>
      <c r="T2253" s="6"/>
      <c r="U2253" s="5"/>
      <c r="V2253" s="45">
        <f t="shared" si="354"/>
        <v>0</v>
      </c>
      <c r="W2253" s="45">
        <f t="shared" si="355"/>
        <v>0</v>
      </c>
      <c r="X2253" s="45" t="e">
        <f t="shared" si="356"/>
        <v>#VALUE!</v>
      </c>
      <c r="Y2253" s="45">
        <f>IFERROR(VALUE(V2253),VLOOKUP(V2253,DayReplace[],2,0))</f>
        <v>0</v>
      </c>
      <c r="Z2253" s="45">
        <f>IF(V2253=0,1,
IF(OR(AND(COUNTIF(Table12[Normal and Leap Years],X2253),AA2253=3,Y2253=30),
AND(COUNTIF(Table9[MM Year],X2253),COUNTIF(Table13[Always 29-Day Months],AA2253),Y2253=30)),Y2253
-1,Y2253))</f>
        <v>1</v>
      </c>
      <c r="AA2253" s="45">
        <f>IFERROR(VALUE(W2253),VLOOKUP(W2253,MonthReplace[],2,0))</f>
        <v>0</v>
      </c>
      <c r="AB2253" s="45" t="e">
        <f>IF(COUNTIF(Table9[MM Year],X2253),VLOOKUP(AA2253,MonthSerial[],VLOOKUP(X2253,Table9[],3,0)+2,0),DATE(X2253,AA2253,0)-AC2253)</f>
        <v>#VALUE!</v>
      </c>
      <c r="AC2253" s="45" t="e">
        <f>IF(COUNTIF(Table9[MM Year],X2253),
VLOOKUP(X2253,Table9[],5,0),
DATE(X2253,1,0))</f>
        <v>#VALUE!</v>
      </c>
      <c r="AD2253" s="46" t="e">
        <f>IF(AA2253=0,DATE(YEAR(AC2253+1),7,16),
IF(V2253=0,IF(COUNTIF(Table9[MM Year],X2253),AC2253+AB2253+Z2253+15-DAY(AC2253+AB2253+Z2253+15)+16,AC2253+AB2253+Z2253-DAY(AC2253+AB2253+Z2253)+16),
IF(COUNTIF(Table9[MM Year],X2253),
IF(AC2253+AB2253+Z2253&lt;VLOOKUP(X2253,Table9[],7,0),AC2253
+AB2253+Z2253+VLOOKUP(X2253,Table9[],4,0),AC2253+AB2253+Z2253),AC2253
+AB2253+Z2253)))</f>
        <v>#VALUE!</v>
      </c>
      <c r="AE2253" s="42"/>
      <c r="AF2253" s="15" t="str">
        <f>IFERROR(IF(COUNTIF(Table9[MM Year],X2253),
IF(AD2253&lt;VLOOKUP(X2253,Table9[],7,0),AD2253
+VLOOKUP(X2253,Table9[],4,0),AD2253),AD2253
),"")</f>
        <v/>
      </c>
      <c r="AG2253" s="5"/>
      <c r="AH2253" s="5"/>
      <c r="AI2253" s="5"/>
      <c r="AJ2253" s="6"/>
      <c r="AK2253" s="6"/>
      <c r="AL2253" s="12" t="str">
        <f t="shared" si="357"/>
        <v/>
      </c>
      <c r="AM2253" s="5"/>
      <c r="AN2253" s="27" t="str">
        <f t="shared" si="358"/>
        <v/>
      </c>
      <c r="AO2253" s="5"/>
      <c r="AP2253" s="5"/>
      <c r="AQ2253" s="6"/>
      <c r="AR2253" s="12" t="str">
        <f t="shared" si="359"/>
        <v/>
      </c>
      <c r="AS2253" s="6"/>
      <c r="AT2253" s="5"/>
      <c r="AU2253" s="53"/>
      <c r="AV2253" s="53"/>
      <c r="AW2253" s="54"/>
      <c r="AX2253" s="15" t="str">
        <f t="shared" si="360"/>
        <v/>
      </c>
      <c r="AY2253" s="5"/>
      <c r="AZ2253" s="27" t="str">
        <f>IFERROR(VLOOKUP(AY2253,vlookup!A$2:I$331,2,FALSE),"")</f>
        <v/>
      </c>
      <c r="BA2253" s="27" t="str">
        <f>IFERROR(VLOOKUP(AY2253,vlookup!A$2:I$331,3,FALSE),"")</f>
        <v/>
      </c>
      <c r="BB2253" s="5"/>
      <c r="BC2253" s="27" t="str">
        <f>IFERROR(VLOOKUP(BB2253,vlookup!D$2:E$331,2,FALSE),"")</f>
        <v/>
      </c>
      <c r="BD2253" s="5"/>
      <c r="BE2253" s="27" t="str">
        <f t="shared" si="361"/>
        <v/>
      </c>
      <c r="BF2253" s="27" t="str">
        <f>IFERROR(VLOOKUP(BE2253,vlookup!G$2:I$331,2,FALSE),"")</f>
        <v/>
      </c>
      <c r="BG2253" s="27" t="str">
        <f>IFERROR(VLOOKUP(BE2253,vlookup!G$2:I$331,3,FALSE),"")</f>
        <v/>
      </c>
      <c r="BH2253" s="5"/>
      <c r="BI2253" s="6"/>
      <c r="BJ2253" s="6"/>
      <c r="BK2253" s="6"/>
      <c r="BL2253" s="6"/>
    </row>
    <row r="2254" spans="1:64">
      <c r="A2254" s="4"/>
      <c r="B2254" s="5"/>
      <c r="C2254" s="27" t="str">
        <f>IFERROR(VLOOKUP(B2254,vlookup!A$2:I$331,2,FALSE),"")</f>
        <v/>
      </c>
      <c r="D2254" s="27" t="str">
        <f>IFERROR(VLOOKUP(B2254,vlookup!A$2:I$331,3,FALSE),"")</f>
        <v/>
      </c>
      <c r="E2254" s="5"/>
      <c r="F2254" s="27" t="str">
        <f>IFERROR(VLOOKUP(E2254,vlookup!D$2:E$331,2,FALSE),"")</f>
        <v/>
      </c>
      <c r="G2254" s="5"/>
      <c r="H2254" s="27" t="str">
        <f t="shared" si="352"/>
        <v/>
      </c>
      <c r="I2254" s="27" t="str">
        <f>IFERROR(VLOOKUP(H2254,vlookup!G$2:I$331,2,FALSE),"")</f>
        <v/>
      </c>
      <c r="J2254" s="27" t="str">
        <f>IFERROR(VLOOKUP(H2254,vlookup!G$2:I$331,3,FALSE),"")</f>
        <v/>
      </c>
      <c r="K2254" s="5"/>
      <c r="L2254" s="6"/>
      <c r="M2254" s="6"/>
      <c r="N2254" s="6"/>
      <c r="O2254" s="6"/>
      <c r="P2254" s="6"/>
      <c r="Q2254" s="14" t="str">
        <f t="shared" si="353"/>
        <v/>
      </c>
      <c r="R2254" s="5"/>
      <c r="S2254" s="6"/>
      <c r="T2254" s="6"/>
      <c r="U2254" s="5"/>
      <c r="V2254" s="45">
        <f t="shared" si="354"/>
        <v>0</v>
      </c>
      <c r="W2254" s="45">
        <f t="shared" si="355"/>
        <v>0</v>
      </c>
      <c r="X2254" s="45" t="e">
        <f t="shared" si="356"/>
        <v>#VALUE!</v>
      </c>
      <c r="Y2254" s="45">
        <f>IFERROR(VALUE(V2254),VLOOKUP(V2254,DayReplace[],2,0))</f>
        <v>0</v>
      </c>
      <c r="Z2254" s="45">
        <f>IF(V2254=0,1,
IF(OR(AND(COUNTIF(Table12[Normal and Leap Years],X2254),AA2254=3,Y2254=30),
AND(COUNTIF(Table9[MM Year],X2254),COUNTIF(Table13[Always 29-Day Months],AA2254),Y2254=30)),Y2254
-1,Y2254))</f>
        <v>1</v>
      </c>
      <c r="AA2254" s="45">
        <f>IFERROR(VALUE(W2254),VLOOKUP(W2254,MonthReplace[],2,0))</f>
        <v>0</v>
      </c>
      <c r="AB2254" s="45" t="e">
        <f>IF(COUNTIF(Table9[MM Year],X2254),VLOOKUP(AA2254,MonthSerial[],VLOOKUP(X2254,Table9[],3,0)+2,0),DATE(X2254,AA2254,0)-AC2254)</f>
        <v>#VALUE!</v>
      </c>
      <c r="AC2254" s="45" t="e">
        <f>IF(COUNTIF(Table9[MM Year],X2254),
VLOOKUP(X2254,Table9[],5,0),
DATE(X2254,1,0))</f>
        <v>#VALUE!</v>
      </c>
      <c r="AD2254" s="46" t="e">
        <f>IF(AA2254=0,DATE(YEAR(AC2254+1),7,16),
IF(V2254=0,IF(COUNTIF(Table9[MM Year],X2254),AC2254+AB2254+Z2254+15-DAY(AC2254+AB2254+Z2254+15)+16,AC2254+AB2254+Z2254-DAY(AC2254+AB2254+Z2254)+16),
IF(COUNTIF(Table9[MM Year],X2254),
IF(AC2254+AB2254+Z2254&lt;VLOOKUP(X2254,Table9[],7,0),AC2254
+AB2254+Z2254+VLOOKUP(X2254,Table9[],4,0),AC2254+AB2254+Z2254),AC2254
+AB2254+Z2254)))</f>
        <v>#VALUE!</v>
      </c>
      <c r="AE2254" s="42"/>
      <c r="AF2254" s="15" t="str">
        <f>IFERROR(IF(COUNTIF(Table9[MM Year],X2254),
IF(AD2254&lt;VLOOKUP(X2254,Table9[],7,0),AD2254
+VLOOKUP(X2254,Table9[],4,0),AD2254),AD2254
),"")</f>
        <v/>
      </c>
      <c r="AG2254" s="5"/>
      <c r="AH2254" s="5"/>
      <c r="AI2254" s="5"/>
      <c r="AJ2254" s="6"/>
      <c r="AK2254" s="6"/>
      <c r="AL2254" s="12" t="str">
        <f t="shared" si="357"/>
        <v/>
      </c>
      <c r="AM2254" s="5"/>
      <c r="AN2254" s="27" t="str">
        <f t="shared" si="358"/>
        <v/>
      </c>
      <c r="AO2254" s="5"/>
      <c r="AP2254" s="5"/>
      <c r="AQ2254" s="6"/>
      <c r="AR2254" s="12" t="str">
        <f t="shared" si="359"/>
        <v/>
      </c>
      <c r="AS2254" s="6"/>
      <c r="AT2254" s="5"/>
      <c r="AU2254" s="53"/>
      <c r="AV2254" s="53"/>
      <c r="AW2254" s="54"/>
      <c r="AX2254" s="15" t="str">
        <f t="shared" si="360"/>
        <v/>
      </c>
      <c r="AY2254" s="5"/>
      <c r="AZ2254" s="27" t="str">
        <f>IFERROR(VLOOKUP(AY2254,vlookup!A$2:I$331,2,FALSE),"")</f>
        <v/>
      </c>
      <c r="BA2254" s="27" t="str">
        <f>IFERROR(VLOOKUP(AY2254,vlookup!A$2:I$331,3,FALSE),"")</f>
        <v/>
      </c>
      <c r="BB2254" s="5"/>
      <c r="BC2254" s="27" t="str">
        <f>IFERROR(VLOOKUP(BB2254,vlookup!D$2:E$331,2,FALSE),"")</f>
        <v/>
      </c>
      <c r="BD2254" s="5"/>
      <c r="BE2254" s="27" t="str">
        <f t="shared" si="361"/>
        <v/>
      </c>
      <c r="BF2254" s="27" t="str">
        <f>IFERROR(VLOOKUP(BE2254,vlookup!G$2:I$331,2,FALSE),"")</f>
        <v/>
      </c>
      <c r="BG2254" s="27" t="str">
        <f>IFERROR(VLOOKUP(BE2254,vlookup!G$2:I$331,3,FALSE),"")</f>
        <v/>
      </c>
      <c r="BH2254" s="5"/>
      <c r="BI2254" s="6"/>
      <c r="BJ2254" s="6"/>
      <c r="BK2254" s="6"/>
      <c r="BL2254" s="6"/>
    </row>
    <row r="2255" spans="1:64">
      <c r="A2255" s="4"/>
      <c r="B2255" s="5"/>
      <c r="C2255" s="27" t="str">
        <f>IFERROR(VLOOKUP(B2255,vlookup!A$2:I$331,2,FALSE),"")</f>
        <v/>
      </c>
      <c r="D2255" s="27" t="str">
        <f>IFERROR(VLOOKUP(B2255,vlookup!A$2:I$331,3,FALSE),"")</f>
        <v/>
      </c>
      <c r="E2255" s="5"/>
      <c r="F2255" s="27" t="str">
        <f>IFERROR(VLOOKUP(E2255,vlookup!D$2:E$331,2,FALSE),"")</f>
        <v/>
      </c>
      <c r="G2255" s="5"/>
      <c r="H2255" s="27" t="str">
        <f t="shared" si="352"/>
        <v/>
      </c>
      <c r="I2255" s="27" t="str">
        <f>IFERROR(VLOOKUP(H2255,vlookup!G$2:I$331,2,FALSE),"")</f>
        <v/>
      </c>
      <c r="J2255" s="27" t="str">
        <f>IFERROR(VLOOKUP(H2255,vlookup!G$2:I$331,3,FALSE),"")</f>
        <v/>
      </c>
      <c r="K2255" s="5"/>
      <c r="L2255" s="6"/>
      <c r="M2255" s="6"/>
      <c r="N2255" s="6"/>
      <c r="O2255" s="6"/>
      <c r="P2255" s="6"/>
      <c r="Q2255" s="14" t="str">
        <f t="shared" si="353"/>
        <v/>
      </c>
      <c r="R2255" s="5"/>
      <c r="S2255" s="6"/>
      <c r="T2255" s="6"/>
      <c r="U2255" s="5"/>
      <c r="V2255" s="45">
        <f t="shared" si="354"/>
        <v>0</v>
      </c>
      <c r="W2255" s="45">
        <f t="shared" si="355"/>
        <v>0</v>
      </c>
      <c r="X2255" s="45" t="e">
        <f t="shared" si="356"/>
        <v>#VALUE!</v>
      </c>
      <c r="Y2255" s="45">
        <f>IFERROR(VALUE(V2255),VLOOKUP(V2255,DayReplace[],2,0))</f>
        <v>0</v>
      </c>
      <c r="Z2255" s="45">
        <f>IF(V2255=0,1,
IF(OR(AND(COUNTIF(Table12[Normal and Leap Years],X2255),AA2255=3,Y2255=30),
AND(COUNTIF(Table9[MM Year],X2255),COUNTIF(Table13[Always 29-Day Months],AA2255),Y2255=30)),Y2255
-1,Y2255))</f>
        <v>1</v>
      </c>
      <c r="AA2255" s="45">
        <f>IFERROR(VALUE(W2255),VLOOKUP(W2255,MonthReplace[],2,0))</f>
        <v>0</v>
      </c>
      <c r="AB2255" s="45" t="e">
        <f>IF(COUNTIF(Table9[MM Year],X2255),VLOOKUP(AA2255,MonthSerial[],VLOOKUP(X2255,Table9[],3,0)+2,0),DATE(X2255,AA2255,0)-AC2255)</f>
        <v>#VALUE!</v>
      </c>
      <c r="AC2255" s="45" t="e">
        <f>IF(COUNTIF(Table9[MM Year],X2255),
VLOOKUP(X2255,Table9[],5,0),
DATE(X2255,1,0))</f>
        <v>#VALUE!</v>
      </c>
      <c r="AD2255" s="46" t="e">
        <f>IF(AA2255=0,DATE(YEAR(AC2255+1),7,16),
IF(V2255=0,IF(COUNTIF(Table9[MM Year],X2255),AC2255+AB2255+Z2255+15-DAY(AC2255+AB2255+Z2255+15)+16,AC2255+AB2255+Z2255-DAY(AC2255+AB2255+Z2255)+16),
IF(COUNTIF(Table9[MM Year],X2255),
IF(AC2255+AB2255+Z2255&lt;VLOOKUP(X2255,Table9[],7,0),AC2255
+AB2255+Z2255+VLOOKUP(X2255,Table9[],4,0),AC2255+AB2255+Z2255),AC2255
+AB2255+Z2255)))</f>
        <v>#VALUE!</v>
      </c>
      <c r="AE2255" s="42"/>
      <c r="AF2255" s="15" t="str">
        <f>IFERROR(IF(COUNTIF(Table9[MM Year],X2255),
IF(AD2255&lt;VLOOKUP(X2255,Table9[],7,0),AD2255
+VLOOKUP(X2255,Table9[],4,0),AD2255),AD2255
),"")</f>
        <v/>
      </c>
      <c r="AG2255" s="5"/>
      <c r="AH2255" s="5"/>
      <c r="AI2255" s="5"/>
      <c r="AJ2255" s="6"/>
      <c r="AK2255" s="6"/>
      <c r="AL2255" s="12" t="str">
        <f t="shared" si="357"/>
        <v/>
      </c>
      <c r="AM2255" s="5"/>
      <c r="AN2255" s="27" t="str">
        <f t="shared" si="358"/>
        <v/>
      </c>
      <c r="AO2255" s="5"/>
      <c r="AP2255" s="5"/>
      <c r="AQ2255" s="6"/>
      <c r="AR2255" s="12" t="str">
        <f t="shared" si="359"/>
        <v/>
      </c>
      <c r="AS2255" s="6"/>
      <c r="AT2255" s="5"/>
      <c r="AU2255" s="53"/>
      <c r="AV2255" s="53"/>
      <c r="AW2255" s="54"/>
      <c r="AX2255" s="15" t="str">
        <f t="shared" si="360"/>
        <v/>
      </c>
      <c r="AY2255" s="5"/>
      <c r="AZ2255" s="27" t="str">
        <f>IFERROR(VLOOKUP(AY2255,vlookup!A$2:I$331,2,FALSE),"")</f>
        <v/>
      </c>
      <c r="BA2255" s="27" t="str">
        <f>IFERROR(VLOOKUP(AY2255,vlookup!A$2:I$331,3,FALSE),"")</f>
        <v/>
      </c>
      <c r="BB2255" s="5"/>
      <c r="BC2255" s="27" t="str">
        <f>IFERROR(VLOOKUP(BB2255,vlookup!D$2:E$331,2,FALSE),"")</f>
        <v/>
      </c>
      <c r="BD2255" s="5"/>
      <c r="BE2255" s="27" t="str">
        <f t="shared" si="361"/>
        <v/>
      </c>
      <c r="BF2255" s="27" t="str">
        <f>IFERROR(VLOOKUP(BE2255,vlookup!G$2:I$331,2,FALSE),"")</f>
        <v/>
      </c>
      <c r="BG2255" s="27" t="str">
        <f>IFERROR(VLOOKUP(BE2255,vlookup!G$2:I$331,3,FALSE),"")</f>
        <v/>
      </c>
      <c r="BH2255" s="5"/>
      <c r="BI2255" s="6"/>
      <c r="BJ2255" s="6"/>
      <c r="BK2255" s="6"/>
      <c r="BL2255" s="6"/>
    </row>
    <row r="2256" spans="1:64">
      <c r="A2256" s="4"/>
      <c r="B2256" s="5"/>
      <c r="C2256" s="27" t="str">
        <f>IFERROR(VLOOKUP(B2256,vlookup!A$2:I$331,2,FALSE),"")</f>
        <v/>
      </c>
      <c r="D2256" s="27" t="str">
        <f>IFERROR(VLOOKUP(B2256,vlookup!A$2:I$331,3,FALSE),"")</f>
        <v/>
      </c>
      <c r="E2256" s="5"/>
      <c r="F2256" s="27" t="str">
        <f>IFERROR(VLOOKUP(E2256,vlookup!D$2:E$331,2,FALSE),"")</f>
        <v/>
      </c>
      <c r="G2256" s="5"/>
      <c r="H2256" s="27" t="str">
        <f t="shared" si="352"/>
        <v/>
      </c>
      <c r="I2256" s="27" t="str">
        <f>IFERROR(VLOOKUP(H2256,vlookup!G$2:I$331,2,FALSE),"")</f>
        <v/>
      </c>
      <c r="J2256" s="27" t="str">
        <f>IFERROR(VLOOKUP(H2256,vlookup!G$2:I$331,3,FALSE),"")</f>
        <v/>
      </c>
      <c r="K2256" s="5"/>
      <c r="L2256" s="6"/>
      <c r="M2256" s="6"/>
      <c r="N2256" s="6"/>
      <c r="O2256" s="6"/>
      <c r="P2256" s="6"/>
      <c r="Q2256" s="14" t="str">
        <f t="shared" si="353"/>
        <v/>
      </c>
      <c r="R2256" s="5"/>
      <c r="S2256" s="6"/>
      <c r="T2256" s="6"/>
      <c r="U2256" s="5"/>
      <c r="V2256" s="45">
        <f t="shared" si="354"/>
        <v>0</v>
      </c>
      <c r="W2256" s="45">
        <f t="shared" si="355"/>
        <v>0</v>
      </c>
      <c r="X2256" s="45" t="e">
        <f t="shared" si="356"/>
        <v>#VALUE!</v>
      </c>
      <c r="Y2256" s="45">
        <f>IFERROR(VALUE(V2256),VLOOKUP(V2256,DayReplace[],2,0))</f>
        <v>0</v>
      </c>
      <c r="Z2256" s="45">
        <f>IF(V2256=0,1,
IF(OR(AND(COUNTIF(Table12[Normal and Leap Years],X2256),AA2256=3,Y2256=30),
AND(COUNTIF(Table9[MM Year],X2256),COUNTIF(Table13[Always 29-Day Months],AA2256),Y2256=30)),Y2256
-1,Y2256))</f>
        <v>1</v>
      </c>
      <c r="AA2256" s="45">
        <f>IFERROR(VALUE(W2256),VLOOKUP(W2256,MonthReplace[],2,0))</f>
        <v>0</v>
      </c>
      <c r="AB2256" s="45" t="e">
        <f>IF(COUNTIF(Table9[MM Year],X2256),VLOOKUP(AA2256,MonthSerial[],VLOOKUP(X2256,Table9[],3,0)+2,0),DATE(X2256,AA2256,0)-AC2256)</f>
        <v>#VALUE!</v>
      </c>
      <c r="AC2256" s="45" t="e">
        <f>IF(COUNTIF(Table9[MM Year],X2256),
VLOOKUP(X2256,Table9[],5,0),
DATE(X2256,1,0))</f>
        <v>#VALUE!</v>
      </c>
      <c r="AD2256" s="46" t="e">
        <f>IF(AA2256=0,DATE(YEAR(AC2256+1),7,16),
IF(V2256=0,IF(COUNTIF(Table9[MM Year],X2256),AC2256+AB2256+Z2256+15-DAY(AC2256+AB2256+Z2256+15)+16,AC2256+AB2256+Z2256-DAY(AC2256+AB2256+Z2256)+16),
IF(COUNTIF(Table9[MM Year],X2256),
IF(AC2256+AB2256+Z2256&lt;VLOOKUP(X2256,Table9[],7,0),AC2256
+AB2256+Z2256+VLOOKUP(X2256,Table9[],4,0),AC2256+AB2256+Z2256),AC2256
+AB2256+Z2256)))</f>
        <v>#VALUE!</v>
      </c>
      <c r="AE2256" s="42"/>
      <c r="AF2256" s="15" t="str">
        <f>IFERROR(IF(COUNTIF(Table9[MM Year],X2256),
IF(AD2256&lt;VLOOKUP(X2256,Table9[],7,0),AD2256
+VLOOKUP(X2256,Table9[],4,0),AD2256),AD2256
),"")</f>
        <v/>
      </c>
      <c r="AG2256" s="5"/>
      <c r="AH2256" s="5"/>
      <c r="AI2256" s="5"/>
      <c r="AJ2256" s="6"/>
      <c r="AK2256" s="6"/>
      <c r="AL2256" s="12" t="str">
        <f t="shared" si="357"/>
        <v/>
      </c>
      <c r="AM2256" s="5"/>
      <c r="AN2256" s="27" t="str">
        <f t="shared" si="358"/>
        <v/>
      </c>
      <c r="AO2256" s="5"/>
      <c r="AP2256" s="5"/>
      <c r="AQ2256" s="6"/>
      <c r="AR2256" s="12" t="str">
        <f t="shared" si="359"/>
        <v/>
      </c>
      <c r="AS2256" s="6"/>
      <c r="AT2256" s="5"/>
      <c r="AU2256" s="53"/>
      <c r="AV2256" s="53"/>
      <c r="AW2256" s="54"/>
      <c r="AX2256" s="15" t="str">
        <f t="shared" si="360"/>
        <v/>
      </c>
      <c r="AY2256" s="5"/>
      <c r="AZ2256" s="27" t="str">
        <f>IFERROR(VLOOKUP(AY2256,vlookup!A$2:I$331,2,FALSE),"")</f>
        <v/>
      </c>
      <c r="BA2256" s="27" t="str">
        <f>IFERROR(VLOOKUP(AY2256,vlookup!A$2:I$331,3,FALSE),"")</f>
        <v/>
      </c>
      <c r="BB2256" s="5"/>
      <c r="BC2256" s="27" t="str">
        <f>IFERROR(VLOOKUP(BB2256,vlookup!D$2:E$331,2,FALSE),"")</f>
        <v/>
      </c>
      <c r="BD2256" s="5"/>
      <c r="BE2256" s="27" t="str">
        <f t="shared" si="361"/>
        <v/>
      </c>
      <c r="BF2256" s="27" t="str">
        <f>IFERROR(VLOOKUP(BE2256,vlookup!G$2:I$331,2,FALSE),"")</f>
        <v/>
      </c>
      <c r="BG2256" s="27" t="str">
        <f>IFERROR(VLOOKUP(BE2256,vlookup!G$2:I$331,3,FALSE),"")</f>
        <v/>
      </c>
      <c r="BH2256" s="5"/>
      <c r="BI2256" s="6"/>
      <c r="BJ2256" s="6"/>
      <c r="BK2256" s="6"/>
      <c r="BL2256" s="6"/>
    </row>
    <row r="2257" spans="1:64">
      <c r="A2257" s="4"/>
      <c r="B2257" s="5"/>
      <c r="C2257" s="27" t="str">
        <f>IFERROR(VLOOKUP(B2257,vlookup!A$2:I$331,2,FALSE),"")</f>
        <v/>
      </c>
      <c r="D2257" s="27" t="str">
        <f>IFERROR(VLOOKUP(B2257,vlookup!A$2:I$331,3,FALSE),"")</f>
        <v/>
      </c>
      <c r="E2257" s="5"/>
      <c r="F2257" s="27" t="str">
        <f>IFERROR(VLOOKUP(E2257,vlookup!D$2:E$331,2,FALSE),"")</f>
        <v/>
      </c>
      <c r="G2257" s="5"/>
      <c r="H2257" s="27" t="str">
        <f t="shared" si="352"/>
        <v/>
      </c>
      <c r="I2257" s="27" t="str">
        <f>IFERROR(VLOOKUP(H2257,vlookup!G$2:I$331,2,FALSE),"")</f>
        <v/>
      </c>
      <c r="J2257" s="27" t="str">
        <f>IFERROR(VLOOKUP(H2257,vlookup!G$2:I$331,3,FALSE),"")</f>
        <v/>
      </c>
      <c r="K2257" s="5"/>
      <c r="L2257" s="6"/>
      <c r="M2257" s="6"/>
      <c r="N2257" s="6"/>
      <c r="O2257" s="6"/>
      <c r="P2257" s="6"/>
      <c r="Q2257" s="14" t="str">
        <f t="shared" si="353"/>
        <v/>
      </c>
      <c r="R2257" s="5"/>
      <c r="S2257" s="6"/>
      <c r="T2257" s="6"/>
      <c r="U2257" s="5"/>
      <c r="V2257" s="45">
        <f t="shared" si="354"/>
        <v>0</v>
      </c>
      <c r="W2257" s="45">
        <f t="shared" si="355"/>
        <v>0</v>
      </c>
      <c r="X2257" s="45" t="e">
        <f t="shared" si="356"/>
        <v>#VALUE!</v>
      </c>
      <c r="Y2257" s="45">
        <f>IFERROR(VALUE(V2257),VLOOKUP(V2257,DayReplace[],2,0))</f>
        <v>0</v>
      </c>
      <c r="Z2257" s="45">
        <f>IF(V2257=0,1,
IF(OR(AND(COUNTIF(Table12[Normal and Leap Years],X2257),AA2257=3,Y2257=30),
AND(COUNTIF(Table9[MM Year],X2257),COUNTIF(Table13[Always 29-Day Months],AA2257),Y2257=30)),Y2257
-1,Y2257))</f>
        <v>1</v>
      </c>
      <c r="AA2257" s="45">
        <f>IFERROR(VALUE(W2257),VLOOKUP(W2257,MonthReplace[],2,0))</f>
        <v>0</v>
      </c>
      <c r="AB2257" s="45" t="e">
        <f>IF(COUNTIF(Table9[MM Year],X2257),VLOOKUP(AA2257,MonthSerial[],VLOOKUP(X2257,Table9[],3,0)+2,0),DATE(X2257,AA2257,0)-AC2257)</f>
        <v>#VALUE!</v>
      </c>
      <c r="AC2257" s="45" t="e">
        <f>IF(COUNTIF(Table9[MM Year],X2257),
VLOOKUP(X2257,Table9[],5,0),
DATE(X2257,1,0))</f>
        <v>#VALUE!</v>
      </c>
      <c r="AD2257" s="46" t="e">
        <f>IF(AA2257=0,DATE(YEAR(AC2257+1),7,16),
IF(V2257=0,IF(COUNTIF(Table9[MM Year],X2257),AC2257+AB2257+Z2257+15-DAY(AC2257+AB2257+Z2257+15)+16,AC2257+AB2257+Z2257-DAY(AC2257+AB2257+Z2257)+16),
IF(COUNTIF(Table9[MM Year],X2257),
IF(AC2257+AB2257+Z2257&lt;VLOOKUP(X2257,Table9[],7,0),AC2257
+AB2257+Z2257+VLOOKUP(X2257,Table9[],4,0),AC2257+AB2257+Z2257),AC2257
+AB2257+Z2257)))</f>
        <v>#VALUE!</v>
      </c>
      <c r="AE2257" s="42"/>
      <c r="AF2257" s="15" t="str">
        <f>IFERROR(IF(COUNTIF(Table9[MM Year],X2257),
IF(AD2257&lt;VLOOKUP(X2257,Table9[],7,0),AD2257
+VLOOKUP(X2257,Table9[],4,0),AD2257),AD2257
),"")</f>
        <v/>
      </c>
      <c r="AG2257" s="5"/>
      <c r="AH2257" s="5"/>
      <c r="AI2257" s="5"/>
      <c r="AJ2257" s="6"/>
      <c r="AK2257" s="6"/>
      <c r="AL2257" s="12" t="str">
        <f t="shared" si="357"/>
        <v/>
      </c>
      <c r="AM2257" s="5"/>
      <c r="AN2257" s="27" t="str">
        <f t="shared" si="358"/>
        <v/>
      </c>
      <c r="AO2257" s="5"/>
      <c r="AP2257" s="5"/>
      <c r="AQ2257" s="6"/>
      <c r="AR2257" s="12" t="str">
        <f t="shared" si="359"/>
        <v/>
      </c>
      <c r="AS2257" s="6"/>
      <c r="AT2257" s="5"/>
      <c r="AU2257" s="53"/>
      <c r="AV2257" s="53"/>
      <c r="AW2257" s="54"/>
      <c r="AX2257" s="15" t="str">
        <f t="shared" si="360"/>
        <v/>
      </c>
      <c r="AY2257" s="5"/>
      <c r="AZ2257" s="27" t="str">
        <f>IFERROR(VLOOKUP(AY2257,vlookup!A$2:I$331,2,FALSE),"")</f>
        <v/>
      </c>
      <c r="BA2257" s="27" t="str">
        <f>IFERROR(VLOOKUP(AY2257,vlookup!A$2:I$331,3,FALSE),"")</f>
        <v/>
      </c>
      <c r="BB2257" s="5"/>
      <c r="BC2257" s="27" t="str">
        <f>IFERROR(VLOOKUP(BB2257,vlookup!D$2:E$331,2,FALSE),"")</f>
        <v/>
      </c>
      <c r="BD2257" s="5"/>
      <c r="BE2257" s="27" t="str">
        <f t="shared" si="361"/>
        <v/>
      </c>
      <c r="BF2257" s="27" t="str">
        <f>IFERROR(VLOOKUP(BE2257,vlookup!G$2:I$331,2,FALSE),"")</f>
        <v/>
      </c>
      <c r="BG2257" s="27" t="str">
        <f>IFERROR(VLOOKUP(BE2257,vlookup!G$2:I$331,3,FALSE),"")</f>
        <v/>
      </c>
      <c r="BH2257" s="5"/>
      <c r="BI2257" s="6"/>
      <c r="BJ2257" s="6"/>
      <c r="BK2257" s="6"/>
      <c r="BL2257" s="6"/>
    </row>
    <row r="2258" spans="1:64">
      <c r="A2258" s="4"/>
      <c r="B2258" s="5"/>
      <c r="C2258" s="27" t="str">
        <f>IFERROR(VLOOKUP(B2258,vlookup!A$2:I$331,2,FALSE),"")</f>
        <v/>
      </c>
      <c r="D2258" s="27" t="str">
        <f>IFERROR(VLOOKUP(B2258,vlookup!A$2:I$331,3,FALSE),"")</f>
        <v/>
      </c>
      <c r="E2258" s="5"/>
      <c r="F2258" s="27" t="str">
        <f>IFERROR(VLOOKUP(E2258,vlookup!D$2:E$331,2,FALSE),"")</f>
        <v/>
      </c>
      <c r="G2258" s="5"/>
      <c r="H2258" s="27" t="str">
        <f t="shared" si="352"/>
        <v/>
      </c>
      <c r="I2258" s="27" t="str">
        <f>IFERROR(VLOOKUP(H2258,vlookup!G$2:I$331,2,FALSE),"")</f>
        <v/>
      </c>
      <c r="J2258" s="27" t="str">
        <f>IFERROR(VLOOKUP(H2258,vlookup!G$2:I$331,3,FALSE),"")</f>
        <v/>
      </c>
      <c r="K2258" s="5"/>
      <c r="L2258" s="6"/>
      <c r="M2258" s="6"/>
      <c r="N2258" s="6"/>
      <c r="O2258" s="6"/>
      <c r="P2258" s="6"/>
      <c r="Q2258" s="14" t="str">
        <f t="shared" si="353"/>
        <v/>
      </c>
      <c r="R2258" s="5"/>
      <c r="S2258" s="6"/>
      <c r="T2258" s="6"/>
      <c r="U2258" s="5"/>
      <c r="V2258" s="45">
        <f t="shared" si="354"/>
        <v>0</v>
      </c>
      <c r="W2258" s="45">
        <f t="shared" si="355"/>
        <v>0</v>
      </c>
      <c r="X2258" s="45" t="e">
        <f t="shared" si="356"/>
        <v>#VALUE!</v>
      </c>
      <c r="Y2258" s="45">
        <f>IFERROR(VALUE(V2258),VLOOKUP(V2258,DayReplace[],2,0))</f>
        <v>0</v>
      </c>
      <c r="Z2258" s="45">
        <f>IF(V2258=0,1,
IF(OR(AND(COUNTIF(Table12[Normal and Leap Years],X2258),AA2258=3,Y2258=30),
AND(COUNTIF(Table9[MM Year],X2258),COUNTIF(Table13[Always 29-Day Months],AA2258),Y2258=30)),Y2258
-1,Y2258))</f>
        <v>1</v>
      </c>
      <c r="AA2258" s="45">
        <f>IFERROR(VALUE(W2258),VLOOKUP(W2258,MonthReplace[],2,0))</f>
        <v>0</v>
      </c>
      <c r="AB2258" s="45" t="e">
        <f>IF(COUNTIF(Table9[MM Year],X2258),VLOOKUP(AA2258,MonthSerial[],VLOOKUP(X2258,Table9[],3,0)+2,0),DATE(X2258,AA2258,0)-AC2258)</f>
        <v>#VALUE!</v>
      </c>
      <c r="AC2258" s="45" t="e">
        <f>IF(COUNTIF(Table9[MM Year],X2258),
VLOOKUP(X2258,Table9[],5,0),
DATE(X2258,1,0))</f>
        <v>#VALUE!</v>
      </c>
      <c r="AD2258" s="46" t="e">
        <f>IF(AA2258=0,DATE(YEAR(AC2258+1),7,16),
IF(V2258=0,IF(COUNTIF(Table9[MM Year],X2258),AC2258+AB2258+Z2258+15-DAY(AC2258+AB2258+Z2258+15)+16,AC2258+AB2258+Z2258-DAY(AC2258+AB2258+Z2258)+16),
IF(COUNTIF(Table9[MM Year],X2258),
IF(AC2258+AB2258+Z2258&lt;VLOOKUP(X2258,Table9[],7,0),AC2258
+AB2258+Z2258+VLOOKUP(X2258,Table9[],4,0),AC2258+AB2258+Z2258),AC2258
+AB2258+Z2258)))</f>
        <v>#VALUE!</v>
      </c>
      <c r="AE2258" s="42"/>
      <c r="AF2258" s="15" t="str">
        <f>IFERROR(IF(COUNTIF(Table9[MM Year],X2258),
IF(AD2258&lt;VLOOKUP(X2258,Table9[],7,0),AD2258
+VLOOKUP(X2258,Table9[],4,0),AD2258),AD2258
),"")</f>
        <v/>
      </c>
      <c r="AG2258" s="5"/>
      <c r="AH2258" s="5"/>
      <c r="AI2258" s="5"/>
      <c r="AJ2258" s="6"/>
      <c r="AK2258" s="6"/>
      <c r="AL2258" s="12" t="str">
        <f t="shared" si="357"/>
        <v/>
      </c>
      <c r="AM2258" s="5"/>
      <c r="AN2258" s="27" t="str">
        <f t="shared" si="358"/>
        <v/>
      </c>
      <c r="AO2258" s="5"/>
      <c r="AP2258" s="5"/>
      <c r="AQ2258" s="6"/>
      <c r="AR2258" s="12" t="str">
        <f t="shared" si="359"/>
        <v/>
      </c>
      <c r="AS2258" s="6"/>
      <c r="AT2258" s="5"/>
      <c r="AU2258" s="53"/>
      <c r="AV2258" s="53"/>
      <c r="AW2258" s="54"/>
      <c r="AX2258" s="15" t="str">
        <f t="shared" si="360"/>
        <v/>
      </c>
      <c r="AY2258" s="5"/>
      <c r="AZ2258" s="27" t="str">
        <f>IFERROR(VLOOKUP(AY2258,vlookup!A$2:I$331,2,FALSE),"")</f>
        <v/>
      </c>
      <c r="BA2258" s="27" t="str">
        <f>IFERROR(VLOOKUP(AY2258,vlookup!A$2:I$331,3,FALSE),"")</f>
        <v/>
      </c>
      <c r="BB2258" s="5"/>
      <c r="BC2258" s="27" t="str">
        <f>IFERROR(VLOOKUP(BB2258,vlookup!D$2:E$331,2,FALSE),"")</f>
        <v/>
      </c>
      <c r="BD2258" s="5"/>
      <c r="BE2258" s="27" t="str">
        <f t="shared" si="361"/>
        <v/>
      </c>
      <c r="BF2258" s="27" t="str">
        <f>IFERROR(VLOOKUP(BE2258,vlookup!G$2:I$331,2,FALSE),"")</f>
        <v/>
      </c>
      <c r="BG2258" s="27" t="str">
        <f>IFERROR(VLOOKUP(BE2258,vlookup!G$2:I$331,3,FALSE),"")</f>
        <v/>
      </c>
      <c r="BH2258" s="5"/>
      <c r="BI2258" s="6"/>
      <c r="BJ2258" s="6"/>
      <c r="BK2258" s="6"/>
      <c r="BL2258" s="6"/>
    </row>
    <row r="2259" spans="1:64">
      <c r="A2259" s="4"/>
      <c r="B2259" s="5"/>
      <c r="C2259" s="27" t="str">
        <f>IFERROR(VLOOKUP(B2259,vlookup!A$2:I$331,2,FALSE),"")</f>
        <v/>
      </c>
      <c r="D2259" s="27" t="str">
        <f>IFERROR(VLOOKUP(B2259,vlookup!A$2:I$331,3,FALSE),"")</f>
        <v/>
      </c>
      <c r="E2259" s="5"/>
      <c r="F2259" s="27" t="str">
        <f>IFERROR(VLOOKUP(E2259,vlookup!D$2:E$331,2,FALSE),"")</f>
        <v/>
      </c>
      <c r="G2259" s="5"/>
      <c r="H2259" s="27" t="str">
        <f t="shared" si="352"/>
        <v/>
      </c>
      <c r="I2259" s="27" t="str">
        <f>IFERROR(VLOOKUP(H2259,vlookup!G$2:I$331,2,FALSE),"")</f>
        <v/>
      </c>
      <c r="J2259" s="27" t="str">
        <f>IFERROR(VLOOKUP(H2259,vlookup!G$2:I$331,3,FALSE),"")</f>
        <v/>
      </c>
      <c r="K2259" s="5"/>
      <c r="L2259" s="6"/>
      <c r="M2259" s="6"/>
      <c r="N2259" s="6"/>
      <c r="O2259" s="6"/>
      <c r="P2259" s="6"/>
      <c r="Q2259" s="14" t="str">
        <f t="shared" si="353"/>
        <v/>
      </c>
      <c r="R2259" s="5"/>
      <c r="S2259" s="6"/>
      <c r="T2259" s="6"/>
      <c r="U2259" s="5"/>
      <c r="V2259" s="45">
        <f t="shared" si="354"/>
        <v>0</v>
      </c>
      <c r="W2259" s="45">
        <f t="shared" si="355"/>
        <v>0</v>
      </c>
      <c r="X2259" s="45" t="e">
        <f t="shared" si="356"/>
        <v>#VALUE!</v>
      </c>
      <c r="Y2259" s="45">
        <f>IFERROR(VALUE(V2259),VLOOKUP(V2259,DayReplace[],2,0))</f>
        <v>0</v>
      </c>
      <c r="Z2259" s="45">
        <f>IF(V2259=0,1,
IF(OR(AND(COUNTIF(Table12[Normal and Leap Years],X2259),AA2259=3,Y2259=30),
AND(COUNTIF(Table9[MM Year],X2259),COUNTIF(Table13[Always 29-Day Months],AA2259),Y2259=30)),Y2259
-1,Y2259))</f>
        <v>1</v>
      </c>
      <c r="AA2259" s="45">
        <f>IFERROR(VALUE(W2259),VLOOKUP(W2259,MonthReplace[],2,0))</f>
        <v>0</v>
      </c>
      <c r="AB2259" s="45" t="e">
        <f>IF(COUNTIF(Table9[MM Year],X2259),VLOOKUP(AA2259,MonthSerial[],VLOOKUP(X2259,Table9[],3,0)+2,0),DATE(X2259,AA2259,0)-AC2259)</f>
        <v>#VALUE!</v>
      </c>
      <c r="AC2259" s="45" t="e">
        <f>IF(COUNTIF(Table9[MM Year],X2259),
VLOOKUP(X2259,Table9[],5,0),
DATE(X2259,1,0))</f>
        <v>#VALUE!</v>
      </c>
      <c r="AD2259" s="46" t="e">
        <f>IF(AA2259=0,DATE(YEAR(AC2259+1),7,16),
IF(V2259=0,IF(COUNTIF(Table9[MM Year],X2259),AC2259+AB2259+Z2259+15-DAY(AC2259+AB2259+Z2259+15)+16,AC2259+AB2259+Z2259-DAY(AC2259+AB2259+Z2259)+16),
IF(COUNTIF(Table9[MM Year],X2259),
IF(AC2259+AB2259+Z2259&lt;VLOOKUP(X2259,Table9[],7,0),AC2259
+AB2259+Z2259+VLOOKUP(X2259,Table9[],4,0),AC2259+AB2259+Z2259),AC2259
+AB2259+Z2259)))</f>
        <v>#VALUE!</v>
      </c>
      <c r="AE2259" s="42"/>
      <c r="AF2259" s="15" t="str">
        <f>IFERROR(IF(COUNTIF(Table9[MM Year],X2259),
IF(AD2259&lt;VLOOKUP(X2259,Table9[],7,0),AD2259
+VLOOKUP(X2259,Table9[],4,0),AD2259),AD2259
),"")</f>
        <v/>
      </c>
      <c r="AG2259" s="5"/>
      <c r="AH2259" s="5"/>
      <c r="AI2259" s="5"/>
      <c r="AJ2259" s="6"/>
      <c r="AK2259" s="6"/>
      <c r="AL2259" s="12" t="str">
        <f t="shared" si="357"/>
        <v/>
      </c>
      <c r="AM2259" s="5"/>
      <c r="AN2259" s="27" t="str">
        <f t="shared" si="358"/>
        <v/>
      </c>
      <c r="AO2259" s="5"/>
      <c r="AP2259" s="5"/>
      <c r="AQ2259" s="6"/>
      <c r="AR2259" s="12" t="str">
        <f t="shared" si="359"/>
        <v/>
      </c>
      <c r="AS2259" s="6"/>
      <c r="AT2259" s="5"/>
      <c r="AU2259" s="53"/>
      <c r="AV2259" s="53"/>
      <c r="AW2259" s="54"/>
      <c r="AX2259" s="15" t="str">
        <f t="shared" si="360"/>
        <v/>
      </c>
      <c r="AY2259" s="5"/>
      <c r="AZ2259" s="27" t="str">
        <f>IFERROR(VLOOKUP(AY2259,vlookup!A$2:I$331,2,FALSE),"")</f>
        <v/>
      </c>
      <c r="BA2259" s="27" t="str">
        <f>IFERROR(VLOOKUP(AY2259,vlookup!A$2:I$331,3,FALSE),"")</f>
        <v/>
      </c>
      <c r="BB2259" s="5"/>
      <c r="BC2259" s="27" t="str">
        <f>IFERROR(VLOOKUP(BB2259,vlookup!D$2:E$331,2,FALSE),"")</f>
        <v/>
      </c>
      <c r="BD2259" s="5"/>
      <c r="BE2259" s="27" t="str">
        <f t="shared" si="361"/>
        <v/>
      </c>
      <c r="BF2259" s="27" t="str">
        <f>IFERROR(VLOOKUP(BE2259,vlookup!G$2:I$331,2,FALSE),"")</f>
        <v/>
      </c>
      <c r="BG2259" s="27" t="str">
        <f>IFERROR(VLOOKUP(BE2259,vlookup!G$2:I$331,3,FALSE),"")</f>
        <v/>
      </c>
      <c r="BH2259" s="5"/>
      <c r="BI2259" s="6"/>
      <c r="BJ2259" s="6"/>
      <c r="BK2259" s="6"/>
      <c r="BL2259" s="6"/>
    </row>
    <row r="2260" spans="1:64">
      <c r="A2260" s="4"/>
      <c r="B2260" s="5"/>
      <c r="C2260" s="27" t="str">
        <f>IFERROR(VLOOKUP(B2260,vlookup!A$2:I$331,2,FALSE),"")</f>
        <v/>
      </c>
      <c r="D2260" s="27" t="str">
        <f>IFERROR(VLOOKUP(B2260,vlookup!A$2:I$331,3,FALSE),"")</f>
        <v/>
      </c>
      <c r="E2260" s="5"/>
      <c r="F2260" s="27" t="str">
        <f>IFERROR(VLOOKUP(E2260,vlookup!D$2:E$331,2,FALSE),"")</f>
        <v/>
      </c>
      <c r="G2260" s="5"/>
      <c r="H2260" s="27" t="str">
        <f t="shared" si="352"/>
        <v/>
      </c>
      <c r="I2260" s="27" t="str">
        <f>IFERROR(VLOOKUP(H2260,vlookup!G$2:I$331,2,FALSE),"")</f>
        <v/>
      </c>
      <c r="J2260" s="27" t="str">
        <f>IFERROR(VLOOKUP(H2260,vlookup!G$2:I$331,3,FALSE),"")</f>
        <v/>
      </c>
      <c r="K2260" s="5"/>
      <c r="L2260" s="6"/>
      <c r="M2260" s="6"/>
      <c r="N2260" s="6"/>
      <c r="O2260" s="6"/>
      <c r="P2260" s="6"/>
      <c r="Q2260" s="14" t="str">
        <f t="shared" si="353"/>
        <v/>
      </c>
      <c r="R2260" s="5"/>
      <c r="S2260" s="6"/>
      <c r="T2260" s="6"/>
      <c r="U2260" s="5"/>
      <c r="V2260" s="45">
        <f t="shared" si="354"/>
        <v>0</v>
      </c>
      <c r="W2260" s="45">
        <f t="shared" si="355"/>
        <v>0</v>
      </c>
      <c r="X2260" s="45" t="e">
        <f t="shared" si="356"/>
        <v>#VALUE!</v>
      </c>
      <c r="Y2260" s="45">
        <f>IFERROR(VALUE(V2260),VLOOKUP(V2260,DayReplace[],2,0))</f>
        <v>0</v>
      </c>
      <c r="Z2260" s="45">
        <f>IF(V2260=0,1,
IF(OR(AND(COUNTIF(Table12[Normal and Leap Years],X2260),AA2260=3,Y2260=30),
AND(COUNTIF(Table9[MM Year],X2260),COUNTIF(Table13[Always 29-Day Months],AA2260),Y2260=30)),Y2260
-1,Y2260))</f>
        <v>1</v>
      </c>
      <c r="AA2260" s="45">
        <f>IFERROR(VALUE(W2260),VLOOKUP(W2260,MonthReplace[],2,0))</f>
        <v>0</v>
      </c>
      <c r="AB2260" s="45" t="e">
        <f>IF(COUNTIF(Table9[MM Year],X2260),VLOOKUP(AA2260,MonthSerial[],VLOOKUP(X2260,Table9[],3,0)+2,0),DATE(X2260,AA2260,0)-AC2260)</f>
        <v>#VALUE!</v>
      </c>
      <c r="AC2260" s="45" t="e">
        <f>IF(COUNTIF(Table9[MM Year],X2260),
VLOOKUP(X2260,Table9[],5,0),
DATE(X2260,1,0))</f>
        <v>#VALUE!</v>
      </c>
      <c r="AD2260" s="46" t="e">
        <f>IF(AA2260=0,DATE(YEAR(AC2260+1),7,16),
IF(V2260=0,IF(COUNTIF(Table9[MM Year],X2260),AC2260+AB2260+Z2260+15-DAY(AC2260+AB2260+Z2260+15)+16,AC2260+AB2260+Z2260-DAY(AC2260+AB2260+Z2260)+16),
IF(COUNTIF(Table9[MM Year],X2260),
IF(AC2260+AB2260+Z2260&lt;VLOOKUP(X2260,Table9[],7,0),AC2260
+AB2260+Z2260+VLOOKUP(X2260,Table9[],4,0),AC2260+AB2260+Z2260),AC2260
+AB2260+Z2260)))</f>
        <v>#VALUE!</v>
      </c>
      <c r="AE2260" s="42"/>
      <c r="AF2260" s="15" t="str">
        <f>IFERROR(IF(COUNTIF(Table9[MM Year],X2260),
IF(AD2260&lt;VLOOKUP(X2260,Table9[],7,0),AD2260
+VLOOKUP(X2260,Table9[],4,0),AD2260),AD2260
),"")</f>
        <v/>
      </c>
      <c r="AG2260" s="5"/>
      <c r="AH2260" s="5"/>
      <c r="AI2260" s="5"/>
      <c r="AJ2260" s="6"/>
      <c r="AK2260" s="6"/>
      <c r="AL2260" s="12" t="str">
        <f t="shared" si="357"/>
        <v/>
      </c>
      <c r="AM2260" s="5"/>
      <c r="AN2260" s="27" t="str">
        <f t="shared" si="358"/>
        <v/>
      </c>
      <c r="AO2260" s="5"/>
      <c r="AP2260" s="5"/>
      <c r="AQ2260" s="6"/>
      <c r="AR2260" s="12" t="str">
        <f t="shared" si="359"/>
        <v/>
      </c>
      <c r="AS2260" s="6"/>
      <c r="AT2260" s="5"/>
      <c r="AU2260" s="53"/>
      <c r="AV2260" s="53"/>
      <c r="AW2260" s="54"/>
      <c r="AX2260" s="15" t="str">
        <f t="shared" si="360"/>
        <v/>
      </c>
      <c r="AY2260" s="5"/>
      <c r="AZ2260" s="27" t="str">
        <f>IFERROR(VLOOKUP(AY2260,vlookup!A$2:I$331,2,FALSE),"")</f>
        <v/>
      </c>
      <c r="BA2260" s="27" t="str">
        <f>IFERROR(VLOOKUP(AY2260,vlookup!A$2:I$331,3,FALSE),"")</f>
        <v/>
      </c>
      <c r="BB2260" s="5"/>
      <c r="BC2260" s="27" t="str">
        <f>IFERROR(VLOOKUP(BB2260,vlookup!D$2:E$331,2,FALSE),"")</f>
        <v/>
      </c>
      <c r="BD2260" s="5"/>
      <c r="BE2260" s="27" t="str">
        <f t="shared" si="361"/>
        <v/>
      </c>
      <c r="BF2260" s="27" t="str">
        <f>IFERROR(VLOOKUP(BE2260,vlookup!G$2:I$331,2,FALSE),"")</f>
        <v/>
      </c>
      <c r="BG2260" s="27" t="str">
        <f>IFERROR(VLOOKUP(BE2260,vlookup!G$2:I$331,3,FALSE),"")</f>
        <v/>
      </c>
      <c r="BH2260" s="5"/>
      <c r="BI2260" s="6"/>
      <c r="BJ2260" s="6"/>
      <c r="BK2260" s="6"/>
      <c r="BL2260" s="6"/>
    </row>
    <row r="2261" spans="1:64">
      <c r="A2261" s="4"/>
      <c r="B2261" s="5"/>
      <c r="C2261" s="27" t="str">
        <f>IFERROR(VLOOKUP(B2261,vlookup!A$2:I$331,2,FALSE),"")</f>
        <v/>
      </c>
      <c r="D2261" s="27" t="str">
        <f>IFERROR(VLOOKUP(B2261,vlookup!A$2:I$331,3,FALSE),"")</f>
        <v/>
      </c>
      <c r="E2261" s="5"/>
      <c r="F2261" s="27" t="str">
        <f>IFERROR(VLOOKUP(E2261,vlookup!D$2:E$331,2,FALSE),"")</f>
        <v/>
      </c>
      <c r="G2261" s="5"/>
      <c r="H2261" s="27" t="str">
        <f t="shared" si="352"/>
        <v/>
      </c>
      <c r="I2261" s="27" t="str">
        <f>IFERROR(VLOOKUP(H2261,vlookup!G$2:I$331,2,FALSE),"")</f>
        <v/>
      </c>
      <c r="J2261" s="27" t="str">
        <f>IFERROR(VLOOKUP(H2261,vlookup!G$2:I$331,3,FALSE),"")</f>
        <v/>
      </c>
      <c r="K2261" s="5"/>
      <c r="L2261" s="6"/>
      <c r="M2261" s="6"/>
      <c r="N2261" s="6"/>
      <c r="O2261" s="6"/>
      <c r="P2261" s="6"/>
      <c r="Q2261" s="14" t="str">
        <f t="shared" si="353"/>
        <v/>
      </c>
      <c r="R2261" s="5"/>
      <c r="S2261" s="6"/>
      <c r="T2261" s="6"/>
      <c r="U2261" s="5"/>
      <c r="V2261" s="45">
        <f t="shared" si="354"/>
        <v>0</v>
      </c>
      <c r="W2261" s="45">
        <f t="shared" si="355"/>
        <v>0</v>
      </c>
      <c r="X2261" s="45" t="e">
        <f t="shared" si="356"/>
        <v>#VALUE!</v>
      </c>
      <c r="Y2261" s="45">
        <f>IFERROR(VALUE(V2261),VLOOKUP(V2261,DayReplace[],2,0))</f>
        <v>0</v>
      </c>
      <c r="Z2261" s="45">
        <f>IF(V2261=0,1,
IF(OR(AND(COUNTIF(Table12[Normal and Leap Years],X2261),AA2261=3,Y2261=30),
AND(COUNTIF(Table9[MM Year],X2261),COUNTIF(Table13[Always 29-Day Months],AA2261),Y2261=30)),Y2261
-1,Y2261))</f>
        <v>1</v>
      </c>
      <c r="AA2261" s="45">
        <f>IFERROR(VALUE(W2261),VLOOKUP(W2261,MonthReplace[],2,0))</f>
        <v>0</v>
      </c>
      <c r="AB2261" s="45" t="e">
        <f>IF(COUNTIF(Table9[MM Year],X2261),VLOOKUP(AA2261,MonthSerial[],VLOOKUP(X2261,Table9[],3,0)+2,0),DATE(X2261,AA2261,0)-AC2261)</f>
        <v>#VALUE!</v>
      </c>
      <c r="AC2261" s="45" t="e">
        <f>IF(COUNTIF(Table9[MM Year],X2261),
VLOOKUP(X2261,Table9[],5,0),
DATE(X2261,1,0))</f>
        <v>#VALUE!</v>
      </c>
      <c r="AD2261" s="46" t="e">
        <f>IF(AA2261=0,DATE(YEAR(AC2261+1),7,16),
IF(V2261=0,IF(COUNTIF(Table9[MM Year],X2261),AC2261+AB2261+Z2261+15-DAY(AC2261+AB2261+Z2261+15)+16,AC2261+AB2261+Z2261-DAY(AC2261+AB2261+Z2261)+16),
IF(COUNTIF(Table9[MM Year],X2261),
IF(AC2261+AB2261+Z2261&lt;VLOOKUP(X2261,Table9[],7,0),AC2261
+AB2261+Z2261+VLOOKUP(X2261,Table9[],4,0),AC2261+AB2261+Z2261),AC2261
+AB2261+Z2261)))</f>
        <v>#VALUE!</v>
      </c>
      <c r="AE2261" s="42"/>
      <c r="AF2261" s="15" t="str">
        <f>IFERROR(IF(COUNTIF(Table9[MM Year],X2261),
IF(AD2261&lt;VLOOKUP(X2261,Table9[],7,0),AD2261
+VLOOKUP(X2261,Table9[],4,0),AD2261),AD2261
),"")</f>
        <v/>
      </c>
      <c r="AG2261" s="5"/>
      <c r="AH2261" s="5"/>
      <c r="AI2261" s="5"/>
      <c r="AJ2261" s="6"/>
      <c r="AK2261" s="6"/>
      <c r="AL2261" s="12" t="str">
        <f t="shared" si="357"/>
        <v/>
      </c>
      <c r="AM2261" s="5"/>
      <c r="AN2261" s="27" t="str">
        <f t="shared" si="358"/>
        <v/>
      </c>
      <c r="AO2261" s="5"/>
      <c r="AP2261" s="5"/>
      <c r="AQ2261" s="6"/>
      <c r="AR2261" s="12" t="str">
        <f t="shared" si="359"/>
        <v/>
      </c>
      <c r="AS2261" s="6"/>
      <c r="AT2261" s="5"/>
      <c r="AU2261" s="53"/>
      <c r="AV2261" s="53"/>
      <c r="AW2261" s="54"/>
      <c r="AX2261" s="15" t="str">
        <f t="shared" si="360"/>
        <v/>
      </c>
      <c r="AY2261" s="5"/>
      <c r="AZ2261" s="27" t="str">
        <f>IFERROR(VLOOKUP(AY2261,vlookup!A$2:I$331,2,FALSE),"")</f>
        <v/>
      </c>
      <c r="BA2261" s="27" t="str">
        <f>IFERROR(VLOOKUP(AY2261,vlookup!A$2:I$331,3,FALSE),"")</f>
        <v/>
      </c>
      <c r="BB2261" s="5"/>
      <c r="BC2261" s="27" t="str">
        <f>IFERROR(VLOOKUP(BB2261,vlookup!D$2:E$331,2,FALSE),"")</f>
        <v/>
      </c>
      <c r="BD2261" s="5"/>
      <c r="BE2261" s="27" t="str">
        <f t="shared" si="361"/>
        <v/>
      </c>
      <c r="BF2261" s="27" t="str">
        <f>IFERROR(VLOOKUP(BE2261,vlookup!G$2:I$331,2,FALSE),"")</f>
        <v/>
      </c>
      <c r="BG2261" s="27" t="str">
        <f>IFERROR(VLOOKUP(BE2261,vlookup!G$2:I$331,3,FALSE),"")</f>
        <v/>
      </c>
      <c r="BH2261" s="5"/>
      <c r="BI2261" s="6"/>
      <c r="BJ2261" s="6"/>
      <c r="BK2261" s="6"/>
      <c r="BL2261" s="6"/>
    </row>
    <row r="2262" spans="1:64">
      <c r="A2262" s="4"/>
      <c r="B2262" s="5"/>
      <c r="C2262" s="27" t="str">
        <f>IFERROR(VLOOKUP(B2262,vlookup!A$2:I$331,2,FALSE),"")</f>
        <v/>
      </c>
      <c r="D2262" s="27" t="str">
        <f>IFERROR(VLOOKUP(B2262,vlookup!A$2:I$331,3,FALSE),"")</f>
        <v/>
      </c>
      <c r="E2262" s="5"/>
      <c r="F2262" s="27" t="str">
        <f>IFERROR(VLOOKUP(E2262,vlookup!D$2:E$331,2,FALSE),"")</f>
        <v/>
      </c>
      <c r="G2262" s="5"/>
      <c r="H2262" s="27" t="str">
        <f t="shared" si="352"/>
        <v/>
      </c>
      <c r="I2262" s="27" t="str">
        <f>IFERROR(VLOOKUP(H2262,vlookup!G$2:I$331,2,FALSE),"")</f>
        <v/>
      </c>
      <c r="J2262" s="27" t="str">
        <f>IFERROR(VLOOKUP(H2262,vlookup!G$2:I$331,3,FALSE),"")</f>
        <v/>
      </c>
      <c r="K2262" s="5"/>
      <c r="L2262" s="6"/>
      <c r="M2262" s="6"/>
      <c r="N2262" s="6"/>
      <c r="O2262" s="6"/>
      <c r="P2262" s="6"/>
      <c r="Q2262" s="14" t="str">
        <f t="shared" si="353"/>
        <v/>
      </c>
      <c r="R2262" s="5"/>
      <c r="S2262" s="6"/>
      <c r="T2262" s="6"/>
      <c r="U2262" s="5"/>
      <c r="V2262" s="45">
        <f t="shared" si="354"/>
        <v>0</v>
      </c>
      <c r="W2262" s="45">
        <f t="shared" si="355"/>
        <v>0</v>
      </c>
      <c r="X2262" s="45" t="e">
        <f t="shared" si="356"/>
        <v>#VALUE!</v>
      </c>
      <c r="Y2262" s="45">
        <f>IFERROR(VALUE(V2262),VLOOKUP(V2262,DayReplace[],2,0))</f>
        <v>0</v>
      </c>
      <c r="Z2262" s="45">
        <f>IF(V2262=0,1,
IF(OR(AND(COUNTIF(Table12[Normal and Leap Years],X2262),AA2262=3,Y2262=30),
AND(COUNTIF(Table9[MM Year],X2262),COUNTIF(Table13[Always 29-Day Months],AA2262),Y2262=30)),Y2262
-1,Y2262))</f>
        <v>1</v>
      </c>
      <c r="AA2262" s="45">
        <f>IFERROR(VALUE(W2262),VLOOKUP(W2262,MonthReplace[],2,0))</f>
        <v>0</v>
      </c>
      <c r="AB2262" s="45" t="e">
        <f>IF(COUNTIF(Table9[MM Year],X2262),VLOOKUP(AA2262,MonthSerial[],VLOOKUP(X2262,Table9[],3,0)+2,0),DATE(X2262,AA2262,0)-AC2262)</f>
        <v>#VALUE!</v>
      </c>
      <c r="AC2262" s="45" t="e">
        <f>IF(COUNTIF(Table9[MM Year],X2262),
VLOOKUP(X2262,Table9[],5,0),
DATE(X2262,1,0))</f>
        <v>#VALUE!</v>
      </c>
      <c r="AD2262" s="46" t="e">
        <f>IF(AA2262=0,DATE(YEAR(AC2262+1),7,16),
IF(V2262=0,IF(COUNTIF(Table9[MM Year],X2262),AC2262+AB2262+Z2262+15-DAY(AC2262+AB2262+Z2262+15)+16,AC2262+AB2262+Z2262-DAY(AC2262+AB2262+Z2262)+16),
IF(COUNTIF(Table9[MM Year],X2262),
IF(AC2262+AB2262+Z2262&lt;VLOOKUP(X2262,Table9[],7,0),AC2262
+AB2262+Z2262+VLOOKUP(X2262,Table9[],4,0),AC2262+AB2262+Z2262),AC2262
+AB2262+Z2262)))</f>
        <v>#VALUE!</v>
      </c>
      <c r="AE2262" s="42"/>
      <c r="AF2262" s="15" t="str">
        <f>IFERROR(IF(COUNTIF(Table9[MM Year],X2262),
IF(AD2262&lt;VLOOKUP(X2262,Table9[],7,0),AD2262
+VLOOKUP(X2262,Table9[],4,0),AD2262),AD2262
),"")</f>
        <v/>
      </c>
      <c r="AG2262" s="5"/>
      <c r="AH2262" s="5"/>
      <c r="AI2262" s="5"/>
      <c r="AJ2262" s="6"/>
      <c r="AK2262" s="6"/>
      <c r="AL2262" s="12" t="str">
        <f t="shared" si="357"/>
        <v/>
      </c>
      <c r="AM2262" s="5"/>
      <c r="AN2262" s="27" t="str">
        <f t="shared" si="358"/>
        <v/>
      </c>
      <c r="AO2262" s="5"/>
      <c r="AP2262" s="5"/>
      <c r="AQ2262" s="6"/>
      <c r="AR2262" s="12" t="str">
        <f t="shared" si="359"/>
        <v/>
      </c>
      <c r="AS2262" s="6"/>
      <c r="AT2262" s="5"/>
      <c r="AU2262" s="53"/>
      <c r="AV2262" s="53"/>
      <c r="AW2262" s="54"/>
      <c r="AX2262" s="15" t="str">
        <f t="shared" si="360"/>
        <v/>
      </c>
      <c r="AY2262" s="5"/>
      <c r="AZ2262" s="27" t="str">
        <f>IFERROR(VLOOKUP(AY2262,vlookup!A$2:I$331,2,FALSE),"")</f>
        <v/>
      </c>
      <c r="BA2262" s="27" t="str">
        <f>IFERROR(VLOOKUP(AY2262,vlookup!A$2:I$331,3,FALSE),"")</f>
        <v/>
      </c>
      <c r="BB2262" s="5"/>
      <c r="BC2262" s="27" t="str">
        <f>IFERROR(VLOOKUP(BB2262,vlookup!D$2:E$331,2,FALSE),"")</f>
        <v/>
      </c>
      <c r="BD2262" s="5"/>
      <c r="BE2262" s="27" t="str">
        <f t="shared" si="361"/>
        <v/>
      </c>
      <c r="BF2262" s="27" t="str">
        <f>IFERROR(VLOOKUP(BE2262,vlookup!G$2:I$331,2,FALSE),"")</f>
        <v/>
      </c>
      <c r="BG2262" s="27" t="str">
        <f>IFERROR(VLOOKUP(BE2262,vlookup!G$2:I$331,3,FALSE),"")</f>
        <v/>
      </c>
      <c r="BH2262" s="5"/>
      <c r="BI2262" s="6"/>
      <c r="BJ2262" s="6"/>
      <c r="BK2262" s="6"/>
      <c r="BL2262" s="6"/>
    </row>
    <row r="2263" spans="1:64">
      <c r="A2263" s="4"/>
      <c r="B2263" s="5"/>
      <c r="C2263" s="27" t="str">
        <f>IFERROR(VLOOKUP(B2263,vlookup!A$2:I$331,2,FALSE),"")</f>
        <v/>
      </c>
      <c r="D2263" s="27" t="str">
        <f>IFERROR(VLOOKUP(B2263,vlookup!A$2:I$331,3,FALSE),"")</f>
        <v/>
      </c>
      <c r="E2263" s="5"/>
      <c r="F2263" s="27" t="str">
        <f>IFERROR(VLOOKUP(E2263,vlookup!D$2:E$331,2,FALSE),"")</f>
        <v/>
      </c>
      <c r="G2263" s="5"/>
      <c r="H2263" s="27" t="str">
        <f t="shared" si="352"/>
        <v/>
      </c>
      <c r="I2263" s="27" t="str">
        <f>IFERROR(VLOOKUP(H2263,vlookup!G$2:I$331,2,FALSE),"")</f>
        <v/>
      </c>
      <c r="J2263" s="27" t="str">
        <f>IFERROR(VLOOKUP(H2263,vlookup!G$2:I$331,3,FALSE),"")</f>
        <v/>
      </c>
      <c r="K2263" s="5"/>
      <c r="L2263" s="6"/>
      <c r="M2263" s="6"/>
      <c r="N2263" s="6"/>
      <c r="O2263" s="6"/>
      <c r="P2263" s="6"/>
      <c r="Q2263" s="14" t="str">
        <f t="shared" si="353"/>
        <v/>
      </c>
      <c r="R2263" s="5"/>
      <c r="S2263" s="6"/>
      <c r="T2263" s="6"/>
      <c r="U2263" s="5"/>
      <c r="V2263" s="45">
        <f t="shared" si="354"/>
        <v>0</v>
      </c>
      <c r="W2263" s="45">
        <f t="shared" si="355"/>
        <v>0</v>
      </c>
      <c r="X2263" s="45" t="e">
        <f t="shared" si="356"/>
        <v>#VALUE!</v>
      </c>
      <c r="Y2263" s="45">
        <f>IFERROR(VALUE(V2263),VLOOKUP(V2263,DayReplace[],2,0))</f>
        <v>0</v>
      </c>
      <c r="Z2263" s="45">
        <f>IF(V2263=0,1,
IF(OR(AND(COUNTIF(Table12[Normal and Leap Years],X2263),AA2263=3,Y2263=30),
AND(COUNTIF(Table9[MM Year],X2263),COUNTIF(Table13[Always 29-Day Months],AA2263),Y2263=30)),Y2263
-1,Y2263))</f>
        <v>1</v>
      </c>
      <c r="AA2263" s="45">
        <f>IFERROR(VALUE(W2263),VLOOKUP(W2263,MonthReplace[],2,0))</f>
        <v>0</v>
      </c>
      <c r="AB2263" s="45" t="e">
        <f>IF(COUNTIF(Table9[MM Year],X2263),VLOOKUP(AA2263,MonthSerial[],VLOOKUP(X2263,Table9[],3,0)+2,0),DATE(X2263,AA2263,0)-AC2263)</f>
        <v>#VALUE!</v>
      </c>
      <c r="AC2263" s="45" t="e">
        <f>IF(COUNTIF(Table9[MM Year],X2263),
VLOOKUP(X2263,Table9[],5,0),
DATE(X2263,1,0))</f>
        <v>#VALUE!</v>
      </c>
      <c r="AD2263" s="46" t="e">
        <f>IF(AA2263=0,DATE(YEAR(AC2263+1),7,16),
IF(V2263=0,IF(COUNTIF(Table9[MM Year],X2263),AC2263+AB2263+Z2263+15-DAY(AC2263+AB2263+Z2263+15)+16,AC2263+AB2263+Z2263-DAY(AC2263+AB2263+Z2263)+16),
IF(COUNTIF(Table9[MM Year],X2263),
IF(AC2263+AB2263+Z2263&lt;VLOOKUP(X2263,Table9[],7,0),AC2263
+AB2263+Z2263+VLOOKUP(X2263,Table9[],4,0),AC2263+AB2263+Z2263),AC2263
+AB2263+Z2263)))</f>
        <v>#VALUE!</v>
      </c>
      <c r="AE2263" s="42"/>
      <c r="AF2263" s="15" t="str">
        <f>IFERROR(IF(COUNTIF(Table9[MM Year],X2263),
IF(AD2263&lt;VLOOKUP(X2263,Table9[],7,0),AD2263
+VLOOKUP(X2263,Table9[],4,0),AD2263),AD2263
),"")</f>
        <v/>
      </c>
      <c r="AG2263" s="5"/>
      <c r="AH2263" s="5"/>
      <c r="AI2263" s="5"/>
      <c r="AJ2263" s="6"/>
      <c r="AK2263" s="6"/>
      <c r="AL2263" s="12" t="str">
        <f t="shared" si="357"/>
        <v/>
      </c>
      <c r="AM2263" s="5"/>
      <c r="AN2263" s="27" t="str">
        <f t="shared" si="358"/>
        <v/>
      </c>
      <c r="AO2263" s="5"/>
      <c r="AP2263" s="5"/>
      <c r="AQ2263" s="6"/>
      <c r="AR2263" s="12" t="str">
        <f t="shared" si="359"/>
        <v/>
      </c>
      <c r="AS2263" s="6"/>
      <c r="AT2263" s="5"/>
      <c r="AU2263" s="53"/>
      <c r="AV2263" s="53"/>
      <c r="AW2263" s="54"/>
      <c r="AX2263" s="15" t="str">
        <f t="shared" si="360"/>
        <v/>
      </c>
      <c r="AY2263" s="5"/>
      <c r="AZ2263" s="27" t="str">
        <f>IFERROR(VLOOKUP(AY2263,vlookup!A$2:I$331,2,FALSE),"")</f>
        <v/>
      </c>
      <c r="BA2263" s="27" t="str">
        <f>IFERROR(VLOOKUP(AY2263,vlookup!A$2:I$331,3,FALSE),"")</f>
        <v/>
      </c>
      <c r="BB2263" s="5"/>
      <c r="BC2263" s="27" t="str">
        <f>IFERROR(VLOOKUP(BB2263,vlookup!D$2:E$331,2,FALSE),"")</f>
        <v/>
      </c>
      <c r="BD2263" s="5"/>
      <c r="BE2263" s="27" t="str">
        <f t="shared" si="361"/>
        <v/>
      </c>
      <c r="BF2263" s="27" t="str">
        <f>IFERROR(VLOOKUP(BE2263,vlookup!G$2:I$331,2,FALSE),"")</f>
        <v/>
      </c>
      <c r="BG2263" s="27" t="str">
        <f>IFERROR(VLOOKUP(BE2263,vlookup!G$2:I$331,3,FALSE),"")</f>
        <v/>
      </c>
      <c r="BH2263" s="5"/>
      <c r="BI2263" s="6"/>
      <c r="BJ2263" s="6"/>
      <c r="BK2263" s="6"/>
      <c r="BL2263" s="6"/>
    </row>
    <row r="2264" spans="1:64">
      <c r="A2264" s="4"/>
      <c r="B2264" s="5"/>
      <c r="C2264" s="27" t="str">
        <f>IFERROR(VLOOKUP(B2264,vlookup!A$2:I$331,2,FALSE),"")</f>
        <v/>
      </c>
      <c r="D2264" s="27" t="str">
        <f>IFERROR(VLOOKUP(B2264,vlookup!A$2:I$331,3,FALSE),"")</f>
        <v/>
      </c>
      <c r="E2264" s="5"/>
      <c r="F2264" s="27" t="str">
        <f>IFERROR(VLOOKUP(E2264,vlookup!D$2:E$331,2,FALSE),"")</f>
        <v/>
      </c>
      <c r="G2264" s="5"/>
      <c r="H2264" s="27" t="str">
        <f t="shared" si="352"/>
        <v/>
      </c>
      <c r="I2264" s="27" t="str">
        <f>IFERROR(VLOOKUP(H2264,vlookup!G$2:I$331,2,FALSE),"")</f>
        <v/>
      </c>
      <c r="J2264" s="27" t="str">
        <f>IFERROR(VLOOKUP(H2264,vlookup!G$2:I$331,3,FALSE),"")</f>
        <v/>
      </c>
      <c r="K2264" s="5"/>
      <c r="L2264" s="6"/>
      <c r="M2264" s="6"/>
      <c r="N2264" s="6"/>
      <c r="O2264" s="6"/>
      <c r="P2264" s="6"/>
      <c r="Q2264" s="14" t="str">
        <f t="shared" si="353"/>
        <v/>
      </c>
      <c r="R2264" s="5"/>
      <c r="S2264" s="6"/>
      <c r="T2264" s="6"/>
      <c r="U2264" s="5"/>
      <c r="V2264" s="45">
        <f t="shared" si="354"/>
        <v>0</v>
      </c>
      <c r="W2264" s="45">
        <f t="shared" si="355"/>
        <v>0</v>
      </c>
      <c r="X2264" s="45" t="e">
        <f t="shared" si="356"/>
        <v>#VALUE!</v>
      </c>
      <c r="Y2264" s="45">
        <f>IFERROR(VALUE(V2264),VLOOKUP(V2264,DayReplace[],2,0))</f>
        <v>0</v>
      </c>
      <c r="Z2264" s="45">
        <f>IF(V2264=0,1,
IF(OR(AND(COUNTIF(Table12[Normal and Leap Years],X2264),AA2264=3,Y2264=30),
AND(COUNTIF(Table9[MM Year],X2264),COUNTIF(Table13[Always 29-Day Months],AA2264),Y2264=30)),Y2264
-1,Y2264))</f>
        <v>1</v>
      </c>
      <c r="AA2264" s="45">
        <f>IFERROR(VALUE(W2264),VLOOKUP(W2264,MonthReplace[],2,0))</f>
        <v>0</v>
      </c>
      <c r="AB2264" s="45" t="e">
        <f>IF(COUNTIF(Table9[MM Year],X2264),VLOOKUP(AA2264,MonthSerial[],VLOOKUP(X2264,Table9[],3,0)+2,0),DATE(X2264,AA2264,0)-AC2264)</f>
        <v>#VALUE!</v>
      </c>
      <c r="AC2264" s="45" t="e">
        <f>IF(COUNTIF(Table9[MM Year],X2264),
VLOOKUP(X2264,Table9[],5,0),
DATE(X2264,1,0))</f>
        <v>#VALUE!</v>
      </c>
      <c r="AD2264" s="46" t="e">
        <f>IF(AA2264=0,DATE(YEAR(AC2264+1),7,16),
IF(V2264=0,IF(COUNTIF(Table9[MM Year],X2264),AC2264+AB2264+Z2264+15-DAY(AC2264+AB2264+Z2264+15)+16,AC2264+AB2264+Z2264-DAY(AC2264+AB2264+Z2264)+16),
IF(COUNTIF(Table9[MM Year],X2264),
IF(AC2264+AB2264+Z2264&lt;VLOOKUP(X2264,Table9[],7,0),AC2264
+AB2264+Z2264+VLOOKUP(X2264,Table9[],4,0),AC2264+AB2264+Z2264),AC2264
+AB2264+Z2264)))</f>
        <v>#VALUE!</v>
      </c>
      <c r="AE2264" s="42"/>
      <c r="AF2264" s="15" t="str">
        <f>IFERROR(IF(COUNTIF(Table9[MM Year],X2264),
IF(AD2264&lt;VLOOKUP(X2264,Table9[],7,0),AD2264
+VLOOKUP(X2264,Table9[],4,0),AD2264),AD2264
),"")</f>
        <v/>
      </c>
      <c r="AG2264" s="5"/>
      <c r="AH2264" s="5"/>
      <c r="AI2264" s="5"/>
      <c r="AJ2264" s="6"/>
      <c r="AK2264" s="6"/>
      <c r="AL2264" s="12" t="str">
        <f t="shared" si="357"/>
        <v/>
      </c>
      <c r="AM2264" s="5"/>
      <c r="AN2264" s="27" t="str">
        <f t="shared" si="358"/>
        <v/>
      </c>
      <c r="AO2264" s="5"/>
      <c r="AP2264" s="5"/>
      <c r="AQ2264" s="6"/>
      <c r="AR2264" s="12" t="str">
        <f t="shared" si="359"/>
        <v/>
      </c>
      <c r="AS2264" s="6"/>
      <c r="AT2264" s="5"/>
      <c r="AU2264" s="53"/>
      <c r="AV2264" s="53"/>
      <c r="AW2264" s="54"/>
      <c r="AX2264" s="15" t="str">
        <f t="shared" si="360"/>
        <v/>
      </c>
      <c r="AY2264" s="5"/>
      <c r="AZ2264" s="27" t="str">
        <f>IFERROR(VLOOKUP(AY2264,vlookup!A$2:I$331,2,FALSE),"")</f>
        <v/>
      </c>
      <c r="BA2264" s="27" t="str">
        <f>IFERROR(VLOOKUP(AY2264,vlookup!A$2:I$331,3,FALSE),"")</f>
        <v/>
      </c>
      <c r="BB2264" s="5"/>
      <c r="BC2264" s="27" t="str">
        <f>IFERROR(VLOOKUP(BB2264,vlookup!D$2:E$331,2,FALSE),"")</f>
        <v/>
      </c>
      <c r="BD2264" s="5"/>
      <c r="BE2264" s="27" t="str">
        <f t="shared" si="361"/>
        <v/>
      </c>
      <c r="BF2264" s="27" t="str">
        <f>IFERROR(VLOOKUP(BE2264,vlookup!G$2:I$331,2,FALSE),"")</f>
        <v/>
      </c>
      <c r="BG2264" s="27" t="str">
        <f>IFERROR(VLOOKUP(BE2264,vlookup!G$2:I$331,3,FALSE),"")</f>
        <v/>
      </c>
      <c r="BH2264" s="5"/>
      <c r="BI2264" s="6"/>
      <c r="BJ2264" s="6"/>
      <c r="BK2264" s="6"/>
      <c r="BL2264" s="6"/>
    </row>
    <row r="2265" spans="1:64">
      <c r="A2265" s="4"/>
      <c r="B2265" s="5"/>
      <c r="C2265" s="27" t="str">
        <f>IFERROR(VLOOKUP(B2265,vlookup!A$2:I$331,2,FALSE),"")</f>
        <v/>
      </c>
      <c r="D2265" s="27" t="str">
        <f>IFERROR(VLOOKUP(B2265,vlookup!A$2:I$331,3,FALSE),"")</f>
        <v/>
      </c>
      <c r="E2265" s="5"/>
      <c r="F2265" s="27" t="str">
        <f>IFERROR(VLOOKUP(E2265,vlookup!D$2:E$331,2,FALSE),"")</f>
        <v/>
      </c>
      <c r="G2265" s="5"/>
      <c r="H2265" s="27" t="str">
        <f t="shared" si="352"/>
        <v/>
      </c>
      <c r="I2265" s="27" t="str">
        <f>IFERROR(VLOOKUP(H2265,vlookup!G$2:I$331,2,FALSE),"")</f>
        <v/>
      </c>
      <c r="J2265" s="27" t="str">
        <f>IFERROR(VLOOKUP(H2265,vlookup!G$2:I$331,3,FALSE),"")</f>
        <v/>
      </c>
      <c r="K2265" s="5"/>
      <c r="L2265" s="6"/>
      <c r="M2265" s="6"/>
      <c r="N2265" s="6"/>
      <c r="O2265" s="6"/>
      <c r="P2265" s="6"/>
      <c r="Q2265" s="14" t="str">
        <f t="shared" si="353"/>
        <v/>
      </c>
      <c r="R2265" s="5"/>
      <c r="S2265" s="6"/>
      <c r="T2265" s="6"/>
      <c r="U2265" s="5"/>
      <c r="V2265" s="45">
        <f t="shared" si="354"/>
        <v>0</v>
      </c>
      <c r="W2265" s="45">
        <f t="shared" si="355"/>
        <v>0</v>
      </c>
      <c r="X2265" s="45" t="e">
        <f t="shared" si="356"/>
        <v>#VALUE!</v>
      </c>
      <c r="Y2265" s="45">
        <f>IFERROR(VALUE(V2265),VLOOKUP(V2265,DayReplace[],2,0))</f>
        <v>0</v>
      </c>
      <c r="Z2265" s="45">
        <f>IF(V2265=0,1,
IF(OR(AND(COUNTIF(Table12[Normal and Leap Years],X2265),AA2265=3,Y2265=30),
AND(COUNTIF(Table9[MM Year],X2265),COUNTIF(Table13[Always 29-Day Months],AA2265),Y2265=30)),Y2265
-1,Y2265))</f>
        <v>1</v>
      </c>
      <c r="AA2265" s="45">
        <f>IFERROR(VALUE(W2265),VLOOKUP(W2265,MonthReplace[],2,0))</f>
        <v>0</v>
      </c>
      <c r="AB2265" s="45" t="e">
        <f>IF(COUNTIF(Table9[MM Year],X2265),VLOOKUP(AA2265,MonthSerial[],VLOOKUP(X2265,Table9[],3,0)+2,0),DATE(X2265,AA2265,0)-AC2265)</f>
        <v>#VALUE!</v>
      </c>
      <c r="AC2265" s="45" t="e">
        <f>IF(COUNTIF(Table9[MM Year],X2265),
VLOOKUP(X2265,Table9[],5,0),
DATE(X2265,1,0))</f>
        <v>#VALUE!</v>
      </c>
      <c r="AD2265" s="46" t="e">
        <f>IF(AA2265=0,DATE(YEAR(AC2265+1),7,16),
IF(V2265=0,IF(COUNTIF(Table9[MM Year],X2265),AC2265+AB2265+Z2265+15-DAY(AC2265+AB2265+Z2265+15)+16,AC2265+AB2265+Z2265-DAY(AC2265+AB2265+Z2265)+16),
IF(COUNTIF(Table9[MM Year],X2265),
IF(AC2265+AB2265+Z2265&lt;VLOOKUP(X2265,Table9[],7,0),AC2265
+AB2265+Z2265+VLOOKUP(X2265,Table9[],4,0),AC2265+AB2265+Z2265),AC2265
+AB2265+Z2265)))</f>
        <v>#VALUE!</v>
      </c>
      <c r="AE2265" s="42"/>
      <c r="AF2265" s="15" t="str">
        <f>IFERROR(IF(COUNTIF(Table9[MM Year],X2265),
IF(AD2265&lt;VLOOKUP(X2265,Table9[],7,0),AD2265
+VLOOKUP(X2265,Table9[],4,0),AD2265),AD2265
),"")</f>
        <v/>
      </c>
      <c r="AG2265" s="5"/>
      <c r="AH2265" s="5"/>
      <c r="AI2265" s="5"/>
      <c r="AJ2265" s="6"/>
      <c r="AK2265" s="6"/>
      <c r="AL2265" s="12" t="str">
        <f t="shared" si="357"/>
        <v/>
      </c>
      <c r="AM2265" s="5"/>
      <c r="AN2265" s="27" t="str">
        <f t="shared" si="358"/>
        <v/>
      </c>
      <c r="AO2265" s="5"/>
      <c r="AP2265" s="5"/>
      <c r="AQ2265" s="6"/>
      <c r="AR2265" s="12" t="str">
        <f t="shared" si="359"/>
        <v/>
      </c>
      <c r="AS2265" s="6"/>
      <c r="AT2265" s="5"/>
      <c r="AU2265" s="53"/>
      <c r="AV2265" s="53"/>
      <c r="AW2265" s="54"/>
      <c r="AX2265" s="15" t="str">
        <f t="shared" si="360"/>
        <v/>
      </c>
      <c r="AY2265" s="5"/>
      <c r="AZ2265" s="27" t="str">
        <f>IFERROR(VLOOKUP(AY2265,vlookup!A$2:I$331,2,FALSE),"")</f>
        <v/>
      </c>
      <c r="BA2265" s="27" t="str">
        <f>IFERROR(VLOOKUP(AY2265,vlookup!A$2:I$331,3,FALSE),"")</f>
        <v/>
      </c>
      <c r="BB2265" s="5"/>
      <c r="BC2265" s="27" t="str">
        <f>IFERROR(VLOOKUP(BB2265,vlookup!D$2:E$331,2,FALSE),"")</f>
        <v/>
      </c>
      <c r="BD2265" s="5"/>
      <c r="BE2265" s="27" t="str">
        <f t="shared" si="361"/>
        <v/>
      </c>
      <c r="BF2265" s="27" t="str">
        <f>IFERROR(VLOOKUP(BE2265,vlookup!G$2:I$331,2,FALSE),"")</f>
        <v/>
      </c>
      <c r="BG2265" s="27" t="str">
        <f>IFERROR(VLOOKUP(BE2265,vlookup!G$2:I$331,3,FALSE),"")</f>
        <v/>
      </c>
      <c r="BH2265" s="5"/>
      <c r="BI2265" s="6"/>
      <c r="BJ2265" s="6"/>
      <c r="BK2265" s="6"/>
      <c r="BL2265" s="6"/>
    </row>
    <row r="2266" spans="1:64">
      <c r="A2266" s="4"/>
      <c r="B2266" s="5"/>
      <c r="C2266" s="27" t="str">
        <f>IFERROR(VLOOKUP(B2266,vlookup!A$2:I$331,2,FALSE),"")</f>
        <v/>
      </c>
      <c r="D2266" s="27" t="str">
        <f>IFERROR(VLOOKUP(B2266,vlookup!A$2:I$331,3,FALSE),"")</f>
        <v/>
      </c>
      <c r="E2266" s="5"/>
      <c r="F2266" s="27" t="str">
        <f>IFERROR(VLOOKUP(E2266,vlookup!D$2:E$331,2,FALSE),"")</f>
        <v/>
      </c>
      <c r="G2266" s="5"/>
      <c r="H2266" s="27" t="str">
        <f t="shared" si="352"/>
        <v/>
      </c>
      <c r="I2266" s="27" t="str">
        <f>IFERROR(VLOOKUP(H2266,vlookup!G$2:I$331,2,FALSE),"")</f>
        <v/>
      </c>
      <c r="J2266" s="27" t="str">
        <f>IFERROR(VLOOKUP(H2266,vlookup!G$2:I$331,3,FALSE),"")</f>
        <v/>
      </c>
      <c r="K2266" s="5"/>
      <c r="L2266" s="6"/>
      <c r="M2266" s="6"/>
      <c r="N2266" s="6"/>
      <c r="O2266" s="6"/>
      <c r="P2266" s="6"/>
      <c r="Q2266" s="14" t="str">
        <f t="shared" si="353"/>
        <v/>
      </c>
      <c r="R2266" s="5"/>
      <c r="S2266" s="6"/>
      <c r="T2266" s="6"/>
      <c r="U2266" s="5"/>
      <c r="V2266" s="45">
        <f t="shared" si="354"/>
        <v>0</v>
      </c>
      <c r="W2266" s="45">
        <f t="shared" si="355"/>
        <v>0</v>
      </c>
      <c r="X2266" s="45" t="e">
        <f t="shared" si="356"/>
        <v>#VALUE!</v>
      </c>
      <c r="Y2266" s="45">
        <f>IFERROR(VALUE(V2266),VLOOKUP(V2266,DayReplace[],2,0))</f>
        <v>0</v>
      </c>
      <c r="Z2266" s="45">
        <f>IF(V2266=0,1,
IF(OR(AND(COUNTIF(Table12[Normal and Leap Years],X2266),AA2266=3,Y2266=30),
AND(COUNTIF(Table9[MM Year],X2266),COUNTIF(Table13[Always 29-Day Months],AA2266),Y2266=30)),Y2266
-1,Y2266))</f>
        <v>1</v>
      </c>
      <c r="AA2266" s="45">
        <f>IFERROR(VALUE(W2266),VLOOKUP(W2266,MonthReplace[],2,0))</f>
        <v>0</v>
      </c>
      <c r="AB2266" s="45" t="e">
        <f>IF(COUNTIF(Table9[MM Year],X2266),VLOOKUP(AA2266,MonthSerial[],VLOOKUP(X2266,Table9[],3,0)+2,0),DATE(X2266,AA2266,0)-AC2266)</f>
        <v>#VALUE!</v>
      </c>
      <c r="AC2266" s="45" t="e">
        <f>IF(COUNTIF(Table9[MM Year],X2266),
VLOOKUP(X2266,Table9[],5,0),
DATE(X2266,1,0))</f>
        <v>#VALUE!</v>
      </c>
      <c r="AD2266" s="46" t="e">
        <f>IF(AA2266=0,DATE(YEAR(AC2266+1),7,16),
IF(V2266=0,IF(COUNTIF(Table9[MM Year],X2266),AC2266+AB2266+Z2266+15-DAY(AC2266+AB2266+Z2266+15)+16,AC2266+AB2266+Z2266-DAY(AC2266+AB2266+Z2266)+16),
IF(COUNTIF(Table9[MM Year],X2266),
IF(AC2266+AB2266+Z2266&lt;VLOOKUP(X2266,Table9[],7,0),AC2266
+AB2266+Z2266+VLOOKUP(X2266,Table9[],4,0),AC2266+AB2266+Z2266),AC2266
+AB2266+Z2266)))</f>
        <v>#VALUE!</v>
      </c>
      <c r="AE2266" s="42"/>
      <c r="AF2266" s="15" t="str">
        <f>IFERROR(IF(COUNTIF(Table9[MM Year],X2266),
IF(AD2266&lt;VLOOKUP(X2266,Table9[],7,0),AD2266
+VLOOKUP(X2266,Table9[],4,0),AD2266),AD2266
),"")</f>
        <v/>
      </c>
      <c r="AG2266" s="5"/>
      <c r="AH2266" s="5"/>
      <c r="AI2266" s="5"/>
      <c r="AJ2266" s="6"/>
      <c r="AK2266" s="6"/>
      <c r="AL2266" s="12" t="str">
        <f t="shared" si="357"/>
        <v/>
      </c>
      <c r="AM2266" s="5"/>
      <c r="AN2266" s="27" t="str">
        <f t="shared" si="358"/>
        <v/>
      </c>
      <c r="AO2266" s="5"/>
      <c r="AP2266" s="5"/>
      <c r="AQ2266" s="6"/>
      <c r="AR2266" s="12" t="str">
        <f t="shared" si="359"/>
        <v/>
      </c>
      <c r="AS2266" s="6"/>
      <c r="AT2266" s="5"/>
      <c r="AU2266" s="53"/>
      <c r="AV2266" s="53"/>
      <c r="AW2266" s="54"/>
      <c r="AX2266" s="15" t="str">
        <f t="shared" si="360"/>
        <v/>
      </c>
      <c r="AY2266" s="5"/>
      <c r="AZ2266" s="27" t="str">
        <f>IFERROR(VLOOKUP(AY2266,vlookup!A$2:I$331,2,FALSE),"")</f>
        <v/>
      </c>
      <c r="BA2266" s="27" t="str">
        <f>IFERROR(VLOOKUP(AY2266,vlookup!A$2:I$331,3,FALSE),"")</f>
        <v/>
      </c>
      <c r="BB2266" s="5"/>
      <c r="BC2266" s="27" t="str">
        <f>IFERROR(VLOOKUP(BB2266,vlookup!D$2:E$331,2,FALSE),"")</f>
        <v/>
      </c>
      <c r="BD2266" s="5"/>
      <c r="BE2266" s="27" t="str">
        <f t="shared" si="361"/>
        <v/>
      </c>
      <c r="BF2266" s="27" t="str">
        <f>IFERROR(VLOOKUP(BE2266,vlookup!G$2:I$331,2,FALSE),"")</f>
        <v/>
      </c>
      <c r="BG2266" s="27" t="str">
        <f>IFERROR(VLOOKUP(BE2266,vlookup!G$2:I$331,3,FALSE),"")</f>
        <v/>
      </c>
      <c r="BH2266" s="5"/>
      <c r="BI2266" s="6"/>
      <c r="BJ2266" s="6"/>
      <c r="BK2266" s="6"/>
      <c r="BL2266" s="6"/>
    </row>
    <row r="2267" spans="1:64">
      <c r="A2267" s="4"/>
      <c r="B2267" s="5"/>
      <c r="C2267" s="27" t="str">
        <f>IFERROR(VLOOKUP(B2267,vlookup!A$2:I$331,2,FALSE),"")</f>
        <v/>
      </c>
      <c r="D2267" s="27" t="str">
        <f>IFERROR(VLOOKUP(B2267,vlookup!A$2:I$331,3,FALSE),"")</f>
        <v/>
      </c>
      <c r="E2267" s="5"/>
      <c r="F2267" s="27" t="str">
        <f>IFERROR(VLOOKUP(E2267,vlookup!D$2:E$331,2,FALSE),"")</f>
        <v/>
      </c>
      <c r="G2267" s="5"/>
      <c r="H2267" s="27" t="str">
        <f t="shared" si="352"/>
        <v/>
      </c>
      <c r="I2267" s="27" t="str">
        <f>IFERROR(VLOOKUP(H2267,vlookup!G$2:I$331,2,FALSE),"")</f>
        <v/>
      </c>
      <c r="J2267" s="27" t="str">
        <f>IFERROR(VLOOKUP(H2267,vlookup!G$2:I$331,3,FALSE),"")</f>
        <v/>
      </c>
      <c r="K2267" s="5"/>
      <c r="L2267" s="6"/>
      <c r="M2267" s="6"/>
      <c r="N2267" s="6"/>
      <c r="O2267" s="6"/>
      <c r="P2267" s="6"/>
      <c r="Q2267" s="14" t="str">
        <f t="shared" si="353"/>
        <v/>
      </c>
      <c r="R2267" s="5"/>
      <c r="S2267" s="6"/>
      <c r="T2267" s="6"/>
      <c r="U2267" s="5"/>
      <c r="V2267" s="45">
        <f t="shared" si="354"/>
        <v>0</v>
      </c>
      <c r="W2267" s="45">
        <f t="shared" si="355"/>
        <v>0</v>
      </c>
      <c r="X2267" s="45" t="e">
        <f t="shared" si="356"/>
        <v>#VALUE!</v>
      </c>
      <c r="Y2267" s="45">
        <f>IFERROR(VALUE(V2267),VLOOKUP(V2267,DayReplace[],2,0))</f>
        <v>0</v>
      </c>
      <c r="Z2267" s="45">
        <f>IF(V2267=0,1,
IF(OR(AND(COUNTIF(Table12[Normal and Leap Years],X2267),AA2267=3,Y2267=30),
AND(COUNTIF(Table9[MM Year],X2267),COUNTIF(Table13[Always 29-Day Months],AA2267),Y2267=30)),Y2267
-1,Y2267))</f>
        <v>1</v>
      </c>
      <c r="AA2267" s="45">
        <f>IFERROR(VALUE(W2267),VLOOKUP(W2267,MonthReplace[],2,0))</f>
        <v>0</v>
      </c>
      <c r="AB2267" s="45" t="e">
        <f>IF(COUNTIF(Table9[MM Year],X2267),VLOOKUP(AA2267,MonthSerial[],VLOOKUP(X2267,Table9[],3,0)+2,0),DATE(X2267,AA2267,0)-AC2267)</f>
        <v>#VALUE!</v>
      </c>
      <c r="AC2267" s="45" t="e">
        <f>IF(COUNTIF(Table9[MM Year],X2267),
VLOOKUP(X2267,Table9[],5,0),
DATE(X2267,1,0))</f>
        <v>#VALUE!</v>
      </c>
      <c r="AD2267" s="46" t="e">
        <f>IF(AA2267=0,DATE(YEAR(AC2267+1),7,16),
IF(V2267=0,IF(COUNTIF(Table9[MM Year],X2267),AC2267+AB2267+Z2267+15-DAY(AC2267+AB2267+Z2267+15)+16,AC2267+AB2267+Z2267-DAY(AC2267+AB2267+Z2267)+16),
IF(COUNTIF(Table9[MM Year],X2267),
IF(AC2267+AB2267+Z2267&lt;VLOOKUP(X2267,Table9[],7,0),AC2267
+AB2267+Z2267+VLOOKUP(X2267,Table9[],4,0),AC2267+AB2267+Z2267),AC2267
+AB2267+Z2267)))</f>
        <v>#VALUE!</v>
      </c>
      <c r="AE2267" s="42"/>
      <c r="AF2267" s="15" t="str">
        <f>IFERROR(IF(COUNTIF(Table9[MM Year],X2267),
IF(AD2267&lt;VLOOKUP(X2267,Table9[],7,0),AD2267
+VLOOKUP(X2267,Table9[],4,0),AD2267),AD2267
),"")</f>
        <v/>
      </c>
      <c r="AG2267" s="5"/>
      <c r="AH2267" s="5"/>
      <c r="AI2267" s="5"/>
      <c r="AJ2267" s="6"/>
      <c r="AK2267" s="6"/>
      <c r="AL2267" s="12" t="str">
        <f t="shared" si="357"/>
        <v/>
      </c>
      <c r="AM2267" s="5"/>
      <c r="AN2267" s="27" t="str">
        <f t="shared" si="358"/>
        <v/>
      </c>
      <c r="AO2267" s="5"/>
      <c r="AP2267" s="5"/>
      <c r="AQ2267" s="6"/>
      <c r="AR2267" s="12" t="str">
        <f t="shared" si="359"/>
        <v/>
      </c>
      <c r="AS2267" s="6"/>
      <c r="AT2267" s="5"/>
      <c r="AU2267" s="53"/>
      <c r="AV2267" s="53"/>
      <c r="AW2267" s="54"/>
      <c r="AX2267" s="15" t="str">
        <f t="shared" si="360"/>
        <v/>
      </c>
      <c r="AY2267" s="5"/>
      <c r="AZ2267" s="27" t="str">
        <f>IFERROR(VLOOKUP(AY2267,vlookup!A$2:I$331,2,FALSE),"")</f>
        <v/>
      </c>
      <c r="BA2267" s="27" t="str">
        <f>IFERROR(VLOOKUP(AY2267,vlookup!A$2:I$331,3,FALSE),"")</f>
        <v/>
      </c>
      <c r="BB2267" s="5"/>
      <c r="BC2267" s="27" t="str">
        <f>IFERROR(VLOOKUP(BB2267,vlookup!D$2:E$331,2,FALSE),"")</f>
        <v/>
      </c>
      <c r="BD2267" s="5"/>
      <c r="BE2267" s="27" t="str">
        <f t="shared" si="361"/>
        <v/>
      </c>
      <c r="BF2267" s="27" t="str">
        <f>IFERROR(VLOOKUP(BE2267,vlookup!G$2:I$331,2,FALSE),"")</f>
        <v/>
      </c>
      <c r="BG2267" s="27" t="str">
        <f>IFERROR(VLOOKUP(BE2267,vlookup!G$2:I$331,3,FALSE),"")</f>
        <v/>
      </c>
      <c r="BH2267" s="5"/>
      <c r="BI2267" s="6"/>
      <c r="BJ2267" s="6"/>
      <c r="BK2267" s="6"/>
      <c r="BL2267" s="6"/>
    </row>
    <row r="2268" spans="1:64">
      <c r="A2268" s="4"/>
      <c r="B2268" s="5"/>
      <c r="C2268" s="27" t="str">
        <f>IFERROR(VLOOKUP(B2268,vlookup!A$2:I$331,2,FALSE),"")</f>
        <v/>
      </c>
      <c r="D2268" s="27" t="str">
        <f>IFERROR(VLOOKUP(B2268,vlookup!A$2:I$331,3,FALSE),"")</f>
        <v/>
      </c>
      <c r="E2268" s="5"/>
      <c r="F2268" s="27" t="str">
        <f>IFERROR(VLOOKUP(E2268,vlookup!D$2:E$331,2,FALSE),"")</f>
        <v/>
      </c>
      <c r="G2268" s="5"/>
      <c r="H2268" s="27" t="str">
        <f t="shared" si="352"/>
        <v/>
      </c>
      <c r="I2268" s="27" t="str">
        <f>IFERROR(VLOOKUP(H2268,vlookup!G$2:I$331,2,FALSE),"")</f>
        <v/>
      </c>
      <c r="J2268" s="27" t="str">
        <f>IFERROR(VLOOKUP(H2268,vlookup!G$2:I$331,3,FALSE),"")</f>
        <v/>
      </c>
      <c r="K2268" s="5"/>
      <c r="L2268" s="6"/>
      <c r="M2268" s="6"/>
      <c r="N2268" s="6"/>
      <c r="O2268" s="6"/>
      <c r="P2268" s="6"/>
      <c r="Q2268" s="14" t="str">
        <f t="shared" si="353"/>
        <v/>
      </c>
      <c r="R2268" s="5"/>
      <c r="S2268" s="6"/>
      <c r="T2268" s="6"/>
      <c r="U2268" s="5"/>
      <c r="V2268" s="45">
        <f t="shared" si="354"/>
        <v>0</v>
      </c>
      <c r="W2268" s="45">
        <f t="shared" si="355"/>
        <v>0</v>
      </c>
      <c r="X2268" s="45" t="e">
        <f t="shared" si="356"/>
        <v>#VALUE!</v>
      </c>
      <c r="Y2268" s="45">
        <f>IFERROR(VALUE(V2268),VLOOKUP(V2268,DayReplace[],2,0))</f>
        <v>0</v>
      </c>
      <c r="Z2268" s="45">
        <f>IF(V2268=0,1,
IF(OR(AND(COUNTIF(Table12[Normal and Leap Years],X2268),AA2268=3,Y2268=30),
AND(COUNTIF(Table9[MM Year],X2268),COUNTIF(Table13[Always 29-Day Months],AA2268),Y2268=30)),Y2268
-1,Y2268))</f>
        <v>1</v>
      </c>
      <c r="AA2268" s="45">
        <f>IFERROR(VALUE(W2268),VLOOKUP(W2268,MonthReplace[],2,0))</f>
        <v>0</v>
      </c>
      <c r="AB2268" s="45" t="e">
        <f>IF(COUNTIF(Table9[MM Year],X2268),VLOOKUP(AA2268,MonthSerial[],VLOOKUP(X2268,Table9[],3,0)+2,0),DATE(X2268,AA2268,0)-AC2268)</f>
        <v>#VALUE!</v>
      </c>
      <c r="AC2268" s="45" t="e">
        <f>IF(COUNTIF(Table9[MM Year],X2268),
VLOOKUP(X2268,Table9[],5,0),
DATE(X2268,1,0))</f>
        <v>#VALUE!</v>
      </c>
      <c r="AD2268" s="46" t="e">
        <f>IF(AA2268=0,DATE(YEAR(AC2268+1),7,16),
IF(V2268=0,IF(COUNTIF(Table9[MM Year],X2268),AC2268+AB2268+Z2268+15-DAY(AC2268+AB2268+Z2268+15)+16,AC2268+AB2268+Z2268-DAY(AC2268+AB2268+Z2268)+16),
IF(COUNTIF(Table9[MM Year],X2268),
IF(AC2268+AB2268+Z2268&lt;VLOOKUP(X2268,Table9[],7,0),AC2268
+AB2268+Z2268+VLOOKUP(X2268,Table9[],4,0),AC2268+AB2268+Z2268),AC2268
+AB2268+Z2268)))</f>
        <v>#VALUE!</v>
      </c>
      <c r="AE2268" s="42"/>
      <c r="AF2268" s="15" t="str">
        <f>IFERROR(IF(COUNTIF(Table9[MM Year],X2268),
IF(AD2268&lt;VLOOKUP(X2268,Table9[],7,0),AD2268
+VLOOKUP(X2268,Table9[],4,0),AD2268),AD2268
),"")</f>
        <v/>
      </c>
      <c r="AG2268" s="5"/>
      <c r="AH2268" s="5"/>
      <c r="AI2268" s="5"/>
      <c r="AJ2268" s="6"/>
      <c r="AK2268" s="6"/>
      <c r="AL2268" s="12" t="str">
        <f t="shared" si="357"/>
        <v/>
      </c>
      <c r="AM2268" s="5"/>
      <c r="AN2268" s="27" t="str">
        <f t="shared" si="358"/>
        <v/>
      </c>
      <c r="AO2268" s="5"/>
      <c r="AP2268" s="5"/>
      <c r="AQ2268" s="6"/>
      <c r="AR2268" s="12" t="str">
        <f t="shared" si="359"/>
        <v/>
      </c>
      <c r="AS2268" s="6"/>
      <c r="AT2268" s="5"/>
      <c r="AU2268" s="53"/>
      <c r="AV2268" s="53"/>
      <c r="AW2268" s="54"/>
      <c r="AX2268" s="15" t="str">
        <f t="shared" si="360"/>
        <v/>
      </c>
      <c r="AY2268" s="5"/>
      <c r="AZ2268" s="27" t="str">
        <f>IFERROR(VLOOKUP(AY2268,vlookup!A$2:I$331,2,FALSE),"")</f>
        <v/>
      </c>
      <c r="BA2268" s="27" t="str">
        <f>IFERROR(VLOOKUP(AY2268,vlookup!A$2:I$331,3,FALSE),"")</f>
        <v/>
      </c>
      <c r="BB2268" s="5"/>
      <c r="BC2268" s="27" t="str">
        <f>IFERROR(VLOOKUP(BB2268,vlookup!D$2:E$331,2,FALSE),"")</f>
        <v/>
      </c>
      <c r="BD2268" s="5"/>
      <c r="BE2268" s="27" t="str">
        <f t="shared" si="361"/>
        <v/>
      </c>
      <c r="BF2268" s="27" t="str">
        <f>IFERROR(VLOOKUP(BE2268,vlookup!G$2:I$331,2,FALSE),"")</f>
        <v/>
      </c>
      <c r="BG2268" s="27" t="str">
        <f>IFERROR(VLOOKUP(BE2268,vlookup!G$2:I$331,3,FALSE),"")</f>
        <v/>
      </c>
      <c r="BH2268" s="5"/>
      <c r="BI2268" s="6"/>
      <c r="BJ2268" s="6"/>
      <c r="BK2268" s="6"/>
      <c r="BL2268" s="6"/>
    </row>
    <row r="2269" spans="1:64">
      <c r="A2269" s="4"/>
      <c r="B2269" s="5"/>
      <c r="C2269" s="27" t="str">
        <f>IFERROR(VLOOKUP(B2269,vlookup!A$2:I$331,2,FALSE),"")</f>
        <v/>
      </c>
      <c r="D2269" s="27" t="str">
        <f>IFERROR(VLOOKUP(B2269,vlookup!A$2:I$331,3,FALSE),"")</f>
        <v/>
      </c>
      <c r="E2269" s="5"/>
      <c r="F2269" s="27" t="str">
        <f>IFERROR(VLOOKUP(E2269,vlookup!D$2:E$331,2,FALSE),"")</f>
        <v/>
      </c>
      <c r="G2269" s="5"/>
      <c r="H2269" s="27" t="str">
        <f t="shared" si="352"/>
        <v/>
      </c>
      <c r="I2269" s="27" t="str">
        <f>IFERROR(VLOOKUP(H2269,vlookup!G$2:I$331,2,FALSE),"")</f>
        <v/>
      </c>
      <c r="J2269" s="27" t="str">
        <f>IFERROR(VLOOKUP(H2269,vlookup!G$2:I$331,3,FALSE),"")</f>
        <v/>
      </c>
      <c r="K2269" s="5"/>
      <c r="L2269" s="6"/>
      <c r="M2269" s="6"/>
      <c r="N2269" s="6"/>
      <c r="O2269" s="6"/>
      <c r="P2269" s="6"/>
      <c r="Q2269" s="14" t="str">
        <f t="shared" si="353"/>
        <v/>
      </c>
      <c r="R2269" s="5"/>
      <c r="S2269" s="6"/>
      <c r="T2269" s="6"/>
      <c r="U2269" s="5"/>
      <c r="V2269" s="45">
        <f t="shared" si="354"/>
        <v>0</v>
      </c>
      <c r="W2269" s="45">
        <f t="shared" si="355"/>
        <v>0</v>
      </c>
      <c r="X2269" s="45" t="e">
        <f t="shared" si="356"/>
        <v>#VALUE!</v>
      </c>
      <c r="Y2269" s="45">
        <f>IFERROR(VALUE(V2269),VLOOKUP(V2269,DayReplace[],2,0))</f>
        <v>0</v>
      </c>
      <c r="Z2269" s="45">
        <f>IF(V2269=0,1,
IF(OR(AND(COUNTIF(Table12[Normal and Leap Years],X2269),AA2269=3,Y2269=30),
AND(COUNTIF(Table9[MM Year],X2269),COUNTIF(Table13[Always 29-Day Months],AA2269),Y2269=30)),Y2269
-1,Y2269))</f>
        <v>1</v>
      </c>
      <c r="AA2269" s="45">
        <f>IFERROR(VALUE(W2269),VLOOKUP(W2269,MonthReplace[],2,0))</f>
        <v>0</v>
      </c>
      <c r="AB2269" s="45" t="e">
        <f>IF(COUNTIF(Table9[MM Year],X2269),VLOOKUP(AA2269,MonthSerial[],VLOOKUP(X2269,Table9[],3,0)+2,0),DATE(X2269,AA2269,0)-AC2269)</f>
        <v>#VALUE!</v>
      </c>
      <c r="AC2269" s="45" t="e">
        <f>IF(COUNTIF(Table9[MM Year],X2269),
VLOOKUP(X2269,Table9[],5,0),
DATE(X2269,1,0))</f>
        <v>#VALUE!</v>
      </c>
      <c r="AD2269" s="46" t="e">
        <f>IF(AA2269=0,DATE(YEAR(AC2269+1),7,16),
IF(V2269=0,IF(COUNTIF(Table9[MM Year],X2269),AC2269+AB2269+Z2269+15-DAY(AC2269+AB2269+Z2269+15)+16,AC2269+AB2269+Z2269-DAY(AC2269+AB2269+Z2269)+16),
IF(COUNTIF(Table9[MM Year],X2269),
IF(AC2269+AB2269+Z2269&lt;VLOOKUP(X2269,Table9[],7,0),AC2269
+AB2269+Z2269+VLOOKUP(X2269,Table9[],4,0),AC2269+AB2269+Z2269),AC2269
+AB2269+Z2269)))</f>
        <v>#VALUE!</v>
      </c>
      <c r="AE2269" s="42"/>
      <c r="AF2269" s="15" t="str">
        <f>IFERROR(IF(COUNTIF(Table9[MM Year],X2269),
IF(AD2269&lt;VLOOKUP(X2269,Table9[],7,0),AD2269
+VLOOKUP(X2269,Table9[],4,0),AD2269),AD2269
),"")</f>
        <v/>
      </c>
      <c r="AG2269" s="5"/>
      <c r="AH2269" s="5"/>
      <c r="AI2269" s="5"/>
      <c r="AJ2269" s="6"/>
      <c r="AK2269" s="6"/>
      <c r="AL2269" s="12" t="str">
        <f t="shared" si="357"/>
        <v/>
      </c>
      <c r="AM2269" s="5"/>
      <c r="AN2269" s="27" t="str">
        <f t="shared" si="358"/>
        <v/>
      </c>
      <c r="AO2269" s="5"/>
      <c r="AP2269" s="5"/>
      <c r="AQ2269" s="6"/>
      <c r="AR2269" s="12" t="str">
        <f t="shared" si="359"/>
        <v/>
      </c>
      <c r="AS2269" s="6"/>
      <c r="AT2269" s="5"/>
      <c r="AU2269" s="53"/>
      <c r="AV2269" s="53"/>
      <c r="AW2269" s="54"/>
      <c r="AX2269" s="15" t="str">
        <f t="shared" si="360"/>
        <v/>
      </c>
      <c r="AY2269" s="5"/>
      <c r="AZ2269" s="27" t="str">
        <f>IFERROR(VLOOKUP(AY2269,vlookup!A$2:I$331,2,FALSE),"")</f>
        <v/>
      </c>
      <c r="BA2269" s="27" t="str">
        <f>IFERROR(VLOOKUP(AY2269,vlookup!A$2:I$331,3,FALSE),"")</f>
        <v/>
      </c>
      <c r="BB2269" s="5"/>
      <c r="BC2269" s="27" t="str">
        <f>IFERROR(VLOOKUP(BB2269,vlookup!D$2:E$331,2,FALSE),"")</f>
        <v/>
      </c>
      <c r="BD2269" s="5"/>
      <c r="BE2269" s="27" t="str">
        <f t="shared" si="361"/>
        <v/>
      </c>
      <c r="BF2269" s="27" t="str">
        <f>IFERROR(VLOOKUP(BE2269,vlookup!G$2:I$331,2,FALSE),"")</f>
        <v/>
      </c>
      <c r="BG2269" s="27" t="str">
        <f>IFERROR(VLOOKUP(BE2269,vlookup!G$2:I$331,3,FALSE),"")</f>
        <v/>
      </c>
      <c r="BH2269" s="5"/>
      <c r="BI2269" s="6"/>
      <c r="BJ2269" s="6"/>
      <c r="BK2269" s="6"/>
      <c r="BL2269" s="6"/>
    </row>
    <row r="2270" spans="1:64">
      <c r="A2270" s="4"/>
      <c r="B2270" s="5"/>
      <c r="C2270" s="27" t="str">
        <f>IFERROR(VLOOKUP(B2270,vlookup!A$2:I$331,2,FALSE),"")</f>
        <v/>
      </c>
      <c r="D2270" s="27" t="str">
        <f>IFERROR(VLOOKUP(B2270,vlookup!A$2:I$331,3,FALSE),"")</f>
        <v/>
      </c>
      <c r="E2270" s="5"/>
      <c r="F2270" s="27" t="str">
        <f>IFERROR(VLOOKUP(E2270,vlookup!D$2:E$331,2,FALSE),"")</f>
        <v/>
      </c>
      <c r="G2270" s="5"/>
      <c r="H2270" s="27" t="str">
        <f t="shared" si="352"/>
        <v/>
      </c>
      <c r="I2270" s="27" t="str">
        <f>IFERROR(VLOOKUP(H2270,vlookup!G$2:I$331,2,FALSE),"")</f>
        <v/>
      </c>
      <c r="J2270" s="27" t="str">
        <f>IFERROR(VLOOKUP(H2270,vlookup!G$2:I$331,3,FALSE),"")</f>
        <v/>
      </c>
      <c r="K2270" s="5"/>
      <c r="L2270" s="6"/>
      <c r="M2270" s="6"/>
      <c r="N2270" s="6"/>
      <c r="O2270" s="6"/>
      <c r="P2270" s="6"/>
      <c r="Q2270" s="14" t="str">
        <f t="shared" si="353"/>
        <v/>
      </c>
      <c r="R2270" s="5"/>
      <c r="S2270" s="6"/>
      <c r="T2270" s="6"/>
      <c r="U2270" s="5"/>
      <c r="V2270" s="45">
        <f t="shared" si="354"/>
        <v>0</v>
      </c>
      <c r="W2270" s="45">
        <f t="shared" si="355"/>
        <v>0</v>
      </c>
      <c r="X2270" s="45" t="e">
        <f t="shared" si="356"/>
        <v>#VALUE!</v>
      </c>
      <c r="Y2270" s="45">
        <f>IFERROR(VALUE(V2270),VLOOKUP(V2270,DayReplace[],2,0))</f>
        <v>0</v>
      </c>
      <c r="Z2270" s="45">
        <f>IF(V2270=0,1,
IF(OR(AND(COUNTIF(Table12[Normal and Leap Years],X2270),AA2270=3,Y2270=30),
AND(COUNTIF(Table9[MM Year],X2270),COUNTIF(Table13[Always 29-Day Months],AA2270),Y2270=30)),Y2270
-1,Y2270))</f>
        <v>1</v>
      </c>
      <c r="AA2270" s="45">
        <f>IFERROR(VALUE(W2270),VLOOKUP(W2270,MonthReplace[],2,0))</f>
        <v>0</v>
      </c>
      <c r="AB2270" s="45" t="e">
        <f>IF(COUNTIF(Table9[MM Year],X2270),VLOOKUP(AA2270,MonthSerial[],VLOOKUP(X2270,Table9[],3,0)+2,0),DATE(X2270,AA2270,0)-AC2270)</f>
        <v>#VALUE!</v>
      </c>
      <c r="AC2270" s="45" t="e">
        <f>IF(COUNTIF(Table9[MM Year],X2270),
VLOOKUP(X2270,Table9[],5,0),
DATE(X2270,1,0))</f>
        <v>#VALUE!</v>
      </c>
      <c r="AD2270" s="46" t="e">
        <f>IF(AA2270=0,DATE(YEAR(AC2270+1),7,16),
IF(V2270=0,IF(COUNTIF(Table9[MM Year],X2270),AC2270+AB2270+Z2270+15-DAY(AC2270+AB2270+Z2270+15)+16,AC2270+AB2270+Z2270-DAY(AC2270+AB2270+Z2270)+16),
IF(COUNTIF(Table9[MM Year],X2270),
IF(AC2270+AB2270+Z2270&lt;VLOOKUP(X2270,Table9[],7,0),AC2270
+AB2270+Z2270+VLOOKUP(X2270,Table9[],4,0),AC2270+AB2270+Z2270),AC2270
+AB2270+Z2270)))</f>
        <v>#VALUE!</v>
      </c>
      <c r="AE2270" s="42"/>
      <c r="AF2270" s="15" t="str">
        <f>IFERROR(IF(COUNTIF(Table9[MM Year],X2270),
IF(AD2270&lt;VLOOKUP(X2270,Table9[],7,0),AD2270
+VLOOKUP(X2270,Table9[],4,0),AD2270),AD2270
),"")</f>
        <v/>
      </c>
      <c r="AG2270" s="5"/>
      <c r="AH2270" s="5"/>
      <c r="AI2270" s="5"/>
      <c r="AJ2270" s="6"/>
      <c r="AK2270" s="6"/>
      <c r="AL2270" s="12" t="str">
        <f t="shared" si="357"/>
        <v/>
      </c>
      <c r="AM2270" s="5"/>
      <c r="AN2270" s="27" t="str">
        <f t="shared" si="358"/>
        <v/>
      </c>
      <c r="AO2270" s="5"/>
      <c r="AP2270" s="5"/>
      <c r="AQ2270" s="6"/>
      <c r="AR2270" s="12" t="str">
        <f t="shared" si="359"/>
        <v/>
      </c>
      <c r="AS2270" s="6"/>
      <c r="AT2270" s="5"/>
      <c r="AU2270" s="53"/>
      <c r="AV2270" s="53"/>
      <c r="AW2270" s="54"/>
      <c r="AX2270" s="15" t="str">
        <f t="shared" si="360"/>
        <v/>
      </c>
      <c r="AY2270" s="5"/>
      <c r="AZ2270" s="27" t="str">
        <f>IFERROR(VLOOKUP(AY2270,vlookup!A$2:I$331,2,FALSE),"")</f>
        <v/>
      </c>
      <c r="BA2270" s="27" t="str">
        <f>IFERROR(VLOOKUP(AY2270,vlookup!A$2:I$331,3,FALSE),"")</f>
        <v/>
      </c>
      <c r="BB2270" s="5"/>
      <c r="BC2270" s="27" t="str">
        <f>IFERROR(VLOOKUP(BB2270,vlookup!D$2:E$331,2,FALSE),"")</f>
        <v/>
      </c>
      <c r="BD2270" s="5"/>
      <c r="BE2270" s="27" t="str">
        <f t="shared" si="361"/>
        <v/>
      </c>
      <c r="BF2270" s="27" t="str">
        <f>IFERROR(VLOOKUP(BE2270,vlookup!G$2:I$331,2,FALSE),"")</f>
        <v/>
      </c>
      <c r="BG2270" s="27" t="str">
        <f>IFERROR(VLOOKUP(BE2270,vlookup!G$2:I$331,3,FALSE),"")</f>
        <v/>
      </c>
      <c r="BH2270" s="5"/>
      <c r="BI2270" s="6"/>
      <c r="BJ2270" s="6"/>
      <c r="BK2270" s="6"/>
      <c r="BL2270" s="6"/>
    </row>
    <row r="2271" spans="1:64">
      <c r="A2271" s="4"/>
      <c r="B2271" s="5"/>
      <c r="C2271" s="27" t="str">
        <f>IFERROR(VLOOKUP(B2271,vlookup!A$2:I$331,2,FALSE),"")</f>
        <v/>
      </c>
      <c r="D2271" s="27" t="str">
        <f>IFERROR(VLOOKUP(B2271,vlookup!A$2:I$331,3,FALSE),"")</f>
        <v/>
      </c>
      <c r="E2271" s="5"/>
      <c r="F2271" s="27" t="str">
        <f>IFERROR(VLOOKUP(E2271,vlookup!D$2:E$331,2,FALSE),"")</f>
        <v/>
      </c>
      <c r="G2271" s="5"/>
      <c r="H2271" s="27" t="str">
        <f t="shared" si="352"/>
        <v/>
      </c>
      <c r="I2271" s="27" t="str">
        <f>IFERROR(VLOOKUP(H2271,vlookup!G$2:I$331,2,FALSE),"")</f>
        <v/>
      </c>
      <c r="J2271" s="27" t="str">
        <f>IFERROR(VLOOKUP(H2271,vlookup!G$2:I$331,3,FALSE),"")</f>
        <v/>
      </c>
      <c r="K2271" s="5"/>
      <c r="L2271" s="6"/>
      <c r="M2271" s="6"/>
      <c r="N2271" s="6"/>
      <c r="O2271" s="6"/>
      <c r="P2271" s="6"/>
      <c r="Q2271" s="14" t="str">
        <f t="shared" si="353"/>
        <v/>
      </c>
      <c r="R2271" s="5"/>
      <c r="S2271" s="6"/>
      <c r="T2271" s="6"/>
      <c r="U2271" s="5"/>
      <c r="V2271" s="45">
        <f t="shared" si="354"/>
        <v>0</v>
      </c>
      <c r="W2271" s="45">
        <f t="shared" si="355"/>
        <v>0</v>
      </c>
      <c r="X2271" s="45" t="e">
        <f t="shared" si="356"/>
        <v>#VALUE!</v>
      </c>
      <c r="Y2271" s="45">
        <f>IFERROR(VALUE(V2271),VLOOKUP(V2271,DayReplace[],2,0))</f>
        <v>0</v>
      </c>
      <c r="Z2271" s="45">
        <f>IF(V2271=0,1,
IF(OR(AND(COUNTIF(Table12[Normal and Leap Years],X2271),AA2271=3,Y2271=30),
AND(COUNTIF(Table9[MM Year],X2271),COUNTIF(Table13[Always 29-Day Months],AA2271),Y2271=30)),Y2271
-1,Y2271))</f>
        <v>1</v>
      </c>
      <c r="AA2271" s="45">
        <f>IFERROR(VALUE(W2271),VLOOKUP(W2271,MonthReplace[],2,0))</f>
        <v>0</v>
      </c>
      <c r="AB2271" s="45" t="e">
        <f>IF(COUNTIF(Table9[MM Year],X2271),VLOOKUP(AA2271,MonthSerial[],VLOOKUP(X2271,Table9[],3,0)+2,0),DATE(X2271,AA2271,0)-AC2271)</f>
        <v>#VALUE!</v>
      </c>
      <c r="AC2271" s="45" t="e">
        <f>IF(COUNTIF(Table9[MM Year],X2271),
VLOOKUP(X2271,Table9[],5,0),
DATE(X2271,1,0))</f>
        <v>#VALUE!</v>
      </c>
      <c r="AD2271" s="46" t="e">
        <f>IF(AA2271=0,DATE(YEAR(AC2271+1),7,16),
IF(V2271=0,IF(COUNTIF(Table9[MM Year],X2271),AC2271+AB2271+Z2271+15-DAY(AC2271+AB2271+Z2271+15)+16,AC2271+AB2271+Z2271-DAY(AC2271+AB2271+Z2271)+16),
IF(COUNTIF(Table9[MM Year],X2271),
IF(AC2271+AB2271+Z2271&lt;VLOOKUP(X2271,Table9[],7,0),AC2271
+AB2271+Z2271+VLOOKUP(X2271,Table9[],4,0),AC2271+AB2271+Z2271),AC2271
+AB2271+Z2271)))</f>
        <v>#VALUE!</v>
      </c>
      <c r="AE2271" s="42"/>
      <c r="AF2271" s="15" t="str">
        <f>IFERROR(IF(COUNTIF(Table9[MM Year],X2271),
IF(AD2271&lt;VLOOKUP(X2271,Table9[],7,0),AD2271
+VLOOKUP(X2271,Table9[],4,0),AD2271),AD2271
),"")</f>
        <v/>
      </c>
      <c r="AG2271" s="5"/>
      <c r="AH2271" s="5"/>
      <c r="AI2271" s="5"/>
      <c r="AJ2271" s="6"/>
      <c r="AK2271" s="6"/>
      <c r="AL2271" s="12" t="str">
        <f t="shared" si="357"/>
        <v/>
      </c>
      <c r="AM2271" s="5"/>
      <c r="AN2271" s="27" t="str">
        <f t="shared" si="358"/>
        <v/>
      </c>
      <c r="AO2271" s="5"/>
      <c r="AP2271" s="5"/>
      <c r="AQ2271" s="6"/>
      <c r="AR2271" s="12" t="str">
        <f t="shared" si="359"/>
        <v/>
      </c>
      <c r="AS2271" s="6"/>
      <c r="AT2271" s="5"/>
      <c r="AU2271" s="53"/>
      <c r="AV2271" s="53"/>
      <c r="AW2271" s="54"/>
      <c r="AX2271" s="15" t="str">
        <f t="shared" si="360"/>
        <v/>
      </c>
      <c r="AY2271" s="5"/>
      <c r="AZ2271" s="27" t="str">
        <f>IFERROR(VLOOKUP(AY2271,vlookup!A$2:I$331,2,FALSE),"")</f>
        <v/>
      </c>
      <c r="BA2271" s="27" t="str">
        <f>IFERROR(VLOOKUP(AY2271,vlookup!A$2:I$331,3,FALSE),"")</f>
        <v/>
      </c>
      <c r="BB2271" s="5"/>
      <c r="BC2271" s="27" t="str">
        <f>IFERROR(VLOOKUP(BB2271,vlookup!D$2:E$331,2,FALSE),"")</f>
        <v/>
      </c>
      <c r="BD2271" s="5"/>
      <c r="BE2271" s="27" t="str">
        <f t="shared" si="361"/>
        <v/>
      </c>
      <c r="BF2271" s="27" t="str">
        <f>IFERROR(VLOOKUP(BE2271,vlookup!G$2:I$331,2,FALSE),"")</f>
        <v/>
      </c>
      <c r="BG2271" s="27" t="str">
        <f>IFERROR(VLOOKUP(BE2271,vlookup!G$2:I$331,3,FALSE),"")</f>
        <v/>
      </c>
      <c r="BH2271" s="5"/>
      <c r="BI2271" s="6"/>
      <c r="BJ2271" s="6"/>
      <c r="BK2271" s="6"/>
      <c r="BL2271" s="6"/>
    </row>
    <row r="2272" spans="1:64">
      <c r="A2272" s="4"/>
      <c r="B2272" s="5"/>
      <c r="C2272" s="27" t="str">
        <f>IFERROR(VLOOKUP(B2272,vlookup!A$2:I$331,2,FALSE),"")</f>
        <v/>
      </c>
      <c r="D2272" s="27" t="str">
        <f>IFERROR(VLOOKUP(B2272,vlookup!A$2:I$331,3,FALSE),"")</f>
        <v/>
      </c>
      <c r="E2272" s="5"/>
      <c r="F2272" s="27" t="str">
        <f>IFERROR(VLOOKUP(E2272,vlookup!D$2:E$331,2,FALSE),"")</f>
        <v/>
      </c>
      <c r="G2272" s="5"/>
      <c r="H2272" s="27" t="str">
        <f t="shared" si="352"/>
        <v/>
      </c>
      <c r="I2272" s="27" t="str">
        <f>IFERROR(VLOOKUP(H2272,vlookup!G$2:I$331,2,FALSE),"")</f>
        <v/>
      </c>
      <c r="J2272" s="27" t="str">
        <f>IFERROR(VLOOKUP(H2272,vlookup!G$2:I$331,3,FALSE),"")</f>
        <v/>
      </c>
      <c r="K2272" s="5"/>
      <c r="L2272" s="6"/>
      <c r="M2272" s="6"/>
      <c r="N2272" s="6"/>
      <c r="O2272" s="6"/>
      <c r="P2272" s="6"/>
      <c r="Q2272" s="14" t="str">
        <f t="shared" si="353"/>
        <v/>
      </c>
      <c r="R2272" s="5"/>
      <c r="S2272" s="6"/>
      <c r="T2272" s="6"/>
      <c r="U2272" s="5"/>
      <c r="V2272" s="45">
        <f t="shared" si="354"/>
        <v>0</v>
      </c>
      <c r="W2272" s="45">
        <f t="shared" si="355"/>
        <v>0</v>
      </c>
      <c r="X2272" s="45" t="e">
        <f t="shared" si="356"/>
        <v>#VALUE!</v>
      </c>
      <c r="Y2272" s="45">
        <f>IFERROR(VALUE(V2272),VLOOKUP(V2272,DayReplace[],2,0))</f>
        <v>0</v>
      </c>
      <c r="Z2272" s="45">
        <f>IF(V2272=0,1,
IF(OR(AND(COUNTIF(Table12[Normal and Leap Years],X2272),AA2272=3,Y2272=30),
AND(COUNTIF(Table9[MM Year],X2272),COUNTIF(Table13[Always 29-Day Months],AA2272),Y2272=30)),Y2272
-1,Y2272))</f>
        <v>1</v>
      </c>
      <c r="AA2272" s="45">
        <f>IFERROR(VALUE(W2272),VLOOKUP(W2272,MonthReplace[],2,0))</f>
        <v>0</v>
      </c>
      <c r="AB2272" s="45" t="e">
        <f>IF(COUNTIF(Table9[MM Year],X2272),VLOOKUP(AA2272,MonthSerial[],VLOOKUP(X2272,Table9[],3,0)+2,0),DATE(X2272,AA2272,0)-AC2272)</f>
        <v>#VALUE!</v>
      </c>
      <c r="AC2272" s="45" t="e">
        <f>IF(COUNTIF(Table9[MM Year],X2272),
VLOOKUP(X2272,Table9[],5,0),
DATE(X2272,1,0))</f>
        <v>#VALUE!</v>
      </c>
      <c r="AD2272" s="46" t="e">
        <f>IF(AA2272=0,DATE(YEAR(AC2272+1),7,16),
IF(V2272=0,IF(COUNTIF(Table9[MM Year],X2272),AC2272+AB2272+Z2272+15-DAY(AC2272+AB2272+Z2272+15)+16,AC2272+AB2272+Z2272-DAY(AC2272+AB2272+Z2272)+16),
IF(COUNTIF(Table9[MM Year],X2272),
IF(AC2272+AB2272+Z2272&lt;VLOOKUP(X2272,Table9[],7,0),AC2272
+AB2272+Z2272+VLOOKUP(X2272,Table9[],4,0),AC2272+AB2272+Z2272),AC2272
+AB2272+Z2272)))</f>
        <v>#VALUE!</v>
      </c>
      <c r="AE2272" s="42"/>
      <c r="AF2272" s="15" t="str">
        <f>IFERROR(IF(COUNTIF(Table9[MM Year],X2272),
IF(AD2272&lt;VLOOKUP(X2272,Table9[],7,0),AD2272
+VLOOKUP(X2272,Table9[],4,0),AD2272),AD2272
),"")</f>
        <v/>
      </c>
      <c r="AG2272" s="5"/>
      <c r="AH2272" s="5"/>
      <c r="AI2272" s="5"/>
      <c r="AJ2272" s="6"/>
      <c r="AK2272" s="6"/>
      <c r="AL2272" s="12" t="str">
        <f t="shared" si="357"/>
        <v/>
      </c>
      <c r="AM2272" s="5"/>
      <c r="AN2272" s="27" t="str">
        <f t="shared" si="358"/>
        <v/>
      </c>
      <c r="AO2272" s="5"/>
      <c r="AP2272" s="5"/>
      <c r="AQ2272" s="6"/>
      <c r="AR2272" s="12" t="str">
        <f t="shared" si="359"/>
        <v/>
      </c>
      <c r="AS2272" s="6"/>
      <c r="AT2272" s="5"/>
      <c r="AU2272" s="53"/>
      <c r="AV2272" s="53"/>
      <c r="AW2272" s="54"/>
      <c r="AX2272" s="15" t="str">
        <f t="shared" si="360"/>
        <v/>
      </c>
      <c r="AY2272" s="5"/>
      <c r="AZ2272" s="27" t="str">
        <f>IFERROR(VLOOKUP(AY2272,vlookup!A$2:I$331,2,FALSE),"")</f>
        <v/>
      </c>
      <c r="BA2272" s="27" t="str">
        <f>IFERROR(VLOOKUP(AY2272,vlookup!A$2:I$331,3,FALSE),"")</f>
        <v/>
      </c>
      <c r="BB2272" s="5"/>
      <c r="BC2272" s="27" t="str">
        <f>IFERROR(VLOOKUP(BB2272,vlookup!D$2:E$331,2,FALSE),"")</f>
        <v/>
      </c>
      <c r="BD2272" s="5"/>
      <c r="BE2272" s="27" t="str">
        <f t="shared" si="361"/>
        <v/>
      </c>
      <c r="BF2272" s="27" t="str">
        <f>IFERROR(VLOOKUP(BE2272,vlookup!G$2:I$331,2,FALSE),"")</f>
        <v/>
      </c>
      <c r="BG2272" s="27" t="str">
        <f>IFERROR(VLOOKUP(BE2272,vlookup!G$2:I$331,3,FALSE),"")</f>
        <v/>
      </c>
      <c r="BH2272" s="5"/>
      <c r="BI2272" s="6"/>
      <c r="BJ2272" s="6"/>
      <c r="BK2272" s="6"/>
      <c r="BL2272" s="6"/>
    </row>
    <row r="2273" spans="1:64">
      <c r="A2273" s="4"/>
      <c r="B2273" s="5"/>
      <c r="C2273" s="27" t="str">
        <f>IFERROR(VLOOKUP(B2273,vlookup!A$2:I$331,2,FALSE),"")</f>
        <v/>
      </c>
      <c r="D2273" s="27" t="str">
        <f>IFERROR(VLOOKUP(B2273,vlookup!A$2:I$331,3,FALSE),"")</f>
        <v/>
      </c>
      <c r="E2273" s="5"/>
      <c r="F2273" s="27" t="str">
        <f>IFERROR(VLOOKUP(E2273,vlookup!D$2:E$331,2,FALSE),"")</f>
        <v/>
      </c>
      <c r="G2273" s="5"/>
      <c r="H2273" s="27" t="str">
        <f t="shared" si="352"/>
        <v/>
      </c>
      <c r="I2273" s="27" t="str">
        <f>IFERROR(VLOOKUP(H2273,vlookup!G$2:I$331,2,FALSE),"")</f>
        <v/>
      </c>
      <c r="J2273" s="27" t="str">
        <f>IFERROR(VLOOKUP(H2273,vlookup!G$2:I$331,3,FALSE),"")</f>
        <v/>
      </c>
      <c r="K2273" s="5"/>
      <c r="L2273" s="6"/>
      <c r="M2273" s="6"/>
      <c r="N2273" s="6"/>
      <c r="O2273" s="6"/>
      <c r="P2273" s="6"/>
      <c r="Q2273" s="14" t="str">
        <f t="shared" si="353"/>
        <v/>
      </c>
      <c r="R2273" s="5"/>
      <c r="S2273" s="6"/>
      <c r="T2273" s="6"/>
      <c r="U2273" s="5"/>
      <c r="V2273" s="45">
        <f t="shared" si="354"/>
        <v>0</v>
      </c>
      <c r="W2273" s="45">
        <f t="shared" si="355"/>
        <v>0</v>
      </c>
      <c r="X2273" s="45" t="e">
        <f t="shared" si="356"/>
        <v>#VALUE!</v>
      </c>
      <c r="Y2273" s="45">
        <f>IFERROR(VALUE(V2273),VLOOKUP(V2273,DayReplace[],2,0))</f>
        <v>0</v>
      </c>
      <c r="Z2273" s="45">
        <f>IF(V2273=0,1,
IF(OR(AND(COUNTIF(Table12[Normal and Leap Years],X2273),AA2273=3,Y2273=30),
AND(COUNTIF(Table9[MM Year],X2273),COUNTIF(Table13[Always 29-Day Months],AA2273),Y2273=30)),Y2273
-1,Y2273))</f>
        <v>1</v>
      </c>
      <c r="AA2273" s="45">
        <f>IFERROR(VALUE(W2273),VLOOKUP(W2273,MonthReplace[],2,0))</f>
        <v>0</v>
      </c>
      <c r="AB2273" s="45" t="e">
        <f>IF(COUNTIF(Table9[MM Year],X2273),VLOOKUP(AA2273,MonthSerial[],VLOOKUP(X2273,Table9[],3,0)+2,0),DATE(X2273,AA2273,0)-AC2273)</f>
        <v>#VALUE!</v>
      </c>
      <c r="AC2273" s="45" t="e">
        <f>IF(COUNTIF(Table9[MM Year],X2273),
VLOOKUP(X2273,Table9[],5,0),
DATE(X2273,1,0))</f>
        <v>#VALUE!</v>
      </c>
      <c r="AD2273" s="46" t="e">
        <f>IF(AA2273=0,DATE(YEAR(AC2273+1),7,16),
IF(V2273=0,IF(COUNTIF(Table9[MM Year],X2273),AC2273+AB2273+Z2273+15-DAY(AC2273+AB2273+Z2273+15)+16,AC2273+AB2273+Z2273-DAY(AC2273+AB2273+Z2273)+16),
IF(COUNTIF(Table9[MM Year],X2273),
IF(AC2273+AB2273+Z2273&lt;VLOOKUP(X2273,Table9[],7,0),AC2273
+AB2273+Z2273+VLOOKUP(X2273,Table9[],4,0),AC2273+AB2273+Z2273),AC2273
+AB2273+Z2273)))</f>
        <v>#VALUE!</v>
      </c>
      <c r="AE2273" s="42"/>
      <c r="AF2273" s="15" t="str">
        <f>IFERROR(IF(COUNTIF(Table9[MM Year],X2273),
IF(AD2273&lt;VLOOKUP(X2273,Table9[],7,0),AD2273
+VLOOKUP(X2273,Table9[],4,0),AD2273),AD2273
),"")</f>
        <v/>
      </c>
      <c r="AG2273" s="5"/>
      <c r="AH2273" s="5"/>
      <c r="AI2273" s="5"/>
      <c r="AJ2273" s="6"/>
      <c r="AK2273" s="6"/>
      <c r="AL2273" s="12" t="str">
        <f t="shared" si="357"/>
        <v/>
      </c>
      <c r="AM2273" s="5"/>
      <c r="AN2273" s="27" t="str">
        <f t="shared" si="358"/>
        <v/>
      </c>
      <c r="AO2273" s="5"/>
      <c r="AP2273" s="5"/>
      <c r="AQ2273" s="6"/>
      <c r="AR2273" s="12" t="str">
        <f t="shared" si="359"/>
        <v/>
      </c>
      <c r="AS2273" s="6"/>
      <c r="AT2273" s="5"/>
      <c r="AU2273" s="53"/>
      <c r="AV2273" s="53"/>
      <c r="AW2273" s="54"/>
      <c r="AX2273" s="15" t="str">
        <f t="shared" si="360"/>
        <v/>
      </c>
      <c r="AY2273" s="5"/>
      <c r="AZ2273" s="27" t="str">
        <f>IFERROR(VLOOKUP(AY2273,vlookup!A$2:I$331,2,FALSE),"")</f>
        <v/>
      </c>
      <c r="BA2273" s="27" t="str">
        <f>IFERROR(VLOOKUP(AY2273,vlookup!A$2:I$331,3,FALSE),"")</f>
        <v/>
      </c>
      <c r="BB2273" s="5"/>
      <c r="BC2273" s="27" t="str">
        <f>IFERROR(VLOOKUP(BB2273,vlookup!D$2:E$331,2,FALSE),"")</f>
        <v/>
      </c>
      <c r="BD2273" s="5"/>
      <c r="BE2273" s="27" t="str">
        <f t="shared" si="361"/>
        <v/>
      </c>
      <c r="BF2273" s="27" t="str">
        <f>IFERROR(VLOOKUP(BE2273,vlookup!G$2:I$331,2,FALSE),"")</f>
        <v/>
      </c>
      <c r="BG2273" s="27" t="str">
        <f>IFERROR(VLOOKUP(BE2273,vlookup!G$2:I$331,3,FALSE),"")</f>
        <v/>
      </c>
      <c r="BH2273" s="5"/>
      <c r="BI2273" s="6"/>
      <c r="BJ2273" s="6"/>
      <c r="BK2273" s="6"/>
      <c r="BL2273" s="6"/>
    </row>
    <row r="2274" spans="1:64">
      <c r="A2274" s="4"/>
      <c r="B2274" s="5"/>
      <c r="C2274" s="27" t="str">
        <f>IFERROR(VLOOKUP(B2274,vlookup!A$2:I$331,2,FALSE),"")</f>
        <v/>
      </c>
      <c r="D2274" s="27" t="str">
        <f>IFERROR(VLOOKUP(B2274,vlookup!A$2:I$331,3,FALSE),"")</f>
        <v/>
      </c>
      <c r="E2274" s="5"/>
      <c r="F2274" s="27" t="str">
        <f>IFERROR(VLOOKUP(E2274,vlookup!D$2:E$331,2,FALSE),"")</f>
        <v/>
      </c>
      <c r="G2274" s="5"/>
      <c r="H2274" s="27" t="str">
        <f t="shared" si="352"/>
        <v/>
      </c>
      <c r="I2274" s="27" t="str">
        <f>IFERROR(VLOOKUP(H2274,vlookup!G$2:I$331,2,FALSE),"")</f>
        <v/>
      </c>
      <c r="J2274" s="27" t="str">
        <f>IFERROR(VLOOKUP(H2274,vlookup!G$2:I$331,3,FALSE),"")</f>
        <v/>
      </c>
      <c r="K2274" s="5"/>
      <c r="L2274" s="6"/>
      <c r="M2274" s="6"/>
      <c r="N2274" s="6"/>
      <c r="O2274" s="6"/>
      <c r="P2274" s="6"/>
      <c r="Q2274" s="14" t="str">
        <f t="shared" si="353"/>
        <v/>
      </c>
      <c r="R2274" s="5"/>
      <c r="S2274" s="6"/>
      <c r="T2274" s="6"/>
      <c r="U2274" s="5"/>
      <c r="V2274" s="45">
        <f t="shared" si="354"/>
        <v>0</v>
      </c>
      <c r="W2274" s="45">
        <f t="shared" si="355"/>
        <v>0</v>
      </c>
      <c r="X2274" s="45" t="e">
        <f t="shared" si="356"/>
        <v>#VALUE!</v>
      </c>
      <c r="Y2274" s="45">
        <f>IFERROR(VALUE(V2274),VLOOKUP(V2274,DayReplace[],2,0))</f>
        <v>0</v>
      </c>
      <c r="Z2274" s="45">
        <f>IF(V2274=0,1,
IF(OR(AND(COUNTIF(Table12[Normal and Leap Years],X2274),AA2274=3,Y2274=30),
AND(COUNTIF(Table9[MM Year],X2274),COUNTIF(Table13[Always 29-Day Months],AA2274),Y2274=30)),Y2274
-1,Y2274))</f>
        <v>1</v>
      </c>
      <c r="AA2274" s="45">
        <f>IFERROR(VALUE(W2274),VLOOKUP(W2274,MonthReplace[],2,0))</f>
        <v>0</v>
      </c>
      <c r="AB2274" s="45" t="e">
        <f>IF(COUNTIF(Table9[MM Year],X2274),VLOOKUP(AA2274,MonthSerial[],VLOOKUP(X2274,Table9[],3,0)+2,0),DATE(X2274,AA2274,0)-AC2274)</f>
        <v>#VALUE!</v>
      </c>
      <c r="AC2274" s="45" t="e">
        <f>IF(COUNTIF(Table9[MM Year],X2274),
VLOOKUP(X2274,Table9[],5,0),
DATE(X2274,1,0))</f>
        <v>#VALUE!</v>
      </c>
      <c r="AD2274" s="46" t="e">
        <f>IF(AA2274=0,DATE(YEAR(AC2274+1),7,16),
IF(V2274=0,IF(COUNTIF(Table9[MM Year],X2274),AC2274+AB2274+Z2274+15-DAY(AC2274+AB2274+Z2274+15)+16,AC2274+AB2274+Z2274-DAY(AC2274+AB2274+Z2274)+16),
IF(COUNTIF(Table9[MM Year],X2274),
IF(AC2274+AB2274+Z2274&lt;VLOOKUP(X2274,Table9[],7,0),AC2274
+AB2274+Z2274+VLOOKUP(X2274,Table9[],4,0),AC2274+AB2274+Z2274),AC2274
+AB2274+Z2274)))</f>
        <v>#VALUE!</v>
      </c>
      <c r="AE2274" s="42"/>
      <c r="AF2274" s="15" t="str">
        <f>IFERROR(IF(COUNTIF(Table9[MM Year],X2274),
IF(AD2274&lt;VLOOKUP(X2274,Table9[],7,0),AD2274
+VLOOKUP(X2274,Table9[],4,0),AD2274),AD2274
),"")</f>
        <v/>
      </c>
      <c r="AG2274" s="5"/>
      <c r="AH2274" s="5"/>
      <c r="AI2274" s="5"/>
      <c r="AJ2274" s="6"/>
      <c r="AK2274" s="6"/>
      <c r="AL2274" s="12" t="str">
        <f t="shared" si="357"/>
        <v/>
      </c>
      <c r="AM2274" s="5"/>
      <c r="AN2274" s="27" t="str">
        <f t="shared" si="358"/>
        <v/>
      </c>
      <c r="AO2274" s="5"/>
      <c r="AP2274" s="5"/>
      <c r="AQ2274" s="6"/>
      <c r="AR2274" s="12" t="str">
        <f t="shared" si="359"/>
        <v/>
      </c>
      <c r="AS2274" s="6"/>
      <c r="AT2274" s="5"/>
      <c r="AU2274" s="53"/>
      <c r="AV2274" s="53"/>
      <c r="AW2274" s="54"/>
      <c r="AX2274" s="15" t="str">
        <f t="shared" si="360"/>
        <v/>
      </c>
      <c r="AY2274" s="5"/>
      <c r="AZ2274" s="27" t="str">
        <f>IFERROR(VLOOKUP(AY2274,vlookup!A$2:I$331,2,FALSE),"")</f>
        <v/>
      </c>
      <c r="BA2274" s="27" t="str">
        <f>IFERROR(VLOOKUP(AY2274,vlookup!A$2:I$331,3,FALSE),"")</f>
        <v/>
      </c>
      <c r="BB2274" s="5"/>
      <c r="BC2274" s="27" t="str">
        <f>IFERROR(VLOOKUP(BB2274,vlookup!D$2:E$331,2,FALSE),"")</f>
        <v/>
      </c>
      <c r="BD2274" s="5"/>
      <c r="BE2274" s="27" t="str">
        <f t="shared" si="361"/>
        <v/>
      </c>
      <c r="BF2274" s="27" t="str">
        <f>IFERROR(VLOOKUP(BE2274,vlookup!G$2:I$331,2,FALSE),"")</f>
        <v/>
      </c>
      <c r="BG2274" s="27" t="str">
        <f>IFERROR(VLOOKUP(BE2274,vlookup!G$2:I$331,3,FALSE),"")</f>
        <v/>
      </c>
      <c r="BH2274" s="5"/>
      <c r="BI2274" s="6"/>
      <c r="BJ2274" s="6"/>
      <c r="BK2274" s="6"/>
      <c r="BL2274" s="6"/>
    </row>
    <row r="2275" spans="1:64">
      <c r="A2275" s="4"/>
      <c r="B2275" s="5"/>
      <c r="C2275" s="27" t="str">
        <f>IFERROR(VLOOKUP(B2275,vlookup!A$2:I$331,2,FALSE),"")</f>
        <v/>
      </c>
      <c r="D2275" s="27" t="str">
        <f>IFERROR(VLOOKUP(B2275,vlookup!A$2:I$331,3,FALSE),"")</f>
        <v/>
      </c>
      <c r="E2275" s="5"/>
      <c r="F2275" s="27" t="str">
        <f>IFERROR(VLOOKUP(E2275,vlookup!D$2:E$331,2,FALSE),"")</f>
        <v/>
      </c>
      <c r="G2275" s="5"/>
      <c r="H2275" s="27" t="str">
        <f t="shared" si="352"/>
        <v/>
      </c>
      <c r="I2275" s="27" t="str">
        <f>IFERROR(VLOOKUP(H2275,vlookup!G$2:I$331,2,FALSE),"")</f>
        <v/>
      </c>
      <c r="J2275" s="27" t="str">
        <f>IFERROR(VLOOKUP(H2275,vlookup!G$2:I$331,3,FALSE),"")</f>
        <v/>
      </c>
      <c r="K2275" s="5"/>
      <c r="L2275" s="6"/>
      <c r="M2275" s="6"/>
      <c r="N2275" s="6"/>
      <c r="O2275" s="6"/>
      <c r="P2275" s="6"/>
      <c r="Q2275" s="14" t="str">
        <f t="shared" si="353"/>
        <v/>
      </c>
      <c r="R2275" s="5"/>
      <c r="S2275" s="6"/>
      <c r="T2275" s="6"/>
      <c r="U2275" s="5"/>
      <c r="V2275" s="45">
        <f t="shared" si="354"/>
        <v>0</v>
      </c>
      <c r="W2275" s="45">
        <f t="shared" si="355"/>
        <v>0</v>
      </c>
      <c r="X2275" s="45" t="e">
        <f t="shared" si="356"/>
        <v>#VALUE!</v>
      </c>
      <c r="Y2275" s="45">
        <f>IFERROR(VALUE(V2275),VLOOKUP(V2275,DayReplace[],2,0))</f>
        <v>0</v>
      </c>
      <c r="Z2275" s="45">
        <f>IF(V2275=0,1,
IF(OR(AND(COUNTIF(Table12[Normal and Leap Years],X2275),AA2275=3,Y2275=30),
AND(COUNTIF(Table9[MM Year],X2275),COUNTIF(Table13[Always 29-Day Months],AA2275),Y2275=30)),Y2275
-1,Y2275))</f>
        <v>1</v>
      </c>
      <c r="AA2275" s="45">
        <f>IFERROR(VALUE(W2275),VLOOKUP(W2275,MonthReplace[],2,0))</f>
        <v>0</v>
      </c>
      <c r="AB2275" s="45" t="e">
        <f>IF(COUNTIF(Table9[MM Year],X2275),VLOOKUP(AA2275,MonthSerial[],VLOOKUP(X2275,Table9[],3,0)+2,0),DATE(X2275,AA2275,0)-AC2275)</f>
        <v>#VALUE!</v>
      </c>
      <c r="AC2275" s="45" t="e">
        <f>IF(COUNTIF(Table9[MM Year],X2275),
VLOOKUP(X2275,Table9[],5,0),
DATE(X2275,1,0))</f>
        <v>#VALUE!</v>
      </c>
      <c r="AD2275" s="46" t="e">
        <f>IF(AA2275=0,DATE(YEAR(AC2275+1),7,16),
IF(V2275=0,IF(COUNTIF(Table9[MM Year],X2275),AC2275+AB2275+Z2275+15-DAY(AC2275+AB2275+Z2275+15)+16,AC2275+AB2275+Z2275-DAY(AC2275+AB2275+Z2275)+16),
IF(COUNTIF(Table9[MM Year],X2275),
IF(AC2275+AB2275+Z2275&lt;VLOOKUP(X2275,Table9[],7,0),AC2275
+AB2275+Z2275+VLOOKUP(X2275,Table9[],4,0),AC2275+AB2275+Z2275),AC2275
+AB2275+Z2275)))</f>
        <v>#VALUE!</v>
      </c>
      <c r="AE2275" s="42"/>
      <c r="AF2275" s="15" t="str">
        <f>IFERROR(IF(COUNTIF(Table9[MM Year],X2275),
IF(AD2275&lt;VLOOKUP(X2275,Table9[],7,0),AD2275
+VLOOKUP(X2275,Table9[],4,0),AD2275),AD2275
),"")</f>
        <v/>
      </c>
      <c r="AG2275" s="5"/>
      <c r="AH2275" s="5"/>
      <c r="AI2275" s="5"/>
      <c r="AJ2275" s="6"/>
      <c r="AK2275" s="6"/>
      <c r="AL2275" s="12" t="str">
        <f t="shared" si="357"/>
        <v/>
      </c>
      <c r="AM2275" s="5"/>
      <c r="AN2275" s="27" t="str">
        <f t="shared" si="358"/>
        <v/>
      </c>
      <c r="AO2275" s="5"/>
      <c r="AP2275" s="5"/>
      <c r="AQ2275" s="6"/>
      <c r="AR2275" s="12" t="str">
        <f t="shared" si="359"/>
        <v/>
      </c>
      <c r="AS2275" s="6"/>
      <c r="AT2275" s="5"/>
      <c r="AU2275" s="53"/>
      <c r="AV2275" s="53"/>
      <c r="AW2275" s="54"/>
      <c r="AX2275" s="15" t="str">
        <f t="shared" si="360"/>
        <v/>
      </c>
      <c r="AY2275" s="5"/>
      <c r="AZ2275" s="27" t="str">
        <f>IFERROR(VLOOKUP(AY2275,vlookup!A$2:I$331,2,FALSE),"")</f>
        <v/>
      </c>
      <c r="BA2275" s="27" t="str">
        <f>IFERROR(VLOOKUP(AY2275,vlookup!A$2:I$331,3,FALSE),"")</f>
        <v/>
      </c>
      <c r="BB2275" s="5"/>
      <c r="BC2275" s="27" t="str">
        <f>IFERROR(VLOOKUP(BB2275,vlookup!D$2:E$331,2,FALSE),"")</f>
        <v/>
      </c>
      <c r="BD2275" s="5"/>
      <c r="BE2275" s="27" t="str">
        <f t="shared" si="361"/>
        <v/>
      </c>
      <c r="BF2275" s="27" t="str">
        <f>IFERROR(VLOOKUP(BE2275,vlookup!G$2:I$331,2,FALSE),"")</f>
        <v/>
      </c>
      <c r="BG2275" s="27" t="str">
        <f>IFERROR(VLOOKUP(BE2275,vlookup!G$2:I$331,3,FALSE),"")</f>
        <v/>
      </c>
      <c r="BH2275" s="5"/>
      <c r="BI2275" s="6"/>
      <c r="BJ2275" s="6"/>
      <c r="BK2275" s="6"/>
      <c r="BL2275" s="6"/>
    </row>
    <row r="2276" spans="1:64">
      <c r="A2276" s="4"/>
      <c r="B2276" s="5"/>
      <c r="C2276" s="27" t="str">
        <f>IFERROR(VLOOKUP(B2276,vlookup!A$2:I$331,2,FALSE),"")</f>
        <v/>
      </c>
      <c r="D2276" s="27" t="str">
        <f>IFERROR(VLOOKUP(B2276,vlookup!A$2:I$331,3,FALSE),"")</f>
        <v/>
      </c>
      <c r="E2276" s="5"/>
      <c r="F2276" s="27" t="str">
        <f>IFERROR(VLOOKUP(E2276,vlookup!D$2:E$331,2,FALSE),"")</f>
        <v/>
      </c>
      <c r="G2276" s="5"/>
      <c r="H2276" s="27" t="str">
        <f t="shared" si="352"/>
        <v/>
      </c>
      <c r="I2276" s="27" t="str">
        <f>IFERROR(VLOOKUP(H2276,vlookup!G$2:I$331,2,FALSE),"")</f>
        <v/>
      </c>
      <c r="J2276" s="27" t="str">
        <f>IFERROR(VLOOKUP(H2276,vlookup!G$2:I$331,3,FALSE),"")</f>
        <v/>
      </c>
      <c r="K2276" s="5"/>
      <c r="L2276" s="6"/>
      <c r="M2276" s="6"/>
      <c r="N2276" s="6"/>
      <c r="O2276" s="6"/>
      <c r="P2276" s="6"/>
      <c r="Q2276" s="14" t="str">
        <f t="shared" si="353"/>
        <v/>
      </c>
      <c r="R2276" s="5"/>
      <c r="S2276" s="6"/>
      <c r="T2276" s="6"/>
      <c r="U2276" s="5"/>
      <c r="V2276" s="45">
        <f t="shared" si="354"/>
        <v>0</v>
      </c>
      <c r="W2276" s="45">
        <f t="shared" si="355"/>
        <v>0</v>
      </c>
      <c r="X2276" s="45" t="e">
        <f t="shared" si="356"/>
        <v>#VALUE!</v>
      </c>
      <c r="Y2276" s="45">
        <f>IFERROR(VALUE(V2276),VLOOKUP(V2276,DayReplace[],2,0))</f>
        <v>0</v>
      </c>
      <c r="Z2276" s="45">
        <f>IF(V2276=0,1,
IF(OR(AND(COUNTIF(Table12[Normal and Leap Years],X2276),AA2276=3,Y2276=30),
AND(COUNTIF(Table9[MM Year],X2276),COUNTIF(Table13[Always 29-Day Months],AA2276),Y2276=30)),Y2276
-1,Y2276))</f>
        <v>1</v>
      </c>
      <c r="AA2276" s="45">
        <f>IFERROR(VALUE(W2276),VLOOKUP(W2276,MonthReplace[],2,0))</f>
        <v>0</v>
      </c>
      <c r="AB2276" s="45" t="e">
        <f>IF(COUNTIF(Table9[MM Year],X2276),VLOOKUP(AA2276,MonthSerial[],VLOOKUP(X2276,Table9[],3,0)+2,0),DATE(X2276,AA2276,0)-AC2276)</f>
        <v>#VALUE!</v>
      </c>
      <c r="AC2276" s="45" t="e">
        <f>IF(COUNTIF(Table9[MM Year],X2276),
VLOOKUP(X2276,Table9[],5,0),
DATE(X2276,1,0))</f>
        <v>#VALUE!</v>
      </c>
      <c r="AD2276" s="46" t="e">
        <f>IF(AA2276=0,DATE(YEAR(AC2276+1),7,16),
IF(V2276=0,IF(COUNTIF(Table9[MM Year],X2276),AC2276+AB2276+Z2276+15-DAY(AC2276+AB2276+Z2276+15)+16,AC2276+AB2276+Z2276-DAY(AC2276+AB2276+Z2276)+16),
IF(COUNTIF(Table9[MM Year],X2276),
IF(AC2276+AB2276+Z2276&lt;VLOOKUP(X2276,Table9[],7,0),AC2276
+AB2276+Z2276+VLOOKUP(X2276,Table9[],4,0),AC2276+AB2276+Z2276),AC2276
+AB2276+Z2276)))</f>
        <v>#VALUE!</v>
      </c>
      <c r="AE2276" s="42"/>
      <c r="AF2276" s="15" t="str">
        <f>IFERROR(IF(COUNTIF(Table9[MM Year],X2276),
IF(AD2276&lt;VLOOKUP(X2276,Table9[],7,0),AD2276
+VLOOKUP(X2276,Table9[],4,0),AD2276),AD2276
),"")</f>
        <v/>
      </c>
      <c r="AG2276" s="5"/>
      <c r="AH2276" s="5"/>
      <c r="AI2276" s="5"/>
      <c r="AJ2276" s="6"/>
      <c r="AK2276" s="6"/>
      <c r="AL2276" s="12" t="str">
        <f t="shared" si="357"/>
        <v/>
      </c>
      <c r="AM2276" s="5"/>
      <c r="AN2276" s="27" t="str">
        <f t="shared" si="358"/>
        <v/>
      </c>
      <c r="AO2276" s="5"/>
      <c r="AP2276" s="5"/>
      <c r="AQ2276" s="6"/>
      <c r="AR2276" s="12" t="str">
        <f t="shared" si="359"/>
        <v/>
      </c>
      <c r="AS2276" s="6"/>
      <c r="AT2276" s="5"/>
      <c r="AU2276" s="53"/>
      <c r="AV2276" s="53"/>
      <c r="AW2276" s="54"/>
      <c r="AX2276" s="15" t="str">
        <f t="shared" si="360"/>
        <v/>
      </c>
      <c r="AY2276" s="5"/>
      <c r="AZ2276" s="27" t="str">
        <f>IFERROR(VLOOKUP(AY2276,vlookup!A$2:I$331,2,FALSE),"")</f>
        <v/>
      </c>
      <c r="BA2276" s="27" t="str">
        <f>IFERROR(VLOOKUP(AY2276,vlookup!A$2:I$331,3,FALSE),"")</f>
        <v/>
      </c>
      <c r="BB2276" s="5"/>
      <c r="BC2276" s="27" t="str">
        <f>IFERROR(VLOOKUP(BB2276,vlookup!D$2:E$331,2,FALSE),"")</f>
        <v/>
      </c>
      <c r="BD2276" s="5"/>
      <c r="BE2276" s="27" t="str">
        <f t="shared" si="361"/>
        <v/>
      </c>
      <c r="BF2276" s="27" t="str">
        <f>IFERROR(VLOOKUP(BE2276,vlookup!G$2:I$331,2,FALSE),"")</f>
        <v/>
      </c>
      <c r="BG2276" s="27" t="str">
        <f>IFERROR(VLOOKUP(BE2276,vlookup!G$2:I$331,3,FALSE),"")</f>
        <v/>
      </c>
      <c r="BH2276" s="5"/>
      <c r="BI2276" s="6"/>
      <c r="BJ2276" s="6"/>
      <c r="BK2276" s="6"/>
      <c r="BL2276" s="6"/>
    </row>
    <row r="2277" spans="1:64">
      <c r="A2277" s="4"/>
      <c r="B2277" s="5"/>
      <c r="C2277" s="27" t="str">
        <f>IFERROR(VLOOKUP(B2277,vlookup!A$2:I$331,2,FALSE),"")</f>
        <v/>
      </c>
      <c r="D2277" s="27" t="str">
        <f>IFERROR(VLOOKUP(B2277,vlookup!A$2:I$331,3,FALSE),"")</f>
        <v/>
      </c>
      <c r="E2277" s="5"/>
      <c r="F2277" s="27" t="str">
        <f>IFERROR(VLOOKUP(E2277,vlookup!D$2:E$331,2,FALSE),"")</f>
        <v/>
      </c>
      <c r="G2277" s="5"/>
      <c r="H2277" s="27" t="str">
        <f t="shared" si="352"/>
        <v/>
      </c>
      <c r="I2277" s="27" t="str">
        <f>IFERROR(VLOOKUP(H2277,vlookup!G$2:I$331,2,FALSE),"")</f>
        <v/>
      </c>
      <c r="J2277" s="27" t="str">
        <f>IFERROR(VLOOKUP(H2277,vlookup!G$2:I$331,3,FALSE),"")</f>
        <v/>
      </c>
      <c r="K2277" s="5"/>
      <c r="L2277" s="6"/>
      <c r="M2277" s="6"/>
      <c r="N2277" s="6"/>
      <c r="O2277" s="6"/>
      <c r="P2277" s="6"/>
      <c r="Q2277" s="14" t="str">
        <f t="shared" si="353"/>
        <v/>
      </c>
      <c r="R2277" s="5"/>
      <c r="S2277" s="6"/>
      <c r="T2277" s="6"/>
      <c r="U2277" s="5"/>
      <c r="V2277" s="45">
        <f t="shared" si="354"/>
        <v>0</v>
      </c>
      <c r="W2277" s="45">
        <f t="shared" si="355"/>
        <v>0</v>
      </c>
      <c r="X2277" s="45" t="e">
        <f t="shared" si="356"/>
        <v>#VALUE!</v>
      </c>
      <c r="Y2277" s="45">
        <f>IFERROR(VALUE(V2277),VLOOKUP(V2277,DayReplace[],2,0))</f>
        <v>0</v>
      </c>
      <c r="Z2277" s="45">
        <f>IF(V2277=0,1,
IF(OR(AND(COUNTIF(Table12[Normal and Leap Years],X2277),AA2277=3,Y2277=30),
AND(COUNTIF(Table9[MM Year],X2277),COUNTIF(Table13[Always 29-Day Months],AA2277),Y2277=30)),Y2277
-1,Y2277))</f>
        <v>1</v>
      </c>
      <c r="AA2277" s="45">
        <f>IFERROR(VALUE(W2277),VLOOKUP(W2277,MonthReplace[],2,0))</f>
        <v>0</v>
      </c>
      <c r="AB2277" s="45" t="e">
        <f>IF(COUNTIF(Table9[MM Year],X2277),VLOOKUP(AA2277,MonthSerial[],VLOOKUP(X2277,Table9[],3,0)+2,0),DATE(X2277,AA2277,0)-AC2277)</f>
        <v>#VALUE!</v>
      </c>
      <c r="AC2277" s="45" t="e">
        <f>IF(COUNTIF(Table9[MM Year],X2277),
VLOOKUP(X2277,Table9[],5,0),
DATE(X2277,1,0))</f>
        <v>#VALUE!</v>
      </c>
      <c r="AD2277" s="46" t="e">
        <f>IF(AA2277=0,DATE(YEAR(AC2277+1),7,16),
IF(V2277=0,IF(COUNTIF(Table9[MM Year],X2277),AC2277+AB2277+Z2277+15-DAY(AC2277+AB2277+Z2277+15)+16,AC2277+AB2277+Z2277-DAY(AC2277+AB2277+Z2277)+16),
IF(COUNTIF(Table9[MM Year],X2277),
IF(AC2277+AB2277+Z2277&lt;VLOOKUP(X2277,Table9[],7,0),AC2277
+AB2277+Z2277+VLOOKUP(X2277,Table9[],4,0),AC2277+AB2277+Z2277),AC2277
+AB2277+Z2277)))</f>
        <v>#VALUE!</v>
      </c>
      <c r="AE2277" s="42"/>
      <c r="AF2277" s="15" t="str">
        <f>IFERROR(IF(COUNTIF(Table9[MM Year],X2277),
IF(AD2277&lt;VLOOKUP(X2277,Table9[],7,0),AD2277
+VLOOKUP(X2277,Table9[],4,0),AD2277),AD2277
),"")</f>
        <v/>
      </c>
      <c r="AG2277" s="5"/>
      <c r="AH2277" s="5"/>
      <c r="AI2277" s="5"/>
      <c r="AJ2277" s="6"/>
      <c r="AK2277" s="6"/>
      <c r="AL2277" s="12" t="str">
        <f t="shared" si="357"/>
        <v/>
      </c>
      <c r="AM2277" s="5"/>
      <c r="AN2277" s="27" t="str">
        <f t="shared" si="358"/>
        <v/>
      </c>
      <c r="AO2277" s="5"/>
      <c r="AP2277" s="5"/>
      <c r="AQ2277" s="6"/>
      <c r="AR2277" s="12" t="str">
        <f t="shared" si="359"/>
        <v/>
      </c>
      <c r="AS2277" s="6"/>
      <c r="AT2277" s="5"/>
      <c r="AU2277" s="53"/>
      <c r="AV2277" s="53"/>
      <c r="AW2277" s="54"/>
      <c r="AX2277" s="15" t="str">
        <f t="shared" si="360"/>
        <v/>
      </c>
      <c r="AY2277" s="5"/>
      <c r="AZ2277" s="27" t="str">
        <f>IFERROR(VLOOKUP(AY2277,vlookup!A$2:I$331,2,FALSE),"")</f>
        <v/>
      </c>
      <c r="BA2277" s="27" t="str">
        <f>IFERROR(VLOOKUP(AY2277,vlookup!A$2:I$331,3,FALSE),"")</f>
        <v/>
      </c>
      <c r="BB2277" s="5"/>
      <c r="BC2277" s="27" t="str">
        <f>IFERROR(VLOOKUP(BB2277,vlookup!D$2:E$331,2,FALSE),"")</f>
        <v/>
      </c>
      <c r="BD2277" s="5"/>
      <c r="BE2277" s="27" t="str">
        <f t="shared" si="361"/>
        <v/>
      </c>
      <c r="BF2277" s="27" t="str">
        <f>IFERROR(VLOOKUP(BE2277,vlookup!G$2:I$331,2,FALSE),"")</f>
        <v/>
      </c>
      <c r="BG2277" s="27" t="str">
        <f>IFERROR(VLOOKUP(BE2277,vlookup!G$2:I$331,3,FALSE),"")</f>
        <v/>
      </c>
      <c r="BH2277" s="5"/>
      <c r="BI2277" s="6"/>
      <c r="BJ2277" s="6"/>
      <c r="BK2277" s="6"/>
      <c r="BL2277" s="6"/>
    </row>
    <row r="2278" spans="1:64">
      <c r="A2278" s="4"/>
      <c r="B2278" s="5"/>
      <c r="C2278" s="27" t="str">
        <f>IFERROR(VLOOKUP(B2278,vlookup!A$2:I$331,2,FALSE),"")</f>
        <v/>
      </c>
      <c r="D2278" s="27" t="str">
        <f>IFERROR(VLOOKUP(B2278,vlookup!A$2:I$331,3,FALSE),"")</f>
        <v/>
      </c>
      <c r="E2278" s="5"/>
      <c r="F2278" s="27" t="str">
        <f>IFERROR(VLOOKUP(E2278,vlookup!D$2:E$331,2,FALSE),"")</f>
        <v/>
      </c>
      <c r="G2278" s="5"/>
      <c r="H2278" s="27" t="str">
        <f t="shared" si="352"/>
        <v/>
      </c>
      <c r="I2278" s="27" t="str">
        <f>IFERROR(VLOOKUP(H2278,vlookup!G$2:I$331,2,FALSE),"")</f>
        <v/>
      </c>
      <c r="J2278" s="27" t="str">
        <f>IFERROR(VLOOKUP(H2278,vlookup!G$2:I$331,3,FALSE),"")</f>
        <v/>
      </c>
      <c r="K2278" s="5"/>
      <c r="L2278" s="6"/>
      <c r="M2278" s="6"/>
      <c r="N2278" s="6"/>
      <c r="O2278" s="6"/>
      <c r="P2278" s="6"/>
      <c r="Q2278" s="14" t="str">
        <f t="shared" si="353"/>
        <v/>
      </c>
      <c r="R2278" s="5"/>
      <c r="S2278" s="6"/>
      <c r="T2278" s="6"/>
      <c r="U2278" s="5"/>
      <c r="V2278" s="45">
        <f t="shared" si="354"/>
        <v>0</v>
      </c>
      <c r="W2278" s="45">
        <f t="shared" si="355"/>
        <v>0</v>
      </c>
      <c r="X2278" s="45" t="e">
        <f t="shared" si="356"/>
        <v>#VALUE!</v>
      </c>
      <c r="Y2278" s="45">
        <f>IFERROR(VALUE(V2278),VLOOKUP(V2278,DayReplace[],2,0))</f>
        <v>0</v>
      </c>
      <c r="Z2278" s="45">
        <f>IF(V2278=0,1,
IF(OR(AND(COUNTIF(Table12[Normal and Leap Years],X2278),AA2278=3,Y2278=30),
AND(COUNTIF(Table9[MM Year],X2278),COUNTIF(Table13[Always 29-Day Months],AA2278),Y2278=30)),Y2278
-1,Y2278))</f>
        <v>1</v>
      </c>
      <c r="AA2278" s="45">
        <f>IFERROR(VALUE(W2278),VLOOKUP(W2278,MonthReplace[],2,0))</f>
        <v>0</v>
      </c>
      <c r="AB2278" s="45" t="e">
        <f>IF(COUNTIF(Table9[MM Year],X2278),VLOOKUP(AA2278,MonthSerial[],VLOOKUP(X2278,Table9[],3,0)+2,0),DATE(X2278,AA2278,0)-AC2278)</f>
        <v>#VALUE!</v>
      </c>
      <c r="AC2278" s="45" t="e">
        <f>IF(COUNTIF(Table9[MM Year],X2278),
VLOOKUP(X2278,Table9[],5,0),
DATE(X2278,1,0))</f>
        <v>#VALUE!</v>
      </c>
      <c r="AD2278" s="46" t="e">
        <f>IF(AA2278=0,DATE(YEAR(AC2278+1),7,16),
IF(V2278=0,IF(COUNTIF(Table9[MM Year],X2278),AC2278+AB2278+Z2278+15-DAY(AC2278+AB2278+Z2278+15)+16,AC2278+AB2278+Z2278-DAY(AC2278+AB2278+Z2278)+16),
IF(COUNTIF(Table9[MM Year],X2278),
IF(AC2278+AB2278+Z2278&lt;VLOOKUP(X2278,Table9[],7,0),AC2278
+AB2278+Z2278+VLOOKUP(X2278,Table9[],4,0),AC2278+AB2278+Z2278),AC2278
+AB2278+Z2278)))</f>
        <v>#VALUE!</v>
      </c>
      <c r="AE2278" s="42"/>
      <c r="AF2278" s="15" t="str">
        <f>IFERROR(IF(COUNTIF(Table9[MM Year],X2278),
IF(AD2278&lt;VLOOKUP(X2278,Table9[],7,0),AD2278
+VLOOKUP(X2278,Table9[],4,0),AD2278),AD2278
),"")</f>
        <v/>
      </c>
      <c r="AG2278" s="5"/>
      <c r="AH2278" s="5"/>
      <c r="AI2278" s="5"/>
      <c r="AJ2278" s="6"/>
      <c r="AK2278" s="6"/>
      <c r="AL2278" s="12" t="str">
        <f t="shared" si="357"/>
        <v/>
      </c>
      <c r="AM2278" s="5"/>
      <c r="AN2278" s="27" t="str">
        <f t="shared" si="358"/>
        <v/>
      </c>
      <c r="AO2278" s="5"/>
      <c r="AP2278" s="5"/>
      <c r="AQ2278" s="6"/>
      <c r="AR2278" s="12" t="str">
        <f t="shared" si="359"/>
        <v/>
      </c>
      <c r="AS2278" s="6"/>
      <c r="AT2278" s="5"/>
      <c r="AU2278" s="53"/>
      <c r="AV2278" s="53"/>
      <c r="AW2278" s="54"/>
      <c r="AX2278" s="15" t="str">
        <f t="shared" si="360"/>
        <v/>
      </c>
      <c r="AY2278" s="5"/>
      <c r="AZ2278" s="27" t="str">
        <f>IFERROR(VLOOKUP(AY2278,vlookup!A$2:I$331,2,FALSE),"")</f>
        <v/>
      </c>
      <c r="BA2278" s="27" t="str">
        <f>IFERROR(VLOOKUP(AY2278,vlookup!A$2:I$331,3,FALSE),"")</f>
        <v/>
      </c>
      <c r="BB2278" s="5"/>
      <c r="BC2278" s="27" t="str">
        <f>IFERROR(VLOOKUP(BB2278,vlookup!D$2:E$331,2,FALSE),"")</f>
        <v/>
      </c>
      <c r="BD2278" s="5"/>
      <c r="BE2278" s="27" t="str">
        <f t="shared" si="361"/>
        <v/>
      </c>
      <c r="BF2278" s="27" t="str">
        <f>IFERROR(VLOOKUP(BE2278,vlookup!G$2:I$331,2,FALSE),"")</f>
        <v/>
      </c>
      <c r="BG2278" s="27" t="str">
        <f>IFERROR(VLOOKUP(BE2278,vlookup!G$2:I$331,3,FALSE),"")</f>
        <v/>
      </c>
      <c r="BH2278" s="5"/>
      <c r="BI2278" s="6"/>
      <c r="BJ2278" s="6"/>
      <c r="BK2278" s="6"/>
      <c r="BL2278" s="6"/>
    </row>
    <row r="2279" spans="1:64">
      <c r="A2279" s="4"/>
      <c r="B2279" s="5"/>
      <c r="C2279" s="27" t="str">
        <f>IFERROR(VLOOKUP(B2279,vlookup!A$2:I$331,2,FALSE),"")</f>
        <v/>
      </c>
      <c r="D2279" s="27" t="str">
        <f>IFERROR(VLOOKUP(B2279,vlookup!A$2:I$331,3,FALSE),"")</f>
        <v/>
      </c>
      <c r="E2279" s="5"/>
      <c r="F2279" s="27" t="str">
        <f>IFERROR(VLOOKUP(E2279,vlookup!D$2:E$331,2,FALSE),"")</f>
        <v/>
      </c>
      <c r="G2279" s="5"/>
      <c r="H2279" s="27" t="str">
        <f t="shared" si="352"/>
        <v/>
      </c>
      <c r="I2279" s="27" t="str">
        <f>IFERROR(VLOOKUP(H2279,vlookup!G$2:I$331,2,FALSE),"")</f>
        <v/>
      </c>
      <c r="J2279" s="27" t="str">
        <f>IFERROR(VLOOKUP(H2279,vlookup!G$2:I$331,3,FALSE),"")</f>
        <v/>
      </c>
      <c r="K2279" s="5"/>
      <c r="L2279" s="6"/>
      <c r="M2279" s="6"/>
      <c r="N2279" s="6"/>
      <c r="O2279" s="6"/>
      <c r="P2279" s="6"/>
      <c r="Q2279" s="14" t="str">
        <f t="shared" si="353"/>
        <v/>
      </c>
      <c r="R2279" s="5"/>
      <c r="S2279" s="6"/>
      <c r="T2279" s="6"/>
      <c r="U2279" s="5"/>
      <c r="V2279" s="45">
        <f t="shared" si="354"/>
        <v>0</v>
      </c>
      <c r="W2279" s="45">
        <f t="shared" si="355"/>
        <v>0</v>
      </c>
      <c r="X2279" s="45" t="e">
        <f t="shared" si="356"/>
        <v>#VALUE!</v>
      </c>
      <c r="Y2279" s="45">
        <f>IFERROR(VALUE(V2279),VLOOKUP(V2279,DayReplace[],2,0))</f>
        <v>0</v>
      </c>
      <c r="Z2279" s="45">
        <f>IF(V2279=0,1,
IF(OR(AND(COUNTIF(Table12[Normal and Leap Years],X2279),AA2279=3,Y2279=30),
AND(COUNTIF(Table9[MM Year],X2279),COUNTIF(Table13[Always 29-Day Months],AA2279),Y2279=30)),Y2279
-1,Y2279))</f>
        <v>1</v>
      </c>
      <c r="AA2279" s="45">
        <f>IFERROR(VALUE(W2279),VLOOKUP(W2279,MonthReplace[],2,0))</f>
        <v>0</v>
      </c>
      <c r="AB2279" s="45" t="e">
        <f>IF(COUNTIF(Table9[MM Year],X2279),VLOOKUP(AA2279,MonthSerial[],VLOOKUP(X2279,Table9[],3,0)+2,0),DATE(X2279,AA2279,0)-AC2279)</f>
        <v>#VALUE!</v>
      </c>
      <c r="AC2279" s="45" t="e">
        <f>IF(COUNTIF(Table9[MM Year],X2279),
VLOOKUP(X2279,Table9[],5,0),
DATE(X2279,1,0))</f>
        <v>#VALUE!</v>
      </c>
      <c r="AD2279" s="46" t="e">
        <f>IF(AA2279=0,DATE(YEAR(AC2279+1),7,16),
IF(V2279=0,IF(COUNTIF(Table9[MM Year],X2279),AC2279+AB2279+Z2279+15-DAY(AC2279+AB2279+Z2279+15)+16,AC2279+AB2279+Z2279-DAY(AC2279+AB2279+Z2279)+16),
IF(COUNTIF(Table9[MM Year],X2279),
IF(AC2279+AB2279+Z2279&lt;VLOOKUP(X2279,Table9[],7,0),AC2279
+AB2279+Z2279+VLOOKUP(X2279,Table9[],4,0),AC2279+AB2279+Z2279),AC2279
+AB2279+Z2279)))</f>
        <v>#VALUE!</v>
      </c>
      <c r="AE2279" s="42"/>
      <c r="AF2279" s="15" t="str">
        <f>IFERROR(IF(COUNTIF(Table9[MM Year],X2279),
IF(AD2279&lt;VLOOKUP(X2279,Table9[],7,0),AD2279
+VLOOKUP(X2279,Table9[],4,0),AD2279),AD2279
),"")</f>
        <v/>
      </c>
      <c r="AG2279" s="5"/>
      <c r="AH2279" s="5"/>
      <c r="AI2279" s="5"/>
      <c r="AJ2279" s="6"/>
      <c r="AK2279" s="6"/>
      <c r="AL2279" s="12" t="str">
        <f t="shared" si="357"/>
        <v/>
      </c>
      <c r="AM2279" s="5"/>
      <c r="AN2279" s="27" t="str">
        <f t="shared" si="358"/>
        <v/>
      </c>
      <c r="AO2279" s="5"/>
      <c r="AP2279" s="5"/>
      <c r="AQ2279" s="6"/>
      <c r="AR2279" s="12" t="str">
        <f t="shared" si="359"/>
        <v/>
      </c>
      <c r="AS2279" s="6"/>
      <c r="AT2279" s="5"/>
      <c r="AU2279" s="53"/>
      <c r="AV2279" s="53"/>
      <c r="AW2279" s="54"/>
      <c r="AX2279" s="15" t="str">
        <f t="shared" si="360"/>
        <v/>
      </c>
      <c r="AY2279" s="5"/>
      <c r="AZ2279" s="27" t="str">
        <f>IFERROR(VLOOKUP(AY2279,vlookup!A$2:I$331,2,FALSE),"")</f>
        <v/>
      </c>
      <c r="BA2279" s="27" t="str">
        <f>IFERROR(VLOOKUP(AY2279,vlookup!A$2:I$331,3,FALSE),"")</f>
        <v/>
      </c>
      <c r="BB2279" s="5"/>
      <c r="BC2279" s="27" t="str">
        <f>IFERROR(VLOOKUP(BB2279,vlookup!D$2:E$331,2,FALSE),"")</f>
        <v/>
      </c>
      <c r="BD2279" s="5"/>
      <c r="BE2279" s="27" t="str">
        <f t="shared" si="361"/>
        <v/>
      </c>
      <c r="BF2279" s="27" t="str">
        <f>IFERROR(VLOOKUP(BE2279,vlookup!G$2:I$331,2,FALSE),"")</f>
        <v/>
      </c>
      <c r="BG2279" s="27" t="str">
        <f>IFERROR(VLOOKUP(BE2279,vlookup!G$2:I$331,3,FALSE),"")</f>
        <v/>
      </c>
      <c r="BH2279" s="5"/>
      <c r="BI2279" s="6"/>
      <c r="BJ2279" s="6"/>
      <c r="BK2279" s="6"/>
      <c r="BL2279" s="6"/>
    </row>
    <row r="2280" spans="1:64">
      <c r="A2280" s="4"/>
      <c r="B2280" s="5"/>
      <c r="C2280" s="27" t="str">
        <f>IFERROR(VLOOKUP(B2280,vlookup!A$2:I$331,2,FALSE),"")</f>
        <v/>
      </c>
      <c r="D2280" s="27" t="str">
        <f>IFERROR(VLOOKUP(B2280,vlookup!A$2:I$331,3,FALSE),"")</f>
        <v/>
      </c>
      <c r="E2280" s="5"/>
      <c r="F2280" s="27" t="str">
        <f>IFERROR(VLOOKUP(E2280,vlookup!D$2:E$331,2,FALSE),"")</f>
        <v/>
      </c>
      <c r="G2280" s="5"/>
      <c r="H2280" s="27" t="str">
        <f t="shared" si="352"/>
        <v/>
      </c>
      <c r="I2280" s="27" t="str">
        <f>IFERROR(VLOOKUP(H2280,vlookup!G$2:I$331,2,FALSE),"")</f>
        <v/>
      </c>
      <c r="J2280" s="27" t="str">
        <f>IFERROR(VLOOKUP(H2280,vlookup!G$2:I$331,3,FALSE),"")</f>
        <v/>
      </c>
      <c r="K2280" s="5"/>
      <c r="L2280" s="6"/>
      <c r="M2280" s="6"/>
      <c r="N2280" s="6"/>
      <c r="O2280" s="6"/>
      <c r="P2280" s="6"/>
      <c r="Q2280" s="14" t="str">
        <f t="shared" si="353"/>
        <v/>
      </c>
      <c r="R2280" s="5"/>
      <c r="S2280" s="6"/>
      <c r="T2280" s="6"/>
      <c r="U2280" s="5"/>
      <c r="V2280" s="45">
        <f t="shared" si="354"/>
        <v>0</v>
      </c>
      <c r="W2280" s="45">
        <f t="shared" si="355"/>
        <v>0</v>
      </c>
      <c r="X2280" s="45" t="e">
        <f t="shared" si="356"/>
        <v>#VALUE!</v>
      </c>
      <c r="Y2280" s="45">
        <f>IFERROR(VALUE(V2280),VLOOKUP(V2280,DayReplace[],2,0))</f>
        <v>0</v>
      </c>
      <c r="Z2280" s="45">
        <f>IF(V2280=0,1,
IF(OR(AND(COUNTIF(Table12[Normal and Leap Years],X2280),AA2280=3,Y2280=30),
AND(COUNTIF(Table9[MM Year],X2280),COUNTIF(Table13[Always 29-Day Months],AA2280),Y2280=30)),Y2280
-1,Y2280))</f>
        <v>1</v>
      </c>
      <c r="AA2280" s="45">
        <f>IFERROR(VALUE(W2280),VLOOKUP(W2280,MonthReplace[],2,0))</f>
        <v>0</v>
      </c>
      <c r="AB2280" s="45" t="e">
        <f>IF(COUNTIF(Table9[MM Year],X2280),VLOOKUP(AA2280,MonthSerial[],VLOOKUP(X2280,Table9[],3,0)+2,0),DATE(X2280,AA2280,0)-AC2280)</f>
        <v>#VALUE!</v>
      </c>
      <c r="AC2280" s="45" t="e">
        <f>IF(COUNTIF(Table9[MM Year],X2280),
VLOOKUP(X2280,Table9[],5,0),
DATE(X2280,1,0))</f>
        <v>#VALUE!</v>
      </c>
      <c r="AD2280" s="46" t="e">
        <f>IF(AA2280=0,DATE(YEAR(AC2280+1),7,16),
IF(V2280=0,IF(COUNTIF(Table9[MM Year],X2280),AC2280+AB2280+Z2280+15-DAY(AC2280+AB2280+Z2280+15)+16,AC2280+AB2280+Z2280-DAY(AC2280+AB2280+Z2280)+16),
IF(COUNTIF(Table9[MM Year],X2280),
IF(AC2280+AB2280+Z2280&lt;VLOOKUP(X2280,Table9[],7,0),AC2280
+AB2280+Z2280+VLOOKUP(X2280,Table9[],4,0),AC2280+AB2280+Z2280),AC2280
+AB2280+Z2280)))</f>
        <v>#VALUE!</v>
      </c>
      <c r="AE2280" s="42"/>
      <c r="AF2280" s="15" t="str">
        <f>IFERROR(IF(COUNTIF(Table9[MM Year],X2280),
IF(AD2280&lt;VLOOKUP(X2280,Table9[],7,0),AD2280
+VLOOKUP(X2280,Table9[],4,0),AD2280),AD2280
),"")</f>
        <v/>
      </c>
      <c r="AG2280" s="5"/>
      <c r="AH2280" s="5"/>
      <c r="AI2280" s="5"/>
      <c r="AJ2280" s="6"/>
      <c r="AK2280" s="6"/>
      <c r="AL2280" s="12" t="str">
        <f t="shared" si="357"/>
        <v/>
      </c>
      <c r="AM2280" s="5"/>
      <c r="AN2280" s="27" t="str">
        <f t="shared" si="358"/>
        <v/>
      </c>
      <c r="AO2280" s="5"/>
      <c r="AP2280" s="5"/>
      <c r="AQ2280" s="6"/>
      <c r="AR2280" s="12" t="str">
        <f t="shared" si="359"/>
        <v/>
      </c>
      <c r="AS2280" s="6"/>
      <c r="AT2280" s="5"/>
      <c r="AU2280" s="53"/>
      <c r="AV2280" s="53"/>
      <c r="AW2280" s="54"/>
      <c r="AX2280" s="15" t="str">
        <f t="shared" si="360"/>
        <v/>
      </c>
      <c r="AY2280" s="5"/>
      <c r="AZ2280" s="27" t="str">
        <f>IFERROR(VLOOKUP(AY2280,vlookup!A$2:I$331,2,FALSE),"")</f>
        <v/>
      </c>
      <c r="BA2280" s="27" t="str">
        <f>IFERROR(VLOOKUP(AY2280,vlookup!A$2:I$331,3,FALSE),"")</f>
        <v/>
      </c>
      <c r="BB2280" s="5"/>
      <c r="BC2280" s="27" t="str">
        <f>IFERROR(VLOOKUP(BB2280,vlookup!D$2:E$331,2,FALSE),"")</f>
        <v/>
      </c>
      <c r="BD2280" s="5"/>
      <c r="BE2280" s="27" t="str">
        <f t="shared" si="361"/>
        <v/>
      </c>
      <c r="BF2280" s="27" t="str">
        <f>IFERROR(VLOOKUP(BE2280,vlookup!G$2:I$331,2,FALSE),"")</f>
        <v/>
      </c>
      <c r="BG2280" s="27" t="str">
        <f>IFERROR(VLOOKUP(BE2280,vlookup!G$2:I$331,3,FALSE),"")</f>
        <v/>
      </c>
      <c r="BH2280" s="5"/>
      <c r="BI2280" s="6"/>
      <c r="BJ2280" s="6"/>
      <c r="BK2280" s="6"/>
      <c r="BL2280" s="6"/>
    </row>
    <row r="2281" spans="1:64">
      <c r="A2281" s="4"/>
      <c r="B2281" s="5"/>
      <c r="C2281" s="27" t="str">
        <f>IFERROR(VLOOKUP(B2281,vlookup!A$2:I$331,2,FALSE),"")</f>
        <v/>
      </c>
      <c r="D2281" s="27" t="str">
        <f>IFERROR(VLOOKUP(B2281,vlookup!A$2:I$331,3,FALSE),"")</f>
        <v/>
      </c>
      <c r="E2281" s="5"/>
      <c r="F2281" s="27" t="str">
        <f>IFERROR(VLOOKUP(E2281,vlookup!D$2:E$331,2,FALSE),"")</f>
        <v/>
      </c>
      <c r="G2281" s="5"/>
      <c r="H2281" s="27" t="str">
        <f t="shared" si="352"/>
        <v/>
      </c>
      <c r="I2281" s="27" t="str">
        <f>IFERROR(VLOOKUP(H2281,vlookup!G$2:I$331,2,FALSE),"")</f>
        <v/>
      </c>
      <c r="J2281" s="27" t="str">
        <f>IFERROR(VLOOKUP(H2281,vlookup!G$2:I$331,3,FALSE),"")</f>
        <v/>
      </c>
      <c r="K2281" s="5"/>
      <c r="L2281" s="6"/>
      <c r="M2281" s="6"/>
      <c r="N2281" s="6"/>
      <c r="O2281" s="6"/>
      <c r="P2281" s="6"/>
      <c r="Q2281" s="14" t="str">
        <f t="shared" si="353"/>
        <v/>
      </c>
      <c r="R2281" s="5"/>
      <c r="S2281" s="6"/>
      <c r="T2281" s="6"/>
      <c r="U2281" s="5"/>
      <c r="V2281" s="45">
        <f t="shared" si="354"/>
        <v>0</v>
      </c>
      <c r="W2281" s="45">
        <f t="shared" si="355"/>
        <v>0</v>
      </c>
      <c r="X2281" s="45" t="e">
        <f t="shared" si="356"/>
        <v>#VALUE!</v>
      </c>
      <c r="Y2281" s="45">
        <f>IFERROR(VALUE(V2281),VLOOKUP(V2281,DayReplace[],2,0))</f>
        <v>0</v>
      </c>
      <c r="Z2281" s="45">
        <f>IF(V2281=0,1,
IF(OR(AND(COUNTIF(Table12[Normal and Leap Years],X2281),AA2281=3,Y2281=30),
AND(COUNTIF(Table9[MM Year],X2281),COUNTIF(Table13[Always 29-Day Months],AA2281),Y2281=30)),Y2281
-1,Y2281))</f>
        <v>1</v>
      </c>
      <c r="AA2281" s="45">
        <f>IFERROR(VALUE(W2281),VLOOKUP(W2281,MonthReplace[],2,0))</f>
        <v>0</v>
      </c>
      <c r="AB2281" s="45" t="e">
        <f>IF(COUNTIF(Table9[MM Year],X2281),VLOOKUP(AA2281,MonthSerial[],VLOOKUP(X2281,Table9[],3,0)+2,0),DATE(X2281,AA2281,0)-AC2281)</f>
        <v>#VALUE!</v>
      </c>
      <c r="AC2281" s="45" t="e">
        <f>IF(COUNTIF(Table9[MM Year],X2281),
VLOOKUP(X2281,Table9[],5,0),
DATE(X2281,1,0))</f>
        <v>#VALUE!</v>
      </c>
      <c r="AD2281" s="46" t="e">
        <f>IF(AA2281=0,DATE(YEAR(AC2281+1),7,16),
IF(V2281=0,IF(COUNTIF(Table9[MM Year],X2281),AC2281+AB2281+Z2281+15-DAY(AC2281+AB2281+Z2281+15)+16,AC2281+AB2281+Z2281-DAY(AC2281+AB2281+Z2281)+16),
IF(COUNTIF(Table9[MM Year],X2281),
IF(AC2281+AB2281+Z2281&lt;VLOOKUP(X2281,Table9[],7,0),AC2281
+AB2281+Z2281+VLOOKUP(X2281,Table9[],4,0),AC2281+AB2281+Z2281),AC2281
+AB2281+Z2281)))</f>
        <v>#VALUE!</v>
      </c>
      <c r="AE2281" s="42"/>
      <c r="AF2281" s="15" t="str">
        <f>IFERROR(IF(COUNTIF(Table9[MM Year],X2281),
IF(AD2281&lt;VLOOKUP(X2281,Table9[],7,0),AD2281
+VLOOKUP(X2281,Table9[],4,0),AD2281),AD2281
),"")</f>
        <v/>
      </c>
      <c r="AG2281" s="5"/>
      <c r="AH2281" s="5"/>
      <c r="AI2281" s="5"/>
      <c r="AJ2281" s="6"/>
      <c r="AK2281" s="6"/>
      <c r="AL2281" s="12" t="str">
        <f t="shared" si="357"/>
        <v/>
      </c>
      <c r="AM2281" s="5"/>
      <c r="AN2281" s="27" t="str">
        <f t="shared" si="358"/>
        <v/>
      </c>
      <c r="AO2281" s="5"/>
      <c r="AP2281" s="5"/>
      <c r="AQ2281" s="6"/>
      <c r="AR2281" s="12" t="str">
        <f t="shared" si="359"/>
        <v/>
      </c>
      <c r="AS2281" s="6"/>
      <c r="AT2281" s="5"/>
      <c r="AU2281" s="53"/>
      <c r="AV2281" s="53"/>
      <c r="AW2281" s="54"/>
      <c r="AX2281" s="15" t="str">
        <f t="shared" si="360"/>
        <v/>
      </c>
      <c r="AY2281" s="5"/>
      <c r="AZ2281" s="27" t="str">
        <f>IFERROR(VLOOKUP(AY2281,vlookup!A$2:I$331,2,FALSE),"")</f>
        <v/>
      </c>
      <c r="BA2281" s="27" t="str">
        <f>IFERROR(VLOOKUP(AY2281,vlookup!A$2:I$331,3,FALSE),"")</f>
        <v/>
      </c>
      <c r="BB2281" s="5"/>
      <c r="BC2281" s="27" t="str">
        <f>IFERROR(VLOOKUP(BB2281,vlookup!D$2:E$331,2,FALSE),"")</f>
        <v/>
      </c>
      <c r="BD2281" s="5"/>
      <c r="BE2281" s="27" t="str">
        <f t="shared" si="361"/>
        <v/>
      </c>
      <c r="BF2281" s="27" t="str">
        <f>IFERROR(VLOOKUP(BE2281,vlookup!G$2:I$331,2,FALSE),"")</f>
        <v/>
      </c>
      <c r="BG2281" s="27" t="str">
        <f>IFERROR(VLOOKUP(BE2281,vlookup!G$2:I$331,3,FALSE),"")</f>
        <v/>
      </c>
      <c r="BH2281" s="5"/>
      <c r="BI2281" s="6"/>
      <c r="BJ2281" s="6"/>
      <c r="BK2281" s="6"/>
      <c r="BL2281" s="6"/>
    </row>
    <row r="2282" spans="1:64">
      <c r="A2282" s="4"/>
      <c r="B2282" s="5"/>
      <c r="C2282" s="27" t="str">
        <f>IFERROR(VLOOKUP(B2282,vlookup!A$2:I$331,2,FALSE),"")</f>
        <v/>
      </c>
      <c r="D2282" s="27" t="str">
        <f>IFERROR(VLOOKUP(B2282,vlookup!A$2:I$331,3,FALSE),"")</f>
        <v/>
      </c>
      <c r="E2282" s="5"/>
      <c r="F2282" s="27" t="str">
        <f>IFERROR(VLOOKUP(E2282,vlookup!D$2:E$331,2,FALSE),"")</f>
        <v/>
      </c>
      <c r="G2282" s="5"/>
      <c r="H2282" s="27" t="str">
        <f t="shared" si="352"/>
        <v/>
      </c>
      <c r="I2282" s="27" t="str">
        <f>IFERROR(VLOOKUP(H2282,vlookup!G$2:I$331,2,FALSE),"")</f>
        <v/>
      </c>
      <c r="J2282" s="27" t="str">
        <f>IFERROR(VLOOKUP(H2282,vlookup!G$2:I$331,3,FALSE),"")</f>
        <v/>
      </c>
      <c r="K2282" s="5"/>
      <c r="L2282" s="6"/>
      <c r="M2282" s="6"/>
      <c r="N2282" s="6"/>
      <c r="O2282" s="6"/>
      <c r="P2282" s="6"/>
      <c r="Q2282" s="14" t="str">
        <f t="shared" si="353"/>
        <v/>
      </c>
      <c r="R2282" s="5"/>
      <c r="S2282" s="6"/>
      <c r="T2282" s="6"/>
      <c r="U2282" s="5"/>
      <c r="V2282" s="45">
        <f t="shared" si="354"/>
        <v>0</v>
      </c>
      <c r="W2282" s="45">
        <f t="shared" si="355"/>
        <v>0</v>
      </c>
      <c r="X2282" s="45" t="e">
        <f t="shared" si="356"/>
        <v>#VALUE!</v>
      </c>
      <c r="Y2282" s="45">
        <f>IFERROR(VALUE(V2282),VLOOKUP(V2282,DayReplace[],2,0))</f>
        <v>0</v>
      </c>
      <c r="Z2282" s="45">
        <f>IF(V2282=0,1,
IF(OR(AND(COUNTIF(Table12[Normal and Leap Years],X2282),AA2282=3,Y2282=30),
AND(COUNTIF(Table9[MM Year],X2282),COUNTIF(Table13[Always 29-Day Months],AA2282),Y2282=30)),Y2282
-1,Y2282))</f>
        <v>1</v>
      </c>
      <c r="AA2282" s="45">
        <f>IFERROR(VALUE(W2282),VLOOKUP(W2282,MonthReplace[],2,0))</f>
        <v>0</v>
      </c>
      <c r="AB2282" s="45" t="e">
        <f>IF(COUNTIF(Table9[MM Year],X2282),VLOOKUP(AA2282,MonthSerial[],VLOOKUP(X2282,Table9[],3,0)+2,0),DATE(X2282,AA2282,0)-AC2282)</f>
        <v>#VALUE!</v>
      </c>
      <c r="AC2282" s="45" t="e">
        <f>IF(COUNTIF(Table9[MM Year],X2282),
VLOOKUP(X2282,Table9[],5,0),
DATE(X2282,1,0))</f>
        <v>#VALUE!</v>
      </c>
      <c r="AD2282" s="46" t="e">
        <f>IF(AA2282=0,DATE(YEAR(AC2282+1),7,16),
IF(V2282=0,IF(COUNTIF(Table9[MM Year],X2282),AC2282+AB2282+Z2282+15-DAY(AC2282+AB2282+Z2282+15)+16,AC2282+AB2282+Z2282-DAY(AC2282+AB2282+Z2282)+16),
IF(COUNTIF(Table9[MM Year],X2282),
IF(AC2282+AB2282+Z2282&lt;VLOOKUP(X2282,Table9[],7,0),AC2282
+AB2282+Z2282+VLOOKUP(X2282,Table9[],4,0),AC2282+AB2282+Z2282),AC2282
+AB2282+Z2282)))</f>
        <v>#VALUE!</v>
      </c>
      <c r="AE2282" s="42"/>
      <c r="AF2282" s="15" t="str">
        <f>IFERROR(IF(COUNTIF(Table9[MM Year],X2282),
IF(AD2282&lt;VLOOKUP(X2282,Table9[],7,0),AD2282
+VLOOKUP(X2282,Table9[],4,0),AD2282),AD2282
),"")</f>
        <v/>
      </c>
      <c r="AG2282" s="5"/>
      <c r="AH2282" s="5"/>
      <c r="AI2282" s="5"/>
      <c r="AJ2282" s="6"/>
      <c r="AK2282" s="6"/>
      <c r="AL2282" s="12" t="str">
        <f t="shared" si="357"/>
        <v/>
      </c>
      <c r="AM2282" s="5"/>
      <c r="AN2282" s="27" t="str">
        <f t="shared" si="358"/>
        <v/>
      </c>
      <c r="AO2282" s="5"/>
      <c r="AP2282" s="5"/>
      <c r="AQ2282" s="6"/>
      <c r="AR2282" s="12" t="str">
        <f t="shared" si="359"/>
        <v/>
      </c>
      <c r="AS2282" s="6"/>
      <c r="AT2282" s="5"/>
      <c r="AU2282" s="53"/>
      <c r="AV2282" s="53"/>
      <c r="AW2282" s="54"/>
      <c r="AX2282" s="15" t="str">
        <f t="shared" si="360"/>
        <v/>
      </c>
      <c r="AY2282" s="5"/>
      <c r="AZ2282" s="27" t="str">
        <f>IFERROR(VLOOKUP(AY2282,vlookup!A$2:I$331,2,FALSE),"")</f>
        <v/>
      </c>
      <c r="BA2282" s="27" t="str">
        <f>IFERROR(VLOOKUP(AY2282,vlookup!A$2:I$331,3,FALSE),"")</f>
        <v/>
      </c>
      <c r="BB2282" s="5"/>
      <c r="BC2282" s="27" t="str">
        <f>IFERROR(VLOOKUP(BB2282,vlookup!D$2:E$331,2,FALSE),"")</f>
        <v/>
      </c>
      <c r="BD2282" s="5"/>
      <c r="BE2282" s="27" t="str">
        <f t="shared" si="361"/>
        <v/>
      </c>
      <c r="BF2282" s="27" t="str">
        <f>IFERROR(VLOOKUP(BE2282,vlookup!G$2:I$331,2,FALSE),"")</f>
        <v/>
      </c>
      <c r="BG2282" s="27" t="str">
        <f>IFERROR(VLOOKUP(BE2282,vlookup!G$2:I$331,3,FALSE),"")</f>
        <v/>
      </c>
      <c r="BH2282" s="5"/>
      <c r="BI2282" s="6"/>
      <c r="BJ2282" s="6"/>
      <c r="BK2282" s="6"/>
      <c r="BL2282" s="6"/>
    </row>
    <row r="2283" spans="1:64">
      <c r="A2283" s="4"/>
      <c r="B2283" s="5"/>
      <c r="C2283" s="27" t="str">
        <f>IFERROR(VLOOKUP(B2283,vlookup!A$2:I$331,2,FALSE),"")</f>
        <v/>
      </c>
      <c r="D2283" s="27" t="str">
        <f>IFERROR(VLOOKUP(B2283,vlookup!A$2:I$331,3,FALSE),"")</f>
        <v/>
      </c>
      <c r="E2283" s="5"/>
      <c r="F2283" s="27" t="str">
        <f>IFERROR(VLOOKUP(E2283,vlookup!D$2:E$331,2,FALSE),"")</f>
        <v/>
      </c>
      <c r="G2283" s="5"/>
      <c r="H2283" s="27" t="str">
        <f t="shared" si="352"/>
        <v/>
      </c>
      <c r="I2283" s="27" t="str">
        <f>IFERROR(VLOOKUP(H2283,vlookup!G$2:I$331,2,FALSE),"")</f>
        <v/>
      </c>
      <c r="J2283" s="27" t="str">
        <f>IFERROR(VLOOKUP(H2283,vlookup!G$2:I$331,3,FALSE),"")</f>
        <v/>
      </c>
      <c r="K2283" s="5"/>
      <c r="L2283" s="6"/>
      <c r="M2283" s="6"/>
      <c r="N2283" s="6"/>
      <c r="O2283" s="6"/>
      <c r="P2283" s="6"/>
      <c r="Q2283" s="14" t="str">
        <f t="shared" si="353"/>
        <v/>
      </c>
      <c r="R2283" s="5"/>
      <c r="S2283" s="6"/>
      <c r="T2283" s="6"/>
      <c r="U2283" s="5"/>
      <c r="V2283" s="45">
        <f t="shared" si="354"/>
        <v>0</v>
      </c>
      <c r="W2283" s="45">
        <f t="shared" si="355"/>
        <v>0</v>
      </c>
      <c r="X2283" s="45" t="e">
        <f t="shared" si="356"/>
        <v>#VALUE!</v>
      </c>
      <c r="Y2283" s="45">
        <f>IFERROR(VALUE(V2283),VLOOKUP(V2283,DayReplace[],2,0))</f>
        <v>0</v>
      </c>
      <c r="Z2283" s="45">
        <f>IF(V2283=0,1,
IF(OR(AND(COUNTIF(Table12[Normal and Leap Years],X2283),AA2283=3,Y2283=30),
AND(COUNTIF(Table9[MM Year],X2283),COUNTIF(Table13[Always 29-Day Months],AA2283),Y2283=30)),Y2283
-1,Y2283))</f>
        <v>1</v>
      </c>
      <c r="AA2283" s="45">
        <f>IFERROR(VALUE(W2283),VLOOKUP(W2283,MonthReplace[],2,0))</f>
        <v>0</v>
      </c>
      <c r="AB2283" s="45" t="e">
        <f>IF(COUNTIF(Table9[MM Year],X2283),VLOOKUP(AA2283,MonthSerial[],VLOOKUP(X2283,Table9[],3,0)+2,0),DATE(X2283,AA2283,0)-AC2283)</f>
        <v>#VALUE!</v>
      </c>
      <c r="AC2283" s="45" t="e">
        <f>IF(COUNTIF(Table9[MM Year],X2283),
VLOOKUP(X2283,Table9[],5,0),
DATE(X2283,1,0))</f>
        <v>#VALUE!</v>
      </c>
      <c r="AD2283" s="46" t="e">
        <f>IF(AA2283=0,DATE(YEAR(AC2283+1),7,16),
IF(V2283=0,IF(COUNTIF(Table9[MM Year],X2283),AC2283+AB2283+Z2283+15-DAY(AC2283+AB2283+Z2283+15)+16,AC2283+AB2283+Z2283-DAY(AC2283+AB2283+Z2283)+16),
IF(COUNTIF(Table9[MM Year],X2283),
IF(AC2283+AB2283+Z2283&lt;VLOOKUP(X2283,Table9[],7,0),AC2283
+AB2283+Z2283+VLOOKUP(X2283,Table9[],4,0),AC2283+AB2283+Z2283),AC2283
+AB2283+Z2283)))</f>
        <v>#VALUE!</v>
      </c>
      <c r="AE2283" s="42"/>
      <c r="AF2283" s="15" t="str">
        <f>IFERROR(IF(COUNTIF(Table9[MM Year],X2283),
IF(AD2283&lt;VLOOKUP(X2283,Table9[],7,0),AD2283
+VLOOKUP(X2283,Table9[],4,0),AD2283),AD2283
),"")</f>
        <v/>
      </c>
      <c r="AG2283" s="5"/>
      <c r="AH2283" s="5"/>
      <c r="AI2283" s="5"/>
      <c r="AJ2283" s="6"/>
      <c r="AK2283" s="6"/>
      <c r="AL2283" s="12" t="str">
        <f t="shared" si="357"/>
        <v/>
      </c>
      <c r="AM2283" s="5"/>
      <c r="AN2283" s="27" t="str">
        <f t="shared" si="358"/>
        <v/>
      </c>
      <c r="AO2283" s="5"/>
      <c r="AP2283" s="5"/>
      <c r="AQ2283" s="6"/>
      <c r="AR2283" s="12" t="str">
        <f t="shared" si="359"/>
        <v/>
      </c>
      <c r="AS2283" s="6"/>
      <c r="AT2283" s="5"/>
      <c r="AU2283" s="53"/>
      <c r="AV2283" s="53"/>
      <c r="AW2283" s="54"/>
      <c r="AX2283" s="15" t="str">
        <f t="shared" si="360"/>
        <v/>
      </c>
      <c r="AY2283" s="5"/>
      <c r="AZ2283" s="27" t="str">
        <f>IFERROR(VLOOKUP(AY2283,vlookup!A$2:I$331,2,FALSE),"")</f>
        <v/>
      </c>
      <c r="BA2283" s="27" t="str">
        <f>IFERROR(VLOOKUP(AY2283,vlookup!A$2:I$331,3,FALSE),"")</f>
        <v/>
      </c>
      <c r="BB2283" s="5"/>
      <c r="BC2283" s="27" t="str">
        <f>IFERROR(VLOOKUP(BB2283,vlookup!D$2:E$331,2,FALSE),"")</f>
        <v/>
      </c>
      <c r="BD2283" s="5"/>
      <c r="BE2283" s="27" t="str">
        <f t="shared" si="361"/>
        <v/>
      </c>
      <c r="BF2283" s="27" t="str">
        <f>IFERROR(VLOOKUP(BE2283,vlookup!G$2:I$331,2,FALSE),"")</f>
        <v/>
      </c>
      <c r="BG2283" s="27" t="str">
        <f>IFERROR(VLOOKUP(BE2283,vlookup!G$2:I$331,3,FALSE),"")</f>
        <v/>
      </c>
      <c r="BH2283" s="5"/>
      <c r="BI2283" s="6"/>
      <c r="BJ2283" s="6"/>
      <c r="BK2283" s="6"/>
      <c r="BL2283" s="6"/>
    </row>
    <row r="2284" spans="1:64">
      <c r="A2284" s="4"/>
      <c r="B2284" s="5"/>
      <c r="C2284" s="27" t="str">
        <f>IFERROR(VLOOKUP(B2284,vlookup!A$2:I$331,2,FALSE),"")</f>
        <v/>
      </c>
      <c r="D2284" s="27" t="str">
        <f>IFERROR(VLOOKUP(B2284,vlookup!A$2:I$331,3,FALSE),"")</f>
        <v/>
      </c>
      <c r="E2284" s="5"/>
      <c r="F2284" s="27" t="str">
        <f>IFERROR(VLOOKUP(E2284,vlookup!D$2:E$331,2,FALSE),"")</f>
        <v/>
      </c>
      <c r="G2284" s="5"/>
      <c r="H2284" s="27" t="str">
        <f t="shared" si="352"/>
        <v/>
      </c>
      <c r="I2284" s="27" t="str">
        <f>IFERROR(VLOOKUP(H2284,vlookup!G$2:I$331,2,FALSE),"")</f>
        <v/>
      </c>
      <c r="J2284" s="27" t="str">
        <f>IFERROR(VLOOKUP(H2284,vlookup!G$2:I$331,3,FALSE),"")</f>
        <v/>
      </c>
      <c r="K2284" s="5"/>
      <c r="L2284" s="6"/>
      <c r="M2284" s="6"/>
      <c r="N2284" s="6"/>
      <c r="O2284" s="6"/>
      <c r="P2284" s="6"/>
      <c r="Q2284" s="14" t="str">
        <f t="shared" si="353"/>
        <v/>
      </c>
      <c r="R2284" s="5"/>
      <c r="S2284" s="6"/>
      <c r="T2284" s="6"/>
      <c r="U2284" s="5"/>
      <c r="V2284" s="45">
        <f t="shared" si="354"/>
        <v>0</v>
      </c>
      <c r="W2284" s="45">
        <f t="shared" si="355"/>
        <v>0</v>
      </c>
      <c r="X2284" s="45" t="e">
        <f t="shared" si="356"/>
        <v>#VALUE!</v>
      </c>
      <c r="Y2284" s="45">
        <f>IFERROR(VALUE(V2284),VLOOKUP(V2284,DayReplace[],2,0))</f>
        <v>0</v>
      </c>
      <c r="Z2284" s="45">
        <f>IF(V2284=0,1,
IF(OR(AND(COUNTIF(Table12[Normal and Leap Years],X2284),AA2284=3,Y2284=30),
AND(COUNTIF(Table9[MM Year],X2284),COUNTIF(Table13[Always 29-Day Months],AA2284),Y2284=30)),Y2284
-1,Y2284))</f>
        <v>1</v>
      </c>
      <c r="AA2284" s="45">
        <f>IFERROR(VALUE(W2284),VLOOKUP(W2284,MonthReplace[],2,0))</f>
        <v>0</v>
      </c>
      <c r="AB2284" s="45" t="e">
        <f>IF(COUNTIF(Table9[MM Year],X2284),VLOOKUP(AA2284,MonthSerial[],VLOOKUP(X2284,Table9[],3,0)+2,0),DATE(X2284,AA2284,0)-AC2284)</f>
        <v>#VALUE!</v>
      </c>
      <c r="AC2284" s="45" t="e">
        <f>IF(COUNTIF(Table9[MM Year],X2284),
VLOOKUP(X2284,Table9[],5,0),
DATE(X2284,1,0))</f>
        <v>#VALUE!</v>
      </c>
      <c r="AD2284" s="46" t="e">
        <f>IF(AA2284=0,DATE(YEAR(AC2284+1),7,16),
IF(V2284=0,IF(COUNTIF(Table9[MM Year],X2284),AC2284+AB2284+Z2284+15-DAY(AC2284+AB2284+Z2284+15)+16,AC2284+AB2284+Z2284-DAY(AC2284+AB2284+Z2284)+16),
IF(COUNTIF(Table9[MM Year],X2284),
IF(AC2284+AB2284+Z2284&lt;VLOOKUP(X2284,Table9[],7,0),AC2284
+AB2284+Z2284+VLOOKUP(X2284,Table9[],4,0),AC2284+AB2284+Z2284),AC2284
+AB2284+Z2284)))</f>
        <v>#VALUE!</v>
      </c>
      <c r="AE2284" s="42"/>
      <c r="AF2284" s="15" t="str">
        <f>IFERROR(IF(COUNTIF(Table9[MM Year],X2284),
IF(AD2284&lt;VLOOKUP(X2284,Table9[],7,0),AD2284
+VLOOKUP(X2284,Table9[],4,0),AD2284),AD2284
),"")</f>
        <v/>
      </c>
      <c r="AG2284" s="5"/>
      <c r="AH2284" s="5"/>
      <c r="AI2284" s="5"/>
      <c r="AJ2284" s="6"/>
      <c r="AK2284" s="6"/>
      <c r="AL2284" s="12" t="str">
        <f t="shared" si="357"/>
        <v/>
      </c>
      <c r="AM2284" s="5"/>
      <c r="AN2284" s="27" t="str">
        <f t="shared" si="358"/>
        <v/>
      </c>
      <c r="AO2284" s="5"/>
      <c r="AP2284" s="5"/>
      <c r="AQ2284" s="6"/>
      <c r="AR2284" s="12" t="str">
        <f t="shared" si="359"/>
        <v/>
      </c>
      <c r="AS2284" s="6"/>
      <c r="AT2284" s="5"/>
      <c r="AU2284" s="53"/>
      <c r="AV2284" s="53"/>
      <c r="AW2284" s="54"/>
      <c r="AX2284" s="15" t="str">
        <f t="shared" si="360"/>
        <v/>
      </c>
      <c r="AY2284" s="5"/>
      <c r="AZ2284" s="27" t="str">
        <f>IFERROR(VLOOKUP(AY2284,vlookup!A$2:I$331,2,FALSE),"")</f>
        <v/>
      </c>
      <c r="BA2284" s="27" t="str">
        <f>IFERROR(VLOOKUP(AY2284,vlookup!A$2:I$331,3,FALSE),"")</f>
        <v/>
      </c>
      <c r="BB2284" s="5"/>
      <c r="BC2284" s="27" t="str">
        <f>IFERROR(VLOOKUP(BB2284,vlookup!D$2:E$331,2,FALSE),"")</f>
        <v/>
      </c>
      <c r="BD2284" s="5"/>
      <c r="BE2284" s="27" t="str">
        <f t="shared" si="361"/>
        <v/>
      </c>
      <c r="BF2284" s="27" t="str">
        <f>IFERROR(VLOOKUP(BE2284,vlookup!G$2:I$331,2,FALSE),"")</f>
        <v/>
      </c>
      <c r="BG2284" s="27" t="str">
        <f>IFERROR(VLOOKUP(BE2284,vlookup!G$2:I$331,3,FALSE),"")</f>
        <v/>
      </c>
      <c r="BH2284" s="5"/>
      <c r="BI2284" s="6"/>
      <c r="BJ2284" s="6"/>
      <c r="BK2284" s="6"/>
      <c r="BL2284" s="6"/>
    </row>
    <row r="2285" spans="1:64">
      <c r="A2285" s="4"/>
      <c r="B2285" s="5"/>
      <c r="C2285" s="27" t="str">
        <f>IFERROR(VLOOKUP(B2285,vlookup!A$2:I$331,2,FALSE),"")</f>
        <v/>
      </c>
      <c r="D2285" s="27" t="str">
        <f>IFERROR(VLOOKUP(B2285,vlookup!A$2:I$331,3,FALSE),"")</f>
        <v/>
      </c>
      <c r="E2285" s="5"/>
      <c r="F2285" s="27" t="str">
        <f>IFERROR(VLOOKUP(E2285,vlookup!D$2:E$331,2,FALSE),"")</f>
        <v/>
      </c>
      <c r="G2285" s="5"/>
      <c r="H2285" s="27" t="str">
        <f t="shared" si="352"/>
        <v/>
      </c>
      <c r="I2285" s="27" t="str">
        <f>IFERROR(VLOOKUP(H2285,vlookup!G$2:I$331,2,FALSE),"")</f>
        <v/>
      </c>
      <c r="J2285" s="27" t="str">
        <f>IFERROR(VLOOKUP(H2285,vlookup!G$2:I$331,3,FALSE),"")</f>
        <v/>
      </c>
      <c r="K2285" s="5"/>
      <c r="L2285" s="6"/>
      <c r="M2285" s="6"/>
      <c r="N2285" s="6"/>
      <c r="O2285" s="6"/>
      <c r="P2285" s="6"/>
      <c r="Q2285" s="14" t="str">
        <f t="shared" si="353"/>
        <v/>
      </c>
      <c r="R2285" s="5"/>
      <c r="S2285" s="6"/>
      <c r="T2285" s="6"/>
      <c r="U2285" s="5"/>
      <c r="V2285" s="45">
        <f t="shared" si="354"/>
        <v>0</v>
      </c>
      <c r="W2285" s="45">
        <f t="shared" si="355"/>
        <v>0</v>
      </c>
      <c r="X2285" s="45" t="e">
        <f t="shared" si="356"/>
        <v>#VALUE!</v>
      </c>
      <c r="Y2285" s="45">
        <f>IFERROR(VALUE(V2285),VLOOKUP(V2285,DayReplace[],2,0))</f>
        <v>0</v>
      </c>
      <c r="Z2285" s="45">
        <f>IF(V2285=0,1,
IF(OR(AND(COUNTIF(Table12[Normal and Leap Years],X2285),AA2285=3,Y2285=30),
AND(COUNTIF(Table9[MM Year],X2285),COUNTIF(Table13[Always 29-Day Months],AA2285),Y2285=30)),Y2285
-1,Y2285))</f>
        <v>1</v>
      </c>
      <c r="AA2285" s="45">
        <f>IFERROR(VALUE(W2285),VLOOKUP(W2285,MonthReplace[],2,0))</f>
        <v>0</v>
      </c>
      <c r="AB2285" s="45" t="e">
        <f>IF(COUNTIF(Table9[MM Year],X2285),VLOOKUP(AA2285,MonthSerial[],VLOOKUP(X2285,Table9[],3,0)+2,0),DATE(X2285,AA2285,0)-AC2285)</f>
        <v>#VALUE!</v>
      </c>
      <c r="AC2285" s="45" t="e">
        <f>IF(COUNTIF(Table9[MM Year],X2285),
VLOOKUP(X2285,Table9[],5,0),
DATE(X2285,1,0))</f>
        <v>#VALUE!</v>
      </c>
      <c r="AD2285" s="46" t="e">
        <f>IF(AA2285=0,DATE(YEAR(AC2285+1),7,16),
IF(V2285=0,IF(COUNTIF(Table9[MM Year],X2285),AC2285+AB2285+Z2285+15-DAY(AC2285+AB2285+Z2285+15)+16,AC2285+AB2285+Z2285-DAY(AC2285+AB2285+Z2285)+16),
IF(COUNTIF(Table9[MM Year],X2285),
IF(AC2285+AB2285+Z2285&lt;VLOOKUP(X2285,Table9[],7,0),AC2285
+AB2285+Z2285+VLOOKUP(X2285,Table9[],4,0),AC2285+AB2285+Z2285),AC2285
+AB2285+Z2285)))</f>
        <v>#VALUE!</v>
      </c>
      <c r="AE2285" s="42"/>
      <c r="AF2285" s="15" t="str">
        <f>IFERROR(IF(COUNTIF(Table9[MM Year],X2285),
IF(AD2285&lt;VLOOKUP(X2285,Table9[],7,0),AD2285
+VLOOKUP(X2285,Table9[],4,0),AD2285),AD2285
),"")</f>
        <v/>
      </c>
      <c r="AG2285" s="5"/>
      <c r="AH2285" s="5"/>
      <c r="AI2285" s="5"/>
      <c r="AJ2285" s="6"/>
      <c r="AK2285" s="6"/>
      <c r="AL2285" s="12" t="str">
        <f t="shared" si="357"/>
        <v/>
      </c>
      <c r="AM2285" s="5"/>
      <c r="AN2285" s="27" t="str">
        <f t="shared" si="358"/>
        <v/>
      </c>
      <c r="AO2285" s="5"/>
      <c r="AP2285" s="5"/>
      <c r="AQ2285" s="6"/>
      <c r="AR2285" s="12" t="str">
        <f t="shared" si="359"/>
        <v/>
      </c>
      <c r="AS2285" s="6"/>
      <c r="AT2285" s="5"/>
      <c r="AU2285" s="53"/>
      <c r="AV2285" s="53"/>
      <c r="AW2285" s="54"/>
      <c r="AX2285" s="15" t="str">
        <f t="shared" si="360"/>
        <v/>
      </c>
      <c r="AY2285" s="5"/>
      <c r="AZ2285" s="27" t="str">
        <f>IFERROR(VLOOKUP(AY2285,vlookup!A$2:I$331,2,FALSE),"")</f>
        <v/>
      </c>
      <c r="BA2285" s="27" t="str">
        <f>IFERROR(VLOOKUP(AY2285,vlookup!A$2:I$331,3,FALSE),"")</f>
        <v/>
      </c>
      <c r="BB2285" s="5"/>
      <c r="BC2285" s="27" t="str">
        <f>IFERROR(VLOOKUP(BB2285,vlookup!D$2:E$331,2,FALSE),"")</f>
        <v/>
      </c>
      <c r="BD2285" s="5"/>
      <c r="BE2285" s="27" t="str">
        <f t="shared" si="361"/>
        <v/>
      </c>
      <c r="BF2285" s="27" t="str">
        <f>IFERROR(VLOOKUP(BE2285,vlookup!G$2:I$331,2,FALSE),"")</f>
        <v/>
      </c>
      <c r="BG2285" s="27" t="str">
        <f>IFERROR(VLOOKUP(BE2285,vlookup!G$2:I$331,3,FALSE),"")</f>
        <v/>
      </c>
      <c r="BH2285" s="5"/>
      <c r="BI2285" s="6"/>
      <c r="BJ2285" s="6"/>
      <c r="BK2285" s="6"/>
      <c r="BL2285" s="6"/>
    </row>
    <row r="2286" spans="1:64">
      <c r="A2286" s="4"/>
      <c r="B2286" s="5"/>
      <c r="C2286" s="27" t="str">
        <f>IFERROR(VLOOKUP(B2286,vlookup!A$2:I$331,2,FALSE),"")</f>
        <v/>
      </c>
      <c r="D2286" s="27" t="str">
        <f>IFERROR(VLOOKUP(B2286,vlookup!A$2:I$331,3,FALSE),"")</f>
        <v/>
      </c>
      <c r="E2286" s="5"/>
      <c r="F2286" s="27" t="str">
        <f>IFERROR(VLOOKUP(E2286,vlookup!D$2:E$331,2,FALSE),"")</f>
        <v/>
      </c>
      <c r="G2286" s="5"/>
      <c r="H2286" s="27" t="str">
        <f t="shared" si="352"/>
        <v/>
      </c>
      <c r="I2286" s="27" t="str">
        <f>IFERROR(VLOOKUP(H2286,vlookup!G$2:I$331,2,FALSE),"")</f>
        <v/>
      </c>
      <c r="J2286" s="27" t="str">
        <f>IFERROR(VLOOKUP(H2286,vlookup!G$2:I$331,3,FALSE),"")</f>
        <v/>
      </c>
      <c r="K2286" s="5"/>
      <c r="L2286" s="6"/>
      <c r="M2286" s="6"/>
      <c r="N2286" s="6"/>
      <c r="O2286" s="6"/>
      <c r="P2286" s="6"/>
      <c r="Q2286" s="14" t="str">
        <f t="shared" si="353"/>
        <v/>
      </c>
      <c r="R2286" s="5"/>
      <c r="S2286" s="6"/>
      <c r="T2286" s="6"/>
      <c r="U2286" s="5"/>
      <c r="V2286" s="45">
        <f t="shared" si="354"/>
        <v>0</v>
      </c>
      <c r="W2286" s="45">
        <f t="shared" si="355"/>
        <v>0</v>
      </c>
      <c r="X2286" s="45" t="e">
        <f t="shared" si="356"/>
        <v>#VALUE!</v>
      </c>
      <c r="Y2286" s="45">
        <f>IFERROR(VALUE(V2286),VLOOKUP(V2286,DayReplace[],2,0))</f>
        <v>0</v>
      </c>
      <c r="Z2286" s="45">
        <f>IF(V2286=0,1,
IF(OR(AND(COUNTIF(Table12[Normal and Leap Years],X2286),AA2286=3,Y2286=30),
AND(COUNTIF(Table9[MM Year],X2286),COUNTIF(Table13[Always 29-Day Months],AA2286),Y2286=30)),Y2286
-1,Y2286))</f>
        <v>1</v>
      </c>
      <c r="AA2286" s="45">
        <f>IFERROR(VALUE(W2286),VLOOKUP(W2286,MonthReplace[],2,0))</f>
        <v>0</v>
      </c>
      <c r="AB2286" s="45" t="e">
        <f>IF(COUNTIF(Table9[MM Year],X2286),VLOOKUP(AA2286,MonthSerial[],VLOOKUP(X2286,Table9[],3,0)+2,0),DATE(X2286,AA2286,0)-AC2286)</f>
        <v>#VALUE!</v>
      </c>
      <c r="AC2286" s="45" t="e">
        <f>IF(COUNTIF(Table9[MM Year],X2286),
VLOOKUP(X2286,Table9[],5,0),
DATE(X2286,1,0))</f>
        <v>#VALUE!</v>
      </c>
      <c r="AD2286" s="46" t="e">
        <f>IF(AA2286=0,DATE(YEAR(AC2286+1),7,16),
IF(V2286=0,IF(COUNTIF(Table9[MM Year],X2286),AC2286+AB2286+Z2286+15-DAY(AC2286+AB2286+Z2286+15)+16,AC2286+AB2286+Z2286-DAY(AC2286+AB2286+Z2286)+16),
IF(COUNTIF(Table9[MM Year],X2286),
IF(AC2286+AB2286+Z2286&lt;VLOOKUP(X2286,Table9[],7,0),AC2286
+AB2286+Z2286+VLOOKUP(X2286,Table9[],4,0),AC2286+AB2286+Z2286),AC2286
+AB2286+Z2286)))</f>
        <v>#VALUE!</v>
      </c>
      <c r="AE2286" s="42"/>
      <c r="AF2286" s="15" t="str">
        <f>IFERROR(IF(COUNTIF(Table9[MM Year],X2286),
IF(AD2286&lt;VLOOKUP(X2286,Table9[],7,0),AD2286
+VLOOKUP(X2286,Table9[],4,0),AD2286),AD2286
),"")</f>
        <v/>
      </c>
      <c r="AG2286" s="5"/>
      <c r="AH2286" s="5"/>
      <c r="AI2286" s="5"/>
      <c r="AJ2286" s="6"/>
      <c r="AK2286" s="6"/>
      <c r="AL2286" s="12" t="str">
        <f t="shared" si="357"/>
        <v/>
      </c>
      <c r="AM2286" s="5"/>
      <c r="AN2286" s="27" t="str">
        <f t="shared" si="358"/>
        <v/>
      </c>
      <c r="AO2286" s="5"/>
      <c r="AP2286" s="5"/>
      <c r="AQ2286" s="6"/>
      <c r="AR2286" s="12" t="str">
        <f t="shared" si="359"/>
        <v/>
      </c>
      <c r="AS2286" s="6"/>
      <c r="AT2286" s="5"/>
      <c r="AU2286" s="53"/>
      <c r="AV2286" s="53"/>
      <c r="AW2286" s="54"/>
      <c r="AX2286" s="15" t="str">
        <f t="shared" si="360"/>
        <v/>
      </c>
      <c r="AY2286" s="5"/>
      <c r="AZ2286" s="27" t="str">
        <f>IFERROR(VLOOKUP(AY2286,vlookup!A$2:I$331,2,FALSE),"")</f>
        <v/>
      </c>
      <c r="BA2286" s="27" t="str">
        <f>IFERROR(VLOOKUP(AY2286,vlookup!A$2:I$331,3,FALSE),"")</f>
        <v/>
      </c>
      <c r="BB2286" s="5"/>
      <c r="BC2286" s="27" t="str">
        <f>IFERROR(VLOOKUP(BB2286,vlookup!D$2:E$331,2,FALSE),"")</f>
        <v/>
      </c>
      <c r="BD2286" s="5"/>
      <c r="BE2286" s="27" t="str">
        <f t="shared" si="361"/>
        <v/>
      </c>
      <c r="BF2286" s="27" t="str">
        <f>IFERROR(VLOOKUP(BE2286,vlookup!G$2:I$331,2,FALSE),"")</f>
        <v/>
      </c>
      <c r="BG2286" s="27" t="str">
        <f>IFERROR(VLOOKUP(BE2286,vlookup!G$2:I$331,3,FALSE),"")</f>
        <v/>
      </c>
      <c r="BH2286" s="5"/>
      <c r="BI2286" s="6"/>
      <c r="BJ2286" s="6"/>
      <c r="BK2286" s="6"/>
      <c r="BL2286" s="6"/>
    </row>
    <row r="2287" spans="1:64">
      <c r="A2287" s="4"/>
      <c r="B2287" s="5"/>
      <c r="C2287" s="27" t="str">
        <f>IFERROR(VLOOKUP(B2287,vlookup!A$2:I$331,2,FALSE),"")</f>
        <v/>
      </c>
      <c r="D2287" s="27" t="str">
        <f>IFERROR(VLOOKUP(B2287,vlookup!A$2:I$331,3,FALSE),"")</f>
        <v/>
      </c>
      <c r="E2287" s="5"/>
      <c r="F2287" s="27" t="str">
        <f>IFERROR(VLOOKUP(E2287,vlookup!D$2:E$331,2,FALSE),"")</f>
        <v/>
      </c>
      <c r="G2287" s="5"/>
      <c r="H2287" s="27" t="str">
        <f t="shared" si="352"/>
        <v/>
      </c>
      <c r="I2287" s="27" t="str">
        <f>IFERROR(VLOOKUP(H2287,vlookup!G$2:I$331,2,FALSE),"")</f>
        <v/>
      </c>
      <c r="J2287" s="27" t="str">
        <f>IFERROR(VLOOKUP(H2287,vlookup!G$2:I$331,3,FALSE),"")</f>
        <v/>
      </c>
      <c r="K2287" s="5"/>
      <c r="L2287" s="6"/>
      <c r="M2287" s="6"/>
      <c r="N2287" s="6"/>
      <c r="O2287" s="6"/>
      <c r="P2287" s="6"/>
      <c r="Q2287" s="14" t="str">
        <f t="shared" si="353"/>
        <v/>
      </c>
      <c r="R2287" s="5"/>
      <c r="S2287" s="6"/>
      <c r="T2287" s="6"/>
      <c r="U2287" s="5"/>
      <c r="V2287" s="45">
        <f t="shared" si="354"/>
        <v>0</v>
      </c>
      <c r="W2287" s="45">
        <f t="shared" si="355"/>
        <v>0</v>
      </c>
      <c r="X2287" s="45" t="e">
        <f t="shared" si="356"/>
        <v>#VALUE!</v>
      </c>
      <c r="Y2287" s="45">
        <f>IFERROR(VALUE(V2287),VLOOKUP(V2287,DayReplace[],2,0))</f>
        <v>0</v>
      </c>
      <c r="Z2287" s="45">
        <f>IF(V2287=0,1,
IF(OR(AND(COUNTIF(Table12[Normal and Leap Years],X2287),AA2287=3,Y2287=30),
AND(COUNTIF(Table9[MM Year],X2287),COUNTIF(Table13[Always 29-Day Months],AA2287),Y2287=30)),Y2287
-1,Y2287))</f>
        <v>1</v>
      </c>
      <c r="AA2287" s="45">
        <f>IFERROR(VALUE(W2287),VLOOKUP(W2287,MonthReplace[],2,0))</f>
        <v>0</v>
      </c>
      <c r="AB2287" s="45" t="e">
        <f>IF(COUNTIF(Table9[MM Year],X2287),VLOOKUP(AA2287,MonthSerial[],VLOOKUP(X2287,Table9[],3,0)+2,0),DATE(X2287,AA2287,0)-AC2287)</f>
        <v>#VALUE!</v>
      </c>
      <c r="AC2287" s="45" t="e">
        <f>IF(COUNTIF(Table9[MM Year],X2287),
VLOOKUP(X2287,Table9[],5,0),
DATE(X2287,1,0))</f>
        <v>#VALUE!</v>
      </c>
      <c r="AD2287" s="46" t="e">
        <f>IF(AA2287=0,DATE(YEAR(AC2287+1),7,16),
IF(V2287=0,IF(COUNTIF(Table9[MM Year],X2287),AC2287+AB2287+Z2287+15-DAY(AC2287+AB2287+Z2287+15)+16,AC2287+AB2287+Z2287-DAY(AC2287+AB2287+Z2287)+16),
IF(COUNTIF(Table9[MM Year],X2287),
IF(AC2287+AB2287+Z2287&lt;VLOOKUP(X2287,Table9[],7,0),AC2287
+AB2287+Z2287+VLOOKUP(X2287,Table9[],4,0),AC2287+AB2287+Z2287),AC2287
+AB2287+Z2287)))</f>
        <v>#VALUE!</v>
      </c>
      <c r="AE2287" s="42"/>
      <c r="AF2287" s="15" t="str">
        <f>IFERROR(IF(COUNTIF(Table9[MM Year],X2287),
IF(AD2287&lt;VLOOKUP(X2287,Table9[],7,0),AD2287
+VLOOKUP(X2287,Table9[],4,0),AD2287),AD2287
),"")</f>
        <v/>
      </c>
      <c r="AG2287" s="5"/>
      <c r="AH2287" s="5"/>
      <c r="AI2287" s="5"/>
      <c r="AJ2287" s="6"/>
      <c r="AK2287" s="6"/>
      <c r="AL2287" s="12" t="str">
        <f t="shared" si="357"/>
        <v/>
      </c>
      <c r="AM2287" s="5"/>
      <c r="AN2287" s="27" t="str">
        <f t="shared" si="358"/>
        <v/>
      </c>
      <c r="AO2287" s="5"/>
      <c r="AP2287" s="5"/>
      <c r="AQ2287" s="6"/>
      <c r="AR2287" s="12" t="str">
        <f t="shared" si="359"/>
        <v/>
      </c>
      <c r="AS2287" s="6"/>
      <c r="AT2287" s="5"/>
      <c r="AU2287" s="53"/>
      <c r="AV2287" s="53"/>
      <c r="AW2287" s="54"/>
      <c r="AX2287" s="15" t="str">
        <f t="shared" si="360"/>
        <v/>
      </c>
      <c r="AY2287" s="5"/>
      <c r="AZ2287" s="27" t="str">
        <f>IFERROR(VLOOKUP(AY2287,vlookup!A$2:I$331,2,FALSE),"")</f>
        <v/>
      </c>
      <c r="BA2287" s="27" t="str">
        <f>IFERROR(VLOOKUP(AY2287,vlookup!A$2:I$331,3,FALSE),"")</f>
        <v/>
      </c>
      <c r="BB2287" s="5"/>
      <c r="BC2287" s="27" t="str">
        <f>IFERROR(VLOOKUP(BB2287,vlookup!D$2:E$331,2,FALSE),"")</f>
        <v/>
      </c>
      <c r="BD2287" s="5"/>
      <c r="BE2287" s="27" t="str">
        <f t="shared" si="361"/>
        <v/>
      </c>
      <c r="BF2287" s="27" t="str">
        <f>IFERROR(VLOOKUP(BE2287,vlookup!G$2:I$331,2,FALSE),"")</f>
        <v/>
      </c>
      <c r="BG2287" s="27" t="str">
        <f>IFERROR(VLOOKUP(BE2287,vlookup!G$2:I$331,3,FALSE),"")</f>
        <v/>
      </c>
      <c r="BH2287" s="5"/>
      <c r="BI2287" s="6"/>
      <c r="BJ2287" s="6"/>
      <c r="BK2287" s="6"/>
      <c r="BL2287" s="6"/>
    </row>
    <row r="2288" spans="1:64">
      <c r="A2288" s="4"/>
      <c r="B2288" s="5"/>
      <c r="C2288" s="27" t="str">
        <f>IFERROR(VLOOKUP(B2288,vlookup!A$2:I$331,2,FALSE),"")</f>
        <v/>
      </c>
      <c r="D2288" s="27" t="str">
        <f>IFERROR(VLOOKUP(B2288,vlookup!A$2:I$331,3,FALSE),"")</f>
        <v/>
      </c>
      <c r="E2288" s="5"/>
      <c r="F2288" s="27" t="str">
        <f>IFERROR(VLOOKUP(E2288,vlookup!D$2:E$331,2,FALSE),"")</f>
        <v/>
      </c>
      <c r="G2288" s="5"/>
      <c r="H2288" s="27" t="str">
        <f t="shared" si="352"/>
        <v/>
      </c>
      <c r="I2288" s="27" t="str">
        <f>IFERROR(VLOOKUP(H2288,vlookup!G$2:I$331,2,FALSE),"")</f>
        <v/>
      </c>
      <c r="J2288" s="27" t="str">
        <f>IFERROR(VLOOKUP(H2288,vlookup!G$2:I$331,3,FALSE),"")</f>
        <v/>
      </c>
      <c r="K2288" s="5"/>
      <c r="L2288" s="6"/>
      <c r="M2288" s="6"/>
      <c r="N2288" s="6"/>
      <c r="O2288" s="6"/>
      <c r="P2288" s="6"/>
      <c r="Q2288" s="14" t="str">
        <f t="shared" si="353"/>
        <v/>
      </c>
      <c r="R2288" s="5"/>
      <c r="S2288" s="6"/>
      <c r="T2288" s="6"/>
      <c r="U2288" s="5"/>
      <c r="V2288" s="45">
        <f t="shared" si="354"/>
        <v>0</v>
      </c>
      <c r="W2288" s="45">
        <f t="shared" si="355"/>
        <v>0</v>
      </c>
      <c r="X2288" s="45" t="e">
        <f t="shared" si="356"/>
        <v>#VALUE!</v>
      </c>
      <c r="Y2288" s="45">
        <f>IFERROR(VALUE(V2288),VLOOKUP(V2288,DayReplace[],2,0))</f>
        <v>0</v>
      </c>
      <c r="Z2288" s="45">
        <f>IF(V2288=0,1,
IF(OR(AND(COUNTIF(Table12[Normal and Leap Years],X2288),AA2288=3,Y2288=30),
AND(COUNTIF(Table9[MM Year],X2288),COUNTIF(Table13[Always 29-Day Months],AA2288),Y2288=30)),Y2288
-1,Y2288))</f>
        <v>1</v>
      </c>
      <c r="AA2288" s="45">
        <f>IFERROR(VALUE(W2288),VLOOKUP(W2288,MonthReplace[],2,0))</f>
        <v>0</v>
      </c>
      <c r="AB2288" s="45" t="e">
        <f>IF(COUNTIF(Table9[MM Year],X2288),VLOOKUP(AA2288,MonthSerial[],VLOOKUP(X2288,Table9[],3,0)+2,0),DATE(X2288,AA2288,0)-AC2288)</f>
        <v>#VALUE!</v>
      </c>
      <c r="AC2288" s="45" t="e">
        <f>IF(COUNTIF(Table9[MM Year],X2288),
VLOOKUP(X2288,Table9[],5,0),
DATE(X2288,1,0))</f>
        <v>#VALUE!</v>
      </c>
      <c r="AD2288" s="46" t="e">
        <f>IF(AA2288=0,DATE(YEAR(AC2288+1),7,16),
IF(V2288=0,IF(COUNTIF(Table9[MM Year],X2288),AC2288+AB2288+Z2288+15-DAY(AC2288+AB2288+Z2288+15)+16,AC2288+AB2288+Z2288-DAY(AC2288+AB2288+Z2288)+16),
IF(COUNTIF(Table9[MM Year],X2288),
IF(AC2288+AB2288+Z2288&lt;VLOOKUP(X2288,Table9[],7,0),AC2288
+AB2288+Z2288+VLOOKUP(X2288,Table9[],4,0),AC2288+AB2288+Z2288),AC2288
+AB2288+Z2288)))</f>
        <v>#VALUE!</v>
      </c>
      <c r="AE2288" s="42"/>
      <c r="AF2288" s="15" t="str">
        <f>IFERROR(IF(COUNTIF(Table9[MM Year],X2288),
IF(AD2288&lt;VLOOKUP(X2288,Table9[],7,0),AD2288
+VLOOKUP(X2288,Table9[],4,0),AD2288),AD2288
),"")</f>
        <v/>
      </c>
      <c r="AG2288" s="5"/>
      <c r="AH2288" s="5"/>
      <c r="AI2288" s="5"/>
      <c r="AJ2288" s="6"/>
      <c r="AK2288" s="6"/>
      <c r="AL2288" s="12" t="str">
        <f t="shared" si="357"/>
        <v/>
      </c>
      <c r="AM2288" s="5"/>
      <c r="AN2288" s="27" t="str">
        <f t="shared" si="358"/>
        <v/>
      </c>
      <c r="AO2288" s="5"/>
      <c r="AP2288" s="5"/>
      <c r="AQ2288" s="6"/>
      <c r="AR2288" s="12" t="str">
        <f t="shared" si="359"/>
        <v/>
      </c>
      <c r="AS2288" s="6"/>
      <c r="AT2288" s="5"/>
      <c r="AU2288" s="53"/>
      <c r="AV2288" s="53"/>
      <c r="AW2288" s="54"/>
      <c r="AX2288" s="15" t="str">
        <f t="shared" si="360"/>
        <v/>
      </c>
      <c r="AY2288" s="5"/>
      <c r="AZ2288" s="27" t="str">
        <f>IFERROR(VLOOKUP(AY2288,vlookup!A$2:I$331,2,FALSE),"")</f>
        <v/>
      </c>
      <c r="BA2288" s="27" t="str">
        <f>IFERROR(VLOOKUP(AY2288,vlookup!A$2:I$331,3,FALSE),"")</f>
        <v/>
      </c>
      <c r="BB2288" s="5"/>
      <c r="BC2288" s="27" t="str">
        <f>IFERROR(VLOOKUP(BB2288,vlookup!D$2:E$331,2,FALSE),"")</f>
        <v/>
      </c>
      <c r="BD2288" s="5"/>
      <c r="BE2288" s="27" t="str">
        <f t="shared" si="361"/>
        <v/>
      </c>
      <c r="BF2288" s="27" t="str">
        <f>IFERROR(VLOOKUP(BE2288,vlookup!G$2:I$331,2,FALSE),"")</f>
        <v/>
      </c>
      <c r="BG2288" s="27" t="str">
        <f>IFERROR(VLOOKUP(BE2288,vlookup!G$2:I$331,3,FALSE),"")</f>
        <v/>
      </c>
      <c r="BH2288" s="5"/>
      <c r="BI2288" s="6"/>
      <c r="BJ2288" s="6"/>
      <c r="BK2288" s="6"/>
      <c r="BL2288" s="6"/>
    </row>
    <row r="2289" spans="1:64">
      <c r="A2289" s="4"/>
      <c r="B2289" s="5"/>
      <c r="C2289" s="27" t="str">
        <f>IFERROR(VLOOKUP(B2289,vlookup!A$2:I$331,2,FALSE),"")</f>
        <v/>
      </c>
      <c r="D2289" s="27" t="str">
        <f>IFERROR(VLOOKUP(B2289,vlookup!A$2:I$331,3,FALSE),"")</f>
        <v/>
      </c>
      <c r="E2289" s="5"/>
      <c r="F2289" s="27" t="str">
        <f>IFERROR(VLOOKUP(E2289,vlookup!D$2:E$331,2,FALSE),"")</f>
        <v/>
      </c>
      <c r="G2289" s="5"/>
      <c r="H2289" s="27" t="str">
        <f t="shared" si="352"/>
        <v/>
      </c>
      <c r="I2289" s="27" t="str">
        <f>IFERROR(VLOOKUP(H2289,vlookup!G$2:I$331,2,FALSE),"")</f>
        <v/>
      </c>
      <c r="J2289" s="27" t="str">
        <f>IFERROR(VLOOKUP(H2289,vlookup!G$2:I$331,3,FALSE),"")</f>
        <v/>
      </c>
      <c r="K2289" s="5"/>
      <c r="L2289" s="6"/>
      <c r="M2289" s="6"/>
      <c r="N2289" s="6"/>
      <c r="O2289" s="6"/>
      <c r="P2289" s="6"/>
      <c r="Q2289" s="14" t="str">
        <f t="shared" si="353"/>
        <v/>
      </c>
      <c r="R2289" s="5"/>
      <c r="S2289" s="6"/>
      <c r="T2289" s="6"/>
      <c r="U2289" s="5"/>
      <c r="V2289" s="45">
        <f t="shared" si="354"/>
        <v>0</v>
      </c>
      <c r="W2289" s="45">
        <f t="shared" si="355"/>
        <v>0</v>
      </c>
      <c r="X2289" s="45" t="e">
        <f t="shared" si="356"/>
        <v>#VALUE!</v>
      </c>
      <c r="Y2289" s="45">
        <f>IFERROR(VALUE(V2289),VLOOKUP(V2289,DayReplace[],2,0))</f>
        <v>0</v>
      </c>
      <c r="Z2289" s="45">
        <f>IF(V2289=0,1,
IF(OR(AND(COUNTIF(Table12[Normal and Leap Years],X2289),AA2289=3,Y2289=30),
AND(COUNTIF(Table9[MM Year],X2289),COUNTIF(Table13[Always 29-Day Months],AA2289),Y2289=30)),Y2289
-1,Y2289))</f>
        <v>1</v>
      </c>
      <c r="AA2289" s="45">
        <f>IFERROR(VALUE(W2289),VLOOKUP(W2289,MonthReplace[],2,0))</f>
        <v>0</v>
      </c>
      <c r="AB2289" s="45" t="e">
        <f>IF(COUNTIF(Table9[MM Year],X2289),VLOOKUP(AA2289,MonthSerial[],VLOOKUP(X2289,Table9[],3,0)+2,0),DATE(X2289,AA2289,0)-AC2289)</f>
        <v>#VALUE!</v>
      </c>
      <c r="AC2289" s="45" t="e">
        <f>IF(COUNTIF(Table9[MM Year],X2289),
VLOOKUP(X2289,Table9[],5,0),
DATE(X2289,1,0))</f>
        <v>#VALUE!</v>
      </c>
      <c r="AD2289" s="46" t="e">
        <f>IF(AA2289=0,DATE(YEAR(AC2289+1),7,16),
IF(V2289=0,IF(COUNTIF(Table9[MM Year],X2289),AC2289+AB2289+Z2289+15-DAY(AC2289+AB2289+Z2289+15)+16,AC2289+AB2289+Z2289-DAY(AC2289+AB2289+Z2289)+16),
IF(COUNTIF(Table9[MM Year],X2289),
IF(AC2289+AB2289+Z2289&lt;VLOOKUP(X2289,Table9[],7,0),AC2289
+AB2289+Z2289+VLOOKUP(X2289,Table9[],4,0),AC2289+AB2289+Z2289),AC2289
+AB2289+Z2289)))</f>
        <v>#VALUE!</v>
      </c>
      <c r="AE2289" s="42"/>
      <c r="AF2289" s="15" t="str">
        <f>IFERROR(IF(COUNTIF(Table9[MM Year],X2289),
IF(AD2289&lt;VLOOKUP(X2289,Table9[],7,0),AD2289
+VLOOKUP(X2289,Table9[],4,0),AD2289),AD2289
),"")</f>
        <v/>
      </c>
      <c r="AG2289" s="5"/>
      <c r="AH2289" s="5"/>
      <c r="AI2289" s="5"/>
      <c r="AJ2289" s="6"/>
      <c r="AK2289" s="6"/>
      <c r="AL2289" s="12" t="str">
        <f t="shared" si="357"/>
        <v/>
      </c>
      <c r="AM2289" s="5"/>
      <c r="AN2289" s="27" t="str">
        <f t="shared" si="358"/>
        <v/>
      </c>
      <c r="AO2289" s="5"/>
      <c r="AP2289" s="5"/>
      <c r="AQ2289" s="6"/>
      <c r="AR2289" s="12" t="str">
        <f t="shared" si="359"/>
        <v/>
      </c>
      <c r="AS2289" s="6"/>
      <c r="AT2289" s="5"/>
      <c r="AU2289" s="53"/>
      <c r="AV2289" s="53"/>
      <c r="AW2289" s="54"/>
      <c r="AX2289" s="15" t="str">
        <f t="shared" si="360"/>
        <v/>
      </c>
      <c r="AY2289" s="5"/>
      <c r="AZ2289" s="27" t="str">
        <f>IFERROR(VLOOKUP(AY2289,vlookup!A$2:I$331,2,FALSE),"")</f>
        <v/>
      </c>
      <c r="BA2289" s="27" t="str">
        <f>IFERROR(VLOOKUP(AY2289,vlookup!A$2:I$331,3,FALSE),"")</f>
        <v/>
      </c>
      <c r="BB2289" s="5"/>
      <c r="BC2289" s="27" t="str">
        <f>IFERROR(VLOOKUP(BB2289,vlookup!D$2:E$331,2,FALSE),"")</f>
        <v/>
      </c>
      <c r="BD2289" s="5"/>
      <c r="BE2289" s="27" t="str">
        <f t="shared" si="361"/>
        <v/>
      </c>
      <c r="BF2289" s="27" t="str">
        <f>IFERROR(VLOOKUP(BE2289,vlookup!G$2:I$331,2,FALSE),"")</f>
        <v/>
      </c>
      <c r="BG2289" s="27" t="str">
        <f>IFERROR(VLOOKUP(BE2289,vlookup!G$2:I$331,3,FALSE),"")</f>
        <v/>
      </c>
      <c r="BH2289" s="5"/>
      <c r="BI2289" s="6"/>
      <c r="BJ2289" s="6"/>
      <c r="BK2289" s="6"/>
      <c r="BL2289" s="6"/>
    </row>
    <row r="2290" spans="1:64">
      <c r="A2290" s="4"/>
      <c r="B2290" s="5"/>
      <c r="C2290" s="27" t="str">
        <f>IFERROR(VLOOKUP(B2290,vlookup!A$2:I$331,2,FALSE),"")</f>
        <v/>
      </c>
      <c r="D2290" s="27" t="str">
        <f>IFERROR(VLOOKUP(B2290,vlookup!A$2:I$331,3,FALSE),"")</f>
        <v/>
      </c>
      <c r="E2290" s="5"/>
      <c r="F2290" s="27" t="str">
        <f>IFERROR(VLOOKUP(E2290,vlookup!D$2:E$331,2,FALSE),"")</f>
        <v/>
      </c>
      <c r="G2290" s="5"/>
      <c r="H2290" s="27" t="str">
        <f t="shared" si="352"/>
        <v/>
      </c>
      <c r="I2290" s="27" t="str">
        <f>IFERROR(VLOOKUP(H2290,vlookup!G$2:I$331,2,FALSE),"")</f>
        <v/>
      </c>
      <c r="J2290" s="27" t="str">
        <f>IFERROR(VLOOKUP(H2290,vlookup!G$2:I$331,3,FALSE),"")</f>
        <v/>
      </c>
      <c r="K2290" s="5"/>
      <c r="L2290" s="6"/>
      <c r="M2290" s="6"/>
      <c r="N2290" s="6"/>
      <c r="O2290" s="6"/>
      <c r="P2290" s="6"/>
      <c r="Q2290" s="14" t="str">
        <f t="shared" si="353"/>
        <v/>
      </c>
      <c r="R2290" s="5"/>
      <c r="S2290" s="6"/>
      <c r="T2290" s="6"/>
      <c r="U2290" s="5"/>
      <c r="V2290" s="45">
        <f t="shared" si="354"/>
        <v>0</v>
      </c>
      <c r="W2290" s="45">
        <f t="shared" si="355"/>
        <v>0</v>
      </c>
      <c r="X2290" s="45" t="e">
        <f t="shared" si="356"/>
        <v>#VALUE!</v>
      </c>
      <c r="Y2290" s="45">
        <f>IFERROR(VALUE(V2290),VLOOKUP(V2290,DayReplace[],2,0))</f>
        <v>0</v>
      </c>
      <c r="Z2290" s="45">
        <f>IF(V2290=0,1,
IF(OR(AND(COUNTIF(Table12[Normal and Leap Years],X2290),AA2290=3,Y2290=30),
AND(COUNTIF(Table9[MM Year],X2290),COUNTIF(Table13[Always 29-Day Months],AA2290),Y2290=30)),Y2290
-1,Y2290))</f>
        <v>1</v>
      </c>
      <c r="AA2290" s="45">
        <f>IFERROR(VALUE(W2290),VLOOKUP(W2290,MonthReplace[],2,0))</f>
        <v>0</v>
      </c>
      <c r="AB2290" s="45" t="e">
        <f>IF(COUNTIF(Table9[MM Year],X2290),VLOOKUP(AA2290,MonthSerial[],VLOOKUP(X2290,Table9[],3,0)+2,0),DATE(X2290,AA2290,0)-AC2290)</f>
        <v>#VALUE!</v>
      </c>
      <c r="AC2290" s="45" t="e">
        <f>IF(COUNTIF(Table9[MM Year],X2290),
VLOOKUP(X2290,Table9[],5,0),
DATE(X2290,1,0))</f>
        <v>#VALUE!</v>
      </c>
      <c r="AD2290" s="46" t="e">
        <f>IF(AA2290=0,DATE(YEAR(AC2290+1),7,16),
IF(V2290=0,IF(COUNTIF(Table9[MM Year],X2290),AC2290+AB2290+Z2290+15-DAY(AC2290+AB2290+Z2290+15)+16,AC2290+AB2290+Z2290-DAY(AC2290+AB2290+Z2290)+16),
IF(COUNTIF(Table9[MM Year],X2290),
IF(AC2290+AB2290+Z2290&lt;VLOOKUP(X2290,Table9[],7,0),AC2290
+AB2290+Z2290+VLOOKUP(X2290,Table9[],4,0),AC2290+AB2290+Z2290),AC2290
+AB2290+Z2290)))</f>
        <v>#VALUE!</v>
      </c>
      <c r="AE2290" s="42"/>
      <c r="AF2290" s="15" t="str">
        <f>IFERROR(IF(COUNTIF(Table9[MM Year],X2290),
IF(AD2290&lt;VLOOKUP(X2290,Table9[],7,0),AD2290
+VLOOKUP(X2290,Table9[],4,0),AD2290),AD2290
),"")</f>
        <v/>
      </c>
      <c r="AG2290" s="5"/>
      <c r="AH2290" s="5"/>
      <c r="AI2290" s="5"/>
      <c r="AJ2290" s="6"/>
      <c r="AK2290" s="6"/>
      <c r="AL2290" s="12" t="str">
        <f t="shared" si="357"/>
        <v/>
      </c>
      <c r="AM2290" s="5"/>
      <c r="AN2290" s="27" t="str">
        <f t="shared" si="358"/>
        <v/>
      </c>
      <c r="AO2290" s="5"/>
      <c r="AP2290" s="5"/>
      <c r="AQ2290" s="6"/>
      <c r="AR2290" s="12" t="str">
        <f t="shared" si="359"/>
        <v/>
      </c>
      <c r="AS2290" s="6"/>
      <c r="AT2290" s="5"/>
      <c r="AU2290" s="53"/>
      <c r="AV2290" s="53"/>
      <c r="AW2290" s="54"/>
      <c r="AX2290" s="15" t="str">
        <f t="shared" si="360"/>
        <v/>
      </c>
      <c r="AY2290" s="5"/>
      <c r="AZ2290" s="27" t="str">
        <f>IFERROR(VLOOKUP(AY2290,vlookup!A$2:I$331,2,FALSE),"")</f>
        <v/>
      </c>
      <c r="BA2290" s="27" t="str">
        <f>IFERROR(VLOOKUP(AY2290,vlookup!A$2:I$331,3,FALSE),"")</f>
        <v/>
      </c>
      <c r="BB2290" s="5"/>
      <c r="BC2290" s="27" t="str">
        <f>IFERROR(VLOOKUP(BB2290,vlookup!D$2:E$331,2,FALSE),"")</f>
        <v/>
      </c>
      <c r="BD2290" s="5"/>
      <c r="BE2290" s="27" t="str">
        <f t="shared" si="361"/>
        <v/>
      </c>
      <c r="BF2290" s="27" t="str">
        <f>IFERROR(VLOOKUP(BE2290,vlookup!G$2:I$331,2,FALSE),"")</f>
        <v/>
      </c>
      <c r="BG2290" s="27" t="str">
        <f>IFERROR(VLOOKUP(BE2290,vlookup!G$2:I$331,3,FALSE),"")</f>
        <v/>
      </c>
      <c r="BH2290" s="5"/>
      <c r="BI2290" s="6"/>
      <c r="BJ2290" s="6"/>
      <c r="BK2290" s="6"/>
      <c r="BL2290" s="6"/>
    </row>
    <row r="2291" spans="1:64">
      <c r="A2291" s="4"/>
      <c r="B2291" s="5"/>
      <c r="C2291" s="27" t="str">
        <f>IFERROR(VLOOKUP(B2291,vlookup!A$2:I$331,2,FALSE),"")</f>
        <v/>
      </c>
      <c r="D2291" s="27" t="str">
        <f>IFERROR(VLOOKUP(B2291,vlookup!A$2:I$331,3,FALSE),"")</f>
        <v/>
      </c>
      <c r="E2291" s="5"/>
      <c r="F2291" s="27" t="str">
        <f>IFERROR(VLOOKUP(E2291,vlookup!D$2:E$331,2,FALSE),"")</f>
        <v/>
      </c>
      <c r="G2291" s="5"/>
      <c r="H2291" s="27" t="str">
        <f t="shared" si="352"/>
        <v/>
      </c>
      <c r="I2291" s="27" t="str">
        <f>IFERROR(VLOOKUP(H2291,vlookup!G$2:I$331,2,FALSE),"")</f>
        <v/>
      </c>
      <c r="J2291" s="27" t="str">
        <f>IFERROR(VLOOKUP(H2291,vlookup!G$2:I$331,3,FALSE),"")</f>
        <v/>
      </c>
      <c r="K2291" s="5"/>
      <c r="L2291" s="6"/>
      <c r="M2291" s="6"/>
      <c r="N2291" s="6"/>
      <c r="O2291" s="6"/>
      <c r="P2291" s="6"/>
      <c r="Q2291" s="14" t="str">
        <f t="shared" si="353"/>
        <v/>
      </c>
      <c r="R2291" s="5"/>
      <c r="S2291" s="6"/>
      <c r="T2291" s="6"/>
      <c r="U2291" s="5"/>
      <c r="V2291" s="45">
        <f t="shared" si="354"/>
        <v>0</v>
      </c>
      <c r="W2291" s="45">
        <f t="shared" si="355"/>
        <v>0</v>
      </c>
      <c r="X2291" s="45" t="e">
        <f t="shared" si="356"/>
        <v>#VALUE!</v>
      </c>
      <c r="Y2291" s="45">
        <f>IFERROR(VALUE(V2291),VLOOKUP(V2291,DayReplace[],2,0))</f>
        <v>0</v>
      </c>
      <c r="Z2291" s="45">
        <f>IF(V2291=0,1,
IF(OR(AND(COUNTIF(Table12[Normal and Leap Years],X2291),AA2291=3,Y2291=30),
AND(COUNTIF(Table9[MM Year],X2291),COUNTIF(Table13[Always 29-Day Months],AA2291),Y2291=30)),Y2291
-1,Y2291))</f>
        <v>1</v>
      </c>
      <c r="AA2291" s="45">
        <f>IFERROR(VALUE(W2291),VLOOKUP(W2291,MonthReplace[],2,0))</f>
        <v>0</v>
      </c>
      <c r="AB2291" s="45" t="e">
        <f>IF(COUNTIF(Table9[MM Year],X2291),VLOOKUP(AA2291,MonthSerial[],VLOOKUP(X2291,Table9[],3,0)+2,0),DATE(X2291,AA2291,0)-AC2291)</f>
        <v>#VALUE!</v>
      </c>
      <c r="AC2291" s="45" t="e">
        <f>IF(COUNTIF(Table9[MM Year],X2291),
VLOOKUP(X2291,Table9[],5,0),
DATE(X2291,1,0))</f>
        <v>#VALUE!</v>
      </c>
      <c r="AD2291" s="46" t="e">
        <f>IF(AA2291=0,DATE(YEAR(AC2291+1),7,16),
IF(V2291=0,IF(COUNTIF(Table9[MM Year],X2291),AC2291+AB2291+Z2291+15-DAY(AC2291+AB2291+Z2291+15)+16,AC2291+AB2291+Z2291-DAY(AC2291+AB2291+Z2291)+16),
IF(COUNTIF(Table9[MM Year],X2291),
IF(AC2291+AB2291+Z2291&lt;VLOOKUP(X2291,Table9[],7,0),AC2291
+AB2291+Z2291+VLOOKUP(X2291,Table9[],4,0),AC2291+AB2291+Z2291),AC2291
+AB2291+Z2291)))</f>
        <v>#VALUE!</v>
      </c>
      <c r="AE2291" s="42"/>
      <c r="AF2291" s="15" t="str">
        <f>IFERROR(IF(COUNTIF(Table9[MM Year],X2291),
IF(AD2291&lt;VLOOKUP(X2291,Table9[],7,0),AD2291
+VLOOKUP(X2291,Table9[],4,0),AD2291),AD2291
),"")</f>
        <v/>
      </c>
      <c r="AG2291" s="5"/>
      <c r="AH2291" s="5"/>
      <c r="AI2291" s="5"/>
      <c r="AJ2291" s="6"/>
      <c r="AK2291" s="6"/>
      <c r="AL2291" s="12" t="str">
        <f t="shared" si="357"/>
        <v/>
      </c>
      <c r="AM2291" s="5"/>
      <c r="AN2291" s="27" t="str">
        <f t="shared" si="358"/>
        <v/>
      </c>
      <c r="AO2291" s="5"/>
      <c r="AP2291" s="5"/>
      <c r="AQ2291" s="6"/>
      <c r="AR2291" s="12" t="str">
        <f t="shared" si="359"/>
        <v/>
      </c>
      <c r="AS2291" s="6"/>
      <c r="AT2291" s="5"/>
      <c r="AU2291" s="53"/>
      <c r="AV2291" s="53"/>
      <c r="AW2291" s="54"/>
      <c r="AX2291" s="15" t="str">
        <f t="shared" si="360"/>
        <v/>
      </c>
      <c r="AY2291" s="5"/>
      <c r="AZ2291" s="27" t="str">
        <f>IFERROR(VLOOKUP(AY2291,vlookup!A$2:I$331,2,FALSE),"")</f>
        <v/>
      </c>
      <c r="BA2291" s="27" t="str">
        <f>IFERROR(VLOOKUP(AY2291,vlookup!A$2:I$331,3,FALSE),"")</f>
        <v/>
      </c>
      <c r="BB2291" s="5"/>
      <c r="BC2291" s="27" t="str">
        <f>IFERROR(VLOOKUP(BB2291,vlookup!D$2:E$331,2,FALSE),"")</f>
        <v/>
      </c>
      <c r="BD2291" s="5"/>
      <c r="BE2291" s="27" t="str">
        <f t="shared" si="361"/>
        <v/>
      </c>
      <c r="BF2291" s="27" t="str">
        <f>IFERROR(VLOOKUP(BE2291,vlookup!G$2:I$331,2,FALSE),"")</f>
        <v/>
      </c>
      <c r="BG2291" s="27" t="str">
        <f>IFERROR(VLOOKUP(BE2291,vlookup!G$2:I$331,3,FALSE),"")</f>
        <v/>
      </c>
      <c r="BH2291" s="5"/>
      <c r="BI2291" s="6"/>
      <c r="BJ2291" s="6"/>
      <c r="BK2291" s="6"/>
      <c r="BL2291" s="6"/>
    </row>
    <row r="2292" spans="1:64">
      <c r="A2292" s="4"/>
      <c r="B2292" s="5"/>
      <c r="C2292" s="27" t="str">
        <f>IFERROR(VLOOKUP(B2292,vlookup!A$2:I$331,2,FALSE),"")</f>
        <v/>
      </c>
      <c r="D2292" s="27" t="str">
        <f>IFERROR(VLOOKUP(B2292,vlookup!A$2:I$331,3,FALSE),"")</f>
        <v/>
      </c>
      <c r="E2292" s="5"/>
      <c r="F2292" s="27" t="str">
        <f>IFERROR(VLOOKUP(E2292,vlookup!D$2:E$331,2,FALSE),"")</f>
        <v/>
      </c>
      <c r="G2292" s="5"/>
      <c r="H2292" s="27" t="str">
        <f t="shared" si="352"/>
        <v/>
      </c>
      <c r="I2292" s="27" t="str">
        <f>IFERROR(VLOOKUP(H2292,vlookup!G$2:I$331,2,FALSE),"")</f>
        <v/>
      </c>
      <c r="J2292" s="27" t="str">
        <f>IFERROR(VLOOKUP(H2292,vlookup!G$2:I$331,3,FALSE),"")</f>
        <v/>
      </c>
      <c r="K2292" s="5"/>
      <c r="L2292" s="6"/>
      <c r="M2292" s="6"/>
      <c r="N2292" s="6"/>
      <c r="O2292" s="6"/>
      <c r="P2292" s="6"/>
      <c r="Q2292" s="14" t="str">
        <f t="shared" si="353"/>
        <v/>
      </c>
      <c r="R2292" s="5"/>
      <c r="S2292" s="6"/>
      <c r="T2292" s="6"/>
      <c r="U2292" s="5"/>
      <c r="V2292" s="45">
        <f t="shared" si="354"/>
        <v>0</v>
      </c>
      <c r="W2292" s="45">
        <f t="shared" si="355"/>
        <v>0</v>
      </c>
      <c r="X2292" s="45" t="e">
        <f t="shared" si="356"/>
        <v>#VALUE!</v>
      </c>
      <c r="Y2292" s="45">
        <f>IFERROR(VALUE(V2292),VLOOKUP(V2292,DayReplace[],2,0))</f>
        <v>0</v>
      </c>
      <c r="Z2292" s="45">
        <f>IF(V2292=0,1,
IF(OR(AND(COUNTIF(Table12[Normal and Leap Years],X2292),AA2292=3,Y2292=30),
AND(COUNTIF(Table9[MM Year],X2292),COUNTIF(Table13[Always 29-Day Months],AA2292),Y2292=30)),Y2292
-1,Y2292))</f>
        <v>1</v>
      </c>
      <c r="AA2292" s="45">
        <f>IFERROR(VALUE(W2292),VLOOKUP(W2292,MonthReplace[],2,0))</f>
        <v>0</v>
      </c>
      <c r="AB2292" s="45" t="e">
        <f>IF(COUNTIF(Table9[MM Year],X2292),VLOOKUP(AA2292,MonthSerial[],VLOOKUP(X2292,Table9[],3,0)+2,0),DATE(X2292,AA2292,0)-AC2292)</f>
        <v>#VALUE!</v>
      </c>
      <c r="AC2292" s="45" t="e">
        <f>IF(COUNTIF(Table9[MM Year],X2292),
VLOOKUP(X2292,Table9[],5,0),
DATE(X2292,1,0))</f>
        <v>#VALUE!</v>
      </c>
      <c r="AD2292" s="46" t="e">
        <f>IF(AA2292=0,DATE(YEAR(AC2292+1),7,16),
IF(V2292=0,IF(COUNTIF(Table9[MM Year],X2292),AC2292+AB2292+Z2292+15-DAY(AC2292+AB2292+Z2292+15)+16,AC2292+AB2292+Z2292-DAY(AC2292+AB2292+Z2292)+16),
IF(COUNTIF(Table9[MM Year],X2292),
IF(AC2292+AB2292+Z2292&lt;VLOOKUP(X2292,Table9[],7,0),AC2292
+AB2292+Z2292+VLOOKUP(X2292,Table9[],4,0),AC2292+AB2292+Z2292),AC2292
+AB2292+Z2292)))</f>
        <v>#VALUE!</v>
      </c>
      <c r="AE2292" s="42"/>
      <c r="AF2292" s="15" t="str">
        <f>IFERROR(IF(COUNTIF(Table9[MM Year],X2292),
IF(AD2292&lt;VLOOKUP(X2292,Table9[],7,0),AD2292
+VLOOKUP(X2292,Table9[],4,0),AD2292),AD2292
),"")</f>
        <v/>
      </c>
      <c r="AG2292" s="5"/>
      <c r="AH2292" s="5"/>
      <c r="AI2292" s="5"/>
      <c r="AJ2292" s="6"/>
      <c r="AK2292" s="6"/>
      <c r="AL2292" s="12" t="str">
        <f t="shared" si="357"/>
        <v/>
      </c>
      <c r="AM2292" s="5"/>
      <c r="AN2292" s="27" t="str">
        <f t="shared" si="358"/>
        <v/>
      </c>
      <c r="AO2292" s="5"/>
      <c r="AP2292" s="5"/>
      <c r="AQ2292" s="6"/>
      <c r="AR2292" s="12" t="str">
        <f t="shared" si="359"/>
        <v/>
      </c>
      <c r="AS2292" s="6"/>
      <c r="AT2292" s="5"/>
      <c r="AU2292" s="53"/>
      <c r="AV2292" s="53"/>
      <c r="AW2292" s="54"/>
      <c r="AX2292" s="15" t="str">
        <f t="shared" si="360"/>
        <v/>
      </c>
      <c r="AY2292" s="5"/>
      <c r="AZ2292" s="27" t="str">
        <f>IFERROR(VLOOKUP(AY2292,vlookup!A$2:I$331,2,FALSE),"")</f>
        <v/>
      </c>
      <c r="BA2292" s="27" t="str">
        <f>IFERROR(VLOOKUP(AY2292,vlookup!A$2:I$331,3,FALSE),"")</f>
        <v/>
      </c>
      <c r="BB2292" s="5"/>
      <c r="BC2292" s="27" t="str">
        <f>IFERROR(VLOOKUP(BB2292,vlookup!D$2:E$331,2,FALSE),"")</f>
        <v/>
      </c>
      <c r="BD2292" s="5"/>
      <c r="BE2292" s="27" t="str">
        <f t="shared" si="361"/>
        <v/>
      </c>
      <c r="BF2292" s="27" t="str">
        <f>IFERROR(VLOOKUP(BE2292,vlookup!G$2:I$331,2,FALSE),"")</f>
        <v/>
      </c>
      <c r="BG2292" s="27" t="str">
        <f>IFERROR(VLOOKUP(BE2292,vlookup!G$2:I$331,3,FALSE),"")</f>
        <v/>
      </c>
      <c r="BH2292" s="5"/>
      <c r="BI2292" s="6"/>
      <c r="BJ2292" s="6"/>
      <c r="BK2292" s="6"/>
      <c r="BL2292" s="6"/>
    </row>
    <row r="2293" spans="1:64">
      <c r="A2293" s="4"/>
      <c r="B2293" s="5"/>
      <c r="C2293" s="27" t="str">
        <f>IFERROR(VLOOKUP(B2293,vlookup!A$2:I$331,2,FALSE),"")</f>
        <v/>
      </c>
      <c r="D2293" s="27" t="str">
        <f>IFERROR(VLOOKUP(B2293,vlookup!A$2:I$331,3,FALSE),"")</f>
        <v/>
      </c>
      <c r="E2293" s="5"/>
      <c r="F2293" s="27" t="str">
        <f>IFERROR(VLOOKUP(E2293,vlookup!D$2:E$331,2,FALSE),"")</f>
        <v/>
      </c>
      <c r="G2293" s="5"/>
      <c r="H2293" s="27" t="str">
        <f t="shared" si="352"/>
        <v/>
      </c>
      <c r="I2293" s="27" t="str">
        <f>IFERROR(VLOOKUP(H2293,vlookup!G$2:I$331,2,FALSE),"")</f>
        <v/>
      </c>
      <c r="J2293" s="27" t="str">
        <f>IFERROR(VLOOKUP(H2293,vlookup!G$2:I$331,3,FALSE),"")</f>
        <v/>
      </c>
      <c r="K2293" s="5"/>
      <c r="L2293" s="6"/>
      <c r="M2293" s="6"/>
      <c r="N2293" s="6"/>
      <c r="O2293" s="6"/>
      <c r="P2293" s="6"/>
      <c r="Q2293" s="14" t="str">
        <f t="shared" si="353"/>
        <v/>
      </c>
      <c r="R2293" s="5"/>
      <c r="S2293" s="6"/>
      <c r="T2293" s="6"/>
      <c r="U2293" s="5"/>
      <c r="V2293" s="45">
        <f t="shared" si="354"/>
        <v>0</v>
      </c>
      <c r="W2293" s="45">
        <f t="shared" si="355"/>
        <v>0</v>
      </c>
      <c r="X2293" s="45" t="e">
        <f t="shared" si="356"/>
        <v>#VALUE!</v>
      </c>
      <c r="Y2293" s="45">
        <f>IFERROR(VALUE(V2293),VLOOKUP(V2293,DayReplace[],2,0))</f>
        <v>0</v>
      </c>
      <c r="Z2293" s="45">
        <f>IF(V2293=0,1,
IF(OR(AND(COUNTIF(Table12[Normal and Leap Years],X2293),AA2293=3,Y2293=30),
AND(COUNTIF(Table9[MM Year],X2293),COUNTIF(Table13[Always 29-Day Months],AA2293),Y2293=30)),Y2293
-1,Y2293))</f>
        <v>1</v>
      </c>
      <c r="AA2293" s="45">
        <f>IFERROR(VALUE(W2293),VLOOKUP(W2293,MonthReplace[],2,0))</f>
        <v>0</v>
      </c>
      <c r="AB2293" s="45" t="e">
        <f>IF(COUNTIF(Table9[MM Year],X2293),VLOOKUP(AA2293,MonthSerial[],VLOOKUP(X2293,Table9[],3,0)+2,0),DATE(X2293,AA2293,0)-AC2293)</f>
        <v>#VALUE!</v>
      </c>
      <c r="AC2293" s="45" t="e">
        <f>IF(COUNTIF(Table9[MM Year],X2293),
VLOOKUP(X2293,Table9[],5,0),
DATE(X2293,1,0))</f>
        <v>#VALUE!</v>
      </c>
      <c r="AD2293" s="46" t="e">
        <f>IF(AA2293=0,DATE(YEAR(AC2293+1),7,16),
IF(V2293=0,IF(COUNTIF(Table9[MM Year],X2293),AC2293+AB2293+Z2293+15-DAY(AC2293+AB2293+Z2293+15)+16,AC2293+AB2293+Z2293-DAY(AC2293+AB2293+Z2293)+16),
IF(COUNTIF(Table9[MM Year],X2293),
IF(AC2293+AB2293+Z2293&lt;VLOOKUP(X2293,Table9[],7,0),AC2293
+AB2293+Z2293+VLOOKUP(X2293,Table9[],4,0),AC2293+AB2293+Z2293),AC2293
+AB2293+Z2293)))</f>
        <v>#VALUE!</v>
      </c>
      <c r="AE2293" s="42"/>
      <c r="AF2293" s="15" t="str">
        <f>IFERROR(IF(COUNTIF(Table9[MM Year],X2293),
IF(AD2293&lt;VLOOKUP(X2293,Table9[],7,0),AD2293
+VLOOKUP(X2293,Table9[],4,0),AD2293),AD2293
),"")</f>
        <v/>
      </c>
      <c r="AG2293" s="5"/>
      <c r="AH2293" s="5"/>
      <c r="AI2293" s="5"/>
      <c r="AJ2293" s="6"/>
      <c r="AK2293" s="6"/>
      <c r="AL2293" s="12" t="str">
        <f t="shared" si="357"/>
        <v/>
      </c>
      <c r="AM2293" s="5"/>
      <c r="AN2293" s="27" t="str">
        <f t="shared" si="358"/>
        <v/>
      </c>
      <c r="AO2293" s="5"/>
      <c r="AP2293" s="5"/>
      <c r="AQ2293" s="6"/>
      <c r="AR2293" s="12" t="str">
        <f t="shared" si="359"/>
        <v/>
      </c>
      <c r="AS2293" s="6"/>
      <c r="AT2293" s="5"/>
      <c r="AU2293" s="53"/>
      <c r="AV2293" s="53"/>
      <c r="AW2293" s="54"/>
      <c r="AX2293" s="15" t="str">
        <f t="shared" si="360"/>
        <v/>
      </c>
      <c r="AY2293" s="5"/>
      <c r="AZ2293" s="27" t="str">
        <f>IFERROR(VLOOKUP(AY2293,vlookup!A$2:I$331,2,FALSE),"")</f>
        <v/>
      </c>
      <c r="BA2293" s="27" t="str">
        <f>IFERROR(VLOOKUP(AY2293,vlookup!A$2:I$331,3,FALSE),"")</f>
        <v/>
      </c>
      <c r="BB2293" s="5"/>
      <c r="BC2293" s="27" t="str">
        <f>IFERROR(VLOOKUP(BB2293,vlookup!D$2:E$331,2,FALSE),"")</f>
        <v/>
      </c>
      <c r="BD2293" s="5"/>
      <c r="BE2293" s="27" t="str">
        <f t="shared" si="361"/>
        <v/>
      </c>
      <c r="BF2293" s="27" t="str">
        <f>IFERROR(VLOOKUP(BE2293,vlookup!G$2:I$331,2,FALSE),"")</f>
        <v/>
      </c>
      <c r="BG2293" s="27" t="str">
        <f>IFERROR(VLOOKUP(BE2293,vlookup!G$2:I$331,3,FALSE),"")</f>
        <v/>
      </c>
      <c r="BH2293" s="5"/>
      <c r="BI2293" s="6"/>
      <c r="BJ2293" s="6"/>
      <c r="BK2293" s="6"/>
      <c r="BL2293" s="6"/>
    </row>
    <row r="2294" spans="1:64">
      <c r="A2294" s="4"/>
      <c r="B2294" s="5"/>
      <c r="C2294" s="27" t="str">
        <f>IFERROR(VLOOKUP(B2294,vlookup!A$2:I$331,2,FALSE),"")</f>
        <v/>
      </c>
      <c r="D2294" s="27" t="str">
        <f>IFERROR(VLOOKUP(B2294,vlookup!A$2:I$331,3,FALSE),"")</f>
        <v/>
      </c>
      <c r="E2294" s="5"/>
      <c r="F2294" s="27" t="str">
        <f>IFERROR(VLOOKUP(E2294,vlookup!D$2:E$331,2,FALSE),"")</f>
        <v/>
      </c>
      <c r="G2294" s="5"/>
      <c r="H2294" s="27" t="str">
        <f t="shared" si="352"/>
        <v/>
      </c>
      <c r="I2294" s="27" t="str">
        <f>IFERROR(VLOOKUP(H2294,vlookup!G$2:I$331,2,FALSE),"")</f>
        <v/>
      </c>
      <c r="J2294" s="27" t="str">
        <f>IFERROR(VLOOKUP(H2294,vlookup!G$2:I$331,3,FALSE),"")</f>
        <v/>
      </c>
      <c r="K2294" s="5"/>
      <c r="L2294" s="6"/>
      <c r="M2294" s="6"/>
      <c r="N2294" s="6"/>
      <c r="O2294" s="6"/>
      <c r="P2294" s="6"/>
      <c r="Q2294" s="14" t="str">
        <f t="shared" si="353"/>
        <v/>
      </c>
      <c r="R2294" s="5"/>
      <c r="S2294" s="6"/>
      <c r="T2294" s="6"/>
      <c r="U2294" s="5"/>
      <c r="V2294" s="45">
        <f t="shared" si="354"/>
        <v>0</v>
      </c>
      <c r="W2294" s="45">
        <f t="shared" si="355"/>
        <v>0</v>
      </c>
      <c r="X2294" s="45" t="e">
        <f t="shared" si="356"/>
        <v>#VALUE!</v>
      </c>
      <c r="Y2294" s="45">
        <f>IFERROR(VALUE(V2294),VLOOKUP(V2294,DayReplace[],2,0))</f>
        <v>0</v>
      </c>
      <c r="Z2294" s="45">
        <f>IF(V2294=0,1,
IF(OR(AND(COUNTIF(Table12[Normal and Leap Years],X2294),AA2294=3,Y2294=30),
AND(COUNTIF(Table9[MM Year],X2294),COUNTIF(Table13[Always 29-Day Months],AA2294),Y2294=30)),Y2294
-1,Y2294))</f>
        <v>1</v>
      </c>
      <c r="AA2294" s="45">
        <f>IFERROR(VALUE(W2294),VLOOKUP(W2294,MonthReplace[],2,0))</f>
        <v>0</v>
      </c>
      <c r="AB2294" s="45" t="e">
        <f>IF(COUNTIF(Table9[MM Year],X2294),VLOOKUP(AA2294,MonthSerial[],VLOOKUP(X2294,Table9[],3,0)+2,0),DATE(X2294,AA2294,0)-AC2294)</f>
        <v>#VALUE!</v>
      </c>
      <c r="AC2294" s="45" t="e">
        <f>IF(COUNTIF(Table9[MM Year],X2294),
VLOOKUP(X2294,Table9[],5,0),
DATE(X2294,1,0))</f>
        <v>#VALUE!</v>
      </c>
      <c r="AD2294" s="46" t="e">
        <f>IF(AA2294=0,DATE(YEAR(AC2294+1),7,16),
IF(V2294=0,IF(COUNTIF(Table9[MM Year],X2294),AC2294+AB2294+Z2294+15-DAY(AC2294+AB2294+Z2294+15)+16,AC2294+AB2294+Z2294-DAY(AC2294+AB2294+Z2294)+16),
IF(COUNTIF(Table9[MM Year],X2294),
IF(AC2294+AB2294+Z2294&lt;VLOOKUP(X2294,Table9[],7,0),AC2294
+AB2294+Z2294+VLOOKUP(X2294,Table9[],4,0),AC2294+AB2294+Z2294),AC2294
+AB2294+Z2294)))</f>
        <v>#VALUE!</v>
      </c>
      <c r="AE2294" s="42"/>
      <c r="AF2294" s="15" t="str">
        <f>IFERROR(IF(COUNTIF(Table9[MM Year],X2294),
IF(AD2294&lt;VLOOKUP(X2294,Table9[],7,0),AD2294
+VLOOKUP(X2294,Table9[],4,0),AD2294),AD2294
),"")</f>
        <v/>
      </c>
      <c r="AG2294" s="5"/>
      <c r="AH2294" s="5"/>
      <c r="AI2294" s="5"/>
      <c r="AJ2294" s="6"/>
      <c r="AK2294" s="6"/>
      <c r="AL2294" s="12" t="str">
        <f t="shared" si="357"/>
        <v/>
      </c>
      <c r="AM2294" s="5"/>
      <c r="AN2294" s="27" t="str">
        <f t="shared" si="358"/>
        <v/>
      </c>
      <c r="AO2294" s="5"/>
      <c r="AP2294" s="5"/>
      <c r="AQ2294" s="6"/>
      <c r="AR2294" s="12" t="str">
        <f t="shared" si="359"/>
        <v/>
      </c>
      <c r="AS2294" s="6"/>
      <c r="AT2294" s="5"/>
      <c r="AU2294" s="53"/>
      <c r="AV2294" s="53"/>
      <c r="AW2294" s="54"/>
      <c r="AX2294" s="15" t="str">
        <f t="shared" si="360"/>
        <v/>
      </c>
      <c r="AY2294" s="5"/>
      <c r="AZ2294" s="27" t="str">
        <f>IFERROR(VLOOKUP(AY2294,vlookup!A$2:I$331,2,FALSE),"")</f>
        <v/>
      </c>
      <c r="BA2294" s="27" t="str">
        <f>IFERROR(VLOOKUP(AY2294,vlookup!A$2:I$331,3,FALSE),"")</f>
        <v/>
      </c>
      <c r="BB2294" s="5"/>
      <c r="BC2294" s="27" t="str">
        <f>IFERROR(VLOOKUP(BB2294,vlookup!D$2:E$331,2,FALSE),"")</f>
        <v/>
      </c>
      <c r="BD2294" s="5"/>
      <c r="BE2294" s="27" t="str">
        <f t="shared" si="361"/>
        <v/>
      </c>
      <c r="BF2294" s="27" t="str">
        <f>IFERROR(VLOOKUP(BE2294,vlookup!G$2:I$331,2,FALSE),"")</f>
        <v/>
      </c>
      <c r="BG2294" s="27" t="str">
        <f>IFERROR(VLOOKUP(BE2294,vlookup!G$2:I$331,3,FALSE),"")</f>
        <v/>
      </c>
      <c r="BH2294" s="5"/>
      <c r="BI2294" s="6"/>
      <c r="BJ2294" s="6"/>
      <c r="BK2294" s="6"/>
      <c r="BL2294" s="6"/>
    </row>
    <row r="2295" spans="1:64">
      <c r="A2295" s="4"/>
      <c r="B2295" s="5"/>
      <c r="C2295" s="27" t="str">
        <f>IFERROR(VLOOKUP(B2295,vlookup!A$2:I$331,2,FALSE),"")</f>
        <v/>
      </c>
      <c r="D2295" s="27" t="str">
        <f>IFERROR(VLOOKUP(B2295,vlookup!A$2:I$331,3,FALSE),"")</f>
        <v/>
      </c>
      <c r="E2295" s="5"/>
      <c r="F2295" s="27" t="str">
        <f>IFERROR(VLOOKUP(E2295,vlookup!D$2:E$331,2,FALSE),"")</f>
        <v/>
      </c>
      <c r="G2295" s="5"/>
      <c r="H2295" s="27" t="str">
        <f t="shared" si="352"/>
        <v/>
      </c>
      <c r="I2295" s="27" t="str">
        <f>IFERROR(VLOOKUP(H2295,vlookup!G$2:I$331,2,FALSE),"")</f>
        <v/>
      </c>
      <c r="J2295" s="27" t="str">
        <f>IFERROR(VLOOKUP(H2295,vlookup!G$2:I$331,3,FALSE),"")</f>
        <v/>
      </c>
      <c r="K2295" s="5"/>
      <c r="L2295" s="6"/>
      <c r="M2295" s="6"/>
      <c r="N2295" s="6"/>
      <c r="O2295" s="6"/>
      <c r="P2295" s="6"/>
      <c r="Q2295" s="14" t="str">
        <f t="shared" si="353"/>
        <v/>
      </c>
      <c r="R2295" s="5"/>
      <c r="S2295" s="6"/>
      <c r="T2295" s="6"/>
      <c r="U2295" s="5"/>
      <c r="V2295" s="45">
        <f t="shared" si="354"/>
        <v>0</v>
      </c>
      <c r="W2295" s="45">
        <f t="shared" si="355"/>
        <v>0</v>
      </c>
      <c r="X2295" s="45" t="e">
        <f t="shared" si="356"/>
        <v>#VALUE!</v>
      </c>
      <c r="Y2295" s="45">
        <f>IFERROR(VALUE(V2295),VLOOKUP(V2295,DayReplace[],2,0))</f>
        <v>0</v>
      </c>
      <c r="Z2295" s="45">
        <f>IF(V2295=0,1,
IF(OR(AND(COUNTIF(Table12[Normal and Leap Years],X2295),AA2295=3,Y2295=30),
AND(COUNTIF(Table9[MM Year],X2295),COUNTIF(Table13[Always 29-Day Months],AA2295),Y2295=30)),Y2295
-1,Y2295))</f>
        <v>1</v>
      </c>
      <c r="AA2295" s="45">
        <f>IFERROR(VALUE(W2295),VLOOKUP(W2295,MonthReplace[],2,0))</f>
        <v>0</v>
      </c>
      <c r="AB2295" s="45" t="e">
        <f>IF(COUNTIF(Table9[MM Year],X2295),VLOOKUP(AA2295,MonthSerial[],VLOOKUP(X2295,Table9[],3,0)+2,0),DATE(X2295,AA2295,0)-AC2295)</f>
        <v>#VALUE!</v>
      </c>
      <c r="AC2295" s="45" t="e">
        <f>IF(COUNTIF(Table9[MM Year],X2295),
VLOOKUP(X2295,Table9[],5,0),
DATE(X2295,1,0))</f>
        <v>#VALUE!</v>
      </c>
      <c r="AD2295" s="46" t="e">
        <f>IF(AA2295=0,DATE(YEAR(AC2295+1),7,16),
IF(V2295=0,IF(COUNTIF(Table9[MM Year],X2295),AC2295+AB2295+Z2295+15-DAY(AC2295+AB2295+Z2295+15)+16,AC2295+AB2295+Z2295-DAY(AC2295+AB2295+Z2295)+16),
IF(COUNTIF(Table9[MM Year],X2295),
IF(AC2295+AB2295+Z2295&lt;VLOOKUP(X2295,Table9[],7,0),AC2295
+AB2295+Z2295+VLOOKUP(X2295,Table9[],4,0),AC2295+AB2295+Z2295),AC2295
+AB2295+Z2295)))</f>
        <v>#VALUE!</v>
      </c>
      <c r="AE2295" s="42"/>
      <c r="AF2295" s="15" t="str">
        <f>IFERROR(IF(COUNTIF(Table9[MM Year],X2295),
IF(AD2295&lt;VLOOKUP(X2295,Table9[],7,0),AD2295
+VLOOKUP(X2295,Table9[],4,0),AD2295),AD2295
),"")</f>
        <v/>
      </c>
      <c r="AG2295" s="5"/>
      <c r="AH2295" s="5"/>
      <c r="AI2295" s="5"/>
      <c r="AJ2295" s="6"/>
      <c r="AK2295" s="6"/>
      <c r="AL2295" s="12" t="str">
        <f t="shared" si="357"/>
        <v/>
      </c>
      <c r="AM2295" s="5"/>
      <c r="AN2295" s="27" t="str">
        <f t="shared" si="358"/>
        <v/>
      </c>
      <c r="AO2295" s="5"/>
      <c r="AP2295" s="5"/>
      <c r="AQ2295" s="6"/>
      <c r="AR2295" s="12" t="str">
        <f t="shared" si="359"/>
        <v/>
      </c>
      <c r="AS2295" s="6"/>
      <c r="AT2295" s="5"/>
      <c r="AU2295" s="53"/>
      <c r="AV2295" s="53"/>
      <c r="AW2295" s="54"/>
      <c r="AX2295" s="15" t="str">
        <f t="shared" si="360"/>
        <v/>
      </c>
      <c r="AY2295" s="5"/>
      <c r="AZ2295" s="27" t="str">
        <f>IFERROR(VLOOKUP(AY2295,vlookup!A$2:I$331,2,FALSE),"")</f>
        <v/>
      </c>
      <c r="BA2295" s="27" t="str">
        <f>IFERROR(VLOOKUP(AY2295,vlookup!A$2:I$331,3,FALSE),"")</f>
        <v/>
      </c>
      <c r="BB2295" s="5"/>
      <c r="BC2295" s="27" t="str">
        <f>IFERROR(VLOOKUP(BB2295,vlookup!D$2:E$331,2,FALSE),"")</f>
        <v/>
      </c>
      <c r="BD2295" s="5"/>
      <c r="BE2295" s="27" t="str">
        <f t="shared" si="361"/>
        <v/>
      </c>
      <c r="BF2295" s="27" t="str">
        <f>IFERROR(VLOOKUP(BE2295,vlookup!G$2:I$331,2,FALSE),"")</f>
        <v/>
      </c>
      <c r="BG2295" s="27" t="str">
        <f>IFERROR(VLOOKUP(BE2295,vlookup!G$2:I$331,3,FALSE),"")</f>
        <v/>
      </c>
      <c r="BH2295" s="5"/>
      <c r="BI2295" s="6"/>
      <c r="BJ2295" s="6"/>
      <c r="BK2295" s="6"/>
      <c r="BL2295" s="6"/>
    </row>
    <row r="2296" spans="1:64">
      <c r="A2296" s="4"/>
      <c r="B2296" s="5"/>
      <c r="C2296" s="27" t="str">
        <f>IFERROR(VLOOKUP(B2296,vlookup!A$2:I$331,2,FALSE),"")</f>
        <v/>
      </c>
      <c r="D2296" s="27" t="str">
        <f>IFERROR(VLOOKUP(B2296,vlookup!A$2:I$331,3,FALSE),"")</f>
        <v/>
      </c>
      <c r="E2296" s="5"/>
      <c r="F2296" s="27" t="str">
        <f>IFERROR(VLOOKUP(E2296,vlookup!D$2:E$331,2,FALSE),"")</f>
        <v/>
      </c>
      <c r="G2296" s="5"/>
      <c r="H2296" s="27" t="str">
        <f t="shared" si="352"/>
        <v/>
      </c>
      <c r="I2296" s="27" t="str">
        <f>IFERROR(VLOOKUP(H2296,vlookup!G$2:I$331,2,FALSE),"")</f>
        <v/>
      </c>
      <c r="J2296" s="27" t="str">
        <f>IFERROR(VLOOKUP(H2296,vlookup!G$2:I$331,3,FALSE),"")</f>
        <v/>
      </c>
      <c r="K2296" s="5"/>
      <c r="L2296" s="6"/>
      <c r="M2296" s="6"/>
      <c r="N2296" s="6"/>
      <c r="O2296" s="6"/>
      <c r="P2296" s="6"/>
      <c r="Q2296" s="14" t="str">
        <f t="shared" si="353"/>
        <v/>
      </c>
      <c r="R2296" s="5"/>
      <c r="S2296" s="6"/>
      <c r="T2296" s="6"/>
      <c r="U2296" s="5"/>
      <c r="V2296" s="45">
        <f t="shared" si="354"/>
        <v>0</v>
      </c>
      <c r="W2296" s="45">
        <f t="shared" si="355"/>
        <v>0</v>
      </c>
      <c r="X2296" s="45" t="e">
        <f t="shared" si="356"/>
        <v>#VALUE!</v>
      </c>
      <c r="Y2296" s="45">
        <f>IFERROR(VALUE(V2296),VLOOKUP(V2296,DayReplace[],2,0))</f>
        <v>0</v>
      </c>
      <c r="Z2296" s="45">
        <f>IF(V2296=0,1,
IF(OR(AND(COUNTIF(Table12[Normal and Leap Years],X2296),AA2296=3,Y2296=30),
AND(COUNTIF(Table9[MM Year],X2296),COUNTIF(Table13[Always 29-Day Months],AA2296),Y2296=30)),Y2296
-1,Y2296))</f>
        <v>1</v>
      </c>
      <c r="AA2296" s="45">
        <f>IFERROR(VALUE(W2296),VLOOKUP(W2296,MonthReplace[],2,0))</f>
        <v>0</v>
      </c>
      <c r="AB2296" s="45" t="e">
        <f>IF(COUNTIF(Table9[MM Year],X2296),VLOOKUP(AA2296,MonthSerial[],VLOOKUP(X2296,Table9[],3,0)+2,0),DATE(X2296,AA2296,0)-AC2296)</f>
        <v>#VALUE!</v>
      </c>
      <c r="AC2296" s="45" t="e">
        <f>IF(COUNTIF(Table9[MM Year],X2296),
VLOOKUP(X2296,Table9[],5,0),
DATE(X2296,1,0))</f>
        <v>#VALUE!</v>
      </c>
      <c r="AD2296" s="46" t="e">
        <f>IF(AA2296=0,DATE(YEAR(AC2296+1),7,16),
IF(V2296=0,IF(COUNTIF(Table9[MM Year],X2296),AC2296+AB2296+Z2296+15-DAY(AC2296+AB2296+Z2296+15)+16,AC2296+AB2296+Z2296-DAY(AC2296+AB2296+Z2296)+16),
IF(COUNTIF(Table9[MM Year],X2296),
IF(AC2296+AB2296+Z2296&lt;VLOOKUP(X2296,Table9[],7,0),AC2296
+AB2296+Z2296+VLOOKUP(X2296,Table9[],4,0),AC2296+AB2296+Z2296),AC2296
+AB2296+Z2296)))</f>
        <v>#VALUE!</v>
      </c>
      <c r="AE2296" s="42"/>
      <c r="AF2296" s="15" t="str">
        <f>IFERROR(IF(COUNTIF(Table9[MM Year],X2296),
IF(AD2296&lt;VLOOKUP(X2296,Table9[],7,0),AD2296
+VLOOKUP(X2296,Table9[],4,0),AD2296),AD2296
),"")</f>
        <v/>
      </c>
      <c r="AG2296" s="5"/>
      <c r="AH2296" s="5"/>
      <c r="AI2296" s="5"/>
      <c r="AJ2296" s="6"/>
      <c r="AK2296" s="6"/>
      <c r="AL2296" s="12" t="str">
        <f t="shared" si="357"/>
        <v/>
      </c>
      <c r="AM2296" s="5"/>
      <c r="AN2296" s="27" t="str">
        <f t="shared" si="358"/>
        <v/>
      </c>
      <c r="AO2296" s="5"/>
      <c r="AP2296" s="5"/>
      <c r="AQ2296" s="6"/>
      <c r="AR2296" s="12" t="str">
        <f t="shared" si="359"/>
        <v/>
      </c>
      <c r="AS2296" s="6"/>
      <c r="AT2296" s="5"/>
      <c r="AU2296" s="53"/>
      <c r="AV2296" s="53"/>
      <c r="AW2296" s="54"/>
      <c r="AX2296" s="15" t="str">
        <f t="shared" si="360"/>
        <v/>
      </c>
      <c r="AY2296" s="5"/>
      <c r="AZ2296" s="27" t="str">
        <f>IFERROR(VLOOKUP(AY2296,vlookup!A$2:I$331,2,FALSE),"")</f>
        <v/>
      </c>
      <c r="BA2296" s="27" t="str">
        <f>IFERROR(VLOOKUP(AY2296,vlookup!A$2:I$331,3,FALSE),"")</f>
        <v/>
      </c>
      <c r="BB2296" s="5"/>
      <c r="BC2296" s="27" t="str">
        <f>IFERROR(VLOOKUP(BB2296,vlookup!D$2:E$331,2,FALSE),"")</f>
        <v/>
      </c>
      <c r="BD2296" s="5"/>
      <c r="BE2296" s="27" t="str">
        <f t="shared" si="361"/>
        <v/>
      </c>
      <c r="BF2296" s="27" t="str">
        <f>IFERROR(VLOOKUP(BE2296,vlookup!G$2:I$331,2,FALSE),"")</f>
        <v/>
      </c>
      <c r="BG2296" s="27" t="str">
        <f>IFERROR(VLOOKUP(BE2296,vlookup!G$2:I$331,3,FALSE),"")</f>
        <v/>
      </c>
      <c r="BH2296" s="5"/>
      <c r="BI2296" s="6"/>
      <c r="BJ2296" s="6"/>
      <c r="BK2296" s="6"/>
      <c r="BL2296" s="6"/>
    </row>
    <row r="2297" spans="1:64">
      <c r="A2297" s="4"/>
      <c r="B2297" s="5"/>
      <c r="C2297" s="27" t="str">
        <f>IFERROR(VLOOKUP(B2297,vlookup!A$2:I$331,2,FALSE),"")</f>
        <v/>
      </c>
      <c r="D2297" s="27" t="str">
        <f>IFERROR(VLOOKUP(B2297,vlookup!A$2:I$331,3,FALSE),"")</f>
        <v/>
      </c>
      <c r="E2297" s="5"/>
      <c r="F2297" s="27" t="str">
        <f>IFERROR(VLOOKUP(E2297,vlookup!D$2:E$331,2,FALSE),"")</f>
        <v/>
      </c>
      <c r="G2297" s="5"/>
      <c r="H2297" s="27" t="str">
        <f t="shared" si="352"/>
        <v/>
      </c>
      <c r="I2297" s="27" t="str">
        <f>IFERROR(VLOOKUP(H2297,vlookup!G$2:I$331,2,FALSE),"")</f>
        <v/>
      </c>
      <c r="J2297" s="27" t="str">
        <f>IFERROR(VLOOKUP(H2297,vlookup!G$2:I$331,3,FALSE),"")</f>
        <v/>
      </c>
      <c r="K2297" s="5"/>
      <c r="L2297" s="6"/>
      <c r="M2297" s="6"/>
      <c r="N2297" s="6"/>
      <c r="O2297" s="6"/>
      <c r="P2297" s="6"/>
      <c r="Q2297" s="14" t="str">
        <f t="shared" si="353"/>
        <v/>
      </c>
      <c r="R2297" s="5"/>
      <c r="S2297" s="6"/>
      <c r="T2297" s="6"/>
      <c r="U2297" s="5"/>
      <c r="V2297" s="45">
        <f t="shared" si="354"/>
        <v>0</v>
      </c>
      <c r="W2297" s="45">
        <f t="shared" si="355"/>
        <v>0</v>
      </c>
      <c r="X2297" s="45" t="e">
        <f t="shared" si="356"/>
        <v>#VALUE!</v>
      </c>
      <c r="Y2297" s="45">
        <f>IFERROR(VALUE(V2297),VLOOKUP(V2297,DayReplace[],2,0))</f>
        <v>0</v>
      </c>
      <c r="Z2297" s="45">
        <f>IF(V2297=0,1,
IF(OR(AND(COUNTIF(Table12[Normal and Leap Years],X2297),AA2297=3,Y2297=30),
AND(COUNTIF(Table9[MM Year],X2297),COUNTIF(Table13[Always 29-Day Months],AA2297),Y2297=30)),Y2297
-1,Y2297))</f>
        <v>1</v>
      </c>
      <c r="AA2297" s="45">
        <f>IFERROR(VALUE(W2297),VLOOKUP(W2297,MonthReplace[],2,0))</f>
        <v>0</v>
      </c>
      <c r="AB2297" s="45" t="e">
        <f>IF(COUNTIF(Table9[MM Year],X2297),VLOOKUP(AA2297,MonthSerial[],VLOOKUP(X2297,Table9[],3,0)+2,0),DATE(X2297,AA2297,0)-AC2297)</f>
        <v>#VALUE!</v>
      </c>
      <c r="AC2297" s="45" t="e">
        <f>IF(COUNTIF(Table9[MM Year],X2297),
VLOOKUP(X2297,Table9[],5,0),
DATE(X2297,1,0))</f>
        <v>#VALUE!</v>
      </c>
      <c r="AD2297" s="46" t="e">
        <f>IF(AA2297=0,DATE(YEAR(AC2297+1),7,16),
IF(V2297=0,IF(COUNTIF(Table9[MM Year],X2297),AC2297+AB2297+Z2297+15-DAY(AC2297+AB2297+Z2297+15)+16,AC2297+AB2297+Z2297-DAY(AC2297+AB2297+Z2297)+16),
IF(COUNTIF(Table9[MM Year],X2297),
IF(AC2297+AB2297+Z2297&lt;VLOOKUP(X2297,Table9[],7,0),AC2297
+AB2297+Z2297+VLOOKUP(X2297,Table9[],4,0),AC2297+AB2297+Z2297),AC2297
+AB2297+Z2297)))</f>
        <v>#VALUE!</v>
      </c>
      <c r="AE2297" s="42"/>
      <c r="AF2297" s="15" t="str">
        <f>IFERROR(IF(COUNTIF(Table9[MM Year],X2297),
IF(AD2297&lt;VLOOKUP(X2297,Table9[],7,0),AD2297
+VLOOKUP(X2297,Table9[],4,0),AD2297),AD2297
),"")</f>
        <v/>
      </c>
      <c r="AG2297" s="5"/>
      <c r="AH2297" s="5"/>
      <c r="AI2297" s="5"/>
      <c r="AJ2297" s="6"/>
      <c r="AK2297" s="6"/>
      <c r="AL2297" s="12" t="str">
        <f t="shared" si="357"/>
        <v/>
      </c>
      <c r="AM2297" s="5"/>
      <c r="AN2297" s="27" t="str">
        <f t="shared" si="358"/>
        <v/>
      </c>
      <c r="AO2297" s="5"/>
      <c r="AP2297" s="5"/>
      <c r="AQ2297" s="6"/>
      <c r="AR2297" s="12" t="str">
        <f t="shared" si="359"/>
        <v/>
      </c>
      <c r="AS2297" s="6"/>
      <c r="AT2297" s="5"/>
      <c r="AU2297" s="53"/>
      <c r="AV2297" s="53"/>
      <c r="AW2297" s="54"/>
      <c r="AX2297" s="15" t="str">
        <f t="shared" si="360"/>
        <v/>
      </c>
      <c r="AY2297" s="5"/>
      <c r="AZ2297" s="27" t="str">
        <f>IFERROR(VLOOKUP(AY2297,vlookup!A$2:I$331,2,FALSE),"")</f>
        <v/>
      </c>
      <c r="BA2297" s="27" t="str">
        <f>IFERROR(VLOOKUP(AY2297,vlookup!A$2:I$331,3,FALSE),"")</f>
        <v/>
      </c>
      <c r="BB2297" s="5"/>
      <c r="BC2297" s="27" t="str">
        <f>IFERROR(VLOOKUP(BB2297,vlookup!D$2:E$331,2,FALSE),"")</f>
        <v/>
      </c>
      <c r="BD2297" s="5"/>
      <c r="BE2297" s="27" t="str">
        <f t="shared" si="361"/>
        <v/>
      </c>
      <c r="BF2297" s="27" t="str">
        <f>IFERROR(VLOOKUP(BE2297,vlookup!G$2:I$331,2,FALSE),"")</f>
        <v/>
      </c>
      <c r="BG2297" s="27" t="str">
        <f>IFERROR(VLOOKUP(BE2297,vlookup!G$2:I$331,3,FALSE),"")</f>
        <v/>
      </c>
      <c r="BH2297" s="5"/>
      <c r="BI2297" s="6"/>
      <c r="BJ2297" s="6"/>
      <c r="BK2297" s="6"/>
      <c r="BL2297" s="6"/>
    </row>
    <row r="2298" spans="1:64">
      <c r="A2298" s="4"/>
      <c r="B2298" s="5"/>
      <c r="C2298" s="27" t="str">
        <f>IFERROR(VLOOKUP(B2298,vlookup!A$2:I$331,2,FALSE),"")</f>
        <v/>
      </c>
      <c r="D2298" s="27" t="str">
        <f>IFERROR(VLOOKUP(B2298,vlookup!A$2:I$331,3,FALSE),"")</f>
        <v/>
      </c>
      <c r="E2298" s="5"/>
      <c r="F2298" s="27" t="str">
        <f>IFERROR(VLOOKUP(E2298,vlookup!D$2:E$331,2,FALSE),"")</f>
        <v/>
      </c>
      <c r="G2298" s="5"/>
      <c r="H2298" s="27" t="str">
        <f t="shared" si="352"/>
        <v/>
      </c>
      <c r="I2298" s="27" t="str">
        <f>IFERROR(VLOOKUP(H2298,vlookup!G$2:I$331,2,FALSE),"")</f>
        <v/>
      </c>
      <c r="J2298" s="27" t="str">
        <f>IFERROR(VLOOKUP(H2298,vlookup!G$2:I$331,3,FALSE),"")</f>
        <v/>
      </c>
      <c r="K2298" s="5"/>
      <c r="L2298" s="6"/>
      <c r="M2298" s="6"/>
      <c r="N2298" s="6"/>
      <c r="O2298" s="6"/>
      <c r="P2298" s="6"/>
      <c r="Q2298" s="14" t="str">
        <f t="shared" si="353"/>
        <v/>
      </c>
      <c r="R2298" s="5"/>
      <c r="S2298" s="6"/>
      <c r="T2298" s="6"/>
      <c r="U2298" s="5"/>
      <c r="V2298" s="45">
        <f t="shared" si="354"/>
        <v>0</v>
      </c>
      <c r="W2298" s="45">
        <f t="shared" si="355"/>
        <v>0</v>
      </c>
      <c r="X2298" s="45" t="e">
        <f t="shared" si="356"/>
        <v>#VALUE!</v>
      </c>
      <c r="Y2298" s="45">
        <f>IFERROR(VALUE(V2298),VLOOKUP(V2298,DayReplace[],2,0))</f>
        <v>0</v>
      </c>
      <c r="Z2298" s="45">
        <f>IF(V2298=0,1,
IF(OR(AND(COUNTIF(Table12[Normal and Leap Years],X2298),AA2298=3,Y2298=30),
AND(COUNTIF(Table9[MM Year],X2298),COUNTIF(Table13[Always 29-Day Months],AA2298),Y2298=30)),Y2298
-1,Y2298))</f>
        <v>1</v>
      </c>
      <c r="AA2298" s="45">
        <f>IFERROR(VALUE(W2298),VLOOKUP(W2298,MonthReplace[],2,0))</f>
        <v>0</v>
      </c>
      <c r="AB2298" s="45" t="e">
        <f>IF(COUNTIF(Table9[MM Year],X2298),VLOOKUP(AA2298,MonthSerial[],VLOOKUP(X2298,Table9[],3,0)+2,0),DATE(X2298,AA2298,0)-AC2298)</f>
        <v>#VALUE!</v>
      </c>
      <c r="AC2298" s="45" t="e">
        <f>IF(COUNTIF(Table9[MM Year],X2298),
VLOOKUP(X2298,Table9[],5,0),
DATE(X2298,1,0))</f>
        <v>#VALUE!</v>
      </c>
      <c r="AD2298" s="46" t="e">
        <f>IF(AA2298=0,DATE(YEAR(AC2298+1),7,16),
IF(V2298=0,IF(COUNTIF(Table9[MM Year],X2298),AC2298+AB2298+Z2298+15-DAY(AC2298+AB2298+Z2298+15)+16,AC2298+AB2298+Z2298-DAY(AC2298+AB2298+Z2298)+16),
IF(COUNTIF(Table9[MM Year],X2298),
IF(AC2298+AB2298+Z2298&lt;VLOOKUP(X2298,Table9[],7,0),AC2298
+AB2298+Z2298+VLOOKUP(X2298,Table9[],4,0),AC2298+AB2298+Z2298),AC2298
+AB2298+Z2298)))</f>
        <v>#VALUE!</v>
      </c>
      <c r="AE2298" s="42"/>
      <c r="AF2298" s="15" t="str">
        <f>IFERROR(IF(COUNTIF(Table9[MM Year],X2298),
IF(AD2298&lt;VLOOKUP(X2298,Table9[],7,0),AD2298
+VLOOKUP(X2298,Table9[],4,0),AD2298),AD2298
),"")</f>
        <v/>
      </c>
      <c r="AG2298" s="5"/>
      <c r="AH2298" s="5"/>
      <c r="AI2298" s="5"/>
      <c r="AJ2298" s="6"/>
      <c r="AK2298" s="6"/>
      <c r="AL2298" s="12" t="str">
        <f t="shared" si="357"/>
        <v/>
      </c>
      <c r="AM2298" s="5"/>
      <c r="AN2298" s="27" t="str">
        <f t="shared" si="358"/>
        <v/>
      </c>
      <c r="AO2298" s="5"/>
      <c r="AP2298" s="5"/>
      <c r="AQ2298" s="6"/>
      <c r="AR2298" s="12" t="str">
        <f t="shared" si="359"/>
        <v/>
      </c>
      <c r="AS2298" s="6"/>
      <c r="AT2298" s="5"/>
      <c r="AU2298" s="53"/>
      <c r="AV2298" s="53"/>
      <c r="AW2298" s="54"/>
      <c r="AX2298" s="15" t="str">
        <f t="shared" si="360"/>
        <v/>
      </c>
      <c r="AY2298" s="5"/>
      <c r="AZ2298" s="27" t="str">
        <f>IFERROR(VLOOKUP(AY2298,vlookup!A$2:I$331,2,FALSE),"")</f>
        <v/>
      </c>
      <c r="BA2298" s="27" t="str">
        <f>IFERROR(VLOOKUP(AY2298,vlookup!A$2:I$331,3,FALSE),"")</f>
        <v/>
      </c>
      <c r="BB2298" s="5"/>
      <c r="BC2298" s="27" t="str">
        <f>IFERROR(VLOOKUP(BB2298,vlookup!D$2:E$331,2,FALSE),"")</f>
        <v/>
      </c>
      <c r="BD2298" s="5"/>
      <c r="BE2298" s="27" t="str">
        <f t="shared" si="361"/>
        <v/>
      </c>
      <c r="BF2298" s="27" t="str">
        <f>IFERROR(VLOOKUP(BE2298,vlookup!G$2:I$331,2,FALSE),"")</f>
        <v/>
      </c>
      <c r="BG2298" s="27" t="str">
        <f>IFERROR(VLOOKUP(BE2298,vlookup!G$2:I$331,3,FALSE),"")</f>
        <v/>
      </c>
      <c r="BH2298" s="5"/>
      <c r="BI2298" s="6"/>
      <c r="BJ2298" s="6"/>
      <c r="BK2298" s="6"/>
      <c r="BL2298" s="6"/>
    </row>
    <row r="2299" spans="1:64">
      <c r="A2299" s="4"/>
      <c r="B2299" s="5"/>
      <c r="C2299" s="27" t="str">
        <f>IFERROR(VLOOKUP(B2299,vlookup!A$2:I$331,2,FALSE),"")</f>
        <v/>
      </c>
      <c r="D2299" s="27" t="str">
        <f>IFERROR(VLOOKUP(B2299,vlookup!A$2:I$331,3,FALSE),"")</f>
        <v/>
      </c>
      <c r="E2299" s="5"/>
      <c r="F2299" s="27" t="str">
        <f>IFERROR(VLOOKUP(E2299,vlookup!D$2:E$331,2,FALSE),"")</f>
        <v/>
      </c>
      <c r="G2299" s="5"/>
      <c r="H2299" s="27" t="str">
        <f t="shared" si="352"/>
        <v/>
      </c>
      <c r="I2299" s="27" t="str">
        <f>IFERROR(VLOOKUP(H2299,vlookup!G$2:I$331,2,FALSE),"")</f>
        <v/>
      </c>
      <c r="J2299" s="27" t="str">
        <f>IFERROR(VLOOKUP(H2299,vlookup!G$2:I$331,3,FALSE),"")</f>
        <v/>
      </c>
      <c r="K2299" s="5"/>
      <c r="L2299" s="6"/>
      <c r="M2299" s="6"/>
      <c r="N2299" s="6"/>
      <c r="O2299" s="6"/>
      <c r="P2299" s="6"/>
      <c r="Q2299" s="14" t="str">
        <f t="shared" si="353"/>
        <v/>
      </c>
      <c r="R2299" s="5"/>
      <c r="S2299" s="6"/>
      <c r="T2299" s="6"/>
      <c r="U2299" s="5"/>
      <c r="V2299" s="45">
        <f t="shared" si="354"/>
        <v>0</v>
      </c>
      <c r="W2299" s="45">
        <f t="shared" si="355"/>
        <v>0</v>
      </c>
      <c r="X2299" s="45" t="e">
        <f t="shared" si="356"/>
        <v>#VALUE!</v>
      </c>
      <c r="Y2299" s="45">
        <f>IFERROR(VALUE(V2299),VLOOKUP(V2299,DayReplace[],2,0))</f>
        <v>0</v>
      </c>
      <c r="Z2299" s="45">
        <f>IF(V2299=0,1,
IF(OR(AND(COUNTIF(Table12[Normal and Leap Years],X2299),AA2299=3,Y2299=30),
AND(COUNTIF(Table9[MM Year],X2299),COUNTIF(Table13[Always 29-Day Months],AA2299),Y2299=30)),Y2299
-1,Y2299))</f>
        <v>1</v>
      </c>
      <c r="AA2299" s="45">
        <f>IFERROR(VALUE(W2299),VLOOKUP(W2299,MonthReplace[],2,0))</f>
        <v>0</v>
      </c>
      <c r="AB2299" s="45" t="e">
        <f>IF(COUNTIF(Table9[MM Year],X2299),VLOOKUP(AA2299,MonthSerial[],VLOOKUP(X2299,Table9[],3,0)+2,0),DATE(X2299,AA2299,0)-AC2299)</f>
        <v>#VALUE!</v>
      </c>
      <c r="AC2299" s="45" t="e">
        <f>IF(COUNTIF(Table9[MM Year],X2299),
VLOOKUP(X2299,Table9[],5,0),
DATE(X2299,1,0))</f>
        <v>#VALUE!</v>
      </c>
      <c r="AD2299" s="46" t="e">
        <f>IF(AA2299=0,DATE(YEAR(AC2299+1),7,16),
IF(V2299=0,IF(COUNTIF(Table9[MM Year],X2299),AC2299+AB2299+Z2299+15-DAY(AC2299+AB2299+Z2299+15)+16,AC2299+AB2299+Z2299-DAY(AC2299+AB2299+Z2299)+16),
IF(COUNTIF(Table9[MM Year],X2299),
IF(AC2299+AB2299+Z2299&lt;VLOOKUP(X2299,Table9[],7,0),AC2299
+AB2299+Z2299+VLOOKUP(X2299,Table9[],4,0),AC2299+AB2299+Z2299),AC2299
+AB2299+Z2299)))</f>
        <v>#VALUE!</v>
      </c>
      <c r="AE2299" s="42"/>
      <c r="AF2299" s="15" t="str">
        <f>IFERROR(IF(COUNTIF(Table9[MM Year],X2299),
IF(AD2299&lt;VLOOKUP(X2299,Table9[],7,0),AD2299
+VLOOKUP(X2299,Table9[],4,0),AD2299),AD2299
),"")</f>
        <v/>
      </c>
      <c r="AG2299" s="5"/>
      <c r="AH2299" s="5"/>
      <c r="AI2299" s="5"/>
      <c r="AJ2299" s="6"/>
      <c r="AK2299" s="6"/>
      <c r="AL2299" s="12" t="str">
        <f t="shared" si="357"/>
        <v/>
      </c>
      <c r="AM2299" s="5"/>
      <c r="AN2299" s="27" t="str">
        <f t="shared" si="358"/>
        <v/>
      </c>
      <c r="AO2299" s="5"/>
      <c r="AP2299" s="5"/>
      <c r="AQ2299" s="6"/>
      <c r="AR2299" s="12" t="str">
        <f t="shared" si="359"/>
        <v/>
      </c>
      <c r="AS2299" s="6"/>
      <c r="AT2299" s="5"/>
      <c r="AU2299" s="53"/>
      <c r="AV2299" s="53"/>
      <c r="AW2299" s="54"/>
      <c r="AX2299" s="15" t="str">
        <f t="shared" si="360"/>
        <v/>
      </c>
      <c r="AY2299" s="5"/>
      <c r="AZ2299" s="27" t="str">
        <f>IFERROR(VLOOKUP(AY2299,vlookup!A$2:I$331,2,FALSE),"")</f>
        <v/>
      </c>
      <c r="BA2299" s="27" t="str">
        <f>IFERROR(VLOOKUP(AY2299,vlookup!A$2:I$331,3,FALSE),"")</f>
        <v/>
      </c>
      <c r="BB2299" s="5"/>
      <c r="BC2299" s="27" t="str">
        <f>IFERROR(VLOOKUP(BB2299,vlookup!D$2:E$331,2,FALSE),"")</f>
        <v/>
      </c>
      <c r="BD2299" s="5"/>
      <c r="BE2299" s="27" t="str">
        <f t="shared" si="361"/>
        <v/>
      </c>
      <c r="BF2299" s="27" t="str">
        <f>IFERROR(VLOOKUP(BE2299,vlookup!G$2:I$331,2,FALSE),"")</f>
        <v/>
      </c>
      <c r="BG2299" s="27" t="str">
        <f>IFERROR(VLOOKUP(BE2299,vlookup!G$2:I$331,3,FALSE),"")</f>
        <v/>
      </c>
      <c r="BH2299" s="5"/>
      <c r="BI2299" s="6"/>
      <c r="BJ2299" s="6"/>
      <c r="BK2299" s="6"/>
      <c r="BL2299" s="6"/>
    </row>
    <row r="2300" spans="1:64">
      <c r="A2300" s="4"/>
      <c r="B2300" s="5"/>
      <c r="C2300" s="27" t="str">
        <f>IFERROR(VLOOKUP(B2300,vlookup!A$2:I$331,2,FALSE),"")</f>
        <v/>
      </c>
      <c r="D2300" s="27" t="str">
        <f>IFERROR(VLOOKUP(B2300,vlookup!A$2:I$331,3,FALSE),"")</f>
        <v/>
      </c>
      <c r="E2300" s="5"/>
      <c r="F2300" s="27" t="str">
        <f>IFERROR(VLOOKUP(E2300,vlookup!D$2:E$331,2,FALSE),"")</f>
        <v/>
      </c>
      <c r="G2300" s="5"/>
      <c r="H2300" s="27" t="str">
        <f t="shared" si="352"/>
        <v/>
      </c>
      <c r="I2300" s="27" t="str">
        <f>IFERROR(VLOOKUP(H2300,vlookup!G$2:I$331,2,FALSE),"")</f>
        <v/>
      </c>
      <c r="J2300" s="27" t="str">
        <f>IFERROR(VLOOKUP(H2300,vlookup!G$2:I$331,3,FALSE),"")</f>
        <v/>
      </c>
      <c r="K2300" s="5"/>
      <c r="L2300" s="6"/>
      <c r="M2300" s="6"/>
      <c r="N2300" s="6"/>
      <c r="O2300" s="6"/>
      <c r="P2300" s="6"/>
      <c r="Q2300" s="14" t="str">
        <f t="shared" si="353"/>
        <v/>
      </c>
      <c r="R2300" s="5"/>
      <c r="S2300" s="6"/>
      <c r="T2300" s="6"/>
      <c r="U2300" s="5"/>
      <c r="V2300" s="45">
        <f t="shared" si="354"/>
        <v>0</v>
      </c>
      <c r="W2300" s="45">
        <f t="shared" si="355"/>
        <v>0</v>
      </c>
      <c r="X2300" s="45" t="e">
        <f t="shared" si="356"/>
        <v>#VALUE!</v>
      </c>
      <c r="Y2300" s="45">
        <f>IFERROR(VALUE(V2300),VLOOKUP(V2300,DayReplace[],2,0))</f>
        <v>0</v>
      </c>
      <c r="Z2300" s="45">
        <f>IF(V2300=0,1,
IF(OR(AND(COUNTIF(Table12[Normal and Leap Years],X2300),AA2300=3,Y2300=30),
AND(COUNTIF(Table9[MM Year],X2300),COUNTIF(Table13[Always 29-Day Months],AA2300),Y2300=30)),Y2300
-1,Y2300))</f>
        <v>1</v>
      </c>
      <c r="AA2300" s="45">
        <f>IFERROR(VALUE(W2300),VLOOKUP(W2300,MonthReplace[],2,0))</f>
        <v>0</v>
      </c>
      <c r="AB2300" s="45" t="e">
        <f>IF(COUNTIF(Table9[MM Year],X2300),VLOOKUP(AA2300,MonthSerial[],VLOOKUP(X2300,Table9[],3,0)+2,0),DATE(X2300,AA2300,0)-AC2300)</f>
        <v>#VALUE!</v>
      </c>
      <c r="AC2300" s="45" t="e">
        <f>IF(COUNTIF(Table9[MM Year],X2300),
VLOOKUP(X2300,Table9[],5,0),
DATE(X2300,1,0))</f>
        <v>#VALUE!</v>
      </c>
      <c r="AD2300" s="46" t="e">
        <f>IF(AA2300=0,DATE(YEAR(AC2300+1),7,16),
IF(V2300=0,IF(COUNTIF(Table9[MM Year],X2300),AC2300+AB2300+Z2300+15-DAY(AC2300+AB2300+Z2300+15)+16,AC2300+AB2300+Z2300-DAY(AC2300+AB2300+Z2300)+16),
IF(COUNTIF(Table9[MM Year],X2300),
IF(AC2300+AB2300+Z2300&lt;VLOOKUP(X2300,Table9[],7,0),AC2300
+AB2300+Z2300+VLOOKUP(X2300,Table9[],4,0),AC2300+AB2300+Z2300),AC2300
+AB2300+Z2300)))</f>
        <v>#VALUE!</v>
      </c>
      <c r="AE2300" s="42"/>
      <c r="AF2300" s="15" t="str">
        <f>IFERROR(IF(COUNTIF(Table9[MM Year],X2300),
IF(AD2300&lt;VLOOKUP(X2300,Table9[],7,0),AD2300
+VLOOKUP(X2300,Table9[],4,0),AD2300),AD2300
),"")</f>
        <v/>
      </c>
      <c r="AG2300" s="5"/>
      <c r="AH2300" s="5"/>
      <c r="AI2300" s="5"/>
      <c r="AJ2300" s="6"/>
      <c r="AK2300" s="6"/>
      <c r="AL2300" s="12" t="str">
        <f t="shared" si="357"/>
        <v/>
      </c>
      <c r="AM2300" s="5"/>
      <c r="AN2300" s="27" t="str">
        <f t="shared" si="358"/>
        <v/>
      </c>
      <c r="AO2300" s="5"/>
      <c r="AP2300" s="5"/>
      <c r="AQ2300" s="6"/>
      <c r="AR2300" s="12" t="str">
        <f t="shared" si="359"/>
        <v/>
      </c>
      <c r="AS2300" s="6"/>
      <c r="AT2300" s="5"/>
      <c r="AU2300" s="53"/>
      <c r="AV2300" s="53"/>
      <c r="AW2300" s="54"/>
      <c r="AX2300" s="15" t="str">
        <f t="shared" si="360"/>
        <v/>
      </c>
      <c r="AY2300" s="5"/>
      <c r="AZ2300" s="27" t="str">
        <f>IFERROR(VLOOKUP(AY2300,vlookup!A$2:I$331,2,FALSE),"")</f>
        <v/>
      </c>
      <c r="BA2300" s="27" t="str">
        <f>IFERROR(VLOOKUP(AY2300,vlookup!A$2:I$331,3,FALSE),"")</f>
        <v/>
      </c>
      <c r="BB2300" s="5"/>
      <c r="BC2300" s="27" t="str">
        <f>IFERROR(VLOOKUP(BB2300,vlookup!D$2:E$331,2,FALSE),"")</f>
        <v/>
      </c>
      <c r="BD2300" s="5"/>
      <c r="BE2300" s="27" t="str">
        <f t="shared" si="361"/>
        <v/>
      </c>
      <c r="BF2300" s="27" t="str">
        <f>IFERROR(VLOOKUP(BE2300,vlookup!G$2:I$331,2,FALSE),"")</f>
        <v/>
      </c>
      <c r="BG2300" s="27" t="str">
        <f>IFERROR(VLOOKUP(BE2300,vlookup!G$2:I$331,3,FALSE),"")</f>
        <v/>
      </c>
      <c r="BH2300" s="5"/>
      <c r="BI2300" s="6"/>
      <c r="BJ2300" s="6"/>
      <c r="BK2300" s="6"/>
      <c r="BL2300" s="6"/>
    </row>
    <row r="2301" spans="1:64">
      <c r="A2301" s="4"/>
      <c r="B2301" s="5"/>
      <c r="C2301" s="27" t="str">
        <f>IFERROR(VLOOKUP(B2301,vlookup!A$2:I$331,2,FALSE),"")</f>
        <v/>
      </c>
      <c r="D2301" s="27" t="str">
        <f>IFERROR(VLOOKUP(B2301,vlookup!A$2:I$331,3,FALSE),"")</f>
        <v/>
      </c>
      <c r="E2301" s="5"/>
      <c r="F2301" s="27" t="str">
        <f>IFERROR(VLOOKUP(E2301,vlookup!D$2:E$331,2,FALSE),"")</f>
        <v/>
      </c>
      <c r="G2301" s="5"/>
      <c r="H2301" s="27" t="str">
        <f t="shared" si="352"/>
        <v/>
      </c>
      <c r="I2301" s="27" t="str">
        <f>IFERROR(VLOOKUP(H2301,vlookup!G$2:I$331,2,FALSE),"")</f>
        <v/>
      </c>
      <c r="J2301" s="27" t="str">
        <f>IFERROR(VLOOKUP(H2301,vlookup!G$2:I$331,3,FALSE),"")</f>
        <v/>
      </c>
      <c r="K2301" s="5"/>
      <c r="L2301" s="6"/>
      <c r="M2301" s="6"/>
      <c r="N2301" s="6"/>
      <c r="O2301" s="6"/>
      <c r="P2301" s="6"/>
      <c r="Q2301" s="14" t="str">
        <f t="shared" si="353"/>
        <v/>
      </c>
      <c r="R2301" s="5"/>
      <c r="S2301" s="6"/>
      <c r="T2301" s="6"/>
      <c r="U2301" s="5"/>
      <c r="V2301" s="45">
        <f t="shared" si="354"/>
        <v>0</v>
      </c>
      <c r="W2301" s="45">
        <f t="shared" si="355"/>
        <v>0</v>
      </c>
      <c r="X2301" s="45" t="e">
        <f t="shared" si="356"/>
        <v>#VALUE!</v>
      </c>
      <c r="Y2301" s="45">
        <f>IFERROR(VALUE(V2301),VLOOKUP(V2301,DayReplace[],2,0))</f>
        <v>0</v>
      </c>
      <c r="Z2301" s="45">
        <f>IF(V2301=0,1,
IF(OR(AND(COUNTIF(Table12[Normal and Leap Years],X2301),AA2301=3,Y2301=30),
AND(COUNTIF(Table9[MM Year],X2301),COUNTIF(Table13[Always 29-Day Months],AA2301),Y2301=30)),Y2301
-1,Y2301))</f>
        <v>1</v>
      </c>
      <c r="AA2301" s="45">
        <f>IFERROR(VALUE(W2301),VLOOKUP(W2301,MonthReplace[],2,0))</f>
        <v>0</v>
      </c>
      <c r="AB2301" s="45" t="e">
        <f>IF(COUNTIF(Table9[MM Year],X2301),VLOOKUP(AA2301,MonthSerial[],VLOOKUP(X2301,Table9[],3,0)+2,0),DATE(X2301,AA2301,0)-AC2301)</f>
        <v>#VALUE!</v>
      </c>
      <c r="AC2301" s="45" t="e">
        <f>IF(COUNTIF(Table9[MM Year],X2301),
VLOOKUP(X2301,Table9[],5,0),
DATE(X2301,1,0))</f>
        <v>#VALUE!</v>
      </c>
      <c r="AD2301" s="46" t="e">
        <f>IF(AA2301=0,DATE(YEAR(AC2301+1),7,16),
IF(V2301=0,IF(COUNTIF(Table9[MM Year],X2301),AC2301+AB2301+Z2301+15-DAY(AC2301+AB2301+Z2301+15)+16,AC2301+AB2301+Z2301-DAY(AC2301+AB2301+Z2301)+16),
IF(COUNTIF(Table9[MM Year],X2301),
IF(AC2301+AB2301+Z2301&lt;VLOOKUP(X2301,Table9[],7,0),AC2301
+AB2301+Z2301+VLOOKUP(X2301,Table9[],4,0),AC2301+AB2301+Z2301),AC2301
+AB2301+Z2301)))</f>
        <v>#VALUE!</v>
      </c>
      <c r="AE2301" s="42"/>
      <c r="AF2301" s="15" t="str">
        <f>IFERROR(IF(COUNTIF(Table9[MM Year],X2301),
IF(AD2301&lt;VLOOKUP(X2301,Table9[],7,0),AD2301
+VLOOKUP(X2301,Table9[],4,0),AD2301),AD2301
),"")</f>
        <v/>
      </c>
      <c r="AG2301" s="5"/>
      <c r="AH2301" s="5"/>
      <c r="AI2301" s="5"/>
      <c r="AJ2301" s="6"/>
      <c r="AK2301" s="6"/>
      <c r="AL2301" s="12" t="str">
        <f t="shared" si="357"/>
        <v/>
      </c>
      <c r="AM2301" s="5"/>
      <c r="AN2301" s="27" t="str">
        <f t="shared" si="358"/>
        <v/>
      </c>
      <c r="AO2301" s="5"/>
      <c r="AP2301" s="5"/>
      <c r="AQ2301" s="6"/>
      <c r="AR2301" s="12" t="str">
        <f t="shared" si="359"/>
        <v/>
      </c>
      <c r="AS2301" s="6"/>
      <c r="AT2301" s="5"/>
      <c r="AU2301" s="53"/>
      <c r="AV2301" s="53"/>
      <c r="AW2301" s="54"/>
      <c r="AX2301" s="15" t="str">
        <f t="shared" si="360"/>
        <v/>
      </c>
      <c r="AY2301" s="5"/>
      <c r="AZ2301" s="27" t="str">
        <f>IFERROR(VLOOKUP(AY2301,vlookup!A$2:I$331,2,FALSE),"")</f>
        <v/>
      </c>
      <c r="BA2301" s="27" t="str">
        <f>IFERROR(VLOOKUP(AY2301,vlookup!A$2:I$331,3,FALSE),"")</f>
        <v/>
      </c>
      <c r="BB2301" s="5"/>
      <c r="BC2301" s="27" t="str">
        <f>IFERROR(VLOOKUP(BB2301,vlookup!D$2:E$331,2,FALSE),"")</f>
        <v/>
      </c>
      <c r="BD2301" s="5"/>
      <c r="BE2301" s="27" t="str">
        <f t="shared" si="361"/>
        <v/>
      </c>
      <c r="BF2301" s="27" t="str">
        <f>IFERROR(VLOOKUP(BE2301,vlookup!G$2:I$331,2,FALSE),"")</f>
        <v/>
      </c>
      <c r="BG2301" s="27" t="str">
        <f>IFERROR(VLOOKUP(BE2301,vlookup!G$2:I$331,3,FALSE),"")</f>
        <v/>
      </c>
      <c r="BH2301" s="5"/>
      <c r="BI2301" s="6"/>
      <c r="BJ2301" s="6"/>
      <c r="BK2301" s="6"/>
      <c r="BL2301" s="6"/>
    </row>
    <row r="2302" spans="1:64">
      <c r="A2302" s="4"/>
      <c r="B2302" s="5"/>
      <c r="C2302" s="27" t="str">
        <f>IFERROR(VLOOKUP(B2302,vlookup!A$2:I$331,2,FALSE),"")</f>
        <v/>
      </c>
      <c r="D2302" s="27" t="str">
        <f>IFERROR(VLOOKUP(B2302,vlookup!A$2:I$331,3,FALSE),"")</f>
        <v/>
      </c>
      <c r="E2302" s="5"/>
      <c r="F2302" s="27" t="str">
        <f>IFERROR(VLOOKUP(E2302,vlookup!D$2:E$331,2,FALSE),"")</f>
        <v/>
      </c>
      <c r="G2302" s="5"/>
      <c r="H2302" s="27" t="str">
        <f t="shared" si="352"/>
        <v/>
      </c>
      <c r="I2302" s="27" t="str">
        <f>IFERROR(VLOOKUP(H2302,vlookup!G$2:I$331,2,FALSE),"")</f>
        <v/>
      </c>
      <c r="J2302" s="27" t="str">
        <f>IFERROR(VLOOKUP(H2302,vlookup!G$2:I$331,3,FALSE),"")</f>
        <v/>
      </c>
      <c r="K2302" s="5"/>
      <c r="L2302" s="6"/>
      <c r="M2302" s="6"/>
      <c r="N2302" s="6"/>
      <c r="O2302" s="6"/>
      <c r="P2302" s="6"/>
      <c r="Q2302" s="14" t="str">
        <f t="shared" si="353"/>
        <v/>
      </c>
      <c r="R2302" s="5"/>
      <c r="S2302" s="6"/>
      <c r="T2302" s="6"/>
      <c r="U2302" s="5"/>
      <c r="V2302" s="45">
        <f t="shared" si="354"/>
        <v>0</v>
      </c>
      <c r="W2302" s="45">
        <f t="shared" si="355"/>
        <v>0</v>
      </c>
      <c r="X2302" s="45" t="e">
        <f t="shared" si="356"/>
        <v>#VALUE!</v>
      </c>
      <c r="Y2302" s="45">
        <f>IFERROR(VALUE(V2302),VLOOKUP(V2302,DayReplace[],2,0))</f>
        <v>0</v>
      </c>
      <c r="Z2302" s="45">
        <f>IF(V2302=0,1,
IF(OR(AND(COUNTIF(Table12[Normal and Leap Years],X2302),AA2302=3,Y2302=30),
AND(COUNTIF(Table9[MM Year],X2302),COUNTIF(Table13[Always 29-Day Months],AA2302),Y2302=30)),Y2302
-1,Y2302))</f>
        <v>1</v>
      </c>
      <c r="AA2302" s="45">
        <f>IFERROR(VALUE(W2302),VLOOKUP(W2302,MonthReplace[],2,0))</f>
        <v>0</v>
      </c>
      <c r="AB2302" s="45" t="e">
        <f>IF(COUNTIF(Table9[MM Year],X2302),VLOOKUP(AA2302,MonthSerial[],VLOOKUP(X2302,Table9[],3,0)+2,0),DATE(X2302,AA2302,0)-AC2302)</f>
        <v>#VALUE!</v>
      </c>
      <c r="AC2302" s="45" t="e">
        <f>IF(COUNTIF(Table9[MM Year],X2302),
VLOOKUP(X2302,Table9[],5,0),
DATE(X2302,1,0))</f>
        <v>#VALUE!</v>
      </c>
      <c r="AD2302" s="46" t="e">
        <f>IF(AA2302=0,DATE(YEAR(AC2302+1),7,16),
IF(V2302=0,IF(COUNTIF(Table9[MM Year],X2302),AC2302+AB2302+Z2302+15-DAY(AC2302+AB2302+Z2302+15)+16,AC2302+AB2302+Z2302-DAY(AC2302+AB2302+Z2302)+16),
IF(COUNTIF(Table9[MM Year],X2302),
IF(AC2302+AB2302+Z2302&lt;VLOOKUP(X2302,Table9[],7,0),AC2302
+AB2302+Z2302+VLOOKUP(X2302,Table9[],4,0),AC2302+AB2302+Z2302),AC2302
+AB2302+Z2302)))</f>
        <v>#VALUE!</v>
      </c>
      <c r="AE2302" s="42"/>
      <c r="AF2302" s="15" t="str">
        <f>IFERROR(IF(COUNTIF(Table9[MM Year],X2302),
IF(AD2302&lt;VLOOKUP(X2302,Table9[],7,0),AD2302
+VLOOKUP(X2302,Table9[],4,0),AD2302),AD2302
),"")</f>
        <v/>
      </c>
      <c r="AG2302" s="5"/>
      <c r="AH2302" s="5"/>
      <c r="AI2302" s="5"/>
      <c r="AJ2302" s="6"/>
      <c r="AK2302" s="6"/>
      <c r="AL2302" s="12" t="str">
        <f t="shared" si="357"/>
        <v/>
      </c>
      <c r="AM2302" s="5"/>
      <c r="AN2302" s="27" t="str">
        <f t="shared" si="358"/>
        <v/>
      </c>
      <c r="AO2302" s="5"/>
      <c r="AP2302" s="5"/>
      <c r="AQ2302" s="6"/>
      <c r="AR2302" s="12" t="str">
        <f t="shared" si="359"/>
        <v/>
      </c>
      <c r="AS2302" s="6"/>
      <c r="AT2302" s="5"/>
      <c r="AU2302" s="53"/>
      <c r="AV2302" s="53"/>
      <c r="AW2302" s="54"/>
      <c r="AX2302" s="15" t="str">
        <f t="shared" si="360"/>
        <v/>
      </c>
      <c r="AY2302" s="5"/>
      <c r="AZ2302" s="27" t="str">
        <f>IFERROR(VLOOKUP(AY2302,vlookup!A$2:I$331,2,FALSE),"")</f>
        <v/>
      </c>
      <c r="BA2302" s="27" t="str">
        <f>IFERROR(VLOOKUP(AY2302,vlookup!A$2:I$331,3,FALSE),"")</f>
        <v/>
      </c>
      <c r="BB2302" s="5"/>
      <c r="BC2302" s="27" t="str">
        <f>IFERROR(VLOOKUP(BB2302,vlookup!D$2:E$331,2,FALSE),"")</f>
        <v/>
      </c>
      <c r="BD2302" s="5"/>
      <c r="BE2302" s="27" t="str">
        <f t="shared" si="361"/>
        <v/>
      </c>
      <c r="BF2302" s="27" t="str">
        <f>IFERROR(VLOOKUP(BE2302,vlookup!G$2:I$331,2,FALSE),"")</f>
        <v/>
      </c>
      <c r="BG2302" s="27" t="str">
        <f>IFERROR(VLOOKUP(BE2302,vlookup!G$2:I$331,3,FALSE),"")</f>
        <v/>
      </c>
      <c r="BH2302" s="5"/>
      <c r="BI2302" s="6"/>
      <c r="BJ2302" s="6"/>
      <c r="BK2302" s="6"/>
      <c r="BL2302" s="6"/>
    </row>
    <row r="2303" spans="1:64">
      <c r="A2303" s="4"/>
      <c r="B2303" s="5"/>
      <c r="C2303" s="27" t="str">
        <f>IFERROR(VLOOKUP(B2303,vlookup!A$2:I$331,2,FALSE),"")</f>
        <v/>
      </c>
      <c r="D2303" s="27" t="str">
        <f>IFERROR(VLOOKUP(B2303,vlookup!A$2:I$331,3,FALSE),"")</f>
        <v/>
      </c>
      <c r="E2303" s="5"/>
      <c r="F2303" s="27" t="str">
        <f>IFERROR(VLOOKUP(E2303,vlookup!D$2:E$331,2,FALSE),"")</f>
        <v/>
      </c>
      <c r="G2303" s="5"/>
      <c r="H2303" s="27" t="str">
        <f t="shared" si="352"/>
        <v/>
      </c>
      <c r="I2303" s="27" t="str">
        <f>IFERROR(VLOOKUP(H2303,vlookup!G$2:I$331,2,FALSE),"")</f>
        <v/>
      </c>
      <c r="J2303" s="27" t="str">
        <f>IFERROR(VLOOKUP(H2303,vlookup!G$2:I$331,3,FALSE),"")</f>
        <v/>
      </c>
      <c r="K2303" s="5"/>
      <c r="L2303" s="6"/>
      <c r="M2303" s="6"/>
      <c r="N2303" s="6"/>
      <c r="O2303" s="6"/>
      <c r="P2303" s="6"/>
      <c r="Q2303" s="14" t="str">
        <f t="shared" si="353"/>
        <v/>
      </c>
      <c r="R2303" s="5"/>
      <c r="S2303" s="6"/>
      <c r="T2303" s="6"/>
      <c r="U2303" s="5"/>
      <c r="V2303" s="45">
        <f t="shared" si="354"/>
        <v>0</v>
      </c>
      <c r="W2303" s="45">
        <f t="shared" si="355"/>
        <v>0</v>
      </c>
      <c r="X2303" s="45" t="e">
        <f t="shared" si="356"/>
        <v>#VALUE!</v>
      </c>
      <c r="Y2303" s="45">
        <f>IFERROR(VALUE(V2303),VLOOKUP(V2303,DayReplace[],2,0))</f>
        <v>0</v>
      </c>
      <c r="Z2303" s="45">
        <f>IF(V2303=0,1,
IF(OR(AND(COUNTIF(Table12[Normal and Leap Years],X2303),AA2303=3,Y2303=30),
AND(COUNTIF(Table9[MM Year],X2303),COUNTIF(Table13[Always 29-Day Months],AA2303),Y2303=30)),Y2303
-1,Y2303))</f>
        <v>1</v>
      </c>
      <c r="AA2303" s="45">
        <f>IFERROR(VALUE(W2303),VLOOKUP(W2303,MonthReplace[],2,0))</f>
        <v>0</v>
      </c>
      <c r="AB2303" s="45" t="e">
        <f>IF(COUNTIF(Table9[MM Year],X2303),VLOOKUP(AA2303,MonthSerial[],VLOOKUP(X2303,Table9[],3,0)+2,0),DATE(X2303,AA2303,0)-AC2303)</f>
        <v>#VALUE!</v>
      </c>
      <c r="AC2303" s="45" t="e">
        <f>IF(COUNTIF(Table9[MM Year],X2303),
VLOOKUP(X2303,Table9[],5,0),
DATE(X2303,1,0))</f>
        <v>#VALUE!</v>
      </c>
      <c r="AD2303" s="46" t="e">
        <f>IF(AA2303=0,DATE(YEAR(AC2303+1),7,16),
IF(V2303=0,IF(COUNTIF(Table9[MM Year],X2303),AC2303+AB2303+Z2303+15-DAY(AC2303+AB2303+Z2303+15)+16,AC2303+AB2303+Z2303-DAY(AC2303+AB2303+Z2303)+16),
IF(COUNTIF(Table9[MM Year],X2303),
IF(AC2303+AB2303+Z2303&lt;VLOOKUP(X2303,Table9[],7,0),AC2303
+AB2303+Z2303+VLOOKUP(X2303,Table9[],4,0),AC2303+AB2303+Z2303),AC2303
+AB2303+Z2303)))</f>
        <v>#VALUE!</v>
      </c>
      <c r="AE2303" s="42"/>
      <c r="AF2303" s="15" t="str">
        <f>IFERROR(IF(COUNTIF(Table9[MM Year],X2303),
IF(AD2303&lt;VLOOKUP(X2303,Table9[],7,0),AD2303
+VLOOKUP(X2303,Table9[],4,0),AD2303),AD2303
),"")</f>
        <v/>
      </c>
      <c r="AG2303" s="5"/>
      <c r="AH2303" s="5"/>
      <c r="AI2303" s="5"/>
      <c r="AJ2303" s="6"/>
      <c r="AK2303" s="6"/>
      <c r="AL2303" s="12" t="str">
        <f t="shared" si="357"/>
        <v/>
      </c>
      <c r="AM2303" s="5"/>
      <c r="AN2303" s="27" t="str">
        <f t="shared" si="358"/>
        <v/>
      </c>
      <c r="AO2303" s="5"/>
      <c r="AP2303" s="5"/>
      <c r="AQ2303" s="6"/>
      <c r="AR2303" s="12" t="str">
        <f t="shared" si="359"/>
        <v/>
      </c>
      <c r="AS2303" s="6"/>
      <c r="AT2303" s="5"/>
      <c r="AU2303" s="53"/>
      <c r="AV2303" s="53"/>
      <c r="AW2303" s="54"/>
      <c r="AX2303" s="15" t="str">
        <f t="shared" si="360"/>
        <v/>
      </c>
      <c r="AY2303" s="5"/>
      <c r="AZ2303" s="27" t="str">
        <f>IFERROR(VLOOKUP(AY2303,vlookup!A$2:I$331,2,FALSE),"")</f>
        <v/>
      </c>
      <c r="BA2303" s="27" t="str">
        <f>IFERROR(VLOOKUP(AY2303,vlookup!A$2:I$331,3,FALSE),"")</f>
        <v/>
      </c>
      <c r="BB2303" s="5"/>
      <c r="BC2303" s="27" t="str">
        <f>IFERROR(VLOOKUP(BB2303,vlookup!D$2:E$331,2,FALSE),"")</f>
        <v/>
      </c>
      <c r="BD2303" s="5"/>
      <c r="BE2303" s="27" t="str">
        <f t="shared" si="361"/>
        <v/>
      </c>
      <c r="BF2303" s="27" t="str">
        <f>IFERROR(VLOOKUP(BE2303,vlookup!G$2:I$331,2,FALSE),"")</f>
        <v/>
      </c>
      <c r="BG2303" s="27" t="str">
        <f>IFERROR(VLOOKUP(BE2303,vlookup!G$2:I$331,3,FALSE),"")</f>
        <v/>
      </c>
      <c r="BH2303" s="5"/>
      <c r="BI2303" s="6"/>
      <c r="BJ2303" s="6"/>
      <c r="BK2303" s="6"/>
      <c r="BL2303" s="6"/>
    </row>
    <row r="2304" spans="1:64">
      <c r="A2304" s="4"/>
      <c r="B2304" s="5"/>
      <c r="C2304" s="27" t="str">
        <f>IFERROR(VLOOKUP(B2304,vlookup!A$2:I$331,2,FALSE),"")</f>
        <v/>
      </c>
      <c r="D2304" s="27" t="str">
        <f>IFERROR(VLOOKUP(B2304,vlookup!A$2:I$331,3,FALSE),"")</f>
        <v/>
      </c>
      <c r="E2304" s="5"/>
      <c r="F2304" s="27" t="str">
        <f>IFERROR(VLOOKUP(E2304,vlookup!D$2:E$331,2,FALSE),"")</f>
        <v/>
      </c>
      <c r="G2304" s="5"/>
      <c r="H2304" s="27" t="str">
        <f t="shared" si="352"/>
        <v/>
      </c>
      <c r="I2304" s="27" t="str">
        <f>IFERROR(VLOOKUP(H2304,vlookup!G$2:I$331,2,FALSE),"")</f>
        <v/>
      </c>
      <c r="J2304" s="27" t="str">
        <f>IFERROR(VLOOKUP(H2304,vlookup!G$2:I$331,3,FALSE),"")</f>
        <v/>
      </c>
      <c r="K2304" s="5"/>
      <c r="L2304" s="6"/>
      <c r="M2304" s="6"/>
      <c r="N2304" s="6"/>
      <c r="O2304" s="6"/>
      <c r="P2304" s="6"/>
      <c r="Q2304" s="14" t="str">
        <f t="shared" si="353"/>
        <v/>
      </c>
      <c r="R2304" s="5"/>
      <c r="S2304" s="6"/>
      <c r="T2304" s="6"/>
      <c r="U2304" s="5"/>
      <c r="V2304" s="45">
        <f t="shared" si="354"/>
        <v>0</v>
      </c>
      <c r="W2304" s="45">
        <f t="shared" si="355"/>
        <v>0</v>
      </c>
      <c r="X2304" s="45" t="e">
        <f t="shared" si="356"/>
        <v>#VALUE!</v>
      </c>
      <c r="Y2304" s="45">
        <f>IFERROR(VALUE(V2304),VLOOKUP(V2304,DayReplace[],2,0))</f>
        <v>0</v>
      </c>
      <c r="Z2304" s="45">
        <f>IF(V2304=0,1,
IF(OR(AND(COUNTIF(Table12[Normal and Leap Years],X2304),AA2304=3,Y2304=30),
AND(COUNTIF(Table9[MM Year],X2304),COUNTIF(Table13[Always 29-Day Months],AA2304),Y2304=30)),Y2304
-1,Y2304))</f>
        <v>1</v>
      </c>
      <c r="AA2304" s="45">
        <f>IFERROR(VALUE(W2304),VLOOKUP(W2304,MonthReplace[],2,0))</f>
        <v>0</v>
      </c>
      <c r="AB2304" s="45" t="e">
        <f>IF(COUNTIF(Table9[MM Year],X2304),VLOOKUP(AA2304,MonthSerial[],VLOOKUP(X2304,Table9[],3,0)+2,0),DATE(X2304,AA2304,0)-AC2304)</f>
        <v>#VALUE!</v>
      </c>
      <c r="AC2304" s="45" t="e">
        <f>IF(COUNTIF(Table9[MM Year],X2304),
VLOOKUP(X2304,Table9[],5,0),
DATE(X2304,1,0))</f>
        <v>#VALUE!</v>
      </c>
      <c r="AD2304" s="46" t="e">
        <f>IF(AA2304=0,DATE(YEAR(AC2304+1),7,16),
IF(V2304=0,IF(COUNTIF(Table9[MM Year],X2304),AC2304+AB2304+Z2304+15-DAY(AC2304+AB2304+Z2304+15)+16,AC2304+AB2304+Z2304-DAY(AC2304+AB2304+Z2304)+16),
IF(COUNTIF(Table9[MM Year],X2304),
IF(AC2304+AB2304+Z2304&lt;VLOOKUP(X2304,Table9[],7,0),AC2304
+AB2304+Z2304+VLOOKUP(X2304,Table9[],4,0),AC2304+AB2304+Z2304),AC2304
+AB2304+Z2304)))</f>
        <v>#VALUE!</v>
      </c>
      <c r="AE2304" s="42"/>
      <c r="AF2304" s="15" t="str">
        <f>IFERROR(IF(COUNTIF(Table9[MM Year],X2304),
IF(AD2304&lt;VLOOKUP(X2304,Table9[],7,0),AD2304
+VLOOKUP(X2304,Table9[],4,0),AD2304),AD2304
),"")</f>
        <v/>
      </c>
      <c r="AG2304" s="5"/>
      <c r="AH2304" s="5"/>
      <c r="AI2304" s="5"/>
      <c r="AJ2304" s="6"/>
      <c r="AK2304" s="6"/>
      <c r="AL2304" s="12" t="str">
        <f t="shared" si="357"/>
        <v/>
      </c>
      <c r="AM2304" s="5"/>
      <c r="AN2304" s="27" t="str">
        <f t="shared" si="358"/>
        <v/>
      </c>
      <c r="AO2304" s="5"/>
      <c r="AP2304" s="5"/>
      <c r="AQ2304" s="6"/>
      <c r="AR2304" s="12" t="str">
        <f t="shared" si="359"/>
        <v/>
      </c>
      <c r="AS2304" s="6"/>
      <c r="AT2304" s="5"/>
      <c r="AU2304" s="53"/>
      <c r="AV2304" s="53"/>
      <c r="AW2304" s="54"/>
      <c r="AX2304" s="15" t="str">
        <f t="shared" si="360"/>
        <v/>
      </c>
      <c r="AY2304" s="5"/>
      <c r="AZ2304" s="27" t="str">
        <f>IFERROR(VLOOKUP(AY2304,vlookup!A$2:I$331,2,FALSE),"")</f>
        <v/>
      </c>
      <c r="BA2304" s="27" t="str">
        <f>IFERROR(VLOOKUP(AY2304,vlookup!A$2:I$331,3,FALSE),"")</f>
        <v/>
      </c>
      <c r="BB2304" s="5"/>
      <c r="BC2304" s="27" t="str">
        <f>IFERROR(VLOOKUP(BB2304,vlookup!D$2:E$331,2,FALSE),"")</f>
        <v/>
      </c>
      <c r="BD2304" s="5"/>
      <c r="BE2304" s="27" t="str">
        <f t="shared" si="361"/>
        <v/>
      </c>
      <c r="BF2304" s="27" t="str">
        <f>IFERROR(VLOOKUP(BE2304,vlookup!G$2:I$331,2,FALSE),"")</f>
        <v/>
      </c>
      <c r="BG2304" s="27" t="str">
        <f>IFERROR(VLOOKUP(BE2304,vlookup!G$2:I$331,3,FALSE),"")</f>
        <v/>
      </c>
      <c r="BH2304" s="5"/>
      <c r="BI2304" s="6"/>
      <c r="BJ2304" s="6"/>
      <c r="BK2304" s="6"/>
      <c r="BL2304" s="6"/>
    </row>
    <row r="2305" spans="1:64">
      <c r="A2305" s="4"/>
      <c r="B2305" s="5"/>
      <c r="C2305" s="27" t="str">
        <f>IFERROR(VLOOKUP(B2305,vlookup!A$2:I$331,2,FALSE),"")</f>
        <v/>
      </c>
      <c r="D2305" s="27" t="str">
        <f>IFERROR(VLOOKUP(B2305,vlookup!A$2:I$331,3,FALSE),"")</f>
        <v/>
      </c>
      <c r="E2305" s="5"/>
      <c r="F2305" s="27" t="str">
        <f>IFERROR(VLOOKUP(E2305,vlookup!D$2:E$331,2,FALSE),"")</f>
        <v/>
      </c>
      <c r="G2305" s="5"/>
      <c r="H2305" s="27" t="str">
        <f t="shared" si="352"/>
        <v/>
      </c>
      <c r="I2305" s="27" t="str">
        <f>IFERROR(VLOOKUP(H2305,vlookup!G$2:I$331,2,FALSE),"")</f>
        <v/>
      </c>
      <c r="J2305" s="27" t="str">
        <f>IFERROR(VLOOKUP(H2305,vlookup!G$2:I$331,3,FALSE),"")</f>
        <v/>
      </c>
      <c r="K2305" s="5"/>
      <c r="L2305" s="6"/>
      <c r="M2305" s="6"/>
      <c r="N2305" s="6"/>
      <c r="O2305" s="6"/>
      <c r="P2305" s="6"/>
      <c r="Q2305" s="14" t="str">
        <f t="shared" si="353"/>
        <v/>
      </c>
      <c r="R2305" s="5"/>
      <c r="S2305" s="6"/>
      <c r="T2305" s="6"/>
      <c r="U2305" s="5"/>
      <c r="V2305" s="45">
        <f t="shared" si="354"/>
        <v>0</v>
      </c>
      <c r="W2305" s="45">
        <f t="shared" si="355"/>
        <v>0</v>
      </c>
      <c r="X2305" s="45" t="e">
        <f t="shared" si="356"/>
        <v>#VALUE!</v>
      </c>
      <c r="Y2305" s="45">
        <f>IFERROR(VALUE(V2305),VLOOKUP(V2305,DayReplace[],2,0))</f>
        <v>0</v>
      </c>
      <c r="Z2305" s="45">
        <f>IF(V2305=0,1,
IF(OR(AND(COUNTIF(Table12[Normal and Leap Years],X2305),AA2305=3,Y2305=30),
AND(COUNTIF(Table9[MM Year],X2305),COUNTIF(Table13[Always 29-Day Months],AA2305),Y2305=30)),Y2305
-1,Y2305))</f>
        <v>1</v>
      </c>
      <c r="AA2305" s="45">
        <f>IFERROR(VALUE(W2305),VLOOKUP(W2305,MonthReplace[],2,0))</f>
        <v>0</v>
      </c>
      <c r="AB2305" s="45" t="e">
        <f>IF(COUNTIF(Table9[MM Year],X2305),VLOOKUP(AA2305,MonthSerial[],VLOOKUP(X2305,Table9[],3,0)+2,0),DATE(X2305,AA2305,0)-AC2305)</f>
        <v>#VALUE!</v>
      </c>
      <c r="AC2305" s="45" t="e">
        <f>IF(COUNTIF(Table9[MM Year],X2305),
VLOOKUP(X2305,Table9[],5,0),
DATE(X2305,1,0))</f>
        <v>#VALUE!</v>
      </c>
      <c r="AD2305" s="46" t="e">
        <f>IF(AA2305=0,DATE(YEAR(AC2305+1),7,16),
IF(V2305=0,IF(COUNTIF(Table9[MM Year],X2305),AC2305+AB2305+Z2305+15-DAY(AC2305+AB2305+Z2305+15)+16,AC2305+AB2305+Z2305-DAY(AC2305+AB2305+Z2305)+16),
IF(COUNTIF(Table9[MM Year],X2305),
IF(AC2305+AB2305+Z2305&lt;VLOOKUP(X2305,Table9[],7,0),AC2305
+AB2305+Z2305+VLOOKUP(X2305,Table9[],4,0),AC2305+AB2305+Z2305),AC2305
+AB2305+Z2305)))</f>
        <v>#VALUE!</v>
      </c>
      <c r="AE2305" s="42"/>
      <c r="AF2305" s="15" t="str">
        <f>IFERROR(IF(COUNTIF(Table9[MM Year],X2305),
IF(AD2305&lt;VLOOKUP(X2305,Table9[],7,0),AD2305
+VLOOKUP(X2305,Table9[],4,0),AD2305),AD2305
),"")</f>
        <v/>
      </c>
      <c r="AG2305" s="5"/>
      <c r="AH2305" s="5"/>
      <c r="AI2305" s="5"/>
      <c r="AJ2305" s="6"/>
      <c r="AK2305" s="6"/>
      <c r="AL2305" s="12" t="str">
        <f t="shared" si="357"/>
        <v/>
      </c>
      <c r="AM2305" s="5"/>
      <c r="AN2305" s="27" t="str">
        <f t="shared" si="358"/>
        <v/>
      </c>
      <c r="AO2305" s="5"/>
      <c r="AP2305" s="5"/>
      <c r="AQ2305" s="6"/>
      <c r="AR2305" s="12" t="str">
        <f t="shared" si="359"/>
        <v/>
      </c>
      <c r="AS2305" s="6"/>
      <c r="AT2305" s="5"/>
      <c r="AU2305" s="53"/>
      <c r="AV2305" s="53"/>
      <c r="AW2305" s="54"/>
      <c r="AX2305" s="15" t="str">
        <f t="shared" si="360"/>
        <v/>
      </c>
      <c r="AY2305" s="5"/>
      <c r="AZ2305" s="27" t="str">
        <f>IFERROR(VLOOKUP(AY2305,vlookup!A$2:I$331,2,FALSE),"")</f>
        <v/>
      </c>
      <c r="BA2305" s="27" t="str">
        <f>IFERROR(VLOOKUP(AY2305,vlookup!A$2:I$331,3,FALSE),"")</f>
        <v/>
      </c>
      <c r="BB2305" s="5"/>
      <c r="BC2305" s="27" t="str">
        <f>IFERROR(VLOOKUP(BB2305,vlookup!D$2:E$331,2,FALSE),"")</f>
        <v/>
      </c>
      <c r="BD2305" s="5"/>
      <c r="BE2305" s="27" t="str">
        <f t="shared" si="361"/>
        <v/>
      </c>
      <c r="BF2305" s="27" t="str">
        <f>IFERROR(VLOOKUP(BE2305,vlookup!G$2:I$331,2,FALSE),"")</f>
        <v/>
      </c>
      <c r="BG2305" s="27" t="str">
        <f>IFERROR(VLOOKUP(BE2305,vlookup!G$2:I$331,3,FALSE),"")</f>
        <v/>
      </c>
      <c r="BH2305" s="5"/>
      <c r="BI2305" s="6"/>
      <c r="BJ2305" s="6"/>
      <c r="BK2305" s="6"/>
      <c r="BL2305" s="6"/>
    </row>
    <row r="2306" spans="1:64">
      <c r="A2306" s="4"/>
      <c r="B2306" s="5"/>
      <c r="C2306" s="27" t="str">
        <f>IFERROR(VLOOKUP(B2306,vlookup!A$2:I$331,2,FALSE),"")</f>
        <v/>
      </c>
      <c r="D2306" s="27" t="str">
        <f>IFERROR(VLOOKUP(B2306,vlookup!A$2:I$331,3,FALSE),"")</f>
        <v/>
      </c>
      <c r="E2306" s="5"/>
      <c r="F2306" s="27" t="str">
        <f>IFERROR(VLOOKUP(E2306,vlookup!D$2:E$331,2,FALSE),"")</f>
        <v/>
      </c>
      <c r="G2306" s="5"/>
      <c r="H2306" s="27" t="str">
        <f t="shared" si="352"/>
        <v/>
      </c>
      <c r="I2306" s="27" t="str">
        <f>IFERROR(VLOOKUP(H2306,vlookup!G$2:I$331,2,FALSE),"")</f>
        <v/>
      </c>
      <c r="J2306" s="27" t="str">
        <f>IFERROR(VLOOKUP(H2306,vlookup!G$2:I$331,3,FALSE),"")</f>
        <v/>
      </c>
      <c r="K2306" s="5"/>
      <c r="L2306" s="6"/>
      <c r="M2306" s="6"/>
      <c r="N2306" s="6"/>
      <c r="O2306" s="6"/>
      <c r="P2306" s="6"/>
      <c r="Q2306" s="14" t="str">
        <f t="shared" si="353"/>
        <v/>
      </c>
      <c r="R2306" s="5"/>
      <c r="S2306" s="6"/>
      <c r="T2306" s="6"/>
      <c r="U2306" s="5"/>
      <c r="V2306" s="45">
        <f t="shared" si="354"/>
        <v>0</v>
      </c>
      <c r="W2306" s="45">
        <f t="shared" si="355"/>
        <v>0</v>
      </c>
      <c r="X2306" s="45" t="e">
        <f t="shared" si="356"/>
        <v>#VALUE!</v>
      </c>
      <c r="Y2306" s="45">
        <f>IFERROR(VALUE(V2306),VLOOKUP(V2306,DayReplace[],2,0))</f>
        <v>0</v>
      </c>
      <c r="Z2306" s="45">
        <f>IF(V2306=0,1,
IF(OR(AND(COUNTIF(Table12[Normal and Leap Years],X2306),AA2306=3,Y2306=30),
AND(COUNTIF(Table9[MM Year],X2306),COUNTIF(Table13[Always 29-Day Months],AA2306),Y2306=30)),Y2306
-1,Y2306))</f>
        <v>1</v>
      </c>
      <c r="AA2306" s="45">
        <f>IFERROR(VALUE(W2306),VLOOKUP(W2306,MonthReplace[],2,0))</f>
        <v>0</v>
      </c>
      <c r="AB2306" s="45" t="e">
        <f>IF(COUNTIF(Table9[MM Year],X2306),VLOOKUP(AA2306,MonthSerial[],VLOOKUP(X2306,Table9[],3,0)+2,0),DATE(X2306,AA2306,0)-AC2306)</f>
        <v>#VALUE!</v>
      </c>
      <c r="AC2306" s="45" t="e">
        <f>IF(COUNTIF(Table9[MM Year],X2306),
VLOOKUP(X2306,Table9[],5,0),
DATE(X2306,1,0))</f>
        <v>#VALUE!</v>
      </c>
      <c r="AD2306" s="46" t="e">
        <f>IF(AA2306=0,DATE(YEAR(AC2306+1),7,16),
IF(V2306=0,IF(COUNTIF(Table9[MM Year],X2306),AC2306+AB2306+Z2306+15-DAY(AC2306+AB2306+Z2306+15)+16,AC2306+AB2306+Z2306-DAY(AC2306+AB2306+Z2306)+16),
IF(COUNTIF(Table9[MM Year],X2306),
IF(AC2306+AB2306+Z2306&lt;VLOOKUP(X2306,Table9[],7,0),AC2306
+AB2306+Z2306+VLOOKUP(X2306,Table9[],4,0),AC2306+AB2306+Z2306),AC2306
+AB2306+Z2306)))</f>
        <v>#VALUE!</v>
      </c>
      <c r="AE2306" s="42"/>
      <c r="AF2306" s="15" t="str">
        <f>IFERROR(IF(COUNTIF(Table9[MM Year],X2306),
IF(AD2306&lt;VLOOKUP(X2306,Table9[],7,0),AD2306
+VLOOKUP(X2306,Table9[],4,0),AD2306),AD2306
),"")</f>
        <v/>
      </c>
      <c r="AG2306" s="5"/>
      <c r="AH2306" s="5"/>
      <c r="AI2306" s="5"/>
      <c r="AJ2306" s="6"/>
      <c r="AK2306" s="6"/>
      <c r="AL2306" s="12" t="str">
        <f t="shared" si="357"/>
        <v/>
      </c>
      <c r="AM2306" s="5"/>
      <c r="AN2306" s="27" t="str">
        <f t="shared" si="358"/>
        <v/>
      </c>
      <c r="AO2306" s="5"/>
      <c r="AP2306" s="5"/>
      <c r="AQ2306" s="6"/>
      <c r="AR2306" s="12" t="str">
        <f t="shared" si="359"/>
        <v/>
      </c>
      <c r="AS2306" s="6"/>
      <c r="AT2306" s="5"/>
      <c r="AU2306" s="53"/>
      <c r="AV2306" s="53"/>
      <c r="AW2306" s="54"/>
      <c r="AX2306" s="15" t="str">
        <f t="shared" si="360"/>
        <v/>
      </c>
      <c r="AY2306" s="5"/>
      <c r="AZ2306" s="27" t="str">
        <f>IFERROR(VLOOKUP(AY2306,vlookup!A$2:I$331,2,FALSE),"")</f>
        <v/>
      </c>
      <c r="BA2306" s="27" t="str">
        <f>IFERROR(VLOOKUP(AY2306,vlookup!A$2:I$331,3,FALSE),"")</f>
        <v/>
      </c>
      <c r="BB2306" s="5"/>
      <c r="BC2306" s="27" t="str">
        <f>IFERROR(VLOOKUP(BB2306,vlookup!D$2:E$331,2,FALSE),"")</f>
        <v/>
      </c>
      <c r="BD2306" s="5"/>
      <c r="BE2306" s="27" t="str">
        <f t="shared" si="361"/>
        <v/>
      </c>
      <c r="BF2306" s="27" t="str">
        <f>IFERROR(VLOOKUP(BE2306,vlookup!G$2:I$331,2,FALSE),"")</f>
        <v/>
      </c>
      <c r="BG2306" s="27" t="str">
        <f>IFERROR(VLOOKUP(BE2306,vlookup!G$2:I$331,3,FALSE),"")</f>
        <v/>
      </c>
      <c r="BH2306" s="5"/>
      <c r="BI2306" s="6"/>
      <c r="BJ2306" s="6"/>
      <c r="BK2306" s="6"/>
      <c r="BL2306" s="6"/>
    </row>
    <row r="2307" spans="1:64">
      <c r="A2307" s="4"/>
      <c r="B2307" s="5"/>
      <c r="C2307" s="27" t="str">
        <f>IFERROR(VLOOKUP(B2307,vlookup!A$2:I$331,2,FALSE),"")</f>
        <v/>
      </c>
      <c r="D2307" s="27" t="str">
        <f>IFERROR(VLOOKUP(B2307,vlookup!A$2:I$331,3,FALSE),"")</f>
        <v/>
      </c>
      <c r="E2307" s="5"/>
      <c r="F2307" s="27" t="str">
        <f>IFERROR(VLOOKUP(E2307,vlookup!D$2:E$331,2,FALSE),"")</f>
        <v/>
      </c>
      <c r="G2307" s="5"/>
      <c r="H2307" s="27" t="str">
        <f t="shared" si="352"/>
        <v/>
      </c>
      <c r="I2307" s="27" t="str">
        <f>IFERROR(VLOOKUP(H2307,vlookup!G$2:I$331,2,FALSE),"")</f>
        <v/>
      </c>
      <c r="J2307" s="27" t="str">
        <f>IFERROR(VLOOKUP(H2307,vlookup!G$2:I$331,3,FALSE),"")</f>
        <v/>
      </c>
      <c r="K2307" s="5"/>
      <c r="L2307" s="6"/>
      <c r="M2307" s="6"/>
      <c r="N2307" s="6"/>
      <c r="O2307" s="6"/>
      <c r="P2307" s="6"/>
      <c r="Q2307" s="14" t="str">
        <f t="shared" si="353"/>
        <v/>
      </c>
      <c r="R2307" s="5"/>
      <c r="S2307" s="6"/>
      <c r="T2307" s="6"/>
      <c r="U2307" s="5"/>
      <c r="V2307" s="45">
        <f t="shared" si="354"/>
        <v>0</v>
      </c>
      <c r="W2307" s="45">
        <f t="shared" si="355"/>
        <v>0</v>
      </c>
      <c r="X2307" s="45" t="e">
        <f t="shared" si="356"/>
        <v>#VALUE!</v>
      </c>
      <c r="Y2307" s="45">
        <f>IFERROR(VALUE(V2307),VLOOKUP(V2307,DayReplace[],2,0))</f>
        <v>0</v>
      </c>
      <c r="Z2307" s="45">
        <f>IF(V2307=0,1,
IF(OR(AND(COUNTIF(Table12[Normal and Leap Years],X2307),AA2307=3,Y2307=30),
AND(COUNTIF(Table9[MM Year],X2307),COUNTIF(Table13[Always 29-Day Months],AA2307),Y2307=30)),Y2307
-1,Y2307))</f>
        <v>1</v>
      </c>
      <c r="AA2307" s="45">
        <f>IFERROR(VALUE(W2307),VLOOKUP(W2307,MonthReplace[],2,0))</f>
        <v>0</v>
      </c>
      <c r="AB2307" s="45" t="e">
        <f>IF(COUNTIF(Table9[MM Year],X2307),VLOOKUP(AA2307,MonthSerial[],VLOOKUP(X2307,Table9[],3,0)+2,0),DATE(X2307,AA2307,0)-AC2307)</f>
        <v>#VALUE!</v>
      </c>
      <c r="AC2307" s="45" t="e">
        <f>IF(COUNTIF(Table9[MM Year],X2307),
VLOOKUP(X2307,Table9[],5,0),
DATE(X2307,1,0))</f>
        <v>#VALUE!</v>
      </c>
      <c r="AD2307" s="46" t="e">
        <f>IF(AA2307=0,DATE(YEAR(AC2307+1),7,16),
IF(V2307=0,IF(COUNTIF(Table9[MM Year],X2307),AC2307+AB2307+Z2307+15-DAY(AC2307+AB2307+Z2307+15)+16,AC2307+AB2307+Z2307-DAY(AC2307+AB2307+Z2307)+16),
IF(COUNTIF(Table9[MM Year],X2307),
IF(AC2307+AB2307+Z2307&lt;VLOOKUP(X2307,Table9[],7,0),AC2307
+AB2307+Z2307+VLOOKUP(X2307,Table9[],4,0),AC2307+AB2307+Z2307),AC2307
+AB2307+Z2307)))</f>
        <v>#VALUE!</v>
      </c>
      <c r="AE2307" s="42"/>
      <c r="AF2307" s="15" t="str">
        <f>IFERROR(IF(COUNTIF(Table9[MM Year],X2307),
IF(AD2307&lt;VLOOKUP(X2307,Table9[],7,0),AD2307
+VLOOKUP(X2307,Table9[],4,0),AD2307),AD2307
),"")</f>
        <v/>
      </c>
      <c r="AG2307" s="5"/>
      <c r="AH2307" s="5"/>
      <c r="AI2307" s="5"/>
      <c r="AJ2307" s="6"/>
      <c r="AK2307" s="6"/>
      <c r="AL2307" s="12" t="str">
        <f t="shared" si="357"/>
        <v/>
      </c>
      <c r="AM2307" s="5"/>
      <c r="AN2307" s="27" t="str">
        <f t="shared" si="358"/>
        <v/>
      </c>
      <c r="AO2307" s="5"/>
      <c r="AP2307" s="5"/>
      <c r="AQ2307" s="6"/>
      <c r="AR2307" s="12" t="str">
        <f t="shared" si="359"/>
        <v/>
      </c>
      <c r="AS2307" s="6"/>
      <c r="AT2307" s="5"/>
      <c r="AU2307" s="53"/>
      <c r="AV2307" s="53"/>
      <c r="AW2307" s="54"/>
      <c r="AX2307" s="15" t="str">
        <f t="shared" si="360"/>
        <v/>
      </c>
      <c r="AY2307" s="5"/>
      <c r="AZ2307" s="27" t="str">
        <f>IFERROR(VLOOKUP(AY2307,vlookup!A$2:I$331,2,FALSE),"")</f>
        <v/>
      </c>
      <c r="BA2307" s="27" t="str">
        <f>IFERROR(VLOOKUP(AY2307,vlookup!A$2:I$331,3,FALSE),"")</f>
        <v/>
      </c>
      <c r="BB2307" s="5"/>
      <c r="BC2307" s="27" t="str">
        <f>IFERROR(VLOOKUP(BB2307,vlookup!D$2:E$331,2,FALSE),"")</f>
        <v/>
      </c>
      <c r="BD2307" s="5"/>
      <c r="BE2307" s="27" t="str">
        <f t="shared" si="361"/>
        <v/>
      </c>
      <c r="BF2307" s="27" t="str">
        <f>IFERROR(VLOOKUP(BE2307,vlookup!G$2:I$331,2,FALSE),"")</f>
        <v/>
      </c>
      <c r="BG2307" s="27" t="str">
        <f>IFERROR(VLOOKUP(BE2307,vlookup!G$2:I$331,3,FALSE),"")</f>
        <v/>
      </c>
      <c r="BH2307" s="5"/>
      <c r="BI2307" s="6"/>
      <c r="BJ2307" s="6"/>
      <c r="BK2307" s="6"/>
      <c r="BL2307" s="6"/>
    </row>
    <row r="2308" spans="1:64">
      <c r="A2308" s="4"/>
      <c r="B2308" s="5"/>
      <c r="C2308" s="27" t="str">
        <f>IFERROR(VLOOKUP(B2308,vlookup!A$2:I$331,2,FALSE),"")</f>
        <v/>
      </c>
      <c r="D2308" s="27" t="str">
        <f>IFERROR(VLOOKUP(B2308,vlookup!A$2:I$331,3,FALSE),"")</f>
        <v/>
      </c>
      <c r="E2308" s="5"/>
      <c r="F2308" s="27" t="str">
        <f>IFERROR(VLOOKUP(E2308,vlookup!D$2:E$331,2,FALSE),"")</f>
        <v/>
      </c>
      <c r="G2308" s="5"/>
      <c r="H2308" s="27" t="str">
        <f t="shared" si="352"/>
        <v/>
      </c>
      <c r="I2308" s="27" t="str">
        <f>IFERROR(VLOOKUP(H2308,vlookup!G$2:I$331,2,FALSE),"")</f>
        <v/>
      </c>
      <c r="J2308" s="27" t="str">
        <f>IFERROR(VLOOKUP(H2308,vlookup!G$2:I$331,3,FALSE),"")</f>
        <v/>
      </c>
      <c r="K2308" s="5"/>
      <c r="L2308" s="6"/>
      <c r="M2308" s="6"/>
      <c r="N2308" s="6"/>
      <c r="O2308" s="6"/>
      <c r="P2308" s="6"/>
      <c r="Q2308" s="14" t="str">
        <f t="shared" si="353"/>
        <v/>
      </c>
      <c r="R2308" s="5"/>
      <c r="S2308" s="6"/>
      <c r="T2308" s="6"/>
      <c r="U2308" s="5"/>
      <c r="V2308" s="45">
        <f t="shared" si="354"/>
        <v>0</v>
      </c>
      <c r="W2308" s="45">
        <f t="shared" si="355"/>
        <v>0</v>
      </c>
      <c r="X2308" s="45" t="e">
        <f t="shared" si="356"/>
        <v>#VALUE!</v>
      </c>
      <c r="Y2308" s="45">
        <f>IFERROR(VALUE(V2308),VLOOKUP(V2308,DayReplace[],2,0))</f>
        <v>0</v>
      </c>
      <c r="Z2308" s="45">
        <f>IF(V2308=0,1,
IF(OR(AND(COUNTIF(Table12[Normal and Leap Years],X2308),AA2308=3,Y2308=30),
AND(COUNTIF(Table9[MM Year],X2308),COUNTIF(Table13[Always 29-Day Months],AA2308),Y2308=30)),Y2308
-1,Y2308))</f>
        <v>1</v>
      </c>
      <c r="AA2308" s="45">
        <f>IFERROR(VALUE(W2308),VLOOKUP(W2308,MonthReplace[],2,0))</f>
        <v>0</v>
      </c>
      <c r="AB2308" s="45" t="e">
        <f>IF(COUNTIF(Table9[MM Year],X2308),VLOOKUP(AA2308,MonthSerial[],VLOOKUP(X2308,Table9[],3,0)+2,0),DATE(X2308,AA2308,0)-AC2308)</f>
        <v>#VALUE!</v>
      </c>
      <c r="AC2308" s="45" t="e">
        <f>IF(COUNTIF(Table9[MM Year],X2308),
VLOOKUP(X2308,Table9[],5,0),
DATE(X2308,1,0))</f>
        <v>#VALUE!</v>
      </c>
      <c r="AD2308" s="46" t="e">
        <f>IF(AA2308=0,DATE(YEAR(AC2308+1),7,16),
IF(V2308=0,IF(COUNTIF(Table9[MM Year],X2308),AC2308+AB2308+Z2308+15-DAY(AC2308+AB2308+Z2308+15)+16,AC2308+AB2308+Z2308-DAY(AC2308+AB2308+Z2308)+16),
IF(COUNTIF(Table9[MM Year],X2308),
IF(AC2308+AB2308+Z2308&lt;VLOOKUP(X2308,Table9[],7,0),AC2308
+AB2308+Z2308+VLOOKUP(X2308,Table9[],4,0),AC2308+AB2308+Z2308),AC2308
+AB2308+Z2308)))</f>
        <v>#VALUE!</v>
      </c>
      <c r="AE2308" s="42"/>
      <c r="AF2308" s="15" t="str">
        <f>IFERROR(IF(COUNTIF(Table9[MM Year],X2308),
IF(AD2308&lt;VLOOKUP(X2308,Table9[],7,0),AD2308
+VLOOKUP(X2308,Table9[],4,0),AD2308),AD2308
),"")</f>
        <v/>
      </c>
      <c r="AG2308" s="5"/>
      <c r="AH2308" s="5"/>
      <c r="AI2308" s="5"/>
      <c r="AJ2308" s="6"/>
      <c r="AK2308" s="6"/>
      <c r="AL2308" s="12" t="str">
        <f t="shared" si="357"/>
        <v/>
      </c>
      <c r="AM2308" s="5"/>
      <c r="AN2308" s="27" t="str">
        <f t="shared" si="358"/>
        <v/>
      </c>
      <c r="AO2308" s="5"/>
      <c r="AP2308" s="5"/>
      <c r="AQ2308" s="6"/>
      <c r="AR2308" s="12" t="str">
        <f t="shared" si="359"/>
        <v/>
      </c>
      <c r="AS2308" s="6"/>
      <c r="AT2308" s="5"/>
      <c r="AU2308" s="53"/>
      <c r="AV2308" s="53"/>
      <c r="AW2308" s="54"/>
      <c r="AX2308" s="15" t="str">
        <f t="shared" si="360"/>
        <v/>
      </c>
      <c r="AY2308" s="5"/>
      <c r="AZ2308" s="27" t="str">
        <f>IFERROR(VLOOKUP(AY2308,vlookup!A$2:I$331,2,FALSE),"")</f>
        <v/>
      </c>
      <c r="BA2308" s="27" t="str">
        <f>IFERROR(VLOOKUP(AY2308,vlookup!A$2:I$331,3,FALSE),"")</f>
        <v/>
      </c>
      <c r="BB2308" s="5"/>
      <c r="BC2308" s="27" t="str">
        <f>IFERROR(VLOOKUP(BB2308,vlookup!D$2:E$331,2,FALSE),"")</f>
        <v/>
      </c>
      <c r="BD2308" s="5"/>
      <c r="BE2308" s="27" t="str">
        <f t="shared" si="361"/>
        <v/>
      </c>
      <c r="BF2308" s="27" t="str">
        <f>IFERROR(VLOOKUP(BE2308,vlookup!G$2:I$331,2,FALSE),"")</f>
        <v/>
      </c>
      <c r="BG2308" s="27" t="str">
        <f>IFERROR(VLOOKUP(BE2308,vlookup!G$2:I$331,3,FALSE),"")</f>
        <v/>
      </c>
      <c r="BH2308" s="5"/>
      <c r="BI2308" s="6"/>
      <c r="BJ2308" s="6"/>
      <c r="BK2308" s="6"/>
      <c r="BL2308" s="6"/>
    </row>
    <row r="2309" spans="1:64">
      <c r="A2309" s="4"/>
      <c r="B2309" s="5"/>
      <c r="C2309" s="27" t="str">
        <f>IFERROR(VLOOKUP(B2309,vlookup!A$2:I$331,2,FALSE),"")</f>
        <v/>
      </c>
      <c r="D2309" s="27" t="str">
        <f>IFERROR(VLOOKUP(B2309,vlookup!A$2:I$331,3,FALSE),"")</f>
        <v/>
      </c>
      <c r="E2309" s="5"/>
      <c r="F2309" s="27" t="str">
        <f>IFERROR(VLOOKUP(E2309,vlookup!D$2:E$331,2,FALSE),"")</f>
        <v/>
      </c>
      <c r="G2309" s="5"/>
      <c r="H2309" s="27" t="str">
        <f t="shared" ref="H2309:H2372" si="362">IF(G2309="","",CONCATENATE(E2309,"_",G2309))</f>
        <v/>
      </c>
      <c r="I2309" s="27" t="str">
        <f>IFERROR(VLOOKUP(H2309,vlookup!G$2:I$331,2,FALSE),"")</f>
        <v/>
      </c>
      <c r="J2309" s="27" t="str">
        <f>IFERROR(VLOOKUP(H2309,vlookup!G$2:I$331,3,FALSE),"")</f>
        <v/>
      </c>
      <c r="K2309" s="5"/>
      <c r="L2309" s="6"/>
      <c r="M2309" s="6"/>
      <c r="N2309" s="6"/>
      <c r="O2309" s="6"/>
      <c r="P2309" s="6"/>
      <c r="Q2309" s="14" t="str">
        <f t="shared" ref="Q2309:Q2372" si="363">IF(P2309="","",CONCATENATE("၀၂","/",D2309,"/",J2309,"/",P2309))</f>
        <v/>
      </c>
      <c r="R2309" s="5"/>
      <c r="S2309" s="6"/>
      <c r="T2309" s="6"/>
      <c r="U2309" s="5"/>
      <c r="V2309" s="45">
        <f t="shared" ref="V2309:V2372" si="364">IF(LEN(AE2309)-LEN(SUBSTITUTE(AE2309,".",""))=2,LEFT(AE2309,FIND(".",AE2309)-1),0)</f>
        <v>0</v>
      </c>
      <c r="W2309" s="45">
        <f t="shared" ref="W2309:W2372" si="365">CHOOSE(LEN(AE2309)-LEN(SUBSTITUTE(AE2309,".",""))+1,0,
LEFT(AE2309,FIND(".",AE2309)-1),
MID(AE2309,FIND(".",AE2309)+1,FIND(".",AE2309,FIND(".",AE2309)+1)-FIND(".",AE2309)-1))</f>
        <v>0</v>
      </c>
      <c r="X2309" s="45" t="e">
        <f t="shared" ref="X2309:X2372" si="366">VALUE(RIGHT(AE2309,4))</f>
        <v>#VALUE!</v>
      </c>
      <c r="Y2309" s="45">
        <f>IFERROR(VALUE(V2309),VLOOKUP(V2309,DayReplace[],2,0))</f>
        <v>0</v>
      </c>
      <c r="Z2309" s="45">
        <f>IF(V2309=0,1,
IF(OR(AND(COUNTIF(Table12[Normal and Leap Years],X2309),AA2309=3,Y2309=30),
AND(COUNTIF(Table9[MM Year],X2309),COUNTIF(Table13[Always 29-Day Months],AA2309),Y2309=30)),Y2309
-1,Y2309))</f>
        <v>1</v>
      </c>
      <c r="AA2309" s="45">
        <f>IFERROR(VALUE(W2309),VLOOKUP(W2309,MonthReplace[],2,0))</f>
        <v>0</v>
      </c>
      <c r="AB2309" s="45" t="e">
        <f>IF(COUNTIF(Table9[MM Year],X2309),VLOOKUP(AA2309,MonthSerial[],VLOOKUP(X2309,Table9[],3,0)+2,0),DATE(X2309,AA2309,0)-AC2309)</f>
        <v>#VALUE!</v>
      </c>
      <c r="AC2309" s="45" t="e">
        <f>IF(COUNTIF(Table9[MM Year],X2309),
VLOOKUP(X2309,Table9[],5,0),
DATE(X2309,1,0))</f>
        <v>#VALUE!</v>
      </c>
      <c r="AD2309" s="46" t="e">
        <f>IF(AA2309=0,DATE(YEAR(AC2309+1),7,16),
IF(V2309=0,IF(COUNTIF(Table9[MM Year],X2309),AC2309+AB2309+Z2309+15-DAY(AC2309+AB2309+Z2309+15)+16,AC2309+AB2309+Z2309-DAY(AC2309+AB2309+Z2309)+16),
IF(COUNTIF(Table9[MM Year],X2309),
IF(AC2309+AB2309+Z2309&lt;VLOOKUP(X2309,Table9[],7,0),AC2309
+AB2309+Z2309+VLOOKUP(X2309,Table9[],4,0),AC2309+AB2309+Z2309),AC2309
+AB2309+Z2309)))</f>
        <v>#VALUE!</v>
      </c>
      <c r="AE2309" s="42"/>
      <c r="AF2309" s="15" t="str">
        <f>IFERROR(IF(COUNTIF(Table9[MM Year],X2309),
IF(AD2309&lt;VLOOKUP(X2309,Table9[],7,0),AD2309
+VLOOKUP(X2309,Table9[],4,0),AD2309),AD2309
),"")</f>
        <v/>
      </c>
      <c r="AG2309" s="5"/>
      <c r="AH2309" s="5"/>
      <c r="AI2309" s="5"/>
      <c r="AJ2309" s="6"/>
      <c r="AK2309" s="6"/>
      <c r="AL2309" s="12" t="str">
        <f t="shared" ref="AL2309:AL2372" si="367">IF(AK2309="","",CONCATENATE(AJ2309,"-",AK2309))</f>
        <v/>
      </c>
      <c r="AM2309" s="5"/>
      <c r="AN2309" s="27" t="str">
        <f t="shared" ref="AN2309:AN2372" si="368">IF(AM2309="","",CONCATENATE("_",AM2309))</f>
        <v/>
      </c>
      <c r="AO2309" s="5"/>
      <c r="AP2309" s="5"/>
      <c r="AQ2309" s="6"/>
      <c r="AR2309" s="12" t="str">
        <f t="shared" ref="AR2309:AR2372" si="369">IF(AQ2309="","",CONCATENATE(AM2309,"/",AO2309,AP2309,AQ2309))</f>
        <v/>
      </c>
      <c r="AS2309" s="6"/>
      <c r="AT2309" s="5"/>
      <c r="AU2309" s="53"/>
      <c r="AV2309" s="53"/>
      <c r="AW2309" s="54"/>
      <c r="AX2309" s="15" t="str">
        <f t="shared" ref="AX2309:AX2372" si="370">IFERROR(DATE(AW2309,AV2309,AU2309),"")</f>
        <v/>
      </c>
      <c r="AY2309" s="5"/>
      <c r="AZ2309" s="27" t="str">
        <f>IFERROR(VLOOKUP(AY2309,vlookup!A$2:I$331,2,FALSE),"")</f>
        <v/>
      </c>
      <c r="BA2309" s="27" t="str">
        <f>IFERROR(VLOOKUP(AY2309,vlookup!A$2:I$331,3,FALSE),"")</f>
        <v/>
      </c>
      <c r="BB2309" s="5"/>
      <c r="BC2309" s="27" t="str">
        <f>IFERROR(VLOOKUP(BB2309,vlookup!D$2:E$331,2,FALSE),"")</f>
        <v/>
      </c>
      <c r="BD2309" s="5"/>
      <c r="BE2309" s="27" t="str">
        <f t="shared" ref="BE2309:BE2372" si="371">IF(BD2309="","",CONCATENATE(BB2309,"_",BD2309))</f>
        <v/>
      </c>
      <c r="BF2309" s="27" t="str">
        <f>IFERROR(VLOOKUP(BE2309,vlookup!G$2:I$331,2,FALSE),"")</f>
        <v/>
      </c>
      <c r="BG2309" s="27" t="str">
        <f>IFERROR(VLOOKUP(BE2309,vlookup!G$2:I$331,3,FALSE),"")</f>
        <v/>
      </c>
      <c r="BH2309" s="5"/>
      <c r="BI2309" s="6"/>
      <c r="BJ2309" s="6"/>
      <c r="BK2309" s="6"/>
      <c r="BL2309" s="6"/>
    </row>
    <row r="2310" spans="1:64">
      <c r="A2310" s="4"/>
      <c r="B2310" s="5"/>
      <c r="C2310" s="27" t="str">
        <f>IFERROR(VLOOKUP(B2310,vlookup!A$2:I$331,2,FALSE),"")</f>
        <v/>
      </c>
      <c r="D2310" s="27" t="str">
        <f>IFERROR(VLOOKUP(B2310,vlookup!A$2:I$331,3,FALSE),"")</f>
        <v/>
      </c>
      <c r="E2310" s="5"/>
      <c r="F2310" s="27" t="str">
        <f>IFERROR(VLOOKUP(E2310,vlookup!D$2:E$331,2,FALSE),"")</f>
        <v/>
      </c>
      <c r="G2310" s="5"/>
      <c r="H2310" s="27" t="str">
        <f t="shared" si="362"/>
        <v/>
      </c>
      <c r="I2310" s="27" t="str">
        <f>IFERROR(VLOOKUP(H2310,vlookup!G$2:I$331,2,FALSE),"")</f>
        <v/>
      </c>
      <c r="J2310" s="27" t="str">
        <f>IFERROR(VLOOKUP(H2310,vlookup!G$2:I$331,3,FALSE),"")</f>
        <v/>
      </c>
      <c r="K2310" s="5"/>
      <c r="L2310" s="6"/>
      <c r="M2310" s="6"/>
      <c r="N2310" s="6"/>
      <c r="O2310" s="6"/>
      <c r="P2310" s="6"/>
      <c r="Q2310" s="14" t="str">
        <f t="shared" si="363"/>
        <v/>
      </c>
      <c r="R2310" s="5"/>
      <c r="S2310" s="6"/>
      <c r="T2310" s="6"/>
      <c r="U2310" s="5"/>
      <c r="V2310" s="45">
        <f t="shared" si="364"/>
        <v>0</v>
      </c>
      <c r="W2310" s="45">
        <f t="shared" si="365"/>
        <v>0</v>
      </c>
      <c r="X2310" s="45" t="e">
        <f t="shared" si="366"/>
        <v>#VALUE!</v>
      </c>
      <c r="Y2310" s="45">
        <f>IFERROR(VALUE(V2310),VLOOKUP(V2310,DayReplace[],2,0))</f>
        <v>0</v>
      </c>
      <c r="Z2310" s="45">
        <f>IF(V2310=0,1,
IF(OR(AND(COUNTIF(Table12[Normal and Leap Years],X2310),AA2310=3,Y2310=30),
AND(COUNTIF(Table9[MM Year],X2310),COUNTIF(Table13[Always 29-Day Months],AA2310),Y2310=30)),Y2310
-1,Y2310))</f>
        <v>1</v>
      </c>
      <c r="AA2310" s="45">
        <f>IFERROR(VALUE(W2310),VLOOKUP(W2310,MonthReplace[],2,0))</f>
        <v>0</v>
      </c>
      <c r="AB2310" s="45" t="e">
        <f>IF(COUNTIF(Table9[MM Year],X2310),VLOOKUP(AA2310,MonthSerial[],VLOOKUP(X2310,Table9[],3,0)+2,0),DATE(X2310,AA2310,0)-AC2310)</f>
        <v>#VALUE!</v>
      </c>
      <c r="AC2310" s="45" t="e">
        <f>IF(COUNTIF(Table9[MM Year],X2310),
VLOOKUP(X2310,Table9[],5,0),
DATE(X2310,1,0))</f>
        <v>#VALUE!</v>
      </c>
      <c r="AD2310" s="46" t="e">
        <f>IF(AA2310=0,DATE(YEAR(AC2310+1),7,16),
IF(V2310=0,IF(COUNTIF(Table9[MM Year],X2310),AC2310+AB2310+Z2310+15-DAY(AC2310+AB2310+Z2310+15)+16,AC2310+AB2310+Z2310-DAY(AC2310+AB2310+Z2310)+16),
IF(COUNTIF(Table9[MM Year],X2310),
IF(AC2310+AB2310+Z2310&lt;VLOOKUP(X2310,Table9[],7,0),AC2310
+AB2310+Z2310+VLOOKUP(X2310,Table9[],4,0),AC2310+AB2310+Z2310),AC2310
+AB2310+Z2310)))</f>
        <v>#VALUE!</v>
      </c>
      <c r="AE2310" s="42"/>
      <c r="AF2310" s="15" t="str">
        <f>IFERROR(IF(COUNTIF(Table9[MM Year],X2310),
IF(AD2310&lt;VLOOKUP(X2310,Table9[],7,0),AD2310
+VLOOKUP(X2310,Table9[],4,0),AD2310),AD2310
),"")</f>
        <v/>
      </c>
      <c r="AG2310" s="5"/>
      <c r="AH2310" s="5"/>
      <c r="AI2310" s="5"/>
      <c r="AJ2310" s="6"/>
      <c r="AK2310" s="6"/>
      <c r="AL2310" s="12" t="str">
        <f t="shared" si="367"/>
        <v/>
      </c>
      <c r="AM2310" s="5"/>
      <c r="AN2310" s="27" t="str">
        <f t="shared" si="368"/>
        <v/>
      </c>
      <c r="AO2310" s="5"/>
      <c r="AP2310" s="5"/>
      <c r="AQ2310" s="6"/>
      <c r="AR2310" s="12" t="str">
        <f t="shared" si="369"/>
        <v/>
      </c>
      <c r="AS2310" s="6"/>
      <c r="AT2310" s="5"/>
      <c r="AU2310" s="53"/>
      <c r="AV2310" s="53"/>
      <c r="AW2310" s="54"/>
      <c r="AX2310" s="15" t="str">
        <f t="shared" si="370"/>
        <v/>
      </c>
      <c r="AY2310" s="5"/>
      <c r="AZ2310" s="27" t="str">
        <f>IFERROR(VLOOKUP(AY2310,vlookup!A$2:I$331,2,FALSE),"")</f>
        <v/>
      </c>
      <c r="BA2310" s="27" t="str">
        <f>IFERROR(VLOOKUP(AY2310,vlookup!A$2:I$331,3,FALSE),"")</f>
        <v/>
      </c>
      <c r="BB2310" s="5"/>
      <c r="BC2310" s="27" t="str">
        <f>IFERROR(VLOOKUP(BB2310,vlookup!D$2:E$331,2,FALSE),"")</f>
        <v/>
      </c>
      <c r="BD2310" s="5"/>
      <c r="BE2310" s="27" t="str">
        <f t="shared" si="371"/>
        <v/>
      </c>
      <c r="BF2310" s="27" t="str">
        <f>IFERROR(VLOOKUP(BE2310,vlookup!G$2:I$331,2,FALSE),"")</f>
        <v/>
      </c>
      <c r="BG2310" s="27" t="str">
        <f>IFERROR(VLOOKUP(BE2310,vlookup!G$2:I$331,3,FALSE),"")</f>
        <v/>
      </c>
      <c r="BH2310" s="5"/>
      <c r="BI2310" s="6"/>
      <c r="BJ2310" s="6"/>
      <c r="BK2310" s="6"/>
      <c r="BL2310" s="6"/>
    </row>
    <row r="2311" spans="1:64">
      <c r="A2311" s="4"/>
      <c r="B2311" s="5"/>
      <c r="C2311" s="27" t="str">
        <f>IFERROR(VLOOKUP(B2311,vlookup!A$2:I$331,2,FALSE),"")</f>
        <v/>
      </c>
      <c r="D2311" s="27" t="str">
        <f>IFERROR(VLOOKUP(B2311,vlookup!A$2:I$331,3,FALSE),"")</f>
        <v/>
      </c>
      <c r="E2311" s="5"/>
      <c r="F2311" s="27" t="str">
        <f>IFERROR(VLOOKUP(E2311,vlookup!D$2:E$331,2,FALSE),"")</f>
        <v/>
      </c>
      <c r="G2311" s="5"/>
      <c r="H2311" s="27" t="str">
        <f t="shared" si="362"/>
        <v/>
      </c>
      <c r="I2311" s="27" t="str">
        <f>IFERROR(VLOOKUP(H2311,vlookup!G$2:I$331,2,FALSE),"")</f>
        <v/>
      </c>
      <c r="J2311" s="27" t="str">
        <f>IFERROR(VLOOKUP(H2311,vlookup!G$2:I$331,3,FALSE),"")</f>
        <v/>
      </c>
      <c r="K2311" s="5"/>
      <c r="L2311" s="6"/>
      <c r="M2311" s="6"/>
      <c r="N2311" s="6"/>
      <c r="O2311" s="6"/>
      <c r="P2311" s="6"/>
      <c r="Q2311" s="14" t="str">
        <f t="shared" si="363"/>
        <v/>
      </c>
      <c r="R2311" s="5"/>
      <c r="S2311" s="6"/>
      <c r="T2311" s="6"/>
      <c r="U2311" s="5"/>
      <c r="V2311" s="45">
        <f t="shared" si="364"/>
        <v>0</v>
      </c>
      <c r="W2311" s="45">
        <f t="shared" si="365"/>
        <v>0</v>
      </c>
      <c r="X2311" s="45" t="e">
        <f t="shared" si="366"/>
        <v>#VALUE!</v>
      </c>
      <c r="Y2311" s="45">
        <f>IFERROR(VALUE(V2311),VLOOKUP(V2311,DayReplace[],2,0))</f>
        <v>0</v>
      </c>
      <c r="Z2311" s="45">
        <f>IF(V2311=0,1,
IF(OR(AND(COUNTIF(Table12[Normal and Leap Years],X2311),AA2311=3,Y2311=30),
AND(COUNTIF(Table9[MM Year],X2311),COUNTIF(Table13[Always 29-Day Months],AA2311),Y2311=30)),Y2311
-1,Y2311))</f>
        <v>1</v>
      </c>
      <c r="AA2311" s="45">
        <f>IFERROR(VALUE(W2311),VLOOKUP(W2311,MonthReplace[],2,0))</f>
        <v>0</v>
      </c>
      <c r="AB2311" s="45" t="e">
        <f>IF(COUNTIF(Table9[MM Year],X2311),VLOOKUP(AA2311,MonthSerial[],VLOOKUP(X2311,Table9[],3,0)+2,0),DATE(X2311,AA2311,0)-AC2311)</f>
        <v>#VALUE!</v>
      </c>
      <c r="AC2311" s="45" t="e">
        <f>IF(COUNTIF(Table9[MM Year],X2311),
VLOOKUP(X2311,Table9[],5,0),
DATE(X2311,1,0))</f>
        <v>#VALUE!</v>
      </c>
      <c r="AD2311" s="46" t="e">
        <f>IF(AA2311=0,DATE(YEAR(AC2311+1),7,16),
IF(V2311=0,IF(COUNTIF(Table9[MM Year],X2311),AC2311+AB2311+Z2311+15-DAY(AC2311+AB2311+Z2311+15)+16,AC2311+AB2311+Z2311-DAY(AC2311+AB2311+Z2311)+16),
IF(COUNTIF(Table9[MM Year],X2311),
IF(AC2311+AB2311+Z2311&lt;VLOOKUP(X2311,Table9[],7,0),AC2311
+AB2311+Z2311+VLOOKUP(X2311,Table9[],4,0),AC2311+AB2311+Z2311),AC2311
+AB2311+Z2311)))</f>
        <v>#VALUE!</v>
      </c>
      <c r="AE2311" s="42"/>
      <c r="AF2311" s="15" t="str">
        <f>IFERROR(IF(COUNTIF(Table9[MM Year],X2311),
IF(AD2311&lt;VLOOKUP(X2311,Table9[],7,0),AD2311
+VLOOKUP(X2311,Table9[],4,0),AD2311),AD2311
),"")</f>
        <v/>
      </c>
      <c r="AG2311" s="5"/>
      <c r="AH2311" s="5"/>
      <c r="AI2311" s="5"/>
      <c r="AJ2311" s="6"/>
      <c r="AK2311" s="6"/>
      <c r="AL2311" s="12" t="str">
        <f t="shared" si="367"/>
        <v/>
      </c>
      <c r="AM2311" s="5"/>
      <c r="AN2311" s="27" t="str">
        <f t="shared" si="368"/>
        <v/>
      </c>
      <c r="AO2311" s="5"/>
      <c r="AP2311" s="5"/>
      <c r="AQ2311" s="6"/>
      <c r="AR2311" s="12" t="str">
        <f t="shared" si="369"/>
        <v/>
      </c>
      <c r="AS2311" s="6"/>
      <c r="AT2311" s="5"/>
      <c r="AU2311" s="53"/>
      <c r="AV2311" s="53"/>
      <c r="AW2311" s="54"/>
      <c r="AX2311" s="15" t="str">
        <f t="shared" si="370"/>
        <v/>
      </c>
      <c r="AY2311" s="5"/>
      <c r="AZ2311" s="27" t="str">
        <f>IFERROR(VLOOKUP(AY2311,vlookup!A$2:I$331,2,FALSE),"")</f>
        <v/>
      </c>
      <c r="BA2311" s="27" t="str">
        <f>IFERROR(VLOOKUP(AY2311,vlookup!A$2:I$331,3,FALSE),"")</f>
        <v/>
      </c>
      <c r="BB2311" s="5"/>
      <c r="BC2311" s="27" t="str">
        <f>IFERROR(VLOOKUP(BB2311,vlookup!D$2:E$331,2,FALSE),"")</f>
        <v/>
      </c>
      <c r="BD2311" s="5"/>
      <c r="BE2311" s="27" t="str">
        <f t="shared" si="371"/>
        <v/>
      </c>
      <c r="BF2311" s="27" t="str">
        <f>IFERROR(VLOOKUP(BE2311,vlookup!G$2:I$331,2,FALSE),"")</f>
        <v/>
      </c>
      <c r="BG2311" s="27" t="str">
        <f>IFERROR(VLOOKUP(BE2311,vlookup!G$2:I$331,3,FALSE),"")</f>
        <v/>
      </c>
      <c r="BH2311" s="5"/>
      <c r="BI2311" s="6"/>
      <c r="BJ2311" s="6"/>
      <c r="BK2311" s="6"/>
      <c r="BL2311" s="6"/>
    </row>
    <row r="2312" spans="1:64">
      <c r="A2312" s="4"/>
      <c r="B2312" s="5"/>
      <c r="C2312" s="27" t="str">
        <f>IFERROR(VLOOKUP(B2312,vlookup!A$2:I$331,2,FALSE),"")</f>
        <v/>
      </c>
      <c r="D2312" s="27" t="str">
        <f>IFERROR(VLOOKUP(B2312,vlookup!A$2:I$331,3,FALSE),"")</f>
        <v/>
      </c>
      <c r="E2312" s="5"/>
      <c r="F2312" s="27" t="str">
        <f>IFERROR(VLOOKUP(E2312,vlookup!D$2:E$331,2,FALSE),"")</f>
        <v/>
      </c>
      <c r="G2312" s="5"/>
      <c r="H2312" s="27" t="str">
        <f t="shared" si="362"/>
        <v/>
      </c>
      <c r="I2312" s="27" t="str">
        <f>IFERROR(VLOOKUP(H2312,vlookup!G$2:I$331,2,FALSE),"")</f>
        <v/>
      </c>
      <c r="J2312" s="27" t="str">
        <f>IFERROR(VLOOKUP(H2312,vlookup!G$2:I$331,3,FALSE),"")</f>
        <v/>
      </c>
      <c r="K2312" s="5"/>
      <c r="L2312" s="6"/>
      <c r="M2312" s="6"/>
      <c r="N2312" s="6"/>
      <c r="O2312" s="6"/>
      <c r="P2312" s="6"/>
      <c r="Q2312" s="14" t="str">
        <f t="shared" si="363"/>
        <v/>
      </c>
      <c r="R2312" s="5"/>
      <c r="S2312" s="6"/>
      <c r="T2312" s="6"/>
      <c r="U2312" s="5"/>
      <c r="V2312" s="45">
        <f t="shared" si="364"/>
        <v>0</v>
      </c>
      <c r="W2312" s="45">
        <f t="shared" si="365"/>
        <v>0</v>
      </c>
      <c r="X2312" s="45" t="e">
        <f t="shared" si="366"/>
        <v>#VALUE!</v>
      </c>
      <c r="Y2312" s="45">
        <f>IFERROR(VALUE(V2312),VLOOKUP(V2312,DayReplace[],2,0))</f>
        <v>0</v>
      </c>
      <c r="Z2312" s="45">
        <f>IF(V2312=0,1,
IF(OR(AND(COUNTIF(Table12[Normal and Leap Years],X2312),AA2312=3,Y2312=30),
AND(COUNTIF(Table9[MM Year],X2312),COUNTIF(Table13[Always 29-Day Months],AA2312),Y2312=30)),Y2312
-1,Y2312))</f>
        <v>1</v>
      </c>
      <c r="AA2312" s="45">
        <f>IFERROR(VALUE(W2312),VLOOKUP(W2312,MonthReplace[],2,0))</f>
        <v>0</v>
      </c>
      <c r="AB2312" s="45" t="e">
        <f>IF(COUNTIF(Table9[MM Year],X2312),VLOOKUP(AA2312,MonthSerial[],VLOOKUP(X2312,Table9[],3,0)+2,0),DATE(X2312,AA2312,0)-AC2312)</f>
        <v>#VALUE!</v>
      </c>
      <c r="AC2312" s="45" t="e">
        <f>IF(COUNTIF(Table9[MM Year],X2312),
VLOOKUP(X2312,Table9[],5,0),
DATE(X2312,1,0))</f>
        <v>#VALUE!</v>
      </c>
      <c r="AD2312" s="46" t="e">
        <f>IF(AA2312=0,DATE(YEAR(AC2312+1),7,16),
IF(V2312=0,IF(COUNTIF(Table9[MM Year],X2312),AC2312+AB2312+Z2312+15-DAY(AC2312+AB2312+Z2312+15)+16,AC2312+AB2312+Z2312-DAY(AC2312+AB2312+Z2312)+16),
IF(COUNTIF(Table9[MM Year],X2312),
IF(AC2312+AB2312+Z2312&lt;VLOOKUP(X2312,Table9[],7,0),AC2312
+AB2312+Z2312+VLOOKUP(X2312,Table9[],4,0),AC2312+AB2312+Z2312),AC2312
+AB2312+Z2312)))</f>
        <v>#VALUE!</v>
      </c>
      <c r="AE2312" s="42"/>
      <c r="AF2312" s="15" t="str">
        <f>IFERROR(IF(COUNTIF(Table9[MM Year],X2312),
IF(AD2312&lt;VLOOKUP(X2312,Table9[],7,0),AD2312
+VLOOKUP(X2312,Table9[],4,0),AD2312),AD2312
),"")</f>
        <v/>
      </c>
      <c r="AG2312" s="5"/>
      <c r="AH2312" s="5"/>
      <c r="AI2312" s="5"/>
      <c r="AJ2312" s="6"/>
      <c r="AK2312" s="6"/>
      <c r="AL2312" s="12" t="str">
        <f t="shared" si="367"/>
        <v/>
      </c>
      <c r="AM2312" s="5"/>
      <c r="AN2312" s="27" t="str">
        <f t="shared" si="368"/>
        <v/>
      </c>
      <c r="AO2312" s="5"/>
      <c r="AP2312" s="5"/>
      <c r="AQ2312" s="6"/>
      <c r="AR2312" s="12" t="str">
        <f t="shared" si="369"/>
        <v/>
      </c>
      <c r="AS2312" s="6"/>
      <c r="AT2312" s="5"/>
      <c r="AU2312" s="53"/>
      <c r="AV2312" s="53"/>
      <c r="AW2312" s="54"/>
      <c r="AX2312" s="15" t="str">
        <f t="shared" si="370"/>
        <v/>
      </c>
      <c r="AY2312" s="5"/>
      <c r="AZ2312" s="27" t="str">
        <f>IFERROR(VLOOKUP(AY2312,vlookup!A$2:I$331,2,FALSE),"")</f>
        <v/>
      </c>
      <c r="BA2312" s="27" t="str">
        <f>IFERROR(VLOOKUP(AY2312,vlookup!A$2:I$331,3,FALSE),"")</f>
        <v/>
      </c>
      <c r="BB2312" s="5"/>
      <c r="BC2312" s="27" t="str">
        <f>IFERROR(VLOOKUP(BB2312,vlookup!D$2:E$331,2,FALSE),"")</f>
        <v/>
      </c>
      <c r="BD2312" s="5"/>
      <c r="BE2312" s="27" t="str">
        <f t="shared" si="371"/>
        <v/>
      </c>
      <c r="BF2312" s="27" t="str">
        <f>IFERROR(VLOOKUP(BE2312,vlookup!G$2:I$331,2,FALSE),"")</f>
        <v/>
      </c>
      <c r="BG2312" s="27" t="str">
        <f>IFERROR(VLOOKUP(BE2312,vlookup!G$2:I$331,3,FALSE),"")</f>
        <v/>
      </c>
      <c r="BH2312" s="5"/>
      <c r="BI2312" s="6"/>
      <c r="BJ2312" s="6"/>
      <c r="BK2312" s="6"/>
      <c r="BL2312" s="6"/>
    </row>
    <row r="2313" spans="1:64">
      <c r="A2313" s="4"/>
      <c r="B2313" s="5"/>
      <c r="C2313" s="27" t="str">
        <f>IFERROR(VLOOKUP(B2313,vlookup!A$2:I$331,2,FALSE),"")</f>
        <v/>
      </c>
      <c r="D2313" s="27" t="str">
        <f>IFERROR(VLOOKUP(B2313,vlookup!A$2:I$331,3,FALSE),"")</f>
        <v/>
      </c>
      <c r="E2313" s="5"/>
      <c r="F2313" s="27" t="str">
        <f>IFERROR(VLOOKUP(E2313,vlookup!D$2:E$331,2,FALSE),"")</f>
        <v/>
      </c>
      <c r="G2313" s="5"/>
      <c r="H2313" s="27" t="str">
        <f t="shared" si="362"/>
        <v/>
      </c>
      <c r="I2313" s="27" t="str">
        <f>IFERROR(VLOOKUP(H2313,vlookup!G$2:I$331,2,FALSE),"")</f>
        <v/>
      </c>
      <c r="J2313" s="27" t="str">
        <f>IFERROR(VLOOKUP(H2313,vlookup!G$2:I$331,3,FALSE),"")</f>
        <v/>
      </c>
      <c r="K2313" s="5"/>
      <c r="L2313" s="6"/>
      <c r="M2313" s="6"/>
      <c r="N2313" s="6"/>
      <c r="O2313" s="6"/>
      <c r="P2313" s="6"/>
      <c r="Q2313" s="14" t="str">
        <f t="shared" si="363"/>
        <v/>
      </c>
      <c r="R2313" s="5"/>
      <c r="S2313" s="6"/>
      <c r="T2313" s="6"/>
      <c r="U2313" s="5"/>
      <c r="V2313" s="45">
        <f t="shared" si="364"/>
        <v>0</v>
      </c>
      <c r="W2313" s="45">
        <f t="shared" si="365"/>
        <v>0</v>
      </c>
      <c r="X2313" s="45" t="e">
        <f t="shared" si="366"/>
        <v>#VALUE!</v>
      </c>
      <c r="Y2313" s="45">
        <f>IFERROR(VALUE(V2313),VLOOKUP(V2313,DayReplace[],2,0))</f>
        <v>0</v>
      </c>
      <c r="Z2313" s="45">
        <f>IF(V2313=0,1,
IF(OR(AND(COUNTIF(Table12[Normal and Leap Years],X2313),AA2313=3,Y2313=30),
AND(COUNTIF(Table9[MM Year],X2313),COUNTIF(Table13[Always 29-Day Months],AA2313),Y2313=30)),Y2313
-1,Y2313))</f>
        <v>1</v>
      </c>
      <c r="AA2313" s="45">
        <f>IFERROR(VALUE(W2313),VLOOKUP(W2313,MonthReplace[],2,0))</f>
        <v>0</v>
      </c>
      <c r="AB2313" s="45" t="e">
        <f>IF(COUNTIF(Table9[MM Year],X2313),VLOOKUP(AA2313,MonthSerial[],VLOOKUP(X2313,Table9[],3,0)+2,0),DATE(X2313,AA2313,0)-AC2313)</f>
        <v>#VALUE!</v>
      </c>
      <c r="AC2313" s="45" t="e">
        <f>IF(COUNTIF(Table9[MM Year],X2313),
VLOOKUP(X2313,Table9[],5,0),
DATE(X2313,1,0))</f>
        <v>#VALUE!</v>
      </c>
      <c r="AD2313" s="46" t="e">
        <f>IF(AA2313=0,DATE(YEAR(AC2313+1),7,16),
IF(V2313=0,IF(COUNTIF(Table9[MM Year],X2313),AC2313+AB2313+Z2313+15-DAY(AC2313+AB2313+Z2313+15)+16,AC2313+AB2313+Z2313-DAY(AC2313+AB2313+Z2313)+16),
IF(COUNTIF(Table9[MM Year],X2313),
IF(AC2313+AB2313+Z2313&lt;VLOOKUP(X2313,Table9[],7,0),AC2313
+AB2313+Z2313+VLOOKUP(X2313,Table9[],4,0),AC2313+AB2313+Z2313),AC2313
+AB2313+Z2313)))</f>
        <v>#VALUE!</v>
      </c>
      <c r="AE2313" s="42"/>
      <c r="AF2313" s="15" t="str">
        <f>IFERROR(IF(COUNTIF(Table9[MM Year],X2313),
IF(AD2313&lt;VLOOKUP(X2313,Table9[],7,0),AD2313
+VLOOKUP(X2313,Table9[],4,0),AD2313),AD2313
),"")</f>
        <v/>
      </c>
      <c r="AG2313" s="5"/>
      <c r="AH2313" s="5"/>
      <c r="AI2313" s="5"/>
      <c r="AJ2313" s="6"/>
      <c r="AK2313" s="6"/>
      <c r="AL2313" s="12" t="str">
        <f t="shared" si="367"/>
        <v/>
      </c>
      <c r="AM2313" s="5"/>
      <c r="AN2313" s="27" t="str">
        <f t="shared" si="368"/>
        <v/>
      </c>
      <c r="AO2313" s="5"/>
      <c r="AP2313" s="5"/>
      <c r="AQ2313" s="6"/>
      <c r="AR2313" s="12" t="str">
        <f t="shared" si="369"/>
        <v/>
      </c>
      <c r="AS2313" s="6"/>
      <c r="AT2313" s="5"/>
      <c r="AU2313" s="53"/>
      <c r="AV2313" s="53"/>
      <c r="AW2313" s="54"/>
      <c r="AX2313" s="15" t="str">
        <f t="shared" si="370"/>
        <v/>
      </c>
      <c r="AY2313" s="5"/>
      <c r="AZ2313" s="27" t="str">
        <f>IFERROR(VLOOKUP(AY2313,vlookup!A$2:I$331,2,FALSE),"")</f>
        <v/>
      </c>
      <c r="BA2313" s="27" t="str">
        <f>IFERROR(VLOOKUP(AY2313,vlookup!A$2:I$331,3,FALSE),"")</f>
        <v/>
      </c>
      <c r="BB2313" s="5"/>
      <c r="BC2313" s="27" t="str">
        <f>IFERROR(VLOOKUP(BB2313,vlookup!D$2:E$331,2,FALSE),"")</f>
        <v/>
      </c>
      <c r="BD2313" s="5"/>
      <c r="BE2313" s="27" t="str">
        <f t="shared" si="371"/>
        <v/>
      </c>
      <c r="BF2313" s="27" t="str">
        <f>IFERROR(VLOOKUP(BE2313,vlookup!G$2:I$331,2,FALSE),"")</f>
        <v/>
      </c>
      <c r="BG2313" s="27" t="str">
        <f>IFERROR(VLOOKUP(BE2313,vlookup!G$2:I$331,3,FALSE),"")</f>
        <v/>
      </c>
      <c r="BH2313" s="5"/>
      <c r="BI2313" s="6"/>
      <c r="BJ2313" s="6"/>
      <c r="BK2313" s="6"/>
      <c r="BL2313" s="6"/>
    </row>
    <row r="2314" spans="1:64">
      <c r="A2314" s="4"/>
      <c r="B2314" s="5"/>
      <c r="C2314" s="27" t="str">
        <f>IFERROR(VLOOKUP(B2314,vlookup!A$2:I$331,2,FALSE),"")</f>
        <v/>
      </c>
      <c r="D2314" s="27" t="str">
        <f>IFERROR(VLOOKUP(B2314,vlookup!A$2:I$331,3,FALSE),"")</f>
        <v/>
      </c>
      <c r="E2314" s="5"/>
      <c r="F2314" s="27" t="str">
        <f>IFERROR(VLOOKUP(E2314,vlookup!D$2:E$331,2,FALSE),"")</f>
        <v/>
      </c>
      <c r="G2314" s="5"/>
      <c r="H2314" s="27" t="str">
        <f t="shared" si="362"/>
        <v/>
      </c>
      <c r="I2314" s="27" t="str">
        <f>IFERROR(VLOOKUP(H2314,vlookup!G$2:I$331,2,FALSE),"")</f>
        <v/>
      </c>
      <c r="J2314" s="27" t="str">
        <f>IFERROR(VLOOKUP(H2314,vlookup!G$2:I$331,3,FALSE),"")</f>
        <v/>
      </c>
      <c r="K2314" s="5"/>
      <c r="L2314" s="6"/>
      <c r="M2314" s="6"/>
      <c r="N2314" s="6"/>
      <c r="O2314" s="6"/>
      <c r="P2314" s="6"/>
      <c r="Q2314" s="14" t="str">
        <f t="shared" si="363"/>
        <v/>
      </c>
      <c r="R2314" s="5"/>
      <c r="S2314" s="6"/>
      <c r="T2314" s="6"/>
      <c r="U2314" s="5"/>
      <c r="V2314" s="45">
        <f t="shared" si="364"/>
        <v>0</v>
      </c>
      <c r="W2314" s="45">
        <f t="shared" si="365"/>
        <v>0</v>
      </c>
      <c r="X2314" s="45" t="e">
        <f t="shared" si="366"/>
        <v>#VALUE!</v>
      </c>
      <c r="Y2314" s="45">
        <f>IFERROR(VALUE(V2314),VLOOKUP(V2314,DayReplace[],2,0))</f>
        <v>0</v>
      </c>
      <c r="Z2314" s="45">
        <f>IF(V2314=0,1,
IF(OR(AND(COUNTIF(Table12[Normal and Leap Years],X2314),AA2314=3,Y2314=30),
AND(COUNTIF(Table9[MM Year],X2314),COUNTIF(Table13[Always 29-Day Months],AA2314),Y2314=30)),Y2314
-1,Y2314))</f>
        <v>1</v>
      </c>
      <c r="AA2314" s="45">
        <f>IFERROR(VALUE(W2314),VLOOKUP(W2314,MonthReplace[],2,0))</f>
        <v>0</v>
      </c>
      <c r="AB2314" s="45" t="e">
        <f>IF(COUNTIF(Table9[MM Year],X2314),VLOOKUP(AA2314,MonthSerial[],VLOOKUP(X2314,Table9[],3,0)+2,0),DATE(X2314,AA2314,0)-AC2314)</f>
        <v>#VALUE!</v>
      </c>
      <c r="AC2314" s="45" t="e">
        <f>IF(COUNTIF(Table9[MM Year],X2314),
VLOOKUP(X2314,Table9[],5,0),
DATE(X2314,1,0))</f>
        <v>#VALUE!</v>
      </c>
      <c r="AD2314" s="46" t="e">
        <f>IF(AA2314=0,DATE(YEAR(AC2314+1),7,16),
IF(V2314=0,IF(COUNTIF(Table9[MM Year],X2314),AC2314+AB2314+Z2314+15-DAY(AC2314+AB2314+Z2314+15)+16,AC2314+AB2314+Z2314-DAY(AC2314+AB2314+Z2314)+16),
IF(COUNTIF(Table9[MM Year],X2314),
IF(AC2314+AB2314+Z2314&lt;VLOOKUP(X2314,Table9[],7,0),AC2314
+AB2314+Z2314+VLOOKUP(X2314,Table9[],4,0),AC2314+AB2314+Z2314),AC2314
+AB2314+Z2314)))</f>
        <v>#VALUE!</v>
      </c>
      <c r="AE2314" s="42"/>
      <c r="AF2314" s="15" t="str">
        <f>IFERROR(IF(COUNTIF(Table9[MM Year],X2314),
IF(AD2314&lt;VLOOKUP(X2314,Table9[],7,0),AD2314
+VLOOKUP(X2314,Table9[],4,0),AD2314),AD2314
),"")</f>
        <v/>
      </c>
      <c r="AG2314" s="5"/>
      <c r="AH2314" s="5"/>
      <c r="AI2314" s="5"/>
      <c r="AJ2314" s="6"/>
      <c r="AK2314" s="6"/>
      <c r="AL2314" s="12" t="str">
        <f t="shared" si="367"/>
        <v/>
      </c>
      <c r="AM2314" s="5"/>
      <c r="AN2314" s="27" t="str">
        <f t="shared" si="368"/>
        <v/>
      </c>
      <c r="AO2314" s="5"/>
      <c r="AP2314" s="5"/>
      <c r="AQ2314" s="6"/>
      <c r="AR2314" s="12" t="str">
        <f t="shared" si="369"/>
        <v/>
      </c>
      <c r="AS2314" s="6"/>
      <c r="AT2314" s="5"/>
      <c r="AU2314" s="53"/>
      <c r="AV2314" s="53"/>
      <c r="AW2314" s="54"/>
      <c r="AX2314" s="15" t="str">
        <f t="shared" si="370"/>
        <v/>
      </c>
      <c r="AY2314" s="5"/>
      <c r="AZ2314" s="27" t="str">
        <f>IFERROR(VLOOKUP(AY2314,vlookup!A$2:I$331,2,FALSE),"")</f>
        <v/>
      </c>
      <c r="BA2314" s="27" t="str">
        <f>IFERROR(VLOOKUP(AY2314,vlookup!A$2:I$331,3,FALSE),"")</f>
        <v/>
      </c>
      <c r="BB2314" s="5"/>
      <c r="BC2314" s="27" t="str">
        <f>IFERROR(VLOOKUP(BB2314,vlookup!D$2:E$331,2,FALSE),"")</f>
        <v/>
      </c>
      <c r="BD2314" s="5"/>
      <c r="BE2314" s="27" t="str">
        <f t="shared" si="371"/>
        <v/>
      </c>
      <c r="BF2314" s="27" t="str">
        <f>IFERROR(VLOOKUP(BE2314,vlookup!G$2:I$331,2,FALSE),"")</f>
        <v/>
      </c>
      <c r="BG2314" s="27" t="str">
        <f>IFERROR(VLOOKUP(BE2314,vlookup!G$2:I$331,3,FALSE),"")</f>
        <v/>
      </c>
      <c r="BH2314" s="5"/>
      <c r="BI2314" s="6"/>
      <c r="BJ2314" s="6"/>
      <c r="BK2314" s="6"/>
      <c r="BL2314" s="6"/>
    </row>
    <row r="2315" spans="1:64">
      <c r="A2315" s="4"/>
      <c r="B2315" s="5"/>
      <c r="C2315" s="27" t="str">
        <f>IFERROR(VLOOKUP(B2315,vlookup!A$2:I$331,2,FALSE),"")</f>
        <v/>
      </c>
      <c r="D2315" s="27" t="str">
        <f>IFERROR(VLOOKUP(B2315,vlookup!A$2:I$331,3,FALSE),"")</f>
        <v/>
      </c>
      <c r="E2315" s="5"/>
      <c r="F2315" s="27" t="str">
        <f>IFERROR(VLOOKUP(E2315,vlookup!D$2:E$331,2,FALSE),"")</f>
        <v/>
      </c>
      <c r="G2315" s="5"/>
      <c r="H2315" s="27" t="str">
        <f t="shared" si="362"/>
        <v/>
      </c>
      <c r="I2315" s="27" t="str">
        <f>IFERROR(VLOOKUP(H2315,vlookup!G$2:I$331,2,FALSE),"")</f>
        <v/>
      </c>
      <c r="J2315" s="27" t="str">
        <f>IFERROR(VLOOKUP(H2315,vlookup!G$2:I$331,3,FALSE),"")</f>
        <v/>
      </c>
      <c r="K2315" s="5"/>
      <c r="L2315" s="6"/>
      <c r="M2315" s="6"/>
      <c r="N2315" s="6"/>
      <c r="O2315" s="6"/>
      <c r="P2315" s="6"/>
      <c r="Q2315" s="14" t="str">
        <f t="shared" si="363"/>
        <v/>
      </c>
      <c r="R2315" s="5"/>
      <c r="S2315" s="6"/>
      <c r="T2315" s="6"/>
      <c r="U2315" s="5"/>
      <c r="V2315" s="45">
        <f t="shared" si="364"/>
        <v>0</v>
      </c>
      <c r="W2315" s="45">
        <f t="shared" si="365"/>
        <v>0</v>
      </c>
      <c r="X2315" s="45" t="e">
        <f t="shared" si="366"/>
        <v>#VALUE!</v>
      </c>
      <c r="Y2315" s="45">
        <f>IFERROR(VALUE(V2315),VLOOKUP(V2315,DayReplace[],2,0))</f>
        <v>0</v>
      </c>
      <c r="Z2315" s="45">
        <f>IF(V2315=0,1,
IF(OR(AND(COUNTIF(Table12[Normal and Leap Years],X2315),AA2315=3,Y2315=30),
AND(COUNTIF(Table9[MM Year],X2315),COUNTIF(Table13[Always 29-Day Months],AA2315),Y2315=30)),Y2315
-1,Y2315))</f>
        <v>1</v>
      </c>
      <c r="AA2315" s="45">
        <f>IFERROR(VALUE(W2315),VLOOKUP(W2315,MonthReplace[],2,0))</f>
        <v>0</v>
      </c>
      <c r="AB2315" s="45" t="e">
        <f>IF(COUNTIF(Table9[MM Year],X2315),VLOOKUP(AA2315,MonthSerial[],VLOOKUP(X2315,Table9[],3,0)+2,0),DATE(X2315,AA2315,0)-AC2315)</f>
        <v>#VALUE!</v>
      </c>
      <c r="AC2315" s="45" t="e">
        <f>IF(COUNTIF(Table9[MM Year],X2315),
VLOOKUP(X2315,Table9[],5,0),
DATE(X2315,1,0))</f>
        <v>#VALUE!</v>
      </c>
      <c r="AD2315" s="46" t="e">
        <f>IF(AA2315=0,DATE(YEAR(AC2315+1),7,16),
IF(V2315=0,IF(COUNTIF(Table9[MM Year],X2315),AC2315+AB2315+Z2315+15-DAY(AC2315+AB2315+Z2315+15)+16,AC2315+AB2315+Z2315-DAY(AC2315+AB2315+Z2315)+16),
IF(COUNTIF(Table9[MM Year],X2315),
IF(AC2315+AB2315+Z2315&lt;VLOOKUP(X2315,Table9[],7,0),AC2315
+AB2315+Z2315+VLOOKUP(X2315,Table9[],4,0),AC2315+AB2315+Z2315),AC2315
+AB2315+Z2315)))</f>
        <v>#VALUE!</v>
      </c>
      <c r="AE2315" s="42"/>
      <c r="AF2315" s="15" t="str">
        <f>IFERROR(IF(COUNTIF(Table9[MM Year],X2315),
IF(AD2315&lt;VLOOKUP(X2315,Table9[],7,0),AD2315
+VLOOKUP(X2315,Table9[],4,0),AD2315),AD2315
),"")</f>
        <v/>
      </c>
      <c r="AG2315" s="5"/>
      <c r="AH2315" s="5"/>
      <c r="AI2315" s="5"/>
      <c r="AJ2315" s="6"/>
      <c r="AK2315" s="6"/>
      <c r="AL2315" s="12" t="str">
        <f t="shared" si="367"/>
        <v/>
      </c>
      <c r="AM2315" s="5"/>
      <c r="AN2315" s="27" t="str">
        <f t="shared" si="368"/>
        <v/>
      </c>
      <c r="AO2315" s="5"/>
      <c r="AP2315" s="5"/>
      <c r="AQ2315" s="6"/>
      <c r="AR2315" s="12" t="str">
        <f t="shared" si="369"/>
        <v/>
      </c>
      <c r="AS2315" s="6"/>
      <c r="AT2315" s="5"/>
      <c r="AU2315" s="53"/>
      <c r="AV2315" s="53"/>
      <c r="AW2315" s="54"/>
      <c r="AX2315" s="15" t="str">
        <f t="shared" si="370"/>
        <v/>
      </c>
      <c r="AY2315" s="5"/>
      <c r="AZ2315" s="27" t="str">
        <f>IFERROR(VLOOKUP(AY2315,vlookup!A$2:I$331,2,FALSE),"")</f>
        <v/>
      </c>
      <c r="BA2315" s="27" t="str">
        <f>IFERROR(VLOOKUP(AY2315,vlookup!A$2:I$331,3,FALSE),"")</f>
        <v/>
      </c>
      <c r="BB2315" s="5"/>
      <c r="BC2315" s="27" t="str">
        <f>IFERROR(VLOOKUP(BB2315,vlookup!D$2:E$331,2,FALSE),"")</f>
        <v/>
      </c>
      <c r="BD2315" s="5"/>
      <c r="BE2315" s="27" t="str">
        <f t="shared" si="371"/>
        <v/>
      </c>
      <c r="BF2315" s="27" t="str">
        <f>IFERROR(VLOOKUP(BE2315,vlookup!G$2:I$331,2,FALSE),"")</f>
        <v/>
      </c>
      <c r="BG2315" s="27" t="str">
        <f>IFERROR(VLOOKUP(BE2315,vlookup!G$2:I$331,3,FALSE),"")</f>
        <v/>
      </c>
      <c r="BH2315" s="5"/>
      <c r="BI2315" s="6"/>
      <c r="BJ2315" s="6"/>
      <c r="BK2315" s="6"/>
      <c r="BL2315" s="6"/>
    </row>
    <row r="2316" spans="1:64">
      <c r="A2316" s="4"/>
      <c r="B2316" s="5"/>
      <c r="C2316" s="27" t="str">
        <f>IFERROR(VLOOKUP(B2316,vlookup!A$2:I$331,2,FALSE),"")</f>
        <v/>
      </c>
      <c r="D2316" s="27" t="str">
        <f>IFERROR(VLOOKUP(B2316,vlookup!A$2:I$331,3,FALSE),"")</f>
        <v/>
      </c>
      <c r="E2316" s="5"/>
      <c r="F2316" s="27" t="str">
        <f>IFERROR(VLOOKUP(E2316,vlookup!D$2:E$331,2,FALSE),"")</f>
        <v/>
      </c>
      <c r="G2316" s="5"/>
      <c r="H2316" s="27" t="str">
        <f t="shared" si="362"/>
        <v/>
      </c>
      <c r="I2316" s="27" t="str">
        <f>IFERROR(VLOOKUP(H2316,vlookup!G$2:I$331,2,FALSE),"")</f>
        <v/>
      </c>
      <c r="J2316" s="27" t="str">
        <f>IFERROR(VLOOKUP(H2316,vlookup!G$2:I$331,3,FALSE),"")</f>
        <v/>
      </c>
      <c r="K2316" s="5"/>
      <c r="L2316" s="6"/>
      <c r="M2316" s="6"/>
      <c r="N2316" s="6"/>
      <c r="O2316" s="6"/>
      <c r="P2316" s="6"/>
      <c r="Q2316" s="14" t="str">
        <f t="shared" si="363"/>
        <v/>
      </c>
      <c r="R2316" s="5"/>
      <c r="S2316" s="6"/>
      <c r="T2316" s="6"/>
      <c r="U2316" s="5"/>
      <c r="V2316" s="45">
        <f t="shared" si="364"/>
        <v>0</v>
      </c>
      <c r="W2316" s="45">
        <f t="shared" si="365"/>
        <v>0</v>
      </c>
      <c r="X2316" s="45" t="e">
        <f t="shared" si="366"/>
        <v>#VALUE!</v>
      </c>
      <c r="Y2316" s="45">
        <f>IFERROR(VALUE(V2316),VLOOKUP(V2316,DayReplace[],2,0))</f>
        <v>0</v>
      </c>
      <c r="Z2316" s="45">
        <f>IF(V2316=0,1,
IF(OR(AND(COUNTIF(Table12[Normal and Leap Years],X2316),AA2316=3,Y2316=30),
AND(COUNTIF(Table9[MM Year],X2316),COUNTIF(Table13[Always 29-Day Months],AA2316),Y2316=30)),Y2316
-1,Y2316))</f>
        <v>1</v>
      </c>
      <c r="AA2316" s="45">
        <f>IFERROR(VALUE(W2316),VLOOKUP(W2316,MonthReplace[],2,0))</f>
        <v>0</v>
      </c>
      <c r="AB2316" s="45" t="e">
        <f>IF(COUNTIF(Table9[MM Year],X2316),VLOOKUP(AA2316,MonthSerial[],VLOOKUP(X2316,Table9[],3,0)+2,0),DATE(X2316,AA2316,0)-AC2316)</f>
        <v>#VALUE!</v>
      </c>
      <c r="AC2316" s="45" t="e">
        <f>IF(COUNTIF(Table9[MM Year],X2316),
VLOOKUP(X2316,Table9[],5,0),
DATE(X2316,1,0))</f>
        <v>#VALUE!</v>
      </c>
      <c r="AD2316" s="46" t="e">
        <f>IF(AA2316=0,DATE(YEAR(AC2316+1),7,16),
IF(V2316=0,IF(COUNTIF(Table9[MM Year],X2316),AC2316+AB2316+Z2316+15-DAY(AC2316+AB2316+Z2316+15)+16,AC2316+AB2316+Z2316-DAY(AC2316+AB2316+Z2316)+16),
IF(COUNTIF(Table9[MM Year],X2316),
IF(AC2316+AB2316+Z2316&lt;VLOOKUP(X2316,Table9[],7,0),AC2316
+AB2316+Z2316+VLOOKUP(X2316,Table9[],4,0),AC2316+AB2316+Z2316),AC2316
+AB2316+Z2316)))</f>
        <v>#VALUE!</v>
      </c>
      <c r="AE2316" s="42"/>
      <c r="AF2316" s="15" t="str">
        <f>IFERROR(IF(COUNTIF(Table9[MM Year],X2316),
IF(AD2316&lt;VLOOKUP(X2316,Table9[],7,0),AD2316
+VLOOKUP(X2316,Table9[],4,0),AD2316),AD2316
),"")</f>
        <v/>
      </c>
      <c r="AG2316" s="5"/>
      <c r="AH2316" s="5"/>
      <c r="AI2316" s="5"/>
      <c r="AJ2316" s="6"/>
      <c r="AK2316" s="6"/>
      <c r="AL2316" s="12" t="str">
        <f t="shared" si="367"/>
        <v/>
      </c>
      <c r="AM2316" s="5"/>
      <c r="AN2316" s="27" t="str">
        <f t="shared" si="368"/>
        <v/>
      </c>
      <c r="AO2316" s="5"/>
      <c r="AP2316" s="5"/>
      <c r="AQ2316" s="6"/>
      <c r="AR2316" s="12" t="str">
        <f t="shared" si="369"/>
        <v/>
      </c>
      <c r="AS2316" s="6"/>
      <c r="AT2316" s="5"/>
      <c r="AU2316" s="53"/>
      <c r="AV2316" s="53"/>
      <c r="AW2316" s="54"/>
      <c r="AX2316" s="15" t="str">
        <f t="shared" si="370"/>
        <v/>
      </c>
      <c r="AY2316" s="5"/>
      <c r="AZ2316" s="27" t="str">
        <f>IFERROR(VLOOKUP(AY2316,vlookup!A$2:I$331,2,FALSE),"")</f>
        <v/>
      </c>
      <c r="BA2316" s="27" t="str">
        <f>IFERROR(VLOOKUP(AY2316,vlookup!A$2:I$331,3,FALSE),"")</f>
        <v/>
      </c>
      <c r="BB2316" s="5"/>
      <c r="BC2316" s="27" t="str">
        <f>IFERROR(VLOOKUP(BB2316,vlookup!D$2:E$331,2,FALSE),"")</f>
        <v/>
      </c>
      <c r="BD2316" s="5"/>
      <c r="BE2316" s="27" t="str">
        <f t="shared" si="371"/>
        <v/>
      </c>
      <c r="BF2316" s="27" t="str">
        <f>IFERROR(VLOOKUP(BE2316,vlookup!G$2:I$331,2,FALSE),"")</f>
        <v/>
      </c>
      <c r="BG2316" s="27" t="str">
        <f>IFERROR(VLOOKUP(BE2316,vlookup!G$2:I$331,3,FALSE),"")</f>
        <v/>
      </c>
      <c r="BH2316" s="5"/>
      <c r="BI2316" s="6"/>
      <c r="BJ2316" s="6"/>
      <c r="BK2316" s="6"/>
      <c r="BL2316" s="6"/>
    </row>
    <row r="2317" spans="1:64">
      <c r="A2317" s="4"/>
      <c r="B2317" s="5"/>
      <c r="C2317" s="27" t="str">
        <f>IFERROR(VLOOKUP(B2317,vlookup!A$2:I$331,2,FALSE),"")</f>
        <v/>
      </c>
      <c r="D2317" s="27" t="str">
        <f>IFERROR(VLOOKUP(B2317,vlookup!A$2:I$331,3,FALSE),"")</f>
        <v/>
      </c>
      <c r="E2317" s="5"/>
      <c r="F2317" s="27" t="str">
        <f>IFERROR(VLOOKUP(E2317,vlookup!D$2:E$331,2,FALSE),"")</f>
        <v/>
      </c>
      <c r="G2317" s="5"/>
      <c r="H2317" s="27" t="str">
        <f t="shared" si="362"/>
        <v/>
      </c>
      <c r="I2317" s="27" t="str">
        <f>IFERROR(VLOOKUP(H2317,vlookup!G$2:I$331,2,FALSE),"")</f>
        <v/>
      </c>
      <c r="J2317" s="27" t="str">
        <f>IFERROR(VLOOKUP(H2317,vlookup!G$2:I$331,3,FALSE),"")</f>
        <v/>
      </c>
      <c r="K2317" s="5"/>
      <c r="L2317" s="6"/>
      <c r="M2317" s="6"/>
      <c r="N2317" s="6"/>
      <c r="O2317" s="6"/>
      <c r="P2317" s="6"/>
      <c r="Q2317" s="14" t="str">
        <f t="shared" si="363"/>
        <v/>
      </c>
      <c r="R2317" s="5"/>
      <c r="S2317" s="6"/>
      <c r="T2317" s="6"/>
      <c r="U2317" s="5"/>
      <c r="V2317" s="45">
        <f t="shared" si="364"/>
        <v>0</v>
      </c>
      <c r="W2317" s="45">
        <f t="shared" si="365"/>
        <v>0</v>
      </c>
      <c r="X2317" s="45" t="e">
        <f t="shared" si="366"/>
        <v>#VALUE!</v>
      </c>
      <c r="Y2317" s="45">
        <f>IFERROR(VALUE(V2317),VLOOKUP(V2317,DayReplace[],2,0))</f>
        <v>0</v>
      </c>
      <c r="Z2317" s="45">
        <f>IF(V2317=0,1,
IF(OR(AND(COUNTIF(Table12[Normal and Leap Years],X2317),AA2317=3,Y2317=30),
AND(COUNTIF(Table9[MM Year],X2317),COUNTIF(Table13[Always 29-Day Months],AA2317),Y2317=30)),Y2317
-1,Y2317))</f>
        <v>1</v>
      </c>
      <c r="AA2317" s="45">
        <f>IFERROR(VALUE(W2317),VLOOKUP(W2317,MonthReplace[],2,0))</f>
        <v>0</v>
      </c>
      <c r="AB2317" s="45" t="e">
        <f>IF(COUNTIF(Table9[MM Year],X2317),VLOOKUP(AA2317,MonthSerial[],VLOOKUP(X2317,Table9[],3,0)+2,0),DATE(X2317,AA2317,0)-AC2317)</f>
        <v>#VALUE!</v>
      </c>
      <c r="AC2317" s="45" t="e">
        <f>IF(COUNTIF(Table9[MM Year],X2317),
VLOOKUP(X2317,Table9[],5,0),
DATE(X2317,1,0))</f>
        <v>#VALUE!</v>
      </c>
      <c r="AD2317" s="46" t="e">
        <f>IF(AA2317=0,DATE(YEAR(AC2317+1),7,16),
IF(V2317=0,IF(COUNTIF(Table9[MM Year],X2317),AC2317+AB2317+Z2317+15-DAY(AC2317+AB2317+Z2317+15)+16,AC2317+AB2317+Z2317-DAY(AC2317+AB2317+Z2317)+16),
IF(COUNTIF(Table9[MM Year],X2317),
IF(AC2317+AB2317+Z2317&lt;VLOOKUP(X2317,Table9[],7,0),AC2317
+AB2317+Z2317+VLOOKUP(X2317,Table9[],4,0),AC2317+AB2317+Z2317),AC2317
+AB2317+Z2317)))</f>
        <v>#VALUE!</v>
      </c>
      <c r="AE2317" s="42"/>
      <c r="AF2317" s="15" t="str">
        <f>IFERROR(IF(COUNTIF(Table9[MM Year],X2317),
IF(AD2317&lt;VLOOKUP(X2317,Table9[],7,0),AD2317
+VLOOKUP(X2317,Table9[],4,0),AD2317),AD2317
),"")</f>
        <v/>
      </c>
      <c r="AG2317" s="5"/>
      <c r="AH2317" s="5"/>
      <c r="AI2317" s="5"/>
      <c r="AJ2317" s="6"/>
      <c r="AK2317" s="6"/>
      <c r="AL2317" s="12" t="str">
        <f t="shared" si="367"/>
        <v/>
      </c>
      <c r="AM2317" s="5"/>
      <c r="AN2317" s="27" t="str">
        <f t="shared" si="368"/>
        <v/>
      </c>
      <c r="AO2317" s="5"/>
      <c r="AP2317" s="5"/>
      <c r="AQ2317" s="6"/>
      <c r="AR2317" s="12" t="str">
        <f t="shared" si="369"/>
        <v/>
      </c>
      <c r="AS2317" s="6"/>
      <c r="AT2317" s="5"/>
      <c r="AU2317" s="53"/>
      <c r="AV2317" s="53"/>
      <c r="AW2317" s="54"/>
      <c r="AX2317" s="15" t="str">
        <f t="shared" si="370"/>
        <v/>
      </c>
      <c r="AY2317" s="5"/>
      <c r="AZ2317" s="27" t="str">
        <f>IFERROR(VLOOKUP(AY2317,vlookup!A$2:I$331,2,FALSE),"")</f>
        <v/>
      </c>
      <c r="BA2317" s="27" t="str">
        <f>IFERROR(VLOOKUP(AY2317,vlookup!A$2:I$331,3,FALSE),"")</f>
        <v/>
      </c>
      <c r="BB2317" s="5"/>
      <c r="BC2317" s="27" t="str">
        <f>IFERROR(VLOOKUP(BB2317,vlookup!D$2:E$331,2,FALSE),"")</f>
        <v/>
      </c>
      <c r="BD2317" s="5"/>
      <c r="BE2317" s="27" t="str">
        <f t="shared" si="371"/>
        <v/>
      </c>
      <c r="BF2317" s="27" t="str">
        <f>IFERROR(VLOOKUP(BE2317,vlookup!G$2:I$331,2,FALSE),"")</f>
        <v/>
      </c>
      <c r="BG2317" s="27" t="str">
        <f>IFERROR(VLOOKUP(BE2317,vlookup!G$2:I$331,3,FALSE),"")</f>
        <v/>
      </c>
      <c r="BH2317" s="5"/>
      <c r="BI2317" s="6"/>
      <c r="BJ2317" s="6"/>
      <c r="BK2317" s="6"/>
      <c r="BL2317" s="6"/>
    </row>
    <row r="2318" spans="1:64">
      <c r="A2318" s="4"/>
      <c r="B2318" s="5"/>
      <c r="C2318" s="27" t="str">
        <f>IFERROR(VLOOKUP(B2318,vlookup!A$2:I$331,2,FALSE),"")</f>
        <v/>
      </c>
      <c r="D2318" s="27" t="str">
        <f>IFERROR(VLOOKUP(B2318,vlookup!A$2:I$331,3,FALSE),"")</f>
        <v/>
      </c>
      <c r="E2318" s="5"/>
      <c r="F2318" s="27" t="str">
        <f>IFERROR(VLOOKUP(E2318,vlookup!D$2:E$331,2,FALSE),"")</f>
        <v/>
      </c>
      <c r="G2318" s="5"/>
      <c r="H2318" s="27" t="str">
        <f t="shared" si="362"/>
        <v/>
      </c>
      <c r="I2318" s="27" t="str">
        <f>IFERROR(VLOOKUP(H2318,vlookup!G$2:I$331,2,FALSE),"")</f>
        <v/>
      </c>
      <c r="J2318" s="27" t="str">
        <f>IFERROR(VLOOKUP(H2318,vlookup!G$2:I$331,3,FALSE),"")</f>
        <v/>
      </c>
      <c r="K2318" s="5"/>
      <c r="L2318" s="6"/>
      <c r="M2318" s="6"/>
      <c r="N2318" s="6"/>
      <c r="O2318" s="6"/>
      <c r="P2318" s="6"/>
      <c r="Q2318" s="14" t="str">
        <f t="shared" si="363"/>
        <v/>
      </c>
      <c r="R2318" s="5"/>
      <c r="S2318" s="6"/>
      <c r="T2318" s="6"/>
      <c r="U2318" s="5"/>
      <c r="V2318" s="45">
        <f t="shared" si="364"/>
        <v>0</v>
      </c>
      <c r="W2318" s="45">
        <f t="shared" si="365"/>
        <v>0</v>
      </c>
      <c r="X2318" s="45" t="e">
        <f t="shared" si="366"/>
        <v>#VALUE!</v>
      </c>
      <c r="Y2318" s="45">
        <f>IFERROR(VALUE(V2318),VLOOKUP(V2318,DayReplace[],2,0))</f>
        <v>0</v>
      </c>
      <c r="Z2318" s="45">
        <f>IF(V2318=0,1,
IF(OR(AND(COUNTIF(Table12[Normal and Leap Years],X2318),AA2318=3,Y2318=30),
AND(COUNTIF(Table9[MM Year],X2318),COUNTIF(Table13[Always 29-Day Months],AA2318),Y2318=30)),Y2318
-1,Y2318))</f>
        <v>1</v>
      </c>
      <c r="AA2318" s="45">
        <f>IFERROR(VALUE(W2318),VLOOKUP(W2318,MonthReplace[],2,0))</f>
        <v>0</v>
      </c>
      <c r="AB2318" s="45" t="e">
        <f>IF(COUNTIF(Table9[MM Year],X2318),VLOOKUP(AA2318,MonthSerial[],VLOOKUP(X2318,Table9[],3,0)+2,0),DATE(X2318,AA2318,0)-AC2318)</f>
        <v>#VALUE!</v>
      </c>
      <c r="AC2318" s="45" t="e">
        <f>IF(COUNTIF(Table9[MM Year],X2318),
VLOOKUP(X2318,Table9[],5,0),
DATE(X2318,1,0))</f>
        <v>#VALUE!</v>
      </c>
      <c r="AD2318" s="46" t="e">
        <f>IF(AA2318=0,DATE(YEAR(AC2318+1),7,16),
IF(V2318=0,IF(COUNTIF(Table9[MM Year],X2318),AC2318+AB2318+Z2318+15-DAY(AC2318+AB2318+Z2318+15)+16,AC2318+AB2318+Z2318-DAY(AC2318+AB2318+Z2318)+16),
IF(COUNTIF(Table9[MM Year],X2318),
IF(AC2318+AB2318+Z2318&lt;VLOOKUP(X2318,Table9[],7,0),AC2318
+AB2318+Z2318+VLOOKUP(X2318,Table9[],4,0),AC2318+AB2318+Z2318),AC2318
+AB2318+Z2318)))</f>
        <v>#VALUE!</v>
      </c>
      <c r="AE2318" s="42"/>
      <c r="AF2318" s="15" t="str">
        <f>IFERROR(IF(COUNTIF(Table9[MM Year],X2318),
IF(AD2318&lt;VLOOKUP(X2318,Table9[],7,0),AD2318
+VLOOKUP(X2318,Table9[],4,0),AD2318),AD2318
),"")</f>
        <v/>
      </c>
      <c r="AG2318" s="5"/>
      <c r="AH2318" s="5"/>
      <c r="AI2318" s="5"/>
      <c r="AJ2318" s="6"/>
      <c r="AK2318" s="6"/>
      <c r="AL2318" s="12" t="str">
        <f t="shared" si="367"/>
        <v/>
      </c>
      <c r="AM2318" s="5"/>
      <c r="AN2318" s="27" t="str">
        <f t="shared" si="368"/>
        <v/>
      </c>
      <c r="AO2318" s="5"/>
      <c r="AP2318" s="5"/>
      <c r="AQ2318" s="6"/>
      <c r="AR2318" s="12" t="str">
        <f t="shared" si="369"/>
        <v/>
      </c>
      <c r="AS2318" s="6"/>
      <c r="AT2318" s="5"/>
      <c r="AU2318" s="53"/>
      <c r="AV2318" s="53"/>
      <c r="AW2318" s="54"/>
      <c r="AX2318" s="15" t="str">
        <f t="shared" si="370"/>
        <v/>
      </c>
      <c r="AY2318" s="5"/>
      <c r="AZ2318" s="27" t="str">
        <f>IFERROR(VLOOKUP(AY2318,vlookup!A$2:I$331,2,FALSE),"")</f>
        <v/>
      </c>
      <c r="BA2318" s="27" t="str">
        <f>IFERROR(VLOOKUP(AY2318,vlookup!A$2:I$331,3,FALSE),"")</f>
        <v/>
      </c>
      <c r="BB2318" s="5"/>
      <c r="BC2318" s="27" t="str">
        <f>IFERROR(VLOOKUP(BB2318,vlookup!D$2:E$331,2,FALSE),"")</f>
        <v/>
      </c>
      <c r="BD2318" s="5"/>
      <c r="BE2318" s="27" t="str">
        <f t="shared" si="371"/>
        <v/>
      </c>
      <c r="BF2318" s="27" t="str">
        <f>IFERROR(VLOOKUP(BE2318,vlookup!G$2:I$331,2,FALSE),"")</f>
        <v/>
      </c>
      <c r="BG2318" s="27" t="str">
        <f>IFERROR(VLOOKUP(BE2318,vlookup!G$2:I$331,3,FALSE),"")</f>
        <v/>
      </c>
      <c r="BH2318" s="5"/>
      <c r="BI2318" s="6"/>
      <c r="BJ2318" s="6"/>
      <c r="BK2318" s="6"/>
      <c r="BL2318" s="6"/>
    </row>
    <row r="2319" spans="1:64">
      <c r="A2319" s="4"/>
      <c r="B2319" s="5"/>
      <c r="C2319" s="27" t="str">
        <f>IFERROR(VLOOKUP(B2319,vlookup!A$2:I$331,2,FALSE),"")</f>
        <v/>
      </c>
      <c r="D2319" s="27" t="str">
        <f>IFERROR(VLOOKUP(B2319,vlookup!A$2:I$331,3,FALSE),"")</f>
        <v/>
      </c>
      <c r="E2319" s="5"/>
      <c r="F2319" s="27" t="str">
        <f>IFERROR(VLOOKUP(E2319,vlookup!D$2:E$331,2,FALSE),"")</f>
        <v/>
      </c>
      <c r="G2319" s="5"/>
      <c r="H2319" s="27" t="str">
        <f t="shared" si="362"/>
        <v/>
      </c>
      <c r="I2319" s="27" t="str">
        <f>IFERROR(VLOOKUP(H2319,vlookup!G$2:I$331,2,FALSE),"")</f>
        <v/>
      </c>
      <c r="J2319" s="27" t="str">
        <f>IFERROR(VLOOKUP(H2319,vlookup!G$2:I$331,3,FALSE),"")</f>
        <v/>
      </c>
      <c r="K2319" s="5"/>
      <c r="L2319" s="6"/>
      <c r="M2319" s="6"/>
      <c r="N2319" s="6"/>
      <c r="O2319" s="6"/>
      <c r="P2319" s="6"/>
      <c r="Q2319" s="14" t="str">
        <f t="shared" si="363"/>
        <v/>
      </c>
      <c r="R2319" s="5"/>
      <c r="S2319" s="6"/>
      <c r="T2319" s="6"/>
      <c r="U2319" s="5"/>
      <c r="V2319" s="45">
        <f t="shared" si="364"/>
        <v>0</v>
      </c>
      <c r="W2319" s="45">
        <f t="shared" si="365"/>
        <v>0</v>
      </c>
      <c r="X2319" s="45" t="e">
        <f t="shared" si="366"/>
        <v>#VALUE!</v>
      </c>
      <c r="Y2319" s="45">
        <f>IFERROR(VALUE(V2319),VLOOKUP(V2319,DayReplace[],2,0))</f>
        <v>0</v>
      </c>
      <c r="Z2319" s="45">
        <f>IF(V2319=0,1,
IF(OR(AND(COUNTIF(Table12[Normal and Leap Years],X2319),AA2319=3,Y2319=30),
AND(COUNTIF(Table9[MM Year],X2319),COUNTIF(Table13[Always 29-Day Months],AA2319),Y2319=30)),Y2319
-1,Y2319))</f>
        <v>1</v>
      </c>
      <c r="AA2319" s="45">
        <f>IFERROR(VALUE(W2319),VLOOKUP(W2319,MonthReplace[],2,0))</f>
        <v>0</v>
      </c>
      <c r="AB2319" s="45" t="e">
        <f>IF(COUNTIF(Table9[MM Year],X2319),VLOOKUP(AA2319,MonthSerial[],VLOOKUP(X2319,Table9[],3,0)+2,0),DATE(X2319,AA2319,0)-AC2319)</f>
        <v>#VALUE!</v>
      </c>
      <c r="AC2319" s="45" t="e">
        <f>IF(COUNTIF(Table9[MM Year],X2319),
VLOOKUP(X2319,Table9[],5,0),
DATE(X2319,1,0))</f>
        <v>#VALUE!</v>
      </c>
      <c r="AD2319" s="46" t="e">
        <f>IF(AA2319=0,DATE(YEAR(AC2319+1),7,16),
IF(V2319=0,IF(COUNTIF(Table9[MM Year],X2319),AC2319+AB2319+Z2319+15-DAY(AC2319+AB2319+Z2319+15)+16,AC2319+AB2319+Z2319-DAY(AC2319+AB2319+Z2319)+16),
IF(COUNTIF(Table9[MM Year],X2319),
IF(AC2319+AB2319+Z2319&lt;VLOOKUP(X2319,Table9[],7,0),AC2319
+AB2319+Z2319+VLOOKUP(X2319,Table9[],4,0),AC2319+AB2319+Z2319),AC2319
+AB2319+Z2319)))</f>
        <v>#VALUE!</v>
      </c>
      <c r="AE2319" s="42"/>
      <c r="AF2319" s="15" t="str">
        <f>IFERROR(IF(COUNTIF(Table9[MM Year],X2319),
IF(AD2319&lt;VLOOKUP(X2319,Table9[],7,0),AD2319
+VLOOKUP(X2319,Table9[],4,0),AD2319),AD2319
),"")</f>
        <v/>
      </c>
      <c r="AG2319" s="5"/>
      <c r="AH2319" s="5"/>
      <c r="AI2319" s="5"/>
      <c r="AJ2319" s="6"/>
      <c r="AK2319" s="6"/>
      <c r="AL2319" s="12" t="str">
        <f t="shared" si="367"/>
        <v/>
      </c>
      <c r="AM2319" s="5"/>
      <c r="AN2319" s="27" t="str">
        <f t="shared" si="368"/>
        <v/>
      </c>
      <c r="AO2319" s="5"/>
      <c r="AP2319" s="5"/>
      <c r="AQ2319" s="6"/>
      <c r="AR2319" s="12" t="str">
        <f t="shared" si="369"/>
        <v/>
      </c>
      <c r="AS2319" s="6"/>
      <c r="AT2319" s="5"/>
      <c r="AU2319" s="53"/>
      <c r="AV2319" s="53"/>
      <c r="AW2319" s="54"/>
      <c r="AX2319" s="15" t="str">
        <f t="shared" si="370"/>
        <v/>
      </c>
      <c r="AY2319" s="5"/>
      <c r="AZ2319" s="27" t="str">
        <f>IFERROR(VLOOKUP(AY2319,vlookup!A$2:I$331,2,FALSE),"")</f>
        <v/>
      </c>
      <c r="BA2319" s="27" t="str">
        <f>IFERROR(VLOOKUP(AY2319,vlookup!A$2:I$331,3,FALSE),"")</f>
        <v/>
      </c>
      <c r="BB2319" s="5"/>
      <c r="BC2319" s="27" t="str">
        <f>IFERROR(VLOOKUP(BB2319,vlookup!D$2:E$331,2,FALSE),"")</f>
        <v/>
      </c>
      <c r="BD2319" s="5"/>
      <c r="BE2319" s="27" t="str">
        <f t="shared" si="371"/>
        <v/>
      </c>
      <c r="BF2319" s="27" t="str">
        <f>IFERROR(VLOOKUP(BE2319,vlookup!G$2:I$331,2,FALSE),"")</f>
        <v/>
      </c>
      <c r="BG2319" s="27" t="str">
        <f>IFERROR(VLOOKUP(BE2319,vlookup!G$2:I$331,3,FALSE),"")</f>
        <v/>
      </c>
      <c r="BH2319" s="5"/>
      <c r="BI2319" s="6"/>
      <c r="BJ2319" s="6"/>
      <c r="BK2319" s="6"/>
      <c r="BL2319" s="6"/>
    </row>
    <row r="2320" spans="1:64">
      <c r="A2320" s="4"/>
      <c r="B2320" s="5"/>
      <c r="C2320" s="27" t="str">
        <f>IFERROR(VLOOKUP(B2320,vlookup!A$2:I$331,2,FALSE),"")</f>
        <v/>
      </c>
      <c r="D2320" s="27" t="str">
        <f>IFERROR(VLOOKUP(B2320,vlookup!A$2:I$331,3,FALSE),"")</f>
        <v/>
      </c>
      <c r="E2320" s="5"/>
      <c r="F2320" s="27" t="str">
        <f>IFERROR(VLOOKUP(E2320,vlookup!D$2:E$331,2,FALSE),"")</f>
        <v/>
      </c>
      <c r="G2320" s="5"/>
      <c r="H2320" s="27" t="str">
        <f t="shared" si="362"/>
        <v/>
      </c>
      <c r="I2320" s="27" t="str">
        <f>IFERROR(VLOOKUP(H2320,vlookup!G$2:I$331,2,FALSE),"")</f>
        <v/>
      </c>
      <c r="J2320" s="27" t="str">
        <f>IFERROR(VLOOKUP(H2320,vlookup!G$2:I$331,3,FALSE),"")</f>
        <v/>
      </c>
      <c r="K2320" s="5"/>
      <c r="L2320" s="6"/>
      <c r="M2320" s="6"/>
      <c r="N2320" s="6"/>
      <c r="O2320" s="6"/>
      <c r="P2320" s="6"/>
      <c r="Q2320" s="14" t="str">
        <f t="shared" si="363"/>
        <v/>
      </c>
      <c r="R2320" s="5"/>
      <c r="S2320" s="6"/>
      <c r="T2320" s="6"/>
      <c r="U2320" s="5"/>
      <c r="V2320" s="45">
        <f t="shared" si="364"/>
        <v>0</v>
      </c>
      <c r="W2320" s="45">
        <f t="shared" si="365"/>
        <v>0</v>
      </c>
      <c r="X2320" s="45" t="e">
        <f t="shared" si="366"/>
        <v>#VALUE!</v>
      </c>
      <c r="Y2320" s="45">
        <f>IFERROR(VALUE(V2320),VLOOKUP(V2320,DayReplace[],2,0))</f>
        <v>0</v>
      </c>
      <c r="Z2320" s="45">
        <f>IF(V2320=0,1,
IF(OR(AND(COUNTIF(Table12[Normal and Leap Years],X2320),AA2320=3,Y2320=30),
AND(COUNTIF(Table9[MM Year],X2320),COUNTIF(Table13[Always 29-Day Months],AA2320),Y2320=30)),Y2320
-1,Y2320))</f>
        <v>1</v>
      </c>
      <c r="AA2320" s="45">
        <f>IFERROR(VALUE(W2320),VLOOKUP(W2320,MonthReplace[],2,0))</f>
        <v>0</v>
      </c>
      <c r="AB2320" s="45" t="e">
        <f>IF(COUNTIF(Table9[MM Year],X2320),VLOOKUP(AA2320,MonthSerial[],VLOOKUP(X2320,Table9[],3,0)+2,0),DATE(X2320,AA2320,0)-AC2320)</f>
        <v>#VALUE!</v>
      </c>
      <c r="AC2320" s="45" t="e">
        <f>IF(COUNTIF(Table9[MM Year],X2320),
VLOOKUP(X2320,Table9[],5,0),
DATE(X2320,1,0))</f>
        <v>#VALUE!</v>
      </c>
      <c r="AD2320" s="46" t="e">
        <f>IF(AA2320=0,DATE(YEAR(AC2320+1),7,16),
IF(V2320=0,IF(COUNTIF(Table9[MM Year],X2320),AC2320+AB2320+Z2320+15-DAY(AC2320+AB2320+Z2320+15)+16,AC2320+AB2320+Z2320-DAY(AC2320+AB2320+Z2320)+16),
IF(COUNTIF(Table9[MM Year],X2320),
IF(AC2320+AB2320+Z2320&lt;VLOOKUP(X2320,Table9[],7,0),AC2320
+AB2320+Z2320+VLOOKUP(X2320,Table9[],4,0),AC2320+AB2320+Z2320),AC2320
+AB2320+Z2320)))</f>
        <v>#VALUE!</v>
      </c>
      <c r="AE2320" s="42"/>
      <c r="AF2320" s="15" t="str">
        <f>IFERROR(IF(COUNTIF(Table9[MM Year],X2320),
IF(AD2320&lt;VLOOKUP(X2320,Table9[],7,0),AD2320
+VLOOKUP(X2320,Table9[],4,0),AD2320),AD2320
),"")</f>
        <v/>
      </c>
      <c r="AG2320" s="5"/>
      <c r="AH2320" s="5"/>
      <c r="AI2320" s="5"/>
      <c r="AJ2320" s="6"/>
      <c r="AK2320" s="6"/>
      <c r="AL2320" s="12" t="str">
        <f t="shared" si="367"/>
        <v/>
      </c>
      <c r="AM2320" s="5"/>
      <c r="AN2320" s="27" t="str">
        <f t="shared" si="368"/>
        <v/>
      </c>
      <c r="AO2320" s="5"/>
      <c r="AP2320" s="5"/>
      <c r="AQ2320" s="6"/>
      <c r="AR2320" s="12" t="str">
        <f t="shared" si="369"/>
        <v/>
      </c>
      <c r="AS2320" s="6"/>
      <c r="AT2320" s="5"/>
      <c r="AU2320" s="53"/>
      <c r="AV2320" s="53"/>
      <c r="AW2320" s="54"/>
      <c r="AX2320" s="15" t="str">
        <f t="shared" si="370"/>
        <v/>
      </c>
      <c r="AY2320" s="5"/>
      <c r="AZ2320" s="27" t="str">
        <f>IFERROR(VLOOKUP(AY2320,vlookup!A$2:I$331,2,FALSE),"")</f>
        <v/>
      </c>
      <c r="BA2320" s="27" t="str">
        <f>IFERROR(VLOOKUP(AY2320,vlookup!A$2:I$331,3,FALSE),"")</f>
        <v/>
      </c>
      <c r="BB2320" s="5"/>
      <c r="BC2320" s="27" t="str">
        <f>IFERROR(VLOOKUP(BB2320,vlookup!D$2:E$331,2,FALSE),"")</f>
        <v/>
      </c>
      <c r="BD2320" s="5"/>
      <c r="BE2320" s="27" t="str">
        <f t="shared" si="371"/>
        <v/>
      </c>
      <c r="BF2320" s="27" t="str">
        <f>IFERROR(VLOOKUP(BE2320,vlookup!G$2:I$331,2,FALSE),"")</f>
        <v/>
      </c>
      <c r="BG2320" s="27" t="str">
        <f>IFERROR(VLOOKUP(BE2320,vlookup!G$2:I$331,3,FALSE),"")</f>
        <v/>
      </c>
      <c r="BH2320" s="5"/>
      <c r="BI2320" s="6"/>
      <c r="BJ2320" s="6"/>
      <c r="BK2320" s="6"/>
      <c r="BL2320" s="6"/>
    </row>
    <row r="2321" spans="1:64">
      <c r="A2321" s="4"/>
      <c r="B2321" s="5"/>
      <c r="C2321" s="27" t="str">
        <f>IFERROR(VLOOKUP(B2321,vlookup!A$2:I$331,2,FALSE),"")</f>
        <v/>
      </c>
      <c r="D2321" s="27" t="str">
        <f>IFERROR(VLOOKUP(B2321,vlookup!A$2:I$331,3,FALSE),"")</f>
        <v/>
      </c>
      <c r="E2321" s="5"/>
      <c r="F2321" s="27" t="str">
        <f>IFERROR(VLOOKUP(E2321,vlookup!D$2:E$331,2,FALSE),"")</f>
        <v/>
      </c>
      <c r="G2321" s="5"/>
      <c r="H2321" s="27" t="str">
        <f t="shared" si="362"/>
        <v/>
      </c>
      <c r="I2321" s="27" t="str">
        <f>IFERROR(VLOOKUP(H2321,vlookup!G$2:I$331,2,FALSE),"")</f>
        <v/>
      </c>
      <c r="J2321" s="27" t="str">
        <f>IFERROR(VLOOKUP(H2321,vlookup!G$2:I$331,3,FALSE),"")</f>
        <v/>
      </c>
      <c r="K2321" s="5"/>
      <c r="L2321" s="6"/>
      <c r="M2321" s="6"/>
      <c r="N2321" s="6"/>
      <c r="O2321" s="6"/>
      <c r="P2321" s="6"/>
      <c r="Q2321" s="14" t="str">
        <f t="shared" si="363"/>
        <v/>
      </c>
      <c r="R2321" s="5"/>
      <c r="S2321" s="6"/>
      <c r="T2321" s="6"/>
      <c r="U2321" s="5"/>
      <c r="V2321" s="45">
        <f t="shared" si="364"/>
        <v>0</v>
      </c>
      <c r="W2321" s="45">
        <f t="shared" si="365"/>
        <v>0</v>
      </c>
      <c r="X2321" s="45" t="e">
        <f t="shared" si="366"/>
        <v>#VALUE!</v>
      </c>
      <c r="Y2321" s="45">
        <f>IFERROR(VALUE(V2321),VLOOKUP(V2321,DayReplace[],2,0))</f>
        <v>0</v>
      </c>
      <c r="Z2321" s="45">
        <f>IF(V2321=0,1,
IF(OR(AND(COUNTIF(Table12[Normal and Leap Years],X2321),AA2321=3,Y2321=30),
AND(COUNTIF(Table9[MM Year],X2321),COUNTIF(Table13[Always 29-Day Months],AA2321),Y2321=30)),Y2321
-1,Y2321))</f>
        <v>1</v>
      </c>
      <c r="AA2321" s="45">
        <f>IFERROR(VALUE(W2321),VLOOKUP(W2321,MonthReplace[],2,0))</f>
        <v>0</v>
      </c>
      <c r="AB2321" s="45" t="e">
        <f>IF(COUNTIF(Table9[MM Year],X2321),VLOOKUP(AA2321,MonthSerial[],VLOOKUP(X2321,Table9[],3,0)+2,0),DATE(X2321,AA2321,0)-AC2321)</f>
        <v>#VALUE!</v>
      </c>
      <c r="AC2321" s="45" t="e">
        <f>IF(COUNTIF(Table9[MM Year],X2321),
VLOOKUP(X2321,Table9[],5,0),
DATE(X2321,1,0))</f>
        <v>#VALUE!</v>
      </c>
      <c r="AD2321" s="46" t="e">
        <f>IF(AA2321=0,DATE(YEAR(AC2321+1),7,16),
IF(V2321=0,IF(COUNTIF(Table9[MM Year],X2321),AC2321+AB2321+Z2321+15-DAY(AC2321+AB2321+Z2321+15)+16,AC2321+AB2321+Z2321-DAY(AC2321+AB2321+Z2321)+16),
IF(COUNTIF(Table9[MM Year],X2321),
IF(AC2321+AB2321+Z2321&lt;VLOOKUP(X2321,Table9[],7,0),AC2321
+AB2321+Z2321+VLOOKUP(X2321,Table9[],4,0),AC2321+AB2321+Z2321),AC2321
+AB2321+Z2321)))</f>
        <v>#VALUE!</v>
      </c>
      <c r="AE2321" s="42"/>
      <c r="AF2321" s="15" t="str">
        <f>IFERROR(IF(COUNTIF(Table9[MM Year],X2321),
IF(AD2321&lt;VLOOKUP(X2321,Table9[],7,0),AD2321
+VLOOKUP(X2321,Table9[],4,0),AD2321),AD2321
),"")</f>
        <v/>
      </c>
      <c r="AG2321" s="5"/>
      <c r="AH2321" s="5"/>
      <c r="AI2321" s="5"/>
      <c r="AJ2321" s="6"/>
      <c r="AK2321" s="6"/>
      <c r="AL2321" s="12" t="str">
        <f t="shared" si="367"/>
        <v/>
      </c>
      <c r="AM2321" s="5"/>
      <c r="AN2321" s="27" t="str">
        <f t="shared" si="368"/>
        <v/>
      </c>
      <c r="AO2321" s="5"/>
      <c r="AP2321" s="5"/>
      <c r="AQ2321" s="6"/>
      <c r="AR2321" s="12" t="str">
        <f t="shared" si="369"/>
        <v/>
      </c>
      <c r="AS2321" s="6"/>
      <c r="AT2321" s="5"/>
      <c r="AU2321" s="53"/>
      <c r="AV2321" s="53"/>
      <c r="AW2321" s="54"/>
      <c r="AX2321" s="15" t="str">
        <f t="shared" si="370"/>
        <v/>
      </c>
      <c r="AY2321" s="5"/>
      <c r="AZ2321" s="27" t="str">
        <f>IFERROR(VLOOKUP(AY2321,vlookup!A$2:I$331,2,FALSE),"")</f>
        <v/>
      </c>
      <c r="BA2321" s="27" t="str">
        <f>IFERROR(VLOOKUP(AY2321,vlookup!A$2:I$331,3,FALSE),"")</f>
        <v/>
      </c>
      <c r="BB2321" s="5"/>
      <c r="BC2321" s="27" t="str">
        <f>IFERROR(VLOOKUP(BB2321,vlookup!D$2:E$331,2,FALSE),"")</f>
        <v/>
      </c>
      <c r="BD2321" s="5"/>
      <c r="BE2321" s="27" t="str">
        <f t="shared" si="371"/>
        <v/>
      </c>
      <c r="BF2321" s="27" t="str">
        <f>IFERROR(VLOOKUP(BE2321,vlookup!G$2:I$331,2,FALSE),"")</f>
        <v/>
      </c>
      <c r="BG2321" s="27" t="str">
        <f>IFERROR(VLOOKUP(BE2321,vlookup!G$2:I$331,3,FALSE),"")</f>
        <v/>
      </c>
      <c r="BH2321" s="5"/>
      <c r="BI2321" s="6"/>
      <c r="BJ2321" s="6"/>
      <c r="BK2321" s="6"/>
      <c r="BL2321" s="6"/>
    </row>
    <row r="2322" spans="1:64">
      <c r="A2322" s="4"/>
      <c r="B2322" s="5"/>
      <c r="C2322" s="27" t="str">
        <f>IFERROR(VLOOKUP(B2322,vlookup!A$2:I$331,2,FALSE),"")</f>
        <v/>
      </c>
      <c r="D2322" s="27" t="str">
        <f>IFERROR(VLOOKUP(B2322,vlookup!A$2:I$331,3,FALSE),"")</f>
        <v/>
      </c>
      <c r="E2322" s="5"/>
      <c r="F2322" s="27" t="str">
        <f>IFERROR(VLOOKUP(E2322,vlookup!D$2:E$331,2,FALSE),"")</f>
        <v/>
      </c>
      <c r="G2322" s="5"/>
      <c r="H2322" s="27" t="str">
        <f t="shared" si="362"/>
        <v/>
      </c>
      <c r="I2322" s="27" t="str">
        <f>IFERROR(VLOOKUP(H2322,vlookup!G$2:I$331,2,FALSE),"")</f>
        <v/>
      </c>
      <c r="J2322" s="27" t="str">
        <f>IFERROR(VLOOKUP(H2322,vlookup!G$2:I$331,3,FALSE),"")</f>
        <v/>
      </c>
      <c r="K2322" s="5"/>
      <c r="L2322" s="6"/>
      <c r="M2322" s="6"/>
      <c r="N2322" s="6"/>
      <c r="O2322" s="6"/>
      <c r="P2322" s="6"/>
      <c r="Q2322" s="14" t="str">
        <f t="shared" si="363"/>
        <v/>
      </c>
      <c r="R2322" s="5"/>
      <c r="S2322" s="6"/>
      <c r="T2322" s="6"/>
      <c r="U2322" s="5"/>
      <c r="V2322" s="45">
        <f t="shared" si="364"/>
        <v>0</v>
      </c>
      <c r="W2322" s="45">
        <f t="shared" si="365"/>
        <v>0</v>
      </c>
      <c r="X2322" s="45" t="e">
        <f t="shared" si="366"/>
        <v>#VALUE!</v>
      </c>
      <c r="Y2322" s="45">
        <f>IFERROR(VALUE(V2322),VLOOKUP(V2322,DayReplace[],2,0))</f>
        <v>0</v>
      </c>
      <c r="Z2322" s="45">
        <f>IF(V2322=0,1,
IF(OR(AND(COUNTIF(Table12[Normal and Leap Years],X2322),AA2322=3,Y2322=30),
AND(COUNTIF(Table9[MM Year],X2322),COUNTIF(Table13[Always 29-Day Months],AA2322),Y2322=30)),Y2322
-1,Y2322))</f>
        <v>1</v>
      </c>
      <c r="AA2322" s="45">
        <f>IFERROR(VALUE(W2322),VLOOKUP(W2322,MonthReplace[],2,0))</f>
        <v>0</v>
      </c>
      <c r="AB2322" s="45" t="e">
        <f>IF(COUNTIF(Table9[MM Year],X2322),VLOOKUP(AA2322,MonthSerial[],VLOOKUP(X2322,Table9[],3,0)+2,0),DATE(X2322,AA2322,0)-AC2322)</f>
        <v>#VALUE!</v>
      </c>
      <c r="AC2322" s="45" t="e">
        <f>IF(COUNTIF(Table9[MM Year],X2322),
VLOOKUP(X2322,Table9[],5,0),
DATE(X2322,1,0))</f>
        <v>#VALUE!</v>
      </c>
      <c r="AD2322" s="46" t="e">
        <f>IF(AA2322=0,DATE(YEAR(AC2322+1),7,16),
IF(V2322=0,IF(COUNTIF(Table9[MM Year],X2322),AC2322+AB2322+Z2322+15-DAY(AC2322+AB2322+Z2322+15)+16,AC2322+AB2322+Z2322-DAY(AC2322+AB2322+Z2322)+16),
IF(COUNTIF(Table9[MM Year],X2322),
IF(AC2322+AB2322+Z2322&lt;VLOOKUP(X2322,Table9[],7,0),AC2322
+AB2322+Z2322+VLOOKUP(X2322,Table9[],4,0),AC2322+AB2322+Z2322),AC2322
+AB2322+Z2322)))</f>
        <v>#VALUE!</v>
      </c>
      <c r="AE2322" s="42"/>
      <c r="AF2322" s="15" t="str">
        <f>IFERROR(IF(COUNTIF(Table9[MM Year],X2322),
IF(AD2322&lt;VLOOKUP(X2322,Table9[],7,0),AD2322
+VLOOKUP(X2322,Table9[],4,0),AD2322),AD2322
),"")</f>
        <v/>
      </c>
      <c r="AG2322" s="5"/>
      <c r="AH2322" s="5"/>
      <c r="AI2322" s="5"/>
      <c r="AJ2322" s="6"/>
      <c r="AK2322" s="6"/>
      <c r="AL2322" s="12" t="str">
        <f t="shared" si="367"/>
        <v/>
      </c>
      <c r="AM2322" s="5"/>
      <c r="AN2322" s="27" t="str">
        <f t="shared" si="368"/>
        <v/>
      </c>
      <c r="AO2322" s="5"/>
      <c r="AP2322" s="5"/>
      <c r="AQ2322" s="6"/>
      <c r="AR2322" s="12" t="str">
        <f t="shared" si="369"/>
        <v/>
      </c>
      <c r="AS2322" s="6"/>
      <c r="AT2322" s="5"/>
      <c r="AU2322" s="53"/>
      <c r="AV2322" s="53"/>
      <c r="AW2322" s="54"/>
      <c r="AX2322" s="15" t="str">
        <f t="shared" si="370"/>
        <v/>
      </c>
      <c r="AY2322" s="5"/>
      <c r="AZ2322" s="27" t="str">
        <f>IFERROR(VLOOKUP(AY2322,vlookup!A$2:I$331,2,FALSE),"")</f>
        <v/>
      </c>
      <c r="BA2322" s="27" t="str">
        <f>IFERROR(VLOOKUP(AY2322,vlookup!A$2:I$331,3,FALSE),"")</f>
        <v/>
      </c>
      <c r="BB2322" s="5"/>
      <c r="BC2322" s="27" t="str">
        <f>IFERROR(VLOOKUP(BB2322,vlookup!D$2:E$331,2,FALSE),"")</f>
        <v/>
      </c>
      <c r="BD2322" s="5"/>
      <c r="BE2322" s="27" t="str">
        <f t="shared" si="371"/>
        <v/>
      </c>
      <c r="BF2322" s="27" t="str">
        <f>IFERROR(VLOOKUP(BE2322,vlookup!G$2:I$331,2,FALSE),"")</f>
        <v/>
      </c>
      <c r="BG2322" s="27" t="str">
        <f>IFERROR(VLOOKUP(BE2322,vlookup!G$2:I$331,3,FALSE),"")</f>
        <v/>
      </c>
      <c r="BH2322" s="5"/>
      <c r="BI2322" s="6"/>
      <c r="BJ2322" s="6"/>
      <c r="BK2322" s="6"/>
      <c r="BL2322" s="6"/>
    </row>
    <row r="2323" spans="1:64">
      <c r="A2323" s="4"/>
      <c r="B2323" s="5"/>
      <c r="C2323" s="27" t="str">
        <f>IFERROR(VLOOKUP(B2323,vlookup!A$2:I$331,2,FALSE),"")</f>
        <v/>
      </c>
      <c r="D2323" s="27" t="str">
        <f>IFERROR(VLOOKUP(B2323,vlookup!A$2:I$331,3,FALSE),"")</f>
        <v/>
      </c>
      <c r="E2323" s="5"/>
      <c r="F2323" s="27" t="str">
        <f>IFERROR(VLOOKUP(E2323,vlookup!D$2:E$331,2,FALSE),"")</f>
        <v/>
      </c>
      <c r="G2323" s="5"/>
      <c r="H2323" s="27" t="str">
        <f t="shared" si="362"/>
        <v/>
      </c>
      <c r="I2323" s="27" t="str">
        <f>IFERROR(VLOOKUP(H2323,vlookup!G$2:I$331,2,FALSE),"")</f>
        <v/>
      </c>
      <c r="J2323" s="27" t="str">
        <f>IFERROR(VLOOKUP(H2323,vlookup!G$2:I$331,3,FALSE),"")</f>
        <v/>
      </c>
      <c r="K2323" s="5"/>
      <c r="L2323" s="6"/>
      <c r="M2323" s="6"/>
      <c r="N2323" s="6"/>
      <c r="O2323" s="6"/>
      <c r="P2323" s="6"/>
      <c r="Q2323" s="14" t="str">
        <f t="shared" si="363"/>
        <v/>
      </c>
      <c r="R2323" s="5"/>
      <c r="S2323" s="6"/>
      <c r="T2323" s="6"/>
      <c r="U2323" s="5"/>
      <c r="V2323" s="45">
        <f t="shared" si="364"/>
        <v>0</v>
      </c>
      <c r="W2323" s="45">
        <f t="shared" si="365"/>
        <v>0</v>
      </c>
      <c r="X2323" s="45" t="e">
        <f t="shared" si="366"/>
        <v>#VALUE!</v>
      </c>
      <c r="Y2323" s="45">
        <f>IFERROR(VALUE(V2323),VLOOKUP(V2323,DayReplace[],2,0))</f>
        <v>0</v>
      </c>
      <c r="Z2323" s="45">
        <f>IF(V2323=0,1,
IF(OR(AND(COUNTIF(Table12[Normal and Leap Years],X2323),AA2323=3,Y2323=30),
AND(COUNTIF(Table9[MM Year],X2323),COUNTIF(Table13[Always 29-Day Months],AA2323),Y2323=30)),Y2323
-1,Y2323))</f>
        <v>1</v>
      </c>
      <c r="AA2323" s="45">
        <f>IFERROR(VALUE(W2323),VLOOKUP(W2323,MonthReplace[],2,0))</f>
        <v>0</v>
      </c>
      <c r="AB2323" s="45" t="e">
        <f>IF(COUNTIF(Table9[MM Year],X2323),VLOOKUP(AA2323,MonthSerial[],VLOOKUP(X2323,Table9[],3,0)+2,0),DATE(X2323,AA2323,0)-AC2323)</f>
        <v>#VALUE!</v>
      </c>
      <c r="AC2323" s="45" t="e">
        <f>IF(COUNTIF(Table9[MM Year],X2323),
VLOOKUP(X2323,Table9[],5,0),
DATE(X2323,1,0))</f>
        <v>#VALUE!</v>
      </c>
      <c r="AD2323" s="46" t="e">
        <f>IF(AA2323=0,DATE(YEAR(AC2323+1),7,16),
IF(V2323=0,IF(COUNTIF(Table9[MM Year],X2323),AC2323+AB2323+Z2323+15-DAY(AC2323+AB2323+Z2323+15)+16,AC2323+AB2323+Z2323-DAY(AC2323+AB2323+Z2323)+16),
IF(COUNTIF(Table9[MM Year],X2323),
IF(AC2323+AB2323+Z2323&lt;VLOOKUP(X2323,Table9[],7,0),AC2323
+AB2323+Z2323+VLOOKUP(X2323,Table9[],4,0),AC2323+AB2323+Z2323),AC2323
+AB2323+Z2323)))</f>
        <v>#VALUE!</v>
      </c>
      <c r="AE2323" s="42"/>
      <c r="AF2323" s="15" t="str">
        <f>IFERROR(IF(COUNTIF(Table9[MM Year],X2323),
IF(AD2323&lt;VLOOKUP(X2323,Table9[],7,0),AD2323
+VLOOKUP(X2323,Table9[],4,0),AD2323),AD2323
),"")</f>
        <v/>
      </c>
      <c r="AG2323" s="5"/>
      <c r="AH2323" s="5"/>
      <c r="AI2323" s="5"/>
      <c r="AJ2323" s="6"/>
      <c r="AK2323" s="6"/>
      <c r="AL2323" s="12" t="str">
        <f t="shared" si="367"/>
        <v/>
      </c>
      <c r="AM2323" s="5"/>
      <c r="AN2323" s="27" t="str">
        <f t="shared" si="368"/>
        <v/>
      </c>
      <c r="AO2323" s="5"/>
      <c r="AP2323" s="5"/>
      <c r="AQ2323" s="6"/>
      <c r="AR2323" s="12" t="str">
        <f t="shared" si="369"/>
        <v/>
      </c>
      <c r="AS2323" s="6"/>
      <c r="AT2323" s="5"/>
      <c r="AU2323" s="53"/>
      <c r="AV2323" s="53"/>
      <c r="AW2323" s="54"/>
      <c r="AX2323" s="15" t="str">
        <f t="shared" si="370"/>
        <v/>
      </c>
      <c r="AY2323" s="5"/>
      <c r="AZ2323" s="27" t="str">
        <f>IFERROR(VLOOKUP(AY2323,vlookup!A$2:I$331,2,FALSE),"")</f>
        <v/>
      </c>
      <c r="BA2323" s="27" t="str">
        <f>IFERROR(VLOOKUP(AY2323,vlookup!A$2:I$331,3,FALSE),"")</f>
        <v/>
      </c>
      <c r="BB2323" s="5"/>
      <c r="BC2323" s="27" t="str">
        <f>IFERROR(VLOOKUP(BB2323,vlookup!D$2:E$331,2,FALSE),"")</f>
        <v/>
      </c>
      <c r="BD2323" s="5"/>
      <c r="BE2323" s="27" t="str">
        <f t="shared" si="371"/>
        <v/>
      </c>
      <c r="BF2323" s="27" t="str">
        <f>IFERROR(VLOOKUP(BE2323,vlookup!G$2:I$331,2,FALSE),"")</f>
        <v/>
      </c>
      <c r="BG2323" s="27" t="str">
        <f>IFERROR(VLOOKUP(BE2323,vlookup!G$2:I$331,3,FALSE),"")</f>
        <v/>
      </c>
      <c r="BH2323" s="5"/>
      <c r="BI2323" s="6"/>
      <c r="BJ2323" s="6"/>
      <c r="BK2323" s="6"/>
      <c r="BL2323" s="6"/>
    </row>
    <row r="2324" spans="1:64">
      <c r="A2324" s="4"/>
      <c r="B2324" s="5"/>
      <c r="C2324" s="27" t="str">
        <f>IFERROR(VLOOKUP(B2324,vlookup!A$2:I$331,2,FALSE),"")</f>
        <v/>
      </c>
      <c r="D2324" s="27" t="str">
        <f>IFERROR(VLOOKUP(B2324,vlookup!A$2:I$331,3,FALSE),"")</f>
        <v/>
      </c>
      <c r="E2324" s="5"/>
      <c r="F2324" s="27" t="str">
        <f>IFERROR(VLOOKUP(E2324,vlookup!D$2:E$331,2,FALSE),"")</f>
        <v/>
      </c>
      <c r="G2324" s="5"/>
      <c r="H2324" s="27" t="str">
        <f t="shared" si="362"/>
        <v/>
      </c>
      <c r="I2324" s="27" t="str">
        <f>IFERROR(VLOOKUP(H2324,vlookup!G$2:I$331,2,FALSE),"")</f>
        <v/>
      </c>
      <c r="J2324" s="27" t="str">
        <f>IFERROR(VLOOKUP(H2324,vlookup!G$2:I$331,3,FALSE),"")</f>
        <v/>
      </c>
      <c r="K2324" s="5"/>
      <c r="L2324" s="6"/>
      <c r="M2324" s="6"/>
      <c r="N2324" s="6"/>
      <c r="O2324" s="6"/>
      <c r="P2324" s="6"/>
      <c r="Q2324" s="14" t="str">
        <f t="shared" si="363"/>
        <v/>
      </c>
      <c r="R2324" s="5"/>
      <c r="S2324" s="6"/>
      <c r="T2324" s="6"/>
      <c r="U2324" s="5"/>
      <c r="V2324" s="45">
        <f t="shared" si="364"/>
        <v>0</v>
      </c>
      <c r="W2324" s="45">
        <f t="shared" si="365"/>
        <v>0</v>
      </c>
      <c r="X2324" s="45" t="e">
        <f t="shared" si="366"/>
        <v>#VALUE!</v>
      </c>
      <c r="Y2324" s="45">
        <f>IFERROR(VALUE(V2324),VLOOKUP(V2324,DayReplace[],2,0))</f>
        <v>0</v>
      </c>
      <c r="Z2324" s="45">
        <f>IF(V2324=0,1,
IF(OR(AND(COUNTIF(Table12[Normal and Leap Years],X2324),AA2324=3,Y2324=30),
AND(COUNTIF(Table9[MM Year],X2324),COUNTIF(Table13[Always 29-Day Months],AA2324),Y2324=30)),Y2324
-1,Y2324))</f>
        <v>1</v>
      </c>
      <c r="AA2324" s="45">
        <f>IFERROR(VALUE(W2324),VLOOKUP(W2324,MonthReplace[],2,0))</f>
        <v>0</v>
      </c>
      <c r="AB2324" s="45" t="e">
        <f>IF(COUNTIF(Table9[MM Year],X2324),VLOOKUP(AA2324,MonthSerial[],VLOOKUP(X2324,Table9[],3,0)+2,0),DATE(X2324,AA2324,0)-AC2324)</f>
        <v>#VALUE!</v>
      </c>
      <c r="AC2324" s="45" t="e">
        <f>IF(COUNTIF(Table9[MM Year],X2324),
VLOOKUP(X2324,Table9[],5,0),
DATE(X2324,1,0))</f>
        <v>#VALUE!</v>
      </c>
      <c r="AD2324" s="46" t="e">
        <f>IF(AA2324=0,DATE(YEAR(AC2324+1),7,16),
IF(V2324=0,IF(COUNTIF(Table9[MM Year],X2324),AC2324+AB2324+Z2324+15-DAY(AC2324+AB2324+Z2324+15)+16,AC2324+AB2324+Z2324-DAY(AC2324+AB2324+Z2324)+16),
IF(COUNTIF(Table9[MM Year],X2324),
IF(AC2324+AB2324+Z2324&lt;VLOOKUP(X2324,Table9[],7,0),AC2324
+AB2324+Z2324+VLOOKUP(X2324,Table9[],4,0),AC2324+AB2324+Z2324),AC2324
+AB2324+Z2324)))</f>
        <v>#VALUE!</v>
      </c>
      <c r="AE2324" s="42"/>
      <c r="AF2324" s="15" t="str">
        <f>IFERROR(IF(COUNTIF(Table9[MM Year],X2324),
IF(AD2324&lt;VLOOKUP(X2324,Table9[],7,0),AD2324
+VLOOKUP(X2324,Table9[],4,0),AD2324),AD2324
),"")</f>
        <v/>
      </c>
      <c r="AG2324" s="5"/>
      <c r="AH2324" s="5"/>
      <c r="AI2324" s="5"/>
      <c r="AJ2324" s="6"/>
      <c r="AK2324" s="6"/>
      <c r="AL2324" s="12" t="str">
        <f t="shared" si="367"/>
        <v/>
      </c>
      <c r="AM2324" s="5"/>
      <c r="AN2324" s="27" t="str">
        <f t="shared" si="368"/>
        <v/>
      </c>
      <c r="AO2324" s="5"/>
      <c r="AP2324" s="5"/>
      <c r="AQ2324" s="6"/>
      <c r="AR2324" s="12" t="str">
        <f t="shared" si="369"/>
        <v/>
      </c>
      <c r="AS2324" s="6"/>
      <c r="AT2324" s="5"/>
      <c r="AU2324" s="53"/>
      <c r="AV2324" s="53"/>
      <c r="AW2324" s="54"/>
      <c r="AX2324" s="15" t="str">
        <f t="shared" si="370"/>
        <v/>
      </c>
      <c r="AY2324" s="5"/>
      <c r="AZ2324" s="27" t="str">
        <f>IFERROR(VLOOKUP(AY2324,vlookup!A$2:I$331,2,FALSE),"")</f>
        <v/>
      </c>
      <c r="BA2324" s="27" t="str">
        <f>IFERROR(VLOOKUP(AY2324,vlookup!A$2:I$331,3,FALSE),"")</f>
        <v/>
      </c>
      <c r="BB2324" s="5"/>
      <c r="BC2324" s="27" t="str">
        <f>IFERROR(VLOOKUP(BB2324,vlookup!D$2:E$331,2,FALSE),"")</f>
        <v/>
      </c>
      <c r="BD2324" s="5"/>
      <c r="BE2324" s="27" t="str">
        <f t="shared" si="371"/>
        <v/>
      </c>
      <c r="BF2324" s="27" t="str">
        <f>IFERROR(VLOOKUP(BE2324,vlookup!G$2:I$331,2,FALSE),"")</f>
        <v/>
      </c>
      <c r="BG2324" s="27" t="str">
        <f>IFERROR(VLOOKUP(BE2324,vlookup!G$2:I$331,3,FALSE),"")</f>
        <v/>
      </c>
      <c r="BH2324" s="5"/>
      <c r="BI2324" s="6"/>
      <c r="BJ2324" s="6"/>
      <c r="BK2324" s="6"/>
      <c r="BL2324" s="6"/>
    </row>
    <row r="2325" spans="1:64">
      <c r="A2325" s="4"/>
      <c r="B2325" s="5"/>
      <c r="C2325" s="27" t="str">
        <f>IFERROR(VLOOKUP(B2325,vlookup!A$2:I$331,2,FALSE),"")</f>
        <v/>
      </c>
      <c r="D2325" s="27" t="str">
        <f>IFERROR(VLOOKUP(B2325,vlookup!A$2:I$331,3,FALSE),"")</f>
        <v/>
      </c>
      <c r="E2325" s="5"/>
      <c r="F2325" s="27" t="str">
        <f>IFERROR(VLOOKUP(E2325,vlookup!D$2:E$331,2,FALSE),"")</f>
        <v/>
      </c>
      <c r="G2325" s="5"/>
      <c r="H2325" s="27" t="str">
        <f t="shared" si="362"/>
        <v/>
      </c>
      <c r="I2325" s="27" t="str">
        <f>IFERROR(VLOOKUP(H2325,vlookup!G$2:I$331,2,FALSE),"")</f>
        <v/>
      </c>
      <c r="J2325" s="27" t="str">
        <f>IFERROR(VLOOKUP(H2325,vlookup!G$2:I$331,3,FALSE),"")</f>
        <v/>
      </c>
      <c r="K2325" s="5"/>
      <c r="L2325" s="6"/>
      <c r="M2325" s="6"/>
      <c r="N2325" s="6"/>
      <c r="O2325" s="6"/>
      <c r="P2325" s="6"/>
      <c r="Q2325" s="14" t="str">
        <f t="shared" si="363"/>
        <v/>
      </c>
      <c r="R2325" s="5"/>
      <c r="S2325" s="6"/>
      <c r="T2325" s="6"/>
      <c r="U2325" s="5"/>
      <c r="V2325" s="45">
        <f t="shared" si="364"/>
        <v>0</v>
      </c>
      <c r="W2325" s="45">
        <f t="shared" si="365"/>
        <v>0</v>
      </c>
      <c r="X2325" s="45" t="e">
        <f t="shared" si="366"/>
        <v>#VALUE!</v>
      </c>
      <c r="Y2325" s="45">
        <f>IFERROR(VALUE(V2325),VLOOKUP(V2325,DayReplace[],2,0))</f>
        <v>0</v>
      </c>
      <c r="Z2325" s="45">
        <f>IF(V2325=0,1,
IF(OR(AND(COUNTIF(Table12[Normal and Leap Years],X2325),AA2325=3,Y2325=30),
AND(COUNTIF(Table9[MM Year],X2325),COUNTIF(Table13[Always 29-Day Months],AA2325),Y2325=30)),Y2325
-1,Y2325))</f>
        <v>1</v>
      </c>
      <c r="AA2325" s="45">
        <f>IFERROR(VALUE(W2325),VLOOKUP(W2325,MonthReplace[],2,0))</f>
        <v>0</v>
      </c>
      <c r="AB2325" s="45" t="e">
        <f>IF(COUNTIF(Table9[MM Year],X2325),VLOOKUP(AA2325,MonthSerial[],VLOOKUP(X2325,Table9[],3,0)+2,0),DATE(X2325,AA2325,0)-AC2325)</f>
        <v>#VALUE!</v>
      </c>
      <c r="AC2325" s="45" t="e">
        <f>IF(COUNTIF(Table9[MM Year],X2325),
VLOOKUP(X2325,Table9[],5,0),
DATE(X2325,1,0))</f>
        <v>#VALUE!</v>
      </c>
      <c r="AD2325" s="46" t="e">
        <f>IF(AA2325=0,DATE(YEAR(AC2325+1),7,16),
IF(V2325=0,IF(COUNTIF(Table9[MM Year],X2325),AC2325+AB2325+Z2325+15-DAY(AC2325+AB2325+Z2325+15)+16,AC2325+AB2325+Z2325-DAY(AC2325+AB2325+Z2325)+16),
IF(COUNTIF(Table9[MM Year],X2325),
IF(AC2325+AB2325+Z2325&lt;VLOOKUP(X2325,Table9[],7,0),AC2325
+AB2325+Z2325+VLOOKUP(X2325,Table9[],4,0),AC2325+AB2325+Z2325),AC2325
+AB2325+Z2325)))</f>
        <v>#VALUE!</v>
      </c>
      <c r="AE2325" s="42"/>
      <c r="AF2325" s="15" t="str">
        <f>IFERROR(IF(COUNTIF(Table9[MM Year],X2325),
IF(AD2325&lt;VLOOKUP(X2325,Table9[],7,0),AD2325
+VLOOKUP(X2325,Table9[],4,0),AD2325),AD2325
),"")</f>
        <v/>
      </c>
      <c r="AG2325" s="5"/>
      <c r="AH2325" s="5"/>
      <c r="AI2325" s="5"/>
      <c r="AJ2325" s="6"/>
      <c r="AK2325" s="6"/>
      <c r="AL2325" s="12" t="str">
        <f t="shared" si="367"/>
        <v/>
      </c>
      <c r="AM2325" s="5"/>
      <c r="AN2325" s="27" t="str">
        <f t="shared" si="368"/>
        <v/>
      </c>
      <c r="AO2325" s="5"/>
      <c r="AP2325" s="5"/>
      <c r="AQ2325" s="6"/>
      <c r="AR2325" s="12" t="str">
        <f t="shared" si="369"/>
        <v/>
      </c>
      <c r="AS2325" s="6"/>
      <c r="AT2325" s="5"/>
      <c r="AU2325" s="53"/>
      <c r="AV2325" s="53"/>
      <c r="AW2325" s="54"/>
      <c r="AX2325" s="15" t="str">
        <f t="shared" si="370"/>
        <v/>
      </c>
      <c r="AY2325" s="5"/>
      <c r="AZ2325" s="27" t="str">
        <f>IFERROR(VLOOKUP(AY2325,vlookup!A$2:I$331,2,FALSE),"")</f>
        <v/>
      </c>
      <c r="BA2325" s="27" t="str">
        <f>IFERROR(VLOOKUP(AY2325,vlookup!A$2:I$331,3,FALSE),"")</f>
        <v/>
      </c>
      <c r="BB2325" s="5"/>
      <c r="BC2325" s="27" t="str">
        <f>IFERROR(VLOOKUP(BB2325,vlookup!D$2:E$331,2,FALSE),"")</f>
        <v/>
      </c>
      <c r="BD2325" s="5"/>
      <c r="BE2325" s="27" t="str">
        <f t="shared" si="371"/>
        <v/>
      </c>
      <c r="BF2325" s="27" t="str">
        <f>IFERROR(VLOOKUP(BE2325,vlookup!G$2:I$331,2,FALSE),"")</f>
        <v/>
      </c>
      <c r="BG2325" s="27" t="str">
        <f>IFERROR(VLOOKUP(BE2325,vlookup!G$2:I$331,3,FALSE),"")</f>
        <v/>
      </c>
      <c r="BH2325" s="5"/>
      <c r="BI2325" s="6"/>
      <c r="BJ2325" s="6"/>
      <c r="BK2325" s="6"/>
      <c r="BL2325" s="6"/>
    </row>
    <row r="2326" spans="1:64">
      <c r="A2326" s="4"/>
      <c r="B2326" s="5"/>
      <c r="C2326" s="27" t="str">
        <f>IFERROR(VLOOKUP(B2326,vlookup!A$2:I$331,2,FALSE),"")</f>
        <v/>
      </c>
      <c r="D2326" s="27" t="str">
        <f>IFERROR(VLOOKUP(B2326,vlookup!A$2:I$331,3,FALSE),"")</f>
        <v/>
      </c>
      <c r="E2326" s="5"/>
      <c r="F2326" s="27" t="str">
        <f>IFERROR(VLOOKUP(E2326,vlookup!D$2:E$331,2,FALSE),"")</f>
        <v/>
      </c>
      <c r="G2326" s="5"/>
      <c r="H2326" s="27" t="str">
        <f t="shared" si="362"/>
        <v/>
      </c>
      <c r="I2326" s="27" t="str">
        <f>IFERROR(VLOOKUP(H2326,vlookup!G$2:I$331,2,FALSE),"")</f>
        <v/>
      </c>
      <c r="J2326" s="27" t="str">
        <f>IFERROR(VLOOKUP(H2326,vlookup!G$2:I$331,3,FALSE),"")</f>
        <v/>
      </c>
      <c r="K2326" s="5"/>
      <c r="L2326" s="6"/>
      <c r="M2326" s="6"/>
      <c r="N2326" s="6"/>
      <c r="O2326" s="6"/>
      <c r="P2326" s="6"/>
      <c r="Q2326" s="14" t="str">
        <f t="shared" si="363"/>
        <v/>
      </c>
      <c r="R2326" s="5"/>
      <c r="S2326" s="6"/>
      <c r="T2326" s="6"/>
      <c r="U2326" s="5"/>
      <c r="V2326" s="45">
        <f t="shared" si="364"/>
        <v>0</v>
      </c>
      <c r="W2326" s="45">
        <f t="shared" si="365"/>
        <v>0</v>
      </c>
      <c r="X2326" s="45" t="e">
        <f t="shared" si="366"/>
        <v>#VALUE!</v>
      </c>
      <c r="Y2326" s="45">
        <f>IFERROR(VALUE(V2326),VLOOKUP(V2326,DayReplace[],2,0))</f>
        <v>0</v>
      </c>
      <c r="Z2326" s="45">
        <f>IF(V2326=0,1,
IF(OR(AND(COUNTIF(Table12[Normal and Leap Years],X2326),AA2326=3,Y2326=30),
AND(COUNTIF(Table9[MM Year],X2326),COUNTIF(Table13[Always 29-Day Months],AA2326),Y2326=30)),Y2326
-1,Y2326))</f>
        <v>1</v>
      </c>
      <c r="AA2326" s="45">
        <f>IFERROR(VALUE(W2326),VLOOKUP(W2326,MonthReplace[],2,0))</f>
        <v>0</v>
      </c>
      <c r="AB2326" s="45" t="e">
        <f>IF(COUNTIF(Table9[MM Year],X2326),VLOOKUP(AA2326,MonthSerial[],VLOOKUP(X2326,Table9[],3,0)+2,0),DATE(X2326,AA2326,0)-AC2326)</f>
        <v>#VALUE!</v>
      </c>
      <c r="AC2326" s="45" t="e">
        <f>IF(COUNTIF(Table9[MM Year],X2326),
VLOOKUP(X2326,Table9[],5,0),
DATE(X2326,1,0))</f>
        <v>#VALUE!</v>
      </c>
      <c r="AD2326" s="46" t="e">
        <f>IF(AA2326=0,DATE(YEAR(AC2326+1),7,16),
IF(V2326=0,IF(COUNTIF(Table9[MM Year],X2326),AC2326+AB2326+Z2326+15-DAY(AC2326+AB2326+Z2326+15)+16,AC2326+AB2326+Z2326-DAY(AC2326+AB2326+Z2326)+16),
IF(COUNTIF(Table9[MM Year],X2326),
IF(AC2326+AB2326+Z2326&lt;VLOOKUP(X2326,Table9[],7,0),AC2326
+AB2326+Z2326+VLOOKUP(X2326,Table9[],4,0),AC2326+AB2326+Z2326),AC2326
+AB2326+Z2326)))</f>
        <v>#VALUE!</v>
      </c>
      <c r="AE2326" s="42"/>
      <c r="AF2326" s="15" t="str">
        <f>IFERROR(IF(COUNTIF(Table9[MM Year],X2326),
IF(AD2326&lt;VLOOKUP(X2326,Table9[],7,0),AD2326
+VLOOKUP(X2326,Table9[],4,0),AD2326),AD2326
),"")</f>
        <v/>
      </c>
      <c r="AG2326" s="5"/>
      <c r="AH2326" s="5"/>
      <c r="AI2326" s="5"/>
      <c r="AJ2326" s="6"/>
      <c r="AK2326" s="6"/>
      <c r="AL2326" s="12" t="str">
        <f t="shared" si="367"/>
        <v/>
      </c>
      <c r="AM2326" s="5"/>
      <c r="AN2326" s="27" t="str">
        <f t="shared" si="368"/>
        <v/>
      </c>
      <c r="AO2326" s="5"/>
      <c r="AP2326" s="5"/>
      <c r="AQ2326" s="6"/>
      <c r="AR2326" s="12" t="str">
        <f t="shared" si="369"/>
        <v/>
      </c>
      <c r="AS2326" s="6"/>
      <c r="AT2326" s="5"/>
      <c r="AU2326" s="53"/>
      <c r="AV2326" s="53"/>
      <c r="AW2326" s="54"/>
      <c r="AX2326" s="15" t="str">
        <f t="shared" si="370"/>
        <v/>
      </c>
      <c r="AY2326" s="5"/>
      <c r="AZ2326" s="27" t="str">
        <f>IFERROR(VLOOKUP(AY2326,vlookup!A$2:I$331,2,FALSE),"")</f>
        <v/>
      </c>
      <c r="BA2326" s="27" t="str">
        <f>IFERROR(VLOOKUP(AY2326,vlookup!A$2:I$331,3,FALSE),"")</f>
        <v/>
      </c>
      <c r="BB2326" s="5"/>
      <c r="BC2326" s="27" t="str">
        <f>IFERROR(VLOOKUP(BB2326,vlookup!D$2:E$331,2,FALSE),"")</f>
        <v/>
      </c>
      <c r="BD2326" s="5"/>
      <c r="BE2326" s="27" t="str">
        <f t="shared" si="371"/>
        <v/>
      </c>
      <c r="BF2326" s="27" t="str">
        <f>IFERROR(VLOOKUP(BE2326,vlookup!G$2:I$331,2,FALSE),"")</f>
        <v/>
      </c>
      <c r="BG2326" s="27" t="str">
        <f>IFERROR(VLOOKUP(BE2326,vlookup!G$2:I$331,3,FALSE),"")</f>
        <v/>
      </c>
      <c r="BH2326" s="5"/>
      <c r="BI2326" s="6"/>
      <c r="BJ2326" s="6"/>
      <c r="BK2326" s="6"/>
      <c r="BL2326" s="6"/>
    </row>
    <row r="2327" spans="1:64">
      <c r="A2327" s="4"/>
      <c r="B2327" s="5"/>
      <c r="C2327" s="27" t="str">
        <f>IFERROR(VLOOKUP(B2327,vlookup!A$2:I$331,2,FALSE),"")</f>
        <v/>
      </c>
      <c r="D2327" s="27" t="str">
        <f>IFERROR(VLOOKUP(B2327,vlookup!A$2:I$331,3,FALSE),"")</f>
        <v/>
      </c>
      <c r="E2327" s="5"/>
      <c r="F2327" s="27" t="str">
        <f>IFERROR(VLOOKUP(E2327,vlookup!D$2:E$331,2,FALSE),"")</f>
        <v/>
      </c>
      <c r="G2327" s="5"/>
      <c r="H2327" s="27" t="str">
        <f t="shared" si="362"/>
        <v/>
      </c>
      <c r="I2327" s="27" t="str">
        <f>IFERROR(VLOOKUP(H2327,vlookup!G$2:I$331,2,FALSE),"")</f>
        <v/>
      </c>
      <c r="J2327" s="27" t="str">
        <f>IFERROR(VLOOKUP(H2327,vlookup!G$2:I$331,3,FALSE),"")</f>
        <v/>
      </c>
      <c r="K2327" s="5"/>
      <c r="L2327" s="6"/>
      <c r="M2327" s="6"/>
      <c r="N2327" s="6"/>
      <c r="O2327" s="6"/>
      <c r="P2327" s="6"/>
      <c r="Q2327" s="14" t="str">
        <f t="shared" si="363"/>
        <v/>
      </c>
      <c r="R2327" s="5"/>
      <c r="S2327" s="6"/>
      <c r="T2327" s="6"/>
      <c r="U2327" s="5"/>
      <c r="V2327" s="45">
        <f t="shared" si="364"/>
        <v>0</v>
      </c>
      <c r="W2327" s="45">
        <f t="shared" si="365"/>
        <v>0</v>
      </c>
      <c r="X2327" s="45" t="e">
        <f t="shared" si="366"/>
        <v>#VALUE!</v>
      </c>
      <c r="Y2327" s="45">
        <f>IFERROR(VALUE(V2327),VLOOKUP(V2327,DayReplace[],2,0))</f>
        <v>0</v>
      </c>
      <c r="Z2327" s="45">
        <f>IF(V2327=0,1,
IF(OR(AND(COUNTIF(Table12[Normal and Leap Years],X2327),AA2327=3,Y2327=30),
AND(COUNTIF(Table9[MM Year],X2327),COUNTIF(Table13[Always 29-Day Months],AA2327),Y2327=30)),Y2327
-1,Y2327))</f>
        <v>1</v>
      </c>
      <c r="AA2327" s="45">
        <f>IFERROR(VALUE(W2327),VLOOKUP(W2327,MonthReplace[],2,0))</f>
        <v>0</v>
      </c>
      <c r="AB2327" s="45" t="e">
        <f>IF(COUNTIF(Table9[MM Year],X2327),VLOOKUP(AA2327,MonthSerial[],VLOOKUP(X2327,Table9[],3,0)+2,0),DATE(X2327,AA2327,0)-AC2327)</f>
        <v>#VALUE!</v>
      </c>
      <c r="AC2327" s="45" t="e">
        <f>IF(COUNTIF(Table9[MM Year],X2327),
VLOOKUP(X2327,Table9[],5,0),
DATE(X2327,1,0))</f>
        <v>#VALUE!</v>
      </c>
      <c r="AD2327" s="46" t="e">
        <f>IF(AA2327=0,DATE(YEAR(AC2327+1),7,16),
IF(V2327=0,IF(COUNTIF(Table9[MM Year],X2327),AC2327+AB2327+Z2327+15-DAY(AC2327+AB2327+Z2327+15)+16,AC2327+AB2327+Z2327-DAY(AC2327+AB2327+Z2327)+16),
IF(COUNTIF(Table9[MM Year],X2327),
IF(AC2327+AB2327+Z2327&lt;VLOOKUP(X2327,Table9[],7,0),AC2327
+AB2327+Z2327+VLOOKUP(X2327,Table9[],4,0),AC2327+AB2327+Z2327),AC2327
+AB2327+Z2327)))</f>
        <v>#VALUE!</v>
      </c>
      <c r="AE2327" s="42"/>
      <c r="AF2327" s="15" t="str">
        <f>IFERROR(IF(COUNTIF(Table9[MM Year],X2327),
IF(AD2327&lt;VLOOKUP(X2327,Table9[],7,0),AD2327
+VLOOKUP(X2327,Table9[],4,0),AD2327),AD2327
),"")</f>
        <v/>
      </c>
      <c r="AG2327" s="5"/>
      <c r="AH2327" s="5"/>
      <c r="AI2327" s="5"/>
      <c r="AJ2327" s="6"/>
      <c r="AK2327" s="6"/>
      <c r="AL2327" s="12" t="str">
        <f t="shared" si="367"/>
        <v/>
      </c>
      <c r="AM2327" s="5"/>
      <c r="AN2327" s="27" t="str">
        <f t="shared" si="368"/>
        <v/>
      </c>
      <c r="AO2327" s="5"/>
      <c r="AP2327" s="5"/>
      <c r="AQ2327" s="6"/>
      <c r="AR2327" s="12" t="str">
        <f t="shared" si="369"/>
        <v/>
      </c>
      <c r="AS2327" s="6"/>
      <c r="AT2327" s="5"/>
      <c r="AU2327" s="53"/>
      <c r="AV2327" s="53"/>
      <c r="AW2327" s="54"/>
      <c r="AX2327" s="15" t="str">
        <f t="shared" si="370"/>
        <v/>
      </c>
      <c r="AY2327" s="5"/>
      <c r="AZ2327" s="27" t="str">
        <f>IFERROR(VLOOKUP(AY2327,vlookup!A$2:I$331,2,FALSE),"")</f>
        <v/>
      </c>
      <c r="BA2327" s="27" t="str">
        <f>IFERROR(VLOOKUP(AY2327,vlookup!A$2:I$331,3,FALSE),"")</f>
        <v/>
      </c>
      <c r="BB2327" s="5"/>
      <c r="BC2327" s="27" t="str">
        <f>IFERROR(VLOOKUP(BB2327,vlookup!D$2:E$331,2,FALSE),"")</f>
        <v/>
      </c>
      <c r="BD2327" s="5"/>
      <c r="BE2327" s="27" t="str">
        <f t="shared" si="371"/>
        <v/>
      </c>
      <c r="BF2327" s="27" t="str">
        <f>IFERROR(VLOOKUP(BE2327,vlookup!G$2:I$331,2,FALSE),"")</f>
        <v/>
      </c>
      <c r="BG2327" s="27" t="str">
        <f>IFERROR(VLOOKUP(BE2327,vlookup!G$2:I$331,3,FALSE),"")</f>
        <v/>
      </c>
      <c r="BH2327" s="5"/>
      <c r="BI2327" s="6"/>
      <c r="BJ2327" s="6"/>
      <c r="BK2327" s="6"/>
      <c r="BL2327" s="6"/>
    </row>
    <row r="2328" spans="1:64">
      <c r="A2328" s="4"/>
      <c r="B2328" s="5"/>
      <c r="C2328" s="27" t="str">
        <f>IFERROR(VLOOKUP(B2328,vlookup!A$2:I$331,2,FALSE),"")</f>
        <v/>
      </c>
      <c r="D2328" s="27" t="str">
        <f>IFERROR(VLOOKUP(B2328,vlookup!A$2:I$331,3,FALSE),"")</f>
        <v/>
      </c>
      <c r="E2328" s="5"/>
      <c r="F2328" s="27" t="str">
        <f>IFERROR(VLOOKUP(E2328,vlookup!D$2:E$331,2,FALSE),"")</f>
        <v/>
      </c>
      <c r="G2328" s="5"/>
      <c r="H2328" s="27" t="str">
        <f t="shared" si="362"/>
        <v/>
      </c>
      <c r="I2328" s="27" t="str">
        <f>IFERROR(VLOOKUP(H2328,vlookup!G$2:I$331,2,FALSE),"")</f>
        <v/>
      </c>
      <c r="J2328" s="27" t="str">
        <f>IFERROR(VLOOKUP(H2328,vlookup!G$2:I$331,3,FALSE),"")</f>
        <v/>
      </c>
      <c r="K2328" s="5"/>
      <c r="L2328" s="6"/>
      <c r="M2328" s="6"/>
      <c r="N2328" s="6"/>
      <c r="O2328" s="6"/>
      <c r="P2328" s="6"/>
      <c r="Q2328" s="14" t="str">
        <f t="shared" si="363"/>
        <v/>
      </c>
      <c r="R2328" s="5"/>
      <c r="S2328" s="6"/>
      <c r="T2328" s="6"/>
      <c r="U2328" s="5"/>
      <c r="V2328" s="45">
        <f t="shared" si="364"/>
        <v>0</v>
      </c>
      <c r="W2328" s="45">
        <f t="shared" si="365"/>
        <v>0</v>
      </c>
      <c r="X2328" s="45" t="e">
        <f t="shared" si="366"/>
        <v>#VALUE!</v>
      </c>
      <c r="Y2328" s="45">
        <f>IFERROR(VALUE(V2328),VLOOKUP(V2328,DayReplace[],2,0))</f>
        <v>0</v>
      </c>
      <c r="Z2328" s="45">
        <f>IF(V2328=0,1,
IF(OR(AND(COUNTIF(Table12[Normal and Leap Years],X2328),AA2328=3,Y2328=30),
AND(COUNTIF(Table9[MM Year],X2328),COUNTIF(Table13[Always 29-Day Months],AA2328),Y2328=30)),Y2328
-1,Y2328))</f>
        <v>1</v>
      </c>
      <c r="AA2328" s="45">
        <f>IFERROR(VALUE(W2328),VLOOKUP(W2328,MonthReplace[],2,0))</f>
        <v>0</v>
      </c>
      <c r="AB2328" s="45" t="e">
        <f>IF(COUNTIF(Table9[MM Year],X2328),VLOOKUP(AA2328,MonthSerial[],VLOOKUP(X2328,Table9[],3,0)+2,0),DATE(X2328,AA2328,0)-AC2328)</f>
        <v>#VALUE!</v>
      </c>
      <c r="AC2328" s="45" t="e">
        <f>IF(COUNTIF(Table9[MM Year],X2328),
VLOOKUP(X2328,Table9[],5,0),
DATE(X2328,1,0))</f>
        <v>#VALUE!</v>
      </c>
      <c r="AD2328" s="46" t="e">
        <f>IF(AA2328=0,DATE(YEAR(AC2328+1),7,16),
IF(V2328=0,IF(COUNTIF(Table9[MM Year],X2328),AC2328+AB2328+Z2328+15-DAY(AC2328+AB2328+Z2328+15)+16,AC2328+AB2328+Z2328-DAY(AC2328+AB2328+Z2328)+16),
IF(COUNTIF(Table9[MM Year],X2328),
IF(AC2328+AB2328+Z2328&lt;VLOOKUP(X2328,Table9[],7,0),AC2328
+AB2328+Z2328+VLOOKUP(X2328,Table9[],4,0),AC2328+AB2328+Z2328),AC2328
+AB2328+Z2328)))</f>
        <v>#VALUE!</v>
      </c>
      <c r="AE2328" s="42"/>
      <c r="AF2328" s="15" t="str">
        <f>IFERROR(IF(COUNTIF(Table9[MM Year],X2328),
IF(AD2328&lt;VLOOKUP(X2328,Table9[],7,0),AD2328
+VLOOKUP(X2328,Table9[],4,0),AD2328),AD2328
),"")</f>
        <v/>
      </c>
      <c r="AG2328" s="5"/>
      <c r="AH2328" s="5"/>
      <c r="AI2328" s="5"/>
      <c r="AJ2328" s="6"/>
      <c r="AK2328" s="6"/>
      <c r="AL2328" s="12" t="str">
        <f t="shared" si="367"/>
        <v/>
      </c>
      <c r="AM2328" s="5"/>
      <c r="AN2328" s="27" t="str">
        <f t="shared" si="368"/>
        <v/>
      </c>
      <c r="AO2328" s="5"/>
      <c r="AP2328" s="5"/>
      <c r="AQ2328" s="6"/>
      <c r="AR2328" s="12" t="str">
        <f t="shared" si="369"/>
        <v/>
      </c>
      <c r="AS2328" s="6"/>
      <c r="AT2328" s="5"/>
      <c r="AU2328" s="53"/>
      <c r="AV2328" s="53"/>
      <c r="AW2328" s="54"/>
      <c r="AX2328" s="15" t="str">
        <f t="shared" si="370"/>
        <v/>
      </c>
      <c r="AY2328" s="5"/>
      <c r="AZ2328" s="27" t="str">
        <f>IFERROR(VLOOKUP(AY2328,vlookup!A$2:I$331,2,FALSE),"")</f>
        <v/>
      </c>
      <c r="BA2328" s="27" t="str">
        <f>IFERROR(VLOOKUP(AY2328,vlookup!A$2:I$331,3,FALSE),"")</f>
        <v/>
      </c>
      <c r="BB2328" s="5"/>
      <c r="BC2328" s="27" t="str">
        <f>IFERROR(VLOOKUP(BB2328,vlookup!D$2:E$331,2,FALSE),"")</f>
        <v/>
      </c>
      <c r="BD2328" s="5"/>
      <c r="BE2328" s="27" t="str">
        <f t="shared" si="371"/>
        <v/>
      </c>
      <c r="BF2328" s="27" t="str">
        <f>IFERROR(VLOOKUP(BE2328,vlookup!G$2:I$331,2,FALSE),"")</f>
        <v/>
      </c>
      <c r="BG2328" s="27" t="str">
        <f>IFERROR(VLOOKUP(BE2328,vlookup!G$2:I$331,3,FALSE),"")</f>
        <v/>
      </c>
      <c r="BH2328" s="5"/>
      <c r="BI2328" s="6"/>
      <c r="BJ2328" s="6"/>
      <c r="BK2328" s="6"/>
      <c r="BL2328" s="6"/>
    </row>
    <row r="2329" spans="1:64">
      <c r="A2329" s="4"/>
      <c r="B2329" s="5"/>
      <c r="C2329" s="27" t="str">
        <f>IFERROR(VLOOKUP(B2329,vlookup!A$2:I$331,2,FALSE),"")</f>
        <v/>
      </c>
      <c r="D2329" s="27" t="str">
        <f>IFERROR(VLOOKUP(B2329,vlookup!A$2:I$331,3,FALSE),"")</f>
        <v/>
      </c>
      <c r="E2329" s="5"/>
      <c r="F2329" s="27" t="str">
        <f>IFERROR(VLOOKUP(E2329,vlookup!D$2:E$331,2,FALSE),"")</f>
        <v/>
      </c>
      <c r="G2329" s="5"/>
      <c r="H2329" s="27" t="str">
        <f t="shared" si="362"/>
        <v/>
      </c>
      <c r="I2329" s="27" t="str">
        <f>IFERROR(VLOOKUP(H2329,vlookup!G$2:I$331,2,FALSE),"")</f>
        <v/>
      </c>
      <c r="J2329" s="27" t="str">
        <f>IFERROR(VLOOKUP(H2329,vlookup!G$2:I$331,3,FALSE),"")</f>
        <v/>
      </c>
      <c r="K2329" s="5"/>
      <c r="L2329" s="6"/>
      <c r="M2329" s="6"/>
      <c r="N2329" s="6"/>
      <c r="O2329" s="6"/>
      <c r="P2329" s="6"/>
      <c r="Q2329" s="14" t="str">
        <f t="shared" si="363"/>
        <v/>
      </c>
      <c r="R2329" s="5"/>
      <c r="S2329" s="6"/>
      <c r="T2329" s="6"/>
      <c r="U2329" s="5"/>
      <c r="V2329" s="45">
        <f t="shared" si="364"/>
        <v>0</v>
      </c>
      <c r="W2329" s="45">
        <f t="shared" si="365"/>
        <v>0</v>
      </c>
      <c r="X2329" s="45" t="e">
        <f t="shared" si="366"/>
        <v>#VALUE!</v>
      </c>
      <c r="Y2329" s="45">
        <f>IFERROR(VALUE(V2329),VLOOKUP(V2329,DayReplace[],2,0))</f>
        <v>0</v>
      </c>
      <c r="Z2329" s="45">
        <f>IF(V2329=0,1,
IF(OR(AND(COUNTIF(Table12[Normal and Leap Years],X2329),AA2329=3,Y2329=30),
AND(COUNTIF(Table9[MM Year],X2329),COUNTIF(Table13[Always 29-Day Months],AA2329),Y2329=30)),Y2329
-1,Y2329))</f>
        <v>1</v>
      </c>
      <c r="AA2329" s="45">
        <f>IFERROR(VALUE(W2329),VLOOKUP(W2329,MonthReplace[],2,0))</f>
        <v>0</v>
      </c>
      <c r="AB2329" s="45" t="e">
        <f>IF(COUNTIF(Table9[MM Year],X2329),VLOOKUP(AA2329,MonthSerial[],VLOOKUP(X2329,Table9[],3,0)+2,0),DATE(X2329,AA2329,0)-AC2329)</f>
        <v>#VALUE!</v>
      </c>
      <c r="AC2329" s="45" t="e">
        <f>IF(COUNTIF(Table9[MM Year],X2329),
VLOOKUP(X2329,Table9[],5,0),
DATE(X2329,1,0))</f>
        <v>#VALUE!</v>
      </c>
      <c r="AD2329" s="46" t="e">
        <f>IF(AA2329=0,DATE(YEAR(AC2329+1),7,16),
IF(V2329=0,IF(COUNTIF(Table9[MM Year],X2329),AC2329+AB2329+Z2329+15-DAY(AC2329+AB2329+Z2329+15)+16,AC2329+AB2329+Z2329-DAY(AC2329+AB2329+Z2329)+16),
IF(COUNTIF(Table9[MM Year],X2329),
IF(AC2329+AB2329+Z2329&lt;VLOOKUP(X2329,Table9[],7,0),AC2329
+AB2329+Z2329+VLOOKUP(X2329,Table9[],4,0),AC2329+AB2329+Z2329),AC2329
+AB2329+Z2329)))</f>
        <v>#VALUE!</v>
      </c>
      <c r="AE2329" s="42"/>
      <c r="AF2329" s="15" t="str">
        <f>IFERROR(IF(COUNTIF(Table9[MM Year],X2329),
IF(AD2329&lt;VLOOKUP(X2329,Table9[],7,0),AD2329
+VLOOKUP(X2329,Table9[],4,0),AD2329),AD2329
),"")</f>
        <v/>
      </c>
      <c r="AG2329" s="5"/>
      <c r="AH2329" s="5"/>
      <c r="AI2329" s="5"/>
      <c r="AJ2329" s="6"/>
      <c r="AK2329" s="6"/>
      <c r="AL2329" s="12" t="str">
        <f t="shared" si="367"/>
        <v/>
      </c>
      <c r="AM2329" s="5"/>
      <c r="AN2329" s="27" t="str">
        <f t="shared" si="368"/>
        <v/>
      </c>
      <c r="AO2329" s="5"/>
      <c r="AP2329" s="5"/>
      <c r="AQ2329" s="6"/>
      <c r="AR2329" s="12" t="str">
        <f t="shared" si="369"/>
        <v/>
      </c>
      <c r="AS2329" s="6"/>
      <c r="AT2329" s="5"/>
      <c r="AU2329" s="53"/>
      <c r="AV2329" s="53"/>
      <c r="AW2329" s="54"/>
      <c r="AX2329" s="15" t="str">
        <f t="shared" si="370"/>
        <v/>
      </c>
      <c r="AY2329" s="5"/>
      <c r="AZ2329" s="27" t="str">
        <f>IFERROR(VLOOKUP(AY2329,vlookup!A$2:I$331,2,FALSE),"")</f>
        <v/>
      </c>
      <c r="BA2329" s="27" t="str">
        <f>IFERROR(VLOOKUP(AY2329,vlookup!A$2:I$331,3,FALSE),"")</f>
        <v/>
      </c>
      <c r="BB2329" s="5"/>
      <c r="BC2329" s="27" t="str">
        <f>IFERROR(VLOOKUP(BB2329,vlookup!D$2:E$331,2,FALSE),"")</f>
        <v/>
      </c>
      <c r="BD2329" s="5"/>
      <c r="BE2329" s="27" t="str">
        <f t="shared" si="371"/>
        <v/>
      </c>
      <c r="BF2329" s="27" t="str">
        <f>IFERROR(VLOOKUP(BE2329,vlookup!G$2:I$331,2,FALSE),"")</f>
        <v/>
      </c>
      <c r="BG2329" s="27" t="str">
        <f>IFERROR(VLOOKUP(BE2329,vlookup!G$2:I$331,3,FALSE),"")</f>
        <v/>
      </c>
      <c r="BH2329" s="5"/>
      <c r="BI2329" s="6"/>
      <c r="BJ2329" s="6"/>
      <c r="BK2329" s="6"/>
      <c r="BL2329" s="6"/>
    </row>
    <row r="2330" spans="1:64">
      <c r="A2330" s="4"/>
      <c r="B2330" s="5"/>
      <c r="C2330" s="27" t="str">
        <f>IFERROR(VLOOKUP(B2330,vlookup!A$2:I$331,2,FALSE),"")</f>
        <v/>
      </c>
      <c r="D2330" s="27" t="str">
        <f>IFERROR(VLOOKUP(B2330,vlookup!A$2:I$331,3,FALSE),"")</f>
        <v/>
      </c>
      <c r="E2330" s="5"/>
      <c r="F2330" s="27" t="str">
        <f>IFERROR(VLOOKUP(E2330,vlookup!D$2:E$331,2,FALSE),"")</f>
        <v/>
      </c>
      <c r="G2330" s="5"/>
      <c r="H2330" s="27" t="str">
        <f t="shared" si="362"/>
        <v/>
      </c>
      <c r="I2330" s="27" t="str">
        <f>IFERROR(VLOOKUP(H2330,vlookup!G$2:I$331,2,FALSE),"")</f>
        <v/>
      </c>
      <c r="J2330" s="27" t="str">
        <f>IFERROR(VLOOKUP(H2330,vlookup!G$2:I$331,3,FALSE),"")</f>
        <v/>
      </c>
      <c r="K2330" s="5"/>
      <c r="L2330" s="6"/>
      <c r="M2330" s="6"/>
      <c r="N2330" s="6"/>
      <c r="O2330" s="6"/>
      <c r="P2330" s="6"/>
      <c r="Q2330" s="14" t="str">
        <f t="shared" si="363"/>
        <v/>
      </c>
      <c r="R2330" s="5"/>
      <c r="S2330" s="6"/>
      <c r="T2330" s="6"/>
      <c r="U2330" s="5"/>
      <c r="V2330" s="45">
        <f t="shared" si="364"/>
        <v>0</v>
      </c>
      <c r="W2330" s="45">
        <f t="shared" si="365"/>
        <v>0</v>
      </c>
      <c r="X2330" s="45" t="e">
        <f t="shared" si="366"/>
        <v>#VALUE!</v>
      </c>
      <c r="Y2330" s="45">
        <f>IFERROR(VALUE(V2330),VLOOKUP(V2330,DayReplace[],2,0))</f>
        <v>0</v>
      </c>
      <c r="Z2330" s="45">
        <f>IF(V2330=0,1,
IF(OR(AND(COUNTIF(Table12[Normal and Leap Years],X2330),AA2330=3,Y2330=30),
AND(COUNTIF(Table9[MM Year],X2330),COUNTIF(Table13[Always 29-Day Months],AA2330),Y2330=30)),Y2330
-1,Y2330))</f>
        <v>1</v>
      </c>
      <c r="AA2330" s="45">
        <f>IFERROR(VALUE(W2330),VLOOKUP(W2330,MonthReplace[],2,0))</f>
        <v>0</v>
      </c>
      <c r="AB2330" s="45" t="e">
        <f>IF(COUNTIF(Table9[MM Year],X2330),VLOOKUP(AA2330,MonthSerial[],VLOOKUP(X2330,Table9[],3,0)+2,0),DATE(X2330,AA2330,0)-AC2330)</f>
        <v>#VALUE!</v>
      </c>
      <c r="AC2330" s="45" t="e">
        <f>IF(COUNTIF(Table9[MM Year],X2330),
VLOOKUP(X2330,Table9[],5,0),
DATE(X2330,1,0))</f>
        <v>#VALUE!</v>
      </c>
      <c r="AD2330" s="46" t="e">
        <f>IF(AA2330=0,DATE(YEAR(AC2330+1),7,16),
IF(V2330=0,IF(COUNTIF(Table9[MM Year],X2330),AC2330+AB2330+Z2330+15-DAY(AC2330+AB2330+Z2330+15)+16,AC2330+AB2330+Z2330-DAY(AC2330+AB2330+Z2330)+16),
IF(COUNTIF(Table9[MM Year],X2330),
IF(AC2330+AB2330+Z2330&lt;VLOOKUP(X2330,Table9[],7,0),AC2330
+AB2330+Z2330+VLOOKUP(X2330,Table9[],4,0),AC2330+AB2330+Z2330),AC2330
+AB2330+Z2330)))</f>
        <v>#VALUE!</v>
      </c>
      <c r="AE2330" s="42"/>
      <c r="AF2330" s="15" t="str">
        <f>IFERROR(IF(COUNTIF(Table9[MM Year],X2330),
IF(AD2330&lt;VLOOKUP(X2330,Table9[],7,0),AD2330
+VLOOKUP(X2330,Table9[],4,0),AD2330),AD2330
),"")</f>
        <v/>
      </c>
      <c r="AG2330" s="5"/>
      <c r="AH2330" s="5"/>
      <c r="AI2330" s="5"/>
      <c r="AJ2330" s="6"/>
      <c r="AK2330" s="6"/>
      <c r="AL2330" s="12" t="str">
        <f t="shared" si="367"/>
        <v/>
      </c>
      <c r="AM2330" s="5"/>
      <c r="AN2330" s="27" t="str">
        <f t="shared" si="368"/>
        <v/>
      </c>
      <c r="AO2330" s="5"/>
      <c r="AP2330" s="5"/>
      <c r="AQ2330" s="6"/>
      <c r="AR2330" s="12" t="str">
        <f t="shared" si="369"/>
        <v/>
      </c>
      <c r="AS2330" s="6"/>
      <c r="AT2330" s="5"/>
      <c r="AU2330" s="53"/>
      <c r="AV2330" s="53"/>
      <c r="AW2330" s="54"/>
      <c r="AX2330" s="15" t="str">
        <f t="shared" si="370"/>
        <v/>
      </c>
      <c r="AY2330" s="5"/>
      <c r="AZ2330" s="27" t="str">
        <f>IFERROR(VLOOKUP(AY2330,vlookup!A$2:I$331,2,FALSE),"")</f>
        <v/>
      </c>
      <c r="BA2330" s="27" t="str">
        <f>IFERROR(VLOOKUP(AY2330,vlookup!A$2:I$331,3,FALSE),"")</f>
        <v/>
      </c>
      <c r="BB2330" s="5"/>
      <c r="BC2330" s="27" t="str">
        <f>IFERROR(VLOOKUP(BB2330,vlookup!D$2:E$331,2,FALSE),"")</f>
        <v/>
      </c>
      <c r="BD2330" s="5"/>
      <c r="BE2330" s="27" t="str">
        <f t="shared" si="371"/>
        <v/>
      </c>
      <c r="BF2330" s="27" t="str">
        <f>IFERROR(VLOOKUP(BE2330,vlookup!G$2:I$331,2,FALSE),"")</f>
        <v/>
      </c>
      <c r="BG2330" s="27" t="str">
        <f>IFERROR(VLOOKUP(BE2330,vlookup!G$2:I$331,3,FALSE),"")</f>
        <v/>
      </c>
      <c r="BH2330" s="5"/>
      <c r="BI2330" s="6"/>
      <c r="BJ2330" s="6"/>
      <c r="BK2330" s="6"/>
      <c r="BL2330" s="6"/>
    </row>
    <row r="2331" spans="1:64">
      <c r="A2331" s="4"/>
      <c r="B2331" s="5"/>
      <c r="C2331" s="27" t="str">
        <f>IFERROR(VLOOKUP(B2331,vlookup!A$2:I$331,2,FALSE),"")</f>
        <v/>
      </c>
      <c r="D2331" s="27" t="str">
        <f>IFERROR(VLOOKUP(B2331,vlookup!A$2:I$331,3,FALSE),"")</f>
        <v/>
      </c>
      <c r="E2331" s="5"/>
      <c r="F2331" s="27" t="str">
        <f>IFERROR(VLOOKUP(E2331,vlookup!D$2:E$331,2,FALSE),"")</f>
        <v/>
      </c>
      <c r="G2331" s="5"/>
      <c r="H2331" s="27" t="str">
        <f t="shared" si="362"/>
        <v/>
      </c>
      <c r="I2331" s="27" t="str">
        <f>IFERROR(VLOOKUP(H2331,vlookup!G$2:I$331,2,FALSE),"")</f>
        <v/>
      </c>
      <c r="J2331" s="27" t="str">
        <f>IFERROR(VLOOKUP(H2331,vlookup!G$2:I$331,3,FALSE),"")</f>
        <v/>
      </c>
      <c r="K2331" s="5"/>
      <c r="L2331" s="6"/>
      <c r="M2331" s="6"/>
      <c r="N2331" s="6"/>
      <c r="O2331" s="6"/>
      <c r="P2331" s="6"/>
      <c r="Q2331" s="14" t="str">
        <f t="shared" si="363"/>
        <v/>
      </c>
      <c r="R2331" s="5"/>
      <c r="S2331" s="6"/>
      <c r="T2331" s="6"/>
      <c r="U2331" s="5"/>
      <c r="V2331" s="45">
        <f t="shared" si="364"/>
        <v>0</v>
      </c>
      <c r="W2331" s="45">
        <f t="shared" si="365"/>
        <v>0</v>
      </c>
      <c r="X2331" s="45" t="e">
        <f t="shared" si="366"/>
        <v>#VALUE!</v>
      </c>
      <c r="Y2331" s="45">
        <f>IFERROR(VALUE(V2331),VLOOKUP(V2331,DayReplace[],2,0))</f>
        <v>0</v>
      </c>
      <c r="Z2331" s="45">
        <f>IF(V2331=0,1,
IF(OR(AND(COUNTIF(Table12[Normal and Leap Years],X2331),AA2331=3,Y2331=30),
AND(COUNTIF(Table9[MM Year],X2331),COUNTIF(Table13[Always 29-Day Months],AA2331),Y2331=30)),Y2331
-1,Y2331))</f>
        <v>1</v>
      </c>
      <c r="AA2331" s="45">
        <f>IFERROR(VALUE(W2331),VLOOKUP(W2331,MonthReplace[],2,0))</f>
        <v>0</v>
      </c>
      <c r="AB2331" s="45" t="e">
        <f>IF(COUNTIF(Table9[MM Year],X2331),VLOOKUP(AA2331,MonthSerial[],VLOOKUP(X2331,Table9[],3,0)+2,0),DATE(X2331,AA2331,0)-AC2331)</f>
        <v>#VALUE!</v>
      </c>
      <c r="AC2331" s="45" t="e">
        <f>IF(COUNTIF(Table9[MM Year],X2331),
VLOOKUP(X2331,Table9[],5,0),
DATE(X2331,1,0))</f>
        <v>#VALUE!</v>
      </c>
      <c r="AD2331" s="46" t="e">
        <f>IF(AA2331=0,DATE(YEAR(AC2331+1),7,16),
IF(V2331=0,IF(COUNTIF(Table9[MM Year],X2331),AC2331+AB2331+Z2331+15-DAY(AC2331+AB2331+Z2331+15)+16,AC2331+AB2331+Z2331-DAY(AC2331+AB2331+Z2331)+16),
IF(COUNTIF(Table9[MM Year],X2331),
IF(AC2331+AB2331+Z2331&lt;VLOOKUP(X2331,Table9[],7,0),AC2331
+AB2331+Z2331+VLOOKUP(X2331,Table9[],4,0),AC2331+AB2331+Z2331),AC2331
+AB2331+Z2331)))</f>
        <v>#VALUE!</v>
      </c>
      <c r="AE2331" s="42"/>
      <c r="AF2331" s="15" t="str">
        <f>IFERROR(IF(COUNTIF(Table9[MM Year],X2331),
IF(AD2331&lt;VLOOKUP(X2331,Table9[],7,0),AD2331
+VLOOKUP(X2331,Table9[],4,0),AD2331),AD2331
),"")</f>
        <v/>
      </c>
      <c r="AG2331" s="5"/>
      <c r="AH2331" s="5"/>
      <c r="AI2331" s="5"/>
      <c r="AJ2331" s="6"/>
      <c r="AK2331" s="6"/>
      <c r="AL2331" s="12" t="str">
        <f t="shared" si="367"/>
        <v/>
      </c>
      <c r="AM2331" s="5"/>
      <c r="AN2331" s="27" t="str">
        <f t="shared" si="368"/>
        <v/>
      </c>
      <c r="AO2331" s="5"/>
      <c r="AP2331" s="5"/>
      <c r="AQ2331" s="6"/>
      <c r="AR2331" s="12" t="str">
        <f t="shared" si="369"/>
        <v/>
      </c>
      <c r="AS2331" s="6"/>
      <c r="AT2331" s="5"/>
      <c r="AU2331" s="53"/>
      <c r="AV2331" s="53"/>
      <c r="AW2331" s="54"/>
      <c r="AX2331" s="15" t="str">
        <f t="shared" si="370"/>
        <v/>
      </c>
      <c r="AY2331" s="5"/>
      <c r="AZ2331" s="27" t="str">
        <f>IFERROR(VLOOKUP(AY2331,vlookup!A$2:I$331,2,FALSE),"")</f>
        <v/>
      </c>
      <c r="BA2331" s="27" t="str">
        <f>IFERROR(VLOOKUP(AY2331,vlookup!A$2:I$331,3,FALSE),"")</f>
        <v/>
      </c>
      <c r="BB2331" s="5"/>
      <c r="BC2331" s="27" t="str">
        <f>IFERROR(VLOOKUP(BB2331,vlookup!D$2:E$331,2,FALSE),"")</f>
        <v/>
      </c>
      <c r="BD2331" s="5"/>
      <c r="BE2331" s="27" t="str">
        <f t="shared" si="371"/>
        <v/>
      </c>
      <c r="BF2331" s="27" t="str">
        <f>IFERROR(VLOOKUP(BE2331,vlookup!G$2:I$331,2,FALSE),"")</f>
        <v/>
      </c>
      <c r="BG2331" s="27" t="str">
        <f>IFERROR(VLOOKUP(BE2331,vlookup!G$2:I$331,3,FALSE),"")</f>
        <v/>
      </c>
      <c r="BH2331" s="5"/>
      <c r="BI2331" s="6"/>
      <c r="BJ2331" s="6"/>
      <c r="BK2331" s="6"/>
      <c r="BL2331" s="6"/>
    </row>
    <row r="2332" spans="1:64">
      <c r="A2332" s="4"/>
      <c r="B2332" s="5"/>
      <c r="C2332" s="27" t="str">
        <f>IFERROR(VLOOKUP(B2332,vlookup!A$2:I$331,2,FALSE),"")</f>
        <v/>
      </c>
      <c r="D2332" s="27" t="str">
        <f>IFERROR(VLOOKUP(B2332,vlookup!A$2:I$331,3,FALSE),"")</f>
        <v/>
      </c>
      <c r="E2332" s="5"/>
      <c r="F2332" s="27" t="str">
        <f>IFERROR(VLOOKUP(E2332,vlookup!D$2:E$331,2,FALSE),"")</f>
        <v/>
      </c>
      <c r="G2332" s="5"/>
      <c r="H2332" s="27" t="str">
        <f t="shared" si="362"/>
        <v/>
      </c>
      <c r="I2332" s="27" t="str">
        <f>IFERROR(VLOOKUP(H2332,vlookup!G$2:I$331,2,FALSE),"")</f>
        <v/>
      </c>
      <c r="J2332" s="27" t="str">
        <f>IFERROR(VLOOKUP(H2332,vlookup!G$2:I$331,3,FALSE),"")</f>
        <v/>
      </c>
      <c r="K2332" s="5"/>
      <c r="L2332" s="6"/>
      <c r="M2332" s="6"/>
      <c r="N2332" s="6"/>
      <c r="O2332" s="6"/>
      <c r="P2332" s="6"/>
      <c r="Q2332" s="14" t="str">
        <f t="shared" si="363"/>
        <v/>
      </c>
      <c r="R2332" s="5"/>
      <c r="S2332" s="6"/>
      <c r="T2332" s="6"/>
      <c r="U2332" s="5"/>
      <c r="V2332" s="45">
        <f t="shared" si="364"/>
        <v>0</v>
      </c>
      <c r="W2332" s="45">
        <f t="shared" si="365"/>
        <v>0</v>
      </c>
      <c r="X2332" s="45" t="e">
        <f t="shared" si="366"/>
        <v>#VALUE!</v>
      </c>
      <c r="Y2332" s="45">
        <f>IFERROR(VALUE(V2332),VLOOKUP(V2332,DayReplace[],2,0))</f>
        <v>0</v>
      </c>
      <c r="Z2332" s="45">
        <f>IF(V2332=0,1,
IF(OR(AND(COUNTIF(Table12[Normal and Leap Years],X2332),AA2332=3,Y2332=30),
AND(COUNTIF(Table9[MM Year],X2332),COUNTIF(Table13[Always 29-Day Months],AA2332),Y2332=30)),Y2332
-1,Y2332))</f>
        <v>1</v>
      </c>
      <c r="AA2332" s="45">
        <f>IFERROR(VALUE(W2332),VLOOKUP(W2332,MonthReplace[],2,0))</f>
        <v>0</v>
      </c>
      <c r="AB2332" s="45" t="e">
        <f>IF(COUNTIF(Table9[MM Year],X2332),VLOOKUP(AA2332,MonthSerial[],VLOOKUP(X2332,Table9[],3,0)+2,0),DATE(X2332,AA2332,0)-AC2332)</f>
        <v>#VALUE!</v>
      </c>
      <c r="AC2332" s="45" t="e">
        <f>IF(COUNTIF(Table9[MM Year],X2332),
VLOOKUP(X2332,Table9[],5,0),
DATE(X2332,1,0))</f>
        <v>#VALUE!</v>
      </c>
      <c r="AD2332" s="46" t="e">
        <f>IF(AA2332=0,DATE(YEAR(AC2332+1),7,16),
IF(V2332=0,IF(COUNTIF(Table9[MM Year],X2332),AC2332+AB2332+Z2332+15-DAY(AC2332+AB2332+Z2332+15)+16,AC2332+AB2332+Z2332-DAY(AC2332+AB2332+Z2332)+16),
IF(COUNTIF(Table9[MM Year],X2332),
IF(AC2332+AB2332+Z2332&lt;VLOOKUP(X2332,Table9[],7,0),AC2332
+AB2332+Z2332+VLOOKUP(X2332,Table9[],4,0),AC2332+AB2332+Z2332),AC2332
+AB2332+Z2332)))</f>
        <v>#VALUE!</v>
      </c>
      <c r="AE2332" s="42"/>
      <c r="AF2332" s="15" t="str">
        <f>IFERROR(IF(COUNTIF(Table9[MM Year],X2332),
IF(AD2332&lt;VLOOKUP(X2332,Table9[],7,0),AD2332
+VLOOKUP(X2332,Table9[],4,0),AD2332),AD2332
),"")</f>
        <v/>
      </c>
      <c r="AG2332" s="5"/>
      <c r="AH2332" s="5"/>
      <c r="AI2332" s="5"/>
      <c r="AJ2332" s="6"/>
      <c r="AK2332" s="6"/>
      <c r="AL2332" s="12" t="str">
        <f t="shared" si="367"/>
        <v/>
      </c>
      <c r="AM2332" s="5"/>
      <c r="AN2332" s="27" t="str">
        <f t="shared" si="368"/>
        <v/>
      </c>
      <c r="AO2332" s="5"/>
      <c r="AP2332" s="5"/>
      <c r="AQ2332" s="6"/>
      <c r="AR2332" s="12" t="str">
        <f t="shared" si="369"/>
        <v/>
      </c>
      <c r="AS2332" s="6"/>
      <c r="AT2332" s="5"/>
      <c r="AU2332" s="53"/>
      <c r="AV2332" s="53"/>
      <c r="AW2332" s="54"/>
      <c r="AX2332" s="15" t="str">
        <f t="shared" si="370"/>
        <v/>
      </c>
      <c r="AY2332" s="5"/>
      <c r="AZ2332" s="27" t="str">
        <f>IFERROR(VLOOKUP(AY2332,vlookup!A$2:I$331,2,FALSE),"")</f>
        <v/>
      </c>
      <c r="BA2332" s="27" t="str">
        <f>IFERROR(VLOOKUP(AY2332,vlookup!A$2:I$331,3,FALSE),"")</f>
        <v/>
      </c>
      <c r="BB2332" s="5"/>
      <c r="BC2332" s="27" t="str">
        <f>IFERROR(VLOOKUP(BB2332,vlookup!D$2:E$331,2,FALSE),"")</f>
        <v/>
      </c>
      <c r="BD2332" s="5"/>
      <c r="BE2332" s="27" t="str">
        <f t="shared" si="371"/>
        <v/>
      </c>
      <c r="BF2332" s="27" t="str">
        <f>IFERROR(VLOOKUP(BE2332,vlookup!G$2:I$331,2,FALSE),"")</f>
        <v/>
      </c>
      <c r="BG2332" s="27" t="str">
        <f>IFERROR(VLOOKUP(BE2332,vlookup!G$2:I$331,3,FALSE),"")</f>
        <v/>
      </c>
      <c r="BH2332" s="5"/>
      <c r="BI2332" s="6"/>
      <c r="BJ2332" s="6"/>
      <c r="BK2332" s="6"/>
      <c r="BL2332" s="6"/>
    </row>
    <row r="2333" spans="1:64">
      <c r="A2333" s="4"/>
      <c r="B2333" s="5"/>
      <c r="C2333" s="27" t="str">
        <f>IFERROR(VLOOKUP(B2333,vlookup!A$2:I$331,2,FALSE),"")</f>
        <v/>
      </c>
      <c r="D2333" s="27" t="str">
        <f>IFERROR(VLOOKUP(B2333,vlookup!A$2:I$331,3,FALSE),"")</f>
        <v/>
      </c>
      <c r="E2333" s="5"/>
      <c r="F2333" s="27" t="str">
        <f>IFERROR(VLOOKUP(E2333,vlookup!D$2:E$331,2,FALSE),"")</f>
        <v/>
      </c>
      <c r="G2333" s="5"/>
      <c r="H2333" s="27" t="str">
        <f t="shared" si="362"/>
        <v/>
      </c>
      <c r="I2333" s="27" t="str">
        <f>IFERROR(VLOOKUP(H2333,vlookup!G$2:I$331,2,FALSE),"")</f>
        <v/>
      </c>
      <c r="J2333" s="27" t="str">
        <f>IFERROR(VLOOKUP(H2333,vlookup!G$2:I$331,3,FALSE),"")</f>
        <v/>
      </c>
      <c r="K2333" s="5"/>
      <c r="L2333" s="6"/>
      <c r="M2333" s="6"/>
      <c r="N2333" s="6"/>
      <c r="O2333" s="6"/>
      <c r="P2333" s="6"/>
      <c r="Q2333" s="14" t="str">
        <f t="shared" si="363"/>
        <v/>
      </c>
      <c r="R2333" s="5"/>
      <c r="S2333" s="6"/>
      <c r="T2333" s="6"/>
      <c r="U2333" s="5"/>
      <c r="V2333" s="45">
        <f t="shared" si="364"/>
        <v>0</v>
      </c>
      <c r="W2333" s="45">
        <f t="shared" si="365"/>
        <v>0</v>
      </c>
      <c r="X2333" s="45" t="e">
        <f t="shared" si="366"/>
        <v>#VALUE!</v>
      </c>
      <c r="Y2333" s="45">
        <f>IFERROR(VALUE(V2333),VLOOKUP(V2333,DayReplace[],2,0))</f>
        <v>0</v>
      </c>
      <c r="Z2333" s="45">
        <f>IF(V2333=0,1,
IF(OR(AND(COUNTIF(Table12[Normal and Leap Years],X2333),AA2333=3,Y2333=30),
AND(COUNTIF(Table9[MM Year],X2333),COUNTIF(Table13[Always 29-Day Months],AA2333),Y2333=30)),Y2333
-1,Y2333))</f>
        <v>1</v>
      </c>
      <c r="AA2333" s="45">
        <f>IFERROR(VALUE(W2333),VLOOKUP(W2333,MonthReplace[],2,0))</f>
        <v>0</v>
      </c>
      <c r="AB2333" s="45" t="e">
        <f>IF(COUNTIF(Table9[MM Year],X2333),VLOOKUP(AA2333,MonthSerial[],VLOOKUP(X2333,Table9[],3,0)+2,0),DATE(X2333,AA2333,0)-AC2333)</f>
        <v>#VALUE!</v>
      </c>
      <c r="AC2333" s="45" t="e">
        <f>IF(COUNTIF(Table9[MM Year],X2333),
VLOOKUP(X2333,Table9[],5,0),
DATE(X2333,1,0))</f>
        <v>#VALUE!</v>
      </c>
      <c r="AD2333" s="46" t="e">
        <f>IF(AA2333=0,DATE(YEAR(AC2333+1),7,16),
IF(V2333=0,IF(COUNTIF(Table9[MM Year],X2333),AC2333+AB2333+Z2333+15-DAY(AC2333+AB2333+Z2333+15)+16,AC2333+AB2333+Z2333-DAY(AC2333+AB2333+Z2333)+16),
IF(COUNTIF(Table9[MM Year],X2333),
IF(AC2333+AB2333+Z2333&lt;VLOOKUP(X2333,Table9[],7,0),AC2333
+AB2333+Z2333+VLOOKUP(X2333,Table9[],4,0),AC2333+AB2333+Z2333),AC2333
+AB2333+Z2333)))</f>
        <v>#VALUE!</v>
      </c>
      <c r="AE2333" s="42"/>
      <c r="AF2333" s="15" t="str">
        <f>IFERROR(IF(COUNTIF(Table9[MM Year],X2333),
IF(AD2333&lt;VLOOKUP(X2333,Table9[],7,0),AD2333
+VLOOKUP(X2333,Table9[],4,0),AD2333),AD2333
),"")</f>
        <v/>
      </c>
      <c r="AG2333" s="5"/>
      <c r="AH2333" s="5"/>
      <c r="AI2333" s="5"/>
      <c r="AJ2333" s="6"/>
      <c r="AK2333" s="6"/>
      <c r="AL2333" s="12" t="str">
        <f t="shared" si="367"/>
        <v/>
      </c>
      <c r="AM2333" s="5"/>
      <c r="AN2333" s="27" t="str">
        <f t="shared" si="368"/>
        <v/>
      </c>
      <c r="AO2333" s="5"/>
      <c r="AP2333" s="5"/>
      <c r="AQ2333" s="6"/>
      <c r="AR2333" s="12" t="str">
        <f t="shared" si="369"/>
        <v/>
      </c>
      <c r="AS2333" s="6"/>
      <c r="AT2333" s="5"/>
      <c r="AU2333" s="53"/>
      <c r="AV2333" s="53"/>
      <c r="AW2333" s="54"/>
      <c r="AX2333" s="15" t="str">
        <f t="shared" si="370"/>
        <v/>
      </c>
      <c r="AY2333" s="5"/>
      <c r="AZ2333" s="27" t="str">
        <f>IFERROR(VLOOKUP(AY2333,vlookup!A$2:I$331,2,FALSE),"")</f>
        <v/>
      </c>
      <c r="BA2333" s="27" t="str">
        <f>IFERROR(VLOOKUP(AY2333,vlookup!A$2:I$331,3,FALSE),"")</f>
        <v/>
      </c>
      <c r="BB2333" s="5"/>
      <c r="BC2333" s="27" t="str">
        <f>IFERROR(VLOOKUP(BB2333,vlookup!D$2:E$331,2,FALSE),"")</f>
        <v/>
      </c>
      <c r="BD2333" s="5"/>
      <c r="BE2333" s="27" t="str">
        <f t="shared" si="371"/>
        <v/>
      </c>
      <c r="BF2333" s="27" t="str">
        <f>IFERROR(VLOOKUP(BE2333,vlookup!G$2:I$331,2,FALSE),"")</f>
        <v/>
      </c>
      <c r="BG2333" s="27" t="str">
        <f>IFERROR(VLOOKUP(BE2333,vlookup!G$2:I$331,3,FALSE),"")</f>
        <v/>
      </c>
      <c r="BH2333" s="5"/>
      <c r="BI2333" s="6"/>
      <c r="BJ2333" s="6"/>
      <c r="BK2333" s="6"/>
      <c r="BL2333" s="6"/>
    </row>
    <row r="2334" spans="1:64">
      <c r="A2334" s="4"/>
      <c r="B2334" s="5"/>
      <c r="C2334" s="27" t="str">
        <f>IFERROR(VLOOKUP(B2334,vlookup!A$2:I$331,2,FALSE),"")</f>
        <v/>
      </c>
      <c r="D2334" s="27" t="str">
        <f>IFERROR(VLOOKUP(B2334,vlookup!A$2:I$331,3,FALSE),"")</f>
        <v/>
      </c>
      <c r="E2334" s="5"/>
      <c r="F2334" s="27" t="str">
        <f>IFERROR(VLOOKUP(E2334,vlookup!D$2:E$331,2,FALSE),"")</f>
        <v/>
      </c>
      <c r="G2334" s="5"/>
      <c r="H2334" s="27" t="str">
        <f t="shared" si="362"/>
        <v/>
      </c>
      <c r="I2334" s="27" t="str">
        <f>IFERROR(VLOOKUP(H2334,vlookup!G$2:I$331,2,FALSE),"")</f>
        <v/>
      </c>
      <c r="J2334" s="27" t="str">
        <f>IFERROR(VLOOKUP(H2334,vlookup!G$2:I$331,3,FALSE),"")</f>
        <v/>
      </c>
      <c r="K2334" s="5"/>
      <c r="L2334" s="6"/>
      <c r="M2334" s="6"/>
      <c r="N2334" s="6"/>
      <c r="O2334" s="6"/>
      <c r="P2334" s="6"/>
      <c r="Q2334" s="14" t="str">
        <f t="shared" si="363"/>
        <v/>
      </c>
      <c r="R2334" s="5"/>
      <c r="S2334" s="6"/>
      <c r="T2334" s="6"/>
      <c r="U2334" s="5"/>
      <c r="V2334" s="45">
        <f t="shared" si="364"/>
        <v>0</v>
      </c>
      <c r="W2334" s="45">
        <f t="shared" si="365"/>
        <v>0</v>
      </c>
      <c r="X2334" s="45" t="e">
        <f t="shared" si="366"/>
        <v>#VALUE!</v>
      </c>
      <c r="Y2334" s="45">
        <f>IFERROR(VALUE(V2334),VLOOKUP(V2334,DayReplace[],2,0))</f>
        <v>0</v>
      </c>
      <c r="Z2334" s="45">
        <f>IF(V2334=0,1,
IF(OR(AND(COUNTIF(Table12[Normal and Leap Years],X2334),AA2334=3,Y2334=30),
AND(COUNTIF(Table9[MM Year],X2334),COUNTIF(Table13[Always 29-Day Months],AA2334),Y2334=30)),Y2334
-1,Y2334))</f>
        <v>1</v>
      </c>
      <c r="AA2334" s="45">
        <f>IFERROR(VALUE(W2334),VLOOKUP(W2334,MonthReplace[],2,0))</f>
        <v>0</v>
      </c>
      <c r="AB2334" s="45" t="e">
        <f>IF(COUNTIF(Table9[MM Year],X2334),VLOOKUP(AA2334,MonthSerial[],VLOOKUP(X2334,Table9[],3,0)+2,0),DATE(X2334,AA2334,0)-AC2334)</f>
        <v>#VALUE!</v>
      </c>
      <c r="AC2334" s="45" t="e">
        <f>IF(COUNTIF(Table9[MM Year],X2334),
VLOOKUP(X2334,Table9[],5,0),
DATE(X2334,1,0))</f>
        <v>#VALUE!</v>
      </c>
      <c r="AD2334" s="46" t="e">
        <f>IF(AA2334=0,DATE(YEAR(AC2334+1),7,16),
IF(V2334=0,IF(COUNTIF(Table9[MM Year],X2334),AC2334+AB2334+Z2334+15-DAY(AC2334+AB2334+Z2334+15)+16,AC2334+AB2334+Z2334-DAY(AC2334+AB2334+Z2334)+16),
IF(COUNTIF(Table9[MM Year],X2334),
IF(AC2334+AB2334+Z2334&lt;VLOOKUP(X2334,Table9[],7,0),AC2334
+AB2334+Z2334+VLOOKUP(X2334,Table9[],4,0),AC2334+AB2334+Z2334),AC2334
+AB2334+Z2334)))</f>
        <v>#VALUE!</v>
      </c>
      <c r="AE2334" s="42"/>
      <c r="AF2334" s="15" t="str">
        <f>IFERROR(IF(COUNTIF(Table9[MM Year],X2334),
IF(AD2334&lt;VLOOKUP(X2334,Table9[],7,0),AD2334
+VLOOKUP(X2334,Table9[],4,0),AD2334),AD2334
),"")</f>
        <v/>
      </c>
      <c r="AG2334" s="5"/>
      <c r="AH2334" s="5"/>
      <c r="AI2334" s="5"/>
      <c r="AJ2334" s="6"/>
      <c r="AK2334" s="6"/>
      <c r="AL2334" s="12" t="str">
        <f t="shared" si="367"/>
        <v/>
      </c>
      <c r="AM2334" s="5"/>
      <c r="AN2334" s="27" t="str">
        <f t="shared" si="368"/>
        <v/>
      </c>
      <c r="AO2334" s="5"/>
      <c r="AP2334" s="5"/>
      <c r="AQ2334" s="6"/>
      <c r="AR2334" s="12" t="str">
        <f t="shared" si="369"/>
        <v/>
      </c>
      <c r="AS2334" s="6"/>
      <c r="AT2334" s="5"/>
      <c r="AU2334" s="53"/>
      <c r="AV2334" s="53"/>
      <c r="AW2334" s="54"/>
      <c r="AX2334" s="15" t="str">
        <f t="shared" si="370"/>
        <v/>
      </c>
      <c r="AY2334" s="5"/>
      <c r="AZ2334" s="27" t="str">
        <f>IFERROR(VLOOKUP(AY2334,vlookup!A$2:I$331,2,FALSE),"")</f>
        <v/>
      </c>
      <c r="BA2334" s="27" t="str">
        <f>IFERROR(VLOOKUP(AY2334,vlookup!A$2:I$331,3,FALSE),"")</f>
        <v/>
      </c>
      <c r="BB2334" s="5"/>
      <c r="BC2334" s="27" t="str">
        <f>IFERROR(VLOOKUP(BB2334,vlookup!D$2:E$331,2,FALSE),"")</f>
        <v/>
      </c>
      <c r="BD2334" s="5"/>
      <c r="BE2334" s="27" t="str">
        <f t="shared" si="371"/>
        <v/>
      </c>
      <c r="BF2334" s="27" t="str">
        <f>IFERROR(VLOOKUP(BE2334,vlookup!G$2:I$331,2,FALSE),"")</f>
        <v/>
      </c>
      <c r="BG2334" s="27" t="str">
        <f>IFERROR(VLOOKUP(BE2334,vlookup!G$2:I$331,3,FALSE),"")</f>
        <v/>
      </c>
      <c r="BH2334" s="5"/>
      <c r="BI2334" s="6"/>
      <c r="BJ2334" s="6"/>
      <c r="BK2334" s="6"/>
      <c r="BL2334" s="6"/>
    </row>
    <row r="2335" spans="1:64">
      <c r="A2335" s="4"/>
      <c r="B2335" s="5"/>
      <c r="C2335" s="27" t="str">
        <f>IFERROR(VLOOKUP(B2335,vlookup!A$2:I$331,2,FALSE),"")</f>
        <v/>
      </c>
      <c r="D2335" s="27" t="str">
        <f>IFERROR(VLOOKUP(B2335,vlookup!A$2:I$331,3,FALSE),"")</f>
        <v/>
      </c>
      <c r="E2335" s="5"/>
      <c r="F2335" s="27" t="str">
        <f>IFERROR(VLOOKUP(E2335,vlookup!D$2:E$331,2,FALSE),"")</f>
        <v/>
      </c>
      <c r="G2335" s="5"/>
      <c r="H2335" s="27" t="str">
        <f t="shared" si="362"/>
        <v/>
      </c>
      <c r="I2335" s="27" t="str">
        <f>IFERROR(VLOOKUP(H2335,vlookup!G$2:I$331,2,FALSE),"")</f>
        <v/>
      </c>
      <c r="J2335" s="27" t="str">
        <f>IFERROR(VLOOKUP(H2335,vlookup!G$2:I$331,3,FALSE),"")</f>
        <v/>
      </c>
      <c r="K2335" s="5"/>
      <c r="L2335" s="6"/>
      <c r="M2335" s="6"/>
      <c r="N2335" s="6"/>
      <c r="O2335" s="6"/>
      <c r="P2335" s="6"/>
      <c r="Q2335" s="14" t="str">
        <f t="shared" si="363"/>
        <v/>
      </c>
      <c r="R2335" s="5"/>
      <c r="S2335" s="6"/>
      <c r="T2335" s="6"/>
      <c r="U2335" s="5"/>
      <c r="V2335" s="45">
        <f t="shared" si="364"/>
        <v>0</v>
      </c>
      <c r="W2335" s="45">
        <f t="shared" si="365"/>
        <v>0</v>
      </c>
      <c r="X2335" s="45" t="e">
        <f t="shared" si="366"/>
        <v>#VALUE!</v>
      </c>
      <c r="Y2335" s="45">
        <f>IFERROR(VALUE(V2335),VLOOKUP(V2335,DayReplace[],2,0))</f>
        <v>0</v>
      </c>
      <c r="Z2335" s="45">
        <f>IF(V2335=0,1,
IF(OR(AND(COUNTIF(Table12[Normal and Leap Years],X2335),AA2335=3,Y2335=30),
AND(COUNTIF(Table9[MM Year],X2335),COUNTIF(Table13[Always 29-Day Months],AA2335),Y2335=30)),Y2335
-1,Y2335))</f>
        <v>1</v>
      </c>
      <c r="AA2335" s="45">
        <f>IFERROR(VALUE(W2335),VLOOKUP(W2335,MonthReplace[],2,0))</f>
        <v>0</v>
      </c>
      <c r="AB2335" s="45" t="e">
        <f>IF(COUNTIF(Table9[MM Year],X2335),VLOOKUP(AA2335,MonthSerial[],VLOOKUP(X2335,Table9[],3,0)+2,0),DATE(X2335,AA2335,0)-AC2335)</f>
        <v>#VALUE!</v>
      </c>
      <c r="AC2335" s="45" t="e">
        <f>IF(COUNTIF(Table9[MM Year],X2335),
VLOOKUP(X2335,Table9[],5,0),
DATE(X2335,1,0))</f>
        <v>#VALUE!</v>
      </c>
      <c r="AD2335" s="46" t="e">
        <f>IF(AA2335=0,DATE(YEAR(AC2335+1),7,16),
IF(V2335=0,IF(COUNTIF(Table9[MM Year],X2335),AC2335+AB2335+Z2335+15-DAY(AC2335+AB2335+Z2335+15)+16,AC2335+AB2335+Z2335-DAY(AC2335+AB2335+Z2335)+16),
IF(COUNTIF(Table9[MM Year],X2335),
IF(AC2335+AB2335+Z2335&lt;VLOOKUP(X2335,Table9[],7,0),AC2335
+AB2335+Z2335+VLOOKUP(X2335,Table9[],4,0),AC2335+AB2335+Z2335),AC2335
+AB2335+Z2335)))</f>
        <v>#VALUE!</v>
      </c>
      <c r="AE2335" s="42"/>
      <c r="AF2335" s="15" t="str">
        <f>IFERROR(IF(COUNTIF(Table9[MM Year],X2335),
IF(AD2335&lt;VLOOKUP(X2335,Table9[],7,0),AD2335
+VLOOKUP(X2335,Table9[],4,0),AD2335),AD2335
),"")</f>
        <v/>
      </c>
      <c r="AG2335" s="5"/>
      <c r="AH2335" s="5"/>
      <c r="AI2335" s="5"/>
      <c r="AJ2335" s="6"/>
      <c r="AK2335" s="6"/>
      <c r="AL2335" s="12" t="str">
        <f t="shared" si="367"/>
        <v/>
      </c>
      <c r="AM2335" s="5"/>
      <c r="AN2335" s="27" t="str">
        <f t="shared" si="368"/>
        <v/>
      </c>
      <c r="AO2335" s="5"/>
      <c r="AP2335" s="5"/>
      <c r="AQ2335" s="6"/>
      <c r="AR2335" s="12" t="str">
        <f t="shared" si="369"/>
        <v/>
      </c>
      <c r="AS2335" s="6"/>
      <c r="AT2335" s="5"/>
      <c r="AU2335" s="53"/>
      <c r="AV2335" s="53"/>
      <c r="AW2335" s="54"/>
      <c r="AX2335" s="15" t="str">
        <f t="shared" si="370"/>
        <v/>
      </c>
      <c r="AY2335" s="5"/>
      <c r="AZ2335" s="27" t="str">
        <f>IFERROR(VLOOKUP(AY2335,vlookup!A$2:I$331,2,FALSE),"")</f>
        <v/>
      </c>
      <c r="BA2335" s="27" t="str">
        <f>IFERROR(VLOOKUP(AY2335,vlookup!A$2:I$331,3,FALSE),"")</f>
        <v/>
      </c>
      <c r="BB2335" s="5"/>
      <c r="BC2335" s="27" t="str">
        <f>IFERROR(VLOOKUP(BB2335,vlookup!D$2:E$331,2,FALSE),"")</f>
        <v/>
      </c>
      <c r="BD2335" s="5"/>
      <c r="BE2335" s="27" t="str">
        <f t="shared" si="371"/>
        <v/>
      </c>
      <c r="BF2335" s="27" t="str">
        <f>IFERROR(VLOOKUP(BE2335,vlookup!G$2:I$331,2,FALSE),"")</f>
        <v/>
      </c>
      <c r="BG2335" s="27" t="str">
        <f>IFERROR(VLOOKUP(BE2335,vlookup!G$2:I$331,3,FALSE),"")</f>
        <v/>
      </c>
      <c r="BH2335" s="5"/>
      <c r="BI2335" s="6"/>
      <c r="BJ2335" s="6"/>
      <c r="BK2335" s="6"/>
      <c r="BL2335" s="6"/>
    </row>
    <row r="2336" spans="1:64">
      <c r="A2336" s="4"/>
      <c r="B2336" s="5"/>
      <c r="C2336" s="27" t="str">
        <f>IFERROR(VLOOKUP(B2336,vlookup!A$2:I$331,2,FALSE),"")</f>
        <v/>
      </c>
      <c r="D2336" s="27" t="str">
        <f>IFERROR(VLOOKUP(B2336,vlookup!A$2:I$331,3,FALSE),"")</f>
        <v/>
      </c>
      <c r="E2336" s="5"/>
      <c r="F2336" s="27" t="str">
        <f>IFERROR(VLOOKUP(E2336,vlookup!D$2:E$331,2,FALSE),"")</f>
        <v/>
      </c>
      <c r="G2336" s="5"/>
      <c r="H2336" s="27" t="str">
        <f t="shared" si="362"/>
        <v/>
      </c>
      <c r="I2336" s="27" t="str">
        <f>IFERROR(VLOOKUP(H2336,vlookup!G$2:I$331,2,FALSE),"")</f>
        <v/>
      </c>
      <c r="J2336" s="27" t="str">
        <f>IFERROR(VLOOKUP(H2336,vlookup!G$2:I$331,3,FALSE),"")</f>
        <v/>
      </c>
      <c r="K2336" s="5"/>
      <c r="L2336" s="6"/>
      <c r="M2336" s="6"/>
      <c r="N2336" s="6"/>
      <c r="O2336" s="6"/>
      <c r="P2336" s="6"/>
      <c r="Q2336" s="14" t="str">
        <f t="shared" si="363"/>
        <v/>
      </c>
      <c r="R2336" s="5"/>
      <c r="S2336" s="6"/>
      <c r="T2336" s="6"/>
      <c r="U2336" s="5"/>
      <c r="V2336" s="45">
        <f t="shared" si="364"/>
        <v>0</v>
      </c>
      <c r="W2336" s="45">
        <f t="shared" si="365"/>
        <v>0</v>
      </c>
      <c r="X2336" s="45" t="e">
        <f t="shared" si="366"/>
        <v>#VALUE!</v>
      </c>
      <c r="Y2336" s="45">
        <f>IFERROR(VALUE(V2336),VLOOKUP(V2336,DayReplace[],2,0))</f>
        <v>0</v>
      </c>
      <c r="Z2336" s="45">
        <f>IF(V2336=0,1,
IF(OR(AND(COUNTIF(Table12[Normal and Leap Years],X2336),AA2336=3,Y2336=30),
AND(COUNTIF(Table9[MM Year],X2336),COUNTIF(Table13[Always 29-Day Months],AA2336),Y2336=30)),Y2336
-1,Y2336))</f>
        <v>1</v>
      </c>
      <c r="AA2336" s="45">
        <f>IFERROR(VALUE(W2336),VLOOKUP(W2336,MonthReplace[],2,0))</f>
        <v>0</v>
      </c>
      <c r="AB2336" s="45" t="e">
        <f>IF(COUNTIF(Table9[MM Year],X2336),VLOOKUP(AA2336,MonthSerial[],VLOOKUP(X2336,Table9[],3,0)+2,0),DATE(X2336,AA2336,0)-AC2336)</f>
        <v>#VALUE!</v>
      </c>
      <c r="AC2336" s="45" t="e">
        <f>IF(COUNTIF(Table9[MM Year],X2336),
VLOOKUP(X2336,Table9[],5,0),
DATE(X2336,1,0))</f>
        <v>#VALUE!</v>
      </c>
      <c r="AD2336" s="46" t="e">
        <f>IF(AA2336=0,DATE(YEAR(AC2336+1),7,16),
IF(V2336=0,IF(COUNTIF(Table9[MM Year],X2336),AC2336+AB2336+Z2336+15-DAY(AC2336+AB2336+Z2336+15)+16,AC2336+AB2336+Z2336-DAY(AC2336+AB2336+Z2336)+16),
IF(COUNTIF(Table9[MM Year],X2336),
IF(AC2336+AB2336+Z2336&lt;VLOOKUP(X2336,Table9[],7,0),AC2336
+AB2336+Z2336+VLOOKUP(X2336,Table9[],4,0),AC2336+AB2336+Z2336),AC2336
+AB2336+Z2336)))</f>
        <v>#VALUE!</v>
      </c>
      <c r="AE2336" s="42"/>
      <c r="AF2336" s="15" t="str">
        <f>IFERROR(IF(COUNTIF(Table9[MM Year],X2336),
IF(AD2336&lt;VLOOKUP(X2336,Table9[],7,0),AD2336
+VLOOKUP(X2336,Table9[],4,0),AD2336),AD2336
),"")</f>
        <v/>
      </c>
      <c r="AG2336" s="5"/>
      <c r="AH2336" s="5"/>
      <c r="AI2336" s="5"/>
      <c r="AJ2336" s="6"/>
      <c r="AK2336" s="6"/>
      <c r="AL2336" s="12" t="str">
        <f t="shared" si="367"/>
        <v/>
      </c>
      <c r="AM2336" s="5"/>
      <c r="AN2336" s="27" t="str">
        <f t="shared" si="368"/>
        <v/>
      </c>
      <c r="AO2336" s="5"/>
      <c r="AP2336" s="5"/>
      <c r="AQ2336" s="6"/>
      <c r="AR2336" s="12" t="str">
        <f t="shared" si="369"/>
        <v/>
      </c>
      <c r="AS2336" s="6"/>
      <c r="AT2336" s="5"/>
      <c r="AU2336" s="53"/>
      <c r="AV2336" s="53"/>
      <c r="AW2336" s="54"/>
      <c r="AX2336" s="15" t="str">
        <f t="shared" si="370"/>
        <v/>
      </c>
      <c r="AY2336" s="5"/>
      <c r="AZ2336" s="27" t="str">
        <f>IFERROR(VLOOKUP(AY2336,vlookup!A$2:I$331,2,FALSE),"")</f>
        <v/>
      </c>
      <c r="BA2336" s="27" t="str">
        <f>IFERROR(VLOOKUP(AY2336,vlookup!A$2:I$331,3,FALSE),"")</f>
        <v/>
      </c>
      <c r="BB2336" s="5"/>
      <c r="BC2336" s="27" t="str">
        <f>IFERROR(VLOOKUP(BB2336,vlookup!D$2:E$331,2,FALSE),"")</f>
        <v/>
      </c>
      <c r="BD2336" s="5"/>
      <c r="BE2336" s="27" t="str">
        <f t="shared" si="371"/>
        <v/>
      </c>
      <c r="BF2336" s="27" t="str">
        <f>IFERROR(VLOOKUP(BE2336,vlookup!G$2:I$331,2,FALSE),"")</f>
        <v/>
      </c>
      <c r="BG2336" s="27" t="str">
        <f>IFERROR(VLOOKUP(BE2336,vlookup!G$2:I$331,3,FALSE),"")</f>
        <v/>
      </c>
      <c r="BH2336" s="5"/>
      <c r="BI2336" s="6"/>
      <c r="BJ2336" s="6"/>
      <c r="BK2336" s="6"/>
      <c r="BL2336" s="6"/>
    </row>
    <row r="2337" spans="1:64">
      <c r="A2337" s="4"/>
      <c r="B2337" s="5"/>
      <c r="C2337" s="27" t="str">
        <f>IFERROR(VLOOKUP(B2337,vlookup!A$2:I$331,2,FALSE),"")</f>
        <v/>
      </c>
      <c r="D2337" s="27" t="str">
        <f>IFERROR(VLOOKUP(B2337,vlookup!A$2:I$331,3,FALSE),"")</f>
        <v/>
      </c>
      <c r="E2337" s="5"/>
      <c r="F2337" s="27" t="str">
        <f>IFERROR(VLOOKUP(E2337,vlookup!D$2:E$331,2,FALSE),"")</f>
        <v/>
      </c>
      <c r="G2337" s="5"/>
      <c r="H2337" s="27" t="str">
        <f t="shared" si="362"/>
        <v/>
      </c>
      <c r="I2337" s="27" t="str">
        <f>IFERROR(VLOOKUP(H2337,vlookup!G$2:I$331,2,FALSE),"")</f>
        <v/>
      </c>
      <c r="J2337" s="27" t="str">
        <f>IFERROR(VLOOKUP(H2337,vlookup!G$2:I$331,3,FALSE),"")</f>
        <v/>
      </c>
      <c r="K2337" s="5"/>
      <c r="L2337" s="6"/>
      <c r="M2337" s="6"/>
      <c r="N2337" s="6"/>
      <c r="O2337" s="6"/>
      <c r="P2337" s="6"/>
      <c r="Q2337" s="14" t="str">
        <f t="shared" si="363"/>
        <v/>
      </c>
      <c r="R2337" s="5"/>
      <c r="S2337" s="6"/>
      <c r="T2337" s="6"/>
      <c r="U2337" s="5"/>
      <c r="V2337" s="45">
        <f t="shared" si="364"/>
        <v>0</v>
      </c>
      <c r="W2337" s="45">
        <f t="shared" si="365"/>
        <v>0</v>
      </c>
      <c r="X2337" s="45" t="e">
        <f t="shared" si="366"/>
        <v>#VALUE!</v>
      </c>
      <c r="Y2337" s="45">
        <f>IFERROR(VALUE(V2337),VLOOKUP(V2337,DayReplace[],2,0))</f>
        <v>0</v>
      </c>
      <c r="Z2337" s="45">
        <f>IF(V2337=0,1,
IF(OR(AND(COUNTIF(Table12[Normal and Leap Years],X2337),AA2337=3,Y2337=30),
AND(COUNTIF(Table9[MM Year],X2337),COUNTIF(Table13[Always 29-Day Months],AA2337),Y2337=30)),Y2337
-1,Y2337))</f>
        <v>1</v>
      </c>
      <c r="AA2337" s="45">
        <f>IFERROR(VALUE(W2337),VLOOKUP(W2337,MonthReplace[],2,0))</f>
        <v>0</v>
      </c>
      <c r="AB2337" s="45" t="e">
        <f>IF(COUNTIF(Table9[MM Year],X2337),VLOOKUP(AA2337,MonthSerial[],VLOOKUP(X2337,Table9[],3,0)+2,0),DATE(X2337,AA2337,0)-AC2337)</f>
        <v>#VALUE!</v>
      </c>
      <c r="AC2337" s="45" t="e">
        <f>IF(COUNTIF(Table9[MM Year],X2337),
VLOOKUP(X2337,Table9[],5,0),
DATE(X2337,1,0))</f>
        <v>#VALUE!</v>
      </c>
      <c r="AD2337" s="46" t="e">
        <f>IF(AA2337=0,DATE(YEAR(AC2337+1),7,16),
IF(V2337=0,IF(COUNTIF(Table9[MM Year],X2337),AC2337+AB2337+Z2337+15-DAY(AC2337+AB2337+Z2337+15)+16,AC2337+AB2337+Z2337-DAY(AC2337+AB2337+Z2337)+16),
IF(COUNTIF(Table9[MM Year],X2337),
IF(AC2337+AB2337+Z2337&lt;VLOOKUP(X2337,Table9[],7,0),AC2337
+AB2337+Z2337+VLOOKUP(X2337,Table9[],4,0),AC2337+AB2337+Z2337),AC2337
+AB2337+Z2337)))</f>
        <v>#VALUE!</v>
      </c>
      <c r="AE2337" s="42"/>
      <c r="AF2337" s="15" t="str">
        <f>IFERROR(IF(COUNTIF(Table9[MM Year],X2337),
IF(AD2337&lt;VLOOKUP(X2337,Table9[],7,0),AD2337
+VLOOKUP(X2337,Table9[],4,0),AD2337),AD2337
),"")</f>
        <v/>
      </c>
      <c r="AG2337" s="5"/>
      <c r="AH2337" s="5"/>
      <c r="AI2337" s="5"/>
      <c r="AJ2337" s="6"/>
      <c r="AK2337" s="6"/>
      <c r="AL2337" s="12" t="str">
        <f t="shared" si="367"/>
        <v/>
      </c>
      <c r="AM2337" s="5"/>
      <c r="AN2337" s="27" t="str">
        <f t="shared" si="368"/>
        <v/>
      </c>
      <c r="AO2337" s="5"/>
      <c r="AP2337" s="5"/>
      <c r="AQ2337" s="6"/>
      <c r="AR2337" s="12" t="str">
        <f t="shared" si="369"/>
        <v/>
      </c>
      <c r="AS2337" s="6"/>
      <c r="AT2337" s="5"/>
      <c r="AU2337" s="53"/>
      <c r="AV2337" s="53"/>
      <c r="AW2337" s="54"/>
      <c r="AX2337" s="15" t="str">
        <f t="shared" si="370"/>
        <v/>
      </c>
      <c r="AY2337" s="5"/>
      <c r="AZ2337" s="27" t="str">
        <f>IFERROR(VLOOKUP(AY2337,vlookup!A$2:I$331,2,FALSE),"")</f>
        <v/>
      </c>
      <c r="BA2337" s="27" t="str">
        <f>IFERROR(VLOOKUP(AY2337,vlookup!A$2:I$331,3,FALSE),"")</f>
        <v/>
      </c>
      <c r="BB2337" s="5"/>
      <c r="BC2337" s="27" t="str">
        <f>IFERROR(VLOOKUP(BB2337,vlookup!D$2:E$331,2,FALSE),"")</f>
        <v/>
      </c>
      <c r="BD2337" s="5"/>
      <c r="BE2337" s="27" t="str">
        <f t="shared" si="371"/>
        <v/>
      </c>
      <c r="BF2337" s="27" t="str">
        <f>IFERROR(VLOOKUP(BE2337,vlookup!G$2:I$331,2,FALSE),"")</f>
        <v/>
      </c>
      <c r="BG2337" s="27" t="str">
        <f>IFERROR(VLOOKUP(BE2337,vlookup!G$2:I$331,3,FALSE),"")</f>
        <v/>
      </c>
      <c r="BH2337" s="5"/>
      <c r="BI2337" s="6"/>
      <c r="BJ2337" s="6"/>
      <c r="BK2337" s="6"/>
      <c r="BL2337" s="6"/>
    </row>
    <row r="2338" spans="1:64">
      <c r="A2338" s="4"/>
      <c r="B2338" s="5"/>
      <c r="C2338" s="27" t="str">
        <f>IFERROR(VLOOKUP(B2338,vlookup!A$2:I$331,2,FALSE),"")</f>
        <v/>
      </c>
      <c r="D2338" s="27" t="str">
        <f>IFERROR(VLOOKUP(B2338,vlookup!A$2:I$331,3,FALSE),"")</f>
        <v/>
      </c>
      <c r="E2338" s="5"/>
      <c r="F2338" s="27" t="str">
        <f>IFERROR(VLOOKUP(E2338,vlookup!D$2:E$331,2,FALSE),"")</f>
        <v/>
      </c>
      <c r="G2338" s="5"/>
      <c r="H2338" s="27" t="str">
        <f t="shared" si="362"/>
        <v/>
      </c>
      <c r="I2338" s="27" t="str">
        <f>IFERROR(VLOOKUP(H2338,vlookup!G$2:I$331,2,FALSE),"")</f>
        <v/>
      </c>
      <c r="J2338" s="27" t="str">
        <f>IFERROR(VLOOKUP(H2338,vlookup!G$2:I$331,3,FALSE),"")</f>
        <v/>
      </c>
      <c r="K2338" s="5"/>
      <c r="L2338" s="6"/>
      <c r="M2338" s="6"/>
      <c r="N2338" s="6"/>
      <c r="O2338" s="6"/>
      <c r="P2338" s="6"/>
      <c r="Q2338" s="14" t="str">
        <f t="shared" si="363"/>
        <v/>
      </c>
      <c r="R2338" s="5"/>
      <c r="S2338" s="6"/>
      <c r="T2338" s="6"/>
      <c r="U2338" s="5"/>
      <c r="V2338" s="45">
        <f t="shared" si="364"/>
        <v>0</v>
      </c>
      <c r="W2338" s="45">
        <f t="shared" si="365"/>
        <v>0</v>
      </c>
      <c r="X2338" s="45" t="e">
        <f t="shared" si="366"/>
        <v>#VALUE!</v>
      </c>
      <c r="Y2338" s="45">
        <f>IFERROR(VALUE(V2338),VLOOKUP(V2338,DayReplace[],2,0))</f>
        <v>0</v>
      </c>
      <c r="Z2338" s="45">
        <f>IF(V2338=0,1,
IF(OR(AND(COUNTIF(Table12[Normal and Leap Years],X2338),AA2338=3,Y2338=30),
AND(COUNTIF(Table9[MM Year],X2338),COUNTIF(Table13[Always 29-Day Months],AA2338),Y2338=30)),Y2338
-1,Y2338))</f>
        <v>1</v>
      </c>
      <c r="AA2338" s="45">
        <f>IFERROR(VALUE(W2338),VLOOKUP(W2338,MonthReplace[],2,0))</f>
        <v>0</v>
      </c>
      <c r="AB2338" s="45" t="e">
        <f>IF(COUNTIF(Table9[MM Year],X2338),VLOOKUP(AA2338,MonthSerial[],VLOOKUP(X2338,Table9[],3,0)+2,0),DATE(X2338,AA2338,0)-AC2338)</f>
        <v>#VALUE!</v>
      </c>
      <c r="AC2338" s="45" t="e">
        <f>IF(COUNTIF(Table9[MM Year],X2338),
VLOOKUP(X2338,Table9[],5,0),
DATE(X2338,1,0))</f>
        <v>#VALUE!</v>
      </c>
      <c r="AD2338" s="46" t="e">
        <f>IF(AA2338=0,DATE(YEAR(AC2338+1),7,16),
IF(V2338=0,IF(COUNTIF(Table9[MM Year],X2338),AC2338+AB2338+Z2338+15-DAY(AC2338+AB2338+Z2338+15)+16,AC2338+AB2338+Z2338-DAY(AC2338+AB2338+Z2338)+16),
IF(COUNTIF(Table9[MM Year],X2338),
IF(AC2338+AB2338+Z2338&lt;VLOOKUP(X2338,Table9[],7,0),AC2338
+AB2338+Z2338+VLOOKUP(X2338,Table9[],4,0),AC2338+AB2338+Z2338),AC2338
+AB2338+Z2338)))</f>
        <v>#VALUE!</v>
      </c>
      <c r="AE2338" s="42"/>
      <c r="AF2338" s="15" t="str">
        <f>IFERROR(IF(COUNTIF(Table9[MM Year],X2338),
IF(AD2338&lt;VLOOKUP(X2338,Table9[],7,0),AD2338
+VLOOKUP(X2338,Table9[],4,0),AD2338),AD2338
),"")</f>
        <v/>
      </c>
      <c r="AG2338" s="5"/>
      <c r="AH2338" s="5"/>
      <c r="AI2338" s="5"/>
      <c r="AJ2338" s="6"/>
      <c r="AK2338" s="6"/>
      <c r="AL2338" s="12" t="str">
        <f t="shared" si="367"/>
        <v/>
      </c>
      <c r="AM2338" s="5"/>
      <c r="AN2338" s="27" t="str">
        <f t="shared" si="368"/>
        <v/>
      </c>
      <c r="AO2338" s="5"/>
      <c r="AP2338" s="5"/>
      <c r="AQ2338" s="6"/>
      <c r="AR2338" s="12" t="str">
        <f t="shared" si="369"/>
        <v/>
      </c>
      <c r="AS2338" s="6"/>
      <c r="AT2338" s="5"/>
      <c r="AU2338" s="53"/>
      <c r="AV2338" s="53"/>
      <c r="AW2338" s="54"/>
      <c r="AX2338" s="15" t="str">
        <f t="shared" si="370"/>
        <v/>
      </c>
      <c r="AY2338" s="5"/>
      <c r="AZ2338" s="27" t="str">
        <f>IFERROR(VLOOKUP(AY2338,vlookup!A$2:I$331,2,FALSE),"")</f>
        <v/>
      </c>
      <c r="BA2338" s="27" t="str">
        <f>IFERROR(VLOOKUP(AY2338,vlookup!A$2:I$331,3,FALSE),"")</f>
        <v/>
      </c>
      <c r="BB2338" s="5"/>
      <c r="BC2338" s="27" t="str">
        <f>IFERROR(VLOOKUP(BB2338,vlookup!D$2:E$331,2,FALSE),"")</f>
        <v/>
      </c>
      <c r="BD2338" s="5"/>
      <c r="BE2338" s="27" t="str">
        <f t="shared" si="371"/>
        <v/>
      </c>
      <c r="BF2338" s="27" t="str">
        <f>IFERROR(VLOOKUP(BE2338,vlookup!G$2:I$331,2,FALSE),"")</f>
        <v/>
      </c>
      <c r="BG2338" s="27" t="str">
        <f>IFERROR(VLOOKUP(BE2338,vlookup!G$2:I$331,3,FALSE),"")</f>
        <v/>
      </c>
      <c r="BH2338" s="5"/>
      <c r="BI2338" s="6"/>
      <c r="BJ2338" s="6"/>
      <c r="BK2338" s="6"/>
      <c r="BL2338" s="6"/>
    </row>
    <row r="2339" spans="1:64">
      <c r="A2339" s="4"/>
      <c r="B2339" s="5"/>
      <c r="C2339" s="27" t="str">
        <f>IFERROR(VLOOKUP(B2339,vlookup!A$2:I$331,2,FALSE),"")</f>
        <v/>
      </c>
      <c r="D2339" s="27" t="str">
        <f>IFERROR(VLOOKUP(B2339,vlookup!A$2:I$331,3,FALSE),"")</f>
        <v/>
      </c>
      <c r="E2339" s="5"/>
      <c r="F2339" s="27" t="str">
        <f>IFERROR(VLOOKUP(E2339,vlookup!D$2:E$331,2,FALSE),"")</f>
        <v/>
      </c>
      <c r="G2339" s="5"/>
      <c r="H2339" s="27" t="str">
        <f t="shared" si="362"/>
        <v/>
      </c>
      <c r="I2339" s="27" t="str">
        <f>IFERROR(VLOOKUP(H2339,vlookup!G$2:I$331,2,FALSE),"")</f>
        <v/>
      </c>
      <c r="J2339" s="27" t="str">
        <f>IFERROR(VLOOKUP(H2339,vlookup!G$2:I$331,3,FALSE),"")</f>
        <v/>
      </c>
      <c r="K2339" s="5"/>
      <c r="L2339" s="6"/>
      <c r="M2339" s="6"/>
      <c r="N2339" s="6"/>
      <c r="O2339" s="6"/>
      <c r="P2339" s="6"/>
      <c r="Q2339" s="14" t="str">
        <f t="shared" si="363"/>
        <v/>
      </c>
      <c r="R2339" s="5"/>
      <c r="S2339" s="6"/>
      <c r="T2339" s="6"/>
      <c r="U2339" s="5"/>
      <c r="V2339" s="45">
        <f t="shared" si="364"/>
        <v>0</v>
      </c>
      <c r="W2339" s="45">
        <f t="shared" si="365"/>
        <v>0</v>
      </c>
      <c r="X2339" s="45" t="e">
        <f t="shared" si="366"/>
        <v>#VALUE!</v>
      </c>
      <c r="Y2339" s="45">
        <f>IFERROR(VALUE(V2339),VLOOKUP(V2339,DayReplace[],2,0))</f>
        <v>0</v>
      </c>
      <c r="Z2339" s="45">
        <f>IF(V2339=0,1,
IF(OR(AND(COUNTIF(Table12[Normal and Leap Years],X2339),AA2339=3,Y2339=30),
AND(COUNTIF(Table9[MM Year],X2339),COUNTIF(Table13[Always 29-Day Months],AA2339),Y2339=30)),Y2339
-1,Y2339))</f>
        <v>1</v>
      </c>
      <c r="AA2339" s="45">
        <f>IFERROR(VALUE(W2339),VLOOKUP(W2339,MonthReplace[],2,0))</f>
        <v>0</v>
      </c>
      <c r="AB2339" s="45" t="e">
        <f>IF(COUNTIF(Table9[MM Year],X2339),VLOOKUP(AA2339,MonthSerial[],VLOOKUP(X2339,Table9[],3,0)+2,0),DATE(X2339,AA2339,0)-AC2339)</f>
        <v>#VALUE!</v>
      </c>
      <c r="AC2339" s="45" t="e">
        <f>IF(COUNTIF(Table9[MM Year],X2339),
VLOOKUP(X2339,Table9[],5,0),
DATE(X2339,1,0))</f>
        <v>#VALUE!</v>
      </c>
      <c r="AD2339" s="46" t="e">
        <f>IF(AA2339=0,DATE(YEAR(AC2339+1),7,16),
IF(V2339=0,IF(COUNTIF(Table9[MM Year],X2339),AC2339+AB2339+Z2339+15-DAY(AC2339+AB2339+Z2339+15)+16,AC2339+AB2339+Z2339-DAY(AC2339+AB2339+Z2339)+16),
IF(COUNTIF(Table9[MM Year],X2339),
IF(AC2339+AB2339+Z2339&lt;VLOOKUP(X2339,Table9[],7,0),AC2339
+AB2339+Z2339+VLOOKUP(X2339,Table9[],4,0),AC2339+AB2339+Z2339),AC2339
+AB2339+Z2339)))</f>
        <v>#VALUE!</v>
      </c>
      <c r="AE2339" s="42"/>
      <c r="AF2339" s="15" t="str">
        <f>IFERROR(IF(COUNTIF(Table9[MM Year],X2339),
IF(AD2339&lt;VLOOKUP(X2339,Table9[],7,0),AD2339
+VLOOKUP(X2339,Table9[],4,0),AD2339),AD2339
),"")</f>
        <v/>
      </c>
      <c r="AG2339" s="5"/>
      <c r="AH2339" s="5"/>
      <c r="AI2339" s="5"/>
      <c r="AJ2339" s="6"/>
      <c r="AK2339" s="6"/>
      <c r="AL2339" s="12" t="str">
        <f t="shared" si="367"/>
        <v/>
      </c>
      <c r="AM2339" s="5"/>
      <c r="AN2339" s="27" t="str">
        <f t="shared" si="368"/>
        <v/>
      </c>
      <c r="AO2339" s="5"/>
      <c r="AP2339" s="5"/>
      <c r="AQ2339" s="6"/>
      <c r="AR2339" s="12" t="str">
        <f t="shared" si="369"/>
        <v/>
      </c>
      <c r="AS2339" s="6"/>
      <c r="AT2339" s="5"/>
      <c r="AU2339" s="53"/>
      <c r="AV2339" s="53"/>
      <c r="AW2339" s="54"/>
      <c r="AX2339" s="15" t="str">
        <f t="shared" si="370"/>
        <v/>
      </c>
      <c r="AY2339" s="5"/>
      <c r="AZ2339" s="27" t="str">
        <f>IFERROR(VLOOKUP(AY2339,vlookup!A$2:I$331,2,FALSE),"")</f>
        <v/>
      </c>
      <c r="BA2339" s="27" t="str">
        <f>IFERROR(VLOOKUP(AY2339,vlookup!A$2:I$331,3,FALSE),"")</f>
        <v/>
      </c>
      <c r="BB2339" s="5"/>
      <c r="BC2339" s="27" t="str">
        <f>IFERROR(VLOOKUP(BB2339,vlookup!D$2:E$331,2,FALSE),"")</f>
        <v/>
      </c>
      <c r="BD2339" s="5"/>
      <c r="BE2339" s="27" t="str">
        <f t="shared" si="371"/>
        <v/>
      </c>
      <c r="BF2339" s="27" t="str">
        <f>IFERROR(VLOOKUP(BE2339,vlookup!G$2:I$331,2,FALSE),"")</f>
        <v/>
      </c>
      <c r="BG2339" s="27" t="str">
        <f>IFERROR(VLOOKUP(BE2339,vlookup!G$2:I$331,3,FALSE),"")</f>
        <v/>
      </c>
      <c r="BH2339" s="5"/>
      <c r="BI2339" s="6"/>
      <c r="BJ2339" s="6"/>
      <c r="BK2339" s="6"/>
      <c r="BL2339" s="6"/>
    </row>
    <row r="2340" spans="1:64">
      <c r="A2340" s="4"/>
      <c r="B2340" s="5"/>
      <c r="C2340" s="27" t="str">
        <f>IFERROR(VLOOKUP(B2340,vlookup!A$2:I$331,2,FALSE),"")</f>
        <v/>
      </c>
      <c r="D2340" s="27" t="str">
        <f>IFERROR(VLOOKUP(B2340,vlookup!A$2:I$331,3,FALSE),"")</f>
        <v/>
      </c>
      <c r="E2340" s="5"/>
      <c r="F2340" s="27" t="str">
        <f>IFERROR(VLOOKUP(E2340,vlookup!D$2:E$331,2,FALSE),"")</f>
        <v/>
      </c>
      <c r="G2340" s="5"/>
      <c r="H2340" s="27" t="str">
        <f t="shared" si="362"/>
        <v/>
      </c>
      <c r="I2340" s="27" t="str">
        <f>IFERROR(VLOOKUP(H2340,vlookup!G$2:I$331,2,FALSE),"")</f>
        <v/>
      </c>
      <c r="J2340" s="27" t="str">
        <f>IFERROR(VLOOKUP(H2340,vlookup!G$2:I$331,3,FALSE),"")</f>
        <v/>
      </c>
      <c r="K2340" s="5"/>
      <c r="L2340" s="6"/>
      <c r="M2340" s="6"/>
      <c r="N2340" s="6"/>
      <c r="O2340" s="6"/>
      <c r="P2340" s="6"/>
      <c r="Q2340" s="14" t="str">
        <f t="shared" si="363"/>
        <v/>
      </c>
      <c r="R2340" s="5"/>
      <c r="S2340" s="6"/>
      <c r="T2340" s="6"/>
      <c r="U2340" s="5"/>
      <c r="V2340" s="45">
        <f t="shared" si="364"/>
        <v>0</v>
      </c>
      <c r="W2340" s="45">
        <f t="shared" si="365"/>
        <v>0</v>
      </c>
      <c r="X2340" s="45" t="e">
        <f t="shared" si="366"/>
        <v>#VALUE!</v>
      </c>
      <c r="Y2340" s="45">
        <f>IFERROR(VALUE(V2340),VLOOKUP(V2340,DayReplace[],2,0))</f>
        <v>0</v>
      </c>
      <c r="Z2340" s="45">
        <f>IF(V2340=0,1,
IF(OR(AND(COUNTIF(Table12[Normal and Leap Years],X2340),AA2340=3,Y2340=30),
AND(COUNTIF(Table9[MM Year],X2340),COUNTIF(Table13[Always 29-Day Months],AA2340),Y2340=30)),Y2340
-1,Y2340))</f>
        <v>1</v>
      </c>
      <c r="AA2340" s="45">
        <f>IFERROR(VALUE(W2340),VLOOKUP(W2340,MonthReplace[],2,0))</f>
        <v>0</v>
      </c>
      <c r="AB2340" s="45" t="e">
        <f>IF(COUNTIF(Table9[MM Year],X2340),VLOOKUP(AA2340,MonthSerial[],VLOOKUP(X2340,Table9[],3,0)+2,0),DATE(X2340,AA2340,0)-AC2340)</f>
        <v>#VALUE!</v>
      </c>
      <c r="AC2340" s="45" t="e">
        <f>IF(COUNTIF(Table9[MM Year],X2340),
VLOOKUP(X2340,Table9[],5,0),
DATE(X2340,1,0))</f>
        <v>#VALUE!</v>
      </c>
      <c r="AD2340" s="46" t="e">
        <f>IF(AA2340=0,DATE(YEAR(AC2340+1),7,16),
IF(V2340=0,IF(COUNTIF(Table9[MM Year],X2340),AC2340+AB2340+Z2340+15-DAY(AC2340+AB2340+Z2340+15)+16,AC2340+AB2340+Z2340-DAY(AC2340+AB2340+Z2340)+16),
IF(COUNTIF(Table9[MM Year],X2340),
IF(AC2340+AB2340+Z2340&lt;VLOOKUP(X2340,Table9[],7,0),AC2340
+AB2340+Z2340+VLOOKUP(X2340,Table9[],4,0),AC2340+AB2340+Z2340),AC2340
+AB2340+Z2340)))</f>
        <v>#VALUE!</v>
      </c>
      <c r="AE2340" s="42"/>
      <c r="AF2340" s="15" t="str">
        <f>IFERROR(IF(COUNTIF(Table9[MM Year],X2340),
IF(AD2340&lt;VLOOKUP(X2340,Table9[],7,0),AD2340
+VLOOKUP(X2340,Table9[],4,0),AD2340),AD2340
),"")</f>
        <v/>
      </c>
      <c r="AG2340" s="5"/>
      <c r="AH2340" s="5"/>
      <c r="AI2340" s="5"/>
      <c r="AJ2340" s="6"/>
      <c r="AK2340" s="6"/>
      <c r="AL2340" s="12" t="str">
        <f t="shared" si="367"/>
        <v/>
      </c>
      <c r="AM2340" s="5"/>
      <c r="AN2340" s="27" t="str">
        <f t="shared" si="368"/>
        <v/>
      </c>
      <c r="AO2340" s="5"/>
      <c r="AP2340" s="5"/>
      <c r="AQ2340" s="6"/>
      <c r="AR2340" s="12" t="str">
        <f t="shared" si="369"/>
        <v/>
      </c>
      <c r="AS2340" s="6"/>
      <c r="AT2340" s="5"/>
      <c r="AU2340" s="53"/>
      <c r="AV2340" s="53"/>
      <c r="AW2340" s="54"/>
      <c r="AX2340" s="15" t="str">
        <f t="shared" si="370"/>
        <v/>
      </c>
      <c r="AY2340" s="5"/>
      <c r="AZ2340" s="27" t="str">
        <f>IFERROR(VLOOKUP(AY2340,vlookup!A$2:I$331,2,FALSE),"")</f>
        <v/>
      </c>
      <c r="BA2340" s="27" t="str">
        <f>IFERROR(VLOOKUP(AY2340,vlookup!A$2:I$331,3,FALSE),"")</f>
        <v/>
      </c>
      <c r="BB2340" s="5"/>
      <c r="BC2340" s="27" t="str">
        <f>IFERROR(VLOOKUP(BB2340,vlookup!D$2:E$331,2,FALSE),"")</f>
        <v/>
      </c>
      <c r="BD2340" s="5"/>
      <c r="BE2340" s="27" t="str">
        <f t="shared" si="371"/>
        <v/>
      </c>
      <c r="BF2340" s="27" t="str">
        <f>IFERROR(VLOOKUP(BE2340,vlookup!G$2:I$331,2,FALSE),"")</f>
        <v/>
      </c>
      <c r="BG2340" s="27" t="str">
        <f>IFERROR(VLOOKUP(BE2340,vlookup!G$2:I$331,3,FALSE),"")</f>
        <v/>
      </c>
      <c r="BH2340" s="5"/>
      <c r="BI2340" s="6"/>
      <c r="BJ2340" s="6"/>
      <c r="BK2340" s="6"/>
      <c r="BL2340" s="6"/>
    </row>
    <row r="2341" spans="1:64">
      <c r="A2341" s="4"/>
      <c r="B2341" s="5"/>
      <c r="C2341" s="27" t="str">
        <f>IFERROR(VLOOKUP(B2341,vlookup!A$2:I$331,2,FALSE),"")</f>
        <v/>
      </c>
      <c r="D2341" s="27" t="str">
        <f>IFERROR(VLOOKUP(B2341,vlookup!A$2:I$331,3,FALSE),"")</f>
        <v/>
      </c>
      <c r="E2341" s="5"/>
      <c r="F2341" s="27" t="str">
        <f>IFERROR(VLOOKUP(E2341,vlookup!D$2:E$331,2,FALSE),"")</f>
        <v/>
      </c>
      <c r="G2341" s="5"/>
      <c r="H2341" s="27" t="str">
        <f t="shared" si="362"/>
        <v/>
      </c>
      <c r="I2341" s="27" t="str">
        <f>IFERROR(VLOOKUP(H2341,vlookup!G$2:I$331,2,FALSE),"")</f>
        <v/>
      </c>
      <c r="J2341" s="27" t="str">
        <f>IFERROR(VLOOKUP(H2341,vlookup!G$2:I$331,3,FALSE),"")</f>
        <v/>
      </c>
      <c r="K2341" s="5"/>
      <c r="L2341" s="6"/>
      <c r="M2341" s="6"/>
      <c r="N2341" s="6"/>
      <c r="O2341" s="6"/>
      <c r="P2341" s="6"/>
      <c r="Q2341" s="14" t="str">
        <f t="shared" si="363"/>
        <v/>
      </c>
      <c r="R2341" s="5"/>
      <c r="S2341" s="6"/>
      <c r="T2341" s="6"/>
      <c r="U2341" s="5"/>
      <c r="V2341" s="45">
        <f t="shared" si="364"/>
        <v>0</v>
      </c>
      <c r="W2341" s="45">
        <f t="shared" si="365"/>
        <v>0</v>
      </c>
      <c r="X2341" s="45" t="e">
        <f t="shared" si="366"/>
        <v>#VALUE!</v>
      </c>
      <c r="Y2341" s="45">
        <f>IFERROR(VALUE(V2341),VLOOKUP(V2341,DayReplace[],2,0))</f>
        <v>0</v>
      </c>
      <c r="Z2341" s="45">
        <f>IF(V2341=0,1,
IF(OR(AND(COUNTIF(Table12[Normal and Leap Years],X2341),AA2341=3,Y2341=30),
AND(COUNTIF(Table9[MM Year],X2341),COUNTIF(Table13[Always 29-Day Months],AA2341),Y2341=30)),Y2341
-1,Y2341))</f>
        <v>1</v>
      </c>
      <c r="AA2341" s="45">
        <f>IFERROR(VALUE(W2341),VLOOKUP(W2341,MonthReplace[],2,0))</f>
        <v>0</v>
      </c>
      <c r="AB2341" s="45" t="e">
        <f>IF(COUNTIF(Table9[MM Year],X2341),VLOOKUP(AA2341,MonthSerial[],VLOOKUP(X2341,Table9[],3,0)+2,0),DATE(X2341,AA2341,0)-AC2341)</f>
        <v>#VALUE!</v>
      </c>
      <c r="AC2341" s="45" t="e">
        <f>IF(COUNTIF(Table9[MM Year],X2341),
VLOOKUP(X2341,Table9[],5,0),
DATE(X2341,1,0))</f>
        <v>#VALUE!</v>
      </c>
      <c r="AD2341" s="46" t="e">
        <f>IF(AA2341=0,DATE(YEAR(AC2341+1),7,16),
IF(V2341=0,IF(COUNTIF(Table9[MM Year],X2341),AC2341+AB2341+Z2341+15-DAY(AC2341+AB2341+Z2341+15)+16,AC2341+AB2341+Z2341-DAY(AC2341+AB2341+Z2341)+16),
IF(COUNTIF(Table9[MM Year],X2341),
IF(AC2341+AB2341+Z2341&lt;VLOOKUP(X2341,Table9[],7,0),AC2341
+AB2341+Z2341+VLOOKUP(X2341,Table9[],4,0),AC2341+AB2341+Z2341),AC2341
+AB2341+Z2341)))</f>
        <v>#VALUE!</v>
      </c>
      <c r="AE2341" s="42"/>
      <c r="AF2341" s="15" t="str">
        <f>IFERROR(IF(COUNTIF(Table9[MM Year],X2341),
IF(AD2341&lt;VLOOKUP(X2341,Table9[],7,0),AD2341
+VLOOKUP(X2341,Table9[],4,0),AD2341),AD2341
),"")</f>
        <v/>
      </c>
      <c r="AG2341" s="5"/>
      <c r="AH2341" s="5"/>
      <c r="AI2341" s="5"/>
      <c r="AJ2341" s="6"/>
      <c r="AK2341" s="6"/>
      <c r="AL2341" s="12" t="str">
        <f t="shared" si="367"/>
        <v/>
      </c>
      <c r="AM2341" s="5"/>
      <c r="AN2341" s="27" t="str">
        <f t="shared" si="368"/>
        <v/>
      </c>
      <c r="AO2341" s="5"/>
      <c r="AP2341" s="5"/>
      <c r="AQ2341" s="6"/>
      <c r="AR2341" s="12" t="str">
        <f t="shared" si="369"/>
        <v/>
      </c>
      <c r="AS2341" s="6"/>
      <c r="AT2341" s="5"/>
      <c r="AU2341" s="53"/>
      <c r="AV2341" s="53"/>
      <c r="AW2341" s="54"/>
      <c r="AX2341" s="15" t="str">
        <f t="shared" si="370"/>
        <v/>
      </c>
      <c r="AY2341" s="5"/>
      <c r="AZ2341" s="27" t="str">
        <f>IFERROR(VLOOKUP(AY2341,vlookup!A$2:I$331,2,FALSE),"")</f>
        <v/>
      </c>
      <c r="BA2341" s="27" t="str">
        <f>IFERROR(VLOOKUP(AY2341,vlookup!A$2:I$331,3,FALSE),"")</f>
        <v/>
      </c>
      <c r="BB2341" s="5"/>
      <c r="BC2341" s="27" t="str">
        <f>IFERROR(VLOOKUP(BB2341,vlookup!D$2:E$331,2,FALSE),"")</f>
        <v/>
      </c>
      <c r="BD2341" s="5"/>
      <c r="BE2341" s="27" t="str">
        <f t="shared" si="371"/>
        <v/>
      </c>
      <c r="BF2341" s="27" t="str">
        <f>IFERROR(VLOOKUP(BE2341,vlookup!G$2:I$331,2,FALSE),"")</f>
        <v/>
      </c>
      <c r="BG2341" s="27" t="str">
        <f>IFERROR(VLOOKUP(BE2341,vlookup!G$2:I$331,3,FALSE),"")</f>
        <v/>
      </c>
      <c r="BH2341" s="5"/>
      <c r="BI2341" s="6"/>
      <c r="BJ2341" s="6"/>
      <c r="BK2341" s="6"/>
      <c r="BL2341" s="6"/>
    </row>
    <row r="2342" spans="1:64">
      <c r="A2342" s="4"/>
      <c r="B2342" s="5"/>
      <c r="C2342" s="27" t="str">
        <f>IFERROR(VLOOKUP(B2342,vlookup!A$2:I$331,2,FALSE),"")</f>
        <v/>
      </c>
      <c r="D2342" s="27" t="str">
        <f>IFERROR(VLOOKUP(B2342,vlookup!A$2:I$331,3,FALSE),"")</f>
        <v/>
      </c>
      <c r="E2342" s="5"/>
      <c r="F2342" s="27" t="str">
        <f>IFERROR(VLOOKUP(E2342,vlookup!D$2:E$331,2,FALSE),"")</f>
        <v/>
      </c>
      <c r="G2342" s="5"/>
      <c r="H2342" s="27" t="str">
        <f t="shared" si="362"/>
        <v/>
      </c>
      <c r="I2342" s="27" t="str">
        <f>IFERROR(VLOOKUP(H2342,vlookup!G$2:I$331,2,FALSE),"")</f>
        <v/>
      </c>
      <c r="J2342" s="27" t="str">
        <f>IFERROR(VLOOKUP(H2342,vlookup!G$2:I$331,3,FALSE),"")</f>
        <v/>
      </c>
      <c r="K2342" s="5"/>
      <c r="L2342" s="6"/>
      <c r="M2342" s="6"/>
      <c r="N2342" s="6"/>
      <c r="O2342" s="6"/>
      <c r="P2342" s="6"/>
      <c r="Q2342" s="14" t="str">
        <f t="shared" si="363"/>
        <v/>
      </c>
      <c r="R2342" s="5"/>
      <c r="S2342" s="6"/>
      <c r="T2342" s="6"/>
      <c r="U2342" s="5"/>
      <c r="V2342" s="45">
        <f t="shared" si="364"/>
        <v>0</v>
      </c>
      <c r="W2342" s="45">
        <f t="shared" si="365"/>
        <v>0</v>
      </c>
      <c r="X2342" s="45" t="e">
        <f t="shared" si="366"/>
        <v>#VALUE!</v>
      </c>
      <c r="Y2342" s="45">
        <f>IFERROR(VALUE(V2342),VLOOKUP(V2342,DayReplace[],2,0))</f>
        <v>0</v>
      </c>
      <c r="Z2342" s="45">
        <f>IF(V2342=0,1,
IF(OR(AND(COUNTIF(Table12[Normal and Leap Years],X2342),AA2342=3,Y2342=30),
AND(COUNTIF(Table9[MM Year],X2342),COUNTIF(Table13[Always 29-Day Months],AA2342),Y2342=30)),Y2342
-1,Y2342))</f>
        <v>1</v>
      </c>
      <c r="AA2342" s="45">
        <f>IFERROR(VALUE(W2342),VLOOKUP(W2342,MonthReplace[],2,0))</f>
        <v>0</v>
      </c>
      <c r="AB2342" s="45" t="e">
        <f>IF(COUNTIF(Table9[MM Year],X2342),VLOOKUP(AA2342,MonthSerial[],VLOOKUP(X2342,Table9[],3,0)+2,0),DATE(X2342,AA2342,0)-AC2342)</f>
        <v>#VALUE!</v>
      </c>
      <c r="AC2342" s="45" t="e">
        <f>IF(COUNTIF(Table9[MM Year],X2342),
VLOOKUP(X2342,Table9[],5,0),
DATE(X2342,1,0))</f>
        <v>#VALUE!</v>
      </c>
      <c r="AD2342" s="46" t="e">
        <f>IF(AA2342=0,DATE(YEAR(AC2342+1),7,16),
IF(V2342=0,IF(COUNTIF(Table9[MM Year],X2342),AC2342+AB2342+Z2342+15-DAY(AC2342+AB2342+Z2342+15)+16,AC2342+AB2342+Z2342-DAY(AC2342+AB2342+Z2342)+16),
IF(COUNTIF(Table9[MM Year],X2342),
IF(AC2342+AB2342+Z2342&lt;VLOOKUP(X2342,Table9[],7,0),AC2342
+AB2342+Z2342+VLOOKUP(X2342,Table9[],4,0),AC2342+AB2342+Z2342),AC2342
+AB2342+Z2342)))</f>
        <v>#VALUE!</v>
      </c>
      <c r="AE2342" s="42"/>
      <c r="AF2342" s="15" t="str">
        <f>IFERROR(IF(COUNTIF(Table9[MM Year],X2342),
IF(AD2342&lt;VLOOKUP(X2342,Table9[],7,0),AD2342
+VLOOKUP(X2342,Table9[],4,0),AD2342),AD2342
),"")</f>
        <v/>
      </c>
      <c r="AG2342" s="5"/>
      <c r="AH2342" s="5"/>
      <c r="AI2342" s="5"/>
      <c r="AJ2342" s="6"/>
      <c r="AK2342" s="6"/>
      <c r="AL2342" s="12" t="str">
        <f t="shared" si="367"/>
        <v/>
      </c>
      <c r="AM2342" s="5"/>
      <c r="AN2342" s="27" t="str">
        <f t="shared" si="368"/>
        <v/>
      </c>
      <c r="AO2342" s="5"/>
      <c r="AP2342" s="5"/>
      <c r="AQ2342" s="6"/>
      <c r="AR2342" s="12" t="str">
        <f t="shared" si="369"/>
        <v/>
      </c>
      <c r="AS2342" s="6"/>
      <c r="AT2342" s="5"/>
      <c r="AU2342" s="53"/>
      <c r="AV2342" s="53"/>
      <c r="AW2342" s="54"/>
      <c r="AX2342" s="15" t="str">
        <f t="shared" si="370"/>
        <v/>
      </c>
      <c r="AY2342" s="5"/>
      <c r="AZ2342" s="27" t="str">
        <f>IFERROR(VLOOKUP(AY2342,vlookup!A$2:I$331,2,FALSE),"")</f>
        <v/>
      </c>
      <c r="BA2342" s="27" t="str">
        <f>IFERROR(VLOOKUP(AY2342,vlookup!A$2:I$331,3,FALSE),"")</f>
        <v/>
      </c>
      <c r="BB2342" s="5"/>
      <c r="BC2342" s="27" t="str">
        <f>IFERROR(VLOOKUP(BB2342,vlookup!D$2:E$331,2,FALSE),"")</f>
        <v/>
      </c>
      <c r="BD2342" s="5"/>
      <c r="BE2342" s="27" t="str">
        <f t="shared" si="371"/>
        <v/>
      </c>
      <c r="BF2342" s="27" t="str">
        <f>IFERROR(VLOOKUP(BE2342,vlookup!G$2:I$331,2,FALSE),"")</f>
        <v/>
      </c>
      <c r="BG2342" s="27" t="str">
        <f>IFERROR(VLOOKUP(BE2342,vlookup!G$2:I$331,3,FALSE),"")</f>
        <v/>
      </c>
      <c r="BH2342" s="5"/>
      <c r="BI2342" s="6"/>
      <c r="BJ2342" s="6"/>
      <c r="BK2342" s="6"/>
      <c r="BL2342" s="6"/>
    </row>
    <row r="2343" spans="1:64">
      <c r="A2343" s="4"/>
      <c r="B2343" s="5"/>
      <c r="C2343" s="27" t="str">
        <f>IFERROR(VLOOKUP(B2343,vlookup!A$2:I$331,2,FALSE),"")</f>
        <v/>
      </c>
      <c r="D2343" s="27" t="str">
        <f>IFERROR(VLOOKUP(B2343,vlookup!A$2:I$331,3,FALSE),"")</f>
        <v/>
      </c>
      <c r="E2343" s="5"/>
      <c r="F2343" s="27" t="str">
        <f>IFERROR(VLOOKUP(E2343,vlookup!D$2:E$331,2,FALSE),"")</f>
        <v/>
      </c>
      <c r="G2343" s="5"/>
      <c r="H2343" s="27" t="str">
        <f t="shared" si="362"/>
        <v/>
      </c>
      <c r="I2343" s="27" t="str">
        <f>IFERROR(VLOOKUP(H2343,vlookup!G$2:I$331,2,FALSE),"")</f>
        <v/>
      </c>
      <c r="J2343" s="27" t="str">
        <f>IFERROR(VLOOKUP(H2343,vlookup!G$2:I$331,3,FALSE),"")</f>
        <v/>
      </c>
      <c r="K2343" s="5"/>
      <c r="L2343" s="6"/>
      <c r="M2343" s="6"/>
      <c r="N2343" s="6"/>
      <c r="O2343" s="6"/>
      <c r="P2343" s="6"/>
      <c r="Q2343" s="14" t="str">
        <f t="shared" si="363"/>
        <v/>
      </c>
      <c r="R2343" s="5"/>
      <c r="S2343" s="6"/>
      <c r="T2343" s="6"/>
      <c r="U2343" s="5"/>
      <c r="V2343" s="45">
        <f t="shared" si="364"/>
        <v>0</v>
      </c>
      <c r="W2343" s="45">
        <f t="shared" si="365"/>
        <v>0</v>
      </c>
      <c r="X2343" s="45" t="e">
        <f t="shared" si="366"/>
        <v>#VALUE!</v>
      </c>
      <c r="Y2343" s="45">
        <f>IFERROR(VALUE(V2343),VLOOKUP(V2343,DayReplace[],2,0))</f>
        <v>0</v>
      </c>
      <c r="Z2343" s="45">
        <f>IF(V2343=0,1,
IF(OR(AND(COUNTIF(Table12[Normal and Leap Years],X2343),AA2343=3,Y2343=30),
AND(COUNTIF(Table9[MM Year],X2343),COUNTIF(Table13[Always 29-Day Months],AA2343),Y2343=30)),Y2343
-1,Y2343))</f>
        <v>1</v>
      </c>
      <c r="AA2343" s="45">
        <f>IFERROR(VALUE(W2343),VLOOKUP(W2343,MonthReplace[],2,0))</f>
        <v>0</v>
      </c>
      <c r="AB2343" s="45" t="e">
        <f>IF(COUNTIF(Table9[MM Year],X2343),VLOOKUP(AA2343,MonthSerial[],VLOOKUP(X2343,Table9[],3,0)+2,0),DATE(X2343,AA2343,0)-AC2343)</f>
        <v>#VALUE!</v>
      </c>
      <c r="AC2343" s="45" t="e">
        <f>IF(COUNTIF(Table9[MM Year],X2343),
VLOOKUP(X2343,Table9[],5,0),
DATE(X2343,1,0))</f>
        <v>#VALUE!</v>
      </c>
      <c r="AD2343" s="46" t="e">
        <f>IF(AA2343=0,DATE(YEAR(AC2343+1),7,16),
IF(V2343=0,IF(COUNTIF(Table9[MM Year],X2343),AC2343+AB2343+Z2343+15-DAY(AC2343+AB2343+Z2343+15)+16,AC2343+AB2343+Z2343-DAY(AC2343+AB2343+Z2343)+16),
IF(COUNTIF(Table9[MM Year],X2343),
IF(AC2343+AB2343+Z2343&lt;VLOOKUP(X2343,Table9[],7,0),AC2343
+AB2343+Z2343+VLOOKUP(X2343,Table9[],4,0),AC2343+AB2343+Z2343),AC2343
+AB2343+Z2343)))</f>
        <v>#VALUE!</v>
      </c>
      <c r="AE2343" s="42"/>
      <c r="AF2343" s="15" t="str">
        <f>IFERROR(IF(COUNTIF(Table9[MM Year],X2343),
IF(AD2343&lt;VLOOKUP(X2343,Table9[],7,0),AD2343
+VLOOKUP(X2343,Table9[],4,0),AD2343),AD2343
),"")</f>
        <v/>
      </c>
      <c r="AG2343" s="5"/>
      <c r="AH2343" s="5"/>
      <c r="AI2343" s="5"/>
      <c r="AJ2343" s="6"/>
      <c r="AK2343" s="6"/>
      <c r="AL2343" s="12" t="str">
        <f t="shared" si="367"/>
        <v/>
      </c>
      <c r="AM2343" s="5"/>
      <c r="AN2343" s="27" t="str">
        <f t="shared" si="368"/>
        <v/>
      </c>
      <c r="AO2343" s="5"/>
      <c r="AP2343" s="5"/>
      <c r="AQ2343" s="6"/>
      <c r="AR2343" s="12" t="str">
        <f t="shared" si="369"/>
        <v/>
      </c>
      <c r="AS2343" s="6"/>
      <c r="AT2343" s="5"/>
      <c r="AU2343" s="53"/>
      <c r="AV2343" s="53"/>
      <c r="AW2343" s="54"/>
      <c r="AX2343" s="15" t="str">
        <f t="shared" si="370"/>
        <v/>
      </c>
      <c r="AY2343" s="5"/>
      <c r="AZ2343" s="27" t="str">
        <f>IFERROR(VLOOKUP(AY2343,vlookup!A$2:I$331,2,FALSE),"")</f>
        <v/>
      </c>
      <c r="BA2343" s="27" t="str">
        <f>IFERROR(VLOOKUP(AY2343,vlookup!A$2:I$331,3,FALSE),"")</f>
        <v/>
      </c>
      <c r="BB2343" s="5"/>
      <c r="BC2343" s="27" t="str">
        <f>IFERROR(VLOOKUP(BB2343,vlookup!D$2:E$331,2,FALSE),"")</f>
        <v/>
      </c>
      <c r="BD2343" s="5"/>
      <c r="BE2343" s="27" t="str">
        <f t="shared" si="371"/>
        <v/>
      </c>
      <c r="BF2343" s="27" t="str">
        <f>IFERROR(VLOOKUP(BE2343,vlookup!G$2:I$331,2,FALSE),"")</f>
        <v/>
      </c>
      <c r="BG2343" s="27" t="str">
        <f>IFERROR(VLOOKUP(BE2343,vlookup!G$2:I$331,3,FALSE),"")</f>
        <v/>
      </c>
      <c r="BH2343" s="5"/>
      <c r="BI2343" s="6"/>
      <c r="BJ2343" s="6"/>
      <c r="BK2343" s="6"/>
      <c r="BL2343" s="6"/>
    </row>
    <row r="2344" spans="1:64">
      <c r="A2344" s="4"/>
      <c r="B2344" s="5"/>
      <c r="C2344" s="27" t="str">
        <f>IFERROR(VLOOKUP(B2344,vlookup!A$2:I$331,2,FALSE),"")</f>
        <v/>
      </c>
      <c r="D2344" s="27" t="str">
        <f>IFERROR(VLOOKUP(B2344,vlookup!A$2:I$331,3,FALSE),"")</f>
        <v/>
      </c>
      <c r="E2344" s="5"/>
      <c r="F2344" s="27" t="str">
        <f>IFERROR(VLOOKUP(E2344,vlookup!D$2:E$331,2,FALSE),"")</f>
        <v/>
      </c>
      <c r="G2344" s="5"/>
      <c r="H2344" s="27" t="str">
        <f t="shared" si="362"/>
        <v/>
      </c>
      <c r="I2344" s="27" t="str">
        <f>IFERROR(VLOOKUP(H2344,vlookup!G$2:I$331,2,FALSE),"")</f>
        <v/>
      </c>
      <c r="J2344" s="27" t="str">
        <f>IFERROR(VLOOKUP(H2344,vlookup!G$2:I$331,3,FALSE),"")</f>
        <v/>
      </c>
      <c r="K2344" s="5"/>
      <c r="L2344" s="6"/>
      <c r="M2344" s="6"/>
      <c r="N2344" s="6"/>
      <c r="O2344" s="6"/>
      <c r="P2344" s="6"/>
      <c r="Q2344" s="14" t="str">
        <f t="shared" si="363"/>
        <v/>
      </c>
      <c r="R2344" s="5"/>
      <c r="S2344" s="6"/>
      <c r="T2344" s="6"/>
      <c r="U2344" s="5"/>
      <c r="V2344" s="45">
        <f t="shared" si="364"/>
        <v>0</v>
      </c>
      <c r="W2344" s="45">
        <f t="shared" si="365"/>
        <v>0</v>
      </c>
      <c r="X2344" s="45" t="e">
        <f t="shared" si="366"/>
        <v>#VALUE!</v>
      </c>
      <c r="Y2344" s="45">
        <f>IFERROR(VALUE(V2344),VLOOKUP(V2344,DayReplace[],2,0))</f>
        <v>0</v>
      </c>
      <c r="Z2344" s="45">
        <f>IF(V2344=0,1,
IF(OR(AND(COUNTIF(Table12[Normal and Leap Years],X2344),AA2344=3,Y2344=30),
AND(COUNTIF(Table9[MM Year],X2344),COUNTIF(Table13[Always 29-Day Months],AA2344),Y2344=30)),Y2344
-1,Y2344))</f>
        <v>1</v>
      </c>
      <c r="AA2344" s="45">
        <f>IFERROR(VALUE(W2344),VLOOKUP(W2344,MonthReplace[],2,0))</f>
        <v>0</v>
      </c>
      <c r="AB2344" s="45" t="e">
        <f>IF(COUNTIF(Table9[MM Year],X2344),VLOOKUP(AA2344,MonthSerial[],VLOOKUP(X2344,Table9[],3,0)+2,0),DATE(X2344,AA2344,0)-AC2344)</f>
        <v>#VALUE!</v>
      </c>
      <c r="AC2344" s="45" t="e">
        <f>IF(COUNTIF(Table9[MM Year],X2344),
VLOOKUP(X2344,Table9[],5,0),
DATE(X2344,1,0))</f>
        <v>#VALUE!</v>
      </c>
      <c r="AD2344" s="46" t="e">
        <f>IF(AA2344=0,DATE(YEAR(AC2344+1),7,16),
IF(V2344=0,IF(COUNTIF(Table9[MM Year],X2344),AC2344+AB2344+Z2344+15-DAY(AC2344+AB2344+Z2344+15)+16,AC2344+AB2344+Z2344-DAY(AC2344+AB2344+Z2344)+16),
IF(COUNTIF(Table9[MM Year],X2344),
IF(AC2344+AB2344+Z2344&lt;VLOOKUP(X2344,Table9[],7,0),AC2344
+AB2344+Z2344+VLOOKUP(X2344,Table9[],4,0),AC2344+AB2344+Z2344),AC2344
+AB2344+Z2344)))</f>
        <v>#VALUE!</v>
      </c>
      <c r="AE2344" s="42"/>
      <c r="AF2344" s="15" t="str">
        <f>IFERROR(IF(COUNTIF(Table9[MM Year],X2344),
IF(AD2344&lt;VLOOKUP(X2344,Table9[],7,0),AD2344
+VLOOKUP(X2344,Table9[],4,0),AD2344),AD2344
),"")</f>
        <v/>
      </c>
      <c r="AG2344" s="5"/>
      <c r="AH2344" s="5"/>
      <c r="AI2344" s="5"/>
      <c r="AJ2344" s="6"/>
      <c r="AK2344" s="6"/>
      <c r="AL2344" s="12" t="str">
        <f t="shared" si="367"/>
        <v/>
      </c>
      <c r="AM2344" s="5"/>
      <c r="AN2344" s="27" t="str">
        <f t="shared" si="368"/>
        <v/>
      </c>
      <c r="AO2344" s="5"/>
      <c r="AP2344" s="5"/>
      <c r="AQ2344" s="6"/>
      <c r="AR2344" s="12" t="str">
        <f t="shared" si="369"/>
        <v/>
      </c>
      <c r="AS2344" s="6"/>
      <c r="AT2344" s="5"/>
      <c r="AU2344" s="53"/>
      <c r="AV2344" s="53"/>
      <c r="AW2344" s="54"/>
      <c r="AX2344" s="15" t="str">
        <f t="shared" si="370"/>
        <v/>
      </c>
      <c r="AY2344" s="5"/>
      <c r="AZ2344" s="27" t="str">
        <f>IFERROR(VLOOKUP(AY2344,vlookup!A$2:I$331,2,FALSE),"")</f>
        <v/>
      </c>
      <c r="BA2344" s="27" t="str">
        <f>IFERROR(VLOOKUP(AY2344,vlookup!A$2:I$331,3,FALSE),"")</f>
        <v/>
      </c>
      <c r="BB2344" s="5"/>
      <c r="BC2344" s="27" t="str">
        <f>IFERROR(VLOOKUP(BB2344,vlookup!D$2:E$331,2,FALSE),"")</f>
        <v/>
      </c>
      <c r="BD2344" s="5"/>
      <c r="BE2344" s="27" t="str">
        <f t="shared" si="371"/>
        <v/>
      </c>
      <c r="BF2344" s="27" t="str">
        <f>IFERROR(VLOOKUP(BE2344,vlookup!G$2:I$331,2,FALSE),"")</f>
        <v/>
      </c>
      <c r="BG2344" s="27" t="str">
        <f>IFERROR(VLOOKUP(BE2344,vlookup!G$2:I$331,3,FALSE),"")</f>
        <v/>
      </c>
      <c r="BH2344" s="5"/>
      <c r="BI2344" s="6"/>
      <c r="BJ2344" s="6"/>
      <c r="BK2344" s="6"/>
      <c r="BL2344" s="6"/>
    </row>
    <row r="2345" spans="1:64">
      <c r="A2345" s="4"/>
      <c r="B2345" s="5"/>
      <c r="C2345" s="27" t="str">
        <f>IFERROR(VLOOKUP(B2345,vlookup!A$2:I$331,2,FALSE),"")</f>
        <v/>
      </c>
      <c r="D2345" s="27" t="str">
        <f>IFERROR(VLOOKUP(B2345,vlookup!A$2:I$331,3,FALSE),"")</f>
        <v/>
      </c>
      <c r="E2345" s="5"/>
      <c r="F2345" s="27" t="str">
        <f>IFERROR(VLOOKUP(E2345,vlookup!D$2:E$331,2,FALSE),"")</f>
        <v/>
      </c>
      <c r="G2345" s="5"/>
      <c r="H2345" s="27" t="str">
        <f t="shared" si="362"/>
        <v/>
      </c>
      <c r="I2345" s="27" t="str">
        <f>IFERROR(VLOOKUP(H2345,vlookup!G$2:I$331,2,FALSE),"")</f>
        <v/>
      </c>
      <c r="J2345" s="27" t="str">
        <f>IFERROR(VLOOKUP(H2345,vlookup!G$2:I$331,3,FALSE),"")</f>
        <v/>
      </c>
      <c r="K2345" s="5"/>
      <c r="L2345" s="6"/>
      <c r="M2345" s="6"/>
      <c r="N2345" s="6"/>
      <c r="O2345" s="6"/>
      <c r="P2345" s="6"/>
      <c r="Q2345" s="14" t="str">
        <f t="shared" si="363"/>
        <v/>
      </c>
      <c r="R2345" s="5"/>
      <c r="S2345" s="6"/>
      <c r="T2345" s="6"/>
      <c r="U2345" s="5"/>
      <c r="V2345" s="45">
        <f t="shared" si="364"/>
        <v>0</v>
      </c>
      <c r="W2345" s="45">
        <f t="shared" si="365"/>
        <v>0</v>
      </c>
      <c r="X2345" s="45" t="e">
        <f t="shared" si="366"/>
        <v>#VALUE!</v>
      </c>
      <c r="Y2345" s="45">
        <f>IFERROR(VALUE(V2345),VLOOKUP(V2345,DayReplace[],2,0))</f>
        <v>0</v>
      </c>
      <c r="Z2345" s="45">
        <f>IF(V2345=0,1,
IF(OR(AND(COUNTIF(Table12[Normal and Leap Years],X2345),AA2345=3,Y2345=30),
AND(COUNTIF(Table9[MM Year],X2345),COUNTIF(Table13[Always 29-Day Months],AA2345),Y2345=30)),Y2345
-1,Y2345))</f>
        <v>1</v>
      </c>
      <c r="AA2345" s="45">
        <f>IFERROR(VALUE(W2345),VLOOKUP(W2345,MonthReplace[],2,0))</f>
        <v>0</v>
      </c>
      <c r="AB2345" s="45" t="e">
        <f>IF(COUNTIF(Table9[MM Year],X2345),VLOOKUP(AA2345,MonthSerial[],VLOOKUP(X2345,Table9[],3,0)+2,0),DATE(X2345,AA2345,0)-AC2345)</f>
        <v>#VALUE!</v>
      </c>
      <c r="AC2345" s="45" t="e">
        <f>IF(COUNTIF(Table9[MM Year],X2345),
VLOOKUP(X2345,Table9[],5,0),
DATE(X2345,1,0))</f>
        <v>#VALUE!</v>
      </c>
      <c r="AD2345" s="46" t="e">
        <f>IF(AA2345=0,DATE(YEAR(AC2345+1),7,16),
IF(V2345=0,IF(COUNTIF(Table9[MM Year],X2345),AC2345+AB2345+Z2345+15-DAY(AC2345+AB2345+Z2345+15)+16,AC2345+AB2345+Z2345-DAY(AC2345+AB2345+Z2345)+16),
IF(COUNTIF(Table9[MM Year],X2345),
IF(AC2345+AB2345+Z2345&lt;VLOOKUP(X2345,Table9[],7,0),AC2345
+AB2345+Z2345+VLOOKUP(X2345,Table9[],4,0),AC2345+AB2345+Z2345),AC2345
+AB2345+Z2345)))</f>
        <v>#VALUE!</v>
      </c>
      <c r="AE2345" s="42"/>
      <c r="AF2345" s="15" t="str">
        <f>IFERROR(IF(COUNTIF(Table9[MM Year],X2345),
IF(AD2345&lt;VLOOKUP(X2345,Table9[],7,0),AD2345
+VLOOKUP(X2345,Table9[],4,0),AD2345),AD2345
),"")</f>
        <v/>
      </c>
      <c r="AG2345" s="5"/>
      <c r="AH2345" s="5"/>
      <c r="AI2345" s="5"/>
      <c r="AJ2345" s="6"/>
      <c r="AK2345" s="6"/>
      <c r="AL2345" s="12" t="str">
        <f t="shared" si="367"/>
        <v/>
      </c>
      <c r="AM2345" s="5"/>
      <c r="AN2345" s="27" t="str">
        <f t="shared" si="368"/>
        <v/>
      </c>
      <c r="AO2345" s="5"/>
      <c r="AP2345" s="5"/>
      <c r="AQ2345" s="6"/>
      <c r="AR2345" s="12" t="str">
        <f t="shared" si="369"/>
        <v/>
      </c>
      <c r="AS2345" s="6"/>
      <c r="AT2345" s="5"/>
      <c r="AU2345" s="53"/>
      <c r="AV2345" s="53"/>
      <c r="AW2345" s="54"/>
      <c r="AX2345" s="15" t="str">
        <f t="shared" si="370"/>
        <v/>
      </c>
      <c r="AY2345" s="5"/>
      <c r="AZ2345" s="27" t="str">
        <f>IFERROR(VLOOKUP(AY2345,vlookup!A$2:I$331,2,FALSE),"")</f>
        <v/>
      </c>
      <c r="BA2345" s="27" t="str">
        <f>IFERROR(VLOOKUP(AY2345,vlookup!A$2:I$331,3,FALSE),"")</f>
        <v/>
      </c>
      <c r="BB2345" s="5"/>
      <c r="BC2345" s="27" t="str">
        <f>IFERROR(VLOOKUP(BB2345,vlookup!D$2:E$331,2,FALSE),"")</f>
        <v/>
      </c>
      <c r="BD2345" s="5"/>
      <c r="BE2345" s="27" t="str">
        <f t="shared" si="371"/>
        <v/>
      </c>
      <c r="BF2345" s="27" t="str">
        <f>IFERROR(VLOOKUP(BE2345,vlookup!G$2:I$331,2,FALSE),"")</f>
        <v/>
      </c>
      <c r="BG2345" s="27" t="str">
        <f>IFERROR(VLOOKUP(BE2345,vlookup!G$2:I$331,3,FALSE),"")</f>
        <v/>
      </c>
      <c r="BH2345" s="5"/>
      <c r="BI2345" s="6"/>
      <c r="BJ2345" s="6"/>
      <c r="BK2345" s="6"/>
      <c r="BL2345" s="6"/>
    </row>
    <row r="2346" spans="1:64">
      <c r="A2346" s="4"/>
      <c r="B2346" s="5"/>
      <c r="C2346" s="27" t="str">
        <f>IFERROR(VLOOKUP(B2346,vlookup!A$2:I$331,2,FALSE),"")</f>
        <v/>
      </c>
      <c r="D2346" s="27" t="str">
        <f>IFERROR(VLOOKUP(B2346,vlookup!A$2:I$331,3,FALSE),"")</f>
        <v/>
      </c>
      <c r="E2346" s="5"/>
      <c r="F2346" s="27" t="str">
        <f>IFERROR(VLOOKUP(E2346,vlookup!D$2:E$331,2,FALSE),"")</f>
        <v/>
      </c>
      <c r="G2346" s="5"/>
      <c r="H2346" s="27" t="str">
        <f t="shared" si="362"/>
        <v/>
      </c>
      <c r="I2346" s="27" t="str">
        <f>IFERROR(VLOOKUP(H2346,vlookup!G$2:I$331,2,FALSE),"")</f>
        <v/>
      </c>
      <c r="J2346" s="27" t="str">
        <f>IFERROR(VLOOKUP(H2346,vlookup!G$2:I$331,3,FALSE),"")</f>
        <v/>
      </c>
      <c r="K2346" s="5"/>
      <c r="L2346" s="6"/>
      <c r="M2346" s="6"/>
      <c r="N2346" s="6"/>
      <c r="O2346" s="6"/>
      <c r="P2346" s="6"/>
      <c r="Q2346" s="14" t="str">
        <f t="shared" si="363"/>
        <v/>
      </c>
      <c r="R2346" s="5"/>
      <c r="S2346" s="6"/>
      <c r="T2346" s="6"/>
      <c r="U2346" s="5"/>
      <c r="V2346" s="45">
        <f t="shared" si="364"/>
        <v>0</v>
      </c>
      <c r="W2346" s="45">
        <f t="shared" si="365"/>
        <v>0</v>
      </c>
      <c r="X2346" s="45" t="e">
        <f t="shared" si="366"/>
        <v>#VALUE!</v>
      </c>
      <c r="Y2346" s="45">
        <f>IFERROR(VALUE(V2346),VLOOKUP(V2346,DayReplace[],2,0))</f>
        <v>0</v>
      </c>
      <c r="Z2346" s="45">
        <f>IF(V2346=0,1,
IF(OR(AND(COUNTIF(Table12[Normal and Leap Years],X2346),AA2346=3,Y2346=30),
AND(COUNTIF(Table9[MM Year],X2346),COUNTIF(Table13[Always 29-Day Months],AA2346),Y2346=30)),Y2346
-1,Y2346))</f>
        <v>1</v>
      </c>
      <c r="AA2346" s="45">
        <f>IFERROR(VALUE(W2346),VLOOKUP(W2346,MonthReplace[],2,0))</f>
        <v>0</v>
      </c>
      <c r="AB2346" s="45" t="e">
        <f>IF(COUNTIF(Table9[MM Year],X2346),VLOOKUP(AA2346,MonthSerial[],VLOOKUP(X2346,Table9[],3,0)+2,0),DATE(X2346,AA2346,0)-AC2346)</f>
        <v>#VALUE!</v>
      </c>
      <c r="AC2346" s="45" t="e">
        <f>IF(COUNTIF(Table9[MM Year],X2346),
VLOOKUP(X2346,Table9[],5,0),
DATE(X2346,1,0))</f>
        <v>#VALUE!</v>
      </c>
      <c r="AD2346" s="46" t="e">
        <f>IF(AA2346=0,DATE(YEAR(AC2346+1),7,16),
IF(V2346=0,IF(COUNTIF(Table9[MM Year],X2346),AC2346+AB2346+Z2346+15-DAY(AC2346+AB2346+Z2346+15)+16,AC2346+AB2346+Z2346-DAY(AC2346+AB2346+Z2346)+16),
IF(COUNTIF(Table9[MM Year],X2346),
IF(AC2346+AB2346+Z2346&lt;VLOOKUP(X2346,Table9[],7,0),AC2346
+AB2346+Z2346+VLOOKUP(X2346,Table9[],4,0),AC2346+AB2346+Z2346),AC2346
+AB2346+Z2346)))</f>
        <v>#VALUE!</v>
      </c>
      <c r="AE2346" s="42"/>
      <c r="AF2346" s="15" t="str">
        <f>IFERROR(IF(COUNTIF(Table9[MM Year],X2346),
IF(AD2346&lt;VLOOKUP(X2346,Table9[],7,0),AD2346
+VLOOKUP(X2346,Table9[],4,0),AD2346),AD2346
),"")</f>
        <v/>
      </c>
      <c r="AG2346" s="5"/>
      <c r="AH2346" s="5"/>
      <c r="AI2346" s="5"/>
      <c r="AJ2346" s="6"/>
      <c r="AK2346" s="6"/>
      <c r="AL2346" s="12" t="str">
        <f t="shared" si="367"/>
        <v/>
      </c>
      <c r="AM2346" s="5"/>
      <c r="AN2346" s="27" t="str">
        <f t="shared" si="368"/>
        <v/>
      </c>
      <c r="AO2346" s="5"/>
      <c r="AP2346" s="5"/>
      <c r="AQ2346" s="6"/>
      <c r="AR2346" s="12" t="str">
        <f t="shared" si="369"/>
        <v/>
      </c>
      <c r="AS2346" s="6"/>
      <c r="AT2346" s="5"/>
      <c r="AU2346" s="53"/>
      <c r="AV2346" s="53"/>
      <c r="AW2346" s="54"/>
      <c r="AX2346" s="15" t="str">
        <f t="shared" si="370"/>
        <v/>
      </c>
      <c r="AY2346" s="5"/>
      <c r="AZ2346" s="27" t="str">
        <f>IFERROR(VLOOKUP(AY2346,vlookup!A$2:I$331,2,FALSE),"")</f>
        <v/>
      </c>
      <c r="BA2346" s="27" t="str">
        <f>IFERROR(VLOOKUP(AY2346,vlookup!A$2:I$331,3,FALSE),"")</f>
        <v/>
      </c>
      <c r="BB2346" s="5"/>
      <c r="BC2346" s="27" t="str">
        <f>IFERROR(VLOOKUP(BB2346,vlookup!D$2:E$331,2,FALSE),"")</f>
        <v/>
      </c>
      <c r="BD2346" s="5"/>
      <c r="BE2346" s="27" t="str">
        <f t="shared" si="371"/>
        <v/>
      </c>
      <c r="BF2346" s="27" t="str">
        <f>IFERROR(VLOOKUP(BE2346,vlookup!G$2:I$331,2,FALSE),"")</f>
        <v/>
      </c>
      <c r="BG2346" s="27" t="str">
        <f>IFERROR(VLOOKUP(BE2346,vlookup!G$2:I$331,3,FALSE),"")</f>
        <v/>
      </c>
      <c r="BH2346" s="5"/>
      <c r="BI2346" s="6"/>
      <c r="BJ2346" s="6"/>
      <c r="BK2346" s="6"/>
      <c r="BL2346" s="6"/>
    </row>
    <row r="2347" spans="1:64">
      <c r="A2347" s="4"/>
      <c r="B2347" s="5"/>
      <c r="C2347" s="27" t="str">
        <f>IFERROR(VLOOKUP(B2347,vlookup!A$2:I$331,2,FALSE),"")</f>
        <v/>
      </c>
      <c r="D2347" s="27" t="str">
        <f>IFERROR(VLOOKUP(B2347,vlookup!A$2:I$331,3,FALSE),"")</f>
        <v/>
      </c>
      <c r="E2347" s="5"/>
      <c r="F2347" s="27" t="str">
        <f>IFERROR(VLOOKUP(E2347,vlookup!D$2:E$331,2,FALSE),"")</f>
        <v/>
      </c>
      <c r="G2347" s="5"/>
      <c r="H2347" s="27" t="str">
        <f t="shared" si="362"/>
        <v/>
      </c>
      <c r="I2347" s="27" t="str">
        <f>IFERROR(VLOOKUP(H2347,vlookup!G$2:I$331,2,FALSE),"")</f>
        <v/>
      </c>
      <c r="J2347" s="27" t="str">
        <f>IFERROR(VLOOKUP(H2347,vlookup!G$2:I$331,3,FALSE),"")</f>
        <v/>
      </c>
      <c r="K2347" s="5"/>
      <c r="L2347" s="6"/>
      <c r="M2347" s="6"/>
      <c r="N2347" s="6"/>
      <c r="O2347" s="6"/>
      <c r="P2347" s="6"/>
      <c r="Q2347" s="14" t="str">
        <f t="shared" si="363"/>
        <v/>
      </c>
      <c r="R2347" s="5"/>
      <c r="S2347" s="6"/>
      <c r="T2347" s="6"/>
      <c r="U2347" s="5"/>
      <c r="V2347" s="45">
        <f t="shared" si="364"/>
        <v>0</v>
      </c>
      <c r="W2347" s="45">
        <f t="shared" si="365"/>
        <v>0</v>
      </c>
      <c r="X2347" s="45" t="e">
        <f t="shared" si="366"/>
        <v>#VALUE!</v>
      </c>
      <c r="Y2347" s="45">
        <f>IFERROR(VALUE(V2347),VLOOKUP(V2347,DayReplace[],2,0))</f>
        <v>0</v>
      </c>
      <c r="Z2347" s="45">
        <f>IF(V2347=0,1,
IF(OR(AND(COUNTIF(Table12[Normal and Leap Years],X2347),AA2347=3,Y2347=30),
AND(COUNTIF(Table9[MM Year],X2347),COUNTIF(Table13[Always 29-Day Months],AA2347),Y2347=30)),Y2347
-1,Y2347))</f>
        <v>1</v>
      </c>
      <c r="AA2347" s="45">
        <f>IFERROR(VALUE(W2347),VLOOKUP(W2347,MonthReplace[],2,0))</f>
        <v>0</v>
      </c>
      <c r="AB2347" s="45" t="e">
        <f>IF(COUNTIF(Table9[MM Year],X2347),VLOOKUP(AA2347,MonthSerial[],VLOOKUP(X2347,Table9[],3,0)+2,0),DATE(X2347,AA2347,0)-AC2347)</f>
        <v>#VALUE!</v>
      </c>
      <c r="AC2347" s="45" t="e">
        <f>IF(COUNTIF(Table9[MM Year],X2347),
VLOOKUP(X2347,Table9[],5,0),
DATE(X2347,1,0))</f>
        <v>#VALUE!</v>
      </c>
      <c r="AD2347" s="46" t="e">
        <f>IF(AA2347=0,DATE(YEAR(AC2347+1),7,16),
IF(V2347=0,IF(COUNTIF(Table9[MM Year],X2347),AC2347+AB2347+Z2347+15-DAY(AC2347+AB2347+Z2347+15)+16,AC2347+AB2347+Z2347-DAY(AC2347+AB2347+Z2347)+16),
IF(COUNTIF(Table9[MM Year],X2347),
IF(AC2347+AB2347+Z2347&lt;VLOOKUP(X2347,Table9[],7,0),AC2347
+AB2347+Z2347+VLOOKUP(X2347,Table9[],4,0),AC2347+AB2347+Z2347),AC2347
+AB2347+Z2347)))</f>
        <v>#VALUE!</v>
      </c>
      <c r="AE2347" s="42"/>
      <c r="AF2347" s="15" t="str">
        <f>IFERROR(IF(COUNTIF(Table9[MM Year],X2347),
IF(AD2347&lt;VLOOKUP(X2347,Table9[],7,0),AD2347
+VLOOKUP(X2347,Table9[],4,0),AD2347),AD2347
),"")</f>
        <v/>
      </c>
      <c r="AG2347" s="5"/>
      <c r="AH2347" s="5"/>
      <c r="AI2347" s="5"/>
      <c r="AJ2347" s="6"/>
      <c r="AK2347" s="6"/>
      <c r="AL2347" s="12" t="str">
        <f t="shared" si="367"/>
        <v/>
      </c>
      <c r="AM2347" s="5"/>
      <c r="AN2347" s="27" t="str">
        <f t="shared" si="368"/>
        <v/>
      </c>
      <c r="AO2347" s="5"/>
      <c r="AP2347" s="5"/>
      <c r="AQ2347" s="6"/>
      <c r="AR2347" s="12" t="str">
        <f t="shared" si="369"/>
        <v/>
      </c>
      <c r="AS2347" s="6"/>
      <c r="AT2347" s="5"/>
      <c r="AU2347" s="53"/>
      <c r="AV2347" s="53"/>
      <c r="AW2347" s="54"/>
      <c r="AX2347" s="15" t="str">
        <f t="shared" si="370"/>
        <v/>
      </c>
      <c r="AY2347" s="5"/>
      <c r="AZ2347" s="27" t="str">
        <f>IFERROR(VLOOKUP(AY2347,vlookup!A$2:I$331,2,FALSE),"")</f>
        <v/>
      </c>
      <c r="BA2347" s="27" t="str">
        <f>IFERROR(VLOOKUP(AY2347,vlookup!A$2:I$331,3,FALSE),"")</f>
        <v/>
      </c>
      <c r="BB2347" s="5"/>
      <c r="BC2347" s="27" t="str">
        <f>IFERROR(VLOOKUP(BB2347,vlookup!D$2:E$331,2,FALSE),"")</f>
        <v/>
      </c>
      <c r="BD2347" s="5"/>
      <c r="BE2347" s="27" t="str">
        <f t="shared" si="371"/>
        <v/>
      </c>
      <c r="BF2347" s="27" t="str">
        <f>IFERROR(VLOOKUP(BE2347,vlookup!G$2:I$331,2,FALSE),"")</f>
        <v/>
      </c>
      <c r="BG2347" s="27" t="str">
        <f>IFERROR(VLOOKUP(BE2347,vlookup!G$2:I$331,3,FALSE),"")</f>
        <v/>
      </c>
      <c r="BH2347" s="5"/>
      <c r="BI2347" s="6"/>
      <c r="BJ2347" s="6"/>
      <c r="BK2347" s="6"/>
      <c r="BL2347" s="6"/>
    </row>
    <row r="2348" spans="1:64">
      <c r="A2348" s="4"/>
      <c r="B2348" s="5"/>
      <c r="C2348" s="27" t="str">
        <f>IFERROR(VLOOKUP(B2348,vlookup!A$2:I$331,2,FALSE),"")</f>
        <v/>
      </c>
      <c r="D2348" s="27" t="str">
        <f>IFERROR(VLOOKUP(B2348,vlookup!A$2:I$331,3,FALSE),"")</f>
        <v/>
      </c>
      <c r="E2348" s="5"/>
      <c r="F2348" s="27" t="str">
        <f>IFERROR(VLOOKUP(E2348,vlookup!D$2:E$331,2,FALSE),"")</f>
        <v/>
      </c>
      <c r="G2348" s="5"/>
      <c r="H2348" s="27" t="str">
        <f t="shared" si="362"/>
        <v/>
      </c>
      <c r="I2348" s="27" t="str">
        <f>IFERROR(VLOOKUP(H2348,vlookup!G$2:I$331,2,FALSE),"")</f>
        <v/>
      </c>
      <c r="J2348" s="27" t="str">
        <f>IFERROR(VLOOKUP(H2348,vlookup!G$2:I$331,3,FALSE),"")</f>
        <v/>
      </c>
      <c r="K2348" s="5"/>
      <c r="L2348" s="6"/>
      <c r="M2348" s="6"/>
      <c r="N2348" s="6"/>
      <c r="O2348" s="6"/>
      <c r="P2348" s="6"/>
      <c r="Q2348" s="14" t="str">
        <f t="shared" si="363"/>
        <v/>
      </c>
      <c r="R2348" s="5"/>
      <c r="S2348" s="6"/>
      <c r="T2348" s="6"/>
      <c r="U2348" s="5"/>
      <c r="V2348" s="45">
        <f t="shared" si="364"/>
        <v>0</v>
      </c>
      <c r="W2348" s="45">
        <f t="shared" si="365"/>
        <v>0</v>
      </c>
      <c r="X2348" s="45" t="e">
        <f t="shared" si="366"/>
        <v>#VALUE!</v>
      </c>
      <c r="Y2348" s="45">
        <f>IFERROR(VALUE(V2348),VLOOKUP(V2348,DayReplace[],2,0))</f>
        <v>0</v>
      </c>
      <c r="Z2348" s="45">
        <f>IF(V2348=0,1,
IF(OR(AND(COUNTIF(Table12[Normal and Leap Years],X2348),AA2348=3,Y2348=30),
AND(COUNTIF(Table9[MM Year],X2348),COUNTIF(Table13[Always 29-Day Months],AA2348),Y2348=30)),Y2348
-1,Y2348))</f>
        <v>1</v>
      </c>
      <c r="AA2348" s="45">
        <f>IFERROR(VALUE(W2348),VLOOKUP(W2348,MonthReplace[],2,0))</f>
        <v>0</v>
      </c>
      <c r="AB2348" s="45" t="e">
        <f>IF(COUNTIF(Table9[MM Year],X2348),VLOOKUP(AA2348,MonthSerial[],VLOOKUP(X2348,Table9[],3,0)+2,0),DATE(X2348,AA2348,0)-AC2348)</f>
        <v>#VALUE!</v>
      </c>
      <c r="AC2348" s="45" t="e">
        <f>IF(COUNTIF(Table9[MM Year],X2348),
VLOOKUP(X2348,Table9[],5,0),
DATE(X2348,1,0))</f>
        <v>#VALUE!</v>
      </c>
      <c r="AD2348" s="46" t="e">
        <f>IF(AA2348=0,DATE(YEAR(AC2348+1),7,16),
IF(V2348=0,IF(COUNTIF(Table9[MM Year],X2348),AC2348+AB2348+Z2348+15-DAY(AC2348+AB2348+Z2348+15)+16,AC2348+AB2348+Z2348-DAY(AC2348+AB2348+Z2348)+16),
IF(COUNTIF(Table9[MM Year],X2348),
IF(AC2348+AB2348+Z2348&lt;VLOOKUP(X2348,Table9[],7,0),AC2348
+AB2348+Z2348+VLOOKUP(X2348,Table9[],4,0),AC2348+AB2348+Z2348),AC2348
+AB2348+Z2348)))</f>
        <v>#VALUE!</v>
      </c>
      <c r="AE2348" s="42"/>
      <c r="AF2348" s="15" t="str">
        <f>IFERROR(IF(COUNTIF(Table9[MM Year],X2348),
IF(AD2348&lt;VLOOKUP(X2348,Table9[],7,0),AD2348
+VLOOKUP(X2348,Table9[],4,0),AD2348),AD2348
),"")</f>
        <v/>
      </c>
      <c r="AG2348" s="5"/>
      <c r="AH2348" s="5"/>
      <c r="AI2348" s="5"/>
      <c r="AJ2348" s="6"/>
      <c r="AK2348" s="6"/>
      <c r="AL2348" s="12" t="str">
        <f t="shared" si="367"/>
        <v/>
      </c>
      <c r="AM2348" s="5"/>
      <c r="AN2348" s="27" t="str">
        <f t="shared" si="368"/>
        <v/>
      </c>
      <c r="AO2348" s="5"/>
      <c r="AP2348" s="5"/>
      <c r="AQ2348" s="6"/>
      <c r="AR2348" s="12" t="str">
        <f t="shared" si="369"/>
        <v/>
      </c>
      <c r="AS2348" s="6"/>
      <c r="AT2348" s="5"/>
      <c r="AU2348" s="53"/>
      <c r="AV2348" s="53"/>
      <c r="AW2348" s="54"/>
      <c r="AX2348" s="15" t="str">
        <f t="shared" si="370"/>
        <v/>
      </c>
      <c r="AY2348" s="5"/>
      <c r="AZ2348" s="27" t="str">
        <f>IFERROR(VLOOKUP(AY2348,vlookup!A$2:I$331,2,FALSE),"")</f>
        <v/>
      </c>
      <c r="BA2348" s="27" t="str">
        <f>IFERROR(VLOOKUP(AY2348,vlookup!A$2:I$331,3,FALSE),"")</f>
        <v/>
      </c>
      <c r="BB2348" s="5"/>
      <c r="BC2348" s="27" t="str">
        <f>IFERROR(VLOOKUP(BB2348,vlookup!D$2:E$331,2,FALSE),"")</f>
        <v/>
      </c>
      <c r="BD2348" s="5"/>
      <c r="BE2348" s="27" t="str">
        <f t="shared" si="371"/>
        <v/>
      </c>
      <c r="BF2348" s="27" t="str">
        <f>IFERROR(VLOOKUP(BE2348,vlookup!G$2:I$331,2,FALSE),"")</f>
        <v/>
      </c>
      <c r="BG2348" s="27" t="str">
        <f>IFERROR(VLOOKUP(BE2348,vlookup!G$2:I$331,3,FALSE),"")</f>
        <v/>
      </c>
      <c r="BH2348" s="5"/>
      <c r="BI2348" s="6"/>
      <c r="BJ2348" s="6"/>
      <c r="BK2348" s="6"/>
      <c r="BL2348" s="6"/>
    </row>
    <row r="2349" spans="1:64">
      <c r="A2349" s="4"/>
      <c r="B2349" s="5"/>
      <c r="C2349" s="27" t="str">
        <f>IFERROR(VLOOKUP(B2349,vlookup!A$2:I$331,2,FALSE),"")</f>
        <v/>
      </c>
      <c r="D2349" s="27" t="str">
        <f>IFERROR(VLOOKUP(B2349,vlookup!A$2:I$331,3,FALSE),"")</f>
        <v/>
      </c>
      <c r="E2349" s="5"/>
      <c r="F2349" s="27" t="str">
        <f>IFERROR(VLOOKUP(E2349,vlookup!D$2:E$331,2,FALSE),"")</f>
        <v/>
      </c>
      <c r="G2349" s="5"/>
      <c r="H2349" s="27" t="str">
        <f t="shared" si="362"/>
        <v/>
      </c>
      <c r="I2349" s="27" t="str">
        <f>IFERROR(VLOOKUP(H2349,vlookup!G$2:I$331,2,FALSE),"")</f>
        <v/>
      </c>
      <c r="J2349" s="27" t="str">
        <f>IFERROR(VLOOKUP(H2349,vlookup!G$2:I$331,3,FALSE),"")</f>
        <v/>
      </c>
      <c r="K2349" s="5"/>
      <c r="L2349" s="6"/>
      <c r="M2349" s="6"/>
      <c r="N2349" s="6"/>
      <c r="O2349" s="6"/>
      <c r="P2349" s="6"/>
      <c r="Q2349" s="14" t="str">
        <f t="shared" si="363"/>
        <v/>
      </c>
      <c r="R2349" s="5"/>
      <c r="S2349" s="6"/>
      <c r="T2349" s="6"/>
      <c r="U2349" s="5"/>
      <c r="V2349" s="45">
        <f t="shared" si="364"/>
        <v>0</v>
      </c>
      <c r="W2349" s="45">
        <f t="shared" si="365"/>
        <v>0</v>
      </c>
      <c r="X2349" s="45" t="e">
        <f t="shared" si="366"/>
        <v>#VALUE!</v>
      </c>
      <c r="Y2349" s="45">
        <f>IFERROR(VALUE(V2349),VLOOKUP(V2349,DayReplace[],2,0))</f>
        <v>0</v>
      </c>
      <c r="Z2349" s="45">
        <f>IF(V2349=0,1,
IF(OR(AND(COUNTIF(Table12[Normal and Leap Years],X2349),AA2349=3,Y2349=30),
AND(COUNTIF(Table9[MM Year],X2349),COUNTIF(Table13[Always 29-Day Months],AA2349),Y2349=30)),Y2349
-1,Y2349))</f>
        <v>1</v>
      </c>
      <c r="AA2349" s="45">
        <f>IFERROR(VALUE(W2349),VLOOKUP(W2349,MonthReplace[],2,0))</f>
        <v>0</v>
      </c>
      <c r="AB2349" s="45" t="e">
        <f>IF(COUNTIF(Table9[MM Year],X2349),VLOOKUP(AA2349,MonthSerial[],VLOOKUP(X2349,Table9[],3,0)+2,0),DATE(X2349,AA2349,0)-AC2349)</f>
        <v>#VALUE!</v>
      </c>
      <c r="AC2349" s="45" t="e">
        <f>IF(COUNTIF(Table9[MM Year],X2349),
VLOOKUP(X2349,Table9[],5,0),
DATE(X2349,1,0))</f>
        <v>#VALUE!</v>
      </c>
      <c r="AD2349" s="46" t="e">
        <f>IF(AA2349=0,DATE(YEAR(AC2349+1),7,16),
IF(V2349=0,IF(COUNTIF(Table9[MM Year],X2349),AC2349+AB2349+Z2349+15-DAY(AC2349+AB2349+Z2349+15)+16,AC2349+AB2349+Z2349-DAY(AC2349+AB2349+Z2349)+16),
IF(COUNTIF(Table9[MM Year],X2349),
IF(AC2349+AB2349+Z2349&lt;VLOOKUP(X2349,Table9[],7,0),AC2349
+AB2349+Z2349+VLOOKUP(X2349,Table9[],4,0),AC2349+AB2349+Z2349),AC2349
+AB2349+Z2349)))</f>
        <v>#VALUE!</v>
      </c>
      <c r="AE2349" s="42"/>
      <c r="AF2349" s="15" t="str">
        <f>IFERROR(IF(COUNTIF(Table9[MM Year],X2349),
IF(AD2349&lt;VLOOKUP(X2349,Table9[],7,0),AD2349
+VLOOKUP(X2349,Table9[],4,0),AD2349),AD2349
),"")</f>
        <v/>
      </c>
      <c r="AG2349" s="5"/>
      <c r="AH2349" s="5"/>
      <c r="AI2349" s="5"/>
      <c r="AJ2349" s="6"/>
      <c r="AK2349" s="6"/>
      <c r="AL2349" s="12" t="str">
        <f t="shared" si="367"/>
        <v/>
      </c>
      <c r="AM2349" s="5"/>
      <c r="AN2349" s="27" t="str">
        <f t="shared" si="368"/>
        <v/>
      </c>
      <c r="AO2349" s="5"/>
      <c r="AP2349" s="5"/>
      <c r="AQ2349" s="6"/>
      <c r="AR2349" s="12" t="str">
        <f t="shared" si="369"/>
        <v/>
      </c>
      <c r="AS2349" s="6"/>
      <c r="AT2349" s="5"/>
      <c r="AU2349" s="53"/>
      <c r="AV2349" s="53"/>
      <c r="AW2349" s="54"/>
      <c r="AX2349" s="15" t="str">
        <f t="shared" si="370"/>
        <v/>
      </c>
      <c r="AY2349" s="5"/>
      <c r="AZ2349" s="27" t="str">
        <f>IFERROR(VLOOKUP(AY2349,vlookup!A$2:I$331,2,FALSE),"")</f>
        <v/>
      </c>
      <c r="BA2349" s="27" t="str">
        <f>IFERROR(VLOOKUP(AY2349,vlookup!A$2:I$331,3,FALSE),"")</f>
        <v/>
      </c>
      <c r="BB2349" s="5"/>
      <c r="BC2349" s="27" t="str">
        <f>IFERROR(VLOOKUP(BB2349,vlookup!D$2:E$331,2,FALSE),"")</f>
        <v/>
      </c>
      <c r="BD2349" s="5"/>
      <c r="BE2349" s="27" t="str">
        <f t="shared" si="371"/>
        <v/>
      </c>
      <c r="BF2349" s="27" t="str">
        <f>IFERROR(VLOOKUP(BE2349,vlookup!G$2:I$331,2,FALSE),"")</f>
        <v/>
      </c>
      <c r="BG2349" s="27" t="str">
        <f>IFERROR(VLOOKUP(BE2349,vlookup!G$2:I$331,3,FALSE),"")</f>
        <v/>
      </c>
      <c r="BH2349" s="5"/>
      <c r="BI2349" s="6"/>
      <c r="BJ2349" s="6"/>
      <c r="BK2349" s="6"/>
      <c r="BL2349" s="6"/>
    </row>
    <row r="2350" spans="1:64">
      <c r="A2350" s="4"/>
      <c r="B2350" s="5"/>
      <c r="C2350" s="27" t="str">
        <f>IFERROR(VLOOKUP(B2350,vlookup!A$2:I$331,2,FALSE),"")</f>
        <v/>
      </c>
      <c r="D2350" s="27" t="str">
        <f>IFERROR(VLOOKUP(B2350,vlookup!A$2:I$331,3,FALSE),"")</f>
        <v/>
      </c>
      <c r="E2350" s="5"/>
      <c r="F2350" s="27" t="str">
        <f>IFERROR(VLOOKUP(E2350,vlookup!D$2:E$331,2,FALSE),"")</f>
        <v/>
      </c>
      <c r="G2350" s="5"/>
      <c r="H2350" s="27" t="str">
        <f t="shared" si="362"/>
        <v/>
      </c>
      <c r="I2350" s="27" t="str">
        <f>IFERROR(VLOOKUP(H2350,vlookup!G$2:I$331,2,FALSE),"")</f>
        <v/>
      </c>
      <c r="J2350" s="27" t="str">
        <f>IFERROR(VLOOKUP(H2350,vlookup!G$2:I$331,3,FALSE),"")</f>
        <v/>
      </c>
      <c r="K2350" s="5"/>
      <c r="L2350" s="6"/>
      <c r="M2350" s="6"/>
      <c r="N2350" s="6"/>
      <c r="O2350" s="6"/>
      <c r="P2350" s="6"/>
      <c r="Q2350" s="14" t="str">
        <f t="shared" si="363"/>
        <v/>
      </c>
      <c r="R2350" s="5"/>
      <c r="S2350" s="6"/>
      <c r="T2350" s="6"/>
      <c r="U2350" s="5"/>
      <c r="V2350" s="45">
        <f t="shared" si="364"/>
        <v>0</v>
      </c>
      <c r="W2350" s="45">
        <f t="shared" si="365"/>
        <v>0</v>
      </c>
      <c r="X2350" s="45" t="e">
        <f t="shared" si="366"/>
        <v>#VALUE!</v>
      </c>
      <c r="Y2350" s="45">
        <f>IFERROR(VALUE(V2350),VLOOKUP(V2350,DayReplace[],2,0))</f>
        <v>0</v>
      </c>
      <c r="Z2350" s="45">
        <f>IF(V2350=0,1,
IF(OR(AND(COUNTIF(Table12[Normal and Leap Years],X2350),AA2350=3,Y2350=30),
AND(COUNTIF(Table9[MM Year],X2350),COUNTIF(Table13[Always 29-Day Months],AA2350),Y2350=30)),Y2350
-1,Y2350))</f>
        <v>1</v>
      </c>
      <c r="AA2350" s="45">
        <f>IFERROR(VALUE(W2350),VLOOKUP(W2350,MonthReplace[],2,0))</f>
        <v>0</v>
      </c>
      <c r="AB2350" s="45" t="e">
        <f>IF(COUNTIF(Table9[MM Year],X2350),VLOOKUP(AA2350,MonthSerial[],VLOOKUP(X2350,Table9[],3,0)+2,0),DATE(X2350,AA2350,0)-AC2350)</f>
        <v>#VALUE!</v>
      </c>
      <c r="AC2350" s="45" t="e">
        <f>IF(COUNTIF(Table9[MM Year],X2350),
VLOOKUP(X2350,Table9[],5,0),
DATE(X2350,1,0))</f>
        <v>#VALUE!</v>
      </c>
      <c r="AD2350" s="46" t="e">
        <f>IF(AA2350=0,DATE(YEAR(AC2350+1),7,16),
IF(V2350=0,IF(COUNTIF(Table9[MM Year],X2350),AC2350+AB2350+Z2350+15-DAY(AC2350+AB2350+Z2350+15)+16,AC2350+AB2350+Z2350-DAY(AC2350+AB2350+Z2350)+16),
IF(COUNTIF(Table9[MM Year],X2350),
IF(AC2350+AB2350+Z2350&lt;VLOOKUP(X2350,Table9[],7,0),AC2350
+AB2350+Z2350+VLOOKUP(X2350,Table9[],4,0),AC2350+AB2350+Z2350),AC2350
+AB2350+Z2350)))</f>
        <v>#VALUE!</v>
      </c>
      <c r="AE2350" s="42"/>
      <c r="AF2350" s="15" t="str">
        <f>IFERROR(IF(COUNTIF(Table9[MM Year],X2350),
IF(AD2350&lt;VLOOKUP(X2350,Table9[],7,0),AD2350
+VLOOKUP(X2350,Table9[],4,0),AD2350),AD2350
),"")</f>
        <v/>
      </c>
      <c r="AG2350" s="5"/>
      <c r="AH2350" s="5"/>
      <c r="AI2350" s="5"/>
      <c r="AJ2350" s="6"/>
      <c r="AK2350" s="6"/>
      <c r="AL2350" s="12" t="str">
        <f t="shared" si="367"/>
        <v/>
      </c>
      <c r="AM2350" s="5"/>
      <c r="AN2350" s="27" t="str">
        <f t="shared" si="368"/>
        <v/>
      </c>
      <c r="AO2350" s="5"/>
      <c r="AP2350" s="5"/>
      <c r="AQ2350" s="6"/>
      <c r="AR2350" s="12" t="str">
        <f t="shared" si="369"/>
        <v/>
      </c>
      <c r="AS2350" s="6"/>
      <c r="AT2350" s="5"/>
      <c r="AU2350" s="53"/>
      <c r="AV2350" s="53"/>
      <c r="AW2350" s="54"/>
      <c r="AX2350" s="15" t="str">
        <f t="shared" si="370"/>
        <v/>
      </c>
      <c r="AY2350" s="5"/>
      <c r="AZ2350" s="27" t="str">
        <f>IFERROR(VLOOKUP(AY2350,vlookup!A$2:I$331,2,FALSE),"")</f>
        <v/>
      </c>
      <c r="BA2350" s="27" t="str">
        <f>IFERROR(VLOOKUP(AY2350,vlookup!A$2:I$331,3,FALSE),"")</f>
        <v/>
      </c>
      <c r="BB2350" s="5"/>
      <c r="BC2350" s="27" t="str">
        <f>IFERROR(VLOOKUP(BB2350,vlookup!D$2:E$331,2,FALSE),"")</f>
        <v/>
      </c>
      <c r="BD2350" s="5"/>
      <c r="BE2350" s="27" t="str">
        <f t="shared" si="371"/>
        <v/>
      </c>
      <c r="BF2350" s="27" t="str">
        <f>IFERROR(VLOOKUP(BE2350,vlookup!G$2:I$331,2,FALSE),"")</f>
        <v/>
      </c>
      <c r="BG2350" s="27" t="str">
        <f>IFERROR(VLOOKUP(BE2350,vlookup!G$2:I$331,3,FALSE),"")</f>
        <v/>
      </c>
      <c r="BH2350" s="5"/>
      <c r="BI2350" s="6"/>
      <c r="BJ2350" s="6"/>
      <c r="BK2350" s="6"/>
      <c r="BL2350" s="6"/>
    </row>
    <row r="2351" spans="1:64">
      <c r="A2351" s="4"/>
      <c r="B2351" s="5"/>
      <c r="C2351" s="27" t="str">
        <f>IFERROR(VLOOKUP(B2351,vlookup!A$2:I$331,2,FALSE),"")</f>
        <v/>
      </c>
      <c r="D2351" s="27" t="str">
        <f>IFERROR(VLOOKUP(B2351,vlookup!A$2:I$331,3,FALSE),"")</f>
        <v/>
      </c>
      <c r="E2351" s="5"/>
      <c r="F2351" s="27" t="str">
        <f>IFERROR(VLOOKUP(E2351,vlookup!D$2:E$331,2,FALSE),"")</f>
        <v/>
      </c>
      <c r="G2351" s="5"/>
      <c r="H2351" s="27" t="str">
        <f t="shared" si="362"/>
        <v/>
      </c>
      <c r="I2351" s="27" t="str">
        <f>IFERROR(VLOOKUP(H2351,vlookup!G$2:I$331,2,FALSE),"")</f>
        <v/>
      </c>
      <c r="J2351" s="27" t="str">
        <f>IFERROR(VLOOKUP(H2351,vlookup!G$2:I$331,3,FALSE),"")</f>
        <v/>
      </c>
      <c r="K2351" s="5"/>
      <c r="L2351" s="6"/>
      <c r="M2351" s="6"/>
      <c r="N2351" s="6"/>
      <c r="O2351" s="6"/>
      <c r="P2351" s="6"/>
      <c r="Q2351" s="14" t="str">
        <f t="shared" si="363"/>
        <v/>
      </c>
      <c r="R2351" s="5"/>
      <c r="S2351" s="6"/>
      <c r="T2351" s="6"/>
      <c r="U2351" s="5"/>
      <c r="V2351" s="45">
        <f t="shared" si="364"/>
        <v>0</v>
      </c>
      <c r="W2351" s="45">
        <f t="shared" si="365"/>
        <v>0</v>
      </c>
      <c r="X2351" s="45" t="e">
        <f t="shared" si="366"/>
        <v>#VALUE!</v>
      </c>
      <c r="Y2351" s="45">
        <f>IFERROR(VALUE(V2351),VLOOKUP(V2351,DayReplace[],2,0))</f>
        <v>0</v>
      </c>
      <c r="Z2351" s="45">
        <f>IF(V2351=0,1,
IF(OR(AND(COUNTIF(Table12[Normal and Leap Years],X2351),AA2351=3,Y2351=30),
AND(COUNTIF(Table9[MM Year],X2351),COUNTIF(Table13[Always 29-Day Months],AA2351),Y2351=30)),Y2351
-1,Y2351))</f>
        <v>1</v>
      </c>
      <c r="AA2351" s="45">
        <f>IFERROR(VALUE(W2351),VLOOKUP(W2351,MonthReplace[],2,0))</f>
        <v>0</v>
      </c>
      <c r="AB2351" s="45" t="e">
        <f>IF(COUNTIF(Table9[MM Year],X2351),VLOOKUP(AA2351,MonthSerial[],VLOOKUP(X2351,Table9[],3,0)+2,0),DATE(X2351,AA2351,0)-AC2351)</f>
        <v>#VALUE!</v>
      </c>
      <c r="AC2351" s="45" t="e">
        <f>IF(COUNTIF(Table9[MM Year],X2351),
VLOOKUP(X2351,Table9[],5,0),
DATE(X2351,1,0))</f>
        <v>#VALUE!</v>
      </c>
      <c r="AD2351" s="46" t="e">
        <f>IF(AA2351=0,DATE(YEAR(AC2351+1),7,16),
IF(V2351=0,IF(COUNTIF(Table9[MM Year],X2351),AC2351+AB2351+Z2351+15-DAY(AC2351+AB2351+Z2351+15)+16,AC2351+AB2351+Z2351-DAY(AC2351+AB2351+Z2351)+16),
IF(COUNTIF(Table9[MM Year],X2351),
IF(AC2351+AB2351+Z2351&lt;VLOOKUP(X2351,Table9[],7,0),AC2351
+AB2351+Z2351+VLOOKUP(X2351,Table9[],4,0),AC2351+AB2351+Z2351),AC2351
+AB2351+Z2351)))</f>
        <v>#VALUE!</v>
      </c>
      <c r="AE2351" s="42"/>
      <c r="AF2351" s="15" t="str">
        <f>IFERROR(IF(COUNTIF(Table9[MM Year],X2351),
IF(AD2351&lt;VLOOKUP(X2351,Table9[],7,0),AD2351
+VLOOKUP(X2351,Table9[],4,0),AD2351),AD2351
),"")</f>
        <v/>
      </c>
      <c r="AG2351" s="5"/>
      <c r="AH2351" s="5"/>
      <c r="AI2351" s="5"/>
      <c r="AJ2351" s="6"/>
      <c r="AK2351" s="6"/>
      <c r="AL2351" s="12" t="str">
        <f t="shared" si="367"/>
        <v/>
      </c>
      <c r="AM2351" s="5"/>
      <c r="AN2351" s="27" t="str">
        <f t="shared" si="368"/>
        <v/>
      </c>
      <c r="AO2351" s="5"/>
      <c r="AP2351" s="5"/>
      <c r="AQ2351" s="6"/>
      <c r="AR2351" s="12" t="str">
        <f t="shared" si="369"/>
        <v/>
      </c>
      <c r="AS2351" s="6"/>
      <c r="AT2351" s="5"/>
      <c r="AU2351" s="53"/>
      <c r="AV2351" s="53"/>
      <c r="AW2351" s="54"/>
      <c r="AX2351" s="15" t="str">
        <f t="shared" si="370"/>
        <v/>
      </c>
      <c r="AY2351" s="5"/>
      <c r="AZ2351" s="27" t="str">
        <f>IFERROR(VLOOKUP(AY2351,vlookup!A$2:I$331,2,FALSE),"")</f>
        <v/>
      </c>
      <c r="BA2351" s="27" t="str">
        <f>IFERROR(VLOOKUP(AY2351,vlookup!A$2:I$331,3,FALSE),"")</f>
        <v/>
      </c>
      <c r="BB2351" s="5"/>
      <c r="BC2351" s="27" t="str">
        <f>IFERROR(VLOOKUP(BB2351,vlookup!D$2:E$331,2,FALSE),"")</f>
        <v/>
      </c>
      <c r="BD2351" s="5"/>
      <c r="BE2351" s="27" t="str">
        <f t="shared" si="371"/>
        <v/>
      </c>
      <c r="BF2351" s="27" t="str">
        <f>IFERROR(VLOOKUP(BE2351,vlookup!G$2:I$331,2,FALSE),"")</f>
        <v/>
      </c>
      <c r="BG2351" s="27" t="str">
        <f>IFERROR(VLOOKUP(BE2351,vlookup!G$2:I$331,3,FALSE),"")</f>
        <v/>
      </c>
      <c r="BH2351" s="5"/>
      <c r="BI2351" s="6"/>
      <c r="BJ2351" s="6"/>
      <c r="BK2351" s="6"/>
      <c r="BL2351" s="6"/>
    </row>
    <row r="2352" spans="1:64">
      <c r="A2352" s="4"/>
      <c r="B2352" s="5"/>
      <c r="C2352" s="27" t="str">
        <f>IFERROR(VLOOKUP(B2352,vlookup!A$2:I$331,2,FALSE),"")</f>
        <v/>
      </c>
      <c r="D2352" s="27" t="str">
        <f>IFERROR(VLOOKUP(B2352,vlookup!A$2:I$331,3,FALSE),"")</f>
        <v/>
      </c>
      <c r="E2352" s="5"/>
      <c r="F2352" s="27" t="str">
        <f>IFERROR(VLOOKUP(E2352,vlookup!D$2:E$331,2,FALSE),"")</f>
        <v/>
      </c>
      <c r="G2352" s="5"/>
      <c r="H2352" s="27" t="str">
        <f t="shared" si="362"/>
        <v/>
      </c>
      <c r="I2352" s="27" t="str">
        <f>IFERROR(VLOOKUP(H2352,vlookup!G$2:I$331,2,FALSE),"")</f>
        <v/>
      </c>
      <c r="J2352" s="27" t="str">
        <f>IFERROR(VLOOKUP(H2352,vlookup!G$2:I$331,3,FALSE),"")</f>
        <v/>
      </c>
      <c r="K2352" s="5"/>
      <c r="L2352" s="6"/>
      <c r="M2352" s="6"/>
      <c r="N2352" s="6"/>
      <c r="O2352" s="6"/>
      <c r="P2352" s="6"/>
      <c r="Q2352" s="14" t="str">
        <f t="shared" si="363"/>
        <v/>
      </c>
      <c r="R2352" s="5"/>
      <c r="S2352" s="6"/>
      <c r="T2352" s="6"/>
      <c r="U2352" s="5"/>
      <c r="V2352" s="45">
        <f t="shared" si="364"/>
        <v>0</v>
      </c>
      <c r="W2352" s="45">
        <f t="shared" si="365"/>
        <v>0</v>
      </c>
      <c r="X2352" s="45" t="e">
        <f t="shared" si="366"/>
        <v>#VALUE!</v>
      </c>
      <c r="Y2352" s="45">
        <f>IFERROR(VALUE(V2352),VLOOKUP(V2352,DayReplace[],2,0))</f>
        <v>0</v>
      </c>
      <c r="Z2352" s="45">
        <f>IF(V2352=0,1,
IF(OR(AND(COUNTIF(Table12[Normal and Leap Years],X2352),AA2352=3,Y2352=30),
AND(COUNTIF(Table9[MM Year],X2352),COUNTIF(Table13[Always 29-Day Months],AA2352),Y2352=30)),Y2352
-1,Y2352))</f>
        <v>1</v>
      </c>
      <c r="AA2352" s="45">
        <f>IFERROR(VALUE(W2352),VLOOKUP(W2352,MonthReplace[],2,0))</f>
        <v>0</v>
      </c>
      <c r="AB2352" s="45" t="e">
        <f>IF(COUNTIF(Table9[MM Year],X2352),VLOOKUP(AA2352,MonthSerial[],VLOOKUP(X2352,Table9[],3,0)+2,0),DATE(X2352,AA2352,0)-AC2352)</f>
        <v>#VALUE!</v>
      </c>
      <c r="AC2352" s="45" t="e">
        <f>IF(COUNTIF(Table9[MM Year],X2352),
VLOOKUP(X2352,Table9[],5,0),
DATE(X2352,1,0))</f>
        <v>#VALUE!</v>
      </c>
      <c r="AD2352" s="46" t="e">
        <f>IF(AA2352=0,DATE(YEAR(AC2352+1),7,16),
IF(V2352=0,IF(COUNTIF(Table9[MM Year],X2352),AC2352+AB2352+Z2352+15-DAY(AC2352+AB2352+Z2352+15)+16,AC2352+AB2352+Z2352-DAY(AC2352+AB2352+Z2352)+16),
IF(COUNTIF(Table9[MM Year],X2352),
IF(AC2352+AB2352+Z2352&lt;VLOOKUP(X2352,Table9[],7,0),AC2352
+AB2352+Z2352+VLOOKUP(X2352,Table9[],4,0),AC2352+AB2352+Z2352),AC2352
+AB2352+Z2352)))</f>
        <v>#VALUE!</v>
      </c>
      <c r="AE2352" s="42"/>
      <c r="AF2352" s="15" t="str">
        <f>IFERROR(IF(COUNTIF(Table9[MM Year],X2352),
IF(AD2352&lt;VLOOKUP(X2352,Table9[],7,0),AD2352
+VLOOKUP(X2352,Table9[],4,0),AD2352),AD2352
),"")</f>
        <v/>
      </c>
      <c r="AG2352" s="5"/>
      <c r="AH2352" s="5"/>
      <c r="AI2352" s="5"/>
      <c r="AJ2352" s="6"/>
      <c r="AK2352" s="6"/>
      <c r="AL2352" s="12" t="str">
        <f t="shared" si="367"/>
        <v/>
      </c>
      <c r="AM2352" s="5"/>
      <c r="AN2352" s="27" t="str">
        <f t="shared" si="368"/>
        <v/>
      </c>
      <c r="AO2352" s="5"/>
      <c r="AP2352" s="5"/>
      <c r="AQ2352" s="6"/>
      <c r="AR2352" s="12" t="str">
        <f t="shared" si="369"/>
        <v/>
      </c>
      <c r="AS2352" s="6"/>
      <c r="AT2352" s="5"/>
      <c r="AU2352" s="53"/>
      <c r="AV2352" s="53"/>
      <c r="AW2352" s="54"/>
      <c r="AX2352" s="15" t="str">
        <f t="shared" si="370"/>
        <v/>
      </c>
      <c r="AY2352" s="5"/>
      <c r="AZ2352" s="27" t="str">
        <f>IFERROR(VLOOKUP(AY2352,vlookup!A$2:I$331,2,FALSE),"")</f>
        <v/>
      </c>
      <c r="BA2352" s="27" t="str">
        <f>IFERROR(VLOOKUP(AY2352,vlookup!A$2:I$331,3,FALSE),"")</f>
        <v/>
      </c>
      <c r="BB2352" s="5"/>
      <c r="BC2352" s="27" t="str">
        <f>IFERROR(VLOOKUP(BB2352,vlookup!D$2:E$331,2,FALSE),"")</f>
        <v/>
      </c>
      <c r="BD2352" s="5"/>
      <c r="BE2352" s="27" t="str">
        <f t="shared" si="371"/>
        <v/>
      </c>
      <c r="BF2352" s="27" t="str">
        <f>IFERROR(VLOOKUP(BE2352,vlookup!G$2:I$331,2,FALSE),"")</f>
        <v/>
      </c>
      <c r="BG2352" s="27" t="str">
        <f>IFERROR(VLOOKUP(BE2352,vlookup!G$2:I$331,3,FALSE),"")</f>
        <v/>
      </c>
      <c r="BH2352" s="5"/>
      <c r="BI2352" s="6"/>
      <c r="BJ2352" s="6"/>
      <c r="BK2352" s="6"/>
      <c r="BL2352" s="6"/>
    </row>
    <row r="2353" spans="1:64">
      <c r="A2353" s="4"/>
      <c r="B2353" s="5"/>
      <c r="C2353" s="27" t="str">
        <f>IFERROR(VLOOKUP(B2353,vlookup!A$2:I$331,2,FALSE),"")</f>
        <v/>
      </c>
      <c r="D2353" s="27" t="str">
        <f>IFERROR(VLOOKUP(B2353,vlookup!A$2:I$331,3,FALSE),"")</f>
        <v/>
      </c>
      <c r="E2353" s="5"/>
      <c r="F2353" s="27" t="str">
        <f>IFERROR(VLOOKUP(E2353,vlookup!D$2:E$331,2,FALSE),"")</f>
        <v/>
      </c>
      <c r="G2353" s="5"/>
      <c r="H2353" s="27" t="str">
        <f t="shared" si="362"/>
        <v/>
      </c>
      <c r="I2353" s="27" t="str">
        <f>IFERROR(VLOOKUP(H2353,vlookup!G$2:I$331,2,FALSE),"")</f>
        <v/>
      </c>
      <c r="J2353" s="27" t="str">
        <f>IFERROR(VLOOKUP(H2353,vlookup!G$2:I$331,3,FALSE),"")</f>
        <v/>
      </c>
      <c r="K2353" s="5"/>
      <c r="L2353" s="6"/>
      <c r="M2353" s="6"/>
      <c r="N2353" s="6"/>
      <c r="O2353" s="6"/>
      <c r="P2353" s="6"/>
      <c r="Q2353" s="14" t="str">
        <f t="shared" si="363"/>
        <v/>
      </c>
      <c r="R2353" s="5"/>
      <c r="S2353" s="6"/>
      <c r="T2353" s="6"/>
      <c r="U2353" s="5"/>
      <c r="V2353" s="45">
        <f t="shared" si="364"/>
        <v>0</v>
      </c>
      <c r="W2353" s="45">
        <f t="shared" si="365"/>
        <v>0</v>
      </c>
      <c r="X2353" s="45" t="e">
        <f t="shared" si="366"/>
        <v>#VALUE!</v>
      </c>
      <c r="Y2353" s="45">
        <f>IFERROR(VALUE(V2353),VLOOKUP(V2353,DayReplace[],2,0))</f>
        <v>0</v>
      </c>
      <c r="Z2353" s="45">
        <f>IF(V2353=0,1,
IF(OR(AND(COUNTIF(Table12[Normal and Leap Years],X2353),AA2353=3,Y2353=30),
AND(COUNTIF(Table9[MM Year],X2353),COUNTIF(Table13[Always 29-Day Months],AA2353),Y2353=30)),Y2353
-1,Y2353))</f>
        <v>1</v>
      </c>
      <c r="AA2353" s="45">
        <f>IFERROR(VALUE(W2353),VLOOKUP(W2353,MonthReplace[],2,0))</f>
        <v>0</v>
      </c>
      <c r="AB2353" s="45" t="e">
        <f>IF(COUNTIF(Table9[MM Year],X2353),VLOOKUP(AA2353,MonthSerial[],VLOOKUP(X2353,Table9[],3,0)+2,0),DATE(X2353,AA2353,0)-AC2353)</f>
        <v>#VALUE!</v>
      </c>
      <c r="AC2353" s="45" t="e">
        <f>IF(COUNTIF(Table9[MM Year],X2353),
VLOOKUP(X2353,Table9[],5,0),
DATE(X2353,1,0))</f>
        <v>#VALUE!</v>
      </c>
      <c r="AD2353" s="46" t="e">
        <f>IF(AA2353=0,DATE(YEAR(AC2353+1),7,16),
IF(V2353=0,IF(COUNTIF(Table9[MM Year],X2353),AC2353+AB2353+Z2353+15-DAY(AC2353+AB2353+Z2353+15)+16,AC2353+AB2353+Z2353-DAY(AC2353+AB2353+Z2353)+16),
IF(COUNTIF(Table9[MM Year],X2353),
IF(AC2353+AB2353+Z2353&lt;VLOOKUP(X2353,Table9[],7,0),AC2353
+AB2353+Z2353+VLOOKUP(X2353,Table9[],4,0),AC2353+AB2353+Z2353),AC2353
+AB2353+Z2353)))</f>
        <v>#VALUE!</v>
      </c>
      <c r="AE2353" s="42"/>
      <c r="AF2353" s="15" t="str">
        <f>IFERROR(IF(COUNTIF(Table9[MM Year],X2353),
IF(AD2353&lt;VLOOKUP(X2353,Table9[],7,0),AD2353
+VLOOKUP(X2353,Table9[],4,0),AD2353),AD2353
),"")</f>
        <v/>
      </c>
      <c r="AG2353" s="5"/>
      <c r="AH2353" s="5"/>
      <c r="AI2353" s="5"/>
      <c r="AJ2353" s="6"/>
      <c r="AK2353" s="6"/>
      <c r="AL2353" s="12" t="str">
        <f t="shared" si="367"/>
        <v/>
      </c>
      <c r="AM2353" s="5"/>
      <c r="AN2353" s="27" t="str">
        <f t="shared" si="368"/>
        <v/>
      </c>
      <c r="AO2353" s="5"/>
      <c r="AP2353" s="5"/>
      <c r="AQ2353" s="6"/>
      <c r="AR2353" s="12" t="str">
        <f t="shared" si="369"/>
        <v/>
      </c>
      <c r="AS2353" s="6"/>
      <c r="AT2353" s="5"/>
      <c r="AU2353" s="53"/>
      <c r="AV2353" s="53"/>
      <c r="AW2353" s="54"/>
      <c r="AX2353" s="15" t="str">
        <f t="shared" si="370"/>
        <v/>
      </c>
      <c r="AY2353" s="5"/>
      <c r="AZ2353" s="27" t="str">
        <f>IFERROR(VLOOKUP(AY2353,vlookup!A$2:I$331,2,FALSE),"")</f>
        <v/>
      </c>
      <c r="BA2353" s="27" t="str">
        <f>IFERROR(VLOOKUP(AY2353,vlookup!A$2:I$331,3,FALSE),"")</f>
        <v/>
      </c>
      <c r="BB2353" s="5"/>
      <c r="BC2353" s="27" t="str">
        <f>IFERROR(VLOOKUP(BB2353,vlookup!D$2:E$331,2,FALSE),"")</f>
        <v/>
      </c>
      <c r="BD2353" s="5"/>
      <c r="BE2353" s="27" t="str">
        <f t="shared" si="371"/>
        <v/>
      </c>
      <c r="BF2353" s="27" t="str">
        <f>IFERROR(VLOOKUP(BE2353,vlookup!G$2:I$331,2,FALSE),"")</f>
        <v/>
      </c>
      <c r="BG2353" s="27" t="str">
        <f>IFERROR(VLOOKUP(BE2353,vlookup!G$2:I$331,3,FALSE),"")</f>
        <v/>
      </c>
      <c r="BH2353" s="5"/>
      <c r="BI2353" s="6"/>
      <c r="BJ2353" s="6"/>
      <c r="BK2353" s="6"/>
      <c r="BL2353" s="6"/>
    </row>
    <row r="2354" spans="1:64">
      <c r="A2354" s="4"/>
      <c r="B2354" s="5"/>
      <c r="C2354" s="27" t="str">
        <f>IFERROR(VLOOKUP(B2354,vlookup!A$2:I$331,2,FALSE),"")</f>
        <v/>
      </c>
      <c r="D2354" s="27" t="str">
        <f>IFERROR(VLOOKUP(B2354,vlookup!A$2:I$331,3,FALSE),"")</f>
        <v/>
      </c>
      <c r="E2354" s="5"/>
      <c r="F2354" s="27" t="str">
        <f>IFERROR(VLOOKUP(E2354,vlookup!D$2:E$331,2,FALSE),"")</f>
        <v/>
      </c>
      <c r="G2354" s="5"/>
      <c r="H2354" s="27" t="str">
        <f t="shared" si="362"/>
        <v/>
      </c>
      <c r="I2354" s="27" t="str">
        <f>IFERROR(VLOOKUP(H2354,vlookup!G$2:I$331,2,FALSE),"")</f>
        <v/>
      </c>
      <c r="J2354" s="27" t="str">
        <f>IFERROR(VLOOKUP(H2354,vlookup!G$2:I$331,3,FALSE),"")</f>
        <v/>
      </c>
      <c r="K2354" s="5"/>
      <c r="L2354" s="6"/>
      <c r="M2354" s="6"/>
      <c r="N2354" s="6"/>
      <c r="O2354" s="6"/>
      <c r="P2354" s="6"/>
      <c r="Q2354" s="14" t="str">
        <f t="shared" si="363"/>
        <v/>
      </c>
      <c r="R2354" s="5"/>
      <c r="S2354" s="6"/>
      <c r="T2354" s="6"/>
      <c r="U2354" s="5"/>
      <c r="V2354" s="45">
        <f t="shared" si="364"/>
        <v>0</v>
      </c>
      <c r="W2354" s="45">
        <f t="shared" si="365"/>
        <v>0</v>
      </c>
      <c r="X2354" s="45" t="e">
        <f t="shared" si="366"/>
        <v>#VALUE!</v>
      </c>
      <c r="Y2354" s="45">
        <f>IFERROR(VALUE(V2354),VLOOKUP(V2354,DayReplace[],2,0))</f>
        <v>0</v>
      </c>
      <c r="Z2354" s="45">
        <f>IF(V2354=0,1,
IF(OR(AND(COUNTIF(Table12[Normal and Leap Years],X2354),AA2354=3,Y2354=30),
AND(COUNTIF(Table9[MM Year],X2354),COUNTIF(Table13[Always 29-Day Months],AA2354),Y2354=30)),Y2354
-1,Y2354))</f>
        <v>1</v>
      </c>
      <c r="AA2354" s="45">
        <f>IFERROR(VALUE(W2354),VLOOKUP(W2354,MonthReplace[],2,0))</f>
        <v>0</v>
      </c>
      <c r="AB2354" s="45" t="e">
        <f>IF(COUNTIF(Table9[MM Year],X2354),VLOOKUP(AA2354,MonthSerial[],VLOOKUP(X2354,Table9[],3,0)+2,0),DATE(X2354,AA2354,0)-AC2354)</f>
        <v>#VALUE!</v>
      </c>
      <c r="AC2354" s="45" t="e">
        <f>IF(COUNTIF(Table9[MM Year],X2354),
VLOOKUP(X2354,Table9[],5,0),
DATE(X2354,1,0))</f>
        <v>#VALUE!</v>
      </c>
      <c r="AD2354" s="46" t="e">
        <f>IF(AA2354=0,DATE(YEAR(AC2354+1),7,16),
IF(V2354=0,IF(COUNTIF(Table9[MM Year],X2354),AC2354+AB2354+Z2354+15-DAY(AC2354+AB2354+Z2354+15)+16,AC2354+AB2354+Z2354-DAY(AC2354+AB2354+Z2354)+16),
IF(COUNTIF(Table9[MM Year],X2354),
IF(AC2354+AB2354+Z2354&lt;VLOOKUP(X2354,Table9[],7,0),AC2354
+AB2354+Z2354+VLOOKUP(X2354,Table9[],4,0),AC2354+AB2354+Z2354),AC2354
+AB2354+Z2354)))</f>
        <v>#VALUE!</v>
      </c>
      <c r="AE2354" s="42"/>
      <c r="AF2354" s="15" t="str">
        <f>IFERROR(IF(COUNTIF(Table9[MM Year],X2354),
IF(AD2354&lt;VLOOKUP(X2354,Table9[],7,0),AD2354
+VLOOKUP(X2354,Table9[],4,0),AD2354),AD2354
),"")</f>
        <v/>
      </c>
      <c r="AG2354" s="5"/>
      <c r="AH2354" s="5"/>
      <c r="AI2354" s="5"/>
      <c r="AJ2354" s="6"/>
      <c r="AK2354" s="6"/>
      <c r="AL2354" s="12" t="str">
        <f t="shared" si="367"/>
        <v/>
      </c>
      <c r="AM2354" s="5"/>
      <c r="AN2354" s="27" t="str">
        <f t="shared" si="368"/>
        <v/>
      </c>
      <c r="AO2354" s="5"/>
      <c r="AP2354" s="5"/>
      <c r="AQ2354" s="6"/>
      <c r="AR2354" s="12" t="str">
        <f t="shared" si="369"/>
        <v/>
      </c>
      <c r="AS2354" s="6"/>
      <c r="AT2354" s="5"/>
      <c r="AU2354" s="53"/>
      <c r="AV2354" s="53"/>
      <c r="AW2354" s="54"/>
      <c r="AX2354" s="15" t="str">
        <f t="shared" si="370"/>
        <v/>
      </c>
      <c r="AY2354" s="5"/>
      <c r="AZ2354" s="27" t="str">
        <f>IFERROR(VLOOKUP(AY2354,vlookup!A$2:I$331,2,FALSE),"")</f>
        <v/>
      </c>
      <c r="BA2354" s="27" t="str">
        <f>IFERROR(VLOOKUP(AY2354,vlookup!A$2:I$331,3,FALSE),"")</f>
        <v/>
      </c>
      <c r="BB2354" s="5"/>
      <c r="BC2354" s="27" t="str">
        <f>IFERROR(VLOOKUP(BB2354,vlookup!D$2:E$331,2,FALSE),"")</f>
        <v/>
      </c>
      <c r="BD2354" s="5"/>
      <c r="BE2354" s="27" t="str">
        <f t="shared" si="371"/>
        <v/>
      </c>
      <c r="BF2354" s="27" t="str">
        <f>IFERROR(VLOOKUP(BE2354,vlookup!G$2:I$331,2,FALSE),"")</f>
        <v/>
      </c>
      <c r="BG2354" s="27" t="str">
        <f>IFERROR(VLOOKUP(BE2354,vlookup!G$2:I$331,3,FALSE),"")</f>
        <v/>
      </c>
      <c r="BH2354" s="5"/>
      <c r="BI2354" s="6"/>
      <c r="BJ2354" s="6"/>
      <c r="BK2354" s="6"/>
      <c r="BL2354" s="6"/>
    </row>
    <row r="2355" spans="1:64">
      <c r="A2355" s="4"/>
      <c r="B2355" s="5"/>
      <c r="C2355" s="27" t="str">
        <f>IFERROR(VLOOKUP(B2355,vlookup!A$2:I$331,2,FALSE),"")</f>
        <v/>
      </c>
      <c r="D2355" s="27" t="str">
        <f>IFERROR(VLOOKUP(B2355,vlookup!A$2:I$331,3,FALSE),"")</f>
        <v/>
      </c>
      <c r="E2355" s="5"/>
      <c r="F2355" s="27" t="str">
        <f>IFERROR(VLOOKUP(E2355,vlookup!D$2:E$331,2,FALSE),"")</f>
        <v/>
      </c>
      <c r="G2355" s="5"/>
      <c r="H2355" s="27" t="str">
        <f t="shared" si="362"/>
        <v/>
      </c>
      <c r="I2355" s="27" t="str">
        <f>IFERROR(VLOOKUP(H2355,vlookup!G$2:I$331,2,FALSE),"")</f>
        <v/>
      </c>
      <c r="J2355" s="27" t="str">
        <f>IFERROR(VLOOKUP(H2355,vlookup!G$2:I$331,3,FALSE),"")</f>
        <v/>
      </c>
      <c r="K2355" s="5"/>
      <c r="L2355" s="6"/>
      <c r="M2355" s="6"/>
      <c r="N2355" s="6"/>
      <c r="O2355" s="6"/>
      <c r="P2355" s="6"/>
      <c r="Q2355" s="14" t="str">
        <f t="shared" si="363"/>
        <v/>
      </c>
      <c r="R2355" s="5"/>
      <c r="S2355" s="6"/>
      <c r="T2355" s="6"/>
      <c r="U2355" s="5"/>
      <c r="V2355" s="45">
        <f t="shared" si="364"/>
        <v>0</v>
      </c>
      <c r="W2355" s="45">
        <f t="shared" si="365"/>
        <v>0</v>
      </c>
      <c r="X2355" s="45" t="e">
        <f t="shared" si="366"/>
        <v>#VALUE!</v>
      </c>
      <c r="Y2355" s="45">
        <f>IFERROR(VALUE(V2355),VLOOKUP(V2355,DayReplace[],2,0))</f>
        <v>0</v>
      </c>
      <c r="Z2355" s="45">
        <f>IF(V2355=0,1,
IF(OR(AND(COUNTIF(Table12[Normal and Leap Years],X2355),AA2355=3,Y2355=30),
AND(COUNTIF(Table9[MM Year],X2355),COUNTIF(Table13[Always 29-Day Months],AA2355),Y2355=30)),Y2355
-1,Y2355))</f>
        <v>1</v>
      </c>
      <c r="AA2355" s="45">
        <f>IFERROR(VALUE(W2355),VLOOKUP(W2355,MonthReplace[],2,0))</f>
        <v>0</v>
      </c>
      <c r="AB2355" s="45" t="e">
        <f>IF(COUNTIF(Table9[MM Year],X2355),VLOOKUP(AA2355,MonthSerial[],VLOOKUP(X2355,Table9[],3,0)+2,0),DATE(X2355,AA2355,0)-AC2355)</f>
        <v>#VALUE!</v>
      </c>
      <c r="AC2355" s="45" t="e">
        <f>IF(COUNTIF(Table9[MM Year],X2355),
VLOOKUP(X2355,Table9[],5,0),
DATE(X2355,1,0))</f>
        <v>#VALUE!</v>
      </c>
      <c r="AD2355" s="46" t="e">
        <f>IF(AA2355=0,DATE(YEAR(AC2355+1),7,16),
IF(V2355=0,IF(COUNTIF(Table9[MM Year],X2355),AC2355+AB2355+Z2355+15-DAY(AC2355+AB2355+Z2355+15)+16,AC2355+AB2355+Z2355-DAY(AC2355+AB2355+Z2355)+16),
IF(COUNTIF(Table9[MM Year],X2355),
IF(AC2355+AB2355+Z2355&lt;VLOOKUP(X2355,Table9[],7,0),AC2355
+AB2355+Z2355+VLOOKUP(X2355,Table9[],4,0),AC2355+AB2355+Z2355),AC2355
+AB2355+Z2355)))</f>
        <v>#VALUE!</v>
      </c>
      <c r="AE2355" s="42"/>
      <c r="AF2355" s="15" t="str">
        <f>IFERROR(IF(COUNTIF(Table9[MM Year],X2355),
IF(AD2355&lt;VLOOKUP(X2355,Table9[],7,0),AD2355
+VLOOKUP(X2355,Table9[],4,0),AD2355),AD2355
),"")</f>
        <v/>
      </c>
      <c r="AG2355" s="5"/>
      <c r="AH2355" s="5"/>
      <c r="AI2355" s="5"/>
      <c r="AJ2355" s="6"/>
      <c r="AK2355" s="6"/>
      <c r="AL2355" s="12" t="str">
        <f t="shared" si="367"/>
        <v/>
      </c>
      <c r="AM2355" s="5"/>
      <c r="AN2355" s="27" t="str">
        <f t="shared" si="368"/>
        <v/>
      </c>
      <c r="AO2355" s="5"/>
      <c r="AP2355" s="5"/>
      <c r="AQ2355" s="6"/>
      <c r="AR2355" s="12" t="str">
        <f t="shared" si="369"/>
        <v/>
      </c>
      <c r="AS2355" s="6"/>
      <c r="AT2355" s="5"/>
      <c r="AU2355" s="53"/>
      <c r="AV2355" s="53"/>
      <c r="AW2355" s="54"/>
      <c r="AX2355" s="15" t="str">
        <f t="shared" si="370"/>
        <v/>
      </c>
      <c r="AY2355" s="5"/>
      <c r="AZ2355" s="27" t="str">
        <f>IFERROR(VLOOKUP(AY2355,vlookup!A$2:I$331,2,FALSE),"")</f>
        <v/>
      </c>
      <c r="BA2355" s="27" t="str">
        <f>IFERROR(VLOOKUP(AY2355,vlookup!A$2:I$331,3,FALSE),"")</f>
        <v/>
      </c>
      <c r="BB2355" s="5"/>
      <c r="BC2355" s="27" t="str">
        <f>IFERROR(VLOOKUP(BB2355,vlookup!D$2:E$331,2,FALSE),"")</f>
        <v/>
      </c>
      <c r="BD2355" s="5"/>
      <c r="BE2355" s="27" t="str">
        <f t="shared" si="371"/>
        <v/>
      </c>
      <c r="BF2355" s="27" t="str">
        <f>IFERROR(VLOOKUP(BE2355,vlookup!G$2:I$331,2,FALSE),"")</f>
        <v/>
      </c>
      <c r="BG2355" s="27" t="str">
        <f>IFERROR(VLOOKUP(BE2355,vlookup!G$2:I$331,3,FALSE),"")</f>
        <v/>
      </c>
      <c r="BH2355" s="5"/>
      <c r="BI2355" s="6"/>
      <c r="BJ2355" s="6"/>
      <c r="BK2355" s="6"/>
      <c r="BL2355" s="6"/>
    </row>
    <row r="2356" spans="1:64">
      <c r="A2356" s="4"/>
      <c r="B2356" s="5"/>
      <c r="C2356" s="27" t="str">
        <f>IFERROR(VLOOKUP(B2356,vlookup!A$2:I$331,2,FALSE),"")</f>
        <v/>
      </c>
      <c r="D2356" s="27" t="str">
        <f>IFERROR(VLOOKUP(B2356,vlookup!A$2:I$331,3,FALSE),"")</f>
        <v/>
      </c>
      <c r="E2356" s="5"/>
      <c r="F2356" s="27" t="str">
        <f>IFERROR(VLOOKUP(E2356,vlookup!D$2:E$331,2,FALSE),"")</f>
        <v/>
      </c>
      <c r="G2356" s="5"/>
      <c r="H2356" s="27" t="str">
        <f t="shared" si="362"/>
        <v/>
      </c>
      <c r="I2356" s="27" t="str">
        <f>IFERROR(VLOOKUP(H2356,vlookup!G$2:I$331,2,FALSE),"")</f>
        <v/>
      </c>
      <c r="J2356" s="27" t="str">
        <f>IFERROR(VLOOKUP(H2356,vlookup!G$2:I$331,3,FALSE),"")</f>
        <v/>
      </c>
      <c r="K2356" s="5"/>
      <c r="L2356" s="6"/>
      <c r="M2356" s="6"/>
      <c r="N2356" s="6"/>
      <c r="O2356" s="6"/>
      <c r="P2356" s="6"/>
      <c r="Q2356" s="14" t="str">
        <f t="shared" si="363"/>
        <v/>
      </c>
      <c r="R2356" s="5"/>
      <c r="S2356" s="6"/>
      <c r="T2356" s="6"/>
      <c r="U2356" s="5"/>
      <c r="V2356" s="45">
        <f t="shared" si="364"/>
        <v>0</v>
      </c>
      <c r="W2356" s="45">
        <f t="shared" si="365"/>
        <v>0</v>
      </c>
      <c r="X2356" s="45" t="e">
        <f t="shared" si="366"/>
        <v>#VALUE!</v>
      </c>
      <c r="Y2356" s="45">
        <f>IFERROR(VALUE(V2356),VLOOKUP(V2356,DayReplace[],2,0))</f>
        <v>0</v>
      </c>
      <c r="Z2356" s="45">
        <f>IF(V2356=0,1,
IF(OR(AND(COUNTIF(Table12[Normal and Leap Years],X2356),AA2356=3,Y2356=30),
AND(COUNTIF(Table9[MM Year],X2356),COUNTIF(Table13[Always 29-Day Months],AA2356),Y2356=30)),Y2356
-1,Y2356))</f>
        <v>1</v>
      </c>
      <c r="AA2356" s="45">
        <f>IFERROR(VALUE(W2356),VLOOKUP(W2356,MonthReplace[],2,0))</f>
        <v>0</v>
      </c>
      <c r="AB2356" s="45" t="e">
        <f>IF(COUNTIF(Table9[MM Year],X2356),VLOOKUP(AA2356,MonthSerial[],VLOOKUP(X2356,Table9[],3,0)+2,0),DATE(X2356,AA2356,0)-AC2356)</f>
        <v>#VALUE!</v>
      </c>
      <c r="AC2356" s="45" t="e">
        <f>IF(COUNTIF(Table9[MM Year],X2356),
VLOOKUP(X2356,Table9[],5,0),
DATE(X2356,1,0))</f>
        <v>#VALUE!</v>
      </c>
      <c r="AD2356" s="46" t="e">
        <f>IF(AA2356=0,DATE(YEAR(AC2356+1),7,16),
IF(V2356=0,IF(COUNTIF(Table9[MM Year],X2356),AC2356+AB2356+Z2356+15-DAY(AC2356+AB2356+Z2356+15)+16,AC2356+AB2356+Z2356-DAY(AC2356+AB2356+Z2356)+16),
IF(COUNTIF(Table9[MM Year],X2356),
IF(AC2356+AB2356+Z2356&lt;VLOOKUP(X2356,Table9[],7,0),AC2356
+AB2356+Z2356+VLOOKUP(X2356,Table9[],4,0),AC2356+AB2356+Z2356),AC2356
+AB2356+Z2356)))</f>
        <v>#VALUE!</v>
      </c>
      <c r="AE2356" s="42"/>
      <c r="AF2356" s="15" t="str">
        <f>IFERROR(IF(COUNTIF(Table9[MM Year],X2356),
IF(AD2356&lt;VLOOKUP(X2356,Table9[],7,0),AD2356
+VLOOKUP(X2356,Table9[],4,0),AD2356),AD2356
),"")</f>
        <v/>
      </c>
      <c r="AG2356" s="5"/>
      <c r="AH2356" s="5"/>
      <c r="AI2356" s="5"/>
      <c r="AJ2356" s="6"/>
      <c r="AK2356" s="6"/>
      <c r="AL2356" s="12" t="str">
        <f t="shared" si="367"/>
        <v/>
      </c>
      <c r="AM2356" s="5"/>
      <c r="AN2356" s="27" t="str">
        <f t="shared" si="368"/>
        <v/>
      </c>
      <c r="AO2356" s="5"/>
      <c r="AP2356" s="5"/>
      <c r="AQ2356" s="6"/>
      <c r="AR2356" s="12" t="str">
        <f t="shared" si="369"/>
        <v/>
      </c>
      <c r="AS2356" s="6"/>
      <c r="AT2356" s="5"/>
      <c r="AU2356" s="53"/>
      <c r="AV2356" s="53"/>
      <c r="AW2356" s="54"/>
      <c r="AX2356" s="15" t="str">
        <f t="shared" si="370"/>
        <v/>
      </c>
      <c r="AY2356" s="5"/>
      <c r="AZ2356" s="27" t="str">
        <f>IFERROR(VLOOKUP(AY2356,vlookup!A$2:I$331,2,FALSE),"")</f>
        <v/>
      </c>
      <c r="BA2356" s="27" t="str">
        <f>IFERROR(VLOOKUP(AY2356,vlookup!A$2:I$331,3,FALSE),"")</f>
        <v/>
      </c>
      <c r="BB2356" s="5"/>
      <c r="BC2356" s="27" t="str">
        <f>IFERROR(VLOOKUP(BB2356,vlookup!D$2:E$331,2,FALSE),"")</f>
        <v/>
      </c>
      <c r="BD2356" s="5"/>
      <c r="BE2356" s="27" t="str">
        <f t="shared" si="371"/>
        <v/>
      </c>
      <c r="BF2356" s="27" t="str">
        <f>IFERROR(VLOOKUP(BE2356,vlookup!G$2:I$331,2,FALSE),"")</f>
        <v/>
      </c>
      <c r="BG2356" s="27" t="str">
        <f>IFERROR(VLOOKUP(BE2356,vlookup!G$2:I$331,3,FALSE),"")</f>
        <v/>
      </c>
      <c r="BH2356" s="5"/>
      <c r="BI2356" s="6"/>
      <c r="BJ2356" s="6"/>
      <c r="BK2356" s="6"/>
      <c r="BL2356" s="6"/>
    </row>
    <row r="2357" spans="1:64">
      <c r="A2357" s="4"/>
      <c r="B2357" s="5"/>
      <c r="C2357" s="27" t="str">
        <f>IFERROR(VLOOKUP(B2357,vlookup!A$2:I$331,2,FALSE),"")</f>
        <v/>
      </c>
      <c r="D2357" s="27" t="str">
        <f>IFERROR(VLOOKUP(B2357,vlookup!A$2:I$331,3,FALSE),"")</f>
        <v/>
      </c>
      <c r="E2357" s="5"/>
      <c r="F2357" s="27" t="str">
        <f>IFERROR(VLOOKUP(E2357,vlookup!D$2:E$331,2,FALSE),"")</f>
        <v/>
      </c>
      <c r="G2357" s="5"/>
      <c r="H2357" s="27" t="str">
        <f t="shared" si="362"/>
        <v/>
      </c>
      <c r="I2357" s="27" t="str">
        <f>IFERROR(VLOOKUP(H2357,vlookup!G$2:I$331,2,FALSE),"")</f>
        <v/>
      </c>
      <c r="J2357" s="27" t="str">
        <f>IFERROR(VLOOKUP(H2357,vlookup!G$2:I$331,3,FALSE),"")</f>
        <v/>
      </c>
      <c r="K2357" s="5"/>
      <c r="L2357" s="6"/>
      <c r="M2357" s="6"/>
      <c r="N2357" s="6"/>
      <c r="O2357" s="6"/>
      <c r="P2357" s="6"/>
      <c r="Q2357" s="14" t="str">
        <f t="shared" si="363"/>
        <v/>
      </c>
      <c r="R2357" s="5"/>
      <c r="S2357" s="6"/>
      <c r="T2357" s="6"/>
      <c r="U2357" s="5"/>
      <c r="V2357" s="45">
        <f t="shared" si="364"/>
        <v>0</v>
      </c>
      <c r="W2357" s="45">
        <f t="shared" si="365"/>
        <v>0</v>
      </c>
      <c r="X2357" s="45" t="e">
        <f t="shared" si="366"/>
        <v>#VALUE!</v>
      </c>
      <c r="Y2357" s="45">
        <f>IFERROR(VALUE(V2357),VLOOKUP(V2357,DayReplace[],2,0))</f>
        <v>0</v>
      </c>
      <c r="Z2357" s="45">
        <f>IF(V2357=0,1,
IF(OR(AND(COUNTIF(Table12[Normal and Leap Years],X2357),AA2357=3,Y2357=30),
AND(COUNTIF(Table9[MM Year],X2357),COUNTIF(Table13[Always 29-Day Months],AA2357),Y2357=30)),Y2357
-1,Y2357))</f>
        <v>1</v>
      </c>
      <c r="AA2357" s="45">
        <f>IFERROR(VALUE(W2357),VLOOKUP(W2357,MonthReplace[],2,0))</f>
        <v>0</v>
      </c>
      <c r="AB2357" s="45" t="e">
        <f>IF(COUNTIF(Table9[MM Year],X2357),VLOOKUP(AA2357,MonthSerial[],VLOOKUP(X2357,Table9[],3,0)+2,0),DATE(X2357,AA2357,0)-AC2357)</f>
        <v>#VALUE!</v>
      </c>
      <c r="AC2357" s="45" t="e">
        <f>IF(COUNTIF(Table9[MM Year],X2357),
VLOOKUP(X2357,Table9[],5,0),
DATE(X2357,1,0))</f>
        <v>#VALUE!</v>
      </c>
      <c r="AD2357" s="46" t="e">
        <f>IF(AA2357=0,DATE(YEAR(AC2357+1),7,16),
IF(V2357=0,IF(COUNTIF(Table9[MM Year],X2357),AC2357+AB2357+Z2357+15-DAY(AC2357+AB2357+Z2357+15)+16,AC2357+AB2357+Z2357-DAY(AC2357+AB2357+Z2357)+16),
IF(COUNTIF(Table9[MM Year],X2357),
IF(AC2357+AB2357+Z2357&lt;VLOOKUP(X2357,Table9[],7,0),AC2357
+AB2357+Z2357+VLOOKUP(X2357,Table9[],4,0),AC2357+AB2357+Z2357),AC2357
+AB2357+Z2357)))</f>
        <v>#VALUE!</v>
      </c>
      <c r="AE2357" s="42"/>
      <c r="AF2357" s="15" t="str">
        <f>IFERROR(IF(COUNTIF(Table9[MM Year],X2357),
IF(AD2357&lt;VLOOKUP(X2357,Table9[],7,0),AD2357
+VLOOKUP(X2357,Table9[],4,0),AD2357),AD2357
),"")</f>
        <v/>
      </c>
      <c r="AG2357" s="5"/>
      <c r="AH2357" s="5"/>
      <c r="AI2357" s="5"/>
      <c r="AJ2357" s="6"/>
      <c r="AK2357" s="6"/>
      <c r="AL2357" s="12" t="str">
        <f t="shared" si="367"/>
        <v/>
      </c>
      <c r="AM2357" s="5"/>
      <c r="AN2357" s="27" t="str">
        <f t="shared" si="368"/>
        <v/>
      </c>
      <c r="AO2357" s="5"/>
      <c r="AP2357" s="5"/>
      <c r="AQ2357" s="6"/>
      <c r="AR2357" s="12" t="str">
        <f t="shared" si="369"/>
        <v/>
      </c>
      <c r="AS2357" s="6"/>
      <c r="AT2357" s="5"/>
      <c r="AU2357" s="53"/>
      <c r="AV2357" s="53"/>
      <c r="AW2357" s="54"/>
      <c r="AX2357" s="15" t="str">
        <f t="shared" si="370"/>
        <v/>
      </c>
      <c r="AY2357" s="5"/>
      <c r="AZ2357" s="27" t="str">
        <f>IFERROR(VLOOKUP(AY2357,vlookup!A$2:I$331,2,FALSE),"")</f>
        <v/>
      </c>
      <c r="BA2357" s="27" t="str">
        <f>IFERROR(VLOOKUP(AY2357,vlookup!A$2:I$331,3,FALSE),"")</f>
        <v/>
      </c>
      <c r="BB2357" s="5"/>
      <c r="BC2357" s="27" t="str">
        <f>IFERROR(VLOOKUP(BB2357,vlookup!D$2:E$331,2,FALSE),"")</f>
        <v/>
      </c>
      <c r="BD2357" s="5"/>
      <c r="BE2357" s="27" t="str">
        <f t="shared" si="371"/>
        <v/>
      </c>
      <c r="BF2357" s="27" t="str">
        <f>IFERROR(VLOOKUP(BE2357,vlookup!G$2:I$331,2,FALSE),"")</f>
        <v/>
      </c>
      <c r="BG2357" s="27" t="str">
        <f>IFERROR(VLOOKUP(BE2357,vlookup!G$2:I$331,3,FALSE),"")</f>
        <v/>
      </c>
      <c r="BH2357" s="5"/>
      <c r="BI2357" s="6"/>
      <c r="BJ2357" s="6"/>
      <c r="BK2357" s="6"/>
      <c r="BL2357" s="6"/>
    </row>
    <row r="2358" spans="1:64">
      <c r="A2358" s="4"/>
      <c r="B2358" s="5"/>
      <c r="C2358" s="27" t="str">
        <f>IFERROR(VLOOKUP(B2358,vlookup!A$2:I$331,2,FALSE),"")</f>
        <v/>
      </c>
      <c r="D2358" s="27" t="str">
        <f>IFERROR(VLOOKUP(B2358,vlookup!A$2:I$331,3,FALSE),"")</f>
        <v/>
      </c>
      <c r="E2358" s="5"/>
      <c r="F2358" s="27" t="str">
        <f>IFERROR(VLOOKUP(E2358,vlookup!D$2:E$331,2,FALSE),"")</f>
        <v/>
      </c>
      <c r="G2358" s="5"/>
      <c r="H2358" s="27" t="str">
        <f t="shared" si="362"/>
        <v/>
      </c>
      <c r="I2358" s="27" t="str">
        <f>IFERROR(VLOOKUP(H2358,vlookup!G$2:I$331,2,FALSE),"")</f>
        <v/>
      </c>
      <c r="J2358" s="27" t="str">
        <f>IFERROR(VLOOKUP(H2358,vlookup!G$2:I$331,3,FALSE),"")</f>
        <v/>
      </c>
      <c r="K2358" s="5"/>
      <c r="L2358" s="6"/>
      <c r="M2358" s="6"/>
      <c r="N2358" s="6"/>
      <c r="O2358" s="6"/>
      <c r="P2358" s="6"/>
      <c r="Q2358" s="14" t="str">
        <f t="shared" si="363"/>
        <v/>
      </c>
      <c r="R2358" s="5"/>
      <c r="S2358" s="6"/>
      <c r="T2358" s="6"/>
      <c r="U2358" s="5"/>
      <c r="V2358" s="45">
        <f t="shared" si="364"/>
        <v>0</v>
      </c>
      <c r="W2358" s="45">
        <f t="shared" si="365"/>
        <v>0</v>
      </c>
      <c r="X2358" s="45" t="e">
        <f t="shared" si="366"/>
        <v>#VALUE!</v>
      </c>
      <c r="Y2358" s="45">
        <f>IFERROR(VALUE(V2358),VLOOKUP(V2358,DayReplace[],2,0))</f>
        <v>0</v>
      </c>
      <c r="Z2358" s="45">
        <f>IF(V2358=0,1,
IF(OR(AND(COUNTIF(Table12[Normal and Leap Years],X2358),AA2358=3,Y2358=30),
AND(COUNTIF(Table9[MM Year],X2358),COUNTIF(Table13[Always 29-Day Months],AA2358),Y2358=30)),Y2358
-1,Y2358))</f>
        <v>1</v>
      </c>
      <c r="AA2358" s="45">
        <f>IFERROR(VALUE(W2358),VLOOKUP(W2358,MonthReplace[],2,0))</f>
        <v>0</v>
      </c>
      <c r="AB2358" s="45" t="e">
        <f>IF(COUNTIF(Table9[MM Year],X2358),VLOOKUP(AA2358,MonthSerial[],VLOOKUP(X2358,Table9[],3,0)+2,0),DATE(X2358,AA2358,0)-AC2358)</f>
        <v>#VALUE!</v>
      </c>
      <c r="AC2358" s="45" t="e">
        <f>IF(COUNTIF(Table9[MM Year],X2358),
VLOOKUP(X2358,Table9[],5,0),
DATE(X2358,1,0))</f>
        <v>#VALUE!</v>
      </c>
      <c r="AD2358" s="46" t="e">
        <f>IF(AA2358=0,DATE(YEAR(AC2358+1),7,16),
IF(V2358=0,IF(COUNTIF(Table9[MM Year],X2358),AC2358+AB2358+Z2358+15-DAY(AC2358+AB2358+Z2358+15)+16,AC2358+AB2358+Z2358-DAY(AC2358+AB2358+Z2358)+16),
IF(COUNTIF(Table9[MM Year],X2358),
IF(AC2358+AB2358+Z2358&lt;VLOOKUP(X2358,Table9[],7,0),AC2358
+AB2358+Z2358+VLOOKUP(X2358,Table9[],4,0),AC2358+AB2358+Z2358),AC2358
+AB2358+Z2358)))</f>
        <v>#VALUE!</v>
      </c>
      <c r="AE2358" s="42"/>
      <c r="AF2358" s="15" t="str">
        <f>IFERROR(IF(COUNTIF(Table9[MM Year],X2358),
IF(AD2358&lt;VLOOKUP(X2358,Table9[],7,0),AD2358
+VLOOKUP(X2358,Table9[],4,0),AD2358),AD2358
),"")</f>
        <v/>
      </c>
      <c r="AG2358" s="5"/>
      <c r="AH2358" s="5"/>
      <c r="AI2358" s="5"/>
      <c r="AJ2358" s="6"/>
      <c r="AK2358" s="6"/>
      <c r="AL2358" s="12" t="str">
        <f t="shared" si="367"/>
        <v/>
      </c>
      <c r="AM2358" s="5"/>
      <c r="AN2358" s="27" t="str">
        <f t="shared" si="368"/>
        <v/>
      </c>
      <c r="AO2358" s="5"/>
      <c r="AP2358" s="5"/>
      <c r="AQ2358" s="6"/>
      <c r="AR2358" s="12" t="str">
        <f t="shared" si="369"/>
        <v/>
      </c>
      <c r="AS2358" s="6"/>
      <c r="AT2358" s="5"/>
      <c r="AU2358" s="53"/>
      <c r="AV2358" s="53"/>
      <c r="AW2358" s="54"/>
      <c r="AX2358" s="15" t="str">
        <f t="shared" si="370"/>
        <v/>
      </c>
      <c r="AY2358" s="5"/>
      <c r="AZ2358" s="27" t="str">
        <f>IFERROR(VLOOKUP(AY2358,vlookup!A$2:I$331,2,FALSE),"")</f>
        <v/>
      </c>
      <c r="BA2358" s="27" t="str">
        <f>IFERROR(VLOOKUP(AY2358,vlookup!A$2:I$331,3,FALSE),"")</f>
        <v/>
      </c>
      <c r="BB2358" s="5"/>
      <c r="BC2358" s="27" t="str">
        <f>IFERROR(VLOOKUP(BB2358,vlookup!D$2:E$331,2,FALSE),"")</f>
        <v/>
      </c>
      <c r="BD2358" s="5"/>
      <c r="BE2358" s="27" t="str">
        <f t="shared" si="371"/>
        <v/>
      </c>
      <c r="BF2358" s="27" t="str">
        <f>IFERROR(VLOOKUP(BE2358,vlookup!G$2:I$331,2,FALSE),"")</f>
        <v/>
      </c>
      <c r="BG2358" s="27" t="str">
        <f>IFERROR(VLOOKUP(BE2358,vlookup!G$2:I$331,3,FALSE),"")</f>
        <v/>
      </c>
      <c r="BH2358" s="5"/>
      <c r="BI2358" s="6"/>
      <c r="BJ2358" s="6"/>
      <c r="BK2358" s="6"/>
      <c r="BL2358" s="6"/>
    </row>
    <row r="2359" spans="1:64">
      <c r="A2359" s="4"/>
      <c r="B2359" s="5"/>
      <c r="C2359" s="27" t="str">
        <f>IFERROR(VLOOKUP(B2359,vlookup!A$2:I$331,2,FALSE),"")</f>
        <v/>
      </c>
      <c r="D2359" s="27" t="str">
        <f>IFERROR(VLOOKUP(B2359,vlookup!A$2:I$331,3,FALSE),"")</f>
        <v/>
      </c>
      <c r="E2359" s="5"/>
      <c r="F2359" s="27" t="str">
        <f>IFERROR(VLOOKUP(E2359,vlookup!D$2:E$331,2,FALSE),"")</f>
        <v/>
      </c>
      <c r="G2359" s="5"/>
      <c r="H2359" s="27" t="str">
        <f t="shared" si="362"/>
        <v/>
      </c>
      <c r="I2359" s="27" t="str">
        <f>IFERROR(VLOOKUP(H2359,vlookup!G$2:I$331,2,FALSE),"")</f>
        <v/>
      </c>
      <c r="J2359" s="27" t="str">
        <f>IFERROR(VLOOKUP(H2359,vlookup!G$2:I$331,3,FALSE),"")</f>
        <v/>
      </c>
      <c r="K2359" s="5"/>
      <c r="L2359" s="6"/>
      <c r="M2359" s="6"/>
      <c r="N2359" s="6"/>
      <c r="O2359" s="6"/>
      <c r="P2359" s="6"/>
      <c r="Q2359" s="14" t="str">
        <f t="shared" si="363"/>
        <v/>
      </c>
      <c r="R2359" s="5"/>
      <c r="S2359" s="6"/>
      <c r="T2359" s="6"/>
      <c r="U2359" s="5"/>
      <c r="V2359" s="45">
        <f t="shared" si="364"/>
        <v>0</v>
      </c>
      <c r="W2359" s="45">
        <f t="shared" si="365"/>
        <v>0</v>
      </c>
      <c r="X2359" s="45" t="e">
        <f t="shared" si="366"/>
        <v>#VALUE!</v>
      </c>
      <c r="Y2359" s="45">
        <f>IFERROR(VALUE(V2359),VLOOKUP(V2359,DayReplace[],2,0))</f>
        <v>0</v>
      </c>
      <c r="Z2359" s="45">
        <f>IF(V2359=0,1,
IF(OR(AND(COUNTIF(Table12[Normal and Leap Years],X2359),AA2359=3,Y2359=30),
AND(COUNTIF(Table9[MM Year],X2359),COUNTIF(Table13[Always 29-Day Months],AA2359),Y2359=30)),Y2359
-1,Y2359))</f>
        <v>1</v>
      </c>
      <c r="AA2359" s="45">
        <f>IFERROR(VALUE(W2359),VLOOKUP(W2359,MonthReplace[],2,0))</f>
        <v>0</v>
      </c>
      <c r="AB2359" s="45" t="e">
        <f>IF(COUNTIF(Table9[MM Year],X2359),VLOOKUP(AA2359,MonthSerial[],VLOOKUP(X2359,Table9[],3,0)+2,0),DATE(X2359,AA2359,0)-AC2359)</f>
        <v>#VALUE!</v>
      </c>
      <c r="AC2359" s="45" t="e">
        <f>IF(COUNTIF(Table9[MM Year],X2359),
VLOOKUP(X2359,Table9[],5,0),
DATE(X2359,1,0))</f>
        <v>#VALUE!</v>
      </c>
      <c r="AD2359" s="46" t="e">
        <f>IF(AA2359=0,DATE(YEAR(AC2359+1),7,16),
IF(V2359=0,IF(COUNTIF(Table9[MM Year],X2359),AC2359+AB2359+Z2359+15-DAY(AC2359+AB2359+Z2359+15)+16,AC2359+AB2359+Z2359-DAY(AC2359+AB2359+Z2359)+16),
IF(COUNTIF(Table9[MM Year],X2359),
IF(AC2359+AB2359+Z2359&lt;VLOOKUP(X2359,Table9[],7,0),AC2359
+AB2359+Z2359+VLOOKUP(X2359,Table9[],4,0),AC2359+AB2359+Z2359),AC2359
+AB2359+Z2359)))</f>
        <v>#VALUE!</v>
      </c>
      <c r="AE2359" s="42"/>
      <c r="AF2359" s="15" t="str">
        <f>IFERROR(IF(COUNTIF(Table9[MM Year],X2359),
IF(AD2359&lt;VLOOKUP(X2359,Table9[],7,0),AD2359
+VLOOKUP(X2359,Table9[],4,0),AD2359),AD2359
),"")</f>
        <v/>
      </c>
      <c r="AG2359" s="5"/>
      <c r="AH2359" s="5"/>
      <c r="AI2359" s="5"/>
      <c r="AJ2359" s="6"/>
      <c r="AK2359" s="6"/>
      <c r="AL2359" s="12" t="str">
        <f t="shared" si="367"/>
        <v/>
      </c>
      <c r="AM2359" s="5"/>
      <c r="AN2359" s="27" t="str">
        <f t="shared" si="368"/>
        <v/>
      </c>
      <c r="AO2359" s="5"/>
      <c r="AP2359" s="5"/>
      <c r="AQ2359" s="6"/>
      <c r="AR2359" s="12" t="str">
        <f t="shared" si="369"/>
        <v/>
      </c>
      <c r="AS2359" s="6"/>
      <c r="AT2359" s="5"/>
      <c r="AU2359" s="53"/>
      <c r="AV2359" s="53"/>
      <c r="AW2359" s="54"/>
      <c r="AX2359" s="15" t="str">
        <f t="shared" si="370"/>
        <v/>
      </c>
      <c r="AY2359" s="5"/>
      <c r="AZ2359" s="27" t="str">
        <f>IFERROR(VLOOKUP(AY2359,vlookup!A$2:I$331,2,FALSE),"")</f>
        <v/>
      </c>
      <c r="BA2359" s="27" t="str">
        <f>IFERROR(VLOOKUP(AY2359,vlookup!A$2:I$331,3,FALSE),"")</f>
        <v/>
      </c>
      <c r="BB2359" s="5"/>
      <c r="BC2359" s="27" t="str">
        <f>IFERROR(VLOOKUP(BB2359,vlookup!D$2:E$331,2,FALSE),"")</f>
        <v/>
      </c>
      <c r="BD2359" s="5"/>
      <c r="BE2359" s="27" t="str">
        <f t="shared" si="371"/>
        <v/>
      </c>
      <c r="BF2359" s="27" t="str">
        <f>IFERROR(VLOOKUP(BE2359,vlookup!G$2:I$331,2,FALSE),"")</f>
        <v/>
      </c>
      <c r="BG2359" s="27" t="str">
        <f>IFERROR(VLOOKUP(BE2359,vlookup!G$2:I$331,3,FALSE),"")</f>
        <v/>
      </c>
      <c r="BH2359" s="5"/>
      <c r="BI2359" s="6"/>
      <c r="BJ2359" s="6"/>
      <c r="BK2359" s="6"/>
      <c r="BL2359" s="6"/>
    </row>
    <row r="2360" spans="1:64">
      <c r="A2360" s="4"/>
      <c r="B2360" s="5"/>
      <c r="C2360" s="27" t="str">
        <f>IFERROR(VLOOKUP(B2360,vlookup!A$2:I$331,2,FALSE),"")</f>
        <v/>
      </c>
      <c r="D2360" s="27" t="str">
        <f>IFERROR(VLOOKUP(B2360,vlookup!A$2:I$331,3,FALSE),"")</f>
        <v/>
      </c>
      <c r="E2360" s="5"/>
      <c r="F2360" s="27" t="str">
        <f>IFERROR(VLOOKUP(E2360,vlookup!D$2:E$331,2,FALSE),"")</f>
        <v/>
      </c>
      <c r="G2360" s="5"/>
      <c r="H2360" s="27" t="str">
        <f t="shared" si="362"/>
        <v/>
      </c>
      <c r="I2360" s="27" t="str">
        <f>IFERROR(VLOOKUP(H2360,vlookup!G$2:I$331,2,FALSE),"")</f>
        <v/>
      </c>
      <c r="J2360" s="27" t="str">
        <f>IFERROR(VLOOKUP(H2360,vlookup!G$2:I$331,3,FALSE),"")</f>
        <v/>
      </c>
      <c r="K2360" s="5"/>
      <c r="L2360" s="6"/>
      <c r="M2360" s="6"/>
      <c r="N2360" s="6"/>
      <c r="O2360" s="6"/>
      <c r="P2360" s="6"/>
      <c r="Q2360" s="14" t="str">
        <f t="shared" si="363"/>
        <v/>
      </c>
      <c r="R2360" s="5"/>
      <c r="S2360" s="6"/>
      <c r="T2360" s="6"/>
      <c r="U2360" s="5"/>
      <c r="V2360" s="45">
        <f t="shared" si="364"/>
        <v>0</v>
      </c>
      <c r="W2360" s="45">
        <f t="shared" si="365"/>
        <v>0</v>
      </c>
      <c r="X2360" s="45" t="e">
        <f t="shared" si="366"/>
        <v>#VALUE!</v>
      </c>
      <c r="Y2360" s="45">
        <f>IFERROR(VALUE(V2360),VLOOKUP(V2360,DayReplace[],2,0))</f>
        <v>0</v>
      </c>
      <c r="Z2360" s="45">
        <f>IF(V2360=0,1,
IF(OR(AND(COUNTIF(Table12[Normal and Leap Years],X2360),AA2360=3,Y2360=30),
AND(COUNTIF(Table9[MM Year],X2360),COUNTIF(Table13[Always 29-Day Months],AA2360),Y2360=30)),Y2360
-1,Y2360))</f>
        <v>1</v>
      </c>
      <c r="AA2360" s="45">
        <f>IFERROR(VALUE(W2360),VLOOKUP(W2360,MonthReplace[],2,0))</f>
        <v>0</v>
      </c>
      <c r="AB2360" s="45" t="e">
        <f>IF(COUNTIF(Table9[MM Year],X2360),VLOOKUP(AA2360,MonthSerial[],VLOOKUP(X2360,Table9[],3,0)+2,0),DATE(X2360,AA2360,0)-AC2360)</f>
        <v>#VALUE!</v>
      </c>
      <c r="AC2360" s="45" t="e">
        <f>IF(COUNTIF(Table9[MM Year],X2360),
VLOOKUP(X2360,Table9[],5,0),
DATE(X2360,1,0))</f>
        <v>#VALUE!</v>
      </c>
      <c r="AD2360" s="46" t="e">
        <f>IF(AA2360=0,DATE(YEAR(AC2360+1),7,16),
IF(V2360=0,IF(COUNTIF(Table9[MM Year],X2360),AC2360+AB2360+Z2360+15-DAY(AC2360+AB2360+Z2360+15)+16,AC2360+AB2360+Z2360-DAY(AC2360+AB2360+Z2360)+16),
IF(COUNTIF(Table9[MM Year],X2360),
IF(AC2360+AB2360+Z2360&lt;VLOOKUP(X2360,Table9[],7,0),AC2360
+AB2360+Z2360+VLOOKUP(X2360,Table9[],4,0),AC2360+AB2360+Z2360),AC2360
+AB2360+Z2360)))</f>
        <v>#VALUE!</v>
      </c>
      <c r="AE2360" s="42"/>
      <c r="AF2360" s="15" t="str">
        <f>IFERROR(IF(COUNTIF(Table9[MM Year],X2360),
IF(AD2360&lt;VLOOKUP(X2360,Table9[],7,0),AD2360
+VLOOKUP(X2360,Table9[],4,0),AD2360),AD2360
),"")</f>
        <v/>
      </c>
      <c r="AG2360" s="5"/>
      <c r="AH2360" s="5"/>
      <c r="AI2360" s="5"/>
      <c r="AJ2360" s="6"/>
      <c r="AK2360" s="6"/>
      <c r="AL2360" s="12" t="str">
        <f t="shared" si="367"/>
        <v/>
      </c>
      <c r="AM2360" s="5"/>
      <c r="AN2360" s="27" t="str">
        <f t="shared" si="368"/>
        <v/>
      </c>
      <c r="AO2360" s="5"/>
      <c r="AP2360" s="5"/>
      <c r="AQ2360" s="6"/>
      <c r="AR2360" s="12" t="str">
        <f t="shared" si="369"/>
        <v/>
      </c>
      <c r="AS2360" s="6"/>
      <c r="AT2360" s="5"/>
      <c r="AU2360" s="53"/>
      <c r="AV2360" s="53"/>
      <c r="AW2360" s="54"/>
      <c r="AX2360" s="15" t="str">
        <f t="shared" si="370"/>
        <v/>
      </c>
      <c r="AY2360" s="5"/>
      <c r="AZ2360" s="27" t="str">
        <f>IFERROR(VLOOKUP(AY2360,vlookup!A$2:I$331,2,FALSE),"")</f>
        <v/>
      </c>
      <c r="BA2360" s="27" t="str">
        <f>IFERROR(VLOOKUP(AY2360,vlookup!A$2:I$331,3,FALSE),"")</f>
        <v/>
      </c>
      <c r="BB2360" s="5"/>
      <c r="BC2360" s="27" t="str">
        <f>IFERROR(VLOOKUP(BB2360,vlookup!D$2:E$331,2,FALSE),"")</f>
        <v/>
      </c>
      <c r="BD2360" s="5"/>
      <c r="BE2360" s="27" t="str">
        <f t="shared" si="371"/>
        <v/>
      </c>
      <c r="BF2360" s="27" t="str">
        <f>IFERROR(VLOOKUP(BE2360,vlookup!G$2:I$331,2,FALSE),"")</f>
        <v/>
      </c>
      <c r="BG2360" s="27" t="str">
        <f>IFERROR(VLOOKUP(BE2360,vlookup!G$2:I$331,3,FALSE),"")</f>
        <v/>
      </c>
      <c r="BH2360" s="5"/>
      <c r="BI2360" s="6"/>
      <c r="BJ2360" s="6"/>
      <c r="BK2360" s="6"/>
      <c r="BL2360" s="6"/>
    </row>
    <row r="2361" spans="1:64">
      <c r="A2361" s="4"/>
      <c r="B2361" s="5"/>
      <c r="C2361" s="27" t="str">
        <f>IFERROR(VLOOKUP(B2361,vlookup!A$2:I$331,2,FALSE),"")</f>
        <v/>
      </c>
      <c r="D2361" s="27" t="str">
        <f>IFERROR(VLOOKUP(B2361,vlookup!A$2:I$331,3,FALSE),"")</f>
        <v/>
      </c>
      <c r="E2361" s="5"/>
      <c r="F2361" s="27" t="str">
        <f>IFERROR(VLOOKUP(E2361,vlookup!D$2:E$331,2,FALSE),"")</f>
        <v/>
      </c>
      <c r="G2361" s="5"/>
      <c r="H2361" s="27" t="str">
        <f t="shared" si="362"/>
        <v/>
      </c>
      <c r="I2361" s="27" t="str">
        <f>IFERROR(VLOOKUP(H2361,vlookup!G$2:I$331,2,FALSE),"")</f>
        <v/>
      </c>
      <c r="J2361" s="27" t="str">
        <f>IFERROR(VLOOKUP(H2361,vlookup!G$2:I$331,3,FALSE),"")</f>
        <v/>
      </c>
      <c r="K2361" s="5"/>
      <c r="L2361" s="6"/>
      <c r="M2361" s="6"/>
      <c r="N2361" s="6"/>
      <c r="O2361" s="6"/>
      <c r="P2361" s="6"/>
      <c r="Q2361" s="14" t="str">
        <f t="shared" si="363"/>
        <v/>
      </c>
      <c r="R2361" s="5"/>
      <c r="S2361" s="6"/>
      <c r="T2361" s="6"/>
      <c r="U2361" s="5"/>
      <c r="V2361" s="45">
        <f t="shared" si="364"/>
        <v>0</v>
      </c>
      <c r="W2361" s="45">
        <f t="shared" si="365"/>
        <v>0</v>
      </c>
      <c r="X2361" s="45" t="e">
        <f t="shared" si="366"/>
        <v>#VALUE!</v>
      </c>
      <c r="Y2361" s="45">
        <f>IFERROR(VALUE(V2361),VLOOKUP(V2361,DayReplace[],2,0))</f>
        <v>0</v>
      </c>
      <c r="Z2361" s="45">
        <f>IF(V2361=0,1,
IF(OR(AND(COUNTIF(Table12[Normal and Leap Years],X2361),AA2361=3,Y2361=30),
AND(COUNTIF(Table9[MM Year],X2361),COUNTIF(Table13[Always 29-Day Months],AA2361),Y2361=30)),Y2361
-1,Y2361))</f>
        <v>1</v>
      </c>
      <c r="AA2361" s="45">
        <f>IFERROR(VALUE(W2361),VLOOKUP(W2361,MonthReplace[],2,0))</f>
        <v>0</v>
      </c>
      <c r="AB2361" s="45" t="e">
        <f>IF(COUNTIF(Table9[MM Year],X2361),VLOOKUP(AA2361,MonthSerial[],VLOOKUP(X2361,Table9[],3,0)+2,0),DATE(X2361,AA2361,0)-AC2361)</f>
        <v>#VALUE!</v>
      </c>
      <c r="AC2361" s="45" t="e">
        <f>IF(COUNTIF(Table9[MM Year],X2361),
VLOOKUP(X2361,Table9[],5,0),
DATE(X2361,1,0))</f>
        <v>#VALUE!</v>
      </c>
      <c r="AD2361" s="46" t="e">
        <f>IF(AA2361=0,DATE(YEAR(AC2361+1),7,16),
IF(V2361=0,IF(COUNTIF(Table9[MM Year],X2361),AC2361+AB2361+Z2361+15-DAY(AC2361+AB2361+Z2361+15)+16,AC2361+AB2361+Z2361-DAY(AC2361+AB2361+Z2361)+16),
IF(COUNTIF(Table9[MM Year],X2361),
IF(AC2361+AB2361+Z2361&lt;VLOOKUP(X2361,Table9[],7,0),AC2361
+AB2361+Z2361+VLOOKUP(X2361,Table9[],4,0),AC2361+AB2361+Z2361),AC2361
+AB2361+Z2361)))</f>
        <v>#VALUE!</v>
      </c>
      <c r="AE2361" s="42"/>
      <c r="AF2361" s="15" t="str">
        <f>IFERROR(IF(COUNTIF(Table9[MM Year],X2361),
IF(AD2361&lt;VLOOKUP(X2361,Table9[],7,0),AD2361
+VLOOKUP(X2361,Table9[],4,0),AD2361),AD2361
),"")</f>
        <v/>
      </c>
      <c r="AG2361" s="5"/>
      <c r="AH2361" s="5"/>
      <c r="AI2361" s="5"/>
      <c r="AJ2361" s="6"/>
      <c r="AK2361" s="6"/>
      <c r="AL2361" s="12" t="str">
        <f t="shared" si="367"/>
        <v/>
      </c>
      <c r="AM2361" s="5"/>
      <c r="AN2361" s="27" t="str">
        <f t="shared" si="368"/>
        <v/>
      </c>
      <c r="AO2361" s="5"/>
      <c r="AP2361" s="5"/>
      <c r="AQ2361" s="6"/>
      <c r="AR2361" s="12" t="str">
        <f t="shared" si="369"/>
        <v/>
      </c>
      <c r="AS2361" s="6"/>
      <c r="AT2361" s="5"/>
      <c r="AU2361" s="53"/>
      <c r="AV2361" s="53"/>
      <c r="AW2361" s="54"/>
      <c r="AX2361" s="15" t="str">
        <f t="shared" si="370"/>
        <v/>
      </c>
      <c r="AY2361" s="5"/>
      <c r="AZ2361" s="27" t="str">
        <f>IFERROR(VLOOKUP(AY2361,vlookup!A$2:I$331,2,FALSE),"")</f>
        <v/>
      </c>
      <c r="BA2361" s="27" t="str">
        <f>IFERROR(VLOOKUP(AY2361,vlookup!A$2:I$331,3,FALSE),"")</f>
        <v/>
      </c>
      <c r="BB2361" s="5"/>
      <c r="BC2361" s="27" t="str">
        <f>IFERROR(VLOOKUP(BB2361,vlookup!D$2:E$331,2,FALSE),"")</f>
        <v/>
      </c>
      <c r="BD2361" s="5"/>
      <c r="BE2361" s="27" t="str">
        <f t="shared" si="371"/>
        <v/>
      </c>
      <c r="BF2361" s="27" t="str">
        <f>IFERROR(VLOOKUP(BE2361,vlookup!G$2:I$331,2,FALSE),"")</f>
        <v/>
      </c>
      <c r="BG2361" s="27" t="str">
        <f>IFERROR(VLOOKUP(BE2361,vlookup!G$2:I$331,3,FALSE),"")</f>
        <v/>
      </c>
      <c r="BH2361" s="5"/>
      <c r="BI2361" s="6"/>
      <c r="BJ2361" s="6"/>
      <c r="BK2361" s="6"/>
      <c r="BL2361" s="6"/>
    </row>
    <row r="2362" spans="1:64">
      <c r="A2362" s="4"/>
      <c r="B2362" s="5"/>
      <c r="C2362" s="27" t="str">
        <f>IFERROR(VLOOKUP(B2362,vlookup!A$2:I$331,2,FALSE),"")</f>
        <v/>
      </c>
      <c r="D2362" s="27" t="str">
        <f>IFERROR(VLOOKUP(B2362,vlookup!A$2:I$331,3,FALSE),"")</f>
        <v/>
      </c>
      <c r="E2362" s="5"/>
      <c r="F2362" s="27" t="str">
        <f>IFERROR(VLOOKUP(E2362,vlookup!D$2:E$331,2,FALSE),"")</f>
        <v/>
      </c>
      <c r="G2362" s="5"/>
      <c r="H2362" s="27" t="str">
        <f t="shared" si="362"/>
        <v/>
      </c>
      <c r="I2362" s="27" t="str">
        <f>IFERROR(VLOOKUP(H2362,vlookup!G$2:I$331,2,FALSE),"")</f>
        <v/>
      </c>
      <c r="J2362" s="27" t="str">
        <f>IFERROR(VLOOKUP(H2362,vlookup!G$2:I$331,3,FALSE),"")</f>
        <v/>
      </c>
      <c r="K2362" s="5"/>
      <c r="L2362" s="6"/>
      <c r="M2362" s="6"/>
      <c r="N2362" s="6"/>
      <c r="O2362" s="6"/>
      <c r="P2362" s="6"/>
      <c r="Q2362" s="14" t="str">
        <f t="shared" si="363"/>
        <v/>
      </c>
      <c r="R2362" s="5"/>
      <c r="S2362" s="6"/>
      <c r="T2362" s="6"/>
      <c r="U2362" s="5"/>
      <c r="V2362" s="45">
        <f t="shared" si="364"/>
        <v>0</v>
      </c>
      <c r="W2362" s="45">
        <f t="shared" si="365"/>
        <v>0</v>
      </c>
      <c r="X2362" s="45" t="e">
        <f t="shared" si="366"/>
        <v>#VALUE!</v>
      </c>
      <c r="Y2362" s="45">
        <f>IFERROR(VALUE(V2362),VLOOKUP(V2362,DayReplace[],2,0))</f>
        <v>0</v>
      </c>
      <c r="Z2362" s="45">
        <f>IF(V2362=0,1,
IF(OR(AND(COUNTIF(Table12[Normal and Leap Years],X2362),AA2362=3,Y2362=30),
AND(COUNTIF(Table9[MM Year],X2362),COUNTIF(Table13[Always 29-Day Months],AA2362),Y2362=30)),Y2362
-1,Y2362))</f>
        <v>1</v>
      </c>
      <c r="AA2362" s="45">
        <f>IFERROR(VALUE(W2362),VLOOKUP(W2362,MonthReplace[],2,0))</f>
        <v>0</v>
      </c>
      <c r="AB2362" s="45" t="e">
        <f>IF(COUNTIF(Table9[MM Year],X2362),VLOOKUP(AA2362,MonthSerial[],VLOOKUP(X2362,Table9[],3,0)+2,0),DATE(X2362,AA2362,0)-AC2362)</f>
        <v>#VALUE!</v>
      </c>
      <c r="AC2362" s="45" t="e">
        <f>IF(COUNTIF(Table9[MM Year],X2362),
VLOOKUP(X2362,Table9[],5,0),
DATE(X2362,1,0))</f>
        <v>#VALUE!</v>
      </c>
      <c r="AD2362" s="46" t="e">
        <f>IF(AA2362=0,DATE(YEAR(AC2362+1),7,16),
IF(V2362=0,IF(COUNTIF(Table9[MM Year],X2362),AC2362+AB2362+Z2362+15-DAY(AC2362+AB2362+Z2362+15)+16,AC2362+AB2362+Z2362-DAY(AC2362+AB2362+Z2362)+16),
IF(COUNTIF(Table9[MM Year],X2362),
IF(AC2362+AB2362+Z2362&lt;VLOOKUP(X2362,Table9[],7,0),AC2362
+AB2362+Z2362+VLOOKUP(X2362,Table9[],4,0),AC2362+AB2362+Z2362),AC2362
+AB2362+Z2362)))</f>
        <v>#VALUE!</v>
      </c>
      <c r="AE2362" s="42"/>
      <c r="AF2362" s="15" t="str">
        <f>IFERROR(IF(COUNTIF(Table9[MM Year],X2362),
IF(AD2362&lt;VLOOKUP(X2362,Table9[],7,0),AD2362
+VLOOKUP(X2362,Table9[],4,0),AD2362),AD2362
),"")</f>
        <v/>
      </c>
      <c r="AG2362" s="5"/>
      <c r="AH2362" s="5"/>
      <c r="AI2362" s="5"/>
      <c r="AJ2362" s="6"/>
      <c r="AK2362" s="6"/>
      <c r="AL2362" s="12" t="str">
        <f t="shared" si="367"/>
        <v/>
      </c>
      <c r="AM2362" s="5"/>
      <c r="AN2362" s="27" t="str">
        <f t="shared" si="368"/>
        <v/>
      </c>
      <c r="AO2362" s="5"/>
      <c r="AP2362" s="5"/>
      <c r="AQ2362" s="6"/>
      <c r="AR2362" s="12" t="str">
        <f t="shared" si="369"/>
        <v/>
      </c>
      <c r="AS2362" s="6"/>
      <c r="AT2362" s="5"/>
      <c r="AU2362" s="53"/>
      <c r="AV2362" s="53"/>
      <c r="AW2362" s="54"/>
      <c r="AX2362" s="15" t="str">
        <f t="shared" si="370"/>
        <v/>
      </c>
      <c r="AY2362" s="5"/>
      <c r="AZ2362" s="27" t="str">
        <f>IFERROR(VLOOKUP(AY2362,vlookup!A$2:I$331,2,FALSE),"")</f>
        <v/>
      </c>
      <c r="BA2362" s="27" t="str">
        <f>IFERROR(VLOOKUP(AY2362,vlookup!A$2:I$331,3,FALSE),"")</f>
        <v/>
      </c>
      <c r="BB2362" s="5"/>
      <c r="BC2362" s="27" t="str">
        <f>IFERROR(VLOOKUP(BB2362,vlookup!D$2:E$331,2,FALSE),"")</f>
        <v/>
      </c>
      <c r="BD2362" s="5"/>
      <c r="BE2362" s="27" t="str">
        <f t="shared" si="371"/>
        <v/>
      </c>
      <c r="BF2362" s="27" t="str">
        <f>IFERROR(VLOOKUP(BE2362,vlookup!G$2:I$331,2,FALSE),"")</f>
        <v/>
      </c>
      <c r="BG2362" s="27" t="str">
        <f>IFERROR(VLOOKUP(BE2362,vlookup!G$2:I$331,3,FALSE),"")</f>
        <v/>
      </c>
      <c r="BH2362" s="5"/>
      <c r="BI2362" s="6"/>
      <c r="BJ2362" s="6"/>
      <c r="BK2362" s="6"/>
      <c r="BL2362" s="6"/>
    </row>
    <row r="2363" spans="1:64">
      <c r="A2363" s="4"/>
      <c r="B2363" s="5"/>
      <c r="C2363" s="27" t="str">
        <f>IFERROR(VLOOKUP(B2363,vlookup!A$2:I$331,2,FALSE),"")</f>
        <v/>
      </c>
      <c r="D2363" s="27" t="str">
        <f>IFERROR(VLOOKUP(B2363,vlookup!A$2:I$331,3,FALSE),"")</f>
        <v/>
      </c>
      <c r="E2363" s="5"/>
      <c r="F2363" s="27" t="str">
        <f>IFERROR(VLOOKUP(E2363,vlookup!D$2:E$331,2,FALSE),"")</f>
        <v/>
      </c>
      <c r="G2363" s="5"/>
      <c r="H2363" s="27" t="str">
        <f t="shared" si="362"/>
        <v/>
      </c>
      <c r="I2363" s="27" t="str">
        <f>IFERROR(VLOOKUP(H2363,vlookup!G$2:I$331,2,FALSE),"")</f>
        <v/>
      </c>
      <c r="J2363" s="27" t="str">
        <f>IFERROR(VLOOKUP(H2363,vlookup!G$2:I$331,3,FALSE),"")</f>
        <v/>
      </c>
      <c r="K2363" s="5"/>
      <c r="L2363" s="6"/>
      <c r="M2363" s="6"/>
      <c r="N2363" s="6"/>
      <c r="O2363" s="6"/>
      <c r="P2363" s="6"/>
      <c r="Q2363" s="14" t="str">
        <f t="shared" si="363"/>
        <v/>
      </c>
      <c r="R2363" s="5"/>
      <c r="S2363" s="6"/>
      <c r="T2363" s="6"/>
      <c r="U2363" s="5"/>
      <c r="V2363" s="45">
        <f t="shared" si="364"/>
        <v>0</v>
      </c>
      <c r="W2363" s="45">
        <f t="shared" si="365"/>
        <v>0</v>
      </c>
      <c r="X2363" s="45" t="e">
        <f t="shared" si="366"/>
        <v>#VALUE!</v>
      </c>
      <c r="Y2363" s="45">
        <f>IFERROR(VALUE(V2363),VLOOKUP(V2363,DayReplace[],2,0))</f>
        <v>0</v>
      </c>
      <c r="Z2363" s="45">
        <f>IF(V2363=0,1,
IF(OR(AND(COUNTIF(Table12[Normal and Leap Years],X2363),AA2363=3,Y2363=30),
AND(COUNTIF(Table9[MM Year],X2363),COUNTIF(Table13[Always 29-Day Months],AA2363),Y2363=30)),Y2363
-1,Y2363))</f>
        <v>1</v>
      </c>
      <c r="AA2363" s="45">
        <f>IFERROR(VALUE(W2363),VLOOKUP(W2363,MonthReplace[],2,0))</f>
        <v>0</v>
      </c>
      <c r="AB2363" s="45" t="e">
        <f>IF(COUNTIF(Table9[MM Year],X2363),VLOOKUP(AA2363,MonthSerial[],VLOOKUP(X2363,Table9[],3,0)+2,0),DATE(X2363,AA2363,0)-AC2363)</f>
        <v>#VALUE!</v>
      </c>
      <c r="AC2363" s="45" t="e">
        <f>IF(COUNTIF(Table9[MM Year],X2363),
VLOOKUP(X2363,Table9[],5,0),
DATE(X2363,1,0))</f>
        <v>#VALUE!</v>
      </c>
      <c r="AD2363" s="46" t="e">
        <f>IF(AA2363=0,DATE(YEAR(AC2363+1),7,16),
IF(V2363=0,IF(COUNTIF(Table9[MM Year],X2363),AC2363+AB2363+Z2363+15-DAY(AC2363+AB2363+Z2363+15)+16,AC2363+AB2363+Z2363-DAY(AC2363+AB2363+Z2363)+16),
IF(COUNTIF(Table9[MM Year],X2363),
IF(AC2363+AB2363+Z2363&lt;VLOOKUP(X2363,Table9[],7,0),AC2363
+AB2363+Z2363+VLOOKUP(X2363,Table9[],4,0),AC2363+AB2363+Z2363),AC2363
+AB2363+Z2363)))</f>
        <v>#VALUE!</v>
      </c>
      <c r="AE2363" s="42"/>
      <c r="AF2363" s="15" t="str">
        <f>IFERROR(IF(COUNTIF(Table9[MM Year],X2363),
IF(AD2363&lt;VLOOKUP(X2363,Table9[],7,0),AD2363
+VLOOKUP(X2363,Table9[],4,0),AD2363),AD2363
),"")</f>
        <v/>
      </c>
      <c r="AG2363" s="5"/>
      <c r="AH2363" s="5"/>
      <c r="AI2363" s="5"/>
      <c r="AJ2363" s="6"/>
      <c r="AK2363" s="6"/>
      <c r="AL2363" s="12" t="str">
        <f t="shared" si="367"/>
        <v/>
      </c>
      <c r="AM2363" s="5"/>
      <c r="AN2363" s="27" t="str">
        <f t="shared" si="368"/>
        <v/>
      </c>
      <c r="AO2363" s="5"/>
      <c r="AP2363" s="5"/>
      <c r="AQ2363" s="6"/>
      <c r="AR2363" s="12" t="str">
        <f t="shared" si="369"/>
        <v/>
      </c>
      <c r="AS2363" s="6"/>
      <c r="AT2363" s="5"/>
      <c r="AU2363" s="53"/>
      <c r="AV2363" s="53"/>
      <c r="AW2363" s="54"/>
      <c r="AX2363" s="15" t="str">
        <f t="shared" si="370"/>
        <v/>
      </c>
      <c r="AY2363" s="5"/>
      <c r="AZ2363" s="27" t="str">
        <f>IFERROR(VLOOKUP(AY2363,vlookup!A$2:I$331,2,FALSE),"")</f>
        <v/>
      </c>
      <c r="BA2363" s="27" t="str">
        <f>IFERROR(VLOOKUP(AY2363,vlookup!A$2:I$331,3,FALSE),"")</f>
        <v/>
      </c>
      <c r="BB2363" s="5"/>
      <c r="BC2363" s="27" t="str">
        <f>IFERROR(VLOOKUP(BB2363,vlookup!D$2:E$331,2,FALSE),"")</f>
        <v/>
      </c>
      <c r="BD2363" s="5"/>
      <c r="BE2363" s="27" t="str">
        <f t="shared" si="371"/>
        <v/>
      </c>
      <c r="BF2363" s="27" t="str">
        <f>IFERROR(VLOOKUP(BE2363,vlookup!G$2:I$331,2,FALSE),"")</f>
        <v/>
      </c>
      <c r="BG2363" s="27" t="str">
        <f>IFERROR(VLOOKUP(BE2363,vlookup!G$2:I$331,3,FALSE),"")</f>
        <v/>
      </c>
      <c r="BH2363" s="5"/>
      <c r="BI2363" s="6"/>
      <c r="BJ2363" s="6"/>
      <c r="BK2363" s="6"/>
      <c r="BL2363" s="6"/>
    </row>
    <row r="2364" spans="1:64">
      <c r="A2364" s="4"/>
      <c r="B2364" s="5"/>
      <c r="C2364" s="27" t="str">
        <f>IFERROR(VLOOKUP(B2364,vlookup!A$2:I$331,2,FALSE),"")</f>
        <v/>
      </c>
      <c r="D2364" s="27" t="str">
        <f>IFERROR(VLOOKUP(B2364,vlookup!A$2:I$331,3,FALSE),"")</f>
        <v/>
      </c>
      <c r="E2364" s="5"/>
      <c r="F2364" s="27" t="str">
        <f>IFERROR(VLOOKUP(E2364,vlookup!D$2:E$331,2,FALSE),"")</f>
        <v/>
      </c>
      <c r="G2364" s="5"/>
      <c r="H2364" s="27" t="str">
        <f t="shared" si="362"/>
        <v/>
      </c>
      <c r="I2364" s="27" t="str">
        <f>IFERROR(VLOOKUP(H2364,vlookup!G$2:I$331,2,FALSE),"")</f>
        <v/>
      </c>
      <c r="J2364" s="27" t="str">
        <f>IFERROR(VLOOKUP(H2364,vlookup!G$2:I$331,3,FALSE),"")</f>
        <v/>
      </c>
      <c r="K2364" s="5"/>
      <c r="L2364" s="6"/>
      <c r="M2364" s="6"/>
      <c r="N2364" s="6"/>
      <c r="O2364" s="6"/>
      <c r="P2364" s="6"/>
      <c r="Q2364" s="14" t="str">
        <f t="shared" si="363"/>
        <v/>
      </c>
      <c r="R2364" s="5"/>
      <c r="S2364" s="6"/>
      <c r="T2364" s="6"/>
      <c r="U2364" s="5"/>
      <c r="V2364" s="45">
        <f t="shared" si="364"/>
        <v>0</v>
      </c>
      <c r="W2364" s="45">
        <f t="shared" si="365"/>
        <v>0</v>
      </c>
      <c r="X2364" s="45" t="e">
        <f t="shared" si="366"/>
        <v>#VALUE!</v>
      </c>
      <c r="Y2364" s="45">
        <f>IFERROR(VALUE(V2364),VLOOKUP(V2364,DayReplace[],2,0))</f>
        <v>0</v>
      </c>
      <c r="Z2364" s="45">
        <f>IF(V2364=0,1,
IF(OR(AND(COUNTIF(Table12[Normal and Leap Years],X2364),AA2364=3,Y2364=30),
AND(COUNTIF(Table9[MM Year],X2364),COUNTIF(Table13[Always 29-Day Months],AA2364),Y2364=30)),Y2364
-1,Y2364))</f>
        <v>1</v>
      </c>
      <c r="AA2364" s="45">
        <f>IFERROR(VALUE(W2364),VLOOKUP(W2364,MonthReplace[],2,0))</f>
        <v>0</v>
      </c>
      <c r="AB2364" s="45" t="e">
        <f>IF(COUNTIF(Table9[MM Year],X2364),VLOOKUP(AA2364,MonthSerial[],VLOOKUP(X2364,Table9[],3,0)+2,0),DATE(X2364,AA2364,0)-AC2364)</f>
        <v>#VALUE!</v>
      </c>
      <c r="AC2364" s="45" t="e">
        <f>IF(COUNTIF(Table9[MM Year],X2364),
VLOOKUP(X2364,Table9[],5,0),
DATE(X2364,1,0))</f>
        <v>#VALUE!</v>
      </c>
      <c r="AD2364" s="46" t="e">
        <f>IF(AA2364=0,DATE(YEAR(AC2364+1),7,16),
IF(V2364=0,IF(COUNTIF(Table9[MM Year],X2364),AC2364+AB2364+Z2364+15-DAY(AC2364+AB2364+Z2364+15)+16,AC2364+AB2364+Z2364-DAY(AC2364+AB2364+Z2364)+16),
IF(COUNTIF(Table9[MM Year],X2364),
IF(AC2364+AB2364+Z2364&lt;VLOOKUP(X2364,Table9[],7,0),AC2364
+AB2364+Z2364+VLOOKUP(X2364,Table9[],4,0),AC2364+AB2364+Z2364),AC2364
+AB2364+Z2364)))</f>
        <v>#VALUE!</v>
      </c>
      <c r="AE2364" s="42"/>
      <c r="AF2364" s="15" t="str">
        <f>IFERROR(IF(COUNTIF(Table9[MM Year],X2364),
IF(AD2364&lt;VLOOKUP(X2364,Table9[],7,0),AD2364
+VLOOKUP(X2364,Table9[],4,0),AD2364),AD2364
),"")</f>
        <v/>
      </c>
      <c r="AG2364" s="5"/>
      <c r="AH2364" s="5"/>
      <c r="AI2364" s="5"/>
      <c r="AJ2364" s="6"/>
      <c r="AK2364" s="6"/>
      <c r="AL2364" s="12" t="str">
        <f t="shared" si="367"/>
        <v/>
      </c>
      <c r="AM2364" s="5"/>
      <c r="AN2364" s="27" t="str">
        <f t="shared" si="368"/>
        <v/>
      </c>
      <c r="AO2364" s="5"/>
      <c r="AP2364" s="5"/>
      <c r="AQ2364" s="6"/>
      <c r="AR2364" s="12" t="str">
        <f t="shared" si="369"/>
        <v/>
      </c>
      <c r="AS2364" s="6"/>
      <c r="AT2364" s="5"/>
      <c r="AU2364" s="53"/>
      <c r="AV2364" s="53"/>
      <c r="AW2364" s="54"/>
      <c r="AX2364" s="15" t="str">
        <f t="shared" si="370"/>
        <v/>
      </c>
      <c r="AY2364" s="5"/>
      <c r="AZ2364" s="27" t="str">
        <f>IFERROR(VLOOKUP(AY2364,vlookup!A$2:I$331,2,FALSE),"")</f>
        <v/>
      </c>
      <c r="BA2364" s="27" t="str">
        <f>IFERROR(VLOOKUP(AY2364,vlookup!A$2:I$331,3,FALSE),"")</f>
        <v/>
      </c>
      <c r="BB2364" s="5"/>
      <c r="BC2364" s="27" t="str">
        <f>IFERROR(VLOOKUP(BB2364,vlookup!D$2:E$331,2,FALSE),"")</f>
        <v/>
      </c>
      <c r="BD2364" s="5"/>
      <c r="BE2364" s="27" t="str">
        <f t="shared" si="371"/>
        <v/>
      </c>
      <c r="BF2364" s="27" t="str">
        <f>IFERROR(VLOOKUP(BE2364,vlookup!G$2:I$331,2,FALSE),"")</f>
        <v/>
      </c>
      <c r="BG2364" s="27" t="str">
        <f>IFERROR(VLOOKUP(BE2364,vlookup!G$2:I$331,3,FALSE),"")</f>
        <v/>
      </c>
      <c r="BH2364" s="5"/>
      <c r="BI2364" s="6"/>
      <c r="BJ2364" s="6"/>
      <c r="BK2364" s="6"/>
      <c r="BL2364" s="6"/>
    </row>
    <row r="2365" spans="1:64">
      <c r="A2365" s="4"/>
      <c r="B2365" s="5"/>
      <c r="C2365" s="27" t="str">
        <f>IFERROR(VLOOKUP(B2365,vlookup!A$2:I$331,2,FALSE),"")</f>
        <v/>
      </c>
      <c r="D2365" s="27" t="str">
        <f>IFERROR(VLOOKUP(B2365,vlookup!A$2:I$331,3,FALSE),"")</f>
        <v/>
      </c>
      <c r="E2365" s="5"/>
      <c r="F2365" s="27" t="str">
        <f>IFERROR(VLOOKUP(E2365,vlookup!D$2:E$331,2,FALSE),"")</f>
        <v/>
      </c>
      <c r="G2365" s="5"/>
      <c r="H2365" s="27" t="str">
        <f t="shared" si="362"/>
        <v/>
      </c>
      <c r="I2365" s="27" t="str">
        <f>IFERROR(VLOOKUP(H2365,vlookup!G$2:I$331,2,FALSE),"")</f>
        <v/>
      </c>
      <c r="J2365" s="27" t="str">
        <f>IFERROR(VLOOKUP(H2365,vlookup!G$2:I$331,3,FALSE),"")</f>
        <v/>
      </c>
      <c r="K2365" s="5"/>
      <c r="L2365" s="6"/>
      <c r="M2365" s="6"/>
      <c r="N2365" s="6"/>
      <c r="O2365" s="6"/>
      <c r="P2365" s="6"/>
      <c r="Q2365" s="14" t="str">
        <f t="shared" si="363"/>
        <v/>
      </c>
      <c r="R2365" s="5"/>
      <c r="S2365" s="6"/>
      <c r="T2365" s="6"/>
      <c r="U2365" s="5"/>
      <c r="V2365" s="45">
        <f t="shared" si="364"/>
        <v>0</v>
      </c>
      <c r="W2365" s="45">
        <f t="shared" si="365"/>
        <v>0</v>
      </c>
      <c r="X2365" s="45" t="e">
        <f t="shared" si="366"/>
        <v>#VALUE!</v>
      </c>
      <c r="Y2365" s="45">
        <f>IFERROR(VALUE(V2365),VLOOKUP(V2365,DayReplace[],2,0))</f>
        <v>0</v>
      </c>
      <c r="Z2365" s="45">
        <f>IF(V2365=0,1,
IF(OR(AND(COUNTIF(Table12[Normal and Leap Years],X2365),AA2365=3,Y2365=30),
AND(COUNTIF(Table9[MM Year],X2365),COUNTIF(Table13[Always 29-Day Months],AA2365),Y2365=30)),Y2365
-1,Y2365))</f>
        <v>1</v>
      </c>
      <c r="AA2365" s="45">
        <f>IFERROR(VALUE(W2365),VLOOKUP(W2365,MonthReplace[],2,0))</f>
        <v>0</v>
      </c>
      <c r="AB2365" s="45" t="e">
        <f>IF(COUNTIF(Table9[MM Year],X2365),VLOOKUP(AA2365,MonthSerial[],VLOOKUP(X2365,Table9[],3,0)+2,0),DATE(X2365,AA2365,0)-AC2365)</f>
        <v>#VALUE!</v>
      </c>
      <c r="AC2365" s="45" t="e">
        <f>IF(COUNTIF(Table9[MM Year],X2365),
VLOOKUP(X2365,Table9[],5,0),
DATE(X2365,1,0))</f>
        <v>#VALUE!</v>
      </c>
      <c r="AD2365" s="46" t="e">
        <f>IF(AA2365=0,DATE(YEAR(AC2365+1),7,16),
IF(V2365=0,IF(COUNTIF(Table9[MM Year],X2365),AC2365+AB2365+Z2365+15-DAY(AC2365+AB2365+Z2365+15)+16,AC2365+AB2365+Z2365-DAY(AC2365+AB2365+Z2365)+16),
IF(COUNTIF(Table9[MM Year],X2365),
IF(AC2365+AB2365+Z2365&lt;VLOOKUP(X2365,Table9[],7,0),AC2365
+AB2365+Z2365+VLOOKUP(X2365,Table9[],4,0),AC2365+AB2365+Z2365),AC2365
+AB2365+Z2365)))</f>
        <v>#VALUE!</v>
      </c>
      <c r="AE2365" s="42"/>
      <c r="AF2365" s="15" t="str">
        <f>IFERROR(IF(COUNTIF(Table9[MM Year],X2365),
IF(AD2365&lt;VLOOKUP(X2365,Table9[],7,0),AD2365
+VLOOKUP(X2365,Table9[],4,0),AD2365),AD2365
),"")</f>
        <v/>
      </c>
      <c r="AG2365" s="5"/>
      <c r="AH2365" s="5"/>
      <c r="AI2365" s="5"/>
      <c r="AJ2365" s="6"/>
      <c r="AK2365" s="6"/>
      <c r="AL2365" s="12" t="str">
        <f t="shared" si="367"/>
        <v/>
      </c>
      <c r="AM2365" s="5"/>
      <c r="AN2365" s="27" t="str">
        <f t="shared" si="368"/>
        <v/>
      </c>
      <c r="AO2365" s="5"/>
      <c r="AP2365" s="5"/>
      <c r="AQ2365" s="6"/>
      <c r="AR2365" s="12" t="str">
        <f t="shared" si="369"/>
        <v/>
      </c>
      <c r="AS2365" s="6"/>
      <c r="AT2365" s="5"/>
      <c r="AU2365" s="53"/>
      <c r="AV2365" s="53"/>
      <c r="AW2365" s="54"/>
      <c r="AX2365" s="15" t="str">
        <f t="shared" si="370"/>
        <v/>
      </c>
      <c r="AY2365" s="5"/>
      <c r="AZ2365" s="27" t="str">
        <f>IFERROR(VLOOKUP(AY2365,vlookup!A$2:I$331,2,FALSE),"")</f>
        <v/>
      </c>
      <c r="BA2365" s="27" t="str">
        <f>IFERROR(VLOOKUP(AY2365,vlookup!A$2:I$331,3,FALSE),"")</f>
        <v/>
      </c>
      <c r="BB2365" s="5"/>
      <c r="BC2365" s="27" t="str">
        <f>IFERROR(VLOOKUP(BB2365,vlookup!D$2:E$331,2,FALSE),"")</f>
        <v/>
      </c>
      <c r="BD2365" s="5"/>
      <c r="BE2365" s="27" t="str">
        <f t="shared" si="371"/>
        <v/>
      </c>
      <c r="BF2365" s="27" t="str">
        <f>IFERROR(VLOOKUP(BE2365,vlookup!G$2:I$331,2,FALSE),"")</f>
        <v/>
      </c>
      <c r="BG2365" s="27" t="str">
        <f>IFERROR(VLOOKUP(BE2365,vlookup!G$2:I$331,3,FALSE),"")</f>
        <v/>
      </c>
      <c r="BH2365" s="5"/>
      <c r="BI2365" s="6"/>
      <c r="BJ2365" s="6"/>
      <c r="BK2365" s="6"/>
      <c r="BL2365" s="6"/>
    </row>
    <row r="2366" spans="1:64">
      <c r="A2366" s="4"/>
      <c r="B2366" s="5"/>
      <c r="C2366" s="27" t="str">
        <f>IFERROR(VLOOKUP(B2366,vlookup!A$2:I$331,2,FALSE),"")</f>
        <v/>
      </c>
      <c r="D2366" s="27" t="str">
        <f>IFERROR(VLOOKUP(B2366,vlookup!A$2:I$331,3,FALSE),"")</f>
        <v/>
      </c>
      <c r="E2366" s="5"/>
      <c r="F2366" s="27" t="str">
        <f>IFERROR(VLOOKUP(E2366,vlookup!D$2:E$331,2,FALSE),"")</f>
        <v/>
      </c>
      <c r="G2366" s="5"/>
      <c r="H2366" s="27" t="str">
        <f t="shared" si="362"/>
        <v/>
      </c>
      <c r="I2366" s="27" t="str">
        <f>IFERROR(VLOOKUP(H2366,vlookup!G$2:I$331,2,FALSE),"")</f>
        <v/>
      </c>
      <c r="J2366" s="27" t="str">
        <f>IFERROR(VLOOKUP(H2366,vlookup!G$2:I$331,3,FALSE),"")</f>
        <v/>
      </c>
      <c r="K2366" s="5"/>
      <c r="L2366" s="6"/>
      <c r="M2366" s="6"/>
      <c r="N2366" s="6"/>
      <c r="O2366" s="6"/>
      <c r="P2366" s="6"/>
      <c r="Q2366" s="14" t="str">
        <f t="shared" si="363"/>
        <v/>
      </c>
      <c r="R2366" s="5"/>
      <c r="S2366" s="6"/>
      <c r="T2366" s="6"/>
      <c r="U2366" s="5"/>
      <c r="V2366" s="45">
        <f t="shared" si="364"/>
        <v>0</v>
      </c>
      <c r="W2366" s="45">
        <f t="shared" si="365"/>
        <v>0</v>
      </c>
      <c r="X2366" s="45" t="e">
        <f t="shared" si="366"/>
        <v>#VALUE!</v>
      </c>
      <c r="Y2366" s="45">
        <f>IFERROR(VALUE(V2366),VLOOKUP(V2366,DayReplace[],2,0))</f>
        <v>0</v>
      </c>
      <c r="Z2366" s="45">
        <f>IF(V2366=0,1,
IF(OR(AND(COUNTIF(Table12[Normal and Leap Years],X2366),AA2366=3,Y2366=30),
AND(COUNTIF(Table9[MM Year],X2366),COUNTIF(Table13[Always 29-Day Months],AA2366),Y2366=30)),Y2366
-1,Y2366))</f>
        <v>1</v>
      </c>
      <c r="AA2366" s="45">
        <f>IFERROR(VALUE(W2366),VLOOKUP(W2366,MonthReplace[],2,0))</f>
        <v>0</v>
      </c>
      <c r="AB2366" s="45" t="e">
        <f>IF(COUNTIF(Table9[MM Year],X2366),VLOOKUP(AA2366,MonthSerial[],VLOOKUP(X2366,Table9[],3,0)+2,0),DATE(X2366,AA2366,0)-AC2366)</f>
        <v>#VALUE!</v>
      </c>
      <c r="AC2366" s="45" t="e">
        <f>IF(COUNTIF(Table9[MM Year],X2366),
VLOOKUP(X2366,Table9[],5,0),
DATE(X2366,1,0))</f>
        <v>#VALUE!</v>
      </c>
      <c r="AD2366" s="46" t="e">
        <f>IF(AA2366=0,DATE(YEAR(AC2366+1),7,16),
IF(V2366=0,IF(COUNTIF(Table9[MM Year],X2366),AC2366+AB2366+Z2366+15-DAY(AC2366+AB2366+Z2366+15)+16,AC2366+AB2366+Z2366-DAY(AC2366+AB2366+Z2366)+16),
IF(COUNTIF(Table9[MM Year],X2366),
IF(AC2366+AB2366+Z2366&lt;VLOOKUP(X2366,Table9[],7,0),AC2366
+AB2366+Z2366+VLOOKUP(X2366,Table9[],4,0),AC2366+AB2366+Z2366),AC2366
+AB2366+Z2366)))</f>
        <v>#VALUE!</v>
      </c>
      <c r="AE2366" s="42"/>
      <c r="AF2366" s="15" t="str">
        <f>IFERROR(IF(COUNTIF(Table9[MM Year],X2366),
IF(AD2366&lt;VLOOKUP(X2366,Table9[],7,0),AD2366
+VLOOKUP(X2366,Table9[],4,0),AD2366),AD2366
),"")</f>
        <v/>
      </c>
      <c r="AG2366" s="5"/>
      <c r="AH2366" s="5"/>
      <c r="AI2366" s="5"/>
      <c r="AJ2366" s="6"/>
      <c r="AK2366" s="6"/>
      <c r="AL2366" s="12" t="str">
        <f t="shared" si="367"/>
        <v/>
      </c>
      <c r="AM2366" s="5"/>
      <c r="AN2366" s="27" t="str">
        <f t="shared" si="368"/>
        <v/>
      </c>
      <c r="AO2366" s="5"/>
      <c r="AP2366" s="5"/>
      <c r="AQ2366" s="6"/>
      <c r="AR2366" s="12" t="str">
        <f t="shared" si="369"/>
        <v/>
      </c>
      <c r="AS2366" s="6"/>
      <c r="AT2366" s="5"/>
      <c r="AU2366" s="53"/>
      <c r="AV2366" s="53"/>
      <c r="AW2366" s="54"/>
      <c r="AX2366" s="15" t="str">
        <f t="shared" si="370"/>
        <v/>
      </c>
      <c r="AY2366" s="5"/>
      <c r="AZ2366" s="27" t="str">
        <f>IFERROR(VLOOKUP(AY2366,vlookup!A$2:I$331,2,FALSE),"")</f>
        <v/>
      </c>
      <c r="BA2366" s="27" t="str">
        <f>IFERROR(VLOOKUP(AY2366,vlookup!A$2:I$331,3,FALSE),"")</f>
        <v/>
      </c>
      <c r="BB2366" s="5"/>
      <c r="BC2366" s="27" t="str">
        <f>IFERROR(VLOOKUP(BB2366,vlookup!D$2:E$331,2,FALSE),"")</f>
        <v/>
      </c>
      <c r="BD2366" s="5"/>
      <c r="BE2366" s="27" t="str">
        <f t="shared" si="371"/>
        <v/>
      </c>
      <c r="BF2366" s="27" t="str">
        <f>IFERROR(VLOOKUP(BE2366,vlookup!G$2:I$331,2,FALSE),"")</f>
        <v/>
      </c>
      <c r="BG2366" s="27" t="str">
        <f>IFERROR(VLOOKUP(BE2366,vlookup!G$2:I$331,3,FALSE),"")</f>
        <v/>
      </c>
      <c r="BH2366" s="5"/>
      <c r="BI2366" s="6"/>
      <c r="BJ2366" s="6"/>
      <c r="BK2366" s="6"/>
      <c r="BL2366" s="6"/>
    </row>
    <row r="2367" spans="1:64">
      <c r="A2367" s="4"/>
      <c r="B2367" s="5"/>
      <c r="C2367" s="27" t="str">
        <f>IFERROR(VLOOKUP(B2367,vlookup!A$2:I$331,2,FALSE),"")</f>
        <v/>
      </c>
      <c r="D2367" s="27" t="str">
        <f>IFERROR(VLOOKUP(B2367,vlookup!A$2:I$331,3,FALSE),"")</f>
        <v/>
      </c>
      <c r="E2367" s="5"/>
      <c r="F2367" s="27" t="str">
        <f>IFERROR(VLOOKUP(E2367,vlookup!D$2:E$331,2,FALSE),"")</f>
        <v/>
      </c>
      <c r="G2367" s="5"/>
      <c r="H2367" s="27" t="str">
        <f t="shared" si="362"/>
        <v/>
      </c>
      <c r="I2367" s="27" t="str">
        <f>IFERROR(VLOOKUP(H2367,vlookup!G$2:I$331,2,FALSE),"")</f>
        <v/>
      </c>
      <c r="J2367" s="27" t="str">
        <f>IFERROR(VLOOKUP(H2367,vlookup!G$2:I$331,3,FALSE),"")</f>
        <v/>
      </c>
      <c r="K2367" s="5"/>
      <c r="L2367" s="6"/>
      <c r="M2367" s="6"/>
      <c r="N2367" s="6"/>
      <c r="O2367" s="6"/>
      <c r="P2367" s="6"/>
      <c r="Q2367" s="14" t="str">
        <f t="shared" si="363"/>
        <v/>
      </c>
      <c r="R2367" s="5"/>
      <c r="S2367" s="6"/>
      <c r="T2367" s="6"/>
      <c r="U2367" s="5"/>
      <c r="V2367" s="45">
        <f t="shared" si="364"/>
        <v>0</v>
      </c>
      <c r="W2367" s="45">
        <f t="shared" si="365"/>
        <v>0</v>
      </c>
      <c r="X2367" s="45" t="e">
        <f t="shared" si="366"/>
        <v>#VALUE!</v>
      </c>
      <c r="Y2367" s="45">
        <f>IFERROR(VALUE(V2367),VLOOKUP(V2367,DayReplace[],2,0))</f>
        <v>0</v>
      </c>
      <c r="Z2367" s="45">
        <f>IF(V2367=0,1,
IF(OR(AND(COUNTIF(Table12[Normal and Leap Years],X2367),AA2367=3,Y2367=30),
AND(COUNTIF(Table9[MM Year],X2367),COUNTIF(Table13[Always 29-Day Months],AA2367),Y2367=30)),Y2367
-1,Y2367))</f>
        <v>1</v>
      </c>
      <c r="AA2367" s="45">
        <f>IFERROR(VALUE(W2367),VLOOKUP(W2367,MonthReplace[],2,0))</f>
        <v>0</v>
      </c>
      <c r="AB2367" s="45" t="e">
        <f>IF(COUNTIF(Table9[MM Year],X2367),VLOOKUP(AA2367,MonthSerial[],VLOOKUP(X2367,Table9[],3,0)+2,0),DATE(X2367,AA2367,0)-AC2367)</f>
        <v>#VALUE!</v>
      </c>
      <c r="AC2367" s="45" t="e">
        <f>IF(COUNTIF(Table9[MM Year],X2367),
VLOOKUP(X2367,Table9[],5,0),
DATE(X2367,1,0))</f>
        <v>#VALUE!</v>
      </c>
      <c r="AD2367" s="46" t="e">
        <f>IF(AA2367=0,DATE(YEAR(AC2367+1),7,16),
IF(V2367=0,IF(COUNTIF(Table9[MM Year],X2367),AC2367+AB2367+Z2367+15-DAY(AC2367+AB2367+Z2367+15)+16,AC2367+AB2367+Z2367-DAY(AC2367+AB2367+Z2367)+16),
IF(COUNTIF(Table9[MM Year],X2367),
IF(AC2367+AB2367+Z2367&lt;VLOOKUP(X2367,Table9[],7,0),AC2367
+AB2367+Z2367+VLOOKUP(X2367,Table9[],4,0),AC2367+AB2367+Z2367),AC2367
+AB2367+Z2367)))</f>
        <v>#VALUE!</v>
      </c>
      <c r="AE2367" s="42"/>
      <c r="AF2367" s="15" t="str">
        <f>IFERROR(IF(COUNTIF(Table9[MM Year],X2367),
IF(AD2367&lt;VLOOKUP(X2367,Table9[],7,0),AD2367
+VLOOKUP(X2367,Table9[],4,0),AD2367),AD2367
),"")</f>
        <v/>
      </c>
      <c r="AG2367" s="5"/>
      <c r="AH2367" s="5"/>
      <c r="AI2367" s="5"/>
      <c r="AJ2367" s="6"/>
      <c r="AK2367" s="6"/>
      <c r="AL2367" s="12" t="str">
        <f t="shared" si="367"/>
        <v/>
      </c>
      <c r="AM2367" s="5"/>
      <c r="AN2367" s="27" t="str">
        <f t="shared" si="368"/>
        <v/>
      </c>
      <c r="AO2367" s="5"/>
      <c r="AP2367" s="5"/>
      <c r="AQ2367" s="6"/>
      <c r="AR2367" s="12" t="str">
        <f t="shared" si="369"/>
        <v/>
      </c>
      <c r="AS2367" s="6"/>
      <c r="AT2367" s="5"/>
      <c r="AU2367" s="53"/>
      <c r="AV2367" s="53"/>
      <c r="AW2367" s="54"/>
      <c r="AX2367" s="15" t="str">
        <f t="shared" si="370"/>
        <v/>
      </c>
      <c r="AY2367" s="5"/>
      <c r="AZ2367" s="27" t="str">
        <f>IFERROR(VLOOKUP(AY2367,vlookup!A$2:I$331,2,FALSE),"")</f>
        <v/>
      </c>
      <c r="BA2367" s="27" t="str">
        <f>IFERROR(VLOOKUP(AY2367,vlookup!A$2:I$331,3,FALSE),"")</f>
        <v/>
      </c>
      <c r="BB2367" s="5"/>
      <c r="BC2367" s="27" t="str">
        <f>IFERROR(VLOOKUP(BB2367,vlookup!D$2:E$331,2,FALSE),"")</f>
        <v/>
      </c>
      <c r="BD2367" s="5"/>
      <c r="BE2367" s="27" t="str">
        <f t="shared" si="371"/>
        <v/>
      </c>
      <c r="BF2367" s="27" t="str">
        <f>IFERROR(VLOOKUP(BE2367,vlookup!G$2:I$331,2,FALSE),"")</f>
        <v/>
      </c>
      <c r="BG2367" s="27" t="str">
        <f>IFERROR(VLOOKUP(BE2367,vlookup!G$2:I$331,3,FALSE),"")</f>
        <v/>
      </c>
      <c r="BH2367" s="5"/>
      <c r="BI2367" s="6"/>
      <c r="BJ2367" s="6"/>
      <c r="BK2367" s="6"/>
      <c r="BL2367" s="6"/>
    </row>
    <row r="2368" spans="1:64">
      <c r="A2368" s="4"/>
      <c r="B2368" s="5"/>
      <c r="C2368" s="27" t="str">
        <f>IFERROR(VLOOKUP(B2368,vlookup!A$2:I$331,2,FALSE),"")</f>
        <v/>
      </c>
      <c r="D2368" s="27" t="str">
        <f>IFERROR(VLOOKUP(B2368,vlookup!A$2:I$331,3,FALSE),"")</f>
        <v/>
      </c>
      <c r="E2368" s="5"/>
      <c r="F2368" s="27" t="str">
        <f>IFERROR(VLOOKUP(E2368,vlookup!D$2:E$331,2,FALSE),"")</f>
        <v/>
      </c>
      <c r="G2368" s="5"/>
      <c r="H2368" s="27" t="str">
        <f t="shared" si="362"/>
        <v/>
      </c>
      <c r="I2368" s="27" t="str">
        <f>IFERROR(VLOOKUP(H2368,vlookup!G$2:I$331,2,FALSE),"")</f>
        <v/>
      </c>
      <c r="J2368" s="27" t="str">
        <f>IFERROR(VLOOKUP(H2368,vlookup!G$2:I$331,3,FALSE),"")</f>
        <v/>
      </c>
      <c r="K2368" s="5"/>
      <c r="L2368" s="6"/>
      <c r="M2368" s="6"/>
      <c r="N2368" s="6"/>
      <c r="O2368" s="6"/>
      <c r="P2368" s="6"/>
      <c r="Q2368" s="14" t="str">
        <f t="shared" si="363"/>
        <v/>
      </c>
      <c r="R2368" s="5"/>
      <c r="S2368" s="6"/>
      <c r="T2368" s="6"/>
      <c r="U2368" s="5"/>
      <c r="V2368" s="45">
        <f t="shared" si="364"/>
        <v>0</v>
      </c>
      <c r="W2368" s="45">
        <f t="shared" si="365"/>
        <v>0</v>
      </c>
      <c r="X2368" s="45" t="e">
        <f t="shared" si="366"/>
        <v>#VALUE!</v>
      </c>
      <c r="Y2368" s="45">
        <f>IFERROR(VALUE(V2368),VLOOKUP(V2368,DayReplace[],2,0))</f>
        <v>0</v>
      </c>
      <c r="Z2368" s="45">
        <f>IF(V2368=0,1,
IF(OR(AND(COUNTIF(Table12[Normal and Leap Years],X2368),AA2368=3,Y2368=30),
AND(COUNTIF(Table9[MM Year],X2368),COUNTIF(Table13[Always 29-Day Months],AA2368),Y2368=30)),Y2368
-1,Y2368))</f>
        <v>1</v>
      </c>
      <c r="AA2368" s="45">
        <f>IFERROR(VALUE(W2368),VLOOKUP(W2368,MonthReplace[],2,0))</f>
        <v>0</v>
      </c>
      <c r="AB2368" s="45" t="e">
        <f>IF(COUNTIF(Table9[MM Year],X2368),VLOOKUP(AA2368,MonthSerial[],VLOOKUP(X2368,Table9[],3,0)+2,0),DATE(X2368,AA2368,0)-AC2368)</f>
        <v>#VALUE!</v>
      </c>
      <c r="AC2368" s="45" t="e">
        <f>IF(COUNTIF(Table9[MM Year],X2368),
VLOOKUP(X2368,Table9[],5,0),
DATE(X2368,1,0))</f>
        <v>#VALUE!</v>
      </c>
      <c r="AD2368" s="46" t="e">
        <f>IF(AA2368=0,DATE(YEAR(AC2368+1),7,16),
IF(V2368=0,IF(COUNTIF(Table9[MM Year],X2368),AC2368+AB2368+Z2368+15-DAY(AC2368+AB2368+Z2368+15)+16,AC2368+AB2368+Z2368-DAY(AC2368+AB2368+Z2368)+16),
IF(COUNTIF(Table9[MM Year],X2368),
IF(AC2368+AB2368+Z2368&lt;VLOOKUP(X2368,Table9[],7,0),AC2368
+AB2368+Z2368+VLOOKUP(X2368,Table9[],4,0),AC2368+AB2368+Z2368),AC2368
+AB2368+Z2368)))</f>
        <v>#VALUE!</v>
      </c>
      <c r="AE2368" s="42"/>
      <c r="AF2368" s="15" t="str">
        <f>IFERROR(IF(COUNTIF(Table9[MM Year],X2368),
IF(AD2368&lt;VLOOKUP(X2368,Table9[],7,0),AD2368
+VLOOKUP(X2368,Table9[],4,0),AD2368),AD2368
),"")</f>
        <v/>
      </c>
      <c r="AG2368" s="5"/>
      <c r="AH2368" s="5"/>
      <c r="AI2368" s="5"/>
      <c r="AJ2368" s="6"/>
      <c r="AK2368" s="6"/>
      <c r="AL2368" s="12" t="str">
        <f t="shared" si="367"/>
        <v/>
      </c>
      <c r="AM2368" s="5"/>
      <c r="AN2368" s="27" t="str">
        <f t="shared" si="368"/>
        <v/>
      </c>
      <c r="AO2368" s="5"/>
      <c r="AP2368" s="5"/>
      <c r="AQ2368" s="6"/>
      <c r="AR2368" s="12" t="str">
        <f t="shared" si="369"/>
        <v/>
      </c>
      <c r="AS2368" s="6"/>
      <c r="AT2368" s="5"/>
      <c r="AU2368" s="53"/>
      <c r="AV2368" s="53"/>
      <c r="AW2368" s="54"/>
      <c r="AX2368" s="15" t="str">
        <f t="shared" si="370"/>
        <v/>
      </c>
      <c r="AY2368" s="5"/>
      <c r="AZ2368" s="27" t="str">
        <f>IFERROR(VLOOKUP(AY2368,vlookup!A$2:I$331,2,FALSE),"")</f>
        <v/>
      </c>
      <c r="BA2368" s="27" t="str">
        <f>IFERROR(VLOOKUP(AY2368,vlookup!A$2:I$331,3,FALSE),"")</f>
        <v/>
      </c>
      <c r="BB2368" s="5"/>
      <c r="BC2368" s="27" t="str">
        <f>IFERROR(VLOOKUP(BB2368,vlookup!D$2:E$331,2,FALSE),"")</f>
        <v/>
      </c>
      <c r="BD2368" s="5"/>
      <c r="BE2368" s="27" t="str">
        <f t="shared" si="371"/>
        <v/>
      </c>
      <c r="BF2368" s="27" t="str">
        <f>IFERROR(VLOOKUP(BE2368,vlookup!G$2:I$331,2,FALSE),"")</f>
        <v/>
      </c>
      <c r="BG2368" s="27" t="str">
        <f>IFERROR(VLOOKUP(BE2368,vlookup!G$2:I$331,3,FALSE),"")</f>
        <v/>
      </c>
      <c r="BH2368" s="5"/>
      <c r="BI2368" s="6"/>
      <c r="BJ2368" s="6"/>
      <c r="BK2368" s="6"/>
      <c r="BL2368" s="6"/>
    </row>
    <row r="2369" spans="1:64">
      <c r="A2369" s="4"/>
      <c r="B2369" s="5"/>
      <c r="C2369" s="27" t="str">
        <f>IFERROR(VLOOKUP(B2369,vlookup!A$2:I$331,2,FALSE),"")</f>
        <v/>
      </c>
      <c r="D2369" s="27" t="str">
        <f>IFERROR(VLOOKUP(B2369,vlookup!A$2:I$331,3,FALSE),"")</f>
        <v/>
      </c>
      <c r="E2369" s="5"/>
      <c r="F2369" s="27" t="str">
        <f>IFERROR(VLOOKUP(E2369,vlookup!D$2:E$331,2,FALSE),"")</f>
        <v/>
      </c>
      <c r="G2369" s="5"/>
      <c r="H2369" s="27" t="str">
        <f t="shared" si="362"/>
        <v/>
      </c>
      <c r="I2369" s="27" t="str">
        <f>IFERROR(VLOOKUP(H2369,vlookup!G$2:I$331,2,FALSE),"")</f>
        <v/>
      </c>
      <c r="J2369" s="27" t="str">
        <f>IFERROR(VLOOKUP(H2369,vlookup!G$2:I$331,3,FALSE),"")</f>
        <v/>
      </c>
      <c r="K2369" s="5"/>
      <c r="L2369" s="6"/>
      <c r="M2369" s="6"/>
      <c r="N2369" s="6"/>
      <c r="O2369" s="6"/>
      <c r="P2369" s="6"/>
      <c r="Q2369" s="14" t="str">
        <f t="shared" si="363"/>
        <v/>
      </c>
      <c r="R2369" s="5"/>
      <c r="S2369" s="6"/>
      <c r="T2369" s="6"/>
      <c r="U2369" s="5"/>
      <c r="V2369" s="45">
        <f t="shared" si="364"/>
        <v>0</v>
      </c>
      <c r="W2369" s="45">
        <f t="shared" si="365"/>
        <v>0</v>
      </c>
      <c r="X2369" s="45" t="e">
        <f t="shared" si="366"/>
        <v>#VALUE!</v>
      </c>
      <c r="Y2369" s="45">
        <f>IFERROR(VALUE(V2369),VLOOKUP(V2369,DayReplace[],2,0))</f>
        <v>0</v>
      </c>
      <c r="Z2369" s="45">
        <f>IF(V2369=0,1,
IF(OR(AND(COUNTIF(Table12[Normal and Leap Years],X2369),AA2369=3,Y2369=30),
AND(COUNTIF(Table9[MM Year],X2369),COUNTIF(Table13[Always 29-Day Months],AA2369),Y2369=30)),Y2369
-1,Y2369))</f>
        <v>1</v>
      </c>
      <c r="AA2369" s="45">
        <f>IFERROR(VALUE(W2369),VLOOKUP(W2369,MonthReplace[],2,0))</f>
        <v>0</v>
      </c>
      <c r="AB2369" s="45" t="e">
        <f>IF(COUNTIF(Table9[MM Year],X2369),VLOOKUP(AA2369,MonthSerial[],VLOOKUP(X2369,Table9[],3,0)+2,0),DATE(X2369,AA2369,0)-AC2369)</f>
        <v>#VALUE!</v>
      </c>
      <c r="AC2369" s="45" t="e">
        <f>IF(COUNTIF(Table9[MM Year],X2369),
VLOOKUP(X2369,Table9[],5,0),
DATE(X2369,1,0))</f>
        <v>#VALUE!</v>
      </c>
      <c r="AD2369" s="46" t="e">
        <f>IF(AA2369=0,DATE(YEAR(AC2369+1),7,16),
IF(V2369=0,IF(COUNTIF(Table9[MM Year],X2369),AC2369+AB2369+Z2369+15-DAY(AC2369+AB2369+Z2369+15)+16,AC2369+AB2369+Z2369-DAY(AC2369+AB2369+Z2369)+16),
IF(COUNTIF(Table9[MM Year],X2369),
IF(AC2369+AB2369+Z2369&lt;VLOOKUP(X2369,Table9[],7,0),AC2369
+AB2369+Z2369+VLOOKUP(X2369,Table9[],4,0),AC2369+AB2369+Z2369),AC2369
+AB2369+Z2369)))</f>
        <v>#VALUE!</v>
      </c>
      <c r="AE2369" s="42"/>
      <c r="AF2369" s="15" t="str">
        <f>IFERROR(IF(COUNTIF(Table9[MM Year],X2369),
IF(AD2369&lt;VLOOKUP(X2369,Table9[],7,0),AD2369
+VLOOKUP(X2369,Table9[],4,0),AD2369),AD2369
),"")</f>
        <v/>
      </c>
      <c r="AG2369" s="5"/>
      <c r="AH2369" s="5"/>
      <c r="AI2369" s="5"/>
      <c r="AJ2369" s="6"/>
      <c r="AK2369" s="6"/>
      <c r="AL2369" s="12" t="str">
        <f t="shared" si="367"/>
        <v/>
      </c>
      <c r="AM2369" s="5"/>
      <c r="AN2369" s="27" t="str">
        <f t="shared" si="368"/>
        <v/>
      </c>
      <c r="AO2369" s="5"/>
      <c r="AP2369" s="5"/>
      <c r="AQ2369" s="6"/>
      <c r="AR2369" s="12" t="str">
        <f t="shared" si="369"/>
        <v/>
      </c>
      <c r="AS2369" s="6"/>
      <c r="AT2369" s="5"/>
      <c r="AU2369" s="53"/>
      <c r="AV2369" s="53"/>
      <c r="AW2369" s="54"/>
      <c r="AX2369" s="15" t="str">
        <f t="shared" si="370"/>
        <v/>
      </c>
      <c r="AY2369" s="5"/>
      <c r="AZ2369" s="27" t="str">
        <f>IFERROR(VLOOKUP(AY2369,vlookup!A$2:I$331,2,FALSE),"")</f>
        <v/>
      </c>
      <c r="BA2369" s="27" t="str">
        <f>IFERROR(VLOOKUP(AY2369,vlookup!A$2:I$331,3,FALSE),"")</f>
        <v/>
      </c>
      <c r="BB2369" s="5"/>
      <c r="BC2369" s="27" t="str">
        <f>IFERROR(VLOOKUP(BB2369,vlookup!D$2:E$331,2,FALSE),"")</f>
        <v/>
      </c>
      <c r="BD2369" s="5"/>
      <c r="BE2369" s="27" t="str">
        <f t="shared" si="371"/>
        <v/>
      </c>
      <c r="BF2369" s="27" t="str">
        <f>IFERROR(VLOOKUP(BE2369,vlookup!G$2:I$331,2,FALSE),"")</f>
        <v/>
      </c>
      <c r="BG2369" s="27" t="str">
        <f>IFERROR(VLOOKUP(BE2369,vlookup!G$2:I$331,3,FALSE),"")</f>
        <v/>
      </c>
      <c r="BH2369" s="5"/>
      <c r="BI2369" s="6"/>
      <c r="BJ2369" s="6"/>
      <c r="BK2369" s="6"/>
      <c r="BL2369" s="6"/>
    </row>
    <row r="2370" spans="1:64">
      <c r="A2370" s="4"/>
      <c r="B2370" s="5"/>
      <c r="C2370" s="27" t="str">
        <f>IFERROR(VLOOKUP(B2370,vlookup!A$2:I$331,2,FALSE),"")</f>
        <v/>
      </c>
      <c r="D2370" s="27" t="str">
        <f>IFERROR(VLOOKUP(B2370,vlookup!A$2:I$331,3,FALSE),"")</f>
        <v/>
      </c>
      <c r="E2370" s="5"/>
      <c r="F2370" s="27" t="str">
        <f>IFERROR(VLOOKUP(E2370,vlookup!D$2:E$331,2,FALSE),"")</f>
        <v/>
      </c>
      <c r="G2370" s="5"/>
      <c r="H2370" s="27" t="str">
        <f t="shared" si="362"/>
        <v/>
      </c>
      <c r="I2370" s="27" t="str">
        <f>IFERROR(VLOOKUP(H2370,vlookup!G$2:I$331,2,FALSE),"")</f>
        <v/>
      </c>
      <c r="J2370" s="27" t="str">
        <f>IFERROR(VLOOKUP(H2370,vlookup!G$2:I$331,3,FALSE),"")</f>
        <v/>
      </c>
      <c r="K2370" s="5"/>
      <c r="L2370" s="6"/>
      <c r="M2370" s="6"/>
      <c r="N2370" s="6"/>
      <c r="O2370" s="6"/>
      <c r="P2370" s="6"/>
      <c r="Q2370" s="14" t="str">
        <f t="shared" si="363"/>
        <v/>
      </c>
      <c r="R2370" s="5"/>
      <c r="S2370" s="6"/>
      <c r="T2370" s="6"/>
      <c r="U2370" s="5"/>
      <c r="V2370" s="45">
        <f t="shared" si="364"/>
        <v>0</v>
      </c>
      <c r="W2370" s="45">
        <f t="shared" si="365"/>
        <v>0</v>
      </c>
      <c r="X2370" s="45" t="e">
        <f t="shared" si="366"/>
        <v>#VALUE!</v>
      </c>
      <c r="Y2370" s="45">
        <f>IFERROR(VALUE(V2370),VLOOKUP(V2370,DayReplace[],2,0))</f>
        <v>0</v>
      </c>
      <c r="Z2370" s="45">
        <f>IF(V2370=0,1,
IF(OR(AND(COUNTIF(Table12[Normal and Leap Years],X2370),AA2370=3,Y2370=30),
AND(COUNTIF(Table9[MM Year],X2370),COUNTIF(Table13[Always 29-Day Months],AA2370),Y2370=30)),Y2370
-1,Y2370))</f>
        <v>1</v>
      </c>
      <c r="AA2370" s="45">
        <f>IFERROR(VALUE(W2370),VLOOKUP(W2370,MonthReplace[],2,0))</f>
        <v>0</v>
      </c>
      <c r="AB2370" s="45" t="e">
        <f>IF(COUNTIF(Table9[MM Year],X2370),VLOOKUP(AA2370,MonthSerial[],VLOOKUP(X2370,Table9[],3,0)+2,0),DATE(X2370,AA2370,0)-AC2370)</f>
        <v>#VALUE!</v>
      </c>
      <c r="AC2370" s="45" t="e">
        <f>IF(COUNTIF(Table9[MM Year],X2370),
VLOOKUP(X2370,Table9[],5,0),
DATE(X2370,1,0))</f>
        <v>#VALUE!</v>
      </c>
      <c r="AD2370" s="46" t="e">
        <f>IF(AA2370=0,DATE(YEAR(AC2370+1),7,16),
IF(V2370=0,IF(COUNTIF(Table9[MM Year],X2370),AC2370+AB2370+Z2370+15-DAY(AC2370+AB2370+Z2370+15)+16,AC2370+AB2370+Z2370-DAY(AC2370+AB2370+Z2370)+16),
IF(COUNTIF(Table9[MM Year],X2370),
IF(AC2370+AB2370+Z2370&lt;VLOOKUP(X2370,Table9[],7,0),AC2370
+AB2370+Z2370+VLOOKUP(X2370,Table9[],4,0),AC2370+AB2370+Z2370),AC2370
+AB2370+Z2370)))</f>
        <v>#VALUE!</v>
      </c>
      <c r="AE2370" s="42"/>
      <c r="AF2370" s="15" t="str">
        <f>IFERROR(IF(COUNTIF(Table9[MM Year],X2370),
IF(AD2370&lt;VLOOKUP(X2370,Table9[],7,0),AD2370
+VLOOKUP(X2370,Table9[],4,0),AD2370),AD2370
),"")</f>
        <v/>
      </c>
      <c r="AG2370" s="5"/>
      <c r="AH2370" s="5"/>
      <c r="AI2370" s="5"/>
      <c r="AJ2370" s="6"/>
      <c r="AK2370" s="6"/>
      <c r="AL2370" s="12" t="str">
        <f t="shared" si="367"/>
        <v/>
      </c>
      <c r="AM2370" s="5"/>
      <c r="AN2370" s="27" t="str">
        <f t="shared" si="368"/>
        <v/>
      </c>
      <c r="AO2370" s="5"/>
      <c r="AP2370" s="5"/>
      <c r="AQ2370" s="6"/>
      <c r="AR2370" s="12" t="str">
        <f t="shared" si="369"/>
        <v/>
      </c>
      <c r="AS2370" s="6"/>
      <c r="AT2370" s="5"/>
      <c r="AU2370" s="53"/>
      <c r="AV2370" s="53"/>
      <c r="AW2370" s="54"/>
      <c r="AX2370" s="15" t="str">
        <f t="shared" si="370"/>
        <v/>
      </c>
      <c r="AY2370" s="5"/>
      <c r="AZ2370" s="27" t="str">
        <f>IFERROR(VLOOKUP(AY2370,vlookup!A$2:I$331,2,FALSE),"")</f>
        <v/>
      </c>
      <c r="BA2370" s="27" t="str">
        <f>IFERROR(VLOOKUP(AY2370,vlookup!A$2:I$331,3,FALSE),"")</f>
        <v/>
      </c>
      <c r="BB2370" s="5"/>
      <c r="BC2370" s="27" t="str">
        <f>IFERROR(VLOOKUP(BB2370,vlookup!D$2:E$331,2,FALSE),"")</f>
        <v/>
      </c>
      <c r="BD2370" s="5"/>
      <c r="BE2370" s="27" t="str">
        <f t="shared" si="371"/>
        <v/>
      </c>
      <c r="BF2370" s="27" t="str">
        <f>IFERROR(VLOOKUP(BE2370,vlookup!G$2:I$331,2,FALSE),"")</f>
        <v/>
      </c>
      <c r="BG2370" s="27" t="str">
        <f>IFERROR(VLOOKUP(BE2370,vlookup!G$2:I$331,3,FALSE),"")</f>
        <v/>
      </c>
      <c r="BH2370" s="5"/>
      <c r="BI2370" s="6"/>
      <c r="BJ2370" s="6"/>
      <c r="BK2370" s="6"/>
      <c r="BL2370" s="6"/>
    </row>
    <row r="2371" spans="1:64">
      <c r="A2371" s="4"/>
      <c r="B2371" s="5"/>
      <c r="C2371" s="27" t="str">
        <f>IFERROR(VLOOKUP(B2371,vlookup!A$2:I$331,2,FALSE),"")</f>
        <v/>
      </c>
      <c r="D2371" s="27" t="str">
        <f>IFERROR(VLOOKUP(B2371,vlookup!A$2:I$331,3,FALSE),"")</f>
        <v/>
      </c>
      <c r="E2371" s="5"/>
      <c r="F2371" s="27" t="str">
        <f>IFERROR(VLOOKUP(E2371,vlookup!D$2:E$331,2,FALSE),"")</f>
        <v/>
      </c>
      <c r="G2371" s="5"/>
      <c r="H2371" s="27" t="str">
        <f t="shared" si="362"/>
        <v/>
      </c>
      <c r="I2371" s="27" t="str">
        <f>IFERROR(VLOOKUP(H2371,vlookup!G$2:I$331,2,FALSE),"")</f>
        <v/>
      </c>
      <c r="J2371" s="27" t="str">
        <f>IFERROR(VLOOKUP(H2371,vlookup!G$2:I$331,3,FALSE),"")</f>
        <v/>
      </c>
      <c r="K2371" s="5"/>
      <c r="L2371" s="6"/>
      <c r="M2371" s="6"/>
      <c r="N2371" s="6"/>
      <c r="O2371" s="6"/>
      <c r="P2371" s="6"/>
      <c r="Q2371" s="14" t="str">
        <f t="shared" si="363"/>
        <v/>
      </c>
      <c r="R2371" s="5"/>
      <c r="S2371" s="6"/>
      <c r="T2371" s="6"/>
      <c r="U2371" s="5"/>
      <c r="V2371" s="45">
        <f t="shared" si="364"/>
        <v>0</v>
      </c>
      <c r="W2371" s="45">
        <f t="shared" si="365"/>
        <v>0</v>
      </c>
      <c r="X2371" s="45" t="e">
        <f t="shared" si="366"/>
        <v>#VALUE!</v>
      </c>
      <c r="Y2371" s="45">
        <f>IFERROR(VALUE(V2371),VLOOKUP(V2371,DayReplace[],2,0))</f>
        <v>0</v>
      </c>
      <c r="Z2371" s="45">
        <f>IF(V2371=0,1,
IF(OR(AND(COUNTIF(Table12[Normal and Leap Years],X2371),AA2371=3,Y2371=30),
AND(COUNTIF(Table9[MM Year],X2371),COUNTIF(Table13[Always 29-Day Months],AA2371),Y2371=30)),Y2371
-1,Y2371))</f>
        <v>1</v>
      </c>
      <c r="AA2371" s="45">
        <f>IFERROR(VALUE(W2371),VLOOKUP(W2371,MonthReplace[],2,0))</f>
        <v>0</v>
      </c>
      <c r="AB2371" s="45" t="e">
        <f>IF(COUNTIF(Table9[MM Year],X2371),VLOOKUP(AA2371,MonthSerial[],VLOOKUP(X2371,Table9[],3,0)+2,0),DATE(X2371,AA2371,0)-AC2371)</f>
        <v>#VALUE!</v>
      </c>
      <c r="AC2371" s="45" t="e">
        <f>IF(COUNTIF(Table9[MM Year],X2371),
VLOOKUP(X2371,Table9[],5,0),
DATE(X2371,1,0))</f>
        <v>#VALUE!</v>
      </c>
      <c r="AD2371" s="46" t="e">
        <f>IF(AA2371=0,DATE(YEAR(AC2371+1),7,16),
IF(V2371=0,IF(COUNTIF(Table9[MM Year],X2371),AC2371+AB2371+Z2371+15-DAY(AC2371+AB2371+Z2371+15)+16,AC2371+AB2371+Z2371-DAY(AC2371+AB2371+Z2371)+16),
IF(COUNTIF(Table9[MM Year],X2371),
IF(AC2371+AB2371+Z2371&lt;VLOOKUP(X2371,Table9[],7,0),AC2371
+AB2371+Z2371+VLOOKUP(X2371,Table9[],4,0),AC2371+AB2371+Z2371),AC2371
+AB2371+Z2371)))</f>
        <v>#VALUE!</v>
      </c>
      <c r="AE2371" s="42"/>
      <c r="AF2371" s="15" t="str">
        <f>IFERROR(IF(COUNTIF(Table9[MM Year],X2371),
IF(AD2371&lt;VLOOKUP(X2371,Table9[],7,0),AD2371
+VLOOKUP(X2371,Table9[],4,0),AD2371),AD2371
),"")</f>
        <v/>
      </c>
      <c r="AG2371" s="5"/>
      <c r="AH2371" s="5"/>
      <c r="AI2371" s="5"/>
      <c r="AJ2371" s="6"/>
      <c r="AK2371" s="6"/>
      <c r="AL2371" s="12" t="str">
        <f t="shared" si="367"/>
        <v/>
      </c>
      <c r="AM2371" s="5"/>
      <c r="AN2371" s="27" t="str">
        <f t="shared" si="368"/>
        <v/>
      </c>
      <c r="AO2371" s="5"/>
      <c r="AP2371" s="5"/>
      <c r="AQ2371" s="6"/>
      <c r="AR2371" s="12" t="str">
        <f t="shared" si="369"/>
        <v/>
      </c>
      <c r="AS2371" s="6"/>
      <c r="AT2371" s="5"/>
      <c r="AU2371" s="53"/>
      <c r="AV2371" s="53"/>
      <c r="AW2371" s="54"/>
      <c r="AX2371" s="15" t="str">
        <f t="shared" si="370"/>
        <v/>
      </c>
      <c r="AY2371" s="5"/>
      <c r="AZ2371" s="27" t="str">
        <f>IFERROR(VLOOKUP(AY2371,vlookup!A$2:I$331,2,FALSE),"")</f>
        <v/>
      </c>
      <c r="BA2371" s="27" t="str">
        <f>IFERROR(VLOOKUP(AY2371,vlookup!A$2:I$331,3,FALSE),"")</f>
        <v/>
      </c>
      <c r="BB2371" s="5"/>
      <c r="BC2371" s="27" t="str">
        <f>IFERROR(VLOOKUP(BB2371,vlookup!D$2:E$331,2,FALSE),"")</f>
        <v/>
      </c>
      <c r="BD2371" s="5"/>
      <c r="BE2371" s="27" t="str">
        <f t="shared" si="371"/>
        <v/>
      </c>
      <c r="BF2371" s="27" t="str">
        <f>IFERROR(VLOOKUP(BE2371,vlookup!G$2:I$331,2,FALSE),"")</f>
        <v/>
      </c>
      <c r="BG2371" s="27" t="str">
        <f>IFERROR(VLOOKUP(BE2371,vlookup!G$2:I$331,3,FALSE),"")</f>
        <v/>
      </c>
      <c r="BH2371" s="5"/>
      <c r="BI2371" s="6"/>
      <c r="BJ2371" s="6"/>
      <c r="BK2371" s="6"/>
      <c r="BL2371" s="6"/>
    </row>
    <row r="2372" spans="1:64">
      <c r="A2372" s="4"/>
      <c r="B2372" s="5"/>
      <c r="C2372" s="27" t="str">
        <f>IFERROR(VLOOKUP(B2372,vlookup!A$2:I$331,2,FALSE),"")</f>
        <v/>
      </c>
      <c r="D2372" s="27" t="str">
        <f>IFERROR(VLOOKUP(B2372,vlookup!A$2:I$331,3,FALSE),"")</f>
        <v/>
      </c>
      <c r="E2372" s="5"/>
      <c r="F2372" s="27" t="str">
        <f>IFERROR(VLOOKUP(E2372,vlookup!D$2:E$331,2,FALSE),"")</f>
        <v/>
      </c>
      <c r="G2372" s="5"/>
      <c r="H2372" s="27" t="str">
        <f t="shared" si="362"/>
        <v/>
      </c>
      <c r="I2372" s="27" t="str">
        <f>IFERROR(VLOOKUP(H2372,vlookup!G$2:I$331,2,FALSE),"")</f>
        <v/>
      </c>
      <c r="J2372" s="27" t="str">
        <f>IFERROR(VLOOKUP(H2372,vlookup!G$2:I$331,3,FALSE),"")</f>
        <v/>
      </c>
      <c r="K2372" s="5"/>
      <c r="L2372" s="6"/>
      <c r="M2372" s="6"/>
      <c r="N2372" s="6"/>
      <c r="O2372" s="6"/>
      <c r="P2372" s="6"/>
      <c r="Q2372" s="14" t="str">
        <f t="shared" si="363"/>
        <v/>
      </c>
      <c r="R2372" s="5"/>
      <c r="S2372" s="6"/>
      <c r="T2372" s="6"/>
      <c r="U2372" s="5"/>
      <c r="V2372" s="45">
        <f t="shared" si="364"/>
        <v>0</v>
      </c>
      <c r="W2372" s="45">
        <f t="shared" si="365"/>
        <v>0</v>
      </c>
      <c r="X2372" s="45" t="e">
        <f t="shared" si="366"/>
        <v>#VALUE!</v>
      </c>
      <c r="Y2372" s="45">
        <f>IFERROR(VALUE(V2372),VLOOKUP(V2372,DayReplace[],2,0))</f>
        <v>0</v>
      </c>
      <c r="Z2372" s="45">
        <f>IF(V2372=0,1,
IF(OR(AND(COUNTIF(Table12[Normal and Leap Years],X2372),AA2372=3,Y2372=30),
AND(COUNTIF(Table9[MM Year],X2372),COUNTIF(Table13[Always 29-Day Months],AA2372),Y2372=30)),Y2372
-1,Y2372))</f>
        <v>1</v>
      </c>
      <c r="AA2372" s="45">
        <f>IFERROR(VALUE(W2372),VLOOKUP(W2372,MonthReplace[],2,0))</f>
        <v>0</v>
      </c>
      <c r="AB2372" s="45" t="e">
        <f>IF(COUNTIF(Table9[MM Year],X2372),VLOOKUP(AA2372,MonthSerial[],VLOOKUP(X2372,Table9[],3,0)+2,0),DATE(X2372,AA2372,0)-AC2372)</f>
        <v>#VALUE!</v>
      </c>
      <c r="AC2372" s="45" t="e">
        <f>IF(COUNTIF(Table9[MM Year],X2372),
VLOOKUP(X2372,Table9[],5,0),
DATE(X2372,1,0))</f>
        <v>#VALUE!</v>
      </c>
      <c r="AD2372" s="46" t="e">
        <f>IF(AA2372=0,DATE(YEAR(AC2372+1),7,16),
IF(V2372=0,IF(COUNTIF(Table9[MM Year],X2372),AC2372+AB2372+Z2372+15-DAY(AC2372+AB2372+Z2372+15)+16,AC2372+AB2372+Z2372-DAY(AC2372+AB2372+Z2372)+16),
IF(COUNTIF(Table9[MM Year],X2372),
IF(AC2372+AB2372+Z2372&lt;VLOOKUP(X2372,Table9[],7,0),AC2372
+AB2372+Z2372+VLOOKUP(X2372,Table9[],4,0),AC2372+AB2372+Z2372),AC2372
+AB2372+Z2372)))</f>
        <v>#VALUE!</v>
      </c>
      <c r="AE2372" s="42"/>
      <c r="AF2372" s="15" t="str">
        <f>IFERROR(IF(COUNTIF(Table9[MM Year],X2372),
IF(AD2372&lt;VLOOKUP(X2372,Table9[],7,0),AD2372
+VLOOKUP(X2372,Table9[],4,0),AD2372),AD2372
),"")</f>
        <v/>
      </c>
      <c r="AG2372" s="5"/>
      <c r="AH2372" s="5"/>
      <c r="AI2372" s="5"/>
      <c r="AJ2372" s="6"/>
      <c r="AK2372" s="6"/>
      <c r="AL2372" s="12" t="str">
        <f t="shared" si="367"/>
        <v/>
      </c>
      <c r="AM2372" s="5"/>
      <c r="AN2372" s="27" t="str">
        <f t="shared" si="368"/>
        <v/>
      </c>
      <c r="AO2372" s="5"/>
      <c r="AP2372" s="5"/>
      <c r="AQ2372" s="6"/>
      <c r="AR2372" s="12" t="str">
        <f t="shared" si="369"/>
        <v/>
      </c>
      <c r="AS2372" s="6"/>
      <c r="AT2372" s="5"/>
      <c r="AU2372" s="53"/>
      <c r="AV2372" s="53"/>
      <c r="AW2372" s="54"/>
      <c r="AX2372" s="15" t="str">
        <f t="shared" si="370"/>
        <v/>
      </c>
      <c r="AY2372" s="5"/>
      <c r="AZ2372" s="27" t="str">
        <f>IFERROR(VLOOKUP(AY2372,vlookup!A$2:I$331,2,FALSE),"")</f>
        <v/>
      </c>
      <c r="BA2372" s="27" t="str">
        <f>IFERROR(VLOOKUP(AY2372,vlookup!A$2:I$331,3,FALSE),"")</f>
        <v/>
      </c>
      <c r="BB2372" s="5"/>
      <c r="BC2372" s="27" t="str">
        <f>IFERROR(VLOOKUP(BB2372,vlookup!D$2:E$331,2,FALSE),"")</f>
        <v/>
      </c>
      <c r="BD2372" s="5"/>
      <c r="BE2372" s="27" t="str">
        <f t="shared" si="371"/>
        <v/>
      </c>
      <c r="BF2372" s="27" t="str">
        <f>IFERROR(VLOOKUP(BE2372,vlookup!G$2:I$331,2,FALSE),"")</f>
        <v/>
      </c>
      <c r="BG2372" s="27" t="str">
        <f>IFERROR(VLOOKUP(BE2372,vlookup!G$2:I$331,3,FALSE),"")</f>
        <v/>
      </c>
      <c r="BH2372" s="5"/>
      <c r="BI2372" s="6"/>
      <c r="BJ2372" s="6"/>
      <c r="BK2372" s="6"/>
      <c r="BL2372" s="6"/>
    </row>
    <row r="2373" spans="1:64">
      <c r="A2373" s="4"/>
      <c r="B2373" s="5"/>
      <c r="C2373" s="27" t="str">
        <f>IFERROR(VLOOKUP(B2373,vlookup!A$2:I$331,2,FALSE),"")</f>
        <v/>
      </c>
      <c r="D2373" s="27" t="str">
        <f>IFERROR(VLOOKUP(B2373,vlookup!A$2:I$331,3,FALSE),"")</f>
        <v/>
      </c>
      <c r="E2373" s="5"/>
      <c r="F2373" s="27" t="str">
        <f>IFERROR(VLOOKUP(E2373,vlookup!D$2:E$331,2,FALSE),"")</f>
        <v/>
      </c>
      <c r="G2373" s="5"/>
      <c r="H2373" s="27" t="str">
        <f t="shared" ref="H2373:H2436" si="372">IF(G2373="","",CONCATENATE(E2373,"_",G2373))</f>
        <v/>
      </c>
      <c r="I2373" s="27" t="str">
        <f>IFERROR(VLOOKUP(H2373,vlookup!G$2:I$331,2,FALSE),"")</f>
        <v/>
      </c>
      <c r="J2373" s="27" t="str">
        <f>IFERROR(VLOOKUP(H2373,vlookup!G$2:I$331,3,FALSE),"")</f>
        <v/>
      </c>
      <c r="K2373" s="5"/>
      <c r="L2373" s="6"/>
      <c r="M2373" s="6"/>
      <c r="N2373" s="6"/>
      <c r="O2373" s="6"/>
      <c r="P2373" s="6"/>
      <c r="Q2373" s="14" t="str">
        <f t="shared" ref="Q2373:Q2436" si="373">IF(P2373="","",CONCATENATE("၀၂","/",D2373,"/",J2373,"/",P2373))</f>
        <v/>
      </c>
      <c r="R2373" s="5"/>
      <c r="S2373" s="6"/>
      <c r="T2373" s="6"/>
      <c r="U2373" s="5"/>
      <c r="V2373" s="45">
        <f t="shared" ref="V2373:V2436" si="374">IF(LEN(AE2373)-LEN(SUBSTITUTE(AE2373,".",""))=2,LEFT(AE2373,FIND(".",AE2373)-1),0)</f>
        <v>0</v>
      </c>
      <c r="W2373" s="45">
        <f t="shared" ref="W2373:W2436" si="375">CHOOSE(LEN(AE2373)-LEN(SUBSTITUTE(AE2373,".",""))+1,0,
LEFT(AE2373,FIND(".",AE2373)-1),
MID(AE2373,FIND(".",AE2373)+1,FIND(".",AE2373,FIND(".",AE2373)+1)-FIND(".",AE2373)-1))</f>
        <v>0</v>
      </c>
      <c r="X2373" s="45" t="e">
        <f t="shared" ref="X2373:X2436" si="376">VALUE(RIGHT(AE2373,4))</f>
        <v>#VALUE!</v>
      </c>
      <c r="Y2373" s="45">
        <f>IFERROR(VALUE(V2373),VLOOKUP(V2373,DayReplace[],2,0))</f>
        <v>0</v>
      </c>
      <c r="Z2373" s="45">
        <f>IF(V2373=0,1,
IF(OR(AND(COUNTIF(Table12[Normal and Leap Years],X2373),AA2373=3,Y2373=30),
AND(COUNTIF(Table9[MM Year],X2373),COUNTIF(Table13[Always 29-Day Months],AA2373),Y2373=30)),Y2373
-1,Y2373))</f>
        <v>1</v>
      </c>
      <c r="AA2373" s="45">
        <f>IFERROR(VALUE(W2373),VLOOKUP(W2373,MonthReplace[],2,0))</f>
        <v>0</v>
      </c>
      <c r="AB2373" s="45" t="e">
        <f>IF(COUNTIF(Table9[MM Year],X2373),VLOOKUP(AA2373,MonthSerial[],VLOOKUP(X2373,Table9[],3,0)+2,0),DATE(X2373,AA2373,0)-AC2373)</f>
        <v>#VALUE!</v>
      </c>
      <c r="AC2373" s="45" t="e">
        <f>IF(COUNTIF(Table9[MM Year],X2373),
VLOOKUP(X2373,Table9[],5,0),
DATE(X2373,1,0))</f>
        <v>#VALUE!</v>
      </c>
      <c r="AD2373" s="46" t="e">
        <f>IF(AA2373=0,DATE(YEAR(AC2373+1),7,16),
IF(V2373=0,IF(COUNTIF(Table9[MM Year],X2373),AC2373+AB2373+Z2373+15-DAY(AC2373+AB2373+Z2373+15)+16,AC2373+AB2373+Z2373-DAY(AC2373+AB2373+Z2373)+16),
IF(COUNTIF(Table9[MM Year],X2373),
IF(AC2373+AB2373+Z2373&lt;VLOOKUP(X2373,Table9[],7,0),AC2373
+AB2373+Z2373+VLOOKUP(X2373,Table9[],4,0),AC2373+AB2373+Z2373),AC2373
+AB2373+Z2373)))</f>
        <v>#VALUE!</v>
      </c>
      <c r="AE2373" s="42"/>
      <c r="AF2373" s="15" t="str">
        <f>IFERROR(IF(COUNTIF(Table9[MM Year],X2373),
IF(AD2373&lt;VLOOKUP(X2373,Table9[],7,0),AD2373
+VLOOKUP(X2373,Table9[],4,0),AD2373),AD2373
),"")</f>
        <v/>
      </c>
      <c r="AG2373" s="5"/>
      <c r="AH2373" s="5"/>
      <c r="AI2373" s="5"/>
      <c r="AJ2373" s="6"/>
      <c r="AK2373" s="6"/>
      <c r="AL2373" s="12" t="str">
        <f t="shared" ref="AL2373:AL2436" si="377">IF(AK2373="","",CONCATENATE(AJ2373,"-",AK2373))</f>
        <v/>
      </c>
      <c r="AM2373" s="5"/>
      <c r="AN2373" s="27" t="str">
        <f t="shared" ref="AN2373:AN2436" si="378">IF(AM2373="","",CONCATENATE("_",AM2373))</f>
        <v/>
      </c>
      <c r="AO2373" s="5"/>
      <c r="AP2373" s="5"/>
      <c r="AQ2373" s="6"/>
      <c r="AR2373" s="12" t="str">
        <f t="shared" ref="AR2373:AR2436" si="379">IF(AQ2373="","",CONCATENATE(AM2373,"/",AO2373,AP2373,AQ2373))</f>
        <v/>
      </c>
      <c r="AS2373" s="6"/>
      <c r="AT2373" s="5"/>
      <c r="AU2373" s="53"/>
      <c r="AV2373" s="53"/>
      <c r="AW2373" s="54"/>
      <c r="AX2373" s="15" t="str">
        <f t="shared" ref="AX2373:AX2436" si="380">IFERROR(DATE(AW2373,AV2373,AU2373),"")</f>
        <v/>
      </c>
      <c r="AY2373" s="5"/>
      <c r="AZ2373" s="27" t="str">
        <f>IFERROR(VLOOKUP(AY2373,vlookup!A$2:I$331,2,FALSE),"")</f>
        <v/>
      </c>
      <c r="BA2373" s="27" t="str">
        <f>IFERROR(VLOOKUP(AY2373,vlookup!A$2:I$331,3,FALSE),"")</f>
        <v/>
      </c>
      <c r="BB2373" s="5"/>
      <c r="BC2373" s="27" t="str">
        <f>IFERROR(VLOOKUP(BB2373,vlookup!D$2:E$331,2,FALSE),"")</f>
        <v/>
      </c>
      <c r="BD2373" s="5"/>
      <c r="BE2373" s="27" t="str">
        <f t="shared" ref="BE2373:BE2436" si="381">IF(BD2373="","",CONCATENATE(BB2373,"_",BD2373))</f>
        <v/>
      </c>
      <c r="BF2373" s="27" t="str">
        <f>IFERROR(VLOOKUP(BE2373,vlookup!G$2:I$331,2,FALSE),"")</f>
        <v/>
      </c>
      <c r="BG2373" s="27" t="str">
        <f>IFERROR(VLOOKUP(BE2373,vlookup!G$2:I$331,3,FALSE),"")</f>
        <v/>
      </c>
      <c r="BH2373" s="5"/>
      <c r="BI2373" s="6"/>
      <c r="BJ2373" s="6"/>
      <c r="BK2373" s="6"/>
      <c r="BL2373" s="6"/>
    </row>
    <row r="2374" spans="1:64">
      <c r="A2374" s="4"/>
      <c r="B2374" s="5"/>
      <c r="C2374" s="27" t="str">
        <f>IFERROR(VLOOKUP(B2374,vlookup!A$2:I$331,2,FALSE),"")</f>
        <v/>
      </c>
      <c r="D2374" s="27" t="str">
        <f>IFERROR(VLOOKUP(B2374,vlookup!A$2:I$331,3,FALSE),"")</f>
        <v/>
      </c>
      <c r="E2374" s="5"/>
      <c r="F2374" s="27" t="str">
        <f>IFERROR(VLOOKUP(E2374,vlookup!D$2:E$331,2,FALSE),"")</f>
        <v/>
      </c>
      <c r="G2374" s="5"/>
      <c r="H2374" s="27" t="str">
        <f t="shared" si="372"/>
        <v/>
      </c>
      <c r="I2374" s="27" t="str">
        <f>IFERROR(VLOOKUP(H2374,vlookup!G$2:I$331,2,FALSE),"")</f>
        <v/>
      </c>
      <c r="J2374" s="27" t="str">
        <f>IFERROR(VLOOKUP(H2374,vlookup!G$2:I$331,3,FALSE),"")</f>
        <v/>
      </c>
      <c r="K2374" s="5"/>
      <c r="L2374" s="6"/>
      <c r="M2374" s="6"/>
      <c r="N2374" s="6"/>
      <c r="O2374" s="6"/>
      <c r="P2374" s="6"/>
      <c r="Q2374" s="14" t="str">
        <f t="shared" si="373"/>
        <v/>
      </c>
      <c r="R2374" s="5"/>
      <c r="S2374" s="6"/>
      <c r="T2374" s="6"/>
      <c r="U2374" s="5"/>
      <c r="V2374" s="45">
        <f t="shared" si="374"/>
        <v>0</v>
      </c>
      <c r="W2374" s="45">
        <f t="shared" si="375"/>
        <v>0</v>
      </c>
      <c r="X2374" s="45" t="e">
        <f t="shared" si="376"/>
        <v>#VALUE!</v>
      </c>
      <c r="Y2374" s="45">
        <f>IFERROR(VALUE(V2374),VLOOKUP(V2374,DayReplace[],2,0))</f>
        <v>0</v>
      </c>
      <c r="Z2374" s="45">
        <f>IF(V2374=0,1,
IF(OR(AND(COUNTIF(Table12[Normal and Leap Years],X2374),AA2374=3,Y2374=30),
AND(COUNTIF(Table9[MM Year],X2374),COUNTIF(Table13[Always 29-Day Months],AA2374),Y2374=30)),Y2374
-1,Y2374))</f>
        <v>1</v>
      </c>
      <c r="AA2374" s="45">
        <f>IFERROR(VALUE(W2374),VLOOKUP(W2374,MonthReplace[],2,0))</f>
        <v>0</v>
      </c>
      <c r="AB2374" s="45" t="e">
        <f>IF(COUNTIF(Table9[MM Year],X2374),VLOOKUP(AA2374,MonthSerial[],VLOOKUP(X2374,Table9[],3,0)+2,0),DATE(X2374,AA2374,0)-AC2374)</f>
        <v>#VALUE!</v>
      </c>
      <c r="AC2374" s="45" t="e">
        <f>IF(COUNTIF(Table9[MM Year],X2374),
VLOOKUP(X2374,Table9[],5,0),
DATE(X2374,1,0))</f>
        <v>#VALUE!</v>
      </c>
      <c r="AD2374" s="46" t="e">
        <f>IF(AA2374=0,DATE(YEAR(AC2374+1),7,16),
IF(V2374=0,IF(COUNTIF(Table9[MM Year],X2374),AC2374+AB2374+Z2374+15-DAY(AC2374+AB2374+Z2374+15)+16,AC2374+AB2374+Z2374-DAY(AC2374+AB2374+Z2374)+16),
IF(COUNTIF(Table9[MM Year],X2374),
IF(AC2374+AB2374+Z2374&lt;VLOOKUP(X2374,Table9[],7,0),AC2374
+AB2374+Z2374+VLOOKUP(X2374,Table9[],4,0),AC2374+AB2374+Z2374),AC2374
+AB2374+Z2374)))</f>
        <v>#VALUE!</v>
      </c>
      <c r="AE2374" s="42"/>
      <c r="AF2374" s="15" t="str">
        <f>IFERROR(IF(COUNTIF(Table9[MM Year],X2374),
IF(AD2374&lt;VLOOKUP(X2374,Table9[],7,0),AD2374
+VLOOKUP(X2374,Table9[],4,0),AD2374),AD2374
),"")</f>
        <v/>
      </c>
      <c r="AG2374" s="5"/>
      <c r="AH2374" s="5"/>
      <c r="AI2374" s="5"/>
      <c r="AJ2374" s="6"/>
      <c r="AK2374" s="6"/>
      <c r="AL2374" s="12" t="str">
        <f t="shared" si="377"/>
        <v/>
      </c>
      <c r="AM2374" s="5"/>
      <c r="AN2374" s="27" t="str">
        <f t="shared" si="378"/>
        <v/>
      </c>
      <c r="AO2374" s="5"/>
      <c r="AP2374" s="5"/>
      <c r="AQ2374" s="6"/>
      <c r="AR2374" s="12" t="str">
        <f t="shared" si="379"/>
        <v/>
      </c>
      <c r="AS2374" s="6"/>
      <c r="AT2374" s="5"/>
      <c r="AU2374" s="53"/>
      <c r="AV2374" s="53"/>
      <c r="AW2374" s="54"/>
      <c r="AX2374" s="15" t="str">
        <f t="shared" si="380"/>
        <v/>
      </c>
      <c r="AY2374" s="5"/>
      <c r="AZ2374" s="27" t="str">
        <f>IFERROR(VLOOKUP(AY2374,vlookup!A$2:I$331,2,FALSE),"")</f>
        <v/>
      </c>
      <c r="BA2374" s="27" t="str">
        <f>IFERROR(VLOOKUP(AY2374,vlookup!A$2:I$331,3,FALSE),"")</f>
        <v/>
      </c>
      <c r="BB2374" s="5"/>
      <c r="BC2374" s="27" t="str">
        <f>IFERROR(VLOOKUP(BB2374,vlookup!D$2:E$331,2,FALSE),"")</f>
        <v/>
      </c>
      <c r="BD2374" s="5"/>
      <c r="BE2374" s="27" t="str">
        <f t="shared" si="381"/>
        <v/>
      </c>
      <c r="BF2374" s="27" t="str">
        <f>IFERROR(VLOOKUP(BE2374,vlookup!G$2:I$331,2,FALSE),"")</f>
        <v/>
      </c>
      <c r="BG2374" s="27" t="str">
        <f>IFERROR(VLOOKUP(BE2374,vlookup!G$2:I$331,3,FALSE),"")</f>
        <v/>
      </c>
      <c r="BH2374" s="5"/>
      <c r="BI2374" s="6"/>
      <c r="BJ2374" s="6"/>
      <c r="BK2374" s="6"/>
      <c r="BL2374" s="6"/>
    </row>
    <row r="2375" spans="1:64">
      <c r="A2375" s="4"/>
      <c r="B2375" s="5"/>
      <c r="C2375" s="27" t="str">
        <f>IFERROR(VLOOKUP(B2375,vlookup!A$2:I$331,2,FALSE),"")</f>
        <v/>
      </c>
      <c r="D2375" s="27" t="str">
        <f>IFERROR(VLOOKUP(B2375,vlookup!A$2:I$331,3,FALSE),"")</f>
        <v/>
      </c>
      <c r="E2375" s="5"/>
      <c r="F2375" s="27" t="str">
        <f>IFERROR(VLOOKUP(E2375,vlookup!D$2:E$331,2,FALSE),"")</f>
        <v/>
      </c>
      <c r="G2375" s="5"/>
      <c r="H2375" s="27" t="str">
        <f t="shared" si="372"/>
        <v/>
      </c>
      <c r="I2375" s="27" t="str">
        <f>IFERROR(VLOOKUP(H2375,vlookup!G$2:I$331,2,FALSE),"")</f>
        <v/>
      </c>
      <c r="J2375" s="27" t="str">
        <f>IFERROR(VLOOKUP(H2375,vlookup!G$2:I$331,3,FALSE),"")</f>
        <v/>
      </c>
      <c r="K2375" s="5"/>
      <c r="L2375" s="6"/>
      <c r="M2375" s="6"/>
      <c r="N2375" s="6"/>
      <c r="O2375" s="6"/>
      <c r="P2375" s="6"/>
      <c r="Q2375" s="14" t="str">
        <f t="shared" si="373"/>
        <v/>
      </c>
      <c r="R2375" s="5"/>
      <c r="S2375" s="6"/>
      <c r="T2375" s="6"/>
      <c r="U2375" s="5"/>
      <c r="V2375" s="45">
        <f t="shared" si="374"/>
        <v>0</v>
      </c>
      <c r="W2375" s="45">
        <f t="shared" si="375"/>
        <v>0</v>
      </c>
      <c r="X2375" s="45" t="e">
        <f t="shared" si="376"/>
        <v>#VALUE!</v>
      </c>
      <c r="Y2375" s="45">
        <f>IFERROR(VALUE(V2375),VLOOKUP(V2375,DayReplace[],2,0))</f>
        <v>0</v>
      </c>
      <c r="Z2375" s="45">
        <f>IF(V2375=0,1,
IF(OR(AND(COUNTIF(Table12[Normal and Leap Years],X2375),AA2375=3,Y2375=30),
AND(COUNTIF(Table9[MM Year],X2375),COUNTIF(Table13[Always 29-Day Months],AA2375),Y2375=30)),Y2375
-1,Y2375))</f>
        <v>1</v>
      </c>
      <c r="AA2375" s="45">
        <f>IFERROR(VALUE(W2375),VLOOKUP(W2375,MonthReplace[],2,0))</f>
        <v>0</v>
      </c>
      <c r="AB2375" s="45" t="e">
        <f>IF(COUNTIF(Table9[MM Year],X2375),VLOOKUP(AA2375,MonthSerial[],VLOOKUP(X2375,Table9[],3,0)+2,0),DATE(X2375,AA2375,0)-AC2375)</f>
        <v>#VALUE!</v>
      </c>
      <c r="AC2375" s="45" t="e">
        <f>IF(COUNTIF(Table9[MM Year],X2375),
VLOOKUP(X2375,Table9[],5,0),
DATE(X2375,1,0))</f>
        <v>#VALUE!</v>
      </c>
      <c r="AD2375" s="46" t="e">
        <f>IF(AA2375=0,DATE(YEAR(AC2375+1),7,16),
IF(V2375=0,IF(COUNTIF(Table9[MM Year],X2375),AC2375+AB2375+Z2375+15-DAY(AC2375+AB2375+Z2375+15)+16,AC2375+AB2375+Z2375-DAY(AC2375+AB2375+Z2375)+16),
IF(COUNTIF(Table9[MM Year],X2375),
IF(AC2375+AB2375+Z2375&lt;VLOOKUP(X2375,Table9[],7,0),AC2375
+AB2375+Z2375+VLOOKUP(X2375,Table9[],4,0),AC2375+AB2375+Z2375),AC2375
+AB2375+Z2375)))</f>
        <v>#VALUE!</v>
      </c>
      <c r="AE2375" s="42"/>
      <c r="AF2375" s="15" t="str">
        <f>IFERROR(IF(COUNTIF(Table9[MM Year],X2375),
IF(AD2375&lt;VLOOKUP(X2375,Table9[],7,0),AD2375
+VLOOKUP(X2375,Table9[],4,0),AD2375),AD2375
),"")</f>
        <v/>
      </c>
      <c r="AG2375" s="5"/>
      <c r="AH2375" s="5"/>
      <c r="AI2375" s="5"/>
      <c r="AJ2375" s="6"/>
      <c r="AK2375" s="6"/>
      <c r="AL2375" s="12" t="str">
        <f t="shared" si="377"/>
        <v/>
      </c>
      <c r="AM2375" s="5"/>
      <c r="AN2375" s="27" t="str">
        <f t="shared" si="378"/>
        <v/>
      </c>
      <c r="AO2375" s="5"/>
      <c r="AP2375" s="5"/>
      <c r="AQ2375" s="6"/>
      <c r="AR2375" s="12" t="str">
        <f t="shared" si="379"/>
        <v/>
      </c>
      <c r="AS2375" s="6"/>
      <c r="AT2375" s="5"/>
      <c r="AU2375" s="53"/>
      <c r="AV2375" s="53"/>
      <c r="AW2375" s="54"/>
      <c r="AX2375" s="15" t="str">
        <f t="shared" si="380"/>
        <v/>
      </c>
      <c r="AY2375" s="5"/>
      <c r="AZ2375" s="27" t="str">
        <f>IFERROR(VLOOKUP(AY2375,vlookup!A$2:I$331,2,FALSE),"")</f>
        <v/>
      </c>
      <c r="BA2375" s="27" t="str">
        <f>IFERROR(VLOOKUP(AY2375,vlookup!A$2:I$331,3,FALSE),"")</f>
        <v/>
      </c>
      <c r="BB2375" s="5"/>
      <c r="BC2375" s="27" t="str">
        <f>IFERROR(VLOOKUP(BB2375,vlookup!D$2:E$331,2,FALSE),"")</f>
        <v/>
      </c>
      <c r="BD2375" s="5"/>
      <c r="BE2375" s="27" t="str">
        <f t="shared" si="381"/>
        <v/>
      </c>
      <c r="BF2375" s="27" t="str">
        <f>IFERROR(VLOOKUP(BE2375,vlookup!G$2:I$331,2,FALSE),"")</f>
        <v/>
      </c>
      <c r="BG2375" s="27" t="str">
        <f>IFERROR(VLOOKUP(BE2375,vlookup!G$2:I$331,3,FALSE),"")</f>
        <v/>
      </c>
      <c r="BH2375" s="5"/>
      <c r="BI2375" s="6"/>
      <c r="BJ2375" s="6"/>
      <c r="BK2375" s="6"/>
      <c r="BL2375" s="6"/>
    </row>
    <row r="2376" spans="1:64">
      <c r="A2376" s="4"/>
      <c r="B2376" s="5"/>
      <c r="C2376" s="27" t="str">
        <f>IFERROR(VLOOKUP(B2376,vlookup!A$2:I$331,2,FALSE),"")</f>
        <v/>
      </c>
      <c r="D2376" s="27" t="str">
        <f>IFERROR(VLOOKUP(B2376,vlookup!A$2:I$331,3,FALSE),"")</f>
        <v/>
      </c>
      <c r="E2376" s="5"/>
      <c r="F2376" s="27" t="str">
        <f>IFERROR(VLOOKUP(E2376,vlookup!D$2:E$331,2,FALSE),"")</f>
        <v/>
      </c>
      <c r="G2376" s="5"/>
      <c r="H2376" s="27" t="str">
        <f t="shared" si="372"/>
        <v/>
      </c>
      <c r="I2376" s="27" t="str">
        <f>IFERROR(VLOOKUP(H2376,vlookup!G$2:I$331,2,FALSE),"")</f>
        <v/>
      </c>
      <c r="J2376" s="27" t="str">
        <f>IFERROR(VLOOKUP(H2376,vlookup!G$2:I$331,3,FALSE),"")</f>
        <v/>
      </c>
      <c r="K2376" s="5"/>
      <c r="L2376" s="6"/>
      <c r="M2376" s="6"/>
      <c r="N2376" s="6"/>
      <c r="O2376" s="6"/>
      <c r="P2376" s="6"/>
      <c r="Q2376" s="14" t="str">
        <f t="shared" si="373"/>
        <v/>
      </c>
      <c r="R2376" s="5"/>
      <c r="S2376" s="6"/>
      <c r="T2376" s="6"/>
      <c r="U2376" s="5"/>
      <c r="V2376" s="45">
        <f t="shared" si="374"/>
        <v>0</v>
      </c>
      <c r="W2376" s="45">
        <f t="shared" si="375"/>
        <v>0</v>
      </c>
      <c r="X2376" s="45" t="e">
        <f t="shared" si="376"/>
        <v>#VALUE!</v>
      </c>
      <c r="Y2376" s="45">
        <f>IFERROR(VALUE(V2376),VLOOKUP(V2376,DayReplace[],2,0))</f>
        <v>0</v>
      </c>
      <c r="Z2376" s="45">
        <f>IF(V2376=0,1,
IF(OR(AND(COUNTIF(Table12[Normal and Leap Years],X2376),AA2376=3,Y2376=30),
AND(COUNTIF(Table9[MM Year],X2376),COUNTIF(Table13[Always 29-Day Months],AA2376),Y2376=30)),Y2376
-1,Y2376))</f>
        <v>1</v>
      </c>
      <c r="AA2376" s="45">
        <f>IFERROR(VALUE(W2376),VLOOKUP(W2376,MonthReplace[],2,0))</f>
        <v>0</v>
      </c>
      <c r="AB2376" s="45" t="e">
        <f>IF(COUNTIF(Table9[MM Year],X2376),VLOOKUP(AA2376,MonthSerial[],VLOOKUP(X2376,Table9[],3,0)+2,0),DATE(X2376,AA2376,0)-AC2376)</f>
        <v>#VALUE!</v>
      </c>
      <c r="AC2376" s="45" t="e">
        <f>IF(COUNTIF(Table9[MM Year],X2376),
VLOOKUP(X2376,Table9[],5,0),
DATE(X2376,1,0))</f>
        <v>#VALUE!</v>
      </c>
      <c r="AD2376" s="46" t="e">
        <f>IF(AA2376=0,DATE(YEAR(AC2376+1),7,16),
IF(V2376=0,IF(COUNTIF(Table9[MM Year],X2376),AC2376+AB2376+Z2376+15-DAY(AC2376+AB2376+Z2376+15)+16,AC2376+AB2376+Z2376-DAY(AC2376+AB2376+Z2376)+16),
IF(COUNTIF(Table9[MM Year],X2376),
IF(AC2376+AB2376+Z2376&lt;VLOOKUP(X2376,Table9[],7,0),AC2376
+AB2376+Z2376+VLOOKUP(X2376,Table9[],4,0),AC2376+AB2376+Z2376),AC2376
+AB2376+Z2376)))</f>
        <v>#VALUE!</v>
      </c>
      <c r="AE2376" s="42"/>
      <c r="AF2376" s="15" t="str">
        <f>IFERROR(IF(COUNTIF(Table9[MM Year],X2376),
IF(AD2376&lt;VLOOKUP(X2376,Table9[],7,0),AD2376
+VLOOKUP(X2376,Table9[],4,0),AD2376),AD2376
),"")</f>
        <v/>
      </c>
      <c r="AG2376" s="5"/>
      <c r="AH2376" s="5"/>
      <c r="AI2376" s="5"/>
      <c r="AJ2376" s="6"/>
      <c r="AK2376" s="6"/>
      <c r="AL2376" s="12" t="str">
        <f t="shared" si="377"/>
        <v/>
      </c>
      <c r="AM2376" s="5"/>
      <c r="AN2376" s="27" t="str">
        <f t="shared" si="378"/>
        <v/>
      </c>
      <c r="AO2376" s="5"/>
      <c r="AP2376" s="5"/>
      <c r="AQ2376" s="6"/>
      <c r="AR2376" s="12" t="str">
        <f t="shared" si="379"/>
        <v/>
      </c>
      <c r="AS2376" s="6"/>
      <c r="AT2376" s="5"/>
      <c r="AU2376" s="53"/>
      <c r="AV2376" s="53"/>
      <c r="AW2376" s="54"/>
      <c r="AX2376" s="15" t="str">
        <f t="shared" si="380"/>
        <v/>
      </c>
      <c r="AY2376" s="5"/>
      <c r="AZ2376" s="27" t="str">
        <f>IFERROR(VLOOKUP(AY2376,vlookup!A$2:I$331,2,FALSE),"")</f>
        <v/>
      </c>
      <c r="BA2376" s="27" t="str">
        <f>IFERROR(VLOOKUP(AY2376,vlookup!A$2:I$331,3,FALSE),"")</f>
        <v/>
      </c>
      <c r="BB2376" s="5"/>
      <c r="BC2376" s="27" t="str">
        <f>IFERROR(VLOOKUP(BB2376,vlookup!D$2:E$331,2,FALSE),"")</f>
        <v/>
      </c>
      <c r="BD2376" s="5"/>
      <c r="BE2376" s="27" t="str">
        <f t="shared" si="381"/>
        <v/>
      </c>
      <c r="BF2376" s="27" t="str">
        <f>IFERROR(VLOOKUP(BE2376,vlookup!G$2:I$331,2,FALSE),"")</f>
        <v/>
      </c>
      <c r="BG2376" s="27" t="str">
        <f>IFERROR(VLOOKUP(BE2376,vlookup!G$2:I$331,3,FALSE),"")</f>
        <v/>
      </c>
      <c r="BH2376" s="5"/>
      <c r="BI2376" s="6"/>
      <c r="BJ2376" s="6"/>
      <c r="BK2376" s="6"/>
      <c r="BL2376" s="6"/>
    </row>
    <row r="2377" spans="1:64">
      <c r="A2377" s="4"/>
      <c r="B2377" s="5"/>
      <c r="C2377" s="27" t="str">
        <f>IFERROR(VLOOKUP(B2377,vlookup!A$2:I$331,2,FALSE),"")</f>
        <v/>
      </c>
      <c r="D2377" s="27" t="str">
        <f>IFERROR(VLOOKUP(B2377,vlookup!A$2:I$331,3,FALSE),"")</f>
        <v/>
      </c>
      <c r="E2377" s="5"/>
      <c r="F2377" s="27" t="str">
        <f>IFERROR(VLOOKUP(E2377,vlookup!D$2:E$331,2,FALSE),"")</f>
        <v/>
      </c>
      <c r="G2377" s="5"/>
      <c r="H2377" s="27" t="str">
        <f t="shared" si="372"/>
        <v/>
      </c>
      <c r="I2377" s="27" t="str">
        <f>IFERROR(VLOOKUP(H2377,vlookup!G$2:I$331,2,FALSE),"")</f>
        <v/>
      </c>
      <c r="J2377" s="27" t="str">
        <f>IFERROR(VLOOKUP(H2377,vlookup!G$2:I$331,3,FALSE),"")</f>
        <v/>
      </c>
      <c r="K2377" s="5"/>
      <c r="L2377" s="6"/>
      <c r="M2377" s="6"/>
      <c r="N2377" s="6"/>
      <c r="O2377" s="6"/>
      <c r="P2377" s="6"/>
      <c r="Q2377" s="14" t="str">
        <f t="shared" si="373"/>
        <v/>
      </c>
      <c r="R2377" s="5"/>
      <c r="S2377" s="6"/>
      <c r="T2377" s="6"/>
      <c r="U2377" s="5"/>
      <c r="V2377" s="45">
        <f t="shared" si="374"/>
        <v>0</v>
      </c>
      <c r="W2377" s="45">
        <f t="shared" si="375"/>
        <v>0</v>
      </c>
      <c r="X2377" s="45" t="e">
        <f t="shared" si="376"/>
        <v>#VALUE!</v>
      </c>
      <c r="Y2377" s="45">
        <f>IFERROR(VALUE(V2377),VLOOKUP(V2377,DayReplace[],2,0))</f>
        <v>0</v>
      </c>
      <c r="Z2377" s="45">
        <f>IF(V2377=0,1,
IF(OR(AND(COUNTIF(Table12[Normal and Leap Years],X2377),AA2377=3,Y2377=30),
AND(COUNTIF(Table9[MM Year],X2377),COUNTIF(Table13[Always 29-Day Months],AA2377),Y2377=30)),Y2377
-1,Y2377))</f>
        <v>1</v>
      </c>
      <c r="AA2377" s="45">
        <f>IFERROR(VALUE(W2377),VLOOKUP(W2377,MonthReplace[],2,0))</f>
        <v>0</v>
      </c>
      <c r="AB2377" s="45" t="e">
        <f>IF(COUNTIF(Table9[MM Year],X2377),VLOOKUP(AA2377,MonthSerial[],VLOOKUP(X2377,Table9[],3,0)+2,0),DATE(X2377,AA2377,0)-AC2377)</f>
        <v>#VALUE!</v>
      </c>
      <c r="AC2377" s="45" t="e">
        <f>IF(COUNTIF(Table9[MM Year],X2377),
VLOOKUP(X2377,Table9[],5,0),
DATE(X2377,1,0))</f>
        <v>#VALUE!</v>
      </c>
      <c r="AD2377" s="46" t="e">
        <f>IF(AA2377=0,DATE(YEAR(AC2377+1),7,16),
IF(V2377=0,IF(COUNTIF(Table9[MM Year],X2377),AC2377+AB2377+Z2377+15-DAY(AC2377+AB2377+Z2377+15)+16,AC2377+AB2377+Z2377-DAY(AC2377+AB2377+Z2377)+16),
IF(COUNTIF(Table9[MM Year],X2377),
IF(AC2377+AB2377+Z2377&lt;VLOOKUP(X2377,Table9[],7,0),AC2377
+AB2377+Z2377+VLOOKUP(X2377,Table9[],4,0),AC2377+AB2377+Z2377),AC2377
+AB2377+Z2377)))</f>
        <v>#VALUE!</v>
      </c>
      <c r="AE2377" s="42"/>
      <c r="AF2377" s="15" t="str">
        <f>IFERROR(IF(COUNTIF(Table9[MM Year],X2377),
IF(AD2377&lt;VLOOKUP(X2377,Table9[],7,0),AD2377
+VLOOKUP(X2377,Table9[],4,0),AD2377),AD2377
),"")</f>
        <v/>
      </c>
      <c r="AG2377" s="5"/>
      <c r="AH2377" s="5"/>
      <c r="AI2377" s="5"/>
      <c r="AJ2377" s="6"/>
      <c r="AK2377" s="6"/>
      <c r="AL2377" s="12" t="str">
        <f t="shared" si="377"/>
        <v/>
      </c>
      <c r="AM2377" s="5"/>
      <c r="AN2377" s="27" t="str">
        <f t="shared" si="378"/>
        <v/>
      </c>
      <c r="AO2377" s="5"/>
      <c r="AP2377" s="5"/>
      <c r="AQ2377" s="6"/>
      <c r="AR2377" s="12" t="str">
        <f t="shared" si="379"/>
        <v/>
      </c>
      <c r="AS2377" s="6"/>
      <c r="AT2377" s="5"/>
      <c r="AU2377" s="53"/>
      <c r="AV2377" s="53"/>
      <c r="AW2377" s="54"/>
      <c r="AX2377" s="15" t="str">
        <f t="shared" si="380"/>
        <v/>
      </c>
      <c r="AY2377" s="5"/>
      <c r="AZ2377" s="27" t="str">
        <f>IFERROR(VLOOKUP(AY2377,vlookup!A$2:I$331,2,FALSE),"")</f>
        <v/>
      </c>
      <c r="BA2377" s="27" t="str">
        <f>IFERROR(VLOOKUP(AY2377,vlookup!A$2:I$331,3,FALSE),"")</f>
        <v/>
      </c>
      <c r="BB2377" s="5"/>
      <c r="BC2377" s="27" t="str">
        <f>IFERROR(VLOOKUP(BB2377,vlookup!D$2:E$331,2,FALSE),"")</f>
        <v/>
      </c>
      <c r="BD2377" s="5"/>
      <c r="BE2377" s="27" t="str">
        <f t="shared" si="381"/>
        <v/>
      </c>
      <c r="BF2377" s="27" t="str">
        <f>IFERROR(VLOOKUP(BE2377,vlookup!G$2:I$331,2,FALSE),"")</f>
        <v/>
      </c>
      <c r="BG2377" s="27" t="str">
        <f>IFERROR(VLOOKUP(BE2377,vlookup!G$2:I$331,3,FALSE),"")</f>
        <v/>
      </c>
      <c r="BH2377" s="5"/>
      <c r="BI2377" s="6"/>
      <c r="BJ2377" s="6"/>
      <c r="BK2377" s="6"/>
      <c r="BL2377" s="6"/>
    </row>
    <row r="2378" spans="1:64">
      <c r="A2378" s="4"/>
      <c r="B2378" s="5"/>
      <c r="C2378" s="27" t="str">
        <f>IFERROR(VLOOKUP(B2378,vlookup!A$2:I$331,2,FALSE),"")</f>
        <v/>
      </c>
      <c r="D2378" s="27" t="str">
        <f>IFERROR(VLOOKUP(B2378,vlookup!A$2:I$331,3,FALSE),"")</f>
        <v/>
      </c>
      <c r="E2378" s="5"/>
      <c r="F2378" s="27" t="str">
        <f>IFERROR(VLOOKUP(E2378,vlookup!D$2:E$331,2,FALSE),"")</f>
        <v/>
      </c>
      <c r="G2378" s="5"/>
      <c r="H2378" s="27" t="str">
        <f t="shared" si="372"/>
        <v/>
      </c>
      <c r="I2378" s="27" t="str">
        <f>IFERROR(VLOOKUP(H2378,vlookup!G$2:I$331,2,FALSE),"")</f>
        <v/>
      </c>
      <c r="J2378" s="27" t="str">
        <f>IFERROR(VLOOKUP(H2378,vlookup!G$2:I$331,3,FALSE),"")</f>
        <v/>
      </c>
      <c r="K2378" s="5"/>
      <c r="L2378" s="6"/>
      <c r="M2378" s="6"/>
      <c r="N2378" s="6"/>
      <c r="O2378" s="6"/>
      <c r="P2378" s="6"/>
      <c r="Q2378" s="14" t="str">
        <f t="shared" si="373"/>
        <v/>
      </c>
      <c r="R2378" s="5"/>
      <c r="S2378" s="6"/>
      <c r="T2378" s="6"/>
      <c r="U2378" s="5"/>
      <c r="V2378" s="45">
        <f t="shared" si="374"/>
        <v>0</v>
      </c>
      <c r="W2378" s="45">
        <f t="shared" si="375"/>
        <v>0</v>
      </c>
      <c r="X2378" s="45" t="e">
        <f t="shared" si="376"/>
        <v>#VALUE!</v>
      </c>
      <c r="Y2378" s="45">
        <f>IFERROR(VALUE(V2378),VLOOKUP(V2378,DayReplace[],2,0))</f>
        <v>0</v>
      </c>
      <c r="Z2378" s="45">
        <f>IF(V2378=0,1,
IF(OR(AND(COUNTIF(Table12[Normal and Leap Years],X2378),AA2378=3,Y2378=30),
AND(COUNTIF(Table9[MM Year],X2378),COUNTIF(Table13[Always 29-Day Months],AA2378),Y2378=30)),Y2378
-1,Y2378))</f>
        <v>1</v>
      </c>
      <c r="AA2378" s="45">
        <f>IFERROR(VALUE(W2378),VLOOKUP(W2378,MonthReplace[],2,0))</f>
        <v>0</v>
      </c>
      <c r="AB2378" s="45" t="e">
        <f>IF(COUNTIF(Table9[MM Year],X2378),VLOOKUP(AA2378,MonthSerial[],VLOOKUP(X2378,Table9[],3,0)+2,0),DATE(X2378,AA2378,0)-AC2378)</f>
        <v>#VALUE!</v>
      </c>
      <c r="AC2378" s="45" t="e">
        <f>IF(COUNTIF(Table9[MM Year],X2378),
VLOOKUP(X2378,Table9[],5,0),
DATE(X2378,1,0))</f>
        <v>#VALUE!</v>
      </c>
      <c r="AD2378" s="46" t="e">
        <f>IF(AA2378=0,DATE(YEAR(AC2378+1),7,16),
IF(V2378=0,IF(COUNTIF(Table9[MM Year],X2378),AC2378+AB2378+Z2378+15-DAY(AC2378+AB2378+Z2378+15)+16,AC2378+AB2378+Z2378-DAY(AC2378+AB2378+Z2378)+16),
IF(COUNTIF(Table9[MM Year],X2378),
IF(AC2378+AB2378+Z2378&lt;VLOOKUP(X2378,Table9[],7,0),AC2378
+AB2378+Z2378+VLOOKUP(X2378,Table9[],4,0),AC2378+AB2378+Z2378),AC2378
+AB2378+Z2378)))</f>
        <v>#VALUE!</v>
      </c>
      <c r="AE2378" s="42"/>
      <c r="AF2378" s="15" t="str">
        <f>IFERROR(IF(COUNTIF(Table9[MM Year],X2378),
IF(AD2378&lt;VLOOKUP(X2378,Table9[],7,0),AD2378
+VLOOKUP(X2378,Table9[],4,0),AD2378),AD2378
),"")</f>
        <v/>
      </c>
      <c r="AG2378" s="5"/>
      <c r="AH2378" s="5"/>
      <c r="AI2378" s="5"/>
      <c r="AJ2378" s="6"/>
      <c r="AK2378" s="6"/>
      <c r="AL2378" s="12" t="str">
        <f t="shared" si="377"/>
        <v/>
      </c>
      <c r="AM2378" s="5"/>
      <c r="AN2378" s="27" t="str">
        <f t="shared" si="378"/>
        <v/>
      </c>
      <c r="AO2378" s="5"/>
      <c r="AP2378" s="5"/>
      <c r="AQ2378" s="6"/>
      <c r="AR2378" s="12" t="str">
        <f t="shared" si="379"/>
        <v/>
      </c>
      <c r="AS2378" s="6"/>
      <c r="AT2378" s="5"/>
      <c r="AU2378" s="53"/>
      <c r="AV2378" s="53"/>
      <c r="AW2378" s="54"/>
      <c r="AX2378" s="15" t="str">
        <f t="shared" si="380"/>
        <v/>
      </c>
      <c r="AY2378" s="5"/>
      <c r="AZ2378" s="27" t="str">
        <f>IFERROR(VLOOKUP(AY2378,vlookup!A$2:I$331,2,FALSE),"")</f>
        <v/>
      </c>
      <c r="BA2378" s="27" t="str">
        <f>IFERROR(VLOOKUP(AY2378,vlookup!A$2:I$331,3,FALSE),"")</f>
        <v/>
      </c>
      <c r="BB2378" s="5"/>
      <c r="BC2378" s="27" t="str">
        <f>IFERROR(VLOOKUP(BB2378,vlookup!D$2:E$331,2,FALSE),"")</f>
        <v/>
      </c>
      <c r="BD2378" s="5"/>
      <c r="BE2378" s="27" t="str">
        <f t="shared" si="381"/>
        <v/>
      </c>
      <c r="BF2378" s="27" t="str">
        <f>IFERROR(VLOOKUP(BE2378,vlookup!G$2:I$331,2,FALSE),"")</f>
        <v/>
      </c>
      <c r="BG2378" s="27" t="str">
        <f>IFERROR(VLOOKUP(BE2378,vlookup!G$2:I$331,3,FALSE),"")</f>
        <v/>
      </c>
      <c r="BH2378" s="5"/>
      <c r="BI2378" s="6"/>
      <c r="BJ2378" s="6"/>
      <c r="BK2378" s="6"/>
      <c r="BL2378" s="6"/>
    </row>
    <row r="2379" spans="1:64">
      <c r="A2379" s="4"/>
      <c r="B2379" s="5"/>
      <c r="C2379" s="27" t="str">
        <f>IFERROR(VLOOKUP(B2379,vlookup!A$2:I$331,2,FALSE),"")</f>
        <v/>
      </c>
      <c r="D2379" s="27" t="str">
        <f>IFERROR(VLOOKUP(B2379,vlookup!A$2:I$331,3,FALSE),"")</f>
        <v/>
      </c>
      <c r="E2379" s="5"/>
      <c r="F2379" s="27" t="str">
        <f>IFERROR(VLOOKUP(E2379,vlookup!D$2:E$331,2,FALSE),"")</f>
        <v/>
      </c>
      <c r="G2379" s="5"/>
      <c r="H2379" s="27" t="str">
        <f t="shared" si="372"/>
        <v/>
      </c>
      <c r="I2379" s="27" t="str">
        <f>IFERROR(VLOOKUP(H2379,vlookup!G$2:I$331,2,FALSE),"")</f>
        <v/>
      </c>
      <c r="J2379" s="27" t="str">
        <f>IFERROR(VLOOKUP(H2379,vlookup!G$2:I$331,3,FALSE),"")</f>
        <v/>
      </c>
      <c r="K2379" s="5"/>
      <c r="L2379" s="6"/>
      <c r="M2379" s="6"/>
      <c r="N2379" s="6"/>
      <c r="O2379" s="6"/>
      <c r="P2379" s="6"/>
      <c r="Q2379" s="14" t="str">
        <f t="shared" si="373"/>
        <v/>
      </c>
      <c r="R2379" s="5"/>
      <c r="S2379" s="6"/>
      <c r="T2379" s="6"/>
      <c r="U2379" s="5"/>
      <c r="V2379" s="45">
        <f t="shared" si="374"/>
        <v>0</v>
      </c>
      <c r="W2379" s="45">
        <f t="shared" si="375"/>
        <v>0</v>
      </c>
      <c r="X2379" s="45" t="e">
        <f t="shared" si="376"/>
        <v>#VALUE!</v>
      </c>
      <c r="Y2379" s="45">
        <f>IFERROR(VALUE(V2379),VLOOKUP(V2379,DayReplace[],2,0))</f>
        <v>0</v>
      </c>
      <c r="Z2379" s="45">
        <f>IF(V2379=0,1,
IF(OR(AND(COUNTIF(Table12[Normal and Leap Years],X2379),AA2379=3,Y2379=30),
AND(COUNTIF(Table9[MM Year],X2379),COUNTIF(Table13[Always 29-Day Months],AA2379),Y2379=30)),Y2379
-1,Y2379))</f>
        <v>1</v>
      </c>
      <c r="AA2379" s="45">
        <f>IFERROR(VALUE(W2379),VLOOKUP(W2379,MonthReplace[],2,0))</f>
        <v>0</v>
      </c>
      <c r="AB2379" s="45" t="e">
        <f>IF(COUNTIF(Table9[MM Year],X2379),VLOOKUP(AA2379,MonthSerial[],VLOOKUP(X2379,Table9[],3,0)+2,0),DATE(X2379,AA2379,0)-AC2379)</f>
        <v>#VALUE!</v>
      </c>
      <c r="AC2379" s="45" t="e">
        <f>IF(COUNTIF(Table9[MM Year],X2379),
VLOOKUP(X2379,Table9[],5,0),
DATE(X2379,1,0))</f>
        <v>#VALUE!</v>
      </c>
      <c r="AD2379" s="46" t="e">
        <f>IF(AA2379=0,DATE(YEAR(AC2379+1),7,16),
IF(V2379=0,IF(COUNTIF(Table9[MM Year],X2379),AC2379+AB2379+Z2379+15-DAY(AC2379+AB2379+Z2379+15)+16,AC2379+AB2379+Z2379-DAY(AC2379+AB2379+Z2379)+16),
IF(COUNTIF(Table9[MM Year],X2379),
IF(AC2379+AB2379+Z2379&lt;VLOOKUP(X2379,Table9[],7,0),AC2379
+AB2379+Z2379+VLOOKUP(X2379,Table9[],4,0),AC2379+AB2379+Z2379),AC2379
+AB2379+Z2379)))</f>
        <v>#VALUE!</v>
      </c>
      <c r="AE2379" s="42"/>
      <c r="AF2379" s="15" t="str">
        <f>IFERROR(IF(COUNTIF(Table9[MM Year],X2379),
IF(AD2379&lt;VLOOKUP(X2379,Table9[],7,0),AD2379
+VLOOKUP(X2379,Table9[],4,0),AD2379),AD2379
),"")</f>
        <v/>
      </c>
      <c r="AG2379" s="5"/>
      <c r="AH2379" s="5"/>
      <c r="AI2379" s="5"/>
      <c r="AJ2379" s="6"/>
      <c r="AK2379" s="6"/>
      <c r="AL2379" s="12" t="str">
        <f t="shared" si="377"/>
        <v/>
      </c>
      <c r="AM2379" s="5"/>
      <c r="AN2379" s="27" t="str">
        <f t="shared" si="378"/>
        <v/>
      </c>
      <c r="AO2379" s="5"/>
      <c r="AP2379" s="5"/>
      <c r="AQ2379" s="6"/>
      <c r="AR2379" s="12" t="str">
        <f t="shared" si="379"/>
        <v/>
      </c>
      <c r="AS2379" s="6"/>
      <c r="AT2379" s="5"/>
      <c r="AU2379" s="53"/>
      <c r="AV2379" s="53"/>
      <c r="AW2379" s="54"/>
      <c r="AX2379" s="15" t="str">
        <f t="shared" si="380"/>
        <v/>
      </c>
      <c r="AY2379" s="5"/>
      <c r="AZ2379" s="27" t="str">
        <f>IFERROR(VLOOKUP(AY2379,vlookup!A$2:I$331,2,FALSE),"")</f>
        <v/>
      </c>
      <c r="BA2379" s="27" t="str">
        <f>IFERROR(VLOOKUP(AY2379,vlookup!A$2:I$331,3,FALSE),"")</f>
        <v/>
      </c>
      <c r="BB2379" s="5"/>
      <c r="BC2379" s="27" t="str">
        <f>IFERROR(VLOOKUP(BB2379,vlookup!D$2:E$331,2,FALSE),"")</f>
        <v/>
      </c>
      <c r="BD2379" s="5"/>
      <c r="BE2379" s="27" t="str">
        <f t="shared" si="381"/>
        <v/>
      </c>
      <c r="BF2379" s="27" t="str">
        <f>IFERROR(VLOOKUP(BE2379,vlookup!G$2:I$331,2,FALSE),"")</f>
        <v/>
      </c>
      <c r="BG2379" s="27" t="str">
        <f>IFERROR(VLOOKUP(BE2379,vlookup!G$2:I$331,3,FALSE),"")</f>
        <v/>
      </c>
      <c r="BH2379" s="5"/>
      <c r="BI2379" s="6"/>
      <c r="BJ2379" s="6"/>
      <c r="BK2379" s="6"/>
      <c r="BL2379" s="6"/>
    </row>
    <row r="2380" spans="1:64">
      <c r="A2380" s="4"/>
      <c r="B2380" s="5"/>
      <c r="C2380" s="27" t="str">
        <f>IFERROR(VLOOKUP(B2380,vlookup!A$2:I$331,2,FALSE),"")</f>
        <v/>
      </c>
      <c r="D2380" s="27" t="str">
        <f>IFERROR(VLOOKUP(B2380,vlookup!A$2:I$331,3,FALSE),"")</f>
        <v/>
      </c>
      <c r="E2380" s="5"/>
      <c r="F2380" s="27" t="str">
        <f>IFERROR(VLOOKUP(E2380,vlookup!D$2:E$331,2,FALSE),"")</f>
        <v/>
      </c>
      <c r="G2380" s="5"/>
      <c r="H2380" s="27" t="str">
        <f t="shared" si="372"/>
        <v/>
      </c>
      <c r="I2380" s="27" t="str">
        <f>IFERROR(VLOOKUP(H2380,vlookup!G$2:I$331,2,FALSE),"")</f>
        <v/>
      </c>
      <c r="J2380" s="27" t="str">
        <f>IFERROR(VLOOKUP(H2380,vlookup!G$2:I$331,3,FALSE),"")</f>
        <v/>
      </c>
      <c r="K2380" s="5"/>
      <c r="L2380" s="6"/>
      <c r="M2380" s="6"/>
      <c r="N2380" s="6"/>
      <c r="O2380" s="6"/>
      <c r="P2380" s="6"/>
      <c r="Q2380" s="14" t="str">
        <f t="shared" si="373"/>
        <v/>
      </c>
      <c r="R2380" s="5"/>
      <c r="S2380" s="6"/>
      <c r="T2380" s="6"/>
      <c r="U2380" s="5"/>
      <c r="V2380" s="45">
        <f t="shared" si="374"/>
        <v>0</v>
      </c>
      <c r="W2380" s="45">
        <f t="shared" si="375"/>
        <v>0</v>
      </c>
      <c r="X2380" s="45" t="e">
        <f t="shared" si="376"/>
        <v>#VALUE!</v>
      </c>
      <c r="Y2380" s="45">
        <f>IFERROR(VALUE(V2380),VLOOKUP(V2380,DayReplace[],2,0))</f>
        <v>0</v>
      </c>
      <c r="Z2380" s="45">
        <f>IF(V2380=0,1,
IF(OR(AND(COUNTIF(Table12[Normal and Leap Years],X2380),AA2380=3,Y2380=30),
AND(COUNTIF(Table9[MM Year],X2380),COUNTIF(Table13[Always 29-Day Months],AA2380),Y2380=30)),Y2380
-1,Y2380))</f>
        <v>1</v>
      </c>
      <c r="AA2380" s="45">
        <f>IFERROR(VALUE(W2380),VLOOKUP(W2380,MonthReplace[],2,0))</f>
        <v>0</v>
      </c>
      <c r="AB2380" s="45" t="e">
        <f>IF(COUNTIF(Table9[MM Year],X2380),VLOOKUP(AA2380,MonthSerial[],VLOOKUP(X2380,Table9[],3,0)+2,0),DATE(X2380,AA2380,0)-AC2380)</f>
        <v>#VALUE!</v>
      </c>
      <c r="AC2380" s="45" t="e">
        <f>IF(COUNTIF(Table9[MM Year],X2380),
VLOOKUP(X2380,Table9[],5,0),
DATE(X2380,1,0))</f>
        <v>#VALUE!</v>
      </c>
      <c r="AD2380" s="46" t="e">
        <f>IF(AA2380=0,DATE(YEAR(AC2380+1),7,16),
IF(V2380=0,IF(COUNTIF(Table9[MM Year],X2380),AC2380+AB2380+Z2380+15-DAY(AC2380+AB2380+Z2380+15)+16,AC2380+AB2380+Z2380-DAY(AC2380+AB2380+Z2380)+16),
IF(COUNTIF(Table9[MM Year],X2380),
IF(AC2380+AB2380+Z2380&lt;VLOOKUP(X2380,Table9[],7,0),AC2380
+AB2380+Z2380+VLOOKUP(X2380,Table9[],4,0),AC2380+AB2380+Z2380),AC2380
+AB2380+Z2380)))</f>
        <v>#VALUE!</v>
      </c>
      <c r="AE2380" s="42"/>
      <c r="AF2380" s="15" t="str">
        <f>IFERROR(IF(COUNTIF(Table9[MM Year],X2380),
IF(AD2380&lt;VLOOKUP(X2380,Table9[],7,0),AD2380
+VLOOKUP(X2380,Table9[],4,0),AD2380),AD2380
),"")</f>
        <v/>
      </c>
      <c r="AG2380" s="5"/>
      <c r="AH2380" s="5"/>
      <c r="AI2380" s="5"/>
      <c r="AJ2380" s="6"/>
      <c r="AK2380" s="6"/>
      <c r="AL2380" s="12" t="str">
        <f t="shared" si="377"/>
        <v/>
      </c>
      <c r="AM2380" s="5"/>
      <c r="AN2380" s="27" t="str">
        <f t="shared" si="378"/>
        <v/>
      </c>
      <c r="AO2380" s="5"/>
      <c r="AP2380" s="5"/>
      <c r="AQ2380" s="6"/>
      <c r="AR2380" s="12" t="str">
        <f t="shared" si="379"/>
        <v/>
      </c>
      <c r="AS2380" s="6"/>
      <c r="AT2380" s="5"/>
      <c r="AU2380" s="53"/>
      <c r="AV2380" s="53"/>
      <c r="AW2380" s="54"/>
      <c r="AX2380" s="15" t="str">
        <f t="shared" si="380"/>
        <v/>
      </c>
      <c r="AY2380" s="5"/>
      <c r="AZ2380" s="27" t="str">
        <f>IFERROR(VLOOKUP(AY2380,vlookup!A$2:I$331,2,FALSE),"")</f>
        <v/>
      </c>
      <c r="BA2380" s="27" t="str">
        <f>IFERROR(VLOOKUP(AY2380,vlookup!A$2:I$331,3,FALSE),"")</f>
        <v/>
      </c>
      <c r="BB2380" s="5"/>
      <c r="BC2380" s="27" t="str">
        <f>IFERROR(VLOOKUP(BB2380,vlookup!D$2:E$331,2,FALSE),"")</f>
        <v/>
      </c>
      <c r="BD2380" s="5"/>
      <c r="BE2380" s="27" t="str">
        <f t="shared" si="381"/>
        <v/>
      </c>
      <c r="BF2380" s="27" t="str">
        <f>IFERROR(VLOOKUP(BE2380,vlookup!G$2:I$331,2,FALSE),"")</f>
        <v/>
      </c>
      <c r="BG2380" s="27" t="str">
        <f>IFERROR(VLOOKUP(BE2380,vlookup!G$2:I$331,3,FALSE),"")</f>
        <v/>
      </c>
      <c r="BH2380" s="5"/>
      <c r="BI2380" s="6"/>
      <c r="BJ2380" s="6"/>
      <c r="BK2380" s="6"/>
      <c r="BL2380" s="6"/>
    </row>
    <row r="2381" spans="1:64">
      <c r="A2381" s="4"/>
      <c r="B2381" s="5"/>
      <c r="C2381" s="27" t="str">
        <f>IFERROR(VLOOKUP(B2381,vlookup!A$2:I$331,2,FALSE),"")</f>
        <v/>
      </c>
      <c r="D2381" s="27" t="str">
        <f>IFERROR(VLOOKUP(B2381,vlookup!A$2:I$331,3,FALSE),"")</f>
        <v/>
      </c>
      <c r="E2381" s="5"/>
      <c r="F2381" s="27" t="str">
        <f>IFERROR(VLOOKUP(E2381,vlookup!D$2:E$331,2,FALSE),"")</f>
        <v/>
      </c>
      <c r="G2381" s="5"/>
      <c r="H2381" s="27" t="str">
        <f t="shared" si="372"/>
        <v/>
      </c>
      <c r="I2381" s="27" t="str">
        <f>IFERROR(VLOOKUP(H2381,vlookup!G$2:I$331,2,FALSE),"")</f>
        <v/>
      </c>
      <c r="J2381" s="27" t="str">
        <f>IFERROR(VLOOKUP(H2381,vlookup!G$2:I$331,3,FALSE),"")</f>
        <v/>
      </c>
      <c r="K2381" s="5"/>
      <c r="L2381" s="6"/>
      <c r="M2381" s="6"/>
      <c r="N2381" s="6"/>
      <c r="O2381" s="6"/>
      <c r="P2381" s="6"/>
      <c r="Q2381" s="14" t="str">
        <f t="shared" si="373"/>
        <v/>
      </c>
      <c r="R2381" s="5"/>
      <c r="S2381" s="6"/>
      <c r="T2381" s="6"/>
      <c r="U2381" s="5"/>
      <c r="V2381" s="45">
        <f t="shared" si="374"/>
        <v>0</v>
      </c>
      <c r="W2381" s="45">
        <f t="shared" si="375"/>
        <v>0</v>
      </c>
      <c r="X2381" s="45" t="e">
        <f t="shared" si="376"/>
        <v>#VALUE!</v>
      </c>
      <c r="Y2381" s="45">
        <f>IFERROR(VALUE(V2381),VLOOKUP(V2381,DayReplace[],2,0))</f>
        <v>0</v>
      </c>
      <c r="Z2381" s="45">
        <f>IF(V2381=0,1,
IF(OR(AND(COUNTIF(Table12[Normal and Leap Years],X2381),AA2381=3,Y2381=30),
AND(COUNTIF(Table9[MM Year],X2381),COUNTIF(Table13[Always 29-Day Months],AA2381),Y2381=30)),Y2381
-1,Y2381))</f>
        <v>1</v>
      </c>
      <c r="AA2381" s="45">
        <f>IFERROR(VALUE(W2381),VLOOKUP(W2381,MonthReplace[],2,0))</f>
        <v>0</v>
      </c>
      <c r="AB2381" s="45" t="e">
        <f>IF(COUNTIF(Table9[MM Year],X2381),VLOOKUP(AA2381,MonthSerial[],VLOOKUP(X2381,Table9[],3,0)+2,0),DATE(X2381,AA2381,0)-AC2381)</f>
        <v>#VALUE!</v>
      </c>
      <c r="AC2381" s="45" t="e">
        <f>IF(COUNTIF(Table9[MM Year],X2381),
VLOOKUP(X2381,Table9[],5,0),
DATE(X2381,1,0))</f>
        <v>#VALUE!</v>
      </c>
      <c r="AD2381" s="46" t="e">
        <f>IF(AA2381=0,DATE(YEAR(AC2381+1),7,16),
IF(V2381=0,IF(COUNTIF(Table9[MM Year],X2381),AC2381+AB2381+Z2381+15-DAY(AC2381+AB2381+Z2381+15)+16,AC2381+AB2381+Z2381-DAY(AC2381+AB2381+Z2381)+16),
IF(COUNTIF(Table9[MM Year],X2381),
IF(AC2381+AB2381+Z2381&lt;VLOOKUP(X2381,Table9[],7,0),AC2381
+AB2381+Z2381+VLOOKUP(X2381,Table9[],4,0),AC2381+AB2381+Z2381),AC2381
+AB2381+Z2381)))</f>
        <v>#VALUE!</v>
      </c>
      <c r="AE2381" s="42"/>
      <c r="AF2381" s="15" t="str">
        <f>IFERROR(IF(COUNTIF(Table9[MM Year],X2381),
IF(AD2381&lt;VLOOKUP(X2381,Table9[],7,0),AD2381
+VLOOKUP(X2381,Table9[],4,0),AD2381),AD2381
),"")</f>
        <v/>
      </c>
      <c r="AG2381" s="5"/>
      <c r="AH2381" s="5"/>
      <c r="AI2381" s="5"/>
      <c r="AJ2381" s="6"/>
      <c r="AK2381" s="6"/>
      <c r="AL2381" s="12" t="str">
        <f t="shared" si="377"/>
        <v/>
      </c>
      <c r="AM2381" s="5"/>
      <c r="AN2381" s="27" t="str">
        <f t="shared" si="378"/>
        <v/>
      </c>
      <c r="AO2381" s="5"/>
      <c r="AP2381" s="5"/>
      <c r="AQ2381" s="6"/>
      <c r="AR2381" s="12" t="str">
        <f t="shared" si="379"/>
        <v/>
      </c>
      <c r="AS2381" s="6"/>
      <c r="AT2381" s="5"/>
      <c r="AU2381" s="53"/>
      <c r="AV2381" s="53"/>
      <c r="AW2381" s="54"/>
      <c r="AX2381" s="15" t="str">
        <f t="shared" si="380"/>
        <v/>
      </c>
      <c r="AY2381" s="5"/>
      <c r="AZ2381" s="27" t="str">
        <f>IFERROR(VLOOKUP(AY2381,vlookup!A$2:I$331,2,FALSE),"")</f>
        <v/>
      </c>
      <c r="BA2381" s="27" t="str">
        <f>IFERROR(VLOOKUP(AY2381,vlookup!A$2:I$331,3,FALSE),"")</f>
        <v/>
      </c>
      <c r="BB2381" s="5"/>
      <c r="BC2381" s="27" t="str">
        <f>IFERROR(VLOOKUP(BB2381,vlookup!D$2:E$331,2,FALSE),"")</f>
        <v/>
      </c>
      <c r="BD2381" s="5"/>
      <c r="BE2381" s="27" t="str">
        <f t="shared" si="381"/>
        <v/>
      </c>
      <c r="BF2381" s="27" t="str">
        <f>IFERROR(VLOOKUP(BE2381,vlookup!G$2:I$331,2,FALSE),"")</f>
        <v/>
      </c>
      <c r="BG2381" s="27" t="str">
        <f>IFERROR(VLOOKUP(BE2381,vlookup!G$2:I$331,3,FALSE),"")</f>
        <v/>
      </c>
      <c r="BH2381" s="5"/>
      <c r="BI2381" s="6"/>
      <c r="BJ2381" s="6"/>
      <c r="BK2381" s="6"/>
      <c r="BL2381" s="6"/>
    </row>
    <row r="2382" spans="1:64">
      <c r="A2382" s="4"/>
      <c r="B2382" s="5"/>
      <c r="C2382" s="27" t="str">
        <f>IFERROR(VLOOKUP(B2382,vlookup!A$2:I$331,2,FALSE),"")</f>
        <v/>
      </c>
      <c r="D2382" s="27" t="str">
        <f>IFERROR(VLOOKUP(B2382,vlookup!A$2:I$331,3,FALSE),"")</f>
        <v/>
      </c>
      <c r="E2382" s="5"/>
      <c r="F2382" s="27" t="str">
        <f>IFERROR(VLOOKUP(E2382,vlookup!D$2:E$331,2,FALSE),"")</f>
        <v/>
      </c>
      <c r="G2382" s="5"/>
      <c r="H2382" s="27" t="str">
        <f t="shared" si="372"/>
        <v/>
      </c>
      <c r="I2382" s="27" t="str">
        <f>IFERROR(VLOOKUP(H2382,vlookup!G$2:I$331,2,FALSE),"")</f>
        <v/>
      </c>
      <c r="J2382" s="27" t="str">
        <f>IFERROR(VLOOKUP(H2382,vlookup!G$2:I$331,3,FALSE),"")</f>
        <v/>
      </c>
      <c r="K2382" s="5"/>
      <c r="L2382" s="6"/>
      <c r="M2382" s="6"/>
      <c r="N2382" s="6"/>
      <c r="O2382" s="6"/>
      <c r="P2382" s="6"/>
      <c r="Q2382" s="14" t="str">
        <f t="shared" si="373"/>
        <v/>
      </c>
      <c r="R2382" s="5"/>
      <c r="S2382" s="6"/>
      <c r="T2382" s="6"/>
      <c r="U2382" s="5"/>
      <c r="V2382" s="45">
        <f t="shared" si="374"/>
        <v>0</v>
      </c>
      <c r="W2382" s="45">
        <f t="shared" si="375"/>
        <v>0</v>
      </c>
      <c r="X2382" s="45" t="e">
        <f t="shared" si="376"/>
        <v>#VALUE!</v>
      </c>
      <c r="Y2382" s="45">
        <f>IFERROR(VALUE(V2382),VLOOKUP(V2382,DayReplace[],2,0))</f>
        <v>0</v>
      </c>
      <c r="Z2382" s="45">
        <f>IF(V2382=0,1,
IF(OR(AND(COUNTIF(Table12[Normal and Leap Years],X2382),AA2382=3,Y2382=30),
AND(COUNTIF(Table9[MM Year],X2382),COUNTIF(Table13[Always 29-Day Months],AA2382),Y2382=30)),Y2382
-1,Y2382))</f>
        <v>1</v>
      </c>
      <c r="AA2382" s="45">
        <f>IFERROR(VALUE(W2382),VLOOKUP(W2382,MonthReplace[],2,0))</f>
        <v>0</v>
      </c>
      <c r="AB2382" s="45" t="e">
        <f>IF(COUNTIF(Table9[MM Year],X2382),VLOOKUP(AA2382,MonthSerial[],VLOOKUP(X2382,Table9[],3,0)+2,0),DATE(X2382,AA2382,0)-AC2382)</f>
        <v>#VALUE!</v>
      </c>
      <c r="AC2382" s="45" t="e">
        <f>IF(COUNTIF(Table9[MM Year],X2382),
VLOOKUP(X2382,Table9[],5,0),
DATE(X2382,1,0))</f>
        <v>#VALUE!</v>
      </c>
      <c r="AD2382" s="46" t="e">
        <f>IF(AA2382=0,DATE(YEAR(AC2382+1),7,16),
IF(V2382=0,IF(COUNTIF(Table9[MM Year],X2382),AC2382+AB2382+Z2382+15-DAY(AC2382+AB2382+Z2382+15)+16,AC2382+AB2382+Z2382-DAY(AC2382+AB2382+Z2382)+16),
IF(COUNTIF(Table9[MM Year],X2382),
IF(AC2382+AB2382+Z2382&lt;VLOOKUP(X2382,Table9[],7,0),AC2382
+AB2382+Z2382+VLOOKUP(X2382,Table9[],4,0),AC2382+AB2382+Z2382),AC2382
+AB2382+Z2382)))</f>
        <v>#VALUE!</v>
      </c>
      <c r="AE2382" s="42"/>
      <c r="AF2382" s="15" t="str">
        <f>IFERROR(IF(COUNTIF(Table9[MM Year],X2382),
IF(AD2382&lt;VLOOKUP(X2382,Table9[],7,0),AD2382
+VLOOKUP(X2382,Table9[],4,0),AD2382),AD2382
),"")</f>
        <v/>
      </c>
      <c r="AG2382" s="5"/>
      <c r="AH2382" s="5"/>
      <c r="AI2382" s="5"/>
      <c r="AJ2382" s="6"/>
      <c r="AK2382" s="6"/>
      <c r="AL2382" s="12" t="str">
        <f t="shared" si="377"/>
        <v/>
      </c>
      <c r="AM2382" s="5"/>
      <c r="AN2382" s="27" t="str">
        <f t="shared" si="378"/>
        <v/>
      </c>
      <c r="AO2382" s="5"/>
      <c r="AP2382" s="5"/>
      <c r="AQ2382" s="6"/>
      <c r="AR2382" s="12" t="str">
        <f t="shared" si="379"/>
        <v/>
      </c>
      <c r="AS2382" s="6"/>
      <c r="AT2382" s="5"/>
      <c r="AU2382" s="53"/>
      <c r="AV2382" s="53"/>
      <c r="AW2382" s="54"/>
      <c r="AX2382" s="15" t="str">
        <f t="shared" si="380"/>
        <v/>
      </c>
      <c r="AY2382" s="5"/>
      <c r="AZ2382" s="27" t="str">
        <f>IFERROR(VLOOKUP(AY2382,vlookup!A$2:I$331,2,FALSE),"")</f>
        <v/>
      </c>
      <c r="BA2382" s="27" t="str">
        <f>IFERROR(VLOOKUP(AY2382,vlookup!A$2:I$331,3,FALSE),"")</f>
        <v/>
      </c>
      <c r="BB2382" s="5"/>
      <c r="BC2382" s="27" t="str">
        <f>IFERROR(VLOOKUP(BB2382,vlookup!D$2:E$331,2,FALSE),"")</f>
        <v/>
      </c>
      <c r="BD2382" s="5"/>
      <c r="BE2382" s="27" t="str">
        <f t="shared" si="381"/>
        <v/>
      </c>
      <c r="BF2382" s="27" t="str">
        <f>IFERROR(VLOOKUP(BE2382,vlookup!G$2:I$331,2,FALSE),"")</f>
        <v/>
      </c>
      <c r="BG2382" s="27" t="str">
        <f>IFERROR(VLOOKUP(BE2382,vlookup!G$2:I$331,3,FALSE),"")</f>
        <v/>
      </c>
      <c r="BH2382" s="5"/>
      <c r="BI2382" s="6"/>
      <c r="BJ2382" s="6"/>
      <c r="BK2382" s="6"/>
      <c r="BL2382" s="6"/>
    </row>
    <row r="2383" spans="1:64">
      <c r="A2383" s="4"/>
      <c r="B2383" s="5"/>
      <c r="C2383" s="27" t="str">
        <f>IFERROR(VLOOKUP(B2383,vlookup!A$2:I$331,2,FALSE),"")</f>
        <v/>
      </c>
      <c r="D2383" s="27" t="str">
        <f>IFERROR(VLOOKUP(B2383,vlookup!A$2:I$331,3,FALSE),"")</f>
        <v/>
      </c>
      <c r="E2383" s="5"/>
      <c r="F2383" s="27" t="str">
        <f>IFERROR(VLOOKUP(E2383,vlookup!D$2:E$331,2,FALSE),"")</f>
        <v/>
      </c>
      <c r="G2383" s="5"/>
      <c r="H2383" s="27" t="str">
        <f t="shared" si="372"/>
        <v/>
      </c>
      <c r="I2383" s="27" t="str">
        <f>IFERROR(VLOOKUP(H2383,vlookup!G$2:I$331,2,FALSE),"")</f>
        <v/>
      </c>
      <c r="J2383" s="27" t="str">
        <f>IFERROR(VLOOKUP(H2383,vlookup!G$2:I$331,3,FALSE),"")</f>
        <v/>
      </c>
      <c r="K2383" s="5"/>
      <c r="L2383" s="6"/>
      <c r="M2383" s="6"/>
      <c r="N2383" s="6"/>
      <c r="O2383" s="6"/>
      <c r="P2383" s="6"/>
      <c r="Q2383" s="14" t="str">
        <f t="shared" si="373"/>
        <v/>
      </c>
      <c r="R2383" s="5"/>
      <c r="S2383" s="6"/>
      <c r="T2383" s="6"/>
      <c r="U2383" s="5"/>
      <c r="V2383" s="45">
        <f t="shared" si="374"/>
        <v>0</v>
      </c>
      <c r="W2383" s="45">
        <f t="shared" si="375"/>
        <v>0</v>
      </c>
      <c r="X2383" s="45" t="e">
        <f t="shared" si="376"/>
        <v>#VALUE!</v>
      </c>
      <c r="Y2383" s="45">
        <f>IFERROR(VALUE(V2383),VLOOKUP(V2383,DayReplace[],2,0))</f>
        <v>0</v>
      </c>
      <c r="Z2383" s="45">
        <f>IF(V2383=0,1,
IF(OR(AND(COUNTIF(Table12[Normal and Leap Years],X2383),AA2383=3,Y2383=30),
AND(COUNTIF(Table9[MM Year],X2383),COUNTIF(Table13[Always 29-Day Months],AA2383),Y2383=30)),Y2383
-1,Y2383))</f>
        <v>1</v>
      </c>
      <c r="AA2383" s="45">
        <f>IFERROR(VALUE(W2383),VLOOKUP(W2383,MonthReplace[],2,0))</f>
        <v>0</v>
      </c>
      <c r="AB2383" s="45" t="e">
        <f>IF(COUNTIF(Table9[MM Year],X2383),VLOOKUP(AA2383,MonthSerial[],VLOOKUP(X2383,Table9[],3,0)+2,0),DATE(X2383,AA2383,0)-AC2383)</f>
        <v>#VALUE!</v>
      </c>
      <c r="AC2383" s="45" t="e">
        <f>IF(COUNTIF(Table9[MM Year],X2383),
VLOOKUP(X2383,Table9[],5,0),
DATE(X2383,1,0))</f>
        <v>#VALUE!</v>
      </c>
      <c r="AD2383" s="46" t="e">
        <f>IF(AA2383=0,DATE(YEAR(AC2383+1),7,16),
IF(V2383=0,IF(COUNTIF(Table9[MM Year],X2383),AC2383+AB2383+Z2383+15-DAY(AC2383+AB2383+Z2383+15)+16,AC2383+AB2383+Z2383-DAY(AC2383+AB2383+Z2383)+16),
IF(COUNTIF(Table9[MM Year],X2383),
IF(AC2383+AB2383+Z2383&lt;VLOOKUP(X2383,Table9[],7,0),AC2383
+AB2383+Z2383+VLOOKUP(X2383,Table9[],4,0),AC2383+AB2383+Z2383),AC2383
+AB2383+Z2383)))</f>
        <v>#VALUE!</v>
      </c>
      <c r="AE2383" s="42"/>
      <c r="AF2383" s="15" t="str">
        <f>IFERROR(IF(COUNTIF(Table9[MM Year],X2383),
IF(AD2383&lt;VLOOKUP(X2383,Table9[],7,0),AD2383
+VLOOKUP(X2383,Table9[],4,0),AD2383),AD2383
),"")</f>
        <v/>
      </c>
      <c r="AG2383" s="5"/>
      <c r="AH2383" s="5"/>
      <c r="AI2383" s="5"/>
      <c r="AJ2383" s="6"/>
      <c r="AK2383" s="6"/>
      <c r="AL2383" s="12" t="str">
        <f t="shared" si="377"/>
        <v/>
      </c>
      <c r="AM2383" s="5"/>
      <c r="AN2383" s="27" t="str">
        <f t="shared" si="378"/>
        <v/>
      </c>
      <c r="AO2383" s="5"/>
      <c r="AP2383" s="5"/>
      <c r="AQ2383" s="6"/>
      <c r="AR2383" s="12" t="str">
        <f t="shared" si="379"/>
        <v/>
      </c>
      <c r="AS2383" s="6"/>
      <c r="AT2383" s="5"/>
      <c r="AU2383" s="53"/>
      <c r="AV2383" s="53"/>
      <c r="AW2383" s="54"/>
      <c r="AX2383" s="15" t="str">
        <f t="shared" si="380"/>
        <v/>
      </c>
      <c r="AY2383" s="5"/>
      <c r="AZ2383" s="27" t="str">
        <f>IFERROR(VLOOKUP(AY2383,vlookup!A$2:I$331,2,FALSE),"")</f>
        <v/>
      </c>
      <c r="BA2383" s="27" t="str">
        <f>IFERROR(VLOOKUP(AY2383,vlookup!A$2:I$331,3,FALSE),"")</f>
        <v/>
      </c>
      <c r="BB2383" s="5"/>
      <c r="BC2383" s="27" t="str">
        <f>IFERROR(VLOOKUP(BB2383,vlookup!D$2:E$331,2,FALSE),"")</f>
        <v/>
      </c>
      <c r="BD2383" s="5"/>
      <c r="BE2383" s="27" t="str">
        <f t="shared" si="381"/>
        <v/>
      </c>
      <c r="BF2383" s="27" t="str">
        <f>IFERROR(VLOOKUP(BE2383,vlookup!G$2:I$331,2,FALSE),"")</f>
        <v/>
      </c>
      <c r="BG2383" s="27" t="str">
        <f>IFERROR(VLOOKUP(BE2383,vlookup!G$2:I$331,3,FALSE),"")</f>
        <v/>
      </c>
      <c r="BH2383" s="5"/>
      <c r="BI2383" s="6"/>
      <c r="BJ2383" s="6"/>
      <c r="BK2383" s="6"/>
      <c r="BL2383" s="6"/>
    </row>
    <row r="2384" spans="1:64">
      <c r="A2384" s="4"/>
      <c r="B2384" s="5"/>
      <c r="C2384" s="27" t="str">
        <f>IFERROR(VLOOKUP(B2384,vlookup!A$2:I$331,2,FALSE),"")</f>
        <v/>
      </c>
      <c r="D2384" s="27" t="str">
        <f>IFERROR(VLOOKUP(B2384,vlookup!A$2:I$331,3,FALSE),"")</f>
        <v/>
      </c>
      <c r="E2384" s="5"/>
      <c r="F2384" s="27" t="str">
        <f>IFERROR(VLOOKUP(E2384,vlookup!D$2:E$331,2,FALSE),"")</f>
        <v/>
      </c>
      <c r="G2384" s="5"/>
      <c r="H2384" s="27" t="str">
        <f t="shared" si="372"/>
        <v/>
      </c>
      <c r="I2384" s="27" t="str">
        <f>IFERROR(VLOOKUP(H2384,vlookup!G$2:I$331,2,FALSE),"")</f>
        <v/>
      </c>
      <c r="J2384" s="27" t="str">
        <f>IFERROR(VLOOKUP(H2384,vlookup!G$2:I$331,3,FALSE),"")</f>
        <v/>
      </c>
      <c r="K2384" s="5"/>
      <c r="L2384" s="6"/>
      <c r="M2384" s="6"/>
      <c r="N2384" s="6"/>
      <c r="O2384" s="6"/>
      <c r="P2384" s="6"/>
      <c r="Q2384" s="14" t="str">
        <f t="shared" si="373"/>
        <v/>
      </c>
      <c r="R2384" s="5"/>
      <c r="S2384" s="6"/>
      <c r="T2384" s="6"/>
      <c r="U2384" s="5"/>
      <c r="V2384" s="45">
        <f t="shared" si="374"/>
        <v>0</v>
      </c>
      <c r="W2384" s="45">
        <f t="shared" si="375"/>
        <v>0</v>
      </c>
      <c r="X2384" s="45" t="e">
        <f t="shared" si="376"/>
        <v>#VALUE!</v>
      </c>
      <c r="Y2384" s="45">
        <f>IFERROR(VALUE(V2384),VLOOKUP(V2384,DayReplace[],2,0))</f>
        <v>0</v>
      </c>
      <c r="Z2384" s="45">
        <f>IF(V2384=0,1,
IF(OR(AND(COUNTIF(Table12[Normal and Leap Years],X2384),AA2384=3,Y2384=30),
AND(COUNTIF(Table9[MM Year],X2384),COUNTIF(Table13[Always 29-Day Months],AA2384),Y2384=30)),Y2384
-1,Y2384))</f>
        <v>1</v>
      </c>
      <c r="AA2384" s="45">
        <f>IFERROR(VALUE(W2384),VLOOKUP(W2384,MonthReplace[],2,0))</f>
        <v>0</v>
      </c>
      <c r="AB2384" s="45" t="e">
        <f>IF(COUNTIF(Table9[MM Year],X2384),VLOOKUP(AA2384,MonthSerial[],VLOOKUP(X2384,Table9[],3,0)+2,0),DATE(X2384,AA2384,0)-AC2384)</f>
        <v>#VALUE!</v>
      </c>
      <c r="AC2384" s="45" t="e">
        <f>IF(COUNTIF(Table9[MM Year],X2384),
VLOOKUP(X2384,Table9[],5,0),
DATE(X2384,1,0))</f>
        <v>#VALUE!</v>
      </c>
      <c r="AD2384" s="46" t="e">
        <f>IF(AA2384=0,DATE(YEAR(AC2384+1),7,16),
IF(V2384=0,IF(COUNTIF(Table9[MM Year],X2384),AC2384+AB2384+Z2384+15-DAY(AC2384+AB2384+Z2384+15)+16,AC2384+AB2384+Z2384-DAY(AC2384+AB2384+Z2384)+16),
IF(COUNTIF(Table9[MM Year],X2384),
IF(AC2384+AB2384+Z2384&lt;VLOOKUP(X2384,Table9[],7,0),AC2384
+AB2384+Z2384+VLOOKUP(X2384,Table9[],4,0),AC2384+AB2384+Z2384),AC2384
+AB2384+Z2384)))</f>
        <v>#VALUE!</v>
      </c>
      <c r="AE2384" s="42"/>
      <c r="AF2384" s="15" t="str">
        <f>IFERROR(IF(COUNTIF(Table9[MM Year],X2384),
IF(AD2384&lt;VLOOKUP(X2384,Table9[],7,0),AD2384
+VLOOKUP(X2384,Table9[],4,0),AD2384),AD2384
),"")</f>
        <v/>
      </c>
      <c r="AG2384" s="5"/>
      <c r="AH2384" s="5"/>
      <c r="AI2384" s="5"/>
      <c r="AJ2384" s="6"/>
      <c r="AK2384" s="6"/>
      <c r="AL2384" s="12" t="str">
        <f t="shared" si="377"/>
        <v/>
      </c>
      <c r="AM2384" s="5"/>
      <c r="AN2384" s="27" t="str">
        <f t="shared" si="378"/>
        <v/>
      </c>
      <c r="AO2384" s="5"/>
      <c r="AP2384" s="5"/>
      <c r="AQ2384" s="6"/>
      <c r="AR2384" s="12" t="str">
        <f t="shared" si="379"/>
        <v/>
      </c>
      <c r="AS2384" s="6"/>
      <c r="AT2384" s="5"/>
      <c r="AU2384" s="53"/>
      <c r="AV2384" s="53"/>
      <c r="AW2384" s="54"/>
      <c r="AX2384" s="15" t="str">
        <f t="shared" si="380"/>
        <v/>
      </c>
      <c r="AY2384" s="5"/>
      <c r="AZ2384" s="27" t="str">
        <f>IFERROR(VLOOKUP(AY2384,vlookup!A$2:I$331,2,FALSE),"")</f>
        <v/>
      </c>
      <c r="BA2384" s="27" t="str">
        <f>IFERROR(VLOOKUP(AY2384,vlookup!A$2:I$331,3,FALSE),"")</f>
        <v/>
      </c>
      <c r="BB2384" s="5"/>
      <c r="BC2384" s="27" t="str">
        <f>IFERROR(VLOOKUP(BB2384,vlookup!D$2:E$331,2,FALSE),"")</f>
        <v/>
      </c>
      <c r="BD2384" s="5"/>
      <c r="BE2384" s="27" t="str">
        <f t="shared" si="381"/>
        <v/>
      </c>
      <c r="BF2384" s="27" t="str">
        <f>IFERROR(VLOOKUP(BE2384,vlookup!G$2:I$331,2,FALSE),"")</f>
        <v/>
      </c>
      <c r="BG2384" s="27" t="str">
        <f>IFERROR(VLOOKUP(BE2384,vlookup!G$2:I$331,3,FALSE),"")</f>
        <v/>
      </c>
      <c r="BH2384" s="5"/>
      <c r="BI2384" s="6"/>
      <c r="BJ2384" s="6"/>
      <c r="BK2384" s="6"/>
      <c r="BL2384" s="6"/>
    </row>
    <row r="2385" spans="1:64">
      <c r="A2385" s="4"/>
      <c r="B2385" s="5"/>
      <c r="C2385" s="27" t="str">
        <f>IFERROR(VLOOKUP(B2385,vlookup!A$2:I$331,2,FALSE),"")</f>
        <v/>
      </c>
      <c r="D2385" s="27" t="str">
        <f>IFERROR(VLOOKUP(B2385,vlookup!A$2:I$331,3,FALSE),"")</f>
        <v/>
      </c>
      <c r="E2385" s="5"/>
      <c r="F2385" s="27" t="str">
        <f>IFERROR(VLOOKUP(E2385,vlookup!D$2:E$331,2,FALSE),"")</f>
        <v/>
      </c>
      <c r="G2385" s="5"/>
      <c r="H2385" s="27" t="str">
        <f t="shared" si="372"/>
        <v/>
      </c>
      <c r="I2385" s="27" t="str">
        <f>IFERROR(VLOOKUP(H2385,vlookup!G$2:I$331,2,FALSE),"")</f>
        <v/>
      </c>
      <c r="J2385" s="27" t="str">
        <f>IFERROR(VLOOKUP(H2385,vlookup!G$2:I$331,3,FALSE),"")</f>
        <v/>
      </c>
      <c r="K2385" s="5"/>
      <c r="L2385" s="6"/>
      <c r="M2385" s="6"/>
      <c r="N2385" s="6"/>
      <c r="O2385" s="6"/>
      <c r="P2385" s="6"/>
      <c r="Q2385" s="14" t="str">
        <f t="shared" si="373"/>
        <v/>
      </c>
      <c r="R2385" s="5"/>
      <c r="S2385" s="6"/>
      <c r="T2385" s="6"/>
      <c r="U2385" s="5"/>
      <c r="V2385" s="45">
        <f t="shared" si="374"/>
        <v>0</v>
      </c>
      <c r="W2385" s="45">
        <f t="shared" si="375"/>
        <v>0</v>
      </c>
      <c r="X2385" s="45" t="e">
        <f t="shared" si="376"/>
        <v>#VALUE!</v>
      </c>
      <c r="Y2385" s="45">
        <f>IFERROR(VALUE(V2385),VLOOKUP(V2385,DayReplace[],2,0))</f>
        <v>0</v>
      </c>
      <c r="Z2385" s="45">
        <f>IF(V2385=0,1,
IF(OR(AND(COUNTIF(Table12[Normal and Leap Years],X2385),AA2385=3,Y2385=30),
AND(COUNTIF(Table9[MM Year],X2385),COUNTIF(Table13[Always 29-Day Months],AA2385),Y2385=30)),Y2385
-1,Y2385))</f>
        <v>1</v>
      </c>
      <c r="AA2385" s="45">
        <f>IFERROR(VALUE(W2385),VLOOKUP(W2385,MonthReplace[],2,0))</f>
        <v>0</v>
      </c>
      <c r="AB2385" s="45" t="e">
        <f>IF(COUNTIF(Table9[MM Year],X2385),VLOOKUP(AA2385,MonthSerial[],VLOOKUP(X2385,Table9[],3,0)+2,0),DATE(X2385,AA2385,0)-AC2385)</f>
        <v>#VALUE!</v>
      </c>
      <c r="AC2385" s="45" t="e">
        <f>IF(COUNTIF(Table9[MM Year],X2385),
VLOOKUP(X2385,Table9[],5,0),
DATE(X2385,1,0))</f>
        <v>#VALUE!</v>
      </c>
      <c r="AD2385" s="46" t="e">
        <f>IF(AA2385=0,DATE(YEAR(AC2385+1),7,16),
IF(V2385=0,IF(COUNTIF(Table9[MM Year],X2385),AC2385+AB2385+Z2385+15-DAY(AC2385+AB2385+Z2385+15)+16,AC2385+AB2385+Z2385-DAY(AC2385+AB2385+Z2385)+16),
IF(COUNTIF(Table9[MM Year],X2385),
IF(AC2385+AB2385+Z2385&lt;VLOOKUP(X2385,Table9[],7,0),AC2385
+AB2385+Z2385+VLOOKUP(X2385,Table9[],4,0),AC2385+AB2385+Z2385),AC2385
+AB2385+Z2385)))</f>
        <v>#VALUE!</v>
      </c>
      <c r="AE2385" s="42"/>
      <c r="AF2385" s="15" t="str">
        <f>IFERROR(IF(COUNTIF(Table9[MM Year],X2385),
IF(AD2385&lt;VLOOKUP(X2385,Table9[],7,0),AD2385
+VLOOKUP(X2385,Table9[],4,0),AD2385),AD2385
),"")</f>
        <v/>
      </c>
      <c r="AG2385" s="5"/>
      <c r="AH2385" s="5"/>
      <c r="AI2385" s="5"/>
      <c r="AJ2385" s="6"/>
      <c r="AK2385" s="6"/>
      <c r="AL2385" s="12" t="str">
        <f t="shared" si="377"/>
        <v/>
      </c>
      <c r="AM2385" s="5"/>
      <c r="AN2385" s="27" t="str">
        <f t="shared" si="378"/>
        <v/>
      </c>
      <c r="AO2385" s="5"/>
      <c r="AP2385" s="5"/>
      <c r="AQ2385" s="6"/>
      <c r="AR2385" s="12" t="str">
        <f t="shared" si="379"/>
        <v/>
      </c>
      <c r="AS2385" s="6"/>
      <c r="AT2385" s="5"/>
      <c r="AU2385" s="53"/>
      <c r="AV2385" s="53"/>
      <c r="AW2385" s="54"/>
      <c r="AX2385" s="15" t="str">
        <f t="shared" si="380"/>
        <v/>
      </c>
      <c r="AY2385" s="5"/>
      <c r="AZ2385" s="27" t="str">
        <f>IFERROR(VLOOKUP(AY2385,vlookup!A$2:I$331,2,FALSE),"")</f>
        <v/>
      </c>
      <c r="BA2385" s="27" t="str">
        <f>IFERROR(VLOOKUP(AY2385,vlookup!A$2:I$331,3,FALSE),"")</f>
        <v/>
      </c>
      <c r="BB2385" s="5"/>
      <c r="BC2385" s="27" t="str">
        <f>IFERROR(VLOOKUP(BB2385,vlookup!D$2:E$331,2,FALSE),"")</f>
        <v/>
      </c>
      <c r="BD2385" s="5"/>
      <c r="BE2385" s="27" t="str">
        <f t="shared" si="381"/>
        <v/>
      </c>
      <c r="BF2385" s="27" t="str">
        <f>IFERROR(VLOOKUP(BE2385,vlookup!G$2:I$331,2,FALSE),"")</f>
        <v/>
      </c>
      <c r="BG2385" s="27" t="str">
        <f>IFERROR(VLOOKUP(BE2385,vlookup!G$2:I$331,3,FALSE),"")</f>
        <v/>
      </c>
      <c r="BH2385" s="5"/>
      <c r="BI2385" s="6"/>
      <c r="BJ2385" s="6"/>
      <c r="BK2385" s="6"/>
      <c r="BL2385" s="6"/>
    </row>
    <row r="2386" spans="1:64">
      <c r="A2386" s="4"/>
      <c r="B2386" s="5"/>
      <c r="C2386" s="27" t="str">
        <f>IFERROR(VLOOKUP(B2386,vlookup!A$2:I$331,2,FALSE),"")</f>
        <v/>
      </c>
      <c r="D2386" s="27" t="str">
        <f>IFERROR(VLOOKUP(B2386,vlookup!A$2:I$331,3,FALSE),"")</f>
        <v/>
      </c>
      <c r="E2386" s="5"/>
      <c r="F2386" s="27" t="str">
        <f>IFERROR(VLOOKUP(E2386,vlookup!D$2:E$331,2,FALSE),"")</f>
        <v/>
      </c>
      <c r="G2386" s="5"/>
      <c r="H2386" s="27" t="str">
        <f t="shared" si="372"/>
        <v/>
      </c>
      <c r="I2386" s="27" t="str">
        <f>IFERROR(VLOOKUP(H2386,vlookup!G$2:I$331,2,FALSE),"")</f>
        <v/>
      </c>
      <c r="J2386" s="27" t="str">
        <f>IFERROR(VLOOKUP(H2386,vlookup!G$2:I$331,3,FALSE),"")</f>
        <v/>
      </c>
      <c r="K2386" s="5"/>
      <c r="L2386" s="6"/>
      <c r="M2386" s="6"/>
      <c r="N2386" s="6"/>
      <c r="O2386" s="6"/>
      <c r="P2386" s="6"/>
      <c r="Q2386" s="14" t="str">
        <f t="shared" si="373"/>
        <v/>
      </c>
      <c r="R2386" s="5"/>
      <c r="S2386" s="6"/>
      <c r="T2386" s="6"/>
      <c r="U2386" s="5"/>
      <c r="V2386" s="45">
        <f t="shared" si="374"/>
        <v>0</v>
      </c>
      <c r="W2386" s="45">
        <f t="shared" si="375"/>
        <v>0</v>
      </c>
      <c r="X2386" s="45" t="e">
        <f t="shared" si="376"/>
        <v>#VALUE!</v>
      </c>
      <c r="Y2386" s="45">
        <f>IFERROR(VALUE(V2386),VLOOKUP(V2386,DayReplace[],2,0))</f>
        <v>0</v>
      </c>
      <c r="Z2386" s="45">
        <f>IF(V2386=0,1,
IF(OR(AND(COUNTIF(Table12[Normal and Leap Years],X2386),AA2386=3,Y2386=30),
AND(COUNTIF(Table9[MM Year],X2386),COUNTIF(Table13[Always 29-Day Months],AA2386),Y2386=30)),Y2386
-1,Y2386))</f>
        <v>1</v>
      </c>
      <c r="AA2386" s="45">
        <f>IFERROR(VALUE(W2386),VLOOKUP(W2386,MonthReplace[],2,0))</f>
        <v>0</v>
      </c>
      <c r="AB2386" s="45" t="e">
        <f>IF(COUNTIF(Table9[MM Year],X2386),VLOOKUP(AA2386,MonthSerial[],VLOOKUP(X2386,Table9[],3,0)+2,0),DATE(X2386,AA2386,0)-AC2386)</f>
        <v>#VALUE!</v>
      </c>
      <c r="AC2386" s="45" t="e">
        <f>IF(COUNTIF(Table9[MM Year],X2386),
VLOOKUP(X2386,Table9[],5,0),
DATE(X2386,1,0))</f>
        <v>#VALUE!</v>
      </c>
      <c r="AD2386" s="46" t="e">
        <f>IF(AA2386=0,DATE(YEAR(AC2386+1),7,16),
IF(V2386=0,IF(COUNTIF(Table9[MM Year],X2386),AC2386+AB2386+Z2386+15-DAY(AC2386+AB2386+Z2386+15)+16,AC2386+AB2386+Z2386-DAY(AC2386+AB2386+Z2386)+16),
IF(COUNTIF(Table9[MM Year],X2386),
IF(AC2386+AB2386+Z2386&lt;VLOOKUP(X2386,Table9[],7,0),AC2386
+AB2386+Z2386+VLOOKUP(X2386,Table9[],4,0),AC2386+AB2386+Z2386),AC2386
+AB2386+Z2386)))</f>
        <v>#VALUE!</v>
      </c>
      <c r="AE2386" s="42"/>
      <c r="AF2386" s="15" t="str">
        <f>IFERROR(IF(COUNTIF(Table9[MM Year],X2386),
IF(AD2386&lt;VLOOKUP(X2386,Table9[],7,0),AD2386
+VLOOKUP(X2386,Table9[],4,0),AD2386),AD2386
),"")</f>
        <v/>
      </c>
      <c r="AG2386" s="5"/>
      <c r="AH2386" s="5"/>
      <c r="AI2386" s="5"/>
      <c r="AJ2386" s="6"/>
      <c r="AK2386" s="6"/>
      <c r="AL2386" s="12" t="str">
        <f t="shared" si="377"/>
        <v/>
      </c>
      <c r="AM2386" s="5"/>
      <c r="AN2386" s="27" t="str">
        <f t="shared" si="378"/>
        <v/>
      </c>
      <c r="AO2386" s="5"/>
      <c r="AP2386" s="5"/>
      <c r="AQ2386" s="6"/>
      <c r="AR2386" s="12" t="str">
        <f t="shared" si="379"/>
        <v/>
      </c>
      <c r="AS2386" s="6"/>
      <c r="AT2386" s="5"/>
      <c r="AU2386" s="53"/>
      <c r="AV2386" s="53"/>
      <c r="AW2386" s="54"/>
      <c r="AX2386" s="15" t="str">
        <f t="shared" si="380"/>
        <v/>
      </c>
      <c r="AY2386" s="5"/>
      <c r="AZ2386" s="27" t="str">
        <f>IFERROR(VLOOKUP(AY2386,vlookup!A$2:I$331,2,FALSE),"")</f>
        <v/>
      </c>
      <c r="BA2386" s="27" t="str">
        <f>IFERROR(VLOOKUP(AY2386,vlookup!A$2:I$331,3,FALSE),"")</f>
        <v/>
      </c>
      <c r="BB2386" s="5"/>
      <c r="BC2386" s="27" t="str">
        <f>IFERROR(VLOOKUP(BB2386,vlookup!D$2:E$331,2,FALSE),"")</f>
        <v/>
      </c>
      <c r="BD2386" s="5"/>
      <c r="BE2386" s="27" t="str">
        <f t="shared" si="381"/>
        <v/>
      </c>
      <c r="BF2386" s="27" t="str">
        <f>IFERROR(VLOOKUP(BE2386,vlookup!G$2:I$331,2,FALSE),"")</f>
        <v/>
      </c>
      <c r="BG2386" s="27" t="str">
        <f>IFERROR(VLOOKUP(BE2386,vlookup!G$2:I$331,3,FALSE),"")</f>
        <v/>
      </c>
      <c r="BH2386" s="5"/>
      <c r="BI2386" s="6"/>
      <c r="BJ2386" s="6"/>
      <c r="BK2386" s="6"/>
      <c r="BL2386" s="6"/>
    </row>
    <row r="2387" spans="1:64">
      <c r="A2387" s="4"/>
      <c r="B2387" s="5"/>
      <c r="C2387" s="27" t="str">
        <f>IFERROR(VLOOKUP(B2387,vlookup!A$2:I$331,2,FALSE),"")</f>
        <v/>
      </c>
      <c r="D2387" s="27" t="str">
        <f>IFERROR(VLOOKUP(B2387,vlookup!A$2:I$331,3,FALSE),"")</f>
        <v/>
      </c>
      <c r="E2387" s="5"/>
      <c r="F2387" s="27" t="str">
        <f>IFERROR(VLOOKUP(E2387,vlookup!D$2:E$331,2,FALSE),"")</f>
        <v/>
      </c>
      <c r="G2387" s="5"/>
      <c r="H2387" s="27" t="str">
        <f t="shared" si="372"/>
        <v/>
      </c>
      <c r="I2387" s="27" t="str">
        <f>IFERROR(VLOOKUP(H2387,vlookup!G$2:I$331,2,FALSE),"")</f>
        <v/>
      </c>
      <c r="J2387" s="27" t="str">
        <f>IFERROR(VLOOKUP(H2387,vlookup!G$2:I$331,3,FALSE),"")</f>
        <v/>
      </c>
      <c r="K2387" s="5"/>
      <c r="L2387" s="6"/>
      <c r="M2387" s="6"/>
      <c r="N2387" s="6"/>
      <c r="O2387" s="6"/>
      <c r="P2387" s="6"/>
      <c r="Q2387" s="14" t="str">
        <f t="shared" si="373"/>
        <v/>
      </c>
      <c r="R2387" s="5"/>
      <c r="S2387" s="6"/>
      <c r="T2387" s="6"/>
      <c r="U2387" s="5"/>
      <c r="V2387" s="45">
        <f t="shared" si="374"/>
        <v>0</v>
      </c>
      <c r="W2387" s="45">
        <f t="shared" si="375"/>
        <v>0</v>
      </c>
      <c r="X2387" s="45" t="e">
        <f t="shared" si="376"/>
        <v>#VALUE!</v>
      </c>
      <c r="Y2387" s="45">
        <f>IFERROR(VALUE(V2387),VLOOKUP(V2387,DayReplace[],2,0))</f>
        <v>0</v>
      </c>
      <c r="Z2387" s="45">
        <f>IF(V2387=0,1,
IF(OR(AND(COUNTIF(Table12[Normal and Leap Years],X2387),AA2387=3,Y2387=30),
AND(COUNTIF(Table9[MM Year],X2387),COUNTIF(Table13[Always 29-Day Months],AA2387),Y2387=30)),Y2387
-1,Y2387))</f>
        <v>1</v>
      </c>
      <c r="AA2387" s="45">
        <f>IFERROR(VALUE(W2387),VLOOKUP(W2387,MonthReplace[],2,0))</f>
        <v>0</v>
      </c>
      <c r="AB2387" s="45" t="e">
        <f>IF(COUNTIF(Table9[MM Year],X2387),VLOOKUP(AA2387,MonthSerial[],VLOOKUP(X2387,Table9[],3,0)+2,0),DATE(X2387,AA2387,0)-AC2387)</f>
        <v>#VALUE!</v>
      </c>
      <c r="AC2387" s="45" t="e">
        <f>IF(COUNTIF(Table9[MM Year],X2387),
VLOOKUP(X2387,Table9[],5,0),
DATE(X2387,1,0))</f>
        <v>#VALUE!</v>
      </c>
      <c r="AD2387" s="46" t="e">
        <f>IF(AA2387=0,DATE(YEAR(AC2387+1),7,16),
IF(V2387=0,IF(COUNTIF(Table9[MM Year],X2387),AC2387+AB2387+Z2387+15-DAY(AC2387+AB2387+Z2387+15)+16,AC2387+AB2387+Z2387-DAY(AC2387+AB2387+Z2387)+16),
IF(COUNTIF(Table9[MM Year],X2387),
IF(AC2387+AB2387+Z2387&lt;VLOOKUP(X2387,Table9[],7,0),AC2387
+AB2387+Z2387+VLOOKUP(X2387,Table9[],4,0),AC2387+AB2387+Z2387),AC2387
+AB2387+Z2387)))</f>
        <v>#VALUE!</v>
      </c>
      <c r="AE2387" s="42"/>
      <c r="AF2387" s="15" t="str">
        <f>IFERROR(IF(COUNTIF(Table9[MM Year],X2387),
IF(AD2387&lt;VLOOKUP(X2387,Table9[],7,0),AD2387
+VLOOKUP(X2387,Table9[],4,0),AD2387),AD2387
),"")</f>
        <v/>
      </c>
      <c r="AG2387" s="5"/>
      <c r="AH2387" s="5"/>
      <c r="AI2387" s="5"/>
      <c r="AJ2387" s="6"/>
      <c r="AK2387" s="6"/>
      <c r="AL2387" s="12" t="str">
        <f t="shared" si="377"/>
        <v/>
      </c>
      <c r="AM2387" s="5"/>
      <c r="AN2387" s="27" t="str">
        <f t="shared" si="378"/>
        <v/>
      </c>
      <c r="AO2387" s="5"/>
      <c r="AP2387" s="5"/>
      <c r="AQ2387" s="6"/>
      <c r="AR2387" s="12" t="str">
        <f t="shared" si="379"/>
        <v/>
      </c>
      <c r="AS2387" s="6"/>
      <c r="AT2387" s="5"/>
      <c r="AU2387" s="53"/>
      <c r="AV2387" s="53"/>
      <c r="AW2387" s="54"/>
      <c r="AX2387" s="15" t="str">
        <f t="shared" si="380"/>
        <v/>
      </c>
      <c r="AY2387" s="5"/>
      <c r="AZ2387" s="27" t="str">
        <f>IFERROR(VLOOKUP(AY2387,vlookup!A$2:I$331,2,FALSE),"")</f>
        <v/>
      </c>
      <c r="BA2387" s="27" t="str">
        <f>IFERROR(VLOOKUP(AY2387,vlookup!A$2:I$331,3,FALSE),"")</f>
        <v/>
      </c>
      <c r="BB2387" s="5"/>
      <c r="BC2387" s="27" t="str">
        <f>IFERROR(VLOOKUP(BB2387,vlookup!D$2:E$331,2,FALSE),"")</f>
        <v/>
      </c>
      <c r="BD2387" s="5"/>
      <c r="BE2387" s="27" t="str">
        <f t="shared" si="381"/>
        <v/>
      </c>
      <c r="BF2387" s="27" t="str">
        <f>IFERROR(VLOOKUP(BE2387,vlookup!G$2:I$331,2,FALSE),"")</f>
        <v/>
      </c>
      <c r="BG2387" s="27" t="str">
        <f>IFERROR(VLOOKUP(BE2387,vlookup!G$2:I$331,3,FALSE),"")</f>
        <v/>
      </c>
      <c r="BH2387" s="5"/>
      <c r="BI2387" s="6"/>
      <c r="BJ2387" s="6"/>
      <c r="BK2387" s="6"/>
      <c r="BL2387" s="6"/>
    </row>
    <row r="2388" spans="1:64">
      <c r="A2388" s="4"/>
      <c r="B2388" s="5"/>
      <c r="C2388" s="27" t="str">
        <f>IFERROR(VLOOKUP(B2388,vlookup!A$2:I$331,2,FALSE),"")</f>
        <v/>
      </c>
      <c r="D2388" s="27" t="str">
        <f>IFERROR(VLOOKUP(B2388,vlookup!A$2:I$331,3,FALSE),"")</f>
        <v/>
      </c>
      <c r="E2388" s="5"/>
      <c r="F2388" s="27" t="str">
        <f>IFERROR(VLOOKUP(E2388,vlookup!D$2:E$331,2,FALSE),"")</f>
        <v/>
      </c>
      <c r="G2388" s="5"/>
      <c r="H2388" s="27" t="str">
        <f t="shared" si="372"/>
        <v/>
      </c>
      <c r="I2388" s="27" t="str">
        <f>IFERROR(VLOOKUP(H2388,vlookup!G$2:I$331,2,FALSE),"")</f>
        <v/>
      </c>
      <c r="J2388" s="27" t="str">
        <f>IFERROR(VLOOKUP(H2388,vlookup!G$2:I$331,3,FALSE),"")</f>
        <v/>
      </c>
      <c r="K2388" s="5"/>
      <c r="L2388" s="6"/>
      <c r="M2388" s="6"/>
      <c r="N2388" s="6"/>
      <c r="O2388" s="6"/>
      <c r="P2388" s="6"/>
      <c r="Q2388" s="14" t="str">
        <f t="shared" si="373"/>
        <v/>
      </c>
      <c r="R2388" s="5"/>
      <c r="S2388" s="6"/>
      <c r="T2388" s="6"/>
      <c r="U2388" s="5"/>
      <c r="V2388" s="45">
        <f t="shared" si="374"/>
        <v>0</v>
      </c>
      <c r="W2388" s="45">
        <f t="shared" si="375"/>
        <v>0</v>
      </c>
      <c r="X2388" s="45" t="e">
        <f t="shared" si="376"/>
        <v>#VALUE!</v>
      </c>
      <c r="Y2388" s="45">
        <f>IFERROR(VALUE(V2388),VLOOKUP(V2388,DayReplace[],2,0))</f>
        <v>0</v>
      </c>
      <c r="Z2388" s="45">
        <f>IF(V2388=0,1,
IF(OR(AND(COUNTIF(Table12[Normal and Leap Years],X2388),AA2388=3,Y2388=30),
AND(COUNTIF(Table9[MM Year],X2388),COUNTIF(Table13[Always 29-Day Months],AA2388),Y2388=30)),Y2388
-1,Y2388))</f>
        <v>1</v>
      </c>
      <c r="AA2388" s="45">
        <f>IFERROR(VALUE(W2388),VLOOKUP(W2388,MonthReplace[],2,0))</f>
        <v>0</v>
      </c>
      <c r="AB2388" s="45" t="e">
        <f>IF(COUNTIF(Table9[MM Year],X2388),VLOOKUP(AA2388,MonthSerial[],VLOOKUP(X2388,Table9[],3,0)+2,0),DATE(X2388,AA2388,0)-AC2388)</f>
        <v>#VALUE!</v>
      </c>
      <c r="AC2388" s="45" t="e">
        <f>IF(COUNTIF(Table9[MM Year],X2388),
VLOOKUP(X2388,Table9[],5,0),
DATE(X2388,1,0))</f>
        <v>#VALUE!</v>
      </c>
      <c r="AD2388" s="46" t="e">
        <f>IF(AA2388=0,DATE(YEAR(AC2388+1),7,16),
IF(V2388=0,IF(COUNTIF(Table9[MM Year],X2388),AC2388+AB2388+Z2388+15-DAY(AC2388+AB2388+Z2388+15)+16,AC2388+AB2388+Z2388-DAY(AC2388+AB2388+Z2388)+16),
IF(COUNTIF(Table9[MM Year],X2388),
IF(AC2388+AB2388+Z2388&lt;VLOOKUP(X2388,Table9[],7,0),AC2388
+AB2388+Z2388+VLOOKUP(X2388,Table9[],4,0),AC2388+AB2388+Z2388),AC2388
+AB2388+Z2388)))</f>
        <v>#VALUE!</v>
      </c>
      <c r="AE2388" s="42"/>
      <c r="AF2388" s="15" t="str">
        <f>IFERROR(IF(COUNTIF(Table9[MM Year],X2388),
IF(AD2388&lt;VLOOKUP(X2388,Table9[],7,0),AD2388
+VLOOKUP(X2388,Table9[],4,0),AD2388),AD2388
),"")</f>
        <v/>
      </c>
      <c r="AG2388" s="5"/>
      <c r="AH2388" s="5"/>
      <c r="AI2388" s="5"/>
      <c r="AJ2388" s="6"/>
      <c r="AK2388" s="6"/>
      <c r="AL2388" s="12" t="str">
        <f t="shared" si="377"/>
        <v/>
      </c>
      <c r="AM2388" s="5"/>
      <c r="AN2388" s="27" t="str">
        <f t="shared" si="378"/>
        <v/>
      </c>
      <c r="AO2388" s="5"/>
      <c r="AP2388" s="5"/>
      <c r="AQ2388" s="6"/>
      <c r="AR2388" s="12" t="str">
        <f t="shared" si="379"/>
        <v/>
      </c>
      <c r="AS2388" s="6"/>
      <c r="AT2388" s="5"/>
      <c r="AU2388" s="53"/>
      <c r="AV2388" s="53"/>
      <c r="AW2388" s="54"/>
      <c r="AX2388" s="15" t="str">
        <f t="shared" si="380"/>
        <v/>
      </c>
      <c r="AY2388" s="5"/>
      <c r="AZ2388" s="27" t="str">
        <f>IFERROR(VLOOKUP(AY2388,vlookup!A$2:I$331,2,FALSE),"")</f>
        <v/>
      </c>
      <c r="BA2388" s="27" t="str">
        <f>IFERROR(VLOOKUP(AY2388,vlookup!A$2:I$331,3,FALSE),"")</f>
        <v/>
      </c>
      <c r="BB2388" s="5"/>
      <c r="BC2388" s="27" t="str">
        <f>IFERROR(VLOOKUP(BB2388,vlookup!D$2:E$331,2,FALSE),"")</f>
        <v/>
      </c>
      <c r="BD2388" s="5"/>
      <c r="BE2388" s="27" t="str">
        <f t="shared" si="381"/>
        <v/>
      </c>
      <c r="BF2388" s="27" t="str">
        <f>IFERROR(VLOOKUP(BE2388,vlookup!G$2:I$331,2,FALSE),"")</f>
        <v/>
      </c>
      <c r="BG2388" s="27" t="str">
        <f>IFERROR(VLOOKUP(BE2388,vlookup!G$2:I$331,3,FALSE),"")</f>
        <v/>
      </c>
      <c r="BH2388" s="5"/>
      <c r="BI2388" s="6"/>
      <c r="BJ2388" s="6"/>
      <c r="BK2388" s="6"/>
      <c r="BL2388" s="6"/>
    </row>
    <row r="2389" spans="1:64">
      <c r="A2389" s="4"/>
      <c r="B2389" s="5"/>
      <c r="C2389" s="27" t="str">
        <f>IFERROR(VLOOKUP(B2389,vlookup!A$2:I$331,2,FALSE),"")</f>
        <v/>
      </c>
      <c r="D2389" s="27" t="str">
        <f>IFERROR(VLOOKUP(B2389,vlookup!A$2:I$331,3,FALSE),"")</f>
        <v/>
      </c>
      <c r="E2389" s="5"/>
      <c r="F2389" s="27" t="str">
        <f>IFERROR(VLOOKUP(E2389,vlookup!D$2:E$331,2,FALSE),"")</f>
        <v/>
      </c>
      <c r="G2389" s="5"/>
      <c r="H2389" s="27" t="str">
        <f t="shared" si="372"/>
        <v/>
      </c>
      <c r="I2389" s="27" t="str">
        <f>IFERROR(VLOOKUP(H2389,vlookup!G$2:I$331,2,FALSE),"")</f>
        <v/>
      </c>
      <c r="J2389" s="27" t="str">
        <f>IFERROR(VLOOKUP(H2389,vlookup!G$2:I$331,3,FALSE),"")</f>
        <v/>
      </c>
      <c r="K2389" s="5"/>
      <c r="L2389" s="6"/>
      <c r="M2389" s="6"/>
      <c r="N2389" s="6"/>
      <c r="O2389" s="6"/>
      <c r="P2389" s="6"/>
      <c r="Q2389" s="14" t="str">
        <f t="shared" si="373"/>
        <v/>
      </c>
      <c r="R2389" s="5"/>
      <c r="S2389" s="6"/>
      <c r="T2389" s="6"/>
      <c r="U2389" s="5"/>
      <c r="V2389" s="45">
        <f t="shared" si="374"/>
        <v>0</v>
      </c>
      <c r="W2389" s="45">
        <f t="shared" si="375"/>
        <v>0</v>
      </c>
      <c r="X2389" s="45" t="e">
        <f t="shared" si="376"/>
        <v>#VALUE!</v>
      </c>
      <c r="Y2389" s="45">
        <f>IFERROR(VALUE(V2389),VLOOKUP(V2389,DayReplace[],2,0))</f>
        <v>0</v>
      </c>
      <c r="Z2389" s="45">
        <f>IF(V2389=0,1,
IF(OR(AND(COUNTIF(Table12[Normal and Leap Years],X2389),AA2389=3,Y2389=30),
AND(COUNTIF(Table9[MM Year],X2389),COUNTIF(Table13[Always 29-Day Months],AA2389),Y2389=30)),Y2389
-1,Y2389))</f>
        <v>1</v>
      </c>
      <c r="AA2389" s="45">
        <f>IFERROR(VALUE(W2389),VLOOKUP(W2389,MonthReplace[],2,0))</f>
        <v>0</v>
      </c>
      <c r="AB2389" s="45" t="e">
        <f>IF(COUNTIF(Table9[MM Year],X2389),VLOOKUP(AA2389,MonthSerial[],VLOOKUP(X2389,Table9[],3,0)+2,0),DATE(X2389,AA2389,0)-AC2389)</f>
        <v>#VALUE!</v>
      </c>
      <c r="AC2389" s="45" t="e">
        <f>IF(COUNTIF(Table9[MM Year],X2389),
VLOOKUP(X2389,Table9[],5,0),
DATE(X2389,1,0))</f>
        <v>#VALUE!</v>
      </c>
      <c r="AD2389" s="46" t="e">
        <f>IF(AA2389=0,DATE(YEAR(AC2389+1),7,16),
IF(V2389=0,IF(COUNTIF(Table9[MM Year],X2389),AC2389+AB2389+Z2389+15-DAY(AC2389+AB2389+Z2389+15)+16,AC2389+AB2389+Z2389-DAY(AC2389+AB2389+Z2389)+16),
IF(COUNTIF(Table9[MM Year],X2389),
IF(AC2389+AB2389+Z2389&lt;VLOOKUP(X2389,Table9[],7,0),AC2389
+AB2389+Z2389+VLOOKUP(X2389,Table9[],4,0),AC2389+AB2389+Z2389),AC2389
+AB2389+Z2389)))</f>
        <v>#VALUE!</v>
      </c>
      <c r="AE2389" s="42"/>
      <c r="AF2389" s="15" t="str">
        <f>IFERROR(IF(COUNTIF(Table9[MM Year],X2389),
IF(AD2389&lt;VLOOKUP(X2389,Table9[],7,0),AD2389
+VLOOKUP(X2389,Table9[],4,0),AD2389),AD2389
),"")</f>
        <v/>
      </c>
      <c r="AG2389" s="5"/>
      <c r="AH2389" s="5"/>
      <c r="AI2389" s="5"/>
      <c r="AJ2389" s="6"/>
      <c r="AK2389" s="6"/>
      <c r="AL2389" s="12" t="str">
        <f t="shared" si="377"/>
        <v/>
      </c>
      <c r="AM2389" s="5"/>
      <c r="AN2389" s="27" t="str">
        <f t="shared" si="378"/>
        <v/>
      </c>
      <c r="AO2389" s="5"/>
      <c r="AP2389" s="5"/>
      <c r="AQ2389" s="6"/>
      <c r="AR2389" s="12" t="str">
        <f t="shared" si="379"/>
        <v/>
      </c>
      <c r="AS2389" s="6"/>
      <c r="AT2389" s="5"/>
      <c r="AU2389" s="53"/>
      <c r="AV2389" s="53"/>
      <c r="AW2389" s="54"/>
      <c r="AX2389" s="15" t="str">
        <f t="shared" si="380"/>
        <v/>
      </c>
      <c r="AY2389" s="5"/>
      <c r="AZ2389" s="27" t="str">
        <f>IFERROR(VLOOKUP(AY2389,vlookup!A$2:I$331,2,FALSE),"")</f>
        <v/>
      </c>
      <c r="BA2389" s="27" t="str">
        <f>IFERROR(VLOOKUP(AY2389,vlookup!A$2:I$331,3,FALSE),"")</f>
        <v/>
      </c>
      <c r="BB2389" s="5"/>
      <c r="BC2389" s="27" t="str">
        <f>IFERROR(VLOOKUP(BB2389,vlookup!D$2:E$331,2,FALSE),"")</f>
        <v/>
      </c>
      <c r="BD2389" s="5"/>
      <c r="BE2389" s="27" t="str">
        <f t="shared" si="381"/>
        <v/>
      </c>
      <c r="BF2389" s="27" t="str">
        <f>IFERROR(VLOOKUP(BE2389,vlookup!G$2:I$331,2,FALSE),"")</f>
        <v/>
      </c>
      <c r="BG2389" s="27" t="str">
        <f>IFERROR(VLOOKUP(BE2389,vlookup!G$2:I$331,3,FALSE),"")</f>
        <v/>
      </c>
      <c r="BH2389" s="5"/>
      <c r="BI2389" s="6"/>
      <c r="BJ2389" s="6"/>
      <c r="BK2389" s="6"/>
      <c r="BL2389" s="6"/>
    </row>
    <row r="2390" spans="1:64">
      <c r="A2390" s="4"/>
      <c r="B2390" s="5"/>
      <c r="C2390" s="27" t="str">
        <f>IFERROR(VLOOKUP(B2390,vlookup!A$2:I$331,2,FALSE),"")</f>
        <v/>
      </c>
      <c r="D2390" s="27" t="str">
        <f>IFERROR(VLOOKUP(B2390,vlookup!A$2:I$331,3,FALSE),"")</f>
        <v/>
      </c>
      <c r="E2390" s="5"/>
      <c r="F2390" s="27" t="str">
        <f>IFERROR(VLOOKUP(E2390,vlookup!D$2:E$331,2,FALSE),"")</f>
        <v/>
      </c>
      <c r="G2390" s="5"/>
      <c r="H2390" s="27" t="str">
        <f t="shared" si="372"/>
        <v/>
      </c>
      <c r="I2390" s="27" t="str">
        <f>IFERROR(VLOOKUP(H2390,vlookup!G$2:I$331,2,FALSE),"")</f>
        <v/>
      </c>
      <c r="J2390" s="27" t="str">
        <f>IFERROR(VLOOKUP(H2390,vlookup!G$2:I$331,3,FALSE),"")</f>
        <v/>
      </c>
      <c r="K2390" s="5"/>
      <c r="L2390" s="6"/>
      <c r="M2390" s="6"/>
      <c r="N2390" s="6"/>
      <c r="O2390" s="6"/>
      <c r="P2390" s="6"/>
      <c r="Q2390" s="14" t="str">
        <f t="shared" si="373"/>
        <v/>
      </c>
      <c r="R2390" s="5"/>
      <c r="S2390" s="6"/>
      <c r="T2390" s="6"/>
      <c r="U2390" s="5"/>
      <c r="V2390" s="45">
        <f t="shared" si="374"/>
        <v>0</v>
      </c>
      <c r="W2390" s="45">
        <f t="shared" si="375"/>
        <v>0</v>
      </c>
      <c r="X2390" s="45" t="e">
        <f t="shared" si="376"/>
        <v>#VALUE!</v>
      </c>
      <c r="Y2390" s="45">
        <f>IFERROR(VALUE(V2390),VLOOKUP(V2390,DayReplace[],2,0))</f>
        <v>0</v>
      </c>
      <c r="Z2390" s="45">
        <f>IF(V2390=0,1,
IF(OR(AND(COUNTIF(Table12[Normal and Leap Years],X2390),AA2390=3,Y2390=30),
AND(COUNTIF(Table9[MM Year],X2390),COUNTIF(Table13[Always 29-Day Months],AA2390),Y2390=30)),Y2390
-1,Y2390))</f>
        <v>1</v>
      </c>
      <c r="AA2390" s="45">
        <f>IFERROR(VALUE(W2390),VLOOKUP(W2390,MonthReplace[],2,0))</f>
        <v>0</v>
      </c>
      <c r="AB2390" s="45" t="e">
        <f>IF(COUNTIF(Table9[MM Year],X2390),VLOOKUP(AA2390,MonthSerial[],VLOOKUP(X2390,Table9[],3,0)+2,0),DATE(X2390,AA2390,0)-AC2390)</f>
        <v>#VALUE!</v>
      </c>
      <c r="AC2390" s="45" t="e">
        <f>IF(COUNTIF(Table9[MM Year],X2390),
VLOOKUP(X2390,Table9[],5,0),
DATE(X2390,1,0))</f>
        <v>#VALUE!</v>
      </c>
      <c r="AD2390" s="46" t="e">
        <f>IF(AA2390=0,DATE(YEAR(AC2390+1),7,16),
IF(V2390=0,IF(COUNTIF(Table9[MM Year],X2390),AC2390+AB2390+Z2390+15-DAY(AC2390+AB2390+Z2390+15)+16,AC2390+AB2390+Z2390-DAY(AC2390+AB2390+Z2390)+16),
IF(COUNTIF(Table9[MM Year],X2390),
IF(AC2390+AB2390+Z2390&lt;VLOOKUP(X2390,Table9[],7,0),AC2390
+AB2390+Z2390+VLOOKUP(X2390,Table9[],4,0),AC2390+AB2390+Z2390),AC2390
+AB2390+Z2390)))</f>
        <v>#VALUE!</v>
      </c>
      <c r="AE2390" s="42"/>
      <c r="AF2390" s="15" t="str">
        <f>IFERROR(IF(COUNTIF(Table9[MM Year],X2390),
IF(AD2390&lt;VLOOKUP(X2390,Table9[],7,0),AD2390
+VLOOKUP(X2390,Table9[],4,0),AD2390),AD2390
),"")</f>
        <v/>
      </c>
      <c r="AG2390" s="5"/>
      <c r="AH2390" s="5"/>
      <c r="AI2390" s="5"/>
      <c r="AJ2390" s="6"/>
      <c r="AK2390" s="6"/>
      <c r="AL2390" s="12" t="str">
        <f t="shared" si="377"/>
        <v/>
      </c>
      <c r="AM2390" s="5"/>
      <c r="AN2390" s="27" t="str">
        <f t="shared" si="378"/>
        <v/>
      </c>
      <c r="AO2390" s="5"/>
      <c r="AP2390" s="5"/>
      <c r="AQ2390" s="6"/>
      <c r="AR2390" s="12" t="str">
        <f t="shared" si="379"/>
        <v/>
      </c>
      <c r="AS2390" s="6"/>
      <c r="AT2390" s="5"/>
      <c r="AU2390" s="53"/>
      <c r="AV2390" s="53"/>
      <c r="AW2390" s="54"/>
      <c r="AX2390" s="15" t="str">
        <f t="shared" si="380"/>
        <v/>
      </c>
      <c r="AY2390" s="5"/>
      <c r="AZ2390" s="27" t="str">
        <f>IFERROR(VLOOKUP(AY2390,vlookup!A$2:I$331,2,FALSE),"")</f>
        <v/>
      </c>
      <c r="BA2390" s="27" t="str">
        <f>IFERROR(VLOOKUP(AY2390,vlookup!A$2:I$331,3,FALSE),"")</f>
        <v/>
      </c>
      <c r="BB2390" s="5"/>
      <c r="BC2390" s="27" t="str">
        <f>IFERROR(VLOOKUP(BB2390,vlookup!D$2:E$331,2,FALSE),"")</f>
        <v/>
      </c>
      <c r="BD2390" s="5"/>
      <c r="BE2390" s="27" t="str">
        <f t="shared" si="381"/>
        <v/>
      </c>
      <c r="BF2390" s="27" t="str">
        <f>IFERROR(VLOOKUP(BE2390,vlookup!G$2:I$331,2,FALSE),"")</f>
        <v/>
      </c>
      <c r="BG2390" s="27" t="str">
        <f>IFERROR(VLOOKUP(BE2390,vlookup!G$2:I$331,3,FALSE),"")</f>
        <v/>
      </c>
      <c r="BH2390" s="5"/>
      <c r="BI2390" s="6"/>
      <c r="BJ2390" s="6"/>
      <c r="BK2390" s="6"/>
      <c r="BL2390" s="6"/>
    </row>
    <row r="2391" spans="1:64">
      <c r="A2391" s="4"/>
      <c r="B2391" s="5"/>
      <c r="C2391" s="27" t="str">
        <f>IFERROR(VLOOKUP(B2391,vlookup!A$2:I$331,2,FALSE),"")</f>
        <v/>
      </c>
      <c r="D2391" s="27" t="str">
        <f>IFERROR(VLOOKUP(B2391,vlookup!A$2:I$331,3,FALSE),"")</f>
        <v/>
      </c>
      <c r="E2391" s="5"/>
      <c r="F2391" s="27" t="str">
        <f>IFERROR(VLOOKUP(E2391,vlookup!D$2:E$331,2,FALSE),"")</f>
        <v/>
      </c>
      <c r="G2391" s="5"/>
      <c r="H2391" s="27" t="str">
        <f t="shared" si="372"/>
        <v/>
      </c>
      <c r="I2391" s="27" t="str">
        <f>IFERROR(VLOOKUP(H2391,vlookup!G$2:I$331,2,FALSE),"")</f>
        <v/>
      </c>
      <c r="J2391" s="27" t="str">
        <f>IFERROR(VLOOKUP(H2391,vlookup!G$2:I$331,3,FALSE),"")</f>
        <v/>
      </c>
      <c r="K2391" s="5"/>
      <c r="L2391" s="6"/>
      <c r="M2391" s="6"/>
      <c r="N2391" s="6"/>
      <c r="O2391" s="6"/>
      <c r="P2391" s="6"/>
      <c r="Q2391" s="14" t="str">
        <f t="shared" si="373"/>
        <v/>
      </c>
      <c r="R2391" s="5"/>
      <c r="S2391" s="6"/>
      <c r="T2391" s="6"/>
      <c r="U2391" s="5"/>
      <c r="V2391" s="45">
        <f t="shared" si="374"/>
        <v>0</v>
      </c>
      <c r="W2391" s="45">
        <f t="shared" si="375"/>
        <v>0</v>
      </c>
      <c r="X2391" s="45" t="e">
        <f t="shared" si="376"/>
        <v>#VALUE!</v>
      </c>
      <c r="Y2391" s="45">
        <f>IFERROR(VALUE(V2391),VLOOKUP(V2391,DayReplace[],2,0))</f>
        <v>0</v>
      </c>
      <c r="Z2391" s="45">
        <f>IF(V2391=0,1,
IF(OR(AND(COUNTIF(Table12[Normal and Leap Years],X2391),AA2391=3,Y2391=30),
AND(COUNTIF(Table9[MM Year],X2391),COUNTIF(Table13[Always 29-Day Months],AA2391),Y2391=30)),Y2391
-1,Y2391))</f>
        <v>1</v>
      </c>
      <c r="AA2391" s="45">
        <f>IFERROR(VALUE(W2391),VLOOKUP(W2391,MonthReplace[],2,0))</f>
        <v>0</v>
      </c>
      <c r="AB2391" s="45" t="e">
        <f>IF(COUNTIF(Table9[MM Year],X2391),VLOOKUP(AA2391,MonthSerial[],VLOOKUP(X2391,Table9[],3,0)+2,0),DATE(X2391,AA2391,0)-AC2391)</f>
        <v>#VALUE!</v>
      </c>
      <c r="AC2391" s="45" t="e">
        <f>IF(COUNTIF(Table9[MM Year],X2391),
VLOOKUP(X2391,Table9[],5,0),
DATE(X2391,1,0))</f>
        <v>#VALUE!</v>
      </c>
      <c r="AD2391" s="46" t="e">
        <f>IF(AA2391=0,DATE(YEAR(AC2391+1),7,16),
IF(V2391=0,IF(COUNTIF(Table9[MM Year],X2391),AC2391+AB2391+Z2391+15-DAY(AC2391+AB2391+Z2391+15)+16,AC2391+AB2391+Z2391-DAY(AC2391+AB2391+Z2391)+16),
IF(COUNTIF(Table9[MM Year],X2391),
IF(AC2391+AB2391+Z2391&lt;VLOOKUP(X2391,Table9[],7,0),AC2391
+AB2391+Z2391+VLOOKUP(X2391,Table9[],4,0),AC2391+AB2391+Z2391),AC2391
+AB2391+Z2391)))</f>
        <v>#VALUE!</v>
      </c>
      <c r="AE2391" s="42"/>
      <c r="AF2391" s="15" t="str">
        <f>IFERROR(IF(COUNTIF(Table9[MM Year],X2391),
IF(AD2391&lt;VLOOKUP(X2391,Table9[],7,0),AD2391
+VLOOKUP(X2391,Table9[],4,0),AD2391),AD2391
),"")</f>
        <v/>
      </c>
      <c r="AG2391" s="5"/>
      <c r="AH2391" s="5"/>
      <c r="AI2391" s="5"/>
      <c r="AJ2391" s="6"/>
      <c r="AK2391" s="6"/>
      <c r="AL2391" s="12" t="str">
        <f t="shared" si="377"/>
        <v/>
      </c>
      <c r="AM2391" s="5"/>
      <c r="AN2391" s="27" t="str">
        <f t="shared" si="378"/>
        <v/>
      </c>
      <c r="AO2391" s="5"/>
      <c r="AP2391" s="5"/>
      <c r="AQ2391" s="6"/>
      <c r="AR2391" s="12" t="str">
        <f t="shared" si="379"/>
        <v/>
      </c>
      <c r="AS2391" s="6"/>
      <c r="AT2391" s="5"/>
      <c r="AU2391" s="53"/>
      <c r="AV2391" s="53"/>
      <c r="AW2391" s="54"/>
      <c r="AX2391" s="15" t="str">
        <f t="shared" si="380"/>
        <v/>
      </c>
      <c r="AY2391" s="5"/>
      <c r="AZ2391" s="27" t="str">
        <f>IFERROR(VLOOKUP(AY2391,vlookup!A$2:I$331,2,FALSE),"")</f>
        <v/>
      </c>
      <c r="BA2391" s="27" t="str">
        <f>IFERROR(VLOOKUP(AY2391,vlookup!A$2:I$331,3,FALSE),"")</f>
        <v/>
      </c>
      <c r="BB2391" s="5"/>
      <c r="BC2391" s="27" t="str">
        <f>IFERROR(VLOOKUP(BB2391,vlookup!D$2:E$331,2,FALSE),"")</f>
        <v/>
      </c>
      <c r="BD2391" s="5"/>
      <c r="BE2391" s="27" t="str">
        <f t="shared" si="381"/>
        <v/>
      </c>
      <c r="BF2391" s="27" t="str">
        <f>IFERROR(VLOOKUP(BE2391,vlookup!G$2:I$331,2,FALSE),"")</f>
        <v/>
      </c>
      <c r="BG2391" s="27" t="str">
        <f>IFERROR(VLOOKUP(BE2391,vlookup!G$2:I$331,3,FALSE),"")</f>
        <v/>
      </c>
      <c r="BH2391" s="5"/>
      <c r="BI2391" s="6"/>
      <c r="BJ2391" s="6"/>
      <c r="BK2391" s="6"/>
      <c r="BL2391" s="6"/>
    </row>
    <row r="2392" spans="1:64">
      <c r="A2392" s="4"/>
      <c r="B2392" s="5"/>
      <c r="C2392" s="27" t="str">
        <f>IFERROR(VLOOKUP(B2392,vlookup!A$2:I$331,2,FALSE),"")</f>
        <v/>
      </c>
      <c r="D2392" s="27" t="str">
        <f>IFERROR(VLOOKUP(B2392,vlookup!A$2:I$331,3,FALSE),"")</f>
        <v/>
      </c>
      <c r="E2392" s="5"/>
      <c r="F2392" s="27" t="str">
        <f>IFERROR(VLOOKUP(E2392,vlookup!D$2:E$331,2,FALSE),"")</f>
        <v/>
      </c>
      <c r="G2392" s="5"/>
      <c r="H2392" s="27" t="str">
        <f t="shared" si="372"/>
        <v/>
      </c>
      <c r="I2392" s="27" t="str">
        <f>IFERROR(VLOOKUP(H2392,vlookup!G$2:I$331,2,FALSE),"")</f>
        <v/>
      </c>
      <c r="J2392" s="27" t="str">
        <f>IFERROR(VLOOKUP(H2392,vlookup!G$2:I$331,3,FALSE),"")</f>
        <v/>
      </c>
      <c r="K2392" s="5"/>
      <c r="L2392" s="6"/>
      <c r="M2392" s="6"/>
      <c r="N2392" s="6"/>
      <c r="O2392" s="6"/>
      <c r="P2392" s="6"/>
      <c r="Q2392" s="14" t="str">
        <f t="shared" si="373"/>
        <v/>
      </c>
      <c r="R2392" s="5"/>
      <c r="S2392" s="6"/>
      <c r="T2392" s="6"/>
      <c r="U2392" s="5"/>
      <c r="V2392" s="45">
        <f t="shared" si="374"/>
        <v>0</v>
      </c>
      <c r="W2392" s="45">
        <f t="shared" si="375"/>
        <v>0</v>
      </c>
      <c r="X2392" s="45" t="e">
        <f t="shared" si="376"/>
        <v>#VALUE!</v>
      </c>
      <c r="Y2392" s="45">
        <f>IFERROR(VALUE(V2392),VLOOKUP(V2392,DayReplace[],2,0))</f>
        <v>0</v>
      </c>
      <c r="Z2392" s="45">
        <f>IF(V2392=0,1,
IF(OR(AND(COUNTIF(Table12[Normal and Leap Years],X2392),AA2392=3,Y2392=30),
AND(COUNTIF(Table9[MM Year],X2392),COUNTIF(Table13[Always 29-Day Months],AA2392),Y2392=30)),Y2392
-1,Y2392))</f>
        <v>1</v>
      </c>
      <c r="AA2392" s="45">
        <f>IFERROR(VALUE(W2392),VLOOKUP(W2392,MonthReplace[],2,0))</f>
        <v>0</v>
      </c>
      <c r="AB2392" s="45" t="e">
        <f>IF(COUNTIF(Table9[MM Year],X2392),VLOOKUP(AA2392,MonthSerial[],VLOOKUP(X2392,Table9[],3,0)+2,0),DATE(X2392,AA2392,0)-AC2392)</f>
        <v>#VALUE!</v>
      </c>
      <c r="AC2392" s="45" t="e">
        <f>IF(COUNTIF(Table9[MM Year],X2392),
VLOOKUP(X2392,Table9[],5,0),
DATE(X2392,1,0))</f>
        <v>#VALUE!</v>
      </c>
      <c r="AD2392" s="46" t="e">
        <f>IF(AA2392=0,DATE(YEAR(AC2392+1),7,16),
IF(V2392=0,IF(COUNTIF(Table9[MM Year],X2392),AC2392+AB2392+Z2392+15-DAY(AC2392+AB2392+Z2392+15)+16,AC2392+AB2392+Z2392-DAY(AC2392+AB2392+Z2392)+16),
IF(COUNTIF(Table9[MM Year],X2392),
IF(AC2392+AB2392+Z2392&lt;VLOOKUP(X2392,Table9[],7,0),AC2392
+AB2392+Z2392+VLOOKUP(X2392,Table9[],4,0),AC2392+AB2392+Z2392),AC2392
+AB2392+Z2392)))</f>
        <v>#VALUE!</v>
      </c>
      <c r="AE2392" s="42"/>
      <c r="AF2392" s="15" t="str">
        <f>IFERROR(IF(COUNTIF(Table9[MM Year],X2392),
IF(AD2392&lt;VLOOKUP(X2392,Table9[],7,0),AD2392
+VLOOKUP(X2392,Table9[],4,0),AD2392),AD2392
),"")</f>
        <v/>
      </c>
      <c r="AG2392" s="5"/>
      <c r="AH2392" s="5"/>
      <c r="AI2392" s="5"/>
      <c r="AJ2392" s="6"/>
      <c r="AK2392" s="6"/>
      <c r="AL2392" s="12" t="str">
        <f t="shared" si="377"/>
        <v/>
      </c>
      <c r="AM2392" s="5"/>
      <c r="AN2392" s="27" t="str">
        <f t="shared" si="378"/>
        <v/>
      </c>
      <c r="AO2392" s="5"/>
      <c r="AP2392" s="5"/>
      <c r="AQ2392" s="6"/>
      <c r="AR2392" s="12" t="str">
        <f t="shared" si="379"/>
        <v/>
      </c>
      <c r="AS2392" s="6"/>
      <c r="AT2392" s="5"/>
      <c r="AU2392" s="53"/>
      <c r="AV2392" s="53"/>
      <c r="AW2392" s="54"/>
      <c r="AX2392" s="15" t="str">
        <f t="shared" si="380"/>
        <v/>
      </c>
      <c r="AY2392" s="5"/>
      <c r="AZ2392" s="27" t="str">
        <f>IFERROR(VLOOKUP(AY2392,vlookup!A$2:I$331,2,FALSE),"")</f>
        <v/>
      </c>
      <c r="BA2392" s="27" t="str">
        <f>IFERROR(VLOOKUP(AY2392,vlookup!A$2:I$331,3,FALSE),"")</f>
        <v/>
      </c>
      <c r="BB2392" s="5"/>
      <c r="BC2392" s="27" t="str">
        <f>IFERROR(VLOOKUP(BB2392,vlookup!D$2:E$331,2,FALSE),"")</f>
        <v/>
      </c>
      <c r="BD2392" s="5"/>
      <c r="BE2392" s="27" t="str">
        <f t="shared" si="381"/>
        <v/>
      </c>
      <c r="BF2392" s="27" t="str">
        <f>IFERROR(VLOOKUP(BE2392,vlookup!G$2:I$331,2,FALSE),"")</f>
        <v/>
      </c>
      <c r="BG2392" s="27" t="str">
        <f>IFERROR(VLOOKUP(BE2392,vlookup!G$2:I$331,3,FALSE),"")</f>
        <v/>
      </c>
      <c r="BH2392" s="5"/>
      <c r="BI2392" s="6"/>
      <c r="BJ2392" s="6"/>
      <c r="BK2392" s="6"/>
      <c r="BL2392" s="6"/>
    </row>
    <row r="2393" spans="1:64">
      <c r="A2393" s="4"/>
      <c r="B2393" s="5"/>
      <c r="C2393" s="27" t="str">
        <f>IFERROR(VLOOKUP(B2393,vlookup!A$2:I$331,2,FALSE),"")</f>
        <v/>
      </c>
      <c r="D2393" s="27" t="str">
        <f>IFERROR(VLOOKUP(B2393,vlookup!A$2:I$331,3,FALSE),"")</f>
        <v/>
      </c>
      <c r="E2393" s="5"/>
      <c r="F2393" s="27" t="str">
        <f>IFERROR(VLOOKUP(E2393,vlookup!D$2:E$331,2,FALSE),"")</f>
        <v/>
      </c>
      <c r="G2393" s="5"/>
      <c r="H2393" s="27" t="str">
        <f t="shared" si="372"/>
        <v/>
      </c>
      <c r="I2393" s="27" t="str">
        <f>IFERROR(VLOOKUP(H2393,vlookup!G$2:I$331,2,FALSE),"")</f>
        <v/>
      </c>
      <c r="J2393" s="27" t="str">
        <f>IFERROR(VLOOKUP(H2393,vlookup!G$2:I$331,3,FALSE),"")</f>
        <v/>
      </c>
      <c r="K2393" s="5"/>
      <c r="L2393" s="6"/>
      <c r="M2393" s="6"/>
      <c r="N2393" s="6"/>
      <c r="O2393" s="6"/>
      <c r="P2393" s="6"/>
      <c r="Q2393" s="14" t="str">
        <f t="shared" si="373"/>
        <v/>
      </c>
      <c r="R2393" s="5"/>
      <c r="S2393" s="6"/>
      <c r="T2393" s="6"/>
      <c r="U2393" s="5"/>
      <c r="V2393" s="45">
        <f t="shared" si="374"/>
        <v>0</v>
      </c>
      <c r="W2393" s="45">
        <f t="shared" si="375"/>
        <v>0</v>
      </c>
      <c r="X2393" s="45" t="e">
        <f t="shared" si="376"/>
        <v>#VALUE!</v>
      </c>
      <c r="Y2393" s="45">
        <f>IFERROR(VALUE(V2393),VLOOKUP(V2393,DayReplace[],2,0))</f>
        <v>0</v>
      </c>
      <c r="Z2393" s="45">
        <f>IF(V2393=0,1,
IF(OR(AND(COUNTIF(Table12[Normal and Leap Years],X2393),AA2393=3,Y2393=30),
AND(COUNTIF(Table9[MM Year],X2393),COUNTIF(Table13[Always 29-Day Months],AA2393),Y2393=30)),Y2393
-1,Y2393))</f>
        <v>1</v>
      </c>
      <c r="AA2393" s="45">
        <f>IFERROR(VALUE(W2393),VLOOKUP(W2393,MonthReplace[],2,0))</f>
        <v>0</v>
      </c>
      <c r="AB2393" s="45" t="e">
        <f>IF(COUNTIF(Table9[MM Year],X2393),VLOOKUP(AA2393,MonthSerial[],VLOOKUP(X2393,Table9[],3,0)+2,0),DATE(X2393,AA2393,0)-AC2393)</f>
        <v>#VALUE!</v>
      </c>
      <c r="AC2393" s="45" t="e">
        <f>IF(COUNTIF(Table9[MM Year],X2393),
VLOOKUP(X2393,Table9[],5,0),
DATE(X2393,1,0))</f>
        <v>#VALUE!</v>
      </c>
      <c r="AD2393" s="46" t="e">
        <f>IF(AA2393=0,DATE(YEAR(AC2393+1),7,16),
IF(V2393=0,IF(COUNTIF(Table9[MM Year],X2393),AC2393+AB2393+Z2393+15-DAY(AC2393+AB2393+Z2393+15)+16,AC2393+AB2393+Z2393-DAY(AC2393+AB2393+Z2393)+16),
IF(COUNTIF(Table9[MM Year],X2393),
IF(AC2393+AB2393+Z2393&lt;VLOOKUP(X2393,Table9[],7,0),AC2393
+AB2393+Z2393+VLOOKUP(X2393,Table9[],4,0),AC2393+AB2393+Z2393),AC2393
+AB2393+Z2393)))</f>
        <v>#VALUE!</v>
      </c>
      <c r="AE2393" s="42"/>
      <c r="AF2393" s="15" t="str">
        <f>IFERROR(IF(COUNTIF(Table9[MM Year],X2393),
IF(AD2393&lt;VLOOKUP(X2393,Table9[],7,0),AD2393
+VLOOKUP(X2393,Table9[],4,0),AD2393),AD2393
),"")</f>
        <v/>
      </c>
      <c r="AG2393" s="5"/>
      <c r="AH2393" s="5"/>
      <c r="AI2393" s="5"/>
      <c r="AJ2393" s="6"/>
      <c r="AK2393" s="6"/>
      <c r="AL2393" s="12" t="str">
        <f t="shared" si="377"/>
        <v/>
      </c>
      <c r="AM2393" s="5"/>
      <c r="AN2393" s="27" t="str">
        <f t="shared" si="378"/>
        <v/>
      </c>
      <c r="AO2393" s="5"/>
      <c r="AP2393" s="5"/>
      <c r="AQ2393" s="6"/>
      <c r="AR2393" s="12" t="str">
        <f t="shared" si="379"/>
        <v/>
      </c>
      <c r="AS2393" s="6"/>
      <c r="AT2393" s="5"/>
      <c r="AU2393" s="53"/>
      <c r="AV2393" s="53"/>
      <c r="AW2393" s="54"/>
      <c r="AX2393" s="15" t="str">
        <f t="shared" si="380"/>
        <v/>
      </c>
      <c r="AY2393" s="5"/>
      <c r="AZ2393" s="27" t="str">
        <f>IFERROR(VLOOKUP(AY2393,vlookup!A$2:I$331,2,FALSE),"")</f>
        <v/>
      </c>
      <c r="BA2393" s="27" t="str">
        <f>IFERROR(VLOOKUP(AY2393,vlookup!A$2:I$331,3,FALSE),"")</f>
        <v/>
      </c>
      <c r="BB2393" s="5"/>
      <c r="BC2393" s="27" t="str">
        <f>IFERROR(VLOOKUP(BB2393,vlookup!D$2:E$331,2,FALSE),"")</f>
        <v/>
      </c>
      <c r="BD2393" s="5"/>
      <c r="BE2393" s="27" t="str">
        <f t="shared" si="381"/>
        <v/>
      </c>
      <c r="BF2393" s="27" t="str">
        <f>IFERROR(VLOOKUP(BE2393,vlookup!G$2:I$331,2,FALSE),"")</f>
        <v/>
      </c>
      <c r="BG2393" s="27" t="str">
        <f>IFERROR(VLOOKUP(BE2393,vlookup!G$2:I$331,3,FALSE),"")</f>
        <v/>
      </c>
      <c r="BH2393" s="5"/>
      <c r="BI2393" s="6"/>
      <c r="BJ2393" s="6"/>
      <c r="BK2393" s="6"/>
      <c r="BL2393" s="6"/>
    </row>
    <row r="2394" spans="1:64">
      <c r="A2394" s="4"/>
      <c r="B2394" s="5"/>
      <c r="C2394" s="27" t="str">
        <f>IFERROR(VLOOKUP(B2394,vlookup!A$2:I$331,2,FALSE),"")</f>
        <v/>
      </c>
      <c r="D2394" s="27" t="str">
        <f>IFERROR(VLOOKUP(B2394,vlookup!A$2:I$331,3,FALSE),"")</f>
        <v/>
      </c>
      <c r="E2394" s="5"/>
      <c r="F2394" s="27" t="str">
        <f>IFERROR(VLOOKUP(E2394,vlookup!D$2:E$331,2,FALSE),"")</f>
        <v/>
      </c>
      <c r="G2394" s="5"/>
      <c r="H2394" s="27" t="str">
        <f t="shared" si="372"/>
        <v/>
      </c>
      <c r="I2394" s="27" t="str">
        <f>IFERROR(VLOOKUP(H2394,vlookup!G$2:I$331,2,FALSE),"")</f>
        <v/>
      </c>
      <c r="J2394" s="27" t="str">
        <f>IFERROR(VLOOKUP(H2394,vlookup!G$2:I$331,3,FALSE),"")</f>
        <v/>
      </c>
      <c r="K2394" s="5"/>
      <c r="L2394" s="6"/>
      <c r="M2394" s="6"/>
      <c r="N2394" s="6"/>
      <c r="O2394" s="6"/>
      <c r="P2394" s="6"/>
      <c r="Q2394" s="14" t="str">
        <f t="shared" si="373"/>
        <v/>
      </c>
      <c r="R2394" s="5"/>
      <c r="S2394" s="6"/>
      <c r="T2394" s="6"/>
      <c r="U2394" s="5"/>
      <c r="V2394" s="45">
        <f t="shared" si="374"/>
        <v>0</v>
      </c>
      <c r="W2394" s="45">
        <f t="shared" si="375"/>
        <v>0</v>
      </c>
      <c r="X2394" s="45" t="e">
        <f t="shared" si="376"/>
        <v>#VALUE!</v>
      </c>
      <c r="Y2394" s="45">
        <f>IFERROR(VALUE(V2394),VLOOKUP(V2394,DayReplace[],2,0))</f>
        <v>0</v>
      </c>
      <c r="Z2394" s="45">
        <f>IF(V2394=0,1,
IF(OR(AND(COUNTIF(Table12[Normal and Leap Years],X2394),AA2394=3,Y2394=30),
AND(COUNTIF(Table9[MM Year],X2394),COUNTIF(Table13[Always 29-Day Months],AA2394),Y2394=30)),Y2394
-1,Y2394))</f>
        <v>1</v>
      </c>
      <c r="AA2394" s="45">
        <f>IFERROR(VALUE(W2394),VLOOKUP(W2394,MonthReplace[],2,0))</f>
        <v>0</v>
      </c>
      <c r="AB2394" s="45" t="e">
        <f>IF(COUNTIF(Table9[MM Year],X2394),VLOOKUP(AA2394,MonthSerial[],VLOOKUP(X2394,Table9[],3,0)+2,0),DATE(X2394,AA2394,0)-AC2394)</f>
        <v>#VALUE!</v>
      </c>
      <c r="AC2394" s="45" t="e">
        <f>IF(COUNTIF(Table9[MM Year],X2394),
VLOOKUP(X2394,Table9[],5,0),
DATE(X2394,1,0))</f>
        <v>#VALUE!</v>
      </c>
      <c r="AD2394" s="46" t="e">
        <f>IF(AA2394=0,DATE(YEAR(AC2394+1),7,16),
IF(V2394=0,IF(COUNTIF(Table9[MM Year],X2394),AC2394+AB2394+Z2394+15-DAY(AC2394+AB2394+Z2394+15)+16,AC2394+AB2394+Z2394-DAY(AC2394+AB2394+Z2394)+16),
IF(COUNTIF(Table9[MM Year],X2394),
IF(AC2394+AB2394+Z2394&lt;VLOOKUP(X2394,Table9[],7,0),AC2394
+AB2394+Z2394+VLOOKUP(X2394,Table9[],4,0),AC2394+AB2394+Z2394),AC2394
+AB2394+Z2394)))</f>
        <v>#VALUE!</v>
      </c>
      <c r="AE2394" s="42"/>
      <c r="AF2394" s="15" t="str">
        <f>IFERROR(IF(COUNTIF(Table9[MM Year],X2394),
IF(AD2394&lt;VLOOKUP(X2394,Table9[],7,0),AD2394
+VLOOKUP(X2394,Table9[],4,0),AD2394),AD2394
),"")</f>
        <v/>
      </c>
      <c r="AG2394" s="5"/>
      <c r="AH2394" s="5"/>
      <c r="AI2394" s="5"/>
      <c r="AJ2394" s="6"/>
      <c r="AK2394" s="6"/>
      <c r="AL2394" s="12" t="str">
        <f t="shared" si="377"/>
        <v/>
      </c>
      <c r="AM2394" s="5"/>
      <c r="AN2394" s="27" t="str">
        <f t="shared" si="378"/>
        <v/>
      </c>
      <c r="AO2394" s="5"/>
      <c r="AP2394" s="5"/>
      <c r="AQ2394" s="6"/>
      <c r="AR2394" s="12" t="str">
        <f t="shared" si="379"/>
        <v/>
      </c>
      <c r="AS2394" s="6"/>
      <c r="AT2394" s="5"/>
      <c r="AU2394" s="53"/>
      <c r="AV2394" s="53"/>
      <c r="AW2394" s="54"/>
      <c r="AX2394" s="15" t="str">
        <f t="shared" si="380"/>
        <v/>
      </c>
      <c r="AY2394" s="5"/>
      <c r="AZ2394" s="27" t="str">
        <f>IFERROR(VLOOKUP(AY2394,vlookup!A$2:I$331,2,FALSE),"")</f>
        <v/>
      </c>
      <c r="BA2394" s="27" t="str">
        <f>IFERROR(VLOOKUP(AY2394,vlookup!A$2:I$331,3,FALSE),"")</f>
        <v/>
      </c>
      <c r="BB2394" s="5"/>
      <c r="BC2394" s="27" t="str">
        <f>IFERROR(VLOOKUP(BB2394,vlookup!D$2:E$331,2,FALSE),"")</f>
        <v/>
      </c>
      <c r="BD2394" s="5"/>
      <c r="BE2394" s="27" t="str">
        <f t="shared" si="381"/>
        <v/>
      </c>
      <c r="BF2394" s="27" t="str">
        <f>IFERROR(VLOOKUP(BE2394,vlookup!G$2:I$331,2,FALSE),"")</f>
        <v/>
      </c>
      <c r="BG2394" s="27" t="str">
        <f>IFERROR(VLOOKUP(BE2394,vlookup!G$2:I$331,3,FALSE),"")</f>
        <v/>
      </c>
      <c r="BH2394" s="5"/>
      <c r="BI2394" s="6"/>
      <c r="BJ2394" s="6"/>
      <c r="BK2394" s="6"/>
      <c r="BL2394" s="6"/>
    </row>
    <row r="2395" spans="1:64">
      <c r="A2395" s="4"/>
      <c r="B2395" s="5"/>
      <c r="C2395" s="27" t="str">
        <f>IFERROR(VLOOKUP(B2395,vlookup!A$2:I$331,2,FALSE),"")</f>
        <v/>
      </c>
      <c r="D2395" s="27" t="str">
        <f>IFERROR(VLOOKUP(B2395,vlookup!A$2:I$331,3,FALSE),"")</f>
        <v/>
      </c>
      <c r="E2395" s="5"/>
      <c r="F2395" s="27" t="str">
        <f>IFERROR(VLOOKUP(E2395,vlookup!D$2:E$331,2,FALSE),"")</f>
        <v/>
      </c>
      <c r="G2395" s="5"/>
      <c r="H2395" s="27" t="str">
        <f t="shared" si="372"/>
        <v/>
      </c>
      <c r="I2395" s="27" t="str">
        <f>IFERROR(VLOOKUP(H2395,vlookup!G$2:I$331,2,FALSE),"")</f>
        <v/>
      </c>
      <c r="J2395" s="27" t="str">
        <f>IFERROR(VLOOKUP(H2395,vlookup!G$2:I$331,3,FALSE),"")</f>
        <v/>
      </c>
      <c r="K2395" s="5"/>
      <c r="L2395" s="6"/>
      <c r="M2395" s="6"/>
      <c r="N2395" s="6"/>
      <c r="O2395" s="6"/>
      <c r="P2395" s="6"/>
      <c r="Q2395" s="14" t="str">
        <f t="shared" si="373"/>
        <v/>
      </c>
      <c r="R2395" s="5"/>
      <c r="S2395" s="6"/>
      <c r="T2395" s="6"/>
      <c r="U2395" s="5"/>
      <c r="V2395" s="45">
        <f t="shared" si="374"/>
        <v>0</v>
      </c>
      <c r="W2395" s="45">
        <f t="shared" si="375"/>
        <v>0</v>
      </c>
      <c r="X2395" s="45" t="e">
        <f t="shared" si="376"/>
        <v>#VALUE!</v>
      </c>
      <c r="Y2395" s="45">
        <f>IFERROR(VALUE(V2395),VLOOKUP(V2395,DayReplace[],2,0))</f>
        <v>0</v>
      </c>
      <c r="Z2395" s="45">
        <f>IF(V2395=0,1,
IF(OR(AND(COUNTIF(Table12[Normal and Leap Years],X2395),AA2395=3,Y2395=30),
AND(COUNTIF(Table9[MM Year],X2395),COUNTIF(Table13[Always 29-Day Months],AA2395),Y2395=30)),Y2395
-1,Y2395))</f>
        <v>1</v>
      </c>
      <c r="AA2395" s="45">
        <f>IFERROR(VALUE(W2395),VLOOKUP(W2395,MonthReplace[],2,0))</f>
        <v>0</v>
      </c>
      <c r="AB2395" s="45" t="e">
        <f>IF(COUNTIF(Table9[MM Year],X2395),VLOOKUP(AA2395,MonthSerial[],VLOOKUP(X2395,Table9[],3,0)+2,0),DATE(X2395,AA2395,0)-AC2395)</f>
        <v>#VALUE!</v>
      </c>
      <c r="AC2395" s="45" t="e">
        <f>IF(COUNTIF(Table9[MM Year],X2395),
VLOOKUP(X2395,Table9[],5,0),
DATE(X2395,1,0))</f>
        <v>#VALUE!</v>
      </c>
      <c r="AD2395" s="46" t="e">
        <f>IF(AA2395=0,DATE(YEAR(AC2395+1),7,16),
IF(V2395=0,IF(COUNTIF(Table9[MM Year],X2395),AC2395+AB2395+Z2395+15-DAY(AC2395+AB2395+Z2395+15)+16,AC2395+AB2395+Z2395-DAY(AC2395+AB2395+Z2395)+16),
IF(COUNTIF(Table9[MM Year],X2395),
IF(AC2395+AB2395+Z2395&lt;VLOOKUP(X2395,Table9[],7,0),AC2395
+AB2395+Z2395+VLOOKUP(X2395,Table9[],4,0),AC2395+AB2395+Z2395),AC2395
+AB2395+Z2395)))</f>
        <v>#VALUE!</v>
      </c>
      <c r="AE2395" s="42"/>
      <c r="AF2395" s="15" t="str">
        <f>IFERROR(IF(COUNTIF(Table9[MM Year],X2395),
IF(AD2395&lt;VLOOKUP(X2395,Table9[],7,0),AD2395
+VLOOKUP(X2395,Table9[],4,0),AD2395),AD2395
),"")</f>
        <v/>
      </c>
      <c r="AG2395" s="5"/>
      <c r="AH2395" s="5"/>
      <c r="AI2395" s="5"/>
      <c r="AJ2395" s="6"/>
      <c r="AK2395" s="6"/>
      <c r="AL2395" s="12" t="str">
        <f t="shared" si="377"/>
        <v/>
      </c>
      <c r="AM2395" s="5"/>
      <c r="AN2395" s="27" t="str">
        <f t="shared" si="378"/>
        <v/>
      </c>
      <c r="AO2395" s="5"/>
      <c r="AP2395" s="5"/>
      <c r="AQ2395" s="6"/>
      <c r="AR2395" s="12" t="str">
        <f t="shared" si="379"/>
        <v/>
      </c>
      <c r="AS2395" s="6"/>
      <c r="AT2395" s="5"/>
      <c r="AU2395" s="53"/>
      <c r="AV2395" s="53"/>
      <c r="AW2395" s="54"/>
      <c r="AX2395" s="15" t="str">
        <f t="shared" si="380"/>
        <v/>
      </c>
      <c r="AY2395" s="5"/>
      <c r="AZ2395" s="27" t="str">
        <f>IFERROR(VLOOKUP(AY2395,vlookup!A$2:I$331,2,FALSE),"")</f>
        <v/>
      </c>
      <c r="BA2395" s="27" t="str">
        <f>IFERROR(VLOOKUP(AY2395,vlookup!A$2:I$331,3,FALSE),"")</f>
        <v/>
      </c>
      <c r="BB2395" s="5"/>
      <c r="BC2395" s="27" t="str">
        <f>IFERROR(VLOOKUP(BB2395,vlookup!D$2:E$331,2,FALSE),"")</f>
        <v/>
      </c>
      <c r="BD2395" s="5"/>
      <c r="BE2395" s="27" t="str">
        <f t="shared" si="381"/>
        <v/>
      </c>
      <c r="BF2395" s="27" t="str">
        <f>IFERROR(VLOOKUP(BE2395,vlookup!G$2:I$331,2,FALSE),"")</f>
        <v/>
      </c>
      <c r="BG2395" s="27" t="str">
        <f>IFERROR(VLOOKUP(BE2395,vlookup!G$2:I$331,3,FALSE),"")</f>
        <v/>
      </c>
      <c r="BH2395" s="5"/>
      <c r="BI2395" s="6"/>
      <c r="BJ2395" s="6"/>
      <c r="BK2395" s="6"/>
      <c r="BL2395" s="6"/>
    </row>
    <row r="2396" spans="1:64">
      <c r="A2396" s="4"/>
      <c r="B2396" s="5"/>
      <c r="C2396" s="27" t="str">
        <f>IFERROR(VLOOKUP(B2396,vlookup!A$2:I$331,2,FALSE),"")</f>
        <v/>
      </c>
      <c r="D2396" s="27" t="str">
        <f>IFERROR(VLOOKUP(B2396,vlookup!A$2:I$331,3,FALSE),"")</f>
        <v/>
      </c>
      <c r="E2396" s="5"/>
      <c r="F2396" s="27" t="str">
        <f>IFERROR(VLOOKUP(E2396,vlookup!D$2:E$331,2,FALSE),"")</f>
        <v/>
      </c>
      <c r="G2396" s="5"/>
      <c r="H2396" s="27" t="str">
        <f t="shared" si="372"/>
        <v/>
      </c>
      <c r="I2396" s="27" t="str">
        <f>IFERROR(VLOOKUP(H2396,vlookup!G$2:I$331,2,FALSE),"")</f>
        <v/>
      </c>
      <c r="J2396" s="27" t="str">
        <f>IFERROR(VLOOKUP(H2396,vlookup!G$2:I$331,3,FALSE),"")</f>
        <v/>
      </c>
      <c r="K2396" s="5"/>
      <c r="L2396" s="6"/>
      <c r="M2396" s="6"/>
      <c r="N2396" s="6"/>
      <c r="O2396" s="6"/>
      <c r="P2396" s="6"/>
      <c r="Q2396" s="14" t="str">
        <f t="shared" si="373"/>
        <v/>
      </c>
      <c r="R2396" s="5"/>
      <c r="S2396" s="6"/>
      <c r="T2396" s="6"/>
      <c r="U2396" s="5"/>
      <c r="V2396" s="45">
        <f t="shared" si="374"/>
        <v>0</v>
      </c>
      <c r="W2396" s="45">
        <f t="shared" si="375"/>
        <v>0</v>
      </c>
      <c r="X2396" s="45" t="e">
        <f t="shared" si="376"/>
        <v>#VALUE!</v>
      </c>
      <c r="Y2396" s="45">
        <f>IFERROR(VALUE(V2396),VLOOKUP(V2396,DayReplace[],2,0))</f>
        <v>0</v>
      </c>
      <c r="Z2396" s="45">
        <f>IF(V2396=0,1,
IF(OR(AND(COUNTIF(Table12[Normal and Leap Years],X2396),AA2396=3,Y2396=30),
AND(COUNTIF(Table9[MM Year],X2396),COUNTIF(Table13[Always 29-Day Months],AA2396),Y2396=30)),Y2396
-1,Y2396))</f>
        <v>1</v>
      </c>
      <c r="AA2396" s="45">
        <f>IFERROR(VALUE(W2396),VLOOKUP(W2396,MonthReplace[],2,0))</f>
        <v>0</v>
      </c>
      <c r="AB2396" s="45" t="e">
        <f>IF(COUNTIF(Table9[MM Year],X2396),VLOOKUP(AA2396,MonthSerial[],VLOOKUP(X2396,Table9[],3,0)+2,0),DATE(X2396,AA2396,0)-AC2396)</f>
        <v>#VALUE!</v>
      </c>
      <c r="AC2396" s="45" t="e">
        <f>IF(COUNTIF(Table9[MM Year],X2396),
VLOOKUP(X2396,Table9[],5,0),
DATE(X2396,1,0))</f>
        <v>#VALUE!</v>
      </c>
      <c r="AD2396" s="46" t="e">
        <f>IF(AA2396=0,DATE(YEAR(AC2396+1),7,16),
IF(V2396=0,IF(COUNTIF(Table9[MM Year],X2396),AC2396+AB2396+Z2396+15-DAY(AC2396+AB2396+Z2396+15)+16,AC2396+AB2396+Z2396-DAY(AC2396+AB2396+Z2396)+16),
IF(COUNTIF(Table9[MM Year],X2396),
IF(AC2396+AB2396+Z2396&lt;VLOOKUP(X2396,Table9[],7,0),AC2396
+AB2396+Z2396+VLOOKUP(X2396,Table9[],4,0),AC2396+AB2396+Z2396),AC2396
+AB2396+Z2396)))</f>
        <v>#VALUE!</v>
      </c>
      <c r="AE2396" s="42"/>
      <c r="AF2396" s="15" t="str">
        <f>IFERROR(IF(COUNTIF(Table9[MM Year],X2396),
IF(AD2396&lt;VLOOKUP(X2396,Table9[],7,0),AD2396
+VLOOKUP(X2396,Table9[],4,0),AD2396),AD2396
),"")</f>
        <v/>
      </c>
      <c r="AG2396" s="5"/>
      <c r="AH2396" s="5"/>
      <c r="AI2396" s="5"/>
      <c r="AJ2396" s="6"/>
      <c r="AK2396" s="6"/>
      <c r="AL2396" s="12" t="str">
        <f t="shared" si="377"/>
        <v/>
      </c>
      <c r="AM2396" s="5"/>
      <c r="AN2396" s="27" t="str">
        <f t="shared" si="378"/>
        <v/>
      </c>
      <c r="AO2396" s="5"/>
      <c r="AP2396" s="5"/>
      <c r="AQ2396" s="6"/>
      <c r="AR2396" s="12" t="str">
        <f t="shared" si="379"/>
        <v/>
      </c>
      <c r="AS2396" s="6"/>
      <c r="AT2396" s="5"/>
      <c r="AU2396" s="53"/>
      <c r="AV2396" s="53"/>
      <c r="AW2396" s="54"/>
      <c r="AX2396" s="15" t="str">
        <f t="shared" si="380"/>
        <v/>
      </c>
      <c r="AY2396" s="5"/>
      <c r="AZ2396" s="27" t="str">
        <f>IFERROR(VLOOKUP(AY2396,vlookup!A$2:I$331,2,FALSE),"")</f>
        <v/>
      </c>
      <c r="BA2396" s="27" t="str">
        <f>IFERROR(VLOOKUP(AY2396,vlookup!A$2:I$331,3,FALSE),"")</f>
        <v/>
      </c>
      <c r="BB2396" s="5"/>
      <c r="BC2396" s="27" t="str">
        <f>IFERROR(VLOOKUP(BB2396,vlookup!D$2:E$331,2,FALSE),"")</f>
        <v/>
      </c>
      <c r="BD2396" s="5"/>
      <c r="BE2396" s="27" t="str">
        <f t="shared" si="381"/>
        <v/>
      </c>
      <c r="BF2396" s="27" t="str">
        <f>IFERROR(VLOOKUP(BE2396,vlookup!G$2:I$331,2,FALSE),"")</f>
        <v/>
      </c>
      <c r="BG2396" s="27" t="str">
        <f>IFERROR(VLOOKUP(BE2396,vlookup!G$2:I$331,3,FALSE),"")</f>
        <v/>
      </c>
      <c r="BH2396" s="5"/>
      <c r="BI2396" s="6"/>
      <c r="BJ2396" s="6"/>
      <c r="BK2396" s="6"/>
      <c r="BL2396" s="6"/>
    </row>
    <row r="2397" spans="1:64">
      <c r="A2397" s="4"/>
      <c r="B2397" s="5"/>
      <c r="C2397" s="27" t="str">
        <f>IFERROR(VLOOKUP(B2397,vlookup!A$2:I$331,2,FALSE),"")</f>
        <v/>
      </c>
      <c r="D2397" s="27" t="str">
        <f>IFERROR(VLOOKUP(B2397,vlookup!A$2:I$331,3,FALSE),"")</f>
        <v/>
      </c>
      <c r="E2397" s="5"/>
      <c r="F2397" s="27" t="str">
        <f>IFERROR(VLOOKUP(E2397,vlookup!D$2:E$331,2,FALSE),"")</f>
        <v/>
      </c>
      <c r="G2397" s="5"/>
      <c r="H2397" s="27" t="str">
        <f t="shared" si="372"/>
        <v/>
      </c>
      <c r="I2397" s="27" t="str">
        <f>IFERROR(VLOOKUP(H2397,vlookup!G$2:I$331,2,FALSE),"")</f>
        <v/>
      </c>
      <c r="J2397" s="27" t="str">
        <f>IFERROR(VLOOKUP(H2397,vlookup!G$2:I$331,3,FALSE),"")</f>
        <v/>
      </c>
      <c r="K2397" s="5"/>
      <c r="L2397" s="6"/>
      <c r="M2397" s="6"/>
      <c r="N2397" s="6"/>
      <c r="O2397" s="6"/>
      <c r="P2397" s="6"/>
      <c r="Q2397" s="14" t="str">
        <f t="shared" si="373"/>
        <v/>
      </c>
      <c r="R2397" s="5"/>
      <c r="S2397" s="6"/>
      <c r="T2397" s="6"/>
      <c r="U2397" s="5"/>
      <c r="V2397" s="45">
        <f t="shared" si="374"/>
        <v>0</v>
      </c>
      <c r="W2397" s="45">
        <f t="shared" si="375"/>
        <v>0</v>
      </c>
      <c r="X2397" s="45" t="e">
        <f t="shared" si="376"/>
        <v>#VALUE!</v>
      </c>
      <c r="Y2397" s="45">
        <f>IFERROR(VALUE(V2397),VLOOKUP(V2397,DayReplace[],2,0))</f>
        <v>0</v>
      </c>
      <c r="Z2397" s="45">
        <f>IF(V2397=0,1,
IF(OR(AND(COUNTIF(Table12[Normal and Leap Years],X2397),AA2397=3,Y2397=30),
AND(COUNTIF(Table9[MM Year],X2397),COUNTIF(Table13[Always 29-Day Months],AA2397),Y2397=30)),Y2397
-1,Y2397))</f>
        <v>1</v>
      </c>
      <c r="AA2397" s="45">
        <f>IFERROR(VALUE(W2397),VLOOKUP(W2397,MonthReplace[],2,0))</f>
        <v>0</v>
      </c>
      <c r="AB2397" s="45" t="e">
        <f>IF(COUNTIF(Table9[MM Year],X2397),VLOOKUP(AA2397,MonthSerial[],VLOOKUP(X2397,Table9[],3,0)+2,0),DATE(X2397,AA2397,0)-AC2397)</f>
        <v>#VALUE!</v>
      </c>
      <c r="AC2397" s="45" t="e">
        <f>IF(COUNTIF(Table9[MM Year],X2397),
VLOOKUP(X2397,Table9[],5,0),
DATE(X2397,1,0))</f>
        <v>#VALUE!</v>
      </c>
      <c r="AD2397" s="46" t="e">
        <f>IF(AA2397=0,DATE(YEAR(AC2397+1),7,16),
IF(V2397=0,IF(COUNTIF(Table9[MM Year],X2397),AC2397+AB2397+Z2397+15-DAY(AC2397+AB2397+Z2397+15)+16,AC2397+AB2397+Z2397-DAY(AC2397+AB2397+Z2397)+16),
IF(COUNTIF(Table9[MM Year],X2397),
IF(AC2397+AB2397+Z2397&lt;VLOOKUP(X2397,Table9[],7,0),AC2397
+AB2397+Z2397+VLOOKUP(X2397,Table9[],4,0),AC2397+AB2397+Z2397),AC2397
+AB2397+Z2397)))</f>
        <v>#VALUE!</v>
      </c>
      <c r="AE2397" s="42"/>
      <c r="AF2397" s="15" t="str">
        <f>IFERROR(IF(COUNTIF(Table9[MM Year],X2397),
IF(AD2397&lt;VLOOKUP(X2397,Table9[],7,0),AD2397
+VLOOKUP(X2397,Table9[],4,0),AD2397),AD2397
),"")</f>
        <v/>
      </c>
      <c r="AG2397" s="5"/>
      <c r="AH2397" s="5"/>
      <c r="AI2397" s="5"/>
      <c r="AJ2397" s="6"/>
      <c r="AK2397" s="6"/>
      <c r="AL2397" s="12" t="str">
        <f t="shared" si="377"/>
        <v/>
      </c>
      <c r="AM2397" s="5"/>
      <c r="AN2397" s="27" t="str">
        <f t="shared" si="378"/>
        <v/>
      </c>
      <c r="AO2397" s="5"/>
      <c r="AP2397" s="5"/>
      <c r="AQ2397" s="6"/>
      <c r="AR2397" s="12" t="str">
        <f t="shared" si="379"/>
        <v/>
      </c>
      <c r="AS2397" s="6"/>
      <c r="AT2397" s="5"/>
      <c r="AU2397" s="53"/>
      <c r="AV2397" s="53"/>
      <c r="AW2397" s="54"/>
      <c r="AX2397" s="15" t="str">
        <f t="shared" si="380"/>
        <v/>
      </c>
      <c r="AY2397" s="5"/>
      <c r="AZ2397" s="27" t="str">
        <f>IFERROR(VLOOKUP(AY2397,vlookup!A$2:I$331,2,FALSE),"")</f>
        <v/>
      </c>
      <c r="BA2397" s="27" t="str">
        <f>IFERROR(VLOOKUP(AY2397,vlookup!A$2:I$331,3,FALSE),"")</f>
        <v/>
      </c>
      <c r="BB2397" s="5"/>
      <c r="BC2397" s="27" t="str">
        <f>IFERROR(VLOOKUP(BB2397,vlookup!D$2:E$331,2,FALSE),"")</f>
        <v/>
      </c>
      <c r="BD2397" s="5"/>
      <c r="BE2397" s="27" t="str">
        <f t="shared" si="381"/>
        <v/>
      </c>
      <c r="BF2397" s="27" t="str">
        <f>IFERROR(VLOOKUP(BE2397,vlookup!G$2:I$331,2,FALSE),"")</f>
        <v/>
      </c>
      <c r="BG2397" s="27" t="str">
        <f>IFERROR(VLOOKUP(BE2397,vlookup!G$2:I$331,3,FALSE),"")</f>
        <v/>
      </c>
      <c r="BH2397" s="5"/>
      <c r="BI2397" s="6"/>
      <c r="BJ2397" s="6"/>
      <c r="BK2397" s="6"/>
      <c r="BL2397" s="6"/>
    </row>
    <row r="2398" spans="1:64">
      <c r="A2398" s="4"/>
      <c r="B2398" s="5"/>
      <c r="C2398" s="27" t="str">
        <f>IFERROR(VLOOKUP(B2398,vlookup!A$2:I$331,2,FALSE),"")</f>
        <v/>
      </c>
      <c r="D2398" s="27" t="str">
        <f>IFERROR(VLOOKUP(B2398,vlookup!A$2:I$331,3,FALSE),"")</f>
        <v/>
      </c>
      <c r="E2398" s="5"/>
      <c r="F2398" s="27" t="str">
        <f>IFERROR(VLOOKUP(E2398,vlookup!D$2:E$331,2,FALSE),"")</f>
        <v/>
      </c>
      <c r="G2398" s="5"/>
      <c r="H2398" s="27" t="str">
        <f t="shared" si="372"/>
        <v/>
      </c>
      <c r="I2398" s="27" t="str">
        <f>IFERROR(VLOOKUP(H2398,vlookup!G$2:I$331,2,FALSE),"")</f>
        <v/>
      </c>
      <c r="J2398" s="27" t="str">
        <f>IFERROR(VLOOKUP(H2398,vlookup!G$2:I$331,3,FALSE),"")</f>
        <v/>
      </c>
      <c r="K2398" s="5"/>
      <c r="L2398" s="6"/>
      <c r="M2398" s="6"/>
      <c r="N2398" s="6"/>
      <c r="O2398" s="6"/>
      <c r="P2398" s="6"/>
      <c r="Q2398" s="14" t="str">
        <f t="shared" si="373"/>
        <v/>
      </c>
      <c r="R2398" s="5"/>
      <c r="S2398" s="6"/>
      <c r="T2398" s="6"/>
      <c r="U2398" s="5"/>
      <c r="V2398" s="45">
        <f t="shared" si="374"/>
        <v>0</v>
      </c>
      <c r="W2398" s="45">
        <f t="shared" si="375"/>
        <v>0</v>
      </c>
      <c r="X2398" s="45" t="e">
        <f t="shared" si="376"/>
        <v>#VALUE!</v>
      </c>
      <c r="Y2398" s="45">
        <f>IFERROR(VALUE(V2398),VLOOKUP(V2398,DayReplace[],2,0))</f>
        <v>0</v>
      </c>
      <c r="Z2398" s="45">
        <f>IF(V2398=0,1,
IF(OR(AND(COUNTIF(Table12[Normal and Leap Years],X2398),AA2398=3,Y2398=30),
AND(COUNTIF(Table9[MM Year],X2398),COUNTIF(Table13[Always 29-Day Months],AA2398),Y2398=30)),Y2398
-1,Y2398))</f>
        <v>1</v>
      </c>
      <c r="AA2398" s="45">
        <f>IFERROR(VALUE(W2398),VLOOKUP(W2398,MonthReplace[],2,0))</f>
        <v>0</v>
      </c>
      <c r="AB2398" s="45" t="e">
        <f>IF(COUNTIF(Table9[MM Year],X2398),VLOOKUP(AA2398,MonthSerial[],VLOOKUP(X2398,Table9[],3,0)+2,0),DATE(X2398,AA2398,0)-AC2398)</f>
        <v>#VALUE!</v>
      </c>
      <c r="AC2398" s="45" t="e">
        <f>IF(COUNTIF(Table9[MM Year],X2398),
VLOOKUP(X2398,Table9[],5,0),
DATE(X2398,1,0))</f>
        <v>#VALUE!</v>
      </c>
      <c r="AD2398" s="46" t="e">
        <f>IF(AA2398=0,DATE(YEAR(AC2398+1),7,16),
IF(V2398=0,IF(COUNTIF(Table9[MM Year],X2398),AC2398+AB2398+Z2398+15-DAY(AC2398+AB2398+Z2398+15)+16,AC2398+AB2398+Z2398-DAY(AC2398+AB2398+Z2398)+16),
IF(COUNTIF(Table9[MM Year],X2398),
IF(AC2398+AB2398+Z2398&lt;VLOOKUP(X2398,Table9[],7,0),AC2398
+AB2398+Z2398+VLOOKUP(X2398,Table9[],4,0),AC2398+AB2398+Z2398),AC2398
+AB2398+Z2398)))</f>
        <v>#VALUE!</v>
      </c>
      <c r="AE2398" s="42"/>
      <c r="AF2398" s="15" t="str">
        <f>IFERROR(IF(COUNTIF(Table9[MM Year],X2398),
IF(AD2398&lt;VLOOKUP(X2398,Table9[],7,0),AD2398
+VLOOKUP(X2398,Table9[],4,0),AD2398),AD2398
),"")</f>
        <v/>
      </c>
      <c r="AG2398" s="5"/>
      <c r="AH2398" s="5"/>
      <c r="AI2398" s="5"/>
      <c r="AJ2398" s="6"/>
      <c r="AK2398" s="6"/>
      <c r="AL2398" s="12" t="str">
        <f t="shared" si="377"/>
        <v/>
      </c>
      <c r="AM2398" s="5"/>
      <c r="AN2398" s="27" t="str">
        <f t="shared" si="378"/>
        <v/>
      </c>
      <c r="AO2398" s="5"/>
      <c r="AP2398" s="5"/>
      <c r="AQ2398" s="6"/>
      <c r="AR2398" s="12" t="str">
        <f t="shared" si="379"/>
        <v/>
      </c>
      <c r="AS2398" s="6"/>
      <c r="AT2398" s="5"/>
      <c r="AU2398" s="53"/>
      <c r="AV2398" s="53"/>
      <c r="AW2398" s="54"/>
      <c r="AX2398" s="15" t="str">
        <f t="shared" si="380"/>
        <v/>
      </c>
      <c r="AY2398" s="5"/>
      <c r="AZ2398" s="27" t="str">
        <f>IFERROR(VLOOKUP(AY2398,vlookup!A$2:I$331,2,FALSE),"")</f>
        <v/>
      </c>
      <c r="BA2398" s="27" t="str">
        <f>IFERROR(VLOOKUP(AY2398,vlookup!A$2:I$331,3,FALSE),"")</f>
        <v/>
      </c>
      <c r="BB2398" s="5"/>
      <c r="BC2398" s="27" t="str">
        <f>IFERROR(VLOOKUP(BB2398,vlookup!D$2:E$331,2,FALSE),"")</f>
        <v/>
      </c>
      <c r="BD2398" s="5"/>
      <c r="BE2398" s="27" t="str">
        <f t="shared" si="381"/>
        <v/>
      </c>
      <c r="BF2398" s="27" t="str">
        <f>IFERROR(VLOOKUP(BE2398,vlookup!G$2:I$331,2,FALSE),"")</f>
        <v/>
      </c>
      <c r="BG2398" s="27" t="str">
        <f>IFERROR(VLOOKUP(BE2398,vlookup!G$2:I$331,3,FALSE),"")</f>
        <v/>
      </c>
      <c r="BH2398" s="5"/>
      <c r="BI2398" s="6"/>
      <c r="BJ2398" s="6"/>
      <c r="BK2398" s="6"/>
      <c r="BL2398" s="6"/>
    </row>
    <row r="2399" spans="1:64">
      <c r="A2399" s="4"/>
      <c r="B2399" s="5"/>
      <c r="C2399" s="27" t="str">
        <f>IFERROR(VLOOKUP(B2399,vlookup!A$2:I$331,2,FALSE),"")</f>
        <v/>
      </c>
      <c r="D2399" s="27" t="str">
        <f>IFERROR(VLOOKUP(B2399,vlookup!A$2:I$331,3,FALSE),"")</f>
        <v/>
      </c>
      <c r="E2399" s="5"/>
      <c r="F2399" s="27" t="str">
        <f>IFERROR(VLOOKUP(E2399,vlookup!D$2:E$331,2,FALSE),"")</f>
        <v/>
      </c>
      <c r="G2399" s="5"/>
      <c r="H2399" s="27" t="str">
        <f t="shared" si="372"/>
        <v/>
      </c>
      <c r="I2399" s="27" t="str">
        <f>IFERROR(VLOOKUP(H2399,vlookup!G$2:I$331,2,FALSE),"")</f>
        <v/>
      </c>
      <c r="J2399" s="27" t="str">
        <f>IFERROR(VLOOKUP(H2399,vlookup!G$2:I$331,3,FALSE),"")</f>
        <v/>
      </c>
      <c r="K2399" s="5"/>
      <c r="L2399" s="6"/>
      <c r="M2399" s="6"/>
      <c r="N2399" s="6"/>
      <c r="O2399" s="6"/>
      <c r="P2399" s="6"/>
      <c r="Q2399" s="14" t="str">
        <f t="shared" si="373"/>
        <v/>
      </c>
      <c r="R2399" s="5"/>
      <c r="S2399" s="6"/>
      <c r="T2399" s="6"/>
      <c r="U2399" s="5"/>
      <c r="V2399" s="45">
        <f t="shared" si="374"/>
        <v>0</v>
      </c>
      <c r="W2399" s="45">
        <f t="shared" si="375"/>
        <v>0</v>
      </c>
      <c r="X2399" s="45" t="e">
        <f t="shared" si="376"/>
        <v>#VALUE!</v>
      </c>
      <c r="Y2399" s="45">
        <f>IFERROR(VALUE(V2399),VLOOKUP(V2399,DayReplace[],2,0))</f>
        <v>0</v>
      </c>
      <c r="Z2399" s="45">
        <f>IF(V2399=0,1,
IF(OR(AND(COUNTIF(Table12[Normal and Leap Years],X2399),AA2399=3,Y2399=30),
AND(COUNTIF(Table9[MM Year],X2399),COUNTIF(Table13[Always 29-Day Months],AA2399),Y2399=30)),Y2399
-1,Y2399))</f>
        <v>1</v>
      </c>
      <c r="AA2399" s="45">
        <f>IFERROR(VALUE(W2399),VLOOKUP(W2399,MonthReplace[],2,0))</f>
        <v>0</v>
      </c>
      <c r="AB2399" s="45" t="e">
        <f>IF(COUNTIF(Table9[MM Year],X2399),VLOOKUP(AA2399,MonthSerial[],VLOOKUP(X2399,Table9[],3,0)+2,0),DATE(X2399,AA2399,0)-AC2399)</f>
        <v>#VALUE!</v>
      </c>
      <c r="AC2399" s="45" t="e">
        <f>IF(COUNTIF(Table9[MM Year],X2399),
VLOOKUP(X2399,Table9[],5,0),
DATE(X2399,1,0))</f>
        <v>#VALUE!</v>
      </c>
      <c r="AD2399" s="46" t="e">
        <f>IF(AA2399=0,DATE(YEAR(AC2399+1),7,16),
IF(V2399=0,IF(COUNTIF(Table9[MM Year],X2399),AC2399+AB2399+Z2399+15-DAY(AC2399+AB2399+Z2399+15)+16,AC2399+AB2399+Z2399-DAY(AC2399+AB2399+Z2399)+16),
IF(COUNTIF(Table9[MM Year],X2399),
IF(AC2399+AB2399+Z2399&lt;VLOOKUP(X2399,Table9[],7,0),AC2399
+AB2399+Z2399+VLOOKUP(X2399,Table9[],4,0),AC2399+AB2399+Z2399),AC2399
+AB2399+Z2399)))</f>
        <v>#VALUE!</v>
      </c>
      <c r="AE2399" s="42"/>
      <c r="AF2399" s="15" t="str">
        <f>IFERROR(IF(COUNTIF(Table9[MM Year],X2399),
IF(AD2399&lt;VLOOKUP(X2399,Table9[],7,0),AD2399
+VLOOKUP(X2399,Table9[],4,0),AD2399),AD2399
),"")</f>
        <v/>
      </c>
      <c r="AG2399" s="5"/>
      <c r="AH2399" s="5"/>
      <c r="AI2399" s="5"/>
      <c r="AJ2399" s="6"/>
      <c r="AK2399" s="6"/>
      <c r="AL2399" s="12" t="str">
        <f t="shared" si="377"/>
        <v/>
      </c>
      <c r="AM2399" s="5"/>
      <c r="AN2399" s="27" t="str">
        <f t="shared" si="378"/>
        <v/>
      </c>
      <c r="AO2399" s="5"/>
      <c r="AP2399" s="5"/>
      <c r="AQ2399" s="6"/>
      <c r="AR2399" s="12" t="str">
        <f t="shared" si="379"/>
        <v/>
      </c>
      <c r="AS2399" s="6"/>
      <c r="AT2399" s="5"/>
      <c r="AU2399" s="53"/>
      <c r="AV2399" s="53"/>
      <c r="AW2399" s="54"/>
      <c r="AX2399" s="15" t="str">
        <f t="shared" si="380"/>
        <v/>
      </c>
      <c r="AY2399" s="5"/>
      <c r="AZ2399" s="27" t="str">
        <f>IFERROR(VLOOKUP(AY2399,vlookup!A$2:I$331,2,FALSE),"")</f>
        <v/>
      </c>
      <c r="BA2399" s="27" t="str">
        <f>IFERROR(VLOOKUP(AY2399,vlookup!A$2:I$331,3,FALSE),"")</f>
        <v/>
      </c>
      <c r="BB2399" s="5"/>
      <c r="BC2399" s="27" t="str">
        <f>IFERROR(VLOOKUP(BB2399,vlookup!D$2:E$331,2,FALSE),"")</f>
        <v/>
      </c>
      <c r="BD2399" s="5"/>
      <c r="BE2399" s="27" t="str">
        <f t="shared" si="381"/>
        <v/>
      </c>
      <c r="BF2399" s="27" t="str">
        <f>IFERROR(VLOOKUP(BE2399,vlookup!G$2:I$331,2,FALSE),"")</f>
        <v/>
      </c>
      <c r="BG2399" s="27" t="str">
        <f>IFERROR(VLOOKUP(BE2399,vlookup!G$2:I$331,3,FALSE),"")</f>
        <v/>
      </c>
      <c r="BH2399" s="5"/>
      <c r="BI2399" s="6"/>
      <c r="BJ2399" s="6"/>
      <c r="BK2399" s="6"/>
      <c r="BL2399" s="6"/>
    </row>
    <row r="2400" spans="1:64">
      <c r="A2400" s="4"/>
      <c r="B2400" s="5"/>
      <c r="C2400" s="27" t="str">
        <f>IFERROR(VLOOKUP(B2400,vlookup!A$2:I$331,2,FALSE),"")</f>
        <v/>
      </c>
      <c r="D2400" s="27" t="str">
        <f>IFERROR(VLOOKUP(B2400,vlookup!A$2:I$331,3,FALSE),"")</f>
        <v/>
      </c>
      <c r="E2400" s="5"/>
      <c r="F2400" s="27" t="str">
        <f>IFERROR(VLOOKUP(E2400,vlookup!D$2:E$331,2,FALSE),"")</f>
        <v/>
      </c>
      <c r="G2400" s="5"/>
      <c r="H2400" s="27" t="str">
        <f t="shared" si="372"/>
        <v/>
      </c>
      <c r="I2400" s="27" t="str">
        <f>IFERROR(VLOOKUP(H2400,vlookup!G$2:I$331,2,FALSE),"")</f>
        <v/>
      </c>
      <c r="J2400" s="27" t="str">
        <f>IFERROR(VLOOKUP(H2400,vlookup!G$2:I$331,3,FALSE),"")</f>
        <v/>
      </c>
      <c r="K2400" s="5"/>
      <c r="L2400" s="6"/>
      <c r="M2400" s="6"/>
      <c r="N2400" s="6"/>
      <c r="O2400" s="6"/>
      <c r="P2400" s="6"/>
      <c r="Q2400" s="14" t="str">
        <f t="shared" si="373"/>
        <v/>
      </c>
      <c r="R2400" s="5"/>
      <c r="S2400" s="6"/>
      <c r="T2400" s="6"/>
      <c r="U2400" s="5"/>
      <c r="V2400" s="45">
        <f t="shared" si="374"/>
        <v>0</v>
      </c>
      <c r="W2400" s="45">
        <f t="shared" si="375"/>
        <v>0</v>
      </c>
      <c r="X2400" s="45" t="e">
        <f t="shared" si="376"/>
        <v>#VALUE!</v>
      </c>
      <c r="Y2400" s="45">
        <f>IFERROR(VALUE(V2400),VLOOKUP(V2400,DayReplace[],2,0))</f>
        <v>0</v>
      </c>
      <c r="Z2400" s="45">
        <f>IF(V2400=0,1,
IF(OR(AND(COUNTIF(Table12[Normal and Leap Years],X2400),AA2400=3,Y2400=30),
AND(COUNTIF(Table9[MM Year],X2400),COUNTIF(Table13[Always 29-Day Months],AA2400),Y2400=30)),Y2400
-1,Y2400))</f>
        <v>1</v>
      </c>
      <c r="AA2400" s="45">
        <f>IFERROR(VALUE(W2400),VLOOKUP(W2400,MonthReplace[],2,0))</f>
        <v>0</v>
      </c>
      <c r="AB2400" s="45" t="e">
        <f>IF(COUNTIF(Table9[MM Year],X2400),VLOOKUP(AA2400,MonthSerial[],VLOOKUP(X2400,Table9[],3,0)+2,0),DATE(X2400,AA2400,0)-AC2400)</f>
        <v>#VALUE!</v>
      </c>
      <c r="AC2400" s="45" t="e">
        <f>IF(COUNTIF(Table9[MM Year],X2400),
VLOOKUP(X2400,Table9[],5,0),
DATE(X2400,1,0))</f>
        <v>#VALUE!</v>
      </c>
      <c r="AD2400" s="46" t="e">
        <f>IF(AA2400=0,DATE(YEAR(AC2400+1),7,16),
IF(V2400=0,IF(COUNTIF(Table9[MM Year],X2400),AC2400+AB2400+Z2400+15-DAY(AC2400+AB2400+Z2400+15)+16,AC2400+AB2400+Z2400-DAY(AC2400+AB2400+Z2400)+16),
IF(COUNTIF(Table9[MM Year],X2400),
IF(AC2400+AB2400+Z2400&lt;VLOOKUP(X2400,Table9[],7,0),AC2400
+AB2400+Z2400+VLOOKUP(X2400,Table9[],4,0),AC2400+AB2400+Z2400),AC2400
+AB2400+Z2400)))</f>
        <v>#VALUE!</v>
      </c>
      <c r="AE2400" s="42"/>
      <c r="AF2400" s="15" t="str">
        <f>IFERROR(IF(COUNTIF(Table9[MM Year],X2400),
IF(AD2400&lt;VLOOKUP(X2400,Table9[],7,0),AD2400
+VLOOKUP(X2400,Table9[],4,0),AD2400),AD2400
),"")</f>
        <v/>
      </c>
      <c r="AG2400" s="5"/>
      <c r="AH2400" s="5"/>
      <c r="AI2400" s="5"/>
      <c r="AJ2400" s="6"/>
      <c r="AK2400" s="6"/>
      <c r="AL2400" s="12" t="str">
        <f t="shared" si="377"/>
        <v/>
      </c>
      <c r="AM2400" s="5"/>
      <c r="AN2400" s="27" t="str">
        <f t="shared" si="378"/>
        <v/>
      </c>
      <c r="AO2400" s="5"/>
      <c r="AP2400" s="5"/>
      <c r="AQ2400" s="6"/>
      <c r="AR2400" s="12" t="str">
        <f t="shared" si="379"/>
        <v/>
      </c>
      <c r="AS2400" s="6"/>
      <c r="AT2400" s="5"/>
      <c r="AU2400" s="53"/>
      <c r="AV2400" s="53"/>
      <c r="AW2400" s="54"/>
      <c r="AX2400" s="15" t="str">
        <f t="shared" si="380"/>
        <v/>
      </c>
      <c r="AY2400" s="5"/>
      <c r="AZ2400" s="27" t="str">
        <f>IFERROR(VLOOKUP(AY2400,vlookup!A$2:I$331,2,FALSE),"")</f>
        <v/>
      </c>
      <c r="BA2400" s="27" t="str">
        <f>IFERROR(VLOOKUP(AY2400,vlookup!A$2:I$331,3,FALSE),"")</f>
        <v/>
      </c>
      <c r="BB2400" s="5"/>
      <c r="BC2400" s="27" t="str">
        <f>IFERROR(VLOOKUP(BB2400,vlookup!D$2:E$331,2,FALSE),"")</f>
        <v/>
      </c>
      <c r="BD2400" s="5"/>
      <c r="BE2400" s="27" t="str">
        <f t="shared" si="381"/>
        <v/>
      </c>
      <c r="BF2400" s="27" t="str">
        <f>IFERROR(VLOOKUP(BE2400,vlookup!G$2:I$331,2,FALSE),"")</f>
        <v/>
      </c>
      <c r="BG2400" s="27" t="str">
        <f>IFERROR(VLOOKUP(BE2400,vlookup!G$2:I$331,3,FALSE),"")</f>
        <v/>
      </c>
      <c r="BH2400" s="5"/>
      <c r="BI2400" s="6"/>
      <c r="BJ2400" s="6"/>
      <c r="BK2400" s="6"/>
      <c r="BL2400" s="6"/>
    </row>
    <row r="2401" spans="1:64">
      <c r="A2401" s="4"/>
      <c r="B2401" s="5"/>
      <c r="C2401" s="27" t="str">
        <f>IFERROR(VLOOKUP(B2401,vlookup!A$2:I$331,2,FALSE),"")</f>
        <v/>
      </c>
      <c r="D2401" s="27" t="str">
        <f>IFERROR(VLOOKUP(B2401,vlookup!A$2:I$331,3,FALSE),"")</f>
        <v/>
      </c>
      <c r="E2401" s="5"/>
      <c r="F2401" s="27" t="str">
        <f>IFERROR(VLOOKUP(E2401,vlookup!D$2:E$331,2,FALSE),"")</f>
        <v/>
      </c>
      <c r="G2401" s="5"/>
      <c r="H2401" s="27" t="str">
        <f t="shared" si="372"/>
        <v/>
      </c>
      <c r="I2401" s="27" t="str">
        <f>IFERROR(VLOOKUP(H2401,vlookup!G$2:I$331,2,FALSE),"")</f>
        <v/>
      </c>
      <c r="J2401" s="27" t="str">
        <f>IFERROR(VLOOKUP(H2401,vlookup!G$2:I$331,3,FALSE),"")</f>
        <v/>
      </c>
      <c r="K2401" s="5"/>
      <c r="L2401" s="6"/>
      <c r="M2401" s="6"/>
      <c r="N2401" s="6"/>
      <c r="O2401" s="6"/>
      <c r="P2401" s="6"/>
      <c r="Q2401" s="14" t="str">
        <f t="shared" si="373"/>
        <v/>
      </c>
      <c r="R2401" s="5"/>
      <c r="S2401" s="6"/>
      <c r="T2401" s="6"/>
      <c r="U2401" s="5"/>
      <c r="V2401" s="45">
        <f t="shared" si="374"/>
        <v>0</v>
      </c>
      <c r="W2401" s="45">
        <f t="shared" si="375"/>
        <v>0</v>
      </c>
      <c r="X2401" s="45" t="e">
        <f t="shared" si="376"/>
        <v>#VALUE!</v>
      </c>
      <c r="Y2401" s="45">
        <f>IFERROR(VALUE(V2401),VLOOKUP(V2401,DayReplace[],2,0))</f>
        <v>0</v>
      </c>
      <c r="Z2401" s="45">
        <f>IF(V2401=0,1,
IF(OR(AND(COUNTIF(Table12[Normal and Leap Years],X2401),AA2401=3,Y2401=30),
AND(COUNTIF(Table9[MM Year],X2401),COUNTIF(Table13[Always 29-Day Months],AA2401),Y2401=30)),Y2401
-1,Y2401))</f>
        <v>1</v>
      </c>
      <c r="AA2401" s="45">
        <f>IFERROR(VALUE(W2401),VLOOKUP(W2401,MonthReplace[],2,0))</f>
        <v>0</v>
      </c>
      <c r="AB2401" s="45" t="e">
        <f>IF(COUNTIF(Table9[MM Year],X2401),VLOOKUP(AA2401,MonthSerial[],VLOOKUP(X2401,Table9[],3,0)+2,0),DATE(X2401,AA2401,0)-AC2401)</f>
        <v>#VALUE!</v>
      </c>
      <c r="AC2401" s="45" t="e">
        <f>IF(COUNTIF(Table9[MM Year],X2401),
VLOOKUP(X2401,Table9[],5,0),
DATE(X2401,1,0))</f>
        <v>#VALUE!</v>
      </c>
      <c r="AD2401" s="46" t="e">
        <f>IF(AA2401=0,DATE(YEAR(AC2401+1),7,16),
IF(V2401=0,IF(COUNTIF(Table9[MM Year],X2401),AC2401+AB2401+Z2401+15-DAY(AC2401+AB2401+Z2401+15)+16,AC2401+AB2401+Z2401-DAY(AC2401+AB2401+Z2401)+16),
IF(COUNTIF(Table9[MM Year],X2401),
IF(AC2401+AB2401+Z2401&lt;VLOOKUP(X2401,Table9[],7,0),AC2401
+AB2401+Z2401+VLOOKUP(X2401,Table9[],4,0),AC2401+AB2401+Z2401),AC2401
+AB2401+Z2401)))</f>
        <v>#VALUE!</v>
      </c>
      <c r="AE2401" s="42"/>
      <c r="AF2401" s="15" t="str">
        <f>IFERROR(IF(COUNTIF(Table9[MM Year],X2401),
IF(AD2401&lt;VLOOKUP(X2401,Table9[],7,0),AD2401
+VLOOKUP(X2401,Table9[],4,0),AD2401),AD2401
),"")</f>
        <v/>
      </c>
      <c r="AG2401" s="5"/>
      <c r="AH2401" s="5"/>
      <c r="AI2401" s="5"/>
      <c r="AJ2401" s="6"/>
      <c r="AK2401" s="6"/>
      <c r="AL2401" s="12" t="str">
        <f t="shared" si="377"/>
        <v/>
      </c>
      <c r="AM2401" s="5"/>
      <c r="AN2401" s="27" t="str">
        <f t="shared" si="378"/>
        <v/>
      </c>
      <c r="AO2401" s="5"/>
      <c r="AP2401" s="5"/>
      <c r="AQ2401" s="6"/>
      <c r="AR2401" s="12" t="str">
        <f t="shared" si="379"/>
        <v/>
      </c>
      <c r="AS2401" s="6"/>
      <c r="AT2401" s="5"/>
      <c r="AU2401" s="53"/>
      <c r="AV2401" s="53"/>
      <c r="AW2401" s="54"/>
      <c r="AX2401" s="15" t="str">
        <f t="shared" si="380"/>
        <v/>
      </c>
      <c r="AY2401" s="5"/>
      <c r="AZ2401" s="27" t="str">
        <f>IFERROR(VLOOKUP(AY2401,vlookup!A$2:I$331,2,FALSE),"")</f>
        <v/>
      </c>
      <c r="BA2401" s="27" t="str">
        <f>IFERROR(VLOOKUP(AY2401,vlookup!A$2:I$331,3,FALSE),"")</f>
        <v/>
      </c>
      <c r="BB2401" s="5"/>
      <c r="BC2401" s="27" t="str">
        <f>IFERROR(VLOOKUP(BB2401,vlookup!D$2:E$331,2,FALSE),"")</f>
        <v/>
      </c>
      <c r="BD2401" s="5"/>
      <c r="BE2401" s="27" t="str">
        <f t="shared" si="381"/>
        <v/>
      </c>
      <c r="BF2401" s="27" t="str">
        <f>IFERROR(VLOOKUP(BE2401,vlookup!G$2:I$331,2,FALSE),"")</f>
        <v/>
      </c>
      <c r="BG2401" s="27" t="str">
        <f>IFERROR(VLOOKUP(BE2401,vlookup!G$2:I$331,3,FALSE),"")</f>
        <v/>
      </c>
      <c r="BH2401" s="5"/>
      <c r="BI2401" s="6"/>
      <c r="BJ2401" s="6"/>
      <c r="BK2401" s="6"/>
      <c r="BL2401" s="6"/>
    </row>
    <row r="2402" spans="1:64">
      <c r="A2402" s="4"/>
      <c r="B2402" s="5"/>
      <c r="C2402" s="27" t="str">
        <f>IFERROR(VLOOKUP(B2402,vlookup!A$2:I$331,2,FALSE),"")</f>
        <v/>
      </c>
      <c r="D2402" s="27" t="str">
        <f>IFERROR(VLOOKUP(B2402,vlookup!A$2:I$331,3,FALSE),"")</f>
        <v/>
      </c>
      <c r="E2402" s="5"/>
      <c r="F2402" s="27" t="str">
        <f>IFERROR(VLOOKUP(E2402,vlookup!D$2:E$331,2,FALSE),"")</f>
        <v/>
      </c>
      <c r="G2402" s="5"/>
      <c r="H2402" s="27" t="str">
        <f t="shared" si="372"/>
        <v/>
      </c>
      <c r="I2402" s="27" t="str">
        <f>IFERROR(VLOOKUP(H2402,vlookup!G$2:I$331,2,FALSE),"")</f>
        <v/>
      </c>
      <c r="J2402" s="27" t="str">
        <f>IFERROR(VLOOKUP(H2402,vlookup!G$2:I$331,3,FALSE),"")</f>
        <v/>
      </c>
      <c r="K2402" s="5"/>
      <c r="L2402" s="6"/>
      <c r="M2402" s="6"/>
      <c r="N2402" s="6"/>
      <c r="O2402" s="6"/>
      <c r="P2402" s="6"/>
      <c r="Q2402" s="14" t="str">
        <f t="shared" si="373"/>
        <v/>
      </c>
      <c r="R2402" s="5"/>
      <c r="S2402" s="6"/>
      <c r="T2402" s="6"/>
      <c r="U2402" s="5"/>
      <c r="V2402" s="45">
        <f t="shared" si="374"/>
        <v>0</v>
      </c>
      <c r="W2402" s="45">
        <f t="shared" si="375"/>
        <v>0</v>
      </c>
      <c r="X2402" s="45" t="e">
        <f t="shared" si="376"/>
        <v>#VALUE!</v>
      </c>
      <c r="Y2402" s="45">
        <f>IFERROR(VALUE(V2402),VLOOKUP(V2402,DayReplace[],2,0))</f>
        <v>0</v>
      </c>
      <c r="Z2402" s="45">
        <f>IF(V2402=0,1,
IF(OR(AND(COUNTIF(Table12[Normal and Leap Years],X2402),AA2402=3,Y2402=30),
AND(COUNTIF(Table9[MM Year],X2402),COUNTIF(Table13[Always 29-Day Months],AA2402),Y2402=30)),Y2402
-1,Y2402))</f>
        <v>1</v>
      </c>
      <c r="AA2402" s="45">
        <f>IFERROR(VALUE(W2402),VLOOKUP(W2402,MonthReplace[],2,0))</f>
        <v>0</v>
      </c>
      <c r="AB2402" s="45" t="e">
        <f>IF(COUNTIF(Table9[MM Year],X2402),VLOOKUP(AA2402,MonthSerial[],VLOOKUP(X2402,Table9[],3,0)+2,0),DATE(X2402,AA2402,0)-AC2402)</f>
        <v>#VALUE!</v>
      </c>
      <c r="AC2402" s="45" t="e">
        <f>IF(COUNTIF(Table9[MM Year],X2402),
VLOOKUP(X2402,Table9[],5,0),
DATE(X2402,1,0))</f>
        <v>#VALUE!</v>
      </c>
      <c r="AD2402" s="46" t="e">
        <f>IF(AA2402=0,DATE(YEAR(AC2402+1),7,16),
IF(V2402=0,IF(COUNTIF(Table9[MM Year],X2402),AC2402+AB2402+Z2402+15-DAY(AC2402+AB2402+Z2402+15)+16,AC2402+AB2402+Z2402-DAY(AC2402+AB2402+Z2402)+16),
IF(COUNTIF(Table9[MM Year],X2402),
IF(AC2402+AB2402+Z2402&lt;VLOOKUP(X2402,Table9[],7,0),AC2402
+AB2402+Z2402+VLOOKUP(X2402,Table9[],4,0),AC2402+AB2402+Z2402),AC2402
+AB2402+Z2402)))</f>
        <v>#VALUE!</v>
      </c>
      <c r="AE2402" s="42"/>
      <c r="AF2402" s="15" t="str">
        <f>IFERROR(IF(COUNTIF(Table9[MM Year],X2402),
IF(AD2402&lt;VLOOKUP(X2402,Table9[],7,0),AD2402
+VLOOKUP(X2402,Table9[],4,0),AD2402),AD2402
),"")</f>
        <v/>
      </c>
      <c r="AG2402" s="5"/>
      <c r="AH2402" s="5"/>
      <c r="AI2402" s="5"/>
      <c r="AJ2402" s="6"/>
      <c r="AK2402" s="6"/>
      <c r="AL2402" s="12" t="str">
        <f t="shared" si="377"/>
        <v/>
      </c>
      <c r="AM2402" s="5"/>
      <c r="AN2402" s="27" t="str">
        <f t="shared" si="378"/>
        <v/>
      </c>
      <c r="AO2402" s="5"/>
      <c r="AP2402" s="5"/>
      <c r="AQ2402" s="6"/>
      <c r="AR2402" s="12" t="str">
        <f t="shared" si="379"/>
        <v/>
      </c>
      <c r="AS2402" s="6"/>
      <c r="AT2402" s="5"/>
      <c r="AU2402" s="53"/>
      <c r="AV2402" s="53"/>
      <c r="AW2402" s="54"/>
      <c r="AX2402" s="15" t="str">
        <f t="shared" si="380"/>
        <v/>
      </c>
      <c r="AY2402" s="5"/>
      <c r="AZ2402" s="27" t="str">
        <f>IFERROR(VLOOKUP(AY2402,vlookup!A$2:I$331,2,FALSE),"")</f>
        <v/>
      </c>
      <c r="BA2402" s="27" t="str">
        <f>IFERROR(VLOOKUP(AY2402,vlookup!A$2:I$331,3,FALSE),"")</f>
        <v/>
      </c>
      <c r="BB2402" s="5"/>
      <c r="BC2402" s="27" t="str">
        <f>IFERROR(VLOOKUP(BB2402,vlookup!D$2:E$331,2,FALSE),"")</f>
        <v/>
      </c>
      <c r="BD2402" s="5"/>
      <c r="BE2402" s="27" t="str">
        <f t="shared" si="381"/>
        <v/>
      </c>
      <c r="BF2402" s="27" t="str">
        <f>IFERROR(VLOOKUP(BE2402,vlookup!G$2:I$331,2,FALSE),"")</f>
        <v/>
      </c>
      <c r="BG2402" s="27" t="str">
        <f>IFERROR(VLOOKUP(BE2402,vlookup!G$2:I$331,3,FALSE),"")</f>
        <v/>
      </c>
      <c r="BH2402" s="5"/>
      <c r="BI2402" s="6"/>
      <c r="BJ2402" s="6"/>
      <c r="BK2402" s="6"/>
      <c r="BL2402" s="6"/>
    </row>
    <row r="2403" spans="1:64">
      <c r="A2403" s="4"/>
      <c r="B2403" s="5"/>
      <c r="C2403" s="27" t="str">
        <f>IFERROR(VLOOKUP(B2403,vlookup!A$2:I$331,2,FALSE),"")</f>
        <v/>
      </c>
      <c r="D2403" s="27" t="str">
        <f>IFERROR(VLOOKUP(B2403,vlookup!A$2:I$331,3,FALSE),"")</f>
        <v/>
      </c>
      <c r="E2403" s="5"/>
      <c r="F2403" s="27" t="str">
        <f>IFERROR(VLOOKUP(E2403,vlookup!D$2:E$331,2,FALSE),"")</f>
        <v/>
      </c>
      <c r="G2403" s="5"/>
      <c r="H2403" s="27" t="str">
        <f t="shared" si="372"/>
        <v/>
      </c>
      <c r="I2403" s="27" t="str">
        <f>IFERROR(VLOOKUP(H2403,vlookup!G$2:I$331,2,FALSE),"")</f>
        <v/>
      </c>
      <c r="J2403" s="27" t="str">
        <f>IFERROR(VLOOKUP(H2403,vlookup!G$2:I$331,3,FALSE),"")</f>
        <v/>
      </c>
      <c r="K2403" s="5"/>
      <c r="L2403" s="6"/>
      <c r="M2403" s="6"/>
      <c r="N2403" s="6"/>
      <c r="O2403" s="6"/>
      <c r="P2403" s="6"/>
      <c r="Q2403" s="14" t="str">
        <f t="shared" si="373"/>
        <v/>
      </c>
      <c r="R2403" s="5"/>
      <c r="S2403" s="6"/>
      <c r="T2403" s="6"/>
      <c r="U2403" s="5"/>
      <c r="V2403" s="45">
        <f t="shared" si="374"/>
        <v>0</v>
      </c>
      <c r="W2403" s="45">
        <f t="shared" si="375"/>
        <v>0</v>
      </c>
      <c r="X2403" s="45" t="e">
        <f t="shared" si="376"/>
        <v>#VALUE!</v>
      </c>
      <c r="Y2403" s="45">
        <f>IFERROR(VALUE(V2403),VLOOKUP(V2403,DayReplace[],2,0))</f>
        <v>0</v>
      </c>
      <c r="Z2403" s="45">
        <f>IF(V2403=0,1,
IF(OR(AND(COUNTIF(Table12[Normal and Leap Years],X2403),AA2403=3,Y2403=30),
AND(COUNTIF(Table9[MM Year],X2403),COUNTIF(Table13[Always 29-Day Months],AA2403),Y2403=30)),Y2403
-1,Y2403))</f>
        <v>1</v>
      </c>
      <c r="AA2403" s="45">
        <f>IFERROR(VALUE(W2403),VLOOKUP(W2403,MonthReplace[],2,0))</f>
        <v>0</v>
      </c>
      <c r="AB2403" s="45" t="e">
        <f>IF(COUNTIF(Table9[MM Year],X2403),VLOOKUP(AA2403,MonthSerial[],VLOOKUP(X2403,Table9[],3,0)+2,0),DATE(X2403,AA2403,0)-AC2403)</f>
        <v>#VALUE!</v>
      </c>
      <c r="AC2403" s="45" t="e">
        <f>IF(COUNTIF(Table9[MM Year],X2403),
VLOOKUP(X2403,Table9[],5,0),
DATE(X2403,1,0))</f>
        <v>#VALUE!</v>
      </c>
      <c r="AD2403" s="46" t="e">
        <f>IF(AA2403=0,DATE(YEAR(AC2403+1),7,16),
IF(V2403=0,IF(COUNTIF(Table9[MM Year],X2403),AC2403+AB2403+Z2403+15-DAY(AC2403+AB2403+Z2403+15)+16,AC2403+AB2403+Z2403-DAY(AC2403+AB2403+Z2403)+16),
IF(COUNTIF(Table9[MM Year],X2403),
IF(AC2403+AB2403+Z2403&lt;VLOOKUP(X2403,Table9[],7,0),AC2403
+AB2403+Z2403+VLOOKUP(X2403,Table9[],4,0),AC2403+AB2403+Z2403),AC2403
+AB2403+Z2403)))</f>
        <v>#VALUE!</v>
      </c>
      <c r="AE2403" s="42"/>
      <c r="AF2403" s="15" t="str">
        <f>IFERROR(IF(COUNTIF(Table9[MM Year],X2403),
IF(AD2403&lt;VLOOKUP(X2403,Table9[],7,0),AD2403
+VLOOKUP(X2403,Table9[],4,0),AD2403),AD2403
),"")</f>
        <v/>
      </c>
      <c r="AG2403" s="5"/>
      <c r="AH2403" s="5"/>
      <c r="AI2403" s="5"/>
      <c r="AJ2403" s="6"/>
      <c r="AK2403" s="6"/>
      <c r="AL2403" s="12" t="str">
        <f t="shared" si="377"/>
        <v/>
      </c>
      <c r="AM2403" s="5"/>
      <c r="AN2403" s="27" t="str">
        <f t="shared" si="378"/>
        <v/>
      </c>
      <c r="AO2403" s="5"/>
      <c r="AP2403" s="5"/>
      <c r="AQ2403" s="6"/>
      <c r="AR2403" s="12" t="str">
        <f t="shared" si="379"/>
        <v/>
      </c>
      <c r="AS2403" s="6"/>
      <c r="AT2403" s="5"/>
      <c r="AU2403" s="53"/>
      <c r="AV2403" s="53"/>
      <c r="AW2403" s="54"/>
      <c r="AX2403" s="15" t="str">
        <f t="shared" si="380"/>
        <v/>
      </c>
      <c r="AY2403" s="5"/>
      <c r="AZ2403" s="27" t="str">
        <f>IFERROR(VLOOKUP(AY2403,vlookup!A$2:I$331,2,FALSE),"")</f>
        <v/>
      </c>
      <c r="BA2403" s="27" t="str">
        <f>IFERROR(VLOOKUP(AY2403,vlookup!A$2:I$331,3,FALSE),"")</f>
        <v/>
      </c>
      <c r="BB2403" s="5"/>
      <c r="BC2403" s="27" t="str">
        <f>IFERROR(VLOOKUP(BB2403,vlookup!D$2:E$331,2,FALSE),"")</f>
        <v/>
      </c>
      <c r="BD2403" s="5"/>
      <c r="BE2403" s="27" t="str">
        <f t="shared" si="381"/>
        <v/>
      </c>
      <c r="BF2403" s="27" t="str">
        <f>IFERROR(VLOOKUP(BE2403,vlookup!G$2:I$331,2,FALSE),"")</f>
        <v/>
      </c>
      <c r="BG2403" s="27" t="str">
        <f>IFERROR(VLOOKUP(BE2403,vlookup!G$2:I$331,3,FALSE),"")</f>
        <v/>
      </c>
      <c r="BH2403" s="5"/>
      <c r="BI2403" s="6"/>
      <c r="BJ2403" s="6"/>
      <c r="BK2403" s="6"/>
      <c r="BL2403" s="6"/>
    </row>
    <row r="2404" spans="1:64">
      <c r="A2404" s="4"/>
      <c r="B2404" s="5"/>
      <c r="C2404" s="27" t="str">
        <f>IFERROR(VLOOKUP(B2404,vlookup!A$2:I$331,2,FALSE),"")</f>
        <v/>
      </c>
      <c r="D2404" s="27" t="str">
        <f>IFERROR(VLOOKUP(B2404,vlookup!A$2:I$331,3,FALSE),"")</f>
        <v/>
      </c>
      <c r="E2404" s="5"/>
      <c r="F2404" s="27" t="str">
        <f>IFERROR(VLOOKUP(E2404,vlookup!D$2:E$331,2,FALSE),"")</f>
        <v/>
      </c>
      <c r="G2404" s="5"/>
      <c r="H2404" s="27" t="str">
        <f t="shared" si="372"/>
        <v/>
      </c>
      <c r="I2404" s="27" t="str">
        <f>IFERROR(VLOOKUP(H2404,vlookup!G$2:I$331,2,FALSE),"")</f>
        <v/>
      </c>
      <c r="J2404" s="27" t="str">
        <f>IFERROR(VLOOKUP(H2404,vlookup!G$2:I$331,3,FALSE),"")</f>
        <v/>
      </c>
      <c r="K2404" s="5"/>
      <c r="L2404" s="6"/>
      <c r="M2404" s="6"/>
      <c r="N2404" s="6"/>
      <c r="O2404" s="6"/>
      <c r="P2404" s="6"/>
      <c r="Q2404" s="14" t="str">
        <f t="shared" si="373"/>
        <v/>
      </c>
      <c r="R2404" s="5"/>
      <c r="S2404" s="6"/>
      <c r="T2404" s="6"/>
      <c r="U2404" s="5"/>
      <c r="V2404" s="45">
        <f t="shared" si="374"/>
        <v>0</v>
      </c>
      <c r="W2404" s="45">
        <f t="shared" si="375"/>
        <v>0</v>
      </c>
      <c r="X2404" s="45" t="e">
        <f t="shared" si="376"/>
        <v>#VALUE!</v>
      </c>
      <c r="Y2404" s="45">
        <f>IFERROR(VALUE(V2404),VLOOKUP(V2404,DayReplace[],2,0))</f>
        <v>0</v>
      </c>
      <c r="Z2404" s="45">
        <f>IF(V2404=0,1,
IF(OR(AND(COUNTIF(Table12[Normal and Leap Years],X2404),AA2404=3,Y2404=30),
AND(COUNTIF(Table9[MM Year],X2404),COUNTIF(Table13[Always 29-Day Months],AA2404),Y2404=30)),Y2404
-1,Y2404))</f>
        <v>1</v>
      </c>
      <c r="AA2404" s="45">
        <f>IFERROR(VALUE(W2404),VLOOKUP(W2404,MonthReplace[],2,0))</f>
        <v>0</v>
      </c>
      <c r="AB2404" s="45" t="e">
        <f>IF(COUNTIF(Table9[MM Year],X2404),VLOOKUP(AA2404,MonthSerial[],VLOOKUP(X2404,Table9[],3,0)+2,0),DATE(X2404,AA2404,0)-AC2404)</f>
        <v>#VALUE!</v>
      </c>
      <c r="AC2404" s="45" t="e">
        <f>IF(COUNTIF(Table9[MM Year],X2404),
VLOOKUP(X2404,Table9[],5,0),
DATE(X2404,1,0))</f>
        <v>#VALUE!</v>
      </c>
      <c r="AD2404" s="46" t="e">
        <f>IF(AA2404=0,DATE(YEAR(AC2404+1),7,16),
IF(V2404=0,IF(COUNTIF(Table9[MM Year],X2404),AC2404+AB2404+Z2404+15-DAY(AC2404+AB2404+Z2404+15)+16,AC2404+AB2404+Z2404-DAY(AC2404+AB2404+Z2404)+16),
IF(COUNTIF(Table9[MM Year],X2404),
IF(AC2404+AB2404+Z2404&lt;VLOOKUP(X2404,Table9[],7,0),AC2404
+AB2404+Z2404+VLOOKUP(X2404,Table9[],4,0),AC2404+AB2404+Z2404),AC2404
+AB2404+Z2404)))</f>
        <v>#VALUE!</v>
      </c>
      <c r="AE2404" s="42"/>
      <c r="AF2404" s="15" t="str">
        <f>IFERROR(IF(COUNTIF(Table9[MM Year],X2404),
IF(AD2404&lt;VLOOKUP(X2404,Table9[],7,0),AD2404
+VLOOKUP(X2404,Table9[],4,0),AD2404),AD2404
),"")</f>
        <v/>
      </c>
      <c r="AG2404" s="5"/>
      <c r="AH2404" s="5"/>
      <c r="AI2404" s="5"/>
      <c r="AJ2404" s="6"/>
      <c r="AK2404" s="6"/>
      <c r="AL2404" s="12" t="str">
        <f t="shared" si="377"/>
        <v/>
      </c>
      <c r="AM2404" s="5"/>
      <c r="AN2404" s="27" t="str">
        <f t="shared" si="378"/>
        <v/>
      </c>
      <c r="AO2404" s="5"/>
      <c r="AP2404" s="5"/>
      <c r="AQ2404" s="6"/>
      <c r="AR2404" s="12" t="str">
        <f t="shared" si="379"/>
        <v/>
      </c>
      <c r="AS2404" s="6"/>
      <c r="AT2404" s="5"/>
      <c r="AU2404" s="53"/>
      <c r="AV2404" s="53"/>
      <c r="AW2404" s="54"/>
      <c r="AX2404" s="15" t="str">
        <f t="shared" si="380"/>
        <v/>
      </c>
      <c r="AY2404" s="5"/>
      <c r="AZ2404" s="27" t="str">
        <f>IFERROR(VLOOKUP(AY2404,vlookup!A$2:I$331,2,FALSE),"")</f>
        <v/>
      </c>
      <c r="BA2404" s="27" t="str">
        <f>IFERROR(VLOOKUP(AY2404,vlookup!A$2:I$331,3,FALSE),"")</f>
        <v/>
      </c>
      <c r="BB2404" s="5"/>
      <c r="BC2404" s="27" t="str">
        <f>IFERROR(VLOOKUP(BB2404,vlookup!D$2:E$331,2,FALSE),"")</f>
        <v/>
      </c>
      <c r="BD2404" s="5"/>
      <c r="BE2404" s="27" t="str">
        <f t="shared" si="381"/>
        <v/>
      </c>
      <c r="BF2404" s="27" t="str">
        <f>IFERROR(VLOOKUP(BE2404,vlookup!G$2:I$331,2,FALSE),"")</f>
        <v/>
      </c>
      <c r="BG2404" s="27" t="str">
        <f>IFERROR(VLOOKUP(BE2404,vlookup!G$2:I$331,3,FALSE),"")</f>
        <v/>
      </c>
      <c r="BH2404" s="5"/>
      <c r="BI2404" s="6"/>
      <c r="BJ2404" s="6"/>
      <c r="BK2404" s="6"/>
      <c r="BL2404" s="6"/>
    </row>
    <row r="2405" spans="1:64">
      <c r="A2405" s="4"/>
      <c r="B2405" s="5"/>
      <c r="C2405" s="27" t="str">
        <f>IFERROR(VLOOKUP(B2405,vlookup!A$2:I$331,2,FALSE),"")</f>
        <v/>
      </c>
      <c r="D2405" s="27" t="str">
        <f>IFERROR(VLOOKUP(B2405,vlookup!A$2:I$331,3,FALSE),"")</f>
        <v/>
      </c>
      <c r="E2405" s="5"/>
      <c r="F2405" s="27" t="str">
        <f>IFERROR(VLOOKUP(E2405,vlookup!D$2:E$331,2,FALSE),"")</f>
        <v/>
      </c>
      <c r="G2405" s="5"/>
      <c r="H2405" s="27" t="str">
        <f t="shared" si="372"/>
        <v/>
      </c>
      <c r="I2405" s="27" t="str">
        <f>IFERROR(VLOOKUP(H2405,vlookup!G$2:I$331,2,FALSE),"")</f>
        <v/>
      </c>
      <c r="J2405" s="27" t="str">
        <f>IFERROR(VLOOKUP(H2405,vlookup!G$2:I$331,3,FALSE),"")</f>
        <v/>
      </c>
      <c r="K2405" s="5"/>
      <c r="L2405" s="6"/>
      <c r="M2405" s="6"/>
      <c r="N2405" s="6"/>
      <c r="O2405" s="6"/>
      <c r="P2405" s="6"/>
      <c r="Q2405" s="14" t="str">
        <f t="shared" si="373"/>
        <v/>
      </c>
      <c r="R2405" s="5"/>
      <c r="S2405" s="6"/>
      <c r="T2405" s="6"/>
      <c r="U2405" s="5"/>
      <c r="V2405" s="45">
        <f t="shared" si="374"/>
        <v>0</v>
      </c>
      <c r="W2405" s="45">
        <f t="shared" si="375"/>
        <v>0</v>
      </c>
      <c r="X2405" s="45" t="e">
        <f t="shared" si="376"/>
        <v>#VALUE!</v>
      </c>
      <c r="Y2405" s="45">
        <f>IFERROR(VALUE(V2405),VLOOKUP(V2405,DayReplace[],2,0))</f>
        <v>0</v>
      </c>
      <c r="Z2405" s="45">
        <f>IF(V2405=0,1,
IF(OR(AND(COUNTIF(Table12[Normal and Leap Years],X2405),AA2405=3,Y2405=30),
AND(COUNTIF(Table9[MM Year],X2405),COUNTIF(Table13[Always 29-Day Months],AA2405),Y2405=30)),Y2405
-1,Y2405))</f>
        <v>1</v>
      </c>
      <c r="AA2405" s="45">
        <f>IFERROR(VALUE(W2405),VLOOKUP(W2405,MonthReplace[],2,0))</f>
        <v>0</v>
      </c>
      <c r="AB2405" s="45" t="e">
        <f>IF(COUNTIF(Table9[MM Year],X2405),VLOOKUP(AA2405,MonthSerial[],VLOOKUP(X2405,Table9[],3,0)+2,0),DATE(X2405,AA2405,0)-AC2405)</f>
        <v>#VALUE!</v>
      </c>
      <c r="AC2405" s="45" t="e">
        <f>IF(COUNTIF(Table9[MM Year],X2405),
VLOOKUP(X2405,Table9[],5,0),
DATE(X2405,1,0))</f>
        <v>#VALUE!</v>
      </c>
      <c r="AD2405" s="46" t="e">
        <f>IF(AA2405=0,DATE(YEAR(AC2405+1),7,16),
IF(V2405=0,IF(COUNTIF(Table9[MM Year],X2405),AC2405+AB2405+Z2405+15-DAY(AC2405+AB2405+Z2405+15)+16,AC2405+AB2405+Z2405-DAY(AC2405+AB2405+Z2405)+16),
IF(COUNTIF(Table9[MM Year],X2405),
IF(AC2405+AB2405+Z2405&lt;VLOOKUP(X2405,Table9[],7,0),AC2405
+AB2405+Z2405+VLOOKUP(X2405,Table9[],4,0),AC2405+AB2405+Z2405),AC2405
+AB2405+Z2405)))</f>
        <v>#VALUE!</v>
      </c>
      <c r="AE2405" s="42"/>
      <c r="AF2405" s="15" t="str">
        <f>IFERROR(IF(COUNTIF(Table9[MM Year],X2405),
IF(AD2405&lt;VLOOKUP(X2405,Table9[],7,0),AD2405
+VLOOKUP(X2405,Table9[],4,0),AD2405),AD2405
),"")</f>
        <v/>
      </c>
      <c r="AG2405" s="5"/>
      <c r="AH2405" s="5"/>
      <c r="AI2405" s="5"/>
      <c r="AJ2405" s="6"/>
      <c r="AK2405" s="6"/>
      <c r="AL2405" s="12" t="str">
        <f t="shared" si="377"/>
        <v/>
      </c>
      <c r="AM2405" s="5"/>
      <c r="AN2405" s="27" t="str">
        <f t="shared" si="378"/>
        <v/>
      </c>
      <c r="AO2405" s="5"/>
      <c r="AP2405" s="5"/>
      <c r="AQ2405" s="6"/>
      <c r="AR2405" s="12" t="str">
        <f t="shared" si="379"/>
        <v/>
      </c>
      <c r="AS2405" s="6"/>
      <c r="AT2405" s="5"/>
      <c r="AU2405" s="53"/>
      <c r="AV2405" s="53"/>
      <c r="AW2405" s="54"/>
      <c r="AX2405" s="15" t="str">
        <f t="shared" si="380"/>
        <v/>
      </c>
      <c r="AY2405" s="5"/>
      <c r="AZ2405" s="27" t="str">
        <f>IFERROR(VLOOKUP(AY2405,vlookup!A$2:I$331,2,FALSE),"")</f>
        <v/>
      </c>
      <c r="BA2405" s="27" t="str">
        <f>IFERROR(VLOOKUP(AY2405,vlookup!A$2:I$331,3,FALSE),"")</f>
        <v/>
      </c>
      <c r="BB2405" s="5"/>
      <c r="BC2405" s="27" t="str">
        <f>IFERROR(VLOOKUP(BB2405,vlookup!D$2:E$331,2,FALSE),"")</f>
        <v/>
      </c>
      <c r="BD2405" s="5"/>
      <c r="BE2405" s="27" t="str">
        <f t="shared" si="381"/>
        <v/>
      </c>
      <c r="BF2405" s="27" t="str">
        <f>IFERROR(VLOOKUP(BE2405,vlookup!G$2:I$331,2,FALSE),"")</f>
        <v/>
      </c>
      <c r="BG2405" s="27" t="str">
        <f>IFERROR(VLOOKUP(BE2405,vlookup!G$2:I$331,3,FALSE),"")</f>
        <v/>
      </c>
      <c r="BH2405" s="5"/>
      <c r="BI2405" s="6"/>
      <c r="BJ2405" s="6"/>
      <c r="BK2405" s="6"/>
      <c r="BL2405" s="6"/>
    </row>
    <row r="2406" spans="1:64">
      <c r="A2406" s="4"/>
      <c r="B2406" s="5"/>
      <c r="C2406" s="27" t="str">
        <f>IFERROR(VLOOKUP(B2406,vlookup!A$2:I$331,2,FALSE),"")</f>
        <v/>
      </c>
      <c r="D2406" s="27" t="str">
        <f>IFERROR(VLOOKUP(B2406,vlookup!A$2:I$331,3,FALSE),"")</f>
        <v/>
      </c>
      <c r="E2406" s="5"/>
      <c r="F2406" s="27" t="str">
        <f>IFERROR(VLOOKUP(E2406,vlookup!D$2:E$331,2,FALSE),"")</f>
        <v/>
      </c>
      <c r="G2406" s="5"/>
      <c r="H2406" s="27" t="str">
        <f t="shared" si="372"/>
        <v/>
      </c>
      <c r="I2406" s="27" t="str">
        <f>IFERROR(VLOOKUP(H2406,vlookup!G$2:I$331,2,FALSE),"")</f>
        <v/>
      </c>
      <c r="J2406" s="27" t="str">
        <f>IFERROR(VLOOKUP(H2406,vlookup!G$2:I$331,3,FALSE),"")</f>
        <v/>
      </c>
      <c r="K2406" s="5"/>
      <c r="L2406" s="6"/>
      <c r="M2406" s="6"/>
      <c r="N2406" s="6"/>
      <c r="O2406" s="6"/>
      <c r="P2406" s="6"/>
      <c r="Q2406" s="14" t="str">
        <f t="shared" si="373"/>
        <v/>
      </c>
      <c r="R2406" s="5"/>
      <c r="S2406" s="6"/>
      <c r="T2406" s="6"/>
      <c r="U2406" s="5"/>
      <c r="V2406" s="45">
        <f t="shared" si="374"/>
        <v>0</v>
      </c>
      <c r="W2406" s="45">
        <f t="shared" si="375"/>
        <v>0</v>
      </c>
      <c r="X2406" s="45" t="e">
        <f t="shared" si="376"/>
        <v>#VALUE!</v>
      </c>
      <c r="Y2406" s="45">
        <f>IFERROR(VALUE(V2406),VLOOKUP(V2406,DayReplace[],2,0))</f>
        <v>0</v>
      </c>
      <c r="Z2406" s="45">
        <f>IF(V2406=0,1,
IF(OR(AND(COUNTIF(Table12[Normal and Leap Years],X2406),AA2406=3,Y2406=30),
AND(COUNTIF(Table9[MM Year],X2406),COUNTIF(Table13[Always 29-Day Months],AA2406),Y2406=30)),Y2406
-1,Y2406))</f>
        <v>1</v>
      </c>
      <c r="AA2406" s="45">
        <f>IFERROR(VALUE(W2406),VLOOKUP(W2406,MonthReplace[],2,0))</f>
        <v>0</v>
      </c>
      <c r="AB2406" s="45" t="e">
        <f>IF(COUNTIF(Table9[MM Year],X2406),VLOOKUP(AA2406,MonthSerial[],VLOOKUP(X2406,Table9[],3,0)+2,0),DATE(X2406,AA2406,0)-AC2406)</f>
        <v>#VALUE!</v>
      </c>
      <c r="AC2406" s="45" t="e">
        <f>IF(COUNTIF(Table9[MM Year],X2406),
VLOOKUP(X2406,Table9[],5,0),
DATE(X2406,1,0))</f>
        <v>#VALUE!</v>
      </c>
      <c r="AD2406" s="46" t="e">
        <f>IF(AA2406=0,DATE(YEAR(AC2406+1),7,16),
IF(V2406=0,IF(COUNTIF(Table9[MM Year],X2406),AC2406+AB2406+Z2406+15-DAY(AC2406+AB2406+Z2406+15)+16,AC2406+AB2406+Z2406-DAY(AC2406+AB2406+Z2406)+16),
IF(COUNTIF(Table9[MM Year],X2406),
IF(AC2406+AB2406+Z2406&lt;VLOOKUP(X2406,Table9[],7,0),AC2406
+AB2406+Z2406+VLOOKUP(X2406,Table9[],4,0),AC2406+AB2406+Z2406),AC2406
+AB2406+Z2406)))</f>
        <v>#VALUE!</v>
      </c>
      <c r="AE2406" s="42"/>
      <c r="AF2406" s="15" t="str">
        <f>IFERROR(IF(COUNTIF(Table9[MM Year],X2406),
IF(AD2406&lt;VLOOKUP(X2406,Table9[],7,0),AD2406
+VLOOKUP(X2406,Table9[],4,0),AD2406),AD2406
),"")</f>
        <v/>
      </c>
      <c r="AG2406" s="5"/>
      <c r="AH2406" s="5"/>
      <c r="AI2406" s="5"/>
      <c r="AJ2406" s="6"/>
      <c r="AK2406" s="6"/>
      <c r="AL2406" s="12" t="str">
        <f t="shared" si="377"/>
        <v/>
      </c>
      <c r="AM2406" s="5"/>
      <c r="AN2406" s="27" t="str">
        <f t="shared" si="378"/>
        <v/>
      </c>
      <c r="AO2406" s="5"/>
      <c r="AP2406" s="5"/>
      <c r="AQ2406" s="6"/>
      <c r="AR2406" s="12" t="str">
        <f t="shared" si="379"/>
        <v/>
      </c>
      <c r="AS2406" s="6"/>
      <c r="AT2406" s="5"/>
      <c r="AU2406" s="53"/>
      <c r="AV2406" s="53"/>
      <c r="AW2406" s="54"/>
      <c r="AX2406" s="15" t="str">
        <f t="shared" si="380"/>
        <v/>
      </c>
      <c r="AY2406" s="5"/>
      <c r="AZ2406" s="27" t="str">
        <f>IFERROR(VLOOKUP(AY2406,vlookup!A$2:I$331,2,FALSE),"")</f>
        <v/>
      </c>
      <c r="BA2406" s="27" t="str">
        <f>IFERROR(VLOOKUP(AY2406,vlookup!A$2:I$331,3,FALSE),"")</f>
        <v/>
      </c>
      <c r="BB2406" s="5"/>
      <c r="BC2406" s="27" t="str">
        <f>IFERROR(VLOOKUP(BB2406,vlookup!D$2:E$331,2,FALSE),"")</f>
        <v/>
      </c>
      <c r="BD2406" s="5"/>
      <c r="BE2406" s="27" t="str">
        <f t="shared" si="381"/>
        <v/>
      </c>
      <c r="BF2406" s="27" t="str">
        <f>IFERROR(VLOOKUP(BE2406,vlookup!G$2:I$331,2,FALSE),"")</f>
        <v/>
      </c>
      <c r="BG2406" s="27" t="str">
        <f>IFERROR(VLOOKUP(BE2406,vlookup!G$2:I$331,3,FALSE),"")</f>
        <v/>
      </c>
      <c r="BH2406" s="5"/>
      <c r="BI2406" s="6"/>
      <c r="BJ2406" s="6"/>
      <c r="BK2406" s="6"/>
      <c r="BL2406" s="6"/>
    </row>
    <row r="2407" spans="1:64">
      <c r="A2407" s="4"/>
      <c r="B2407" s="5"/>
      <c r="C2407" s="27" t="str">
        <f>IFERROR(VLOOKUP(B2407,vlookup!A$2:I$331,2,FALSE),"")</f>
        <v/>
      </c>
      <c r="D2407" s="27" t="str">
        <f>IFERROR(VLOOKUP(B2407,vlookup!A$2:I$331,3,FALSE),"")</f>
        <v/>
      </c>
      <c r="E2407" s="5"/>
      <c r="F2407" s="27" t="str">
        <f>IFERROR(VLOOKUP(E2407,vlookup!D$2:E$331,2,FALSE),"")</f>
        <v/>
      </c>
      <c r="G2407" s="5"/>
      <c r="H2407" s="27" t="str">
        <f t="shared" si="372"/>
        <v/>
      </c>
      <c r="I2407" s="27" t="str">
        <f>IFERROR(VLOOKUP(H2407,vlookup!G$2:I$331,2,FALSE),"")</f>
        <v/>
      </c>
      <c r="J2407" s="27" t="str">
        <f>IFERROR(VLOOKUP(H2407,vlookup!G$2:I$331,3,FALSE),"")</f>
        <v/>
      </c>
      <c r="K2407" s="5"/>
      <c r="L2407" s="6"/>
      <c r="M2407" s="6"/>
      <c r="N2407" s="6"/>
      <c r="O2407" s="6"/>
      <c r="P2407" s="6"/>
      <c r="Q2407" s="14" t="str">
        <f t="shared" si="373"/>
        <v/>
      </c>
      <c r="R2407" s="5"/>
      <c r="S2407" s="6"/>
      <c r="T2407" s="6"/>
      <c r="U2407" s="5"/>
      <c r="V2407" s="45">
        <f t="shared" si="374"/>
        <v>0</v>
      </c>
      <c r="W2407" s="45">
        <f t="shared" si="375"/>
        <v>0</v>
      </c>
      <c r="X2407" s="45" t="e">
        <f t="shared" si="376"/>
        <v>#VALUE!</v>
      </c>
      <c r="Y2407" s="45">
        <f>IFERROR(VALUE(V2407),VLOOKUP(V2407,DayReplace[],2,0))</f>
        <v>0</v>
      </c>
      <c r="Z2407" s="45">
        <f>IF(V2407=0,1,
IF(OR(AND(COUNTIF(Table12[Normal and Leap Years],X2407),AA2407=3,Y2407=30),
AND(COUNTIF(Table9[MM Year],X2407),COUNTIF(Table13[Always 29-Day Months],AA2407),Y2407=30)),Y2407
-1,Y2407))</f>
        <v>1</v>
      </c>
      <c r="AA2407" s="45">
        <f>IFERROR(VALUE(W2407),VLOOKUP(W2407,MonthReplace[],2,0))</f>
        <v>0</v>
      </c>
      <c r="AB2407" s="45" t="e">
        <f>IF(COUNTIF(Table9[MM Year],X2407),VLOOKUP(AA2407,MonthSerial[],VLOOKUP(X2407,Table9[],3,0)+2,0),DATE(X2407,AA2407,0)-AC2407)</f>
        <v>#VALUE!</v>
      </c>
      <c r="AC2407" s="45" t="e">
        <f>IF(COUNTIF(Table9[MM Year],X2407),
VLOOKUP(X2407,Table9[],5,0),
DATE(X2407,1,0))</f>
        <v>#VALUE!</v>
      </c>
      <c r="AD2407" s="46" t="e">
        <f>IF(AA2407=0,DATE(YEAR(AC2407+1),7,16),
IF(V2407=0,IF(COUNTIF(Table9[MM Year],X2407),AC2407+AB2407+Z2407+15-DAY(AC2407+AB2407+Z2407+15)+16,AC2407+AB2407+Z2407-DAY(AC2407+AB2407+Z2407)+16),
IF(COUNTIF(Table9[MM Year],X2407),
IF(AC2407+AB2407+Z2407&lt;VLOOKUP(X2407,Table9[],7,0),AC2407
+AB2407+Z2407+VLOOKUP(X2407,Table9[],4,0),AC2407+AB2407+Z2407),AC2407
+AB2407+Z2407)))</f>
        <v>#VALUE!</v>
      </c>
      <c r="AE2407" s="42"/>
      <c r="AF2407" s="15" t="str">
        <f>IFERROR(IF(COUNTIF(Table9[MM Year],X2407),
IF(AD2407&lt;VLOOKUP(X2407,Table9[],7,0),AD2407
+VLOOKUP(X2407,Table9[],4,0),AD2407),AD2407
),"")</f>
        <v/>
      </c>
      <c r="AG2407" s="5"/>
      <c r="AH2407" s="5"/>
      <c r="AI2407" s="5"/>
      <c r="AJ2407" s="6"/>
      <c r="AK2407" s="6"/>
      <c r="AL2407" s="12" t="str">
        <f t="shared" si="377"/>
        <v/>
      </c>
      <c r="AM2407" s="5"/>
      <c r="AN2407" s="27" t="str">
        <f t="shared" si="378"/>
        <v/>
      </c>
      <c r="AO2407" s="5"/>
      <c r="AP2407" s="5"/>
      <c r="AQ2407" s="6"/>
      <c r="AR2407" s="12" t="str">
        <f t="shared" si="379"/>
        <v/>
      </c>
      <c r="AS2407" s="6"/>
      <c r="AT2407" s="5"/>
      <c r="AU2407" s="53"/>
      <c r="AV2407" s="53"/>
      <c r="AW2407" s="54"/>
      <c r="AX2407" s="15" t="str">
        <f t="shared" si="380"/>
        <v/>
      </c>
      <c r="AY2407" s="5"/>
      <c r="AZ2407" s="27" t="str">
        <f>IFERROR(VLOOKUP(AY2407,vlookup!A$2:I$331,2,FALSE),"")</f>
        <v/>
      </c>
      <c r="BA2407" s="27" t="str">
        <f>IFERROR(VLOOKUP(AY2407,vlookup!A$2:I$331,3,FALSE),"")</f>
        <v/>
      </c>
      <c r="BB2407" s="5"/>
      <c r="BC2407" s="27" t="str">
        <f>IFERROR(VLOOKUP(BB2407,vlookup!D$2:E$331,2,FALSE),"")</f>
        <v/>
      </c>
      <c r="BD2407" s="5"/>
      <c r="BE2407" s="27" t="str">
        <f t="shared" si="381"/>
        <v/>
      </c>
      <c r="BF2407" s="27" t="str">
        <f>IFERROR(VLOOKUP(BE2407,vlookup!G$2:I$331,2,FALSE),"")</f>
        <v/>
      </c>
      <c r="BG2407" s="27" t="str">
        <f>IFERROR(VLOOKUP(BE2407,vlookup!G$2:I$331,3,FALSE),"")</f>
        <v/>
      </c>
      <c r="BH2407" s="5"/>
      <c r="BI2407" s="6"/>
      <c r="BJ2407" s="6"/>
      <c r="BK2407" s="6"/>
      <c r="BL2407" s="6"/>
    </row>
    <row r="2408" spans="1:64">
      <c r="A2408" s="4"/>
      <c r="B2408" s="5"/>
      <c r="C2408" s="27" t="str">
        <f>IFERROR(VLOOKUP(B2408,vlookup!A$2:I$331,2,FALSE),"")</f>
        <v/>
      </c>
      <c r="D2408" s="27" t="str">
        <f>IFERROR(VLOOKUP(B2408,vlookup!A$2:I$331,3,FALSE),"")</f>
        <v/>
      </c>
      <c r="E2408" s="5"/>
      <c r="F2408" s="27" t="str">
        <f>IFERROR(VLOOKUP(E2408,vlookup!D$2:E$331,2,FALSE),"")</f>
        <v/>
      </c>
      <c r="G2408" s="5"/>
      <c r="H2408" s="27" t="str">
        <f t="shared" si="372"/>
        <v/>
      </c>
      <c r="I2408" s="27" t="str">
        <f>IFERROR(VLOOKUP(H2408,vlookup!G$2:I$331,2,FALSE),"")</f>
        <v/>
      </c>
      <c r="J2408" s="27" t="str">
        <f>IFERROR(VLOOKUP(H2408,vlookup!G$2:I$331,3,FALSE),"")</f>
        <v/>
      </c>
      <c r="K2408" s="5"/>
      <c r="L2408" s="6"/>
      <c r="M2408" s="6"/>
      <c r="N2408" s="6"/>
      <c r="O2408" s="6"/>
      <c r="P2408" s="6"/>
      <c r="Q2408" s="14" t="str">
        <f t="shared" si="373"/>
        <v/>
      </c>
      <c r="R2408" s="5"/>
      <c r="S2408" s="6"/>
      <c r="T2408" s="6"/>
      <c r="U2408" s="5"/>
      <c r="V2408" s="45">
        <f t="shared" si="374"/>
        <v>0</v>
      </c>
      <c r="W2408" s="45">
        <f t="shared" si="375"/>
        <v>0</v>
      </c>
      <c r="X2408" s="45" t="e">
        <f t="shared" si="376"/>
        <v>#VALUE!</v>
      </c>
      <c r="Y2408" s="45">
        <f>IFERROR(VALUE(V2408),VLOOKUP(V2408,DayReplace[],2,0))</f>
        <v>0</v>
      </c>
      <c r="Z2408" s="45">
        <f>IF(V2408=0,1,
IF(OR(AND(COUNTIF(Table12[Normal and Leap Years],X2408),AA2408=3,Y2408=30),
AND(COUNTIF(Table9[MM Year],X2408),COUNTIF(Table13[Always 29-Day Months],AA2408),Y2408=30)),Y2408
-1,Y2408))</f>
        <v>1</v>
      </c>
      <c r="AA2408" s="45">
        <f>IFERROR(VALUE(W2408),VLOOKUP(W2408,MonthReplace[],2,0))</f>
        <v>0</v>
      </c>
      <c r="AB2408" s="45" t="e">
        <f>IF(COUNTIF(Table9[MM Year],X2408),VLOOKUP(AA2408,MonthSerial[],VLOOKUP(X2408,Table9[],3,0)+2,0),DATE(X2408,AA2408,0)-AC2408)</f>
        <v>#VALUE!</v>
      </c>
      <c r="AC2408" s="45" t="e">
        <f>IF(COUNTIF(Table9[MM Year],X2408),
VLOOKUP(X2408,Table9[],5,0),
DATE(X2408,1,0))</f>
        <v>#VALUE!</v>
      </c>
      <c r="AD2408" s="46" t="e">
        <f>IF(AA2408=0,DATE(YEAR(AC2408+1),7,16),
IF(V2408=0,IF(COUNTIF(Table9[MM Year],X2408),AC2408+AB2408+Z2408+15-DAY(AC2408+AB2408+Z2408+15)+16,AC2408+AB2408+Z2408-DAY(AC2408+AB2408+Z2408)+16),
IF(COUNTIF(Table9[MM Year],X2408),
IF(AC2408+AB2408+Z2408&lt;VLOOKUP(X2408,Table9[],7,0),AC2408
+AB2408+Z2408+VLOOKUP(X2408,Table9[],4,0),AC2408+AB2408+Z2408),AC2408
+AB2408+Z2408)))</f>
        <v>#VALUE!</v>
      </c>
      <c r="AE2408" s="42"/>
      <c r="AF2408" s="15" t="str">
        <f>IFERROR(IF(COUNTIF(Table9[MM Year],X2408),
IF(AD2408&lt;VLOOKUP(X2408,Table9[],7,0),AD2408
+VLOOKUP(X2408,Table9[],4,0),AD2408),AD2408
),"")</f>
        <v/>
      </c>
      <c r="AG2408" s="5"/>
      <c r="AH2408" s="5"/>
      <c r="AI2408" s="5"/>
      <c r="AJ2408" s="6"/>
      <c r="AK2408" s="6"/>
      <c r="AL2408" s="12" t="str">
        <f t="shared" si="377"/>
        <v/>
      </c>
      <c r="AM2408" s="5"/>
      <c r="AN2408" s="27" t="str">
        <f t="shared" si="378"/>
        <v/>
      </c>
      <c r="AO2408" s="5"/>
      <c r="AP2408" s="5"/>
      <c r="AQ2408" s="6"/>
      <c r="AR2408" s="12" t="str">
        <f t="shared" si="379"/>
        <v/>
      </c>
      <c r="AS2408" s="6"/>
      <c r="AT2408" s="5"/>
      <c r="AU2408" s="53"/>
      <c r="AV2408" s="53"/>
      <c r="AW2408" s="54"/>
      <c r="AX2408" s="15" t="str">
        <f t="shared" si="380"/>
        <v/>
      </c>
      <c r="AY2408" s="5"/>
      <c r="AZ2408" s="27" t="str">
        <f>IFERROR(VLOOKUP(AY2408,vlookup!A$2:I$331,2,FALSE),"")</f>
        <v/>
      </c>
      <c r="BA2408" s="27" t="str">
        <f>IFERROR(VLOOKUP(AY2408,vlookup!A$2:I$331,3,FALSE),"")</f>
        <v/>
      </c>
      <c r="BB2408" s="5"/>
      <c r="BC2408" s="27" t="str">
        <f>IFERROR(VLOOKUP(BB2408,vlookup!D$2:E$331,2,FALSE),"")</f>
        <v/>
      </c>
      <c r="BD2408" s="5"/>
      <c r="BE2408" s="27" t="str">
        <f t="shared" si="381"/>
        <v/>
      </c>
      <c r="BF2408" s="27" t="str">
        <f>IFERROR(VLOOKUP(BE2408,vlookup!G$2:I$331,2,FALSE),"")</f>
        <v/>
      </c>
      <c r="BG2408" s="27" t="str">
        <f>IFERROR(VLOOKUP(BE2408,vlookup!G$2:I$331,3,FALSE),"")</f>
        <v/>
      </c>
      <c r="BH2408" s="5"/>
      <c r="BI2408" s="6"/>
      <c r="BJ2408" s="6"/>
      <c r="BK2408" s="6"/>
      <c r="BL2408" s="6"/>
    </row>
    <row r="2409" spans="1:64">
      <c r="A2409" s="4"/>
      <c r="B2409" s="5"/>
      <c r="C2409" s="27" t="str">
        <f>IFERROR(VLOOKUP(B2409,vlookup!A$2:I$331,2,FALSE),"")</f>
        <v/>
      </c>
      <c r="D2409" s="27" t="str">
        <f>IFERROR(VLOOKUP(B2409,vlookup!A$2:I$331,3,FALSE),"")</f>
        <v/>
      </c>
      <c r="E2409" s="5"/>
      <c r="F2409" s="27" t="str">
        <f>IFERROR(VLOOKUP(E2409,vlookup!D$2:E$331,2,FALSE),"")</f>
        <v/>
      </c>
      <c r="G2409" s="5"/>
      <c r="H2409" s="27" t="str">
        <f t="shared" si="372"/>
        <v/>
      </c>
      <c r="I2409" s="27" t="str">
        <f>IFERROR(VLOOKUP(H2409,vlookup!G$2:I$331,2,FALSE),"")</f>
        <v/>
      </c>
      <c r="J2409" s="27" t="str">
        <f>IFERROR(VLOOKUP(H2409,vlookup!G$2:I$331,3,FALSE),"")</f>
        <v/>
      </c>
      <c r="K2409" s="5"/>
      <c r="L2409" s="6"/>
      <c r="M2409" s="6"/>
      <c r="N2409" s="6"/>
      <c r="O2409" s="6"/>
      <c r="P2409" s="6"/>
      <c r="Q2409" s="14" t="str">
        <f t="shared" si="373"/>
        <v/>
      </c>
      <c r="R2409" s="5"/>
      <c r="S2409" s="6"/>
      <c r="T2409" s="6"/>
      <c r="U2409" s="5"/>
      <c r="V2409" s="45">
        <f t="shared" si="374"/>
        <v>0</v>
      </c>
      <c r="W2409" s="45">
        <f t="shared" si="375"/>
        <v>0</v>
      </c>
      <c r="X2409" s="45" t="e">
        <f t="shared" si="376"/>
        <v>#VALUE!</v>
      </c>
      <c r="Y2409" s="45">
        <f>IFERROR(VALUE(V2409),VLOOKUP(V2409,DayReplace[],2,0))</f>
        <v>0</v>
      </c>
      <c r="Z2409" s="45">
        <f>IF(V2409=0,1,
IF(OR(AND(COUNTIF(Table12[Normal and Leap Years],X2409),AA2409=3,Y2409=30),
AND(COUNTIF(Table9[MM Year],X2409),COUNTIF(Table13[Always 29-Day Months],AA2409),Y2409=30)),Y2409
-1,Y2409))</f>
        <v>1</v>
      </c>
      <c r="AA2409" s="45">
        <f>IFERROR(VALUE(W2409),VLOOKUP(W2409,MonthReplace[],2,0))</f>
        <v>0</v>
      </c>
      <c r="AB2409" s="45" t="e">
        <f>IF(COUNTIF(Table9[MM Year],X2409),VLOOKUP(AA2409,MonthSerial[],VLOOKUP(X2409,Table9[],3,0)+2,0),DATE(X2409,AA2409,0)-AC2409)</f>
        <v>#VALUE!</v>
      </c>
      <c r="AC2409" s="45" t="e">
        <f>IF(COUNTIF(Table9[MM Year],X2409),
VLOOKUP(X2409,Table9[],5,0),
DATE(X2409,1,0))</f>
        <v>#VALUE!</v>
      </c>
      <c r="AD2409" s="46" t="e">
        <f>IF(AA2409=0,DATE(YEAR(AC2409+1),7,16),
IF(V2409=0,IF(COUNTIF(Table9[MM Year],X2409),AC2409+AB2409+Z2409+15-DAY(AC2409+AB2409+Z2409+15)+16,AC2409+AB2409+Z2409-DAY(AC2409+AB2409+Z2409)+16),
IF(COUNTIF(Table9[MM Year],X2409),
IF(AC2409+AB2409+Z2409&lt;VLOOKUP(X2409,Table9[],7,0),AC2409
+AB2409+Z2409+VLOOKUP(X2409,Table9[],4,0),AC2409+AB2409+Z2409),AC2409
+AB2409+Z2409)))</f>
        <v>#VALUE!</v>
      </c>
      <c r="AE2409" s="42"/>
      <c r="AF2409" s="15" t="str">
        <f>IFERROR(IF(COUNTIF(Table9[MM Year],X2409),
IF(AD2409&lt;VLOOKUP(X2409,Table9[],7,0),AD2409
+VLOOKUP(X2409,Table9[],4,0),AD2409),AD2409
),"")</f>
        <v/>
      </c>
      <c r="AG2409" s="5"/>
      <c r="AH2409" s="5"/>
      <c r="AI2409" s="5"/>
      <c r="AJ2409" s="6"/>
      <c r="AK2409" s="6"/>
      <c r="AL2409" s="12" t="str">
        <f t="shared" si="377"/>
        <v/>
      </c>
      <c r="AM2409" s="5"/>
      <c r="AN2409" s="27" t="str">
        <f t="shared" si="378"/>
        <v/>
      </c>
      <c r="AO2409" s="5"/>
      <c r="AP2409" s="5"/>
      <c r="AQ2409" s="6"/>
      <c r="AR2409" s="12" t="str">
        <f t="shared" si="379"/>
        <v/>
      </c>
      <c r="AS2409" s="6"/>
      <c r="AT2409" s="5"/>
      <c r="AU2409" s="53"/>
      <c r="AV2409" s="53"/>
      <c r="AW2409" s="54"/>
      <c r="AX2409" s="15" t="str">
        <f t="shared" si="380"/>
        <v/>
      </c>
      <c r="AY2409" s="5"/>
      <c r="AZ2409" s="27" t="str">
        <f>IFERROR(VLOOKUP(AY2409,vlookup!A$2:I$331,2,FALSE),"")</f>
        <v/>
      </c>
      <c r="BA2409" s="27" t="str">
        <f>IFERROR(VLOOKUP(AY2409,vlookup!A$2:I$331,3,FALSE),"")</f>
        <v/>
      </c>
      <c r="BB2409" s="5"/>
      <c r="BC2409" s="27" t="str">
        <f>IFERROR(VLOOKUP(BB2409,vlookup!D$2:E$331,2,FALSE),"")</f>
        <v/>
      </c>
      <c r="BD2409" s="5"/>
      <c r="BE2409" s="27" t="str">
        <f t="shared" si="381"/>
        <v/>
      </c>
      <c r="BF2409" s="27" t="str">
        <f>IFERROR(VLOOKUP(BE2409,vlookup!G$2:I$331,2,FALSE),"")</f>
        <v/>
      </c>
      <c r="BG2409" s="27" t="str">
        <f>IFERROR(VLOOKUP(BE2409,vlookup!G$2:I$331,3,FALSE),"")</f>
        <v/>
      </c>
      <c r="BH2409" s="5"/>
      <c r="BI2409" s="6"/>
      <c r="BJ2409" s="6"/>
      <c r="BK2409" s="6"/>
      <c r="BL2409" s="6"/>
    </row>
    <row r="2410" spans="1:64">
      <c r="A2410" s="4"/>
      <c r="B2410" s="5"/>
      <c r="C2410" s="27" t="str">
        <f>IFERROR(VLOOKUP(B2410,vlookup!A$2:I$331,2,FALSE),"")</f>
        <v/>
      </c>
      <c r="D2410" s="27" t="str">
        <f>IFERROR(VLOOKUP(B2410,vlookup!A$2:I$331,3,FALSE),"")</f>
        <v/>
      </c>
      <c r="E2410" s="5"/>
      <c r="F2410" s="27" t="str">
        <f>IFERROR(VLOOKUP(E2410,vlookup!D$2:E$331,2,FALSE),"")</f>
        <v/>
      </c>
      <c r="G2410" s="5"/>
      <c r="H2410" s="27" t="str">
        <f t="shared" si="372"/>
        <v/>
      </c>
      <c r="I2410" s="27" t="str">
        <f>IFERROR(VLOOKUP(H2410,vlookup!G$2:I$331,2,FALSE),"")</f>
        <v/>
      </c>
      <c r="J2410" s="27" t="str">
        <f>IFERROR(VLOOKUP(H2410,vlookup!G$2:I$331,3,FALSE),"")</f>
        <v/>
      </c>
      <c r="K2410" s="5"/>
      <c r="L2410" s="6"/>
      <c r="M2410" s="6"/>
      <c r="N2410" s="6"/>
      <c r="O2410" s="6"/>
      <c r="P2410" s="6"/>
      <c r="Q2410" s="14" t="str">
        <f t="shared" si="373"/>
        <v/>
      </c>
      <c r="R2410" s="5"/>
      <c r="S2410" s="6"/>
      <c r="T2410" s="6"/>
      <c r="U2410" s="5"/>
      <c r="V2410" s="45">
        <f t="shared" si="374"/>
        <v>0</v>
      </c>
      <c r="W2410" s="45">
        <f t="shared" si="375"/>
        <v>0</v>
      </c>
      <c r="X2410" s="45" t="e">
        <f t="shared" si="376"/>
        <v>#VALUE!</v>
      </c>
      <c r="Y2410" s="45">
        <f>IFERROR(VALUE(V2410),VLOOKUP(V2410,DayReplace[],2,0))</f>
        <v>0</v>
      </c>
      <c r="Z2410" s="45">
        <f>IF(V2410=0,1,
IF(OR(AND(COUNTIF(Table12[Normal and Leap Years],X2410),AA2410=3,Y2410=30),
AND(COUNTIF(Table9[MM Year],X2410),COUNTIF(Table13[Always 29-Day Months],AA2410),Y2410=30)),Y2410
-1,Y2410))</f>
        <v>1</v>
      </c>
      <c r="AA2410" s="45">
        <f>IFERROR(VALUE(W2410),VLOOKUP(W2410,MonthReplace[],2,0))</f>
        <v>0</v>
      </c>
      <c r="AB2410" s="45" t="e">
        <f>IF(COUNTIF(Table9[MM Year],X2410),VLOOKUP(AA2410,MonthSerial[],VLOOKUP(X2410,Table9[],3,0)+2,0),DATE(X2410,AA2410,0)-AC2410)</f>
        <v>#VALUE!</v>
      </c>
      <c r="AC2410" s="45" t="e">
        <f>IF(COUNTIF(Table9[MM Year],X2410),
VLOOKUP(X2410,Table9[],5,0),
DATE(X2410,1,0))</f>
        <v>#VALUE!</v>
      </c>
      <c r="AD2410" s="46" t="e">
        <f>IF(AA2410=0,DATE(YEAR(AC2410+1),7,16),
IF(V2410=0,IF(COUNTIF(Table9[MM Year],X2410),AC2410+AB2410+Z2410+15-DAY(AC2410+AB2410+Z2410+15)+16,AC2410+AB2410+Z2410-DAY(AC2410+AB2410+Z2410)+16),
IF(COUNTIF(Table9[MM Year],X2410),
IF(AC2410+AB2410+Z2410&lt;VLOOKUP(X2410,Table9[],7,0),AC2410
+AB2410+Z2410+VLOOKUP(X2410,Table9[],4,0),AC2410+AB2410+Z2410),AC2410
+AB2410+Z2410)))</f>
        <v>#VALUE!</v>
      </c>
      <c r="AE2410" s="42"/>
      <c r="AF2410" s="15" t="str">
        <f>IFERROR(IF(COUNTIF(Table9[MM Year],X2410),
IF(AD2410&lt;VLOOKUP(X2410,Table9[],7,0),AD2410
+VLOOKUP(X2410,Table9[],4,0),AD2410),AD2410
),"")</f>
        <v/>
      </c>
      <c r="AG2410" s="5"/>
      <c r="AH2410" s="5"/>
      <c r="AI2410" s="5"/>
      <c r="AJ2410" s="6"/>
      <c r="AK2410" s="6"/>
      <c r="AL2410" s="12" t="str">
        <f t="shared" si="377"/>
        <v/>
      </c>
      <c r="AM2410" s="5"/>
      <c r="AN2410" s="27" t="str">
        <f t="shared" si="378"/>
        <v/>
      </c>
      <c r="AO2410" s="5"/>
      <c r="AP2410" s="5"/>
      <c r="AQ2410" s="6"/>
      <c r="AR2410" s="12" t="str">
        <f t="shared" si="379"/>
        <v/>
      </c>
      <c r="AS2410" s="6"/>
      <c r="AT2410" s="5"/>
      <c r="AU2410" s="53"/>
      <c r="AV2410" s="53"/>
      <c r="AW2410" s="54"/>
      <c r="AX2410" s="15" t="str">
        <f t="shared" si="380"/>
        <v/>
      </c>
      <c r="AY2410" s="5"/>
      <c r="AZ2410" s="27" t="str">
        <f>IFERROR(VLOOKUP(AY2410,vlookup!A$2:I$331,2,FALSE),"")</f>
        <v/>
      </c>
      <c r="BA2410" s="27" t="str">
        <f>IFERROR(VLOOKUP(AY2410,vlookup!A$2:I$331,3,FALSE),"")</f>
        <v/>
      </c>
      <c r="BB2410" s="5"/>
      <c r="BC2410" s="27" t="str">
        <f>IFERROR(VLOOKUP(BB2410,vlookup!D$2:E$331,2,FALSE),"")</f>
        <v/>
      </c>
      <c r="BD2410" s="5"/>
      <c r="BE2410" s="27" t="str">
        <f t="shared" si="381"/>
        <v/>
      </c>
      <c r="BF2410" s="27" t="str">
        <f>IFERROR(VLOOKUP(BE2410,vlookup!G$2:I$331,2,FALSE),"")</f>
        <v/>
      </c>
      <c r="BG2410" s="27" t="str">
        <f>IFERROR(VLOOKUP(BE2410,vlookup!G$2:I$331,3,FALSE),"")</f>
        <v/>
      </c>
      <c r="BH2410" s="5"/>
      <c r="BI2410" s="6"/>
      <c r="BJ2410" s="6"/>
      <c r="BK2410" s="6"/>
      <c r="BL2410" s="6"/>
    </row>
    <row r="2411" spans="1:64">
      <c r="A2411" s="4"/>
      <c r="B2411" s="5"/>
      <c r="C2411" s="27" t="str">
        <f>IFERROR(VLOOKUP(B2411,vlookup!A$2:I$331,2,FALSE),"")</f>
        <v/>
      </c>
      <c r="D2411" s="27" t="str">
        <f>IFERROR(VLOOKUP(B2411,vlookup!A$2:I$331,3,FALSE),"")</f>
        <v/>
      </c>
      <c r="E2411" s="5"/>
      <c r="F2411" s="27" t="str">
        <f>IFERROR(VLOOKUP(E2411,vlookup!D$2:E$331,2,FALSE),"")</f>
        <v/>
      </c>
      <c r="G2411" s="5"/>
      <c r="H2411" s="27" t="str">
        <f t="shared" si="372"/>
        <v/>
      </c>
      <c r="I2411" s="27" t="str">
        <f>IFERROR(VLOOKUP(H2411,vlookup!G$2:I$331,2,FALSE),"")</f>
        <v/>
      </c>
      <c r="J2411" s="27" t="str">
        <f>IFERROR(VLOOKUP(H2411,vlookup!G$2:I$331,3,FALSE),"")</f>
        <v/>
      </c>
      <c r="K2411" s="5"/>
      <c r="L2411" s="6"/>
      <c r="M2411" s="6"/>
      <c r="N2411" s="6"/>
      <c r="O2411" s="6"/>
      <c r="P2411" s="6"/>
      <c r="Q2411" s="14" t="str">
        <f t="shared" si="373"/>
        <v/>
      </c>
      <c r="R2411" s="5"/>
      <c r="S2411" s="6"/>
      <c r="T2411" s="6"/>
      <c r="U2411" s="5"/>
      <c r="V2411" s="45">
        <f t="shared" si="374"/>
        <v>0</v>
      </c>
      <c r="W2411" s="45">
        <f t="shared" si="375"/>
        <v>0</v>
      </c>
      <c r="X2411" s="45" t="e">
        <f t="shared" si="376"/>
        <v>#VALUE!</v>
      </c>
      <c r="Y2411" s="45">
        <f>IFERROR(VALUE(V2411),VLOOKUP(V2411,DayReplace[],2,0))</f>
        <v>0</v>
      </c>
      <c r="Z2411" s="45">
        <f>IF(V2411=0,1,
IF(OR(AND(COUNTIF(Table12[Normal and Leap Years],X2411),AA2411=3,Y2411=30),
AND(COUNTIF(Table9[MM Year],X2411),COUNTIF(Table13[Always 29-Day Months],AA2411),Y2411=30)),Y2411
-1,Y2411))</f>
        <v>1</v>
      </c>
      <c r="AA2411" s="45">
        <f>IFERROR(VALUE(W2411),VLOOKUP(W2411,MonthReplace[],2,0))</f>
        <v>0</v>
      </c>
      <c r="AB2411" s="45" t="e">
        <f>IF(COUNTIF(Table9[MM Year],X2411),VLOOKUP(AA2411,MonthSerial[],VLOOKUP(X2411,Table9[],3,0)+2,0),DATE(X2411,AA2411,0)-AC2411)</f>
        <v>#VALUE!</v>
      </c>
      <c r="AC2411" s="45" t="e">
        <f>IF(COUNTIF(Table9[MM Year],X2411),
VLOOKUP(X2411,Table9[],5,0),
DATE(X2411,1,0))</f>
        <v>#VALUE!</v>
      </c>
      <c r="AD2411" s="46" t="e">
        <f>IF(AA2411=0,DATE(YEAR(AC2411+1),7,16),
IF(V2411=0,IF(COUNTIF(Table9[MM Year],X2411),AC2411+AB2411+Z2411+15-DAY(AC2411+AB2411+Z2411+15)+16,AC2411+AB2411+Z2411-DAY(AC2411+AB2411+Z2411)+16),
IF(COUNTIF(Table9[MM Year],X2411),
IF(AC2411+AB2411+Z2411&lt;VLOOKUP(X2411,Table9[],7,0),AC2411
+AB2411+Z2411+VLOOKUP(X2411,Table9[],4,0),AC2411+AB2411+Z2411),AC2411
+AB2411+Z2411)))</f>
        <v>#VALUE!</v>
      </c>
      <c r="AE2411" s="42"/>
      <c r="AF2411" s="15" t="str">
        <f>IFERROR(IF(COUNTIF(Table9[MM Year],X2411),
IF(AD2411&lt;VLOOKUP(X2411,Table9[],7,0),AD2411
+VLOOKUP(X2411,Table9[],4,0),AD2411),AD2411
),"")</f>
        <v/>
      </c>
      <c r="AG2411" s="5"/>
      <c r="AH2411" s="5"/>
      <c r="AI2411" s="5"/>
      <c r="AJ2411" s="6"/>
      <c r="AK2411" s="6"/>
      <c r="AL2411" s="12" t="str">
        <f t="shared" si="377"/>
        <v/>
      </c>
      <c r="AM2411" s="5"/>
      <c r="AN2411" s="27" t="str">
        <f t="shared" si="378"/>
        <v/>
      </c>
      <c r="AO2411" s="5"/>
      <c r="AP2411" s="5"/>
      <c r="AQ2411" s="6"/>
      <c r="AR2411" s="12" t="str">
        <f t="shared" si="379"/>
        <v/>
      </c>
      <c r="AS2411" s="6"/>
      <c r="AT2411" s="5"/>
      <c r="AU2411" s="53"/>
      <c r="AV2411" s="53"/>
      <c r="AW2411" s="54"/>
      <c r="AX2411" s="15" t="str">
        <f t="shared" si="380"/>
        <v/>
      </c>
      <c r="AY2411" s="5"/>
      <c r="AZ2411" s="27" t="str">
        <f>IFERROR(VLOOKUP(AY2411,vlookup!A$2:I$331,2,FALSE),"")</f>
        <v/>
      </c>
      <c r="BA2411" s="27" t="str">
        <f>IFERROR(VLOOKUP(AY2411,vlookup!A$2:I$331,3,FALSE),"")</f>
        <v/>
      </c>
      <c r="BB2411" s="5"/>
      <c r="BC2411" s="27" t="str">
        <f>IFERROR(VLOOKUP(BB2411,vlookup!D$2:E$331,2,FALSE),"")</f>
        <v/>
      </c>
      <c r="BD2411" s="5"/>
      <c r="BE2411" s="27" t="str">
        <f t="shared" si="381"/>
        <v/>
      </c>
      <c r="BF2411" s="27" t="str">
        <f>IFERROR(VLOOKUP(BE2411,vlookup!G$2:I$331,2,FALSE),"")</f>
        <v/>
      </c>
      <c r="BG2411" s="27" t="str">
        <f>IFERROR(VLOOKUP(BE2411,vlookup!G$2:I$331,3,FALSE),"")</f>
        <v/>
      </c>
      <c r="BH2411" s="5"/>
      <c r="BI2411" s="6"/>
      <c r="BJ2411" s="6"/>
      <c r="BK2411" s="6"/>
      <c r="BL2411" s="6"/>
    </row>
    <row r="2412" spans="1:64">
      <c r="A2412" s="4"/>
      <c r="B2412" s="5"/>
      <c r="C2412" s="27" t="str">
        <f>IFERROR(VLOOKUP(B2412,vlookup!A$2:I$331,2,FALSE),"")</f>
        <v/>
      </c>
      <c r="D2412" s="27" t="str">
        <f>IFERROR(VLOOKUP(B2412,vlookup!A$2:I$331,3,FALSE),"")</f>
        <v/>
      </c>
      <c r="E2412" s="5"/>
      <c r="F2412" s="27" t="str">
        <f>IFERROR(VLOOKUP(E2412,vlookup!D$2:E$331,2,FALSE),"")</f>
        <v/>
      </c>
      <c r="G2412" s="5"/>
      <c r="H2412" s="27" t="str">
        <f t="shared" si="372"/>
        <v/>
      </c>
      <c r="I2412" s="27" t="str">
        <f>IFERROR(VLOOKUP(H2412,vlookup!G$2:I$331,2,FALSE),"")</f>
        <v/>
      </c>
      <c r="J2412" s="27" t="str">
        <f>IFERROR(VLOOKUP(H2412,vlookup!G$2:I$331,3,FALSE),"")</f>
        <v/>
      </c>
      <c r="K2412" s="5"/>
      <c r="L2412" s="6"/>
      <c r="M2412" s="6"/>
      <c r="N2412" s="6"/>
      <c r="O2412" s="6"/>
      <c r="P2412" s="6"/>
      <c r="Q2412" s="14" t="str">
        <f t="shared" si="373"/>
        <v/>
      </c>
      <c r="R2412" s="5"/>
      <c r="S2412" s="6"/>
      <c r="T2412" s="6"/>
      <c r="U2412" s="5"/>
      <c r="V2412" s="45">
        <f t="shared" si="374"/>
        <v>0</v>
      </c>
      <c r="W2412" s="45">
        <f t="shared" si="375"/>
        <v>0</v>
      </c>
      <c r="X2412" s="45" t="e">
        <f t="shared" si="376"/>
        <v>#VALUE!</v>
      </c>
      <c r="Y2412" s="45">
        <f>IFERROR(VALUE(V2412),VLOOKUP(V2412,DayReplace[],2,0))</f>
        <v>0</v>
      </c>
      <c r="Z2412" s="45">
        <f>IF(V2412=0,1,
IF(OR(AND(COUNTIF(Table12[Normal and Leap Years],X2412),AA2412=3,Y2412=30),
AND(COUNTIF(Table9[MM Year],X2412),COUNTIF(Table13[Always 29-Day Months],AA2412),Y2412=30)),Y2412
-1,Y2412))</f>
        <v>1</v>
      </c>
      <c r="AA2412" s="45">
        <f>IFERROR(VALUE(W2412),VLOOKUP(W2412,MonthReplace[],2,0))</f>
        <v>0</v>
      </c>
      <c r="AB2412" s="45" t="e">
        <f>IF(COUNTIF(Table9[MM Year],X2412),VLOOKUP(AA2412,MonthSerial[],VLOOKUP(X2412,Table9[],3,0)+2,0),DATE(X2412,AA2412,0)-AC2412)</f>
        <v>#VALUE!</v>
      </c>
      <c r="AC2412" s="45" t="e">
        <f>IF(COUNTIF(Table9[MM Year],X2412),
VLOOKUP(X2412,Table9[],5,0),
DATE(X2412,1,0))</f>
        <v>#VALUE!</v>
      </c>
      <c r="AD2412" s="46" t="e">
        <f>IF(AA2412=0,DATE(YEAR(AC2412+1),7,16),
IF(V2412=0,IF(COUNTIF(Table9[MM Year],X2412),AC2412+AB2412+Z2412+15-DAY(AC2412+AB2412+Z2412+15)+16,AC2412+AB2412+Z2412-DAY(AC2412+AB2412+Z2412)+16),
IF(COUNTIF(Table9[MM Year],X2412),
IF(AC2412+AB2412+Z2412&lt;VLOOKUP(X2412,Table9[],7,0),AC2412
+AB2412+Z2412+VLOOKUP(X2412,Table9[],4,0),AC2412+AB2412+Z2412),AC2412
+AB2412+Z2412)))</f>
        <v>#VALUE!</v>
      </c>
      <c r="AE2412" s="42"/>
      <c r="AF2412" s="15" t="str">
        <f>IFERROR(IF(COUNTIF(Table9[MM Year],X2412),
IF(AD2412&lt;VLOOKUP(X2412,Table9[],7,0),AD2412
+VLOOKUP(X2412,Table9[],4,0),AD2412),AD2412
),"")</f>
        <v/>
      </c>
      <c r="AG2412" s="5"/>
      <c r="AH2412" s="5"/>
      <c r="AI2412" s="5"/>
      <c r="AJ2412" s="6"/>
      <c r="AK2412" s="6"/>
      <c r="AL2412" s="12" t="str">
        <f t="shared" si="377"/>
        <v/>
      </c>
      <c r="AM2412" s="5"/>
      <c r="AN2412" s="27" t="str">
        <f t="shared" si="378"/>
        <v/>
      </c>
      <c r="AO2412" s="5"/>
      <c r="AP2412" s="5"/>
      <c r="AQ2412" s="6"/>
      <c r="AR2412" s="12" t="str">
        <f t="shared" si="379"/>
        <v/>
      </c>
      <c r="AS2412" s="6"/>
      <c r="AT2412" s="5"/>
      <c r="AU2412" s="53"/>
      <c r="AV2412" s="53"/>
      <c r="AW2412" s="54"/>
      <c r="AX2412" s="15" t="str">
        <f t="shared" si="380"/>
        <v/>
      </c>
      <c r="AY2412" s="5"/>
      <c r="AZ2412" s="27" t="str">
        <f>IFERROR(VLOOKUP(AY2412,vlookup!A$2:I$331,2,FALSE),"")</f>
        <v/>
      </c>
      <c r="BA2412" s="27" t="str">
        <f>IFERROR(VLOOKUP(AY2412,vlookup!A$2:I$331,3,FALSE),"")</f>
        <v/>
      </c>
      <c r="BB2412" s="5"/>
      <c r="BC2412" s="27" t="str">
        <f>IFERROR(VLOOKUP(BB2412,vlookup!D$2:E$331,2,FALSE),"")</f>
        <v/>
      </c>
      <c r="BD2412" s="5"/>
      <c r="BE2412" s="27" t="str">
        <f t="shared" si="381"/>
        <v/>
      </c>
      <c r="BF2412" s="27" t="str">
        <f>IFERROR(VLOOKUP(BE2412,vlookup!G$2:I$331,2,FALSE),"")</f>
        <v/>
      </c>
      <c r="BG2412" s="27" t="str">
        <f>IFERROR(VLOOKUP(BE2412,vlookup!G$2:I$331,3,FALSE),"")</f>
        <v/>
      </c>
      <c r="BH2412" s="5"/>
      <c r="BI2412" s="6"/>
      <c r="BJ2412" s="6"/>
      <c r="BK2412" s="6"/>
      <c r="BL2412" s="6"/>
    </row>
    <row r="2413" spans="1:64">
      <c r="A2413" s="4"/>
      <c r="B2413" s="5"/>
      <c r="C2413" s="27" t="str">
        <f>IFERROR(VLOOKUP(B2413,vlookup!A$2:I$331,2,FALSE),"")</f>
        <v/>
      </c>
      <c r="D2413" s="27" t="str">
        <f>IFERROR(VLOOKUP(B2413,vlookup!A$2:I$331,3,FALSE),"")</f>
        <v/>
      </c>
      <c r="E2413" s="5"/>
      <c r="F2413" s="27" t="str">
        <f>IFERROR(VLOOKUP(E2413,vlookup!D$2:E$331,2,FALSE),"")</f>
        <v/>
      </c>
      <c r="G2413" s="5"/>
      <c r="H2413" s="27" t="str">
        <f t="shared" si="372"/>
        <v/>
      </c>
      <c r="I2413" s="27" t="str">
        <f>IFERROR(VLOOKUP(H2413,vlookup!G$2:I$331,2,FALSE),"")</f>
        <v/>
      </c>
      <c r="J2413" s="27" t="str">
        <f>IFERROR(VLOOKUP(H2413,vlookup!G$2:I$331,3,FALSE),"")</f>
        <v/>
      </c>
      <c r="K2413" s="5"/>
      <c r="L2413" s="6"/>
      <c r="M2413" s="6"/>
      <c r="N2413" s="6"/>
      <c r="O2413" s="6"/>
      <c r="P2413" s="6"/>
      <c r="Q2413" s="14" t="str">
        <f t="shared" si="373"/>
        <v/>
      </c>
      <c r="R2413" s="5"/>
      <c r="S2413" s="6"/>
      <c r="T2413" s="6"/>
      <c r="U2413" s="5"/>
      <c r="V2413" s="45">
        <f t="shared" si="374"/>
        <v>0</v>
      </c>
      <c r="W2413" s="45">
        <f t="shared" si="375"/>
        <v>0</v>
      </c>
      <c r="X2413" s="45" t="e">
        <f t="shared" si="376"/>
        <v>#VALUE!</v>
      </c>
      <c r="Y2413" s="45">
        <f>IFERROR(VALUE(V2413),VLOOKUP(V2413,DayReplace[],2,0))</f>
        <v>0</v>
      </c>
      <c r="Z2413" s="45">
        <f>IF(V2413=0,1,
IF(OR(AND(COUNTIF(Table12[Normal and Leap Years],X2413),AA2413=3,Y2413=30),
AND(COUNTIF(Table9[MM Year],X2413),COUNTIF(Table13[Always 29-Day Months],AA2413),Y2413=30)),Y2413
-1,Y2413))</f>
        <v>1</v>
      </c>
      <c r="AA2413" s="45">
        <f>IFERROR(VALUE(W2413),VLOOKUP(W2413,MonthReplace[],2,0))</f>
        <v>0</v>
      </c>
      <c r="AB2413" s="45" t="e">
        <f>IF(COUNTIF(Table9[MM Year],X2413),VLOOKUP(AA2413,MonthSerial[],VLOOKUP(X2413,Table9[],3,0)+2,0),DATE(X2413,AA2413,0)-AC2413)</f>
        <v>#VALUE!</v>
      </c>
      <c r="AC2413" s="45" t="e">
        <f>IF(COUNTIF(Table9[MM Year],X2413),
VLOOKUP(X2413,Table9[],5,0),
DATE(X2413,1,0))</f>
        <v>#VALUE!</v>
      </c>
      <c r="AD2413" s="46" t="e">
        <f>IF(AA2413=0,DATE(YEAR(AC2413+1),7,16),
IF(V2413=0,IF(COUNTIF(Table9[MM Year],X2413),AC2413+AB2413+Z2413+15-DAY(AC2413+AB2413+Z2413+15)+16,AC2413+AB2413+Z2413-DAY(AC2413+AB2413+Z2413)+16),
IF(COUNTIF(Table9[MM Year],X2413),
IF(AC2413+AB2413+Z2413&lt;VLOOKUP(X2413,Table9[],7,0),AC2413
+AB2413+Z2413+VLOOKUP(X2413,Table9[],4,0),AC2413+AB2413+Z2413),AC2413
+AB2413+Z2413)))</f>
        <v>#VALUE!</v>
      </c>
      <c r="AE2413" s="42"/>
      <c r="AF2413" s="15" t="str">
        <f>IFERROR(IF(COUNTIF(Table9[MM Year],X2413),
IF(AD2413&lt;VLOOKUP(X2413,Table9[],7,0),AD2413
+VLOOKUP(X2413,Table9[],4,0),AD2413),AD2413
),"")</f>
        <v/>
      </c>
      <c r="AG2413" s="5"/>
      <c r="AH2413" s="5"/>
      <c r="AI2413" s="5"/>
      <c r="AJ2413" s="6"/>
      <c r="AK2413" s="6"/>
      <c r="AL2413" s="12" t="str">
        <f t="shared" si="377"/>
        <v/>
      </c>
      <c r="AM2413" s="5"/>
      <c r="AN2413" s="27" t="str">
        <f t="shared" si="378"/>
        <v/>
      </c>
      <c r="AO2413" s="5"/>
      <c r="AP2413" s="5"/>
      <c r="AQ2413" s="6"/>
      <c r="AR2413" s="12" t="str">
        <f t="shared" si="379"/>
        <v/>
      </c>
      <c r="AS2413" s="6"/>
      <c r="AT2413" s="5"/>
      <c r="AU2413" s="53"/>
      <c r="AV2413" s="53"/>
      <c r="AW2413" s="54"/>
      <c r="AX2413" s="15" t="str">
        <f t="shared" si="380"/>
        <v/>
      </c>
      <c r="AY2413" s="5"/>
      <c r="AZ2413" s="27" t="str">
        <f>IFERROR(VLOOKUP(AY2413,vlookup!A$2:I$331,2,FALSE),"")</f>
        <v/>
      </c>
      <c r="BA2413" s="27" t="str">
        <f>IFERROR(VLOOKUP(AY2413,vlookup!A$2:I$331,3,FALSE),"")</f>
        <v/>
      </c>
      <c r="BB2413" s="5"/>
      <c r="BC2413" s="27" t="str">
        <f>IFERROR(VLOOKUP(BB2413,vlookup!D$2:E$331,2,FALSE),"")</f>
        <v/>
      </c>
      <c r="BD2413" s="5"/>
      <c r="BE2413" s="27" t="str">
        <f t="shared" si="381"/>
        <v/>
      </c>
      <c r="BF2413" s="27" t="str">
        <f>IFERROR(VLOOKUP(BE2413,vlookup!G$2:I$331,2,FALSE),"")</f>
        <v/>
      </c>
      <c r="BG2413" s="27" t="str">
        <f>IFERROR(VLOOKUP(BE2413,vlookup!G$2:I$331,3,FALSE),"")</f>
        <v/>
      </c>
      <c r="BH2413" s="5"/>
      <c r="BI2413" s="6"/>
      <c r="BJ2413" s="6"/>
      <c r="BK2413" s="6"/>
      <c r="BL2413" s="6"/>
    </row>
    <row r="2414" spans="1:64">
      <c r="A2414" s="4"/>
      <c r="B2414" s="5"/>
      <c r="C2414" s="27" t="str">
        <f>IFERROR(VLOOKUP(B2414,vlookup!A$2:I$331,2,FALSE),"")</f>
        <v/>
      </c>
      <c r="D2414" s="27" t="str">
        <f>IFERROR(VLOOKUP(B2414,vlookup!A$2:I$331,3,FALSE),"")</f>
        <v/>
      </c>
      <c r="E2414" s="5"/>
      <c r="F2414" s="27" t="str">
        <f>IFERROR(VLOOKUP(E2414,vlookup!D$2:E$331,2,FALSE),"")</f>
        <v/>
      </c>
      <c r="G2414" s="5"/>
      <c r="H2414" s="27" t="str">
        <f t="shared" si="372"/>
        <v/>
      </c>
      <c r="I2414" s="27" t="str">
        <f>IFERROR(VLOOKUP(H2414,vlookup!G$2:I$331,2,FALSE),"")</f>
        <v/>
      </c>
      <c r="J2414" s="27" t="str">
        <f>IFERROR(VLOOKUP(H2414,vlookup!G$2:I$331,3,FALSE),"")</f>
        <v/>
      </c>
      <c r="K2414" s="5"/>
      <c r="L2414" s="6"/>
      <c r="M2414" s="6"/>
      <c r="N2414" s="6"/>
      <c r="O2414" s="6"/>
      <c r="P2414" s="6"/>
      <c r="Q2414" s="14" t="str">
        <f t="shared" si="373"/>
        <v/>
      </c>
      <c r="R2414" s="5"/>
      <c r="S2414" s="6"/>
      <c r="T2414" s="6"/>
      <c r="U2414" s="5"/>
      <c r="V2414" s="45">
        <f t="shared" si="374"/>
        <v>0</v>
      </c>
      <c r="W2414" s="45">
        <f t="shared" si="375"/>
        <v>0</v>
      </c>
      <c r="X2414" s="45" t="e">
        <f t="shared" si="376"/>
        <v>#VALUE!</v>
      </c>
      <c r="Y2414" s="45">
        <f>IFERROR(VALUE(V2414),VLOOKUP(V2414,DayReplace[],2,0))</f>
        <v>0</v>
      </c>
      <c r="Z2414" s="45">
        <f>IF(V2414=0,1,
IF(OR(AND(COUNTIF(Table12[Normal and Leap Years],X2414),AA2414=3,Y2414=30),
AND(COUNTIF(Table9[MM Year],X2414),COUNTIF(Table13[Always 29-Day Months],AA2414),Y2414=30)),Y2414
-1,Y2414))</f>
        <v>1</v>
      </c>
      <c r="AA2414" s="45">
        <f>IFERROR(VALUE(W2414),VLOOKUP(W2414,MonthReplace[],2,0))</f>
        <v>0</v>
      </c>
      <c r="AB2414" s="45" t="e">
        <f>IF(COUNTIF(Table9[MM Year],X2414),VLOOKUP(AA2414,MonthSerial[],VLOOKUP(X2414,Table9[],3,0)+2,0),DATE(X2414,AA2414,0)-AC2414)</f>
        <v>#VALUE!</v>
      </c>
      <c r="AC2414" s="45" t="e">
        <f>IF(COUNTIF(Table9[MM Year],X2414),
VLOOKUP(X2414,Table9[],5,0),
DATE(X2414,1,0))</f>
        <v>#VALUE!</v>
      </c>
      <c r="AD2414" s="46" t="e">
        <f>IF(AA2414=0,DATE(YEAR(AC2414+1),7,16),
IF(V2414=0,IF(COUNTIF(Table9[MM Year],X2414),AC2414+AB2414+Z2414+15-DAY(AC2414+AB2414+Z2414+15)+16,AC2414+AB2414+Z2414-DAY(AC2414+AB2414+Z2414)+16),
IF(COUNTIF(Table9[MM Year],X2414),
IF(AC2414+AB2414+Z2414&lt;VLOOKUP(X2414,Table9[],7,0),AC2414
+AB2414+Z2414+VLOOKUP(X2414,Table9[],4,0),AC2414+AB2414+Z2414),AC2414
+AB2414+Z2414)))</f>
        <v>#VALUE!</v>
      </c>
      <c r="AE2414" s="42"/>
      <c r="AF2414" s="15" t="str">
        <f>IFERROR(IF(COUNTIF(Table9[MM Year],X2414),
IF(AD2414&lt;VLOOKUP(X2414,Table9[],7,0),AD2414
+VLOOKUP(X2414,Table9[],4,0),AD2414),AD2414
),"")</f>
        <v/>
      </c>
      <c r="AG2414" s="5"/>
      <c r="AH2414" s="5"/>
      <c r="AI2414" s="5"/>
      <c r="AJ2414" s="6"/>
      <c r="AK2414" s="6"/>
      <c r="AL2414" s="12" t="str">
        <f t="shared" si="377"/>
        <v/>
      </c>
      <c r="AM2414" s="5"/>
      <c r="AN2414" s="27" t="str">
        <f t="shared" si="378"/>
        <v/>
      </c>
      <c r="AO2414" s="5"/>
      <c r="AP2414" s="5"/>
      <c r="AQ2414" s="6"/>
      <c r="AR2414" s="12" t="str">
        <f t="shared" si="379"/>
        <v/>
      </c>
      <c r="AS2414" s="6"/>
      <c r="AT2414" s="5"/>
      <c r="AU2414" s="53"/>
      <c r="AV2414" s="53"/>
      <c r="AW2414" s="54"/>
      <c r="AX2414" s="15" t="str">
        <f t="shared" si="380"/>
        <v/>
      </c>
      <c r="AY2414" s="5"/>
      <c r="AZ2414" s="27" t="str">
        <f>IFERROR(VLOOKUP(AY2414,vlookup!A$2:I$331,2,FALSE),"")</f>
        <v/>
      </c>
      <c r="BA2414" s="27" t="str">
        <f>IFERROR(VLOOKUP(AY2414,vlookup!A$2:I$331,3,FALSE),"")</f>
        <v/>
      </c>
      <c r="BB2414" s="5"/>
      <c r="BC2414" s="27" t="str">
        <f>IFERROR(VLOOKUP(BB2414,vlookup!D$2:E$331,2,FALSE),"")</f>
        <v/>
      </c>
      <c r="BD2414" s="5"/>
      <c r="BE2414" s="27" t="str">
        <f t="shared" si="381"/>
        <v/>
      </c>
      <c r="BF2414" s="27" t="str">
        <f>IFERROR(VLOOKUP(BE2414,vlookup!G$2:I$331,2,FALSE),"")</f>
        <v/>
      </c>
      <c r="BG2414" s="27" t="str">
        <f>IFERROR(VLOOKUP(BE2414,vlookup!G$2:I$331,3,FALSE),"")</f>
        <v/>
      </c>
      <c r="BH2414" s="5"/>
      <c r="BI2414" s="6"/>
      <c r="BJ2414" s="6"/>
      <c r="BK2414" s="6"/>
      <c r="BL2414" s="6"/>
    </row>
    <row r="2415" spans="1:64">
      <c r="A2415" s="4"/>
      <c r="B2415" s="5"/>
      <c r="C2415" s="27" t="str">
        <f>IFERROR(VLOOKUP(B2415,vlookup!A$2:I$331,2,FALSE),"")</f>
        <v/>
      </c>
      <c r="D2415" s="27" t="str">
        <f>IFERROR(VLOOKUP(B2415,vlookup!A$2:I$331,3,FALSE),"")</f>
        <v/>
      </c>
      <c r="E2415" s="5"/>
      <c r="F2415" s="27" t="str">
        <f>IFERROR(VLOOKUP(E2415,vlookup!D$2:E$331,2,FALSE),"")</f>
        <v/>
      </c>
      <c r="G2415" s="5"/>
      <c r="H2415" s="27" t="str">
        <f t="shared" si="372"/>
        <v/>
      </c>
      <c r="I2415" s="27" t="str">
        <f>IFERROR(VLOOKUP(H2415,vlookup!G$2:I$331,2,FALSE),"")</f>
        <v/>
      </c>
      <c r="J2415" s="27" t="str">
        <f>IFERROR(VLOOKUP(H2415,vlookup!G$2:I$331,3,FALSE),"")</f>
        <v/>
      </c>
      <c r="K2415" s="5"/>
      <c r="L2415" s="6"/>
      <c r="M2415" s="6"/>
      <c r="N2415" s="6"/>
      <c r="O2415" s="6"/>
      <c r="P2415" s="6"/>
      <c r="Q2415" s="14" t="str">
        <f t="shared" si="373"/>
        <v/>
      </c>
      <c r="R2415" s="5"/>
      <c r="S2415" s="6"/>
      <c r="T2415" s="6"/>
      <c r="U2415" s="5"/>
      <c r="V2415" s="45">
        <f t="shared" si="374"/>
        <v>0</v>
      </c>
      <c r="W2415" s="45">
        <f t="shared" si="375"/>
        <v>0</v>
      </c>
      <c r="X2415" s="45" t="e">
        <f t="shared" si="376"/>
        <v>#VALUE!</v>
      </c>
      <c r="Y2415" s="45">
        <f>IFERROR(VALUE(V2415),VLOOKUP(V2415,DayReplace[],2,0))</f>
        <v>0</v>
      </c>
      <c r="Z2415" s="45">
        <f>IF(V2415=0,1,
IF(OR(AND(COUNTIF(Table12[Normal and Leap Years],X2415),AA2415=3,Y2415=30),
AND(COUNTIF(Table9[MM Year],X2415),COUNTIF(Table13[Always 29-Day Months],AA2415),Y2415=30)),Y2415
-1,Y2415))</f>
        <v>1</v>
      </c>
      <c r="AA2415" s="45">
        <f>IFERROR(VALUE(W2415),VLOOKUP(W2415,MonthReplace[],2,0))</f>
        <v>0</v>
      </c>
      <c r="AB2415" s="45" t="e">
        <f>IF(COUNTIF(Table9[MM Year],X2415),VLOOKUP(AA2415,MonthSerial[],VLOOKUP(X2415,Table9[],3,0)+2,0),DATE(X2415,AA2415,0)-AC2415)</f>
        <v>#VALUE!</v>
      </c>
      <c r="AC2415" s="45" t="e">
        <f>IF(COUNTIF(Table9[MM Year],X2415),
VLOOKUP(X2415,Table9[],5,0),
DATE(X2415,1,0))</f>
        <v>#VALUE!</v>
      </c>
      <c r="AD2415" s="46" t="e">
        <f>IF(AA2415=0,DATE(YEAR(AC2415+1),7,16),
IF(V2415=0,IF(COUNTIF(Table9[MM Year],X2415),AC2415+AB2415+Z2415+15-DAY(AC2415+AB2415+Z2415+15)+16,AC2415+AB2415+Z2415-DAY(AC2415+AB2415+Z2415)+16),
IF(COUNTIF(Table9[MM Year],X2415),
IF(AC2415+AB2415+Z2415&lt;VLOOKUP(X2415,Table9[],7,0),AC2415
+AB2415+Z2415+VLOOKUP(X2415,Table9[],4,0),AC2415+AB2415+Z2415),AC2415
+AB2415+Z2415)))</f>
        <v>#VALUE!</v>
      </c>
      <c r="AE2415" s="42"/>
      <c r="AF2415" s="15" t="str">
        <f>IFERROR(IF(COUNTIF(Table9[MM Year],X2415),
IF(AD2415&lt;VLOOKUP(X2415,Table9[],7,0),AD2415
+VLOOKUP(X2415,Table9[],4,0),AD2415),AD2415
),"")</f>
        <v/>
      </c>
      <c r="AG2415" s="5"/>
      <c r="AH2415" s="5"/>
      <c r="AI2415" s="5"/>
      <c r="AJ2415" s="6"/>
      <c r="AK2415" s="6"/>
      <c r="AL2415" s="12" t="str">
        <f t="shared" si="377"/>
        <v/>
      </c>
      <c r="AM2415" s="5"/>
      <c r="AN2415" s="27" t="str">
        <f t="shared" si="378"/>
        <v/>
      </c>
      <c r="AO2415" s="5"/>
      <c r="AP2415" s="5"/>
      <c r="AQ2415" s="6"/>
      <c r="AR2415" s="12" t="str">
        <f t="shared" si="379"/>
        <v/>
      </c>
      <c r="AS2415" s="6"/>
      <c r="AT2415" s="5"/>
      <c r="AU2415" s="53"/>
      <c r="AV2415" s="53"/>
      <c r="AW2415" s="54"/>
      <c r="AX2415" s="15" t="str">
        <f t="shared" si="380"/>
        <v/>
      </c>
      <c r="AY2415" s="5"/>
      <c r="AZ2415" s="27" t="str">
        <f>IFERROR(VLOOKUP(AY2415,vlookup!A$2:I$331,2,FALSE),"")</f>
        <v/>
      </c>
      <c r="BA2415" s="27" t="str">
        <f>IFERROR(VLOOKUP(AY2415,vlookup!A$2:I$331,3,FALSE),"")</f>
        <v/>
      </c>
      <c r="BB2415" s="5"/>
      <c r="BC2415" s="27" t="str">
        <f>IFERROR(VLOOKUP(BB2415,vlookup!D$2:E$331,2,FALSE),"")</f>
        <v/>
      </c>
      <c r="BD2415" s="5"/>
      <c r="BE2415" s="27" t="str">
        <f t="shared" si="381"/>
        <v/>
      </c>
      <c r="BF2415" s="27" t="str">
        <f>IFERROR(VLOOKUP(BE2415,vlookup!G$2:I$331,2,FALSE),"")</f>
        <v/>
      </c>
      <c r="BG2415" s="27" t="str">
        <f>IFERROR(VLOOKUP(BE2415,vlookup!G$2:I$331,3,FALSE),"")</f>
        <v/>
      </c>
      <c r="BH2415" s="5"/>
      <c r="BI2415" s="6"/>
      <c r="BJ2415" s="6"/>
      <c r="BK2415" s="6"/>
      <c r="BL2415" s="6"/>
    </row>
    <row r="2416" spans="1:64">
      <c r="A2416" s="4"/>
      <c r="B2416" s="5"/>
      <c r="C2416" s="27" t="str">
        <f>IFERROR(VLOOKUP(B2416,vlookup!A$2:I$331,2,FALSE),"")</f>
        <v/>
      </c>
      <c r="D2416" s="27" t="str">
        <f>IFERROR(VLOOKUP(B2416,vlookup!A$2:I$331,3,FALSE),"")</f>
        <v/>
      </c>
      <c r="E2416" s="5"/>
      <c r="F2416" s="27" t="str">
        <f>IFERROR(VLOOKUP(E2416,vlookup!D$2:E$331,2,FALSE),"")</f>
        <v/>
      </c>
      <c r="G2416" s="5"/>
      <c r="H2416" s="27" t="str">
        <f t="shared" si="372"/>
        <v/>
      </c>
      <c r="I2416" s="27" t="str">
        <f>IFERROR(VLOOKUP(H2416,vlookup!G$2:I$331,2,FALSE),"")</f>
        <v/>
      </c>
      <c r="J2416" s="27" t="str">
        <f>IFERROR(VLOOKUP(H2416,vlookup!G$2:I$331,3,FALSE),"")</f>
        <v/>
      </c>
      <c r="K2416" s="5"/>
      <c r="L2416" s="6"/>
      <c r="M2416" s="6"/>
      <c r="N2416" s="6"/>
      <c r="O2416" s="6"/>
      <c r="P2416" s="6"/>
      <c r="Q2416" s="14" t="str">
        <f t="shared" si="373"/>
        <v/>
      </c>
      <c r="R2416" s="5"/>
      <c r="S2416" s="6"/>
      <c r="T2416" s="6"/>
      <c r="U2416" s="5"/>
      <c r="V2416" s="45">
        <f t="shared" si="374"/>
        <v>0</v>
      </c>
      <c r="W2416" s="45">
        <f t="shared" si="375"/>
        <v>0</v>
      </c>
      <c r="X2416" s="45" t="e">
        <f t="shared" si="376"/>
        <v>#VALUE!</v>
      </c>
      <c r="Y2416" s="45">
        <f>IFERROR(VALUE(V2416),VLOOKUP(V2416,DayReplace[],2,0))</f>
        <v>0</v>
      </c>
      <c r="Z2416" s="45">
        <f>IF(V2416=0,1,
IF(OR(AND(COUNTIF(Table12[Normal and Leap Years],X2416),AA2416=3,Y2416=30),
AND(COUNTIF(Table9[MM Year],X2416),COUNTIF(Table13[Always 29-Day Months],AA2416),Y2416=30)),Y2416
-1,Y2416))</f>
        <v>1</v>
      </c>
      <c r="AA2416" s="45">
        <f>IFERROR(VALUE(W2416),VLOOKUP(W2416,MonthReplace[],2,0))</f>
        <v>0</v>
      </c>
      <c r="AB2416" s="45" t="e">
        <f>IF(COUNTIF(Table9[MM Year],X2416),VLOOKUP(AA2416,MonthSerial[],VLOOKUP(X2416,Table9[],3,0)+2,0),DATE(X2416,AA2416,0)-AC2416)</f>
        <v>#VALUE!</v>
      </c>
      <c r="AC2416" s="45" t="e">
        <f>IF(COUNTIF(Table9[MM Year],X2416),
VLOOKUP(X2416,Table9[],5,0),
DATE(X2416,1,0))</f>
        <v>#VALUE!</v>
      </c>
      <c r="AD2416" s="46" t="e">
        <f>IF(AA2416=0,DATE(YEAR(AC2416+1),7,16),
IF(V2416=0,IF(COUNTIF(Table9[MM Year],X2416),AC2416+AB2416+Z2416+15-DAY(AC2416+AB2416+Z2416+15)+16,AC2416+AB2416+Z2416-DAY(AC2416+AB2416+Z2416)+16),
IF(COUNTIF(Table9[MM Year],X2416),
IF(AC2416+AB2416+Z2416&lt;VLOOKUP(X2416,Table9[],7,0),AC2416
+AB2416+Z2416+VLOOKUP(X2416,Table9[],4,0),AC2416+AB2416+Z2416),AC2416
+AB2416+Z2416)))</f>
        <v>#VALUE!</v>
      </c>
      <c r="AE2416" s="42"/>
      <c r="AF2416" s="15" t="str">
        <f>IFERROR(IF(COUNTIF(Table9[MM Year],X2416),
IF(AD2416&lt;VLOOKUP(X2416,Table9[],7,0),AD2416
+VLOOKUP(X2416,Table9[],4,0),AD2416),AD2416
),"")</f>
        <v/>
      </c>
      <c r="AG2416" s="5"/>
      <c r="AH2416" s="5"/>
      <c r="AI2416" s="5"/>
      <c r="AJ2416" s="6"/>
      <c r="AK2416" s="6"/>
      <c r="AL2416" s="12" t="str">
        <f t="shared" si="377"/>
        <v/>
      </c>
      <c r="AM2416" s="5"/>
      <c r="AN2416" s="27" t="str">
        <f t="shared" si="378"/>
        <v/>
      </c>
      <c r="AO2416" s="5"/>
      <c r="AP2416" s="5"/>
      <c r="AQ2416" s="6"/>
      <c r="AR2416" s="12" t="str">
        <f t="shared" si="379"/>
        <v/>
      </c>
      <c r="AS2416" s="6"/>
      <c r="AT2416" s="5"/>
      <c r="AU2416" s="53"/>
      <c r="AV2416" s="53"/>
      <c r="AW2416" s="54"/>
      <c r="AX2416" s="15" t="str">
        <f t="shared" si="380"/>
        <v/>
      </c>
      <c r="AY2416" s="5"/>
      <c r="AZ2416" s="27" t="str">
        <f>IFERROR(VLOOKUP(AY2416,vlookup!A$2:I$331,2,FALSE),"")</f>
        <v/>
      </c>
      <c r="BA2416" s="27" t="str">
        <f>IFERROR(VLOOKUP(AY2416,vlookup!A$2:I$331,3,FALSE),"")</f>
        <v/>
      </c>
      <c r="BB2416" s="5"/>
      <c r="BC2416" s="27" t="str">
        <f>IFERROR(VLOOKUP(BB2416,vlookup!D$2:E$331,2,FALSE),"")</f>
        <v/>
      </c>
      <c r="BD2416" s="5"/>
      <c r="BE2416" s="27" t="str">
        <f t="shared" si="381"/>
        <v/>
      </c>
      <c r="BF2416" s="27" t="str">
        <f>IFERROR(VLOOKUP(BE2416,vlookup!G$2:I$331,2,FALSE),"")</f>
        <v/>
      </c>
      <c r="BG2416" s="27" t="str">
        <f>IFERROR(VLOOKUP(BE2416,vlookup!G$2:I$331,3,FALSE),"")</f>
        <v/>
      </c>
      <c r="BH2416" s="5"/>
      <c r="BI2416" s="6"/>
      <c r="BJ2416" s="6"/>
      <c r="BK2416" s="6"/>
      <c r="BL2416" s="6"/>
    </row>
    <row r="2417" spans="1:64">
      <c r="A2417" s="4"/>
      <c r="B2417" s="5"/>
      <c r="C2417" s="27" t="str">
        <f>IFERROR(VLOOKUP(B2417,vlookup!A$2:I$331,2,FALSE),"")</f>
        <v/>
      </c>
      <c r="D2417" s="27" t="str">
        <f>IFERROR(VLOOKUP(B2417,vlookup!A$2:I$331,3,FALSE),"")</f>
        <v/>
      </c>
      <c r="E2417" s="5"/>
      <c r="F2417" s="27" t="str">
        <f>IFERROR(VLOOKUP(E2417,vlookup!D$2:E$331,2,FALSE),"")</f>
        <v/>
      </c>
      <c r="G2417" s="5"/>
      <c r="H2417" s="27" t="str">
        <f t="shared" si="372"/>
        <v/>
      </c>
      <c r="I2417" s="27" t="str">
        <f>IFERROR(VLOOKUP(H2417,vlookup!G$2:I$331,2,FALSE),"")</f>
        <v/>
      </c>
      <c r="J2417" s="27" t="str">
        <f>IFERROR(VLOOKUP(H2417,vlookup!G$2:I$331,3,FALSE),"")</f>
        <v/>
      </c>
      <c r="K2417" s="5"/>
      <c r="L2417" s="6"/>
      <c r="M2417" s="6"/>
      <c r="N2417" s="6"/>
      <c r="O2417" s="6"/>
      <c r="P2417" s="6"/>
      <c r="Q2417" s="14" t="str">
        <f t="shared" si="373"/>
        <v/>
      </c>
      <c r="R2417" s="5"/>
      <c r="S2417" s="6"/>
      <c r="T2417" s="6"/>
      <c r="U2417" s="5"/>
      <c r="V2417" s="45">
        <f t="shared" si="374"/>
        <v>0</v>
      </c>
      <c r="W2417" s="45">
        <f t="shared" si="375"/>
        <v>0</v>
      </c>
      <c r="X2417" s="45" t="e">
        <f t="shared" si="376"/>
        <v>#VALUE!</v>
      </c>
      <c r="Y2417" s="45">
        <f>IFERROR(VALUE(V2417),VLOOKUP(V2417,DayReplace[],2,0))</f>
        <v>0</v>
      </c>
      <c r="Z2417" s="45">
        <f>IF(V2417=0,1,
IF(OR(AND(COUNTIF(Table12[Normal and Leap Years],X2417),AA2417=3,Y2417=30),
AND(COUNTIF(Table9[MM Year],X2417),COUNTIF(Table13[Always 29-Day Months],AA2417),Y2417=30)),Y2417
-1,Y2417))</f>
        <v>1</v>
      </c>
      <c r="AA2417" s="45">
        <f>IFERROR(VALUE(W2417),VLOOKUP(W2417,MonthReplace[],2,0))</f>
        <v>0</v>
      </c>
      <c r="AB2417" s="45" t="e">
        <f>IF(COUNTIF(Table9[MM Year],X2417),VLOOKUP(AA2417,MonthSerial[],VLOOKUP(X2417,Table9[],3,0)+2,0),DATE(X2417,AA2417,0)-AC2417)</f>
        <v>#VALUE!</v>
      </c>
      <c r="AC2417" s="45" t="e">
        <f>IF(COUNTIF(Table9[MM Year],X2417),
VLOOKUP(X2417,Table9[],5,0),
DATE(X2417,1,0))</f>
        <v>#VALUE!</v>
      </c>
      <c r="AD2417" s="46" t="e">
        <f>IF(AA2417=0,DATE(YEAR(AC2417+1),7,16),
IF(V2417=0,IF(COUNTIF(Table9[MM Year],X2417),AC2417+AB2417+Z2417+15-DAY(AC2417+AB2417+Z2417+15)+16,AC2417+AB2417+Z2417-DAY(AC2417+AB2417+Z2417)+16),
IF(COUNTIF(Table9[MM Year],X2417),
IF(AC2417+AB2417+Z2417&lt;VLOOKUP(X2417,Table9[],7,0),AC2417
+AB2417+Z2417+VLOOKUP(X2417,Table9[],4,0),AC2417+AB2417+Z2417),AC2417
+AB2417+Z2417)))</f>
        <v>#VALUE!</v>
      </c>
      <c r="AE2417" s="42"/>
      <c r="AF2417" s="15" t="str">
        <f>IFERROR(IF(COUNTIF(Table9[MM Year],X2417),
IF(AD2417&lt;VLOOKUP(X2417,Table9[],7,0),AD2417
+VLOOKUP(X2417,Table9[],4,0),AD2417),AD2417
),"")</f>
        <v/>
      </c>
      <c r="AG2417" s="5"/>
      <c r="AH2417" s="5"/>
      <c r="AI2417" s="5"/>
      <c r="AJ2417" s="6"/>
      <c r="AK2417" s="6"/>
      <c r="AL2417" s="12" t="str">
        <f t="shared" si="377"/>
        <v/>
      </c>
      <c r="AM2417" s="5"/>
      <c r="AN2417" s="27" t="str">
        <f t="shared" si="378"/>
        <v/>
      </c>
      <c r="AO2417" s="5"/>
      <c r="AP2417" s="5"/>
      <c r="AQ2417" s="6"/>
      <c r="AR2417" s="12" t="str">
        <f t="shared" si="379"/>
        <v/>
      </c>
      <c r="AS2417" s="6"/>
      <c r="AT2417" s="5"/>
      <c r="AU2417" s="53"/>
      <c r="AV2417" s="53"/>
      <c r="AW2417" s="54"/>
      <c r="AX2417" s="15" t="str">
        <f t="shared" si="380"/>
        <v/>
      </c>
      <c r="AY2417" s="5"/>
      <c r="AZ2417" s="27" t="str">
        <f>IFERROR(VLOOKUP(AY2417,vlookup!A$2:I$331,2,FALSE),"")</f>
        <v/>
      </c>
      <c r="BA2417" s="27" t="str">
        <f>IFERROR(VLOOKUP(AY2417,vlookup!A$2:I$331,3,FALSE),"")</f>
        <v/>
      </c>
      <c r="BB2417" s="5"/>
      <c r="BC2417" s="27" t="str">
        <f>IFERROR(VLOOKUP(BB2417,vlookup!D$2:E$331,2,FALSE),"")</f>
        <v/>
      </c>
      <c r="BD2417" s="5"/>
      <c r="BE2417" s="27" t="str">
        <f t="shared" si="381"/>
        <v/>
      </c>
      <c r="BF2417" s="27" t="str">
        <f>IFERROR(VLOOKUP(BE2417,vlookup!G$2:I$331,2,FALSE),"")</f>
        <v/>
      </c>
      <c r="BG2417" s="27" t="str">
        <f>IFERROR(VLOOKUP(BE2417,vlookup!G$2:I$331,3,FALSE),"")</f>
        <v/>
      </c>
      <c r="BH2417" s="5"/>
      <c r="BI2417" s="6"/>
      <c r="BJ2417" s="6"/>
      <c r="BK2417" s="6"/>
      <c r="BL2417" s="6"/>
    </row>
    <row r="2418" spans="1:64">
      <c r="A2418" s="4"/>
      <c r="B2418" s="5"/>
      <c r="C2418" s="27" t="str">
        <f>IFERROR(VLOOKUP(B2418,vlookup!A$2:I$331,2,FALSE),"")</f>
        <v/>
      </c>
      <c r="D2418" s="27" t="str">
        <f>IFERROR(VLOOKUP(B2418,vlookup!A$2:I$331,3,FALSE),"")</f>
        <v/>
      </c>
      <c r="E2418" s="5"/>
      <c r="F2418" s="27" t="str">
        <f>IFERROR(VLOOKUP(E2418,vlookup!D$2:E$331,2,FALSE),"")</f>
        <v/>
      </c>
      <c r="G2418" s="5"/>
      <c r="H2418" s="27" t="str">
        <f t="shared" si="372"/>
        <v/>
      </c>
      <c r="I2418" s="27" t="str">
        <f>IFERROR(VLOOKUP(H2418,vlookup!G$2:I$331,2,FALSE),"")</f>
        <v/>
      </c>
      <c r="J2418" s="27" t="str">
        <f>IFERROR(VLOOKUP(H2418,vlookup!G$2:I$331,3,FALSE),"")</f>
        <v/>
      </c>
      <c r="K2418" s="5"/>
      <c r="L2418" s="6"/>
      <c r="M2418" s="6"/>
      <c r="N2418" s="6"/>
      <c r="O2418" s="6"/>
      <c r="P2418" s="6"/>
      <c r="Q2418" s="14" t="str">
        <f t="shared" si="373"/>
        <v/>
      </c>
      <c r="R2418" s="5"/>
      <c r="S2418" s="6"/>
      <c r="T2418" s="6"/>
      <c r="U2418" s="5"/>
      <c r="V2418" s="45">
        <f t="shared" si="374"/>
        <v>0</v>
      </c>
      <c r="W2418" s="45">
        <f t="shared" si="375"/>
        <v>0</v>
      </c>
      <c r="X2418" s="45" t="e">
        <f t="shared" si="376"/>
        <v>#VALUE!</v>
      </c>
      <c r="Y2418" s="45">
        <f>IFERROR(VALUE(V2418),VLOOKUP(V2418,DayReplace[],2,0))</f>
        <v>0</v>
      </c>
      <c r="Z2418" s="45">
        <f>IF(V2418=0,1,
IF(OR(AND(COUNTIF(Table12[Normal and Leap Years],X2418),AA2418=3,Y2418=30),
AND(COUNTIF(Table9[MM Year],X2418),COUNTIF(Table13[Always 29-Day Months],AA2418),Y2418=30)),Y2418
-1,Y2418))</f>
        <v>1</v>
      </c>
      <c r="AA2418" s="45">
        <f>IFERROR(VALUE(W2418),VLOOKUP(W2418,MonthReplace[],2,0))</f>
        <v>0</v>
      </c>
      <c r="AB2418" s="45" t="e">
        <f>IF(COUNTIF(Table9[MM Year],X2418),VLOOKUP(AA2418,MonthSerial[],VLOOKUP(X2418,Table9[],3,0)+2,0),DATE(X2418,AA2418,0)-AC2418)</f>
        <v>#VALUE!</v>
      </c>
      <c r="AC2418" s="45" t="e">
        <f>IF(COUNTIF(Table9[MM Year],X2418),
VLOOKUP(X2418,Table9[],5,0),
DATE(X2418,1,0))</f>
        <v>#VALUE!</v>
      </c>
      <c r="AD2418" s="46" t="e">
        <f>IF(AA2418=0,DATE(YEAR(AC2418+1),7,16),
IF(V2418=0,IF(COUNTIF(Table9[MM Year],X2418),AC2418+AB2418+Z2418+15-DAY(AC2418+AB2418+Z2418+15)+16,AC2418+AB2418+Z2418-DAY(AC2418+AB2418+Z2418)+16),
IF(COUNTIF(Table9[MM Year],X2418),
IF(AC2418+AB2418+Z2418&lt;VLOOKUP(X2418,Table9[],7,0),AC2418
+AB2418+Z2418+VLOOKUP(X2418,Table9[],4,0),AC2418+AB2418+Z2418),AC2418
+AB2418+Z2418)))</f>
        <v>#VALUE!</v>
      </c>
      <c r="AE2418" s="42"/>
      <c r="AF2418" s="15" t="str">
        <f>IFERROR(IF(COUNTIF(Table9[MM Year],X2418),
IF(AD2418&lt;VLOOKUP(X2418,Table9[],7,0),AD2418
+VLOOKUP(X2418,Table9[],4,0),AD2418),AD2418
),"")</f>
        <v/>
      </c>
      <c r="AG2418" s="5"/>
      <c r="AH2418" s="5"/>
      <c r="AI2418" s="5"/>
      <c r="AJ2418" s="6"/>
      <c r="AK2418" s="6"/>
      <c r="AL2418" s="12" t="str">
        <f t="shared" si="377"/>
        <v/>
      </c>
      <c r="AM2418" s="5"/>
      <c r="AN2418" s="27" t="str">
        <f t="shared" si="378"/>
        <v/>
      </c>
      <c r="AO2418" s="5"/>
      <c r="AP2418" s="5"/>
      <c r="AQ2418" s="6"/>
      <c r="AR2418" s="12" t="str">
        <f t="shared" si="379"/>
        <v/>
      </c>
      <c r="AS2418" s="6"/>
      <c r="AT2418" s="5"/>
      <c r="AU2418" s="53"/>
      <c r="AV2418" s="53"/>
      <c r="AW2418" s="54"/>
      <c r="AX2418" s="15" t="str">
        <f t="shared" si="380"/>
        <v/>
      </c>
      <c r="AY2418" s="5"/>
      <c r="AZ2418" s="27" t="str">
        <f>IFERROR(VLOOKUP(AY2418,vlookup!A$2:I$331,2,FALSE),"")</f>
        <v/>
      </c>
      <c r="BA2418" s="27" t="str">
        <f>IFERROR(VLOOKUP(AY2418,vlookup!A$2:I$331,3,FALSE),"")</f>
        <v/>
      </c>
      <c r="BB2418" s="5"/>
      <c r="BC2418" s="27" t="str">
        <f>IFERROR(VLOOKUP(BB2418,vlookup!D$2:E$331,2,FALSE),"")</f>
        <v/>
      </c>
      <c r="BD2418" s="5"/>
      <c r="BE2418" s="27" t="str">
        <f t="shared" si="381"/>
        <v/>
      </c>
      <c r="BF2418" s="27" t="str">
        <f>IFERROR(VLOOKUP(BE2418,vlookup!G$2:I$331,2,FALSE),"")</f>
        <v/>
      </c>
      <c r="BG2418" s="27" t="str">
        <f>IFERROR(VLOOKUP(BE2418,vlookup!G$2:I$331,3,FALSE),"")</f>
        <v/>
      </c>
      <c r="BH2418" s="5"/>
      <c r="BI2418" s="6"/>
      <c r="BJ2418" s="6"/>
      <c r="BK2418" s="6"/>
      <c r="BL2418" s="6"/>
    </row>
    <row r="2419" spans="1:64">
      <c r="A2419" s="4"/>
      <c r="B2419" s="5"/>
      <c r="C2419" s="27" t="str">
        <f>IFERROR(VLOOKUP(B2419,vlookup!A$2:I$331,2,FALSE),"")</f>
        <v/>
      </c>
      <c r="D2419" s="27" t="str">
        <f>IFERROR(VLOOKUP(B2419,vlookup!A$2:I$331,3,FALSE),"")</f>
        <v/>
      </c>
      <c r="E2419" s="5"/>
      <c r="F2419" s="27" t="str">
        <f>IFERROR(VLOOKUP(E2419,vlookup!D$2:E$331,2,FALSE),"")</f>
        <v/>
      </c>
      <c r="G2419" s="5"/>
      <c r="H2419" s="27" t="str">
        <f t="shared" si="372"/>
        <v/>
      </c>
      <c r="I2419" s="27" t="str">
        <f>IFERROR(VLOOKUP(H2419,vlookup!G$2:I$331,2,FALSE),"")</f>
        <v/>
      </c>
      <c r="J2419" s="27" t="str">
        <f>IFERROR(VLOOKUP(H2419,vlookup!G$2:I$331,3,FALSE),"")</f>
        <v/>
      </c>
      <c r="K2419" s="5"/>
      <c r="L2419" s="6"/>
      <c r="M2419" s="6"/>
      <c r="N2419" s="6"/>
      <c r="O2419" s="6"/>
      <c r="P2419" s="6"/>
      <c r="Q2419" s="14" t="str">
        <f t="shared" si="373"/>
        <v/>
      </c>
      <c r="R2419" s="5"/>
      <c r="S2419" s="6"/>
      <c r="T2419" s="6"/>
      <c r="U2419" s="5"/>
      <c r="V2419" s="45">
        <f t="shared" si="374"/>
        <v>0</v>
      </c>
      <c r="W2419" s="45">
        <f t="shared" si="375"/>
        <v>0</v>
      </c>
      <c r="X2419" s="45" t="e">
        <f t="shared" si="376"/>
        <v>#VALUE!</v>
      </c>
      <c r="Y2419" s="45">
        <f>IFERROR(VALUE(V2419),VLOOKUP(V2419,DayReplace[],2,0))</f>
        <v>0</v>
      </c>
      <c r="Z2419" s="45">
        <f>IF(V2419=0,1,
IF(OR(AND(COUNTIF(Table12[Normal and Leap Years],X2419),AA2419=3,Y2419=30),
AND(COUNTIF(Table9[MM Year],X2419),COUNTIF(Table13[Always 29-Day Months],AA2419),Y2419=30)),Y2419
-1,Y2419))</f>
        <v>1</v>
      </c>
      <c r="AA2419" s="45">
        <f>IFERROR(VALUE(W2419),VLOOKUP(W2419,MonthReplace[],2,0))</f>
        <v>0</v>
      </c>
      <c r="AB2419" s="45" t="e">
        <f>IF(COUNTIF(Table9[MM Year],X2419),VLOOKUP(AA2419,MonthSerial[],VLOOKUP(X2419,Table9[],3,0)+2,0),DATE(X2419,AA2419,0)-AC2419)</f>
        <v>#VALUE!</v>
      </c>
      <c r="AC2419" s="45" t="e">
        <f>IF(COUNTIF(Table9[MM Year],X2419),
VLOOKUP(X2419,Table9[],5,0),
DATE(X2419,1,0))</f>
        <v>#VALUE!</v>
      </c>
      <c r="AD2419" s="46" t="e">
        <f>IF(AA2419=0,DATE(YEAR(AC2419+1),7,16),
IF(V2419=0,IF(COUNTIF(Table9[MM Year],X2419),AC2419+AB2419+Z2419+15-DAY(AC2419+AB2419+Z2419+15)+16,AC2419+AB2419+Z2419-DAY(AC2419+AB2419+Z2419)+16),
IF(COUNTIF(Table9[MM Year],X2419),
IF(AC2419+AB2419+Z2419&lt;VLOOKUP(X2419,Table9[],7,0),AC2419
+AB2419+Z2419+VLOOKUP(X2419,Table9[],4,0),AC2419+AB2419+Z2419),AC2419
+AB2419+Z2419)))</f>
        <v>#VALUE!</v>
      </c>
      <c r="AE2419" s="42"/>
      <c r="AF2419" s="15" t="str">
        <f>IFERROR(IF(COUNTIF(Table9[MM Year],X2419),
IF(AD2419&lt;VLOOKUP(X2419,Table9[],7,0),AD2419
+VLOOKUP(X2419,Table9[],4,0),AD2419),AD2419
),"")</f>
        <v/>
      </c>
      <c r="AG2419" s="5"/>
      <c r="AH2419" s="5"/>
      <c r="AI2419" s="5"/>
      <c r="AJ2419" s="6"/>
      <c r="AK2419" s="6"/>
      <c r="AL2419" s="12" t="str">
        <f t="shared" si="377"/>
        <v/>
      </c>
      <c r="AM2419" s="5"/>
      <c r="AN2419" s="27" t="str">
        <f t="shared" si="378"/>
        <v/>
      </c>
      <c r="AO2419" s="5"/>
      <c r="AP2419" s="5"/>
      <c r="AQ2419" s="6"/>
      <c r="AR2419" s="12" t="str">
        <f t="shared" si="379"/>
        <v/>
      </c>
      <c r="AS2419" s="6"/>
      <c r="AT2419" s="5"/>
      <c r="AU2419" s="53"/>
      <c r="AV2419" s="53"/>
      <c r="AW2419" s="54"/>
      <c r="AX2419" s="15" t="str">
        <f t="shared" si="380"/>
        <v/>
      </c>
      <c r="AY2419" s="5"/>
      <c r="AZ2419" s="27" t="str">
        <f>IFERROR(VLOOKUP(AY2419,vlookup!A$2:I$331,2,FALSE),"")</f>
        <v/>
      </c>
      <c r="BA2419" s="27" t="str">
        <f>IFERROR(VLOOKUP(AY2419,vlookup!A$2:I$331,3,FALSE),"")</f>
        <v/>
      </c>
      <c r="BB2419" s="5"/>
      <c r="BC2419" s="27" t="str">
        <f>IFERROR(VLOOKUP(BB2419,vlookup!D$2:E$331,2,FALSE),"")</f>
        <v/>
      </c>
      <c r="BD2419" s="5"/>
      <c r="BE2419" s="27" t="str">
        <f t="shared" si="381"/>
        <v/>
      </c>
      <c r="BF2419" s="27" t="str">
        <f>IFERROR(VLOOKUP(BE2419,vlookup!G$2:I$331,2,FALSE),"")</f>
        <v/>
      </c>
      <c r="BG2419" s="27" t="str">
        <f>IFERROR(VLOOKUP(BE2419,vlookup!G$2:I$331,3,FALSE),"")</f>
        <v/>
      </c>
      <c r="BH2419" s="5"/>
      <c r="BI2419" s="6"/>
      <c r="BJ2419" s="6"/>
      <c r="BK2419" s="6"/>
      <c r="BL2419" s="6"/>
    </row>
    <row r="2420" spans="1:64">
      <c r="A2420" s="4"/>
      <c r="B2420" s="5"/>
      <c r="C2420" s="27" t="str">
        <f>IFERROR(VLOOKUP(B2420,vlookup!A$2:I$331,2,FALSE),"")</f>
        <v/>
      </c>
      <c r="D2420" s="27" t="str">
        <f>IFERROR(VLOOKUP(B2420,vlookup!A$2:I$331,3,FALSE),"")</f>
        <v/>
      </c>
      <c r="E2420" s="5"/>
      <c r="F2420" s="27" t="str">
        <f>IFERROR(VLOOKUP(E2420,vlookup!D$2:E$331,2,FALSE),"")</f>
        <v/>
      </c>
      <c r="G2420" s="5"/>
      <c r="H2420" s="27" t="str">
        <f t="shared" si="372"/>
        <v/>
      </c>
      <c r="I2420" s="27" t="str">
        <f>IFERROR(VLOOKUP(H2420,vlookup!G$2:I$331,2,FALSE),"")</f>
        <v/>
      </c>
      <c r="J2420" s="27" t="str">
        <f>IFERROR(VLOOKUP(H2420,vlookup!G$2:I$331,3,FALSE),"")</f>
        <v/>
      </c>
      <c r="K2420" s="5"/>
      <c r="L2420" s="6"/>
      <c r="M2420" s="6"/>
      <c r="N2420" s="6"/>
      <c r="O2420" s="6"/>
      <c r="P2420" s="6"/>
      <c r="Q2420" s="14" t="str">
        <f t="shared" si="373"/>
        <v/>
      </c>
      <c r="R2420" s="5"/>
      <c r="S2420" s="6"/>
      <c r="T2420" s="6"/>
      <c r="U2420" s="5"/>
      <c r="V2420" s="45">
        <f t="shared" si="374"/>
        <v>0</v>
      </c>
      <c r="W2420" s="45">
        <f t="shared" si="375"/>
        <v>0</v>
      </c>
      <c r="X2420" s="45" t="e">
        <f t="shared" si="376"/>
        <v>#VALUE!</v>
      </c>
      <c r="Y2420" s="45">
        <f>IFERROR(VALUE(V2420),VLOOKUP(V2420,DayReplace[],2,0))</f>
        <v>0</v>
      </c>
      <c r="Z2420" s="45">
        <f>IF(V2420=0,1,
IF(OR(AND(COUNTIF(Table12[Normal and Leap Years],X2420),AA2420=3,Y2420=30),
AND(COUNTIF(Table9[MM Year],X2420),COUNTIF(Table13[Always 29-Day Months],AA2420),Y2420=30)),Y2420
-1,Y2420))</f>
        <v>1</v>
      </c>
      <c r="AA2420" s="45">
        <f>IFERROR(VALUE(W2420),VLOOKUP(W2420,MonthReplace[],2,0))</f>
        <v>0</v>
      </c>
      <c r="AB2420" s="45" t="e">
        <f>IF(COUNTIF(Table9[MM Year],X2420),VLOOKUP(AA2420,MonthSerial[],VLOOKUP(X2420,Table9[],3,0)+2,0),DATE(X2420,AA2420,0)-AC2420)</f>
        <v>#VALUE!</v>
      </c>
      <c r="AC2420" s="45" t="e">
        <f>IF(COUNTIF(Table9[MM Year],X2420),
VLOOKUP(X2420,Table9[],5,0),
DATE(X2420,1,0))</f>
        <v>#VALUE!</v>
      </c>
      <c r="AD2420" s="46" t="e">
        <f>IF(AA2420=0,DATE(YEAR(AC2420+1),7,16),
IF(V2420=0,IF(COUNTIF(Table9[MM Year],X2420),AC2420+AB2420+Z2420+15-DAY(AC2420+AB2420+Z2420+15)+16,AC2420+AB2420+Z2420-DAY(AC2420+AB2420+Z2420)+16),
IF(COUNTIF(Table9[MM Year],X2420),
IF(AC2420+AB2420+Z2420&lt;VLOOKUP(X2420,Table9[],7,0),AC2420
+AB2420+Z2420+VLOOKUP(X2420,Table9[],4,0),AC2420+AB2420+Z2420),AC2420
+AB2420+Z2420)))</f>
        <v>#VALUE!</v>
      </c>
      <c r="AE2420" s="42"/>
      <c r="AF2420" s="15" t="str">
        <f>IFERROR(IF(COUNTIF(Table9[MM Year],X2420),
IF(AD2420&lt;VLOOKUP(X2420,Table9[],7,0),AD2420
+VLOOKUP(X2420,Table9[],4,0),AD2420),AD2420
),"")</f>
        <v/>
      </c>
      <c r="AG2420" s="5"/>
      <c r="AH2420" s="5"/>
      <c r="AI2420" s="5"/>
      <c r="AJ2420" s="6"/>
      <c r="AK2420" s="6"/>
      <c r="AL2420" s="12" t="str">
        <f t="shared" si="377"/>
        <v/>
      </c>
      <c r="AM2420" s="5"/>
      <c r="AN2420" s="27" t="str">
        <f t="shared" si="378"/>
        <v/>
      </c>
      <c r="AO2420" s="5"/>
      <c r="AP2420" s="5"/>
      <c r="AQ2420" s="6"/>
      <c r="AR2420" s="12" t="str">
        <f t="shared" si="379"/>
        <v/>
      </c>
      <c r="AS2420" s="6"/>
      <c r="AT2420" s="5"/>
      <c r="AU2420" s="53"/>
      <c r="AV2420" s="53"/>
      <c r="AW2420" s="54"/>
      <c r="AX2420" s="15" t="str">
        <f t="shared" si="380"/>
        <v/>
      </c>
      <c r="AY2420" s="5"/>
      <c r="AZ2420" s="27" t="str">
        <f>IFERROR(VLOOKUP(AY2420,vlookup!A$2:I$331,2,FALSE),"")</f>
        <v/>
      </c>
      <c r="BA2420" s="27" t="str">
        <f>IFERROR(VLOOKUP(AY2420,vlookup!A$2:I$331,3,FALSE),"")</f>
        <v/>
      </c>
      <c r="BB2420" s="5"/>
      <c r="BC2420" s="27" t="str">
        <f>IFERROR(VLOOKUP(BB2420,vlookup!D$2:E$331,2,FALSE),"")</f>
        <v/>
      </c>
      <c r="BD2420" s="5"/>
      <c r="BE2420" s="27" t="str">
        <f t="shared" si="381"/>
        <v/>
      </c>
      <c r="BF2420" s="27" t="str">
        <f>IFERROR(VLOOKUP(BE2420,vlookup!G$2:I$331,2,FALSE),"")</f>
        <v/>
      </c>
      <c r="BG2420" s="27" t="str">
        <f>IFERROR(VLOOKUP(BE2420,vlookup!G$2:I$331,3,FALSE),"")</f>
        <v/>
      </c>
      <c r="BH2420" s="5"/>
      <c r="BI2420" s="6"/>
      <c r="BJ2420" s="6"/>
      <c r="BK2420" s="6"/>
      <c r="BL2420" s="6"/>
    </row>
    <row r="2421" spans="1:64">
      <c r="A2421" s="4"/>
      <c r="B2421" s="5"/>
      <c r="C2421" s="27" t="str">
        <f>IFERROR(VLOOKUP(B2421,vlookup!A$2:I$331,2,FALSE),"")</f>
        <v/>
      </c>
      <c r="D2421" s="27" t="str">
        <f>IFERROR(VLOOKUP(B2421,vlookup!A$2:I$331,3,FALSE),"")</f>
        <v/>
      </c>
      <c r="E2421" s="5"/>
      <c r="F2421" s="27" t="str">
        <f>IFERROR(VLOOKUP(E2421,vlookup!D$2:E$331,2,FALSE),"")</f>
        <v/>
      </c>
      <c r="G2421" s="5"/>
      <c r="H2421" s="27" t="str">
        <f t="shared" si="372"/>
        <v/>
      </c>
      <c r="I2421" s="27" t="str">
        <f>IFERROR(VLOOKUP(H2421,vlookup!G$2:I$331,2,FALSE),"")</f>
        <v/>
      </c>
      <c r="J2421" s="27" t="str">
        <f>IFERROR(VLOOKUP(H2421,vlookup!G$2:I$331,3,FALSE),"")</f>
        <v/>
      </c>
      <c r="K2421" s="5"/>
      <c r="L2421" s="6"/>
      <c r="M2421" s="6"/>
      <c r="N2421" s="6"/>
      <c r="O2421" s="6"/>
      <c r="P2421" s="6"/>
      <c r="Q2421" s="14" t="str">
        <f t="shared" si="373"/>
        <v/>
      </c>
      <c r="R2421" s="5"/>
      <c r="S2421" s="6"/>
      <c r="T2421" s="6"/>
      <c r="U2421" s="5"/>
      <c r="V2421" s="45">
        <f t="shared" si="374"/>
        <v>0</v>
      </c>
      <c r="W2421" s="45">
        <f t="shared" si="375"/>
        <v>0</v>
      </c>
      <c r="X2421" s="45" t="e">
        <f t="shared" si="376"/>
        <v>#VALUE!</v>
      </c>
      <c r="Y2421" s="45">
        <f>IFERROR(VALUE(V2421),VLOOKUP(V2421,DayReplace[],2,0))</f>
        <v>0</v>
      </c>
      <c r="Z2421" s="45">
        <f>IF(V2421=0,1,
IF(OR(AND(COUNTIF(Table12[Normal and Leap Years],X2421),AA2421=3,Y2421=30),
AND(COUNTIF(Table9[MM Year],X2421),COUNTIF(Table13[Always 29-Day Months],AA2421),Y2421=30)),Y2421
-1,Y2421))</f>
        <v>1</v>
      </c>
      <c r="AA2421" s="45">
        <f>IFERROR(VALUE(W2421),VLOOKUP(W2421,MonthReplace[],2,0))</f>
        <v>0</v>
      </c>
      <c r="AB2421" s="45" t="e">
        <f>IF(COUNTIF(Table9[MM Year],X2421),VLOOKUP(AA2421,MonthSerial[],VLOOKUP(X2421,Table9[],3,0)+2,0),DATE(X2421,AA2421,0)-AC2421)</f>
        <v>#VALUE!</v>
      </c>
      <c r="AC2421" s="45" t="e">
        <f>IF(COUNTIF(Table9[MM Year],X2421),
VLOOKUP(X2421,Table9[],5,0),
DATE(X2421,1,0))</f>
        <v>#VALUE!</v>
      </c>
      <c r="AD2421" s="46" t="e">
        <f>IF(AA2421=0,DATE(YEAR(AC2421+1),7,16),
IF(V2421=0,IF(COUNTIF(Table9[MM Year],X2421),AC2421+AB2421+Z2421+15-DAY(AC2421+AB2421+Z2421+15)+16,AC2421+AB2421+Z2421-DAY(AC2421+AB2421+Z2421)+16),
IF(COUNTIF(Table9[MM Year],X2421),
IF(AC2421+AB2421+Z2421&lt;VLOOKUP(X2421,Table9[],7,0),AC2421
+AB2421+Z2421+VLOOKUP(X2421,Table9[],4,0),AC2421+AB2421+Z2421),AC2421
+AB2421+Z2421)))</f>
        <v>#VALUE!</v>
      </c>
      <c r="AE2421" s="42"/>
      <c r="AF2421" s="15" t="str">
        <f>IFERROR(IF(COUNTIF(Table9[MM Year],X2421),
IF(AD2421&lt;VLOOKUP(X2421,Table9[],7,0),AD2421
+VLOOKUP(X2421,Table9[],4,0),AD2421),AD2421
),"")</f>
        <v/>
      </c>
      <c r="AG2421" s="5"/>
      <c r="AH2421" s="5"/>
      <c r="AI2421" s="5"/>
      <c r="AJ2421" s="6"/>
      <c r="AK2421" s="6"/>
      <c r="AL2421" s="12" t="str">
        <f t="shared" si="377"/>
        <v/>
      </c>
      <c r="AM2421" s="5"/>
      <c r="AN2421" s="27" t="str">
        <f t="shared" si="378"/>
        <v/>
      </c>
      <c r="AO2421" s="5"/>
      <c r="AP2421" s="5"/>
      <c r="AQ2421" s="6"/>
      <c r="AR2421" s="12" t="str">
        <f t="shared" si="379"/>
        <v/>
      </c>
      <c r="AS2421" s="6"/>
      <c r="AT2421" s="5"/>
      <c r="AU2421" s="53"/>
      <c r="AV2421" s="53"/>
      <c r="AW2421" s="54"/>
      <c r="AX2421" s="15" t="str">
        <f t="shared" si="380"/>
        <v/>
      </c>
      <c r="AY2421" s="5"/>
      <c r="AZ2421" s="27" t="str">
        <f>IFERROR(VLOOKUP(AY2421,vlookup!A$2:I$331,2,FALSE),"")</f>
        <v/>
      </c>
      <c r="BA2421" s="27" t="str">
        <f>IFERROR(VLOOKUP(AY2421,vlookup!A$2:I$331,3,FALSE),"")</f>
        <v/>
      </c>
      <c r="BB2421" s="5"/>
      <c r="BC2421" s="27" t="str">
        <f>IFERROR(VLOOKUP(BB2421,vlookup!D$2:E$331,2,FALSE),"")</f>
        <v/>
      </c>
      <c r="BD2421" s="5"/>
      <c r="BE2421" s="27" t="str">
        <f t="shared" si="381"/>
        <v/>
      </c>
      <c r="BF2421" s="27" t="str">
        <f>IFERROR(VLOOKUP(BE2421,vlookup!G$2:I$331,2,FALSE),"")</f>
        <v/>
      </c>
      <c r="BG2421" s="27" t="str">
        <f>IFERROR(VLOOKUP(BE2421,vlookup!G$2:I$331,3,FALSE),"")</f>
        <v/>
      </c>
      <c r="BH2421" s="5"/>
      <c r="BI2421" s="6"/>
      <c r="BJ2421" s="6"/>
      <c r="BK2421" s="6"/>
      <c r="BL2421" s="6"/>
    </row>
    <row r="2422" spans="1:64">
      <c r="A2422" s="4"/>
      <c r="B2422" s="5"/>
      <c r="C2422" s="27" t="str">
        <f>IFERROR(VLOOKUP(B2422,vlookup!A$2:I$331,2,FALSE),"")</f>
        <v/>
      </c>
      <c r="D2422" s="27" t="str">
        <f>IFERROR(VLOOKUP(B2422,vlookup!A$2:I$331,3,FALSE),"")</f>
        <v/>
      </c>
      <c r="E2422" s="5"/>
      <c r="F2422" s="27" t="str">
        <f>IFERROR(VLOOKUP(E2422,vlookup!D$2:E$331,2,FALSE),"")</f>
        <v/>
      </c>
      <c r="G2422" s="5"/>
      <c r="H2422" s="27" t="str">
        <f t="shared" si="372"/>
        <v/>
      </c>
      <c r="I2422" s="27" t="str">
        <f>IFERROR(VLOOKUP(H2422,vlookup!G$2:I$331,2,FALSE),"")</f>
        <v/>
      </c>
      <c r="J2422" s="27" t="str">
        <f>IFERROR(VLOOKUP(H2422,vlookup!G$2:I$331,3,FALSE),"")</f>
        <v/>
      </c>
      <c r="K2422" s="5"/>
      <c r="L2422" s="6"/>
      <c r="M2422" s="6"/>
      <c r="N2422" s="6"/>
      <c r="O2422" s="6"/>
      <c r="P2422" s="6"/>
      <c r="Q2422" s="14" t="str">
        <f t="shared" si="373"/>
        <v/>
      </c>
      <c r="R2422" s="5"/>
      <c r="S2422" s="6"/>
      <c r="T2422" s="6"/>
      <c r="U2422" s="5"/>
      <c r="V2422" s="45">
        <f t="shared" si="374"/>
        <v>0</v>
      </c>
      <c r="W2422" s="45">
        <f t="shared" si="375"/>
        <v>0</v>
      </c>
      <c r="X2422" s="45" t="e">
        <f t="shared" si="376"/>
        <v>#VALUE!</v>
      </c>
      <c r="Y2422" s="45">
        <f>IFERROR(VALUE(V2422),VLOOKUP(V2422,DayReplace[],2,0))</f>
        <v>0</v>
      </c>
      <c r="Z2422" s="45">
        <f>IF(V2422=0,1,
IF(OR(AND(COUNTIF(Table12[Normal and Leap Years],X2422),AA2422=3,Y2422=30),
AND(COUNTIF(Table9[MM Year],X2422),COUNTIF(Table13[Always 29-Day Months],AA2422),Y2422=30)),Y2422
-1,Y2422))</f>
        <v>1</v>
      </c>
      <c r="AA2422" s="45">
        <f>IFERROR(VALUE(W2422),VLOOKUP(W2422,MonthReplace[],2,0))</f>
        <v>0</v>
      </c>
      <c r="AB2422" s="45" t="e">
        <f>IF(COUNTIF(Table9[MM Year],X2422),VLOOKUP(AA2422,MonthSerial[],VLOOKUP(X2422,Table9[],3,0)+2,0),DATE(X2422,AA2422,0)-AC2422)</f>
        <v>#VALUE!</v>
      </c>
      <c r="AC2422" s="45" t="e">
        <f>IF(COUNTIF(Table9[MM Year],X2422),
VLOOKUP(X2422,Table9[],5,0),
DATE(X2422,1,0))</f>
        <v>#VALUE!</v>
      </c>
      <c r="AD2422" s="46" t="e">
        <f>IF(AA2422=0,DATE(YEAR(AC2422+1),7,16),
IF(V2422=0,IF(COUNTIF(Table9[MM Year],X2422),AC2422+AB2422+Z2422+15-DAY(AC2422+AB2422+Z2422+15)+16,AC2422+AB2422+Z2422-DAY(AC2422+AB2422+Z2422)+16),
IF(COUNTIF(Table9[MM Year],X2422),
IF(AC2422+AB2422+Z2422&lt;VLOOKUP(X2422,Table9[],7,0),AC2422
+AB2422+Z2422+VLOOKUP(X2422,Table9[],4,0),AC2422+AB2422+Z2422),AC2422
+AB2422+Z2422)))</f>
        <v>#VALUE!</v>
      </c>
      <c r="AE2422" s="42"/>
      <c r="AF2422" s="15" t="str">
        <f>IFERROR(IF(COUNTIF(Table9[MM Year],X2422),
IF(AD2422&lt;VLOOKUP(X2422,Table9[],7,0),AD2422
+VLOOKUP(X2422,Table9[],4,0),AD2422),AD2422
),"")</f>
        <v/>
      </c>
      <c r="AG2422" s="5"/>
      <c r="AH2422" s="5"/>
      <c r="AI2422" s="5"/>
      <c r="AJ2422" s="6"/>
      <c r="AK2422" s="6"/>
      <c r="AL2422" s="12" t="str">
        <f t="shared" si="377"/>
        <v/>
      </c>
      <c r="AM2422" s="5"/>
      <c r="AN2422" s="27" t="str">
        <f t="shared" si="378"/>
        <v/>
      </c>
      <c r="AO2422" s="5"/>
      <c r="AP2422" s="5"/>
      <c r="AQ2422" s="6"/>
      <c r="AR2422" s="12" t="str">
        <f t="shared" si="379"/>
        <v/>
      </c>
      <c r="AS2422" s="6"/>
      <c r="AT2422" s="5"/>
      <c r="AU2422" s="53"/>
      <c r="AV2422" s="53"/>
      <c r="AW2422" s="54"/>
      <c r="AX2422" s="15" t="str">
        <f t="shared" si="380"/>
        <v/>
      </c>
      <c r="AY2422" s="5"/>
      <c r="AZ2422" s="27" t="str">
        <f>IFERROR(VLOOKUP(AY2422,vlookup!A$2:I$331,2,FALSE),"")</f>
        <v/>
      </c>
      <c r="BA2422" s="27" t="str">
        <f>IFERROR(VLOOKUP(AY2422,vlookup!A$2:I$331,3,FALSE),"")</f>
        <v/>
      </c>
      <c r="BB2422" s="5"/>
      <c r="BC2422" s="27" t="str">
        <f>IFERROR(VLOOKUP(BB2422,vlookup!D$2:E$331,2,FALSE),"")</f>
        <v/>
      </c>
      <c r="BD2422" s="5"/>
      <c r="BE2422" s="27" t="str">
        <f t="shared" si="381"/>
        <v/>
      </c>
      <c r="BF2422" s="27" t="str">
        <f>IFERROR(VLOOKUP(BE2422,vlookup!G$2:I$331,2,FALSE),"")</f>
        <v/>
      </c>
      <c r="BG2422" s="27" t="str">
        <f>IFERROR(VLOOKUP(BE2422,vlookup!G$2:I$331,3,FALSE),"")</f>
        <v/>
      </c>
      <c r="BH2422" s="5"/>
      <c r="BI2422" s="6"/>
      <c r="BJ2422" s="6"/>
      <c r="BK2422" s="6"/>
      <c r="BL2422" s="6"/>
    </row>
    <row r="2423" spans="1:64">
      <c r="A2423" s="4"/>
      <c r="B2423" s="5"/>
      <c r="C2423" s="27" t="str">
        <f>IFERROR(VLOOKUP(B2423,vlookup!A$2:I$331,2,FALSE),"")</f>
        <v/>
      </c>
      <c r="D2423" s="27" t="str">
        <f>IFERROR(VLOOKUP(B2423,vlookup!A$2:I$331,3,FALSE),"")</f>
        <v/>
      </c>
      <c r="E2423" s="5"/>
      <c r="F2423" s="27" t="str">
        <f>IFERROR(VLOOKUP(E2423,vlookup!D$2:E$331,2,FALSE),"")</f>
        <v/>
      </c>
      <c r="G2423" s="5"/>
      <c r="H2423" s="27" t="str">
        <f t="shared" si="372"/>
        <v/>
      </c>
      <c r="I2423" s="27" t="str">
        <f>IFERROR(VLOOKUP(H2423,vlookup!G$2:I$331,2,FALSE),"")</f>
        <v/>
      </c>
      <c r="J2423" s="27" t="str">
        <f>IFERROR(VLOOKUP(H2423,vlookup!G$2:I$331,3,FALSE),"")</f>
        <v/>
      </c>
      <c r="K2423" s="5"/>
      <c r="L2423" s="6"/>
      <c r="M2423" s="6"/>
      <c r="N2423" s="6"/>
      <c r="O2423" s="6"/>
      <c r="P2423" s="6"/>
      <c r="Q2423" s="14" t="str">
        <f t="shared" si="373"/>
        <v/>
      </c>
      <c r="R2423" s="5"/>
      <c r="S2423" s="6"/>
      <c r="T2423" s="6"/>
      <c r="U2423" s="5"/>
      <c r="V2423" s="45">
        <f t="shared" si="374"/>
        <v>0</v>
      </c>
      <c r="W2423" s="45">
        <f t="shared" si="375"/>
        <v>0</v>
      </c>
      <c r="X2423" s="45" t="e">
        <f t="shared" si="376"/>
        <v>#VALUE!</v>
      </c>
      <c r="Y2423" s="45">
        <f>IFERROR(VALUE(V2423),VLOOKUP(V2423,DayReplace[],2,0))</f>
        <v>0</v>
      </c>
      <c r="Z2423" s="45">
        <f>IF(V2423=0,1,
IF(OR(AND(COUNTIF(Table12[Normal and Leap Years],X2423),AA2423=3,Y2423=30),
AND(COUNTIF(Table9[MM Year],X2423),COUNTIF(Table13[Always 29-Day Months],AA2423),Y2423=30)),Y2423
-1,Y2423))</f>
        <v>1</v>
      </c>
      <c r="AA2423" s="45">
        <f>IFERROR(VALUE(W2423),VLOOKUP(W2423,MonthReplace[],2,0))</f>
        <v>0</v>
      </c>
      <c r="AB2423" s="45" t="e">
        <f>IF(COUNTIF(Table9[MM Year],X2423),VLOOKUP(AA2423,MonthSerial[],VLOOKUP(X2423,Table9[],3,0)+2,0),DATE(X2423,AA2423,0)-AC2423)</f>
        <v>#VALUE!</v>
      </c>
      <c r="AC2423" s="45" t="e">
        <f>IF(COUNTIF(Table9[MM Year],X2423),
VLOOKUP(X2423,Table9[],5,0),
DATE(X2423,1,0))</f>
        <v>#VALUE!</v>
      </c>
      <c r="AD2423" s="46" t="e">
        <f>IF(AA2423=0,DATE(YEAR(AC2423+1),7,16),
IF(V2423=0,IF(COUNTIF(Table9[MM Year],X2423),AC2423+AB2423+Z2423+15-DAY(AC2423+AB2423+Z2423+15)+16,AC2423+AB2423+Z2423-DAY(AC2423+AB2423+Z2423)+16),
IF(COUNTIF(Table9[MM Year],X2423),
IF(AC2423+AB2423+Z2423&lt;VLOOKUP(X2423,Table9[],7,0),AC2423
+AB2423+Z2423+VLOOKUP(X2423,Table9[],4,0),AC2423+AB2423+Z2423),AC2423
+AB2423+Z2423)))</f>
        <v>#VALUE!</v>
      </c>
      <c r="AE2423" s="42"/>
      <c r="AF2423" s="15" t="str">
        <f>IFERROR(IF(COUNTIF(Table9[MM Year],X2423),
IF(AD2423&lt;VLOOKUP(X2423,Table9[],7,0),AD2423
+VLOOKUP(X2423,Table9[],4,0),AD2423),AD2423
),"")</f>
        <v/>
      </c>
      <c r="AG2423" s="5"/>
      <c r="AH2423" s="5"/>
      <c r="AI2423" s="5"/>
      <c r="AJ2423" s="6"/>
      <c r="AK2423" s="6"/>
      <c r="AL2423" s="12" t="str">
        <f t="shared" si="377"/>
        <v/>
      </c>
      <c r="AM2423" s="5"/>
      <c r="AN2423" s="27" t="str">
        <f t="shared" si="378"/>
        <v/>
      </c>
      <c r="AO2423" s="5"/>
      <c r="AP2423" s="5"/>
      <c r="AQ2423" s="6"/>
      <c r="AR2423" s="12" t="str">
        <f t="shared" si="379"/>
        <v/>
      </c>
      <c r="AS2423" s="6"/>
      <c r="AT2423" s="5"/>
      <c r="AU2423" s="53"/>
      <c r="AV2423" s="53"/>
      <c r="AW2423" s="54"/>
      <c r="AX2423" s="15" t="str">
        <f t="shared" si="380"/>
        <v/>
      </c>
      <c r="AY2423" s="5"/>
      <c r="AZ2423" s="27" t="str">
        <f>IFERROR(VLOOKUP(AY2423,vlookup!A$2:I$331,2,FALSE),"")</f>
        <v/>
      </c>
      <c r="BA2423" s="27" t="str">
        <f>IFERROR(VLOOKUP(AY2423,vlookup!A$2:I$331,3,FALSE),"")</f>
        <v/>
      </c>
      <c r="BB2423" s="5"/>
      <c r="BC2423" s="27" t="str">
        <f>IFERROR(VLOOKUP(BB2423,vlookup!D$2:E$331,2,FALSE),"")</f>
        <v/>
      </c>
      <c r="BD2423" s="5"/>
      <c r="BE2423" s="27" t="str">
        <f t="shared" si="381"/>
        <v/>
      </c>
      <c r="BF2423" s="27" t="str">
        <f>IFERROR(VLOOKUP(BE2423,vlookup!G$2:I$331,2,FALSE),"")</f>
        <v/>
      </c>
      <c r="BG2423" s="27" t="str">
        <f>IFERROR(VLOOKUP(BE2423,vlookup!G$2:I$331,3,FALSE),"")</f>
        <v/>
      </c>
      <c r="BH2423" s="5"/>
      <c r="BI2423" s="6"/>
      <c r="BJ2423" s="6"/>
      <c r="BK2423" s="6"/>
      <c r="BL2423" s="6"/>
    </row>
    <row r="2424" spans="1:64">
      <c r="A2424" s="4"/>
      <c r="B2424" s="5"/>
      <c r="C2424" s="27" t="str">
        <f>IFERROR(VLOOKUP(B2424,vlookup!A$2:I$331,2,FALSE),"")</f>
        <v/>
      </c>
      <c r="D2424" s="27" t="str">
        <f>IFERROR(VLOOKUP(B2424,vlookup!A$2:I$331,3,FALSE),"")</f>
        <v/>
      </c>
      <c r="E2424" s="5"/>
      <c r="F2424" s="27" t="str">
        <f>IFERROR(VLOOKUP(E2424,vlookup!D$2:E$331,2,FALSE),"")</f>
        <v/>
      </c>
      <c r="G2424" s="5"/>
      <c r="H2424" s="27" t="str">
        <f t="shared" si="372"/>
        <v/>
      </c>
      <c r="I2424" s="27" t="str">
        <f>IFERROR(VLOOKUP(H2424,vlookup!G$2:I$331,2,FALSE),"")</f>
        <v/>
      </c>
      <c r="J2424" s="27" t="str">
        <f>IFERROR(VLOOKUP(H2424,vlookup!G$2:I$331,3,FALSE),"")</f>
        <v/>
      </c>
      <c r="K2424" s="5"/>
      <c r="L2424" s="6"/>
      <c r="M2424" s="6"/>
      <c r="N2424" s="6"/>
      <c r="O2424" s="6"/>
      <c r="P2424" s="6"/>
      <c r="Q2424" s="14" t="str">
        <f t="shared" si="373"/>
        <v/>
      </c>
      <c r="R2424" s="5"/>
      <c r="S2424" s="6"/>
      <c r="T2424" s="6"/>
      <c r="U2424" s="5"/>
      <c r="V2424" s="45">
        <f t="shared" si="374"/>
        <v>0</v>
      </c>
      <c r="W2424" s="45">
        <f t="shared" si="375"/>
        <v>0</v>
      </c>
      <c r="X2424" s="45" t="e">
        <f t="shared" si="376"/>
        <v>#VALUE!</v>
      </c>
      <c r="Y2424" s="45">
        <f>IFERROR(VALUE(V2424),VLOOKUP(V2424,DayReplace[],2,0))</f>
        <v>0</v>
      </c>
      <c r="Z2424" s="45">
        <f>IF(V2424=0,1,
IF(OR(AND(COUNTIF(Table12[Normal and Leap Years],X2424),AA2424=3,Y2424=30),
AND(COUNTIF(Table9[MM Year],X2424),COUNTIF(Table13[Always 29-Day Months],AA2424),Y2424=30)),Y2424
-1,Y2424))</f>
        <v>1</v>
      </c>
      <c r="AA2424" s="45">
        <f>IFERROR(VALUE(W2424),VLOOKUP(W2424,MonthReplace[],2,0))</f>
        <v>0</v>
      </c>
      <c r="AB2424" s="45" t="e">
        <f>IF(COUNTIF(Table9[MM Year],X2424),VLOOKUP(AA2424,MonthSerial[],VLOOKUP(X2424,Table9[],3,0)+2,0),DATE(X2424,AA2424,0)-AC2424)</f>
        <v>#VALUE!</v>
      </c>
      <c r="AC2424" s="45" t="e">
        <f>IF(COUNTIF(Table9[MM Year],X2424),
VLOOKUP(X2424,Table9[],5,0),
DATE(X2424,1,0))</f>
        <v>#VALUE!</v>
      </c>
      <c r="AD2424" s="46" t="e">
        <f>IF(AA2424=0,DATE(YEAR(AC2424+1),7,16),
IF(V2424=0,IF(COUNTIF(Table9[MM Year],X2424),AC2424+AB2424+Z2424+15-DAY(AC2424+AB2424+Z2424+15)+16,AC2424+AB2424+Z2424-DAY(AC2424+AB2424+Z2424)+16),
IF(COUNTIF(Table9[MM Year],X2424),
IF(AC2424+AB2424+Z2424&lt;VLOOKUP(X2424,Table9[],7,0),AC2424
+AB2424+Z2424+VLOOKUP(X2424,Table9[],4,0),AC2424+AB2424+Z2424),AC2424
+AB2424+Z2424)))</f>
        <v>#VALUE!</v>
      </c>
      <c r="AE2424" s="42"/>
      <c r="AF2424" s="15" t="str">
        <f>IFERROR(IF(COUNTIF(Table9[MM Year],X2424),
IF(AD2424&lt;VLOOKUP(X2424,Table9[],7,0),AD2424
+VLOOKUP(X2424,Table9[],4,0),AD2424),AD2424
),"")</f>
        <v/>
      </c>
      <c r="AG2424" s="5"/>
      <c r="AH2424" s="5"/>
      <c r="AI2424" s="5"/>
      <c r="AJ2424" s="6"/>
      <c r="AK2424" s="6"/>
      <c r="AL2424" s="12" t="str">
        <f t="shared" si="377"/>
        <v/>
      </c>
      <c r="AM2424" s="5"/>
      <c r="AN2424" s="27" t="str">
        <f t="shared" si="378"/>
        <v/>
      </c>
      <c r="AO2424" s="5"/>
      <c r="AP2424" s="5"/>
      <c r="AQ2424" s="6"/>
      <c r="AR2424" s="12" t="str">
        <f t="shared" si="379"/>
        <v/>
      </c>
      <c r="AS2424" s="6"/>
      <c r="AT2424" s="5"/>
      <c r="AU2424" s="53"/>
      <c r="AV2424" s="53"/>
      <c r="AW2424" s="54"/>
      <c r="AX2424" s="15" t="str">
        <f t="shared" si="380"/>
        <v/>
      </c>
      <c r="AY2424" s="5"/>
      <c r="AZ2424" s="27" t="str">
        <f>IFERROR(VLOOKUP(AY2424,vlookup!A$2:I$331,2,FALSE),"")</f>
        <v/>
      </c>
      <c r="BA2424" s="27" t="str">
        <f>IFERROR(VLOOKUP(AY2424,vlookup!A$2:I$331,3,FALSE),"")</f>
        <v/>
      </c>
      <c r="BB2424" s="5"/>
      <c r="BC2424" s="27" t="str">
        <f>IFERROR(VLOOKUP(BB2424,vlookup!D$2:E$331,2,FALSE),"")</f>
        <v/>
      </c>
      <c r="BD2424" s="5"/>
      <c r="BE2424" s="27" t="str">
        <f t="shared" si="381"/>
        <v/>
      </c>
      <c r="BF2424" s="27" t="str">
        <f>IFERROR(VLOOKUP(BE2424,vlookup!G$2:I$331,2,FALSE),"")</f>
        <v/>
      </c>
      <c r="BG2424" s="27" t="str">
        <f>IFERROR(VLOOKUP(BE2424,vlookup!G$2:I$331,3,FALSE),"")</f>
        <v/>
      </c>
      <c r="BH2424" s="5"/>
      <c r="BI2424" s="6"/>
      <c r="BJ2424" s="6"/>
      <c r="BK2424" s="6"/>
      <c r="BL2424" s="6"/>
    </row>
    <row r="2425" spans="1:64">
      <c r="A2425" s="4"/>
      <c r="B2425" s="5"/>
      <c r="C2425" s="27" t="str">
        <f>IFERROR(VLOOKUP(B2425,vlookup!A$2:I$331,2,FALSE),"")</f>
        <v/>
      </c>
      <c r="D2425" s="27" t="str">
        <f>IFERROR(VLOOKUP(B2425,vlookup!A$2:I$331,3,FALSE),"")</f>
        <v/>
      </c>
      <c r="E2425" s="5"/>
      <c r="F2425" s="27" t="str">
        <f>IFERROR(VLOOKUP(E2425,vlookup!D$2:E$331,2,FALSE),"")</f>
        <v/>
      </c>
      <c r="G2425" s="5"/>
      <c r="H2425" s="27" t="str">
        <f t="shared" si="372"/>
        <v/>
      </c>
      <c r="I2425" s="27" t="str">
        <f>IFERROR(VLOOKUP(H2425,vlookup!G$2:I$331,2,FALSE),"")</f>
        <v/>
      </c>
      <c r="J2425" s="27" t="str">
        <f>IFERROR(VLOOKUP(H2425,vlookup!G$2:I$331,3,FALSE),"")</f>
        <v/>
      </c>
      <c r="K2425" s="5"/>
      <c r="L2425" s="6"/>
      <c r="M2425" s="6"/>
      <c r="N2425" s="6"/>
      <c r="O2425" s="6"/>
      <c r="P2425" s="6"/>
      <c r="Q2425" s="14" t="str">
        <f t="shared" si="373"/>
        <v/>
      </c>
      <c r="R2425" s="5"/>
      <c r="S2425" s="6"/>
      <c r="T2425" s="6"/>
      <c r="U2425" s="5"/>
      <c r="V2425" s="45">
        <f t="shared" si="374"/>
        <v>0</v>
      </c>
      <c r="W2425" s="45">
        <f t="shared" si="375"/>
        <v>0</v>
      </c>
      <c r="X2425" s="45" t="e">
        <f t="shared" si="376"/>
        <v>#VALUE!</v>
      </c>
      <c r="Y2425" s="45">
        <f>IFERROR(VALUE(V2425),VLOOKUP(V2425,DayReplace[],2,0))</f>
        <v>0</v>
      </c>
      <c r="Z2425" s="45">
        <f>IF(V2425=0,1,
IF(OR(AND(COUNTIF(Table12[Normal and Leap Years],X2425),AA2425=3,Y2425=30),
AND(COUNTIF(Table9[MM Year],X2425),COUNTIF(Table13[Always 29-Day Months],AA2425),Y2425=30)),Y2425
-1,Y2425))</f>
        <v>1</v>
      </c>
      <c r="AA2425" s="45">
        <f>IFERROR(VALUE(W2425),VLOOKUP(W2425,MonthReplace[],2,0))</f>
        <v>0</v>
      </c>
      <c r="AB2425" s="45" t="e">
        <f>IF(COUNTIF(Table9[MM Year],X2425),VLOOKUP(AA2425,MonthSerial[],VLOOKUP(X2425,Table9[],3,0)+2,0),DATE(X2425,AA2425,0)-AC2425)</f>
        <v>#VALUE!</v>
      </c>
      <c r="AC2425" s="45" t="e">
        <f>IF(COUNTIF(Table9[MM Year],X2425),
VLOOKUP(X2425,Table9[],5,0),
DATE(X2425,1,0))</f>
        <v>#VALUE!</v>
      </c>
      <c r="AD2425" s="46" t="e">
        <f>IF(AA2425=0,DATE(YEAR(AC2425+1),7,16),
IF(V2425=0,IF(COUNTIF(Table9[MM Year],X2425),AC2425+AB2425+Z2425+15-DAY(AC2425+AB2425+Z2425+15)+16,AC2425+AB2425+Z2425-DAY(AC2425+AB2425+Z2425)+16),
IF(COUNTIF(Table9[MM Year],X2425),
IF(AC2425+AB2425+Z2425&lt;VLOOKUP(X2425,Table9[],7,0),AC2425
+AB2425+Z2425+VLOOKUP(X2425,Table9[],4,0),AC2425+AB2425+Z2425),AC2425
+AB2425+Z2425)))</f>
        <v>#VALUE!</v>
      </c>
      <c r="AE2425" s="42"/>
      <c r="AF2425" s="15" t="str">
        <f>IFERROR(IF(COUNTIF(Table9[MM Year],X2425),
IF(AD2425&lt;VLOOKUP(X2425,Table9[],7,0),AD2425
+VLOOKUP(X2425,Table9[],4,0),AD2425),AD2425
),"")</f>
        <v/>
      </c>
      <c r="AG2425" s="5"/>
      <c r="AH2425" s="5"/>
      <c r="AI2425" s="5"/>
      <c r="AJ2425" s="6"/>
      <c r="AK2425" s="6"/>
      <c r="AL2425" s="12" t="str">
        <f t="shared" si="377"/>
        <v/>
      </c>
      <c r="AM2425" s="5"/>
      <c r="AN2425" s="27" t="str">
        <f t="shared" si="378"/>
        <v/>
      </c>
      <c r="AO2425" s="5"/>
      <c r="AP2425" s="5"/>
      <c r="AQ2425" s="6"/>
      <c r="AR2425" s="12" t="str">
        <f t="shared" si="379"/>
        <v/>
      </c>
      <c r="AS2425" s="6"/>
      <c r="AT2425" s="5"/>
      <c r="AU2425" s="53"/>
      <c r="AV2425" s="53"/>
      <c r="AW2425" s="54"/>
      <c r="AX2425" s="15" t="str">
        <f t="shared" si="380"/>
        <v/>
      </c>
      <c r="AY2425" s="5"/>
      <c r="AZ2425" s="27" t="str">
        <f>IFERROR(VLOOKUP(AY2425,vlookup!A$2:I$331,2,FALSE),"")</f>
        <v/>
      </c>
      <c r="BA2425" s="27" t="str">
        <f>IFERROR(VLOOKUP(AY2425,vlookup!A$2:I$331,3,FALSE),"")</f>
        <v/>
      </c>
      <c r="BB2425" s="5"/>
      <c r="BC2425" s="27" t="str">
        <f>IFERROR(VLOOKUP(BB2425,vlookup!D$2:E$331,2,FALSE),"")</f>
        <v/>
      </c>
      <c r="BD2425" s="5"/>
      <c r="BE2425" s="27" t="str">
        <f t="shared" si="381"/>
        <v/>
      </c>
      <c r="BF2425" s="27" t="str">
        <f>IFERROR(VLOOKUP(BE2425,vlookup!G$2:I$331,2,FALSE),"")</f>
        <v/>
      </c>
      <c r="BG2425" s="27" t="str">
        <f>IFERROR(VLOOKUP(BE2425,vlookup!G$2:I$331,3,FALSE),"")</f>
        <v/>
      </c>
      <c r="BH2425" s="5"/>
      <c r="BI2425" s="6"/>
      <c r="BJ2425" s="6"/>
      <c r="BK2425" s="6"/>
      <c r="BL2425" s="6"/>
    </row>
    <row r="2426" spans="1:64">
      <c r="A2426" s="4"/>
      <c r="B2426" s="5"/>
      <c r="C2426" s="27" t="str">
        <f>IFERROR(VLOOKUP(B2426,vlookup!A$2:I$331,2,FALSE),"")</f>
        <v/>
      </c>
      <c r="D2426" s="27" t="str">
        <f>IFERROR(VLOOKUP(B2426,vlookup!A$2:I$331,3,FALSE),"")</f>
        <v/>
      </c>
      <c r="E2426" s="5"/>
      <c r="F2426" s="27" t="str">
        <f>IFERROR(VLOOKUP(E2426,vlookup!D$2:E$331,2,FALSE),"")</f>
        <v/>
      </c>
      <c r="G2426" s="5"/>
      <c r="H2426" s="27" t="str">
        <f t="shared" si="372"/>
        <v/>
      </c>
      <c r="I2426" s="27" t="str">
        <f>IFERROR(VLOOKUP(H2426,vlookup!G$2:I$331,2,FALSE),"")</f>
        <v/>
      </c>
      <c r="J2426" s="27" t="str">
        <f>IFERROR(VLOOKUP(H2426,vlookup!G$2:I$331,3,FALSE),"")</f>
        <v/>
      </c>
      <c r="K2426" s="5"/>
      <c r="L2426" s="6"/>
      <c r="M2426" s="6"/>
      <c r="N2426" s="6"/>
      <c r="O2426" s="6"/>
      <c r="P2426" s="6"/>
      <c r="Q2426" s="14" t="str">
        <f t="shared" si="373"/>
        <v/>
      </c>
      <c r="R2426" s="5"/>
      <c r="S2426" s="6"/>
      <c r="T2426" s="6"/>
      <c r="U2426" s="5"/>
      <c r="V2426" s="45">
        <f t="shared" si="374"/>
        <v>0</v>
      </c>
      <c r="W2426" s="45">
        <f t="shared" si="375"/>
        <v>0</v>
      </c>
      <c r="X2426" s="45" t="e">
        <f t="shared" si="376"/>
        <v>#VALUE!</v>
      </c>
      <c r="Y2426" s="45">
        <f>IFERROR(VALUE(V2426),VLOOKUP(V2426,DayReplace[],2,0))</f>
        <v>0</v>
      </c>
      <c r="Z2426" s="45">
        <f>IF(V2426=0,1,
IF(OR(AND(COUNTIF(Table12[Normal and Leap Years],X2426),AA2426=3,Y2426=30),
AND(COUNTIF(Table9[MM Year],X2426),COUNTIF(Table13[Always 29-Day Months],AA2426),Y2426=30)),Y2426
-1,Y2426))</f>
        <v>1</v>
      </c>
      <c r="AA2426" s="45">
        <f>IFERROR(VALUE(W2426),VLOOKUP(W2426,MonthReplace[],2,0))</f>
        <v>0</v>
      </c>
      <c r="AB2426" s="45" t="e">
        <f>IF(COUNTIF(Table9[MM Year],X2426),VLOOKUP(AA2426,MonthSerial[],VLOOKUP(X2426,Table9[],3,0)+2,0),DATE(X2426,AA2426,0)-AC2426)</f>
        <v>#VALUE!</v>
      </c>
      <c r="AC2426" s="45" t="e">
        <f>IF(COUNTIF(Table9[MM Year],X2426),
VLOOKUP(X2426,Table9[],5,0),
DATE(X2426,1,0))</f>
        <v>#VALUE!</v>
      </c>
      <c r="AD2426" s="46" t="e">
        <f>IF(AA2426=0,DATE(YEAR(AC2426+1),7,16),
IF(V2426=0,IF(COUNTIF(Table9[MM Year],X2426),AC2426+AB2426+Z2426+15-DAY(AC2426+AB2426+Z2426+15)+16,AC2426+AB2426+Z2426-DAY(AC2426+AB2426+Z2426)+16),
IF(COUNTIF(Table9[MM Year],X2426),
IF(AC2426+AB2426+Z2426&lt;VLOOKUP(X2426,Table9[],7,0),AC2426
+AB2426+Z2426+VLOOKUP(X2426,Table9[],4,0),AC2426+AB2426+Z2426),AC2426
+AB2426+Z2426)))</f>
        <v>#VALUE!</v>
      </c>
      <c r="AE2426" s="42"/>
      <c r="AF2426" s="15" t="str">
        <f>IFERROR(IF(COUNTIF(Table9[MM Year],X2426),
IF(AD2426&lt;VLOOKUP(X2426,Table9[],7,0),AD2426
+VLOOKUP(X2426,Table9[],4,0),AD2426),AD2426
),"")</f>
        <v/>
      </c>
      <c r="AG2426" s="5"/>
      <c r="AH2426" s="5"/>
      <c r="AI2426" s="5"/>
      <c r="AJ2426" s="6"/>
      <c r="AK2426" s="6"/>
      <c r="AL2426" s="12" t="str">
        <f t="shared" si="377"/>
        <v/>
      </c>
      <c r="AM2426" s="5"/>
      <c r="AN2426" s="27" t="str">
        <f t="shared" si="378"/>
        <v/>
      </c>
      <c r="AO2426" s="5"/>
      <c r="AP2426" s="5"/>
      <c r="AQ2426" s="6"/>
      <c r="AR2426" s="12" t="str">
        <f t="shared" si="379"/>
        <v/>
      </c>
      <c r="AS2426" s="6"/>
      <c r="AT2426" s="5"/>
      <c r="AU2426" s="53"/>
      <c r="AV2426" s="53"/>
      <c r="AW2426" s="54"/>
      <c r="AX2426" s="15" t="str">
        <f t="shared" si="380"/>
        <v/>
      </c>
      <c r="AY2426" s="5"/>
      <c r="AZ2426" s="27" t="str">
        <f>IFERROR(VLOOKUP(AY2426,vlookup!A$2:I$331,2,FALSE),"")</f>
        <v/>
      </c>
      <c r="BA2426" s="27" t="str">
        <f>IFERROR(VLOOKUP(AY2426,vlookup!A$2:I$331,3,FALSE),"")</f>
        <v/>
      </c>
      <c r="BB2426" s="5"/>
      <c r="BC2426" s="27" t="str">
        <f>IFERROR(VLOOKUP(BB2426,vlookup!D$2:E$331,2,FALSE),"")</f>
        <v/>
      </c>
      <c r="BD2426" s="5"/>
      <c r="BE2426" s="27" t="str">
        <f t="shared" si="381"/>
        <v/>
      </c>
      <c r="BF2426" s="27" t="str">
        <f>IFERROR(VLOOKUP(BE2426,vlookup!G$2:I$331,2,FALSE),"")</f>
        <v/>
      </c>
      <c r="BG2426" s="27" t="str">
        <f>IFERROR(VLOOKUP(BE2426,vlookup!G$2:I$331,3,FALSE),"")</f>
        <v/>
      </c>
      <c r="BH2426" s="5"/>
      <c r="BI2426" s="6"/>
      <c r="BJ2426" s="6"/>
      <c r="BK2426" s="6"/>
      <c r="BL2426" s="6"/>
    </row>
    <row r="2427" spans="1:64">
      <c r="A2427" s="4"/>
      <c r="B2427" s="5"/>
      <c r="C2427" s="27" t="str">
        <f>IFERROR(VLOOKUP(B2427,vlookup!A$2:I$331,2,FALSE),"")</f>
        <v/>
      </c>
      <c r="D2427" s="27" t="str">
        <f>IFERROR(VLOOKUP(B2427,vlookup!A$2:I$331,3,FALSE),"")</f>
        <v/>
      </c>
      <c r="E2427" s="5"/>
      <c r="F2427" s="27" t="str">
        <f>IFERROR(VLOOKUP(E2427,vlookup!D$2:E$331,2,FALSE),"")</f>
        <v/>
      </c>
      <c r="G2427" s="5"/>
      <c r="H2427" s="27" t="str">
        <f t="shared" si="372"/>
        <v/>
      </c>
      <c r="I2427" s="27" t="str">
        <f>IFERROR(VLOOKUP(H2427,vlookup!G$2:I$331,2,FALSE),"")</f>
        <v/>
      </c>
      <c r="J2427" s="27" t="str">
        <f>IFERROR(VLOOKUP(H2427,vlookup!G$2:I$331,3,FALSE),"")</f>
        <v/>
      </c>
      <c r="K2427" s="5"/>
      <c r="L2427" s="6"/>
      <c r="M2427" s="6"/>
      <c r="N2427" s="6"/>
      <c r="O2427" s="6"/>
      <c r="P2427" s="6"/>
      <c r="Q2427" s="14" t="str">
        <f t="shared" si="373"/>
        <v/>
      </c>
      <c r="R2427" s="5"/>
      <c r="S2427" s="6"/>
      <c r="T2427" s="6"/>
      <c r="U2427" s="5"/>
      <c r="V2427" s="45">
        <f t="shared" si="374"/>
        <v>0</v>
      </c>
      <c r="W2427" s="45">
        <f t="shared" si="375"/>
        <v>0</v>
      </c>
      <c r="X2427" s="45" t="e">
        <f t="shared" si="376"/>
        <v>#VALUE!</v>
      </c>
      <c r="Y2427" s="45">
        <f>IFERROR(VALUE(V2427),VLOOKUP(V2427,DayReplace[],2,0))</f>
        <v>0</v>
      </c>
      <c r="Z2427" s="45">
        <f>IF(V2427=0,1,
IF(OR(AND(COUNTIF(Table12[Normal and Leap Years],X2427),AA2427=3,Y2427=30),
AND(COUNTIF(Table9[MM Year],X2427),COUNTIF(Table13[Always 29-Day Months],AA2427),Y2427=30)),Y2427
-1,Y2427))</f>
        <v>1</v>
      </c>
      <c r="AA2427" s="45">
        <f>IFERROR(VALUE(W2427),VLOOKUP(W2427,MonthReplace[],2,0))</f>
        <v>0</v>
      </c>
      <c r="AB2427" s="45" t="e">
        <f>IF(COUNTIF(Table9[MM Year],X2427),VLOOKUP(AA2427,MonthSerial[],VLOOKUP(X2427,Table9[],3,0)+2,0),DATE(X2427,AA2427,0)-AC2427)</f>
        <v>#VALUE!</v>
      </c>
      <c r="AC2427" s="45" t="e">
        <f>IF(COUNTIF(Table9[MM Year],X2427),
VLOOKUP(X2427,Table9[],5,0),
DATE(X2427,1,0))</f>
        <v>#VALUE!</v>
      </c>
      <c r="AD2427" s="46" t="e">
        <f>IF(AA2427=0,DATE(YEAR(AC2427+1),7,16),
IF(V2427=0,IF(COUNTIF(Table9[MM Year],X2427),AC2427+AB2427+Z2427+15-DAY(AC2427+AB2427+Z2427+15)+16,AC2427+AB2427+Z2427-DAY(AC2427+AB2427+Z2427)+16),
IF(COUNTIF(Table9[MM Year],X2427),
IF(AC2427+AB2427+Z2427&lt;VLOOKUP(X2427,Table9[],7,0),AC2427
+AB2427+Z2427+VLOOKUP(X2427,Table9[],4,0),AC2427+AB2427+Z2427),AC2427
+AB2427+Z2427)))</f>
        <v>#VALUE!</v>
      </c>
      <c r="AE2427" s="42"/>
      <c r="AF2427" s="15" t="str">
        <f>IFERROR(IF(COUNTIF(Table9[MM Year],X2427),
IF(AD2427&lt;VLOOKUP(X2427,Table9[],7,0),AD2427
+VLOOKUP(X2427,Table9[],4,0),AD2427),AD2427
),"")</f>
        <v/>
      </c>
      <c r="AG2427" s="5"/>
      <c r="AH2427" s="5"/>
      <c r="AI2427" s="5"/>
      <c r="AJ2427" s="6"/>
      <c r="AK2427" s="6"/>
      <c r="AL2427" s="12" t="str">
        <f t="shared" si="377"/>
        <v/>
      </c>
      <c r="AM2427" s="5"/>
      <c r="AN2427" s="27" t="str">
        <f t="shared" si="378"/>
        <v/>
      </c>
      <c r="AO2427" s="5"/>
      <c r="AP2427" s="5"/>
      <c r="AQ2427" s="6"/>
      <c r="AR2427" s="12" t="str">
        <f t="shared" si="379"/>
        <v/>
      </c>
      <c r="AS2427" s="6"/>
      <c r="AT2427" s="5"/>
      <c r="AU2427" s="53"/>
      <c r="AV2427" s="53"/>
      <c r="AW2427" s="54"/>
      <c r="AX2427" s="15" t="str">
        <f t="shared" si="380"/>
        <v/>
      </c>
      <c r="AY2427" s="5"/>
      <c r="AZ2427" s="27" t="str">
        <f>IFERROR(VLOOKUP(AY2427,vlookup!A$2:I$331,2,FALSE),"")</f>
        <v/>
      </c>
      <c r="BA2427" s="27" t="str">
        <f>IFERROR(VLOOKUP(AY2427,vlookup!A$2:I$331,3,FALSE),"")</f>
        <v/>
      </c>
      <c r="BB2427" s="5"/>
      <c r="BC2427" s="27" t="str">
        <f>IFERROR(VLOOKUP(BB2427,vlookup!D$2:E$331,2,FALSE),"")</f>
        <v/>
      </c>
      <c r="BD2427" s="5"/>
      <c r="BE2427" s="27" t="str">
        <f t="shared" si="381"/>
        <v/>
      </c>
      <c r="BF2427" s="27" t="str">
        <f>IFERROR(VLOOKUP(BE2427,vlookup!G$2:I$331,2,FALSE),"")</f>
        <v/>
      </c>
      <c r="BG2427" s="27" t="str">
        <f>IFERROR(VLOOKUP(BE2427,vlookup!G$2:I$331,3,FALSE),"")</f>
        <v/>
      </c>
      <c r="BH2427" s="5"/>
      <c r="BI2427" s="6"/>
      <c r="BJ2427" s="6"/>
      <c r="BK2427" s="6"/>
      <c r="BL2427" s="6"/>
    </row>
    <row r="2428" spans="1:64">
      <c r="A2428" s="4"/>
      <c r="B2428" s="5"/>
      <c r="C2428" s="27" t="str">
        <f>IFERROR(VLOOKUP(B2428,vlookup!A$2:I$331,2,FALSE),"")</f>
        <v/>
      </c>
      <c r="D2428" s="27" t="str">
        <f>IFERROR(VLOOKUP(B2428,vlookup!A$2:I$331,3,FALSE),"")</f>
        <v/>
      </c>
      <c r="E2428" s="5"/>
      <c r="F2428" s="27" t="str">
        <f>IFERROR(VLOOKUP(E2428,vlookup!D$2:E$331,2,FALSE),"")</f>
        <v/>
      </c>
      <c r="G2428" s="5"/>
      <c r="H2428" s="27" t="str">
        <f t="shared" si="372"/>
        <v/>
      </c>
      <c r="I2428" s="27" t="str">
        <f>IFERROR(VLOOKUP(H2428,vlookup!G$2:I$331,2,FALSE),"")</f>
        <v/>
      </c>
      <c r="J2428" s="27" t="str">
        <f>IFERROR(VLOOKUP(H2428,vlookup!G$2:I$331,3,FALSE),"")</f>
        <v/>
      </c>
      <c r="K2428" s="5"/>
      <c r="L2428" s="6"/>
      <c r="M2428" s="6"/>
      <c r="N2428" s="6"/>
      <c r="O2428" s="6"/>
      <c r="P2428" s="6"/>
      <c r="Q2428" s="14" t="str">
        <f t="shared" si="373"/>
        <v/>
      </c>
      <c r="R2428" s="5"/>
      <c r="S2428" s="6"/>
      <c r="T2428" s="6"/>
      <c r="U2428" s="5"/>
      <c r="V2428" s="45">
        <f t="shared" si="374"/>
        <v>0</v>
      </c>
      <c r="W2428" s="45">
        <f t="shared" si="375"/>
        <v>0</v>
      </c>
      <c r="X2428" s="45" t="e">
        <f t="shared" si="376"/>
        <v>#VALUE!</v>
      </c>
      <c r="Y2428" s="45">
        <f>IFERROR(VALUE(V2428),VLOOKUP(V2428,DayReplace[],2,0))</f>
        <v>0</v>
      </c>
      <c r="Z2428" s="45">
        <f>IF(V2428=0,1,
IF(OR(AND(COUNTIF(Table12[Normal and Leap Years],X2428),AA2428=3,Y2428=30),
AND(COUNTIF(Table9[MM Year],X2428),COUNTIF(Table13[Always 29-Day Months],AA2428),Y2428=30)),Y2428
-1,Y2428))</f>
        <v>1</v>
      </c>
      <c r="AA2428" s="45">
        <f>IFERROR(VALUE(W2428),VLOOKUP(W2428,MonthReplace[],2,0))</f>
        <v>0</v>
      </c>
      <c r="AB2428" s="45" t="e">
        <f>IF(COUNTIF(Table9[MM Year],X2428),VLOOKUP(AA2428,MonthSerial[],VLOOKUP(X2428,Table9[],3,0)+2,0),DATE(X2428,AA2428,0)-AC2428)</f>
        <v>#VALUE!</v>
      </c>
      <c r="AC2428" s="45" t="e">
        <f>IF(COUNTIF(Table9[MM Year],X2428),
VLOOKUP(X2428,Table9[],5,0),
DATE(X2428,1,0))</f>
        <v>#VALUE!</v>
      </c>
      <c r="AD2428" s="46" t="e">
        <f>IF(AA2428=0,DATE(YEAR(AC2428+1),7,16),
IF(V2428=0,IF(COUNTIF(Table9[MM Year],X2428),AC2428+AB2428+Z2428+15-DAY(AC2428+AB2428+Z2428+15)+16,AC2428+AB2428+Z2428-DAY(AC2428+AB2428+Z2428)+16),
IF(COUNTIF(Table9[MM Year],X2428),
IF(AC2428+AB2428+Z2428&lt;VLOOKUP(X2428,Table9[],7,0),AC2428
+AB2428+Z2428+VLOOKUP(X2428,Table9[],4,0),AC2428+AB2428+Z2428),AC2428
+AB2428+Z2428)))</f>
        <v>#VALUE!</v>
      </c>
      <c r="AE2428" s="42"/>
      <c r="AF2428" s="15" t="str">
        <f>IFERROR(IF(COUNTIF(Table9[MM Year],X2428),
IF(AD2428&lt;VLOOKUP(X2428,Table9[],7,0),AD2428
+VLOOKUP(X2428,Table9[],4,0),AD2428),AD2428
),"")</f>
        <v/>
      </c>
      <c r="AG2428" s="5"/>
      <c r="AH2428" s="5"/>
      <c r="AI2428" s="5"/>
      <c r="AJ2428" s="6"/>
      <c r="AK2428" s="6"/>
      <c r="AL2428" s="12" t="str">
        <f t="shared" si="377"/>
        <v/>
      </c>
      <c r="AM2428" s="5"/>
      <c r="AN2428" s="27" t="str">
        <f t="shared" si="378"/>
        <v/>
      </c>
      <c r="AO2428" s="5"/>
      <c r="AP2428" s="5"/>
      <c r="AQ2428" s="6"/>
      <c r="AR2428" s="12" t="str">
        <f t="shared" si="379"/>
        <v/>
      </c>
      <c r="AS2428" s="6"/>
      <c r="AT2428" s="5"/>
      <c r="AU2428" s="53"/>
      <c r="AV2428" s="53"/>
      <c r="AW2428" s="54"/>
      <c r="AX2428" s="15" t="str">
        <f t="shared" si="380"/>
        <v/>
      </c>
      <c r="AY2428" s="5"/>
      <c r="AZ2428" s="27" t="str">
        <f>IFERROR(VLOOKUP(AY2428,vlookup!A$2:I$331,2,FALSE),"")</f>
        <v/>
      </c>
      <c r="BA2428" s="27" t="str">
        <f>IFERROR(VLOOKUP(AY2428,vlookup!A$2:I$331,3,FALSE),"")</f>
        <v/>
      </c>
      <c r="BB2428" s="5"/>
      <c r="BC2428" s="27" t="str">
        <f>IFERROR(VLOOKUP(BB2428,vlookup!D$2:E$331,2,FALSE),"")</f>
        <v/>
      </c>
      <c r="BD2428" s="5"/>
      <c r="BE2428" s="27" t="str">
        <f t="shared" si="381"/>
        <v/>
      </c>
      <c r="BF2428" s="27" t="str">
        <f>IFERROR(VLOOKUP(BE2428,vlookup!G$2:I$331,2,FALSE),"")</f>
        <v/>
      </c>
      <c r="BG2428" s="27" t="str">
        <f>IFERROR(VLOOKUP(BE2428,vlookup!G$2:I$331,3,FALSE),"")</f>
        <v/>
      </c>
      <c r="BH2428" s="5"/>
      <c r="BI2428" s="6"/>
      <c r="BJ2428" s="6"/>
      <c r="BK2428" s="6"/>
      <c r="BL2428" s="6"/>
    </row>
    <row r="2429" spans="1:64">
      <c r="A2429" s="4"/>
      <c r="B2429" s="5"/>
      <c r="C2429" s="27" t="str">
        <f>IFERROR(VLOOKUP(B2429,vlookup!A$2:I$331,2,FALSE),"")</f>
        <v/>
      </c>
      <c r="D2429" s="27" t="str">
        <f>IFERROR(VLOOKUP(B2429,vlookup!A$2:I$331,3,FALSE),"")</f>
        <v/>
      </c>
      <c r="E2429" s="5"/>
      <c r="F2429" s="27" t="str">
        <f>IFERROR(VLOOKUP(E2429,vlookup!D$2:E$331,2,FALSE),"")</f>
        <v/>
      </c>
      <c r="G2429" s="5"/>
      <c r="H2429" s="27" t="str">
        <f t="shared" si="372"/>
        <v/>
      </c>
      <c r="I2429" s="27" t="str">
        <f>IFERROR(VLOOKUP(H2429,vlookup!G$2:I$331,2,FALSE),"")</f>
        <v/>
      </c>
      <c r="J2429" s="27" t="str">
        <f>IFERROR(VLOOKUP(H2429,vlookup!G$2:I$331,3,FALSE),"")</f>
        <v/>
      </c>
      <c r="K2429" s="5"/>
      <c r="L2429" s="6"/>
      <c r="M2429" s="6"/>
      <c r="N2429" s="6"/>
      <c r="O2429" s="6"/>
      <c r="P2429" s="6"/>
      <c r="Q2429" s="14" t="str">
        <f t="shared" si="373"/>
        <v/>
      </c>
      <c r="R2429" s="5"/>
      <c r="S2429" s="6"/>
      <c r="T2429" s="6"/>
      <c r="U2429" s="5"/>
      <c r="V2429" s="45">
        <f t="shared" si="374"/>
        <v>0</v>
      </c>
      <c r="W2429" s="45">
        <f t="shared" si="375"/>
        <v>0</v>
      </c>
      <c r="X2429" s="45" t="e">
        <f t="shared" si="376"/>
        <v>#VALUE!</v>
      </c>
      <c r="Y2429" s="45">
        <f>IFERROR(VALUE(V2429),VLOOKUP(V2429,DayReplace[],2,0))</f>
        <v>0</v>
      </c>
      <c r="Z2429" s="45">
        <f>IF(V2429=0,1,
IF(OR(AND(COUNTIF(Table12[Normal and Leap Years],X2429),AA2429=3,Y2429=30),
AND(COUNTIF(Table9[MM Year],X2429),COUNTIF(Table13[Always 29-Day Months],AA2429),Y2429=30)),Y2429
-1,Y2429))</f>
        <v>1</v>
      </c>
      <c r="AA2429" s="45">
        <f>IFERROR(VALUE(W2429),VLOOKUP(W2429,MonthReplace[],2,0))</f>
        <v>0</v>
      </c>
      <c r="AB2429" s="45" t="e">
        <f>IF(COUNTIF(Table9[MM Year],X2429),VLOOKUP(AA2429,MonthSerial[],VLOOKUP(X2429,Table9[],3,0)+2,0),DATE(X2429,AA2429,0)-AC2429)</f>
        <v>#VALUE!</v>
      </c>
      <c r="AC2429" s="45" t="e">
        <f>IF(COUNTIF(Table9[MM Year],X2429),
VLOOKUP(X2429,Table9[],5,0),
DATE(X2429,1,0))</f>
        <v>#VALUE!</v>
      </c>
      <c r="AD2429" s="46" t="e">
        <f>IF(AA2429=0,DATE(YEAR(AC2429+1),7,16),
IF(V2429=0,IF(COUNTIF(Table9[MM Year],X2429),AC2429+AB2429+Z2429+15-DAY(AC2429+AB2429+Z2429+15)+16,AC2429+AB2429+Z2429-DAY(AC2429+AB2429+Z2429)+16),
IF(COUNTIF(Table9[MM Year],X2429),
IF(AC2429+AB2429+Z2429&lt;VLOOKUP(X2429,Table9[],7,0),AC2429
+AB2429+Z2429+VLOOKUP(X2429,Table9[],4,0),AC2429+AB2429+Z2429),AC2429
+AB2429+Z2429)))</f>
        <v>#VALUE!</v>
      </c>
      <c r="AE2429" s="42"/>
      <c r="AF2429" s="15" t="str">
        <f>IFERROR(IF(COUNTIF(Table9[MM Year],X2429),
IF(AD2429&lt;VLOOKUP(X2429,Table9[],7,0),AD2429
+VLOOKUP(X2429,Table9[],4,0),AD2429),AD2429
),"")</f>
        <v/>
      </c>
      <c r="AG2429" s="5"/>
      <c r="AH2429" s="5"/>
      <c r="AI2429" s="5"/>
      <c r="AJ2429" s="6"/>
      <c r="AK2429" s="6"/>
      <c r="AL2429" s="12" t="str">
        <f t="shared" si="377"/>
        <v/>
      </c>
      <c r="AM2429" s="5"/>
      <c r="AN2429" s="27" t="str">
        <f t="shared" si="378"/>
        <v/>
      </c>
      <c r="AO2429" s="5"/>
      <c r="AP2429" s="5"/>
      <c r="AQ2429" s="6"/>
      <c r="AR2429" s="12" t="str">
        <f t="shared" si="379"/>
        <v/>
      </c>
      <c r="AS2429" s="6"/>
      <c r="AT2429" s="5"/>
      <c r="AU2429" s="53"/>
      <c r="AV2429" s="53"/>
      <c r="AW2429" s="54"/>
      <c r="AX2429" s="15" t="str">
        <f t="shared" si="380"/>
        <v/>
      </c>
      <c r="AY2429" s="5"/>
      <c r="AZ2429" s="27" t="str">
        <f>IFERROR(VLOOKUP(AY2429,vlookup!A$2:I$331,2,FALSE),"")</f>
        <v/>
      </c>
      <c r="BA2429" s="27" t="str">
        <f>IFERROR(VLOOKUP(AY2429,vlookup!A$2:I$331,3,FALSE),"")</f>
        <v/>
      </c>
      <c r="BB2429" s="5"/>
      <c r="BC2429" s="27" t="str">
        <f>IFERROR(VLOOKUP(BB2429,vlookup!D$2:E$331,2,FALSE),"")</f>
        <v/>
      </c>
      <c r="BD2429" s="5"/>
      <c r="BE2429" s="27" t="str">
        <f t="shared" si="381"/>
        <v/>
      </c>
      <c r="BF2429" s="27" t="str">
        <f>IFERROR(VLOOKUP(BE2429,vlookup!G$2:I$331,2,FALSE),"")</f>
        <v/>
      </c>
      <c r="BG2429" s="27" t="str">
        <f>IFERROR(VLOOKUP(BE2429,vlookup!G$2:I$331,3,FALSE),"")</f>
        <v/>
      </c>
      <c r="BH2429" s="5"/>
      <c r="BI2429" s="6"/>
      <c r="BJ2429" s="6"/>
      <c r="BK2429" s="6"/>
      <c r="BL2429" s="6"/>
    </row>
    <row r="2430" spans="1:64">
      <c r="A2430" s="4"/>
      <c r="B2430" s="5"/>
      <c r="C2430" s="27" t="str">
        <f>IFERROR(VLOOKUP(B2430,vlookup!A$2:I$331,2,FALSE),"")</f>
        <v/>
      </c>
      <c r="D2430" s="27" t="str">
        <f>IFERROR(VLOOKUP(B2430,vlookup!A$2:I$331,3,FALSE),"")</f>
        <v/>
      </c>
      <c r="E2430" s="5"/>
      <c r="F2430" s="27" t="str">
        <f>IFERROR(VLOOKUP(E2430,vlookup!D$2:E$331,2,FALSE),"")</f>
        <v/>
      </c>
      <c r="G2430" s="5"/>
      <c r="H2430" s="27" t="str">
        <f t="shared" si="372"/>
        <v/>
      </c>
      <c r="I2430" s="27" t="str">
        <f>IFERROR(VLOOKUP(H2430,vlookup!G$2:I$331,2,FALSE),"")</f>
        <v/>
      </c>
      <c r="J2430" s="27" t="str">
        <f>IFERROR(VLOOKUP(H2430,vlookup!G$2:I$331,3,FALSE),"")</f>
        <v/>
      </c>
      <c r="K2430" s="5"/>
      <c r="L2430" s="6"/>
      <c r="M2430" s="6"/>
      <c r="N2430" s="6"/>
      <c r="O2430" s="6"/>
      <c r="P2430" s="6"/>
      <c r="Q2430" s="14" t="str">
        <f t="shared" si="373"/>
        <v/>
      </c>
      <c r="R2430" s="5"/>
      <c r="S2430" s="6"/>
      <c r="T2430" s="6"/>
      <c r="U2430" s="5"/>
      <c r="V2430" s="45">
        <f t="shared" si="374"/>
        <v>0</v>
      </c>
      <c r="W2430" s="45">
        <f t="shared" si="375"/>
        <v>0</v>
      </c>
      <c r="X2430" s="45" t="e">
        <f t="shared" si="376"/>
        <v>#VALUE!</v>
      </c>
      <c r="Y2430" s="45">
        <f>IFERROR(VALUE(V2430),VLOOKUP(V2430,DayReplace[],2,0))</f>
        <v>0</v>
      </c>
      <c r="Z2430" s="45">
        <f>IF(V2430=0,1,
IF(OR(AND(COUNTIF(Table12[Normal and Leap Years],X2430),AA2430=3,Y2430=30),
AND(COUNTIF(Table9[MM Year],X2430),COUNTIF(Table13[Always 29-Day Months],AA2430),Y2430=30)),Y2430
-1,Y2430))</f>
        <v>1</v>
      </c>
      <c r="AA2430" s="45">
        <f>IFERROR(VALUE(W2430),VLOOKUP(W2430,MonthReplace[],2,0))</f>
        <v>0</v>
      </c>
      <c r="AB2430" s="45" t="e">
        <f>IF(COUNTIF(Table9[MM Year],X2430),VLOOKUP(AA2430,MonthSerial[],VLOOKUP(X2430,Table9[],3,0)+2,0),DATE(X2430,AA2430,0)-AC2430)</f>
        <v>#VALUE!</v>
      </c>
      <c r="AC2430" s="45" t="e">
        <f>IF(COUNTIF(Table9[MM Year],X2430),
VLOOKUP(X2430,Table9[],5,0),
DATE(X2430,1,0))</f>
        <v>#VALUE!</v>
      </c>
      <c r="AD2430" s="46" t="e">
        <f>IF(AA2430=0,DATE(YEAR(AC2430+1),7,16),
IF(V2430=0,IF(COUNTIF(Table9[MM Year],X2430),AC2430+AB2430+Z2430+15-DAY(AC2430+AB2430+Z2430+15)+16,AC2430+AB2430+Z2430-DAY(AC2430+AB2430+Z2430)+16),
IF(COUNTIF(Table9[MM Year],X2430),
IF(AC2430+AB2430+Z2430&lt;VLOOKUP(X2430,Table9[],7,0),AC2430
+AB2430+Z2430+VLOOKUP(X2430,Table9[],4,0),AC2430+AB2430+Z2430),AC2430
+AB2430+Z2430)))</f>
        <v>#VALUE!</v>
      </c>
      <c r="AE2430" s="42"/>
      <c r="AF2430" s="15" t="str">
        <f>IFERROR(IF(COUNTIF(Table9[MM Year],X2430),
IF(AD2430&lt;VLOOKUP(X2430,Table9[],7,0),AD2430
+VLOOKUP(X2430,Table9[],4,0),AD2430),AD2430
),"")</f>
        <v/>
      </c>
      <c r="AG2430" s="5"/>
      <c r="AH2430" s="5"/>
      <c r="AI2430" s="5"/>
      <c r="AJ2430" s="6"/>
      <c r="AK2430" s="6"/>
      <c r="AL2430" s="12" t="str">
        <f t="shared" si="377"/>
        <v/>
      </c>
      <c r="AM2430" s="5"/>
      <c r="AN2430" s="27" t="str">
        <f t="shared" si="378"/>
        <v/>
      </c>
      <c r="AO2430" s="5"/>
      <c r="AP2430" s="5"/>
      <c r="AQ2430" s="6"/>
      <c r="AR2430" s="12" t="str">
        <f t="shared" si="379"/>
        <v/>
      </c>
      <c r="AS2430" s="6"/>
      <c r="AT2430" s="5"/>
      <c r="AU2430" s="53"/>
      <c r="AV2430" s="53"/>
      <c r="AW2430" s="54"/>
      <c r="AX2430" s="15" t="str">
        <f t="shared" si="380"/>
        <v/>
      </c>
      <c r="AY2430" s="5"/>
      <c r="AZ2430" s="27" t="str">
        <f>IFERROR(VLOOKUP(AY2430,vlookup!A$2:I$331,2,FALSE),"")</f>
        <v/>
      </c>
      <c r="BA2430" s="27" t="str">
        <f>IFERROR(VLOOKUP(AY2430,vlookup!A$2:I$331,3,FALSE),"")</f>
        <v/>
      </c>
      <c r="BB2430" s="5"/>
      <c r="BC2430" s="27" t="str">
        <f>IFERROR(VLOOKUP(BB2430,vlookup!D$2:E$331,2,FALSE),"")</f>
        <v/>
      </c>
      <c r="BD2430" s="5"/>
      <c r="BE2430" s="27" t="str">
        <f t="shared" si="381"/>
        <v/>
      </c>
      <c r="BF2430" s="27" t="str">
        <f>IFERROR(VLOOKUP(BE2430,vlookup!G$2:I$331,2,FALSE),"")</f>
        <v/>
      </c>
      <c r="BG2430" s="27" t="str">
        <f>IFERROR(VLOOKUP(BE2430,vlookup!G$2:I$331,3,FALSE),"")</f>
        <v/>
      </c>
      <c r="BH2430" s="5"/>
      <c r="BI2430" s="6"/>
      <c r="BJ2430" s="6"/>
      <c r="BK2430" s="6"/>
      <c r="BL2430" s="6"/>
    </row>
    <row r="2431" spans="1:64">
      <c r="A2431" s="4"/>
      <c r="B2431" s="5"/>
      <c r="C2431" s="27" t="str">
        <f>IFERROR(VLOOKUP(B2431,vlookup!A$2:I$331,2,FALSE),"")</f>
        <v/>
      </c>
      <c r="D2431" s="27" t="str">
        <f>IFERROR(VLOOKUP(B2431,vlookup!A$2:I$331,3,FALSE),"")</f>
        <v/>
      </c>
      <c r="E2431" s="5"/>
      <c r="F2431" s="27" t="str">
        <f>IFERROR(VLOOKUP(E2431,vlookup!D$2:E$331,2,FALSE),"")</f>
        <v/>
      </c>
      <c r="G2431" s="5"/>
      <c r="H2431" s="27" t="str">
        <f t="shared" si="372"/>
        <v/>
      </c>
      <c r="I2431" s="27" t="str">
        <f>IFERROR(VLOOKUP(H2431,vlookup!G$2:I$331,2,FALSE),"")</f>
        <v/>
      </c>
      <c r="J2431" s="27" t="str">
        <f>IFERROR(VLOOKUP(H2431,vlookup!G$2:I$331,3,FALSE),"")</f>
        <v/>
      </c>
      <c r="K2431" s="5"/>
      <c r="L2431" s="6"/>
      <c r="M2431" s="6"/>
      <c r="N2431" s="6"/>
      <c r="O2431" s="6"/>
      <c r="P2431" s="6"/>
      <c r="Q2431" s="14" t="str">
        <f t="shared" si="373"/>
        <v/>
      </c>
      <c r="R2431" s="5"/>
      <c r="S2431" s="6"/>
      <c r="T2431" s="6"/>
      <c r="U2431" s="5"/>
      <c r="V2431" s="45">
        <f t="shared" si="374"/>
        <v>0</v>
      </c>
      <c r="W2431" s="45">
        <f t="shared" si="375"/>
        <v>0</v>
      </c>
      <c r="X2431" s="45" t="e">
        <f t="shared" si="376"/>
        <v>#VALUE!</v>
      </c>
      <c r="Y2431" s="45">
        <f>IFERROR(VALUE(V2431),VLOOKUP(V2431,DayReplace[],2,0))</f>
        <v>0</v>
      </c>
      <c r="Z2431" s="45">
        <f>IF(V2431=0,1,
IF(OR(AND(COUNTIF(Table12[Normal and Leap Years],X2431),AA2431=3,Y2431=30),
AND(COUNTIF(Table9[MM Year],X2431),COUNTIF(Table13[Always 29-Day Months],AA2431),Y2431=30)),Y2431
-1,Y2431))</f>
        <v>1</v>
      </c>
      <c r="AA2431" s="45">
        <f>IFERROR(VALUE(W2431),VLOOKUP(W2431,MonthReplace[],2,0))</f>
        <v>0</v>
      </c>
      <c r="AB2431" s="45" t="e">
        <f>IF(COUNTIF(Table9[MM Year],X2431),VLOOKUP(AA2431,MonthSerial[],VLOOKUP(X2431,Table9[],3,0)+2,0),DATE(X2431,AA2431,0)-AC2431)</f>
        <v>#VALUE!</v>
      </c>
      <c r="AC2431" s="45" t="e">
        <f>IF(COUNTIF(Table9[MM Year],X2431),
VLOOKUP(X2431,Table9[],5,0),
DATE(X2431,1,0))</f>
        <v>#VALUE!</v>
      </c>
      <c r="AD2431" s="46" t="e">
        <f>IF(AA2431=0,DATE(YEAR(AC2431+1),7,16),
IF(V2431=0,IF(COUNTIF(Table9[MM Year],X2431),AC2431+AB2431+Z2431+15-DAY(AC2431+AB2431+Z2431+15)+16,AC2431+AB2431+Z2431-DAY(AC2431+AB2431+Z2431)+16),
IF(COUNTIF(Table9[MM Year],X2431),
IF(AC2431+AB2431+Z2431&lt;VLOOKUP(X2431,Table9[],7,0),AC2431
+AB2431+Z2431+VLOOKUP(X2431,Table9[],4,0),AC2431+AB2431+Z2431),AC2431
+AB2431+Z2431)))</f>
        <v>#VALUE!</v>
      </c>
      <c r="AE2431" s="42"/>
      <c r="AF2431" s="15" t="str">
        <f>IFERROR(IF(COUNTIF(Table9[MM Year],X2431),
IF(AD2431&lt;VLOOKUP(X2431,Table9[],7,0),AD2431
+VLOOKUP(X2431,Table9[],4,0),AD2431),AD2431
),"")</f>
        <v/>
      </c>
      <c r="AG2431" s="5"/>
      <c r="AH2431" s="5"/>
      <c r="AI2431" s="5"/>
      <c r="AJ2431" s="6"/>
      <c r="AK2431" s="6"/>
      <c r="AL2431" s="12" t="str">
        <f t="shared" si="377"/>
        <v/>
      </c>
      <c r="AM2431" s="5"/>
      <c r="AN2431" s="27" t="str">
        <f t="shared" si="378"/>
        <v/>
      </c>
      <c r="AO2431" s="5"/>
      <c r="AP2431" s="5"/>
      <c r="AQ2431" s="6"/>
      <c r="AR2431" s="12" t="str">
        <f t="shared" si="379"/>
        <v/>
      </c>
      <c r="AS2431" s="6"/>
      <c r="AT2431" s="5"/>
      <c r="AU2431" s="53"/>
      <c r="AV2431" s="53"/>
      <c r="AW2431" s="54"/>
      <c r="AX2431" s="15" t="str">
        <f t="shared" si="380"/>
        <v/>
      </c>
      <c r="AY2431" s="5"/>
      <c r="AZ2431" s="27" t="str">
        <f>IFERROR(VLOOKUP(AY2431,vlookup!A$2:I$331,2,FALSE),"")</f>
        <v/>
      </c>
      <c r="BA2431" s="27" t="str">
        <f>IFERROR(VLOOKUP(AY2431,vlookup!A$2:I$331,3,FALSE),"")</f>
        <v/>
      </c>
      <c r="BB2431" s="5"/>
      <c r="BC2431" s="27" t="str">
        <f>IFERROR(VLOOKUP(BB2431,vlookup!D$2:E$331,2,FALSE),"")</f>
        <v/>
      </c>
      <c r="BD2431" s="5"/>
      <c r="BE2431" s="27" t="str">
        <f t="shared" si="381"/>
        <v/>
      </c>
      <c r="BF2431" s="27" t="str">
        <f>IFERROR(VLOOKUP(BE2431,vlookup!G$2:I$331,2,FALSE),"")</f>
        <v/>
      </c>
      <c r="BG2431" s="27" t="str">
        <f>IFERROR(VLOOKUP(BE2431,vlookup!G$2:I$331,3,FALSE),"")</f>
        <v/>
      </c>
      <c r="BH2431" s="5"/>
      <c r="BI2431" s="6"/>
      <c r="BJ2431" s="6"/>
      <c r="BK2431" s="6"/>
      <c r="BL2431" s="6"/>
    </row>
    <row r="2432" spans="1:64">
      <c r="A2432" s="4"/>
      <c r="B2432" s="5"/>
      <c r="C2432" s="27" t="str">
        <f>IFERROR(VLOOKUP(B2432,vlookup!A$2:I$331,2,FALSE),"")</f>
        <v/>
      </c>
      <c r="D2432" s="27" t="str">
        <f>IFERROR(VLOOKUP(B2432,vlookup!A$2:I$331,3,FALSE),"")</f>
        <v/>
      </c>
      <c r="E2432" s="5"/>
      <c r="F2432" s="27" t="str">
        <f>IFERROR(VLOOKUP(E2432,vlookup!D$2:E$331,2,FALSE),"")</f>
        <v/>
      </c>
      <c r="G2432" s="5"/>
      <c r="H2432" s="27" t="str">
        <f t="shared" si="372"/>
        <v/>
      </c>
      <c r="I2432" s="27" t="str">
        <f>IFERROR(VLOOKUP(H2432,vlookup!G$2:I$331,2,FALSE),"")</f>
        <v/>
      </c>
      <c r="J2432" s="27" t="str">
        <f>IFERROR(VLOOKUP(H2432,vlookup!G$2:I$331,3,FALSE),"")</f>
        <v/>
      </c>
      <c r="K2432" s="5"/>
      <c r="L2432" s="6"/>
      <c r="M2432" s="6"/>
      <c r="N2432" s="6"/>
      <c r="O2432" s="6"/>
      <c r="P2432" s="6"/>
      <c r="Q2432" s="14" t="str">
        <f t="shared" si="373"/>
        <v/>
      </c>
      <c r="R2432" s="5"/>
      <c r="S2432" s="6"/>
      <c r="T2432" s="6"/>
      <c r="U2432" s="5"/>
      <c r="V2432" s="45">
        <f t="shared" si="374"/>
        <v>0</v>
      </c>
      <c r="W2432" s="45">
        <f t="shared" si="375"/>
        <v>0</v>
      </c>
      <c r="X2432" s="45" t="e">
        <f t="shared" si="376"/>
        <v>#VALUE!</v>
      </c>
      <c r="Y2432" s="45">
        <f>IFERROR(VALUE(V2432),VLOOKUP(V2432,DayReplace[],2,0))</f>
        <v>0</v>
      </c>
      <c r="Z2432" s="45">
        <f>IF(V2432=0,1,
IF(OR(AND(COUNTIF(Table12[Normal and Leap Years],X2432),AA2432=3,Y2432=30),
AND(COUNTIF(Table9[MM Year],X2432),COUNTIF(Table13[Always 29-Day Months],AA2432),Y2432=30)),Y2432
-1,Y2432))</f>
        <v>1</v>
      </c>
      <c r="AA2432" s="45">
        <f>IFERROR(VALUE(W2432),VLOOKUP(W2432,MonthReplace[],2,0))</f>
        <v>0</v>
      </c>
      <c r="AB2432" s="45" t="e">
        <f>IF(COUNTIF(Table9[MM Year],X2432),VLOOKUP(AA2432,MonthSerial[],VLOOKUP(X2432,Table9[],3,0)+2,0),DATE(X2432,AA2432,0)-AC2432)</f>
        <v>#VALUE!</v>
      </c>
      <c r="AC2432" s="45" t="e">
        <f>IF(COUNTIF(Table9[MM Year],X2432),
VLOOKUP(X2432,Table9[],5,0),
DATE(X2432,1,0))</f>
        <v>#VALUE!</v>
      </c>
      <c r="AD2432" s="46" t="e">
        <f>IF(AA2432=0,DATE(YEAR(AC2432+1),7,16),
IF(V2432=0,IF(COUNTIF(Table9[MM Year],X2432),AC2432+AB2432+Z2432+15-DAY(AC2432+AB2432+Z2432+15)+16,AC2432+AB2432+Z2432-DAY(AC2432+AB2432+Z2432)+16),
IF(COUNTIF(Table9[MM Year],X2432),
IF(AC2432+AB2432+Z2432&lt;VLOOKUP(X2432,Table9[],7,0),AC2432
+AB2432+Z2432+VLOOKUP(X2432,Table9[],4,0),AC2432+AB2432+Z2432),AC2432
+AB2432+Z2432)))</f>
        <v>#VALUE!</v>
      </c>
      <c r="AE2432" s="42"/>
      <c r="AF2432" s="15" t="str">
        <f>IFERROR(IF(COUNTIF(Table9[MM Year],X2432),
IF(AD2432&lt;VLOOKUP(X2432,Table9[],7,0),AD2432
+VLOOKUP(X2432,Table9[],4,0),AD2432),AD2432
),"")</f>
        <v/>
      </c>
      <c r="AG2432" s="5"/>
      <c r="AH2432" s="5"/>
      <c r="AI2432" s="5"/>
      <c r="AJ2432" s="6"/>
      <c r="AK2432" s="6"/>
      <c r="AL2432" s="12" t="str">
        <f t="shared" si="377"/>
        <v/>
      </c>
      <c r="AM2432" s="5"/>
      <c r="AN2432" s="27" t="str">
        <f t="shared" si="378"/>
        <v/>
      </c>
      <c r="AO2432" s="5"/>
      <c r="AP2432" s="5"/>
      <c r="AQ2432" s="6"/>
      <c r="AR2432" s="12" t="str">
        <f t="shared" si="379"/>
        <v/>
      </c>
      <c r="AS2432" s="6"/>
      <c r="AT2432" s="5"/>
      <c r="AU2432" s="53"/>
      <c r="AV2432" s="53"/>
      <c r="AW2432" s="54"/>
      <c r="AX2432" s="15" t="str">
        <f t="shared" si="380"/>
        <v/>
      </c>
      <c r="AY2432" s="5"/>
      <c r="AZ2432" s="27" t="str">
        <f>IFERROR(VLOOKUP(AY2432,vlookup!A$2:I$331,2,FALSE),"")</f>
        <v/>
      </c>
      <c r="BA2432" s="27" t="str">
        <f>IFERROR(VLOOKUP(AY2432,vlookup!A$2:I$331,3,FALSE),"")</f>
        <v/>
      </c>
      <c r="BB2432" s="5"/>
      <c r="BC2432" s="27" t="str">
        <f>IFERROR(VLOOKUP(BB2432,vlookup!D$2:E$331,2,FALSE),"")</f>
        <v/>
      </c>
      <c r="BD2432" s="5"/>
      <c r="BE2432" s="27" t="str">
        <f t="shared" si="381"/>
        <v/>
      </c>
      <c r="BF2432" s="27" t="str">
        <f>IFERROR(VLOOKUP(BE2432,vlookup!G$2:I$331,2,FALSE),"")</f>
        <v/>
      </c>
      <c r="BG2432" s="27" t="str">
        <f>IFERROR(VLOOKUP(BE2432,vlookup!G$2:I$331,3,FALSE),"")</f>
        <v/>
      </c>
      <c r="BH2432" s="5"/>
      <c r="BI2432" s="6"/>
      <c r="BJ2432" s="6"/>
      <c r="BK2432" s="6"/>
      <c r="BL2432" s="6"/>
    </row>
    <row r="2433" spans="1:64">
      <c r="A2433" s="4"/>
      <c r="B2433" s="5"/>
      <c r="C2433" s="27" t="str">
        <f>IFERROR(VLOOKUP(B2433,vlookup!A$2:I$331,2,FALSE),"")</f>
        <v/>
      </c>
      <c r="D2433" s="27" t="str">
        <f>IFERROR(VLOOKUP(B2433,vlookup!A$2:I$331,3,FALSE),"")</f>
        <v/>
      </c>
      <c r="E2433" s="5"/>
      <c r="F2433" s="27" t="str">
        <f>IFERROR(VLOOKUP(E2433,vlookup!D$2:E$331,2,FALSE),"")</f>
        <v/>
      </c>
      <c r="G2433" s="5"/>
      <c r="H2433" s="27" t="str">
        <f t="shared" si="372"/>
        <v/>
      </c>
      <c r="I2433" s="27" t="str">
        <f>IFERROR(VLOOKUP(H2433,vlookup!G$2:I$331,2,FALSE),"")</f>
        <v/>
      </c>
      <c r="J2433" s="27" t="str">
        <f>IFERROR(VLOOKUP(H2433,vlookup!G$2:I$331,3,FALSE),"")</f>
        <v/>
      </c>
      <c r="K2433" s="5"/>
      <c r="L2433" s="6"/>
      <c r="M2433" s="6"/>
      <c r="N2433" s="6"/>
      <c r="O2433" s="6"/>
      <c r="P2433" s="6"/>
      <c r="Q2433" s="14" t="str">
        <f t="shared" si="373"/>
        <v/>
      </c>
      <c r="R2433" s="5"/>
      <c r="S2433" s="6"/>
      <c r="T2433" s="6"/>
      <c r="U2433" s="5"/>
      <c r="V2433" s="45">
        <f t="shared" si="374"/>
        <v>0</v>
      </c>
      <c r="W2433" s="45">
        <f t="shared" si="375"/>
        <v>0</v>
      </c>
      <c r="X2433" s="45" t="e">
        <f t="shared" si="376"/>
        <v>#VALUE!</v>
      </c>
      <c r="Y2433" s="45">
        <f>IFERROR(VALUE(V2433),VLOOKUP(V2433,DayReplace[],2,0))</f>
        <v>0</v>
      </c>
      <c r="Z2433" s="45">
        <f>IF(V2433=0,1,
IF(OR(AND(COUNTIF(Table12[Normal and Leap Years],X2433),AA2433=3,Y2433=30),
AND(COUNTIF(Table9[MM Year],X2433),COUNTIF(Table13[Always 29-Day Months],AA2433),Y2433=30)),Y2433
-1,Y2433))</f>
        <v>1</v>
      </c>
      <c r="AA2433" s="45">
        <f>IFERROR(VALUE(W2433),VLOOKUP(W2433,MonthReplace[],2,0))</f>
        <v>0</v>
      </c>
      <c r="AB2433" s="45" t="e">
        <f>IF(COUNTIF(Table9[MM Year],X2433),VLOOKUP(AA2433,MonthSerial[],VLOOKUP(X2433,Table9[],3,0)+2,0),DATE(X2433,AA2433,0)-AC2433)</f>
        <v>#VALUE!</v>
      </c>
      <c r="AC2433" s="45" t="e">
        <f>IF(COUNTIF(Table9[MM Year],X2433),
VLOOKUP(X2433,Table9[],5,0),
DATE(X2433,1,0))</f>
        <v>#VALUE!</v>
      </c>
      <c r="AD2433" s="46" t="e">
        <f>IF(AA2433=0,DATE(YEAR(AC2433+1),7,16),
IF(V2433=0,IF(COUNTIF(Table9[MM Year],X2433),AC2433+AB2433+Z2433+15-DAY(AC2433+AB2433+Z2433+15)+16,AC2433+AB2433+Z2433-DAY(AC2433+AB2433+Z2433)+16),
IF(COUNTIF(Table9[MM Year],X2433),
IF(AC2433+AB2433+Z2433&lt;VLOOKUP(X2433,Table9[],7,0),AC2433
+AB2433+Z2433+VLOOKUP(X2433,Table9[],4,0),AC2433+AB2433+Z2433),AC2433
+AB2433+Z2433)))</f>
        <v>#VALUE!</v>
      </c>
      <c r="AE2433" s="42"/>
      <c r="AF2433" s="15" t="str">
        <f>IFERROR(IF(COUNTIF(Table9[MM Year],X2433),
IF(AD2433&lt;VLOOKUP(X2433,Table9[],7,0),AD2433
+VLOOKUP(X2433,Table9[],4,0),AD2433),AD2433
),"")</f>
        <v/>
      </c>
      <c r="AG2433" s="5"/>
      <c r="AH2433" s="5"/>
      <c r="AI2433" s="5"/>
      <c r="AJ2433" s="6"/>
      <c r="AK2433" s="6"/>
      <c r="AL2433" s="12" t="str">
        <f t="shared" si="377"/>
        <v/>
      </c>
      <c r="AM2433" s="5"/>
      <c r="AN2433" s="27" t="str">
        <f t="shared" si="378"/>
        <v/>
      </c>
      <c r="AO2433" s="5"/>
      <c r="AP2433" s="5"/>
      <c r="AQ2433" s="6"/>
      <c r="AR2433" s="12" t="str">
        <f t="shared" si="379"/>
        <v/>
      </c>
      <c r="AS2433" s="6"/>
      <c r="AT2433" s="5"/>
      <c r="AU2433" s="53"/>
      <c r="AV2433" s="53"/>
      <c r="AW2433" s="54"/>
      <c r="AX2433" s="15" t="str">
        <f t="shared" si="380"/>
        <v/>
      </c>
      <c r="AY2433" s="5"/>
      <c r="AZ2433" s="27" t="str">
        <f>IFERROR(VLOOKUP(AY2433,vlookup!A$2:I$331,2,FALSE),"")</f>
        <v/>
      </c>
      <c r="BA2433" s="27" t="str">
        <f>IFERROR(VLOOKUP(AY2433,vlookup!A$2:I$331,3,FALSE),"")</f>
        <v/>
      </c>
      <c r="BB2433" s="5"/>
      <c r="BC2433" s="27" t="str">
        <f>IFERROR(VLOOKUP(BB2433,vlookup!D$2:E$331,2,FALSE),"")</f>
        <v/>
      </c>
      <c r="BD2433" s="5"/>
      <c r="BE2433" s="27" t="str">
        <f t="shared" si="381"/>
        <v/>
      </c>
      <c r="BF2433" s="27" t="str">
        <f>IFERROR(VLOOKUP(BE2433,vlookup!G$2:I$331,2,FALSE),"")</f>
        <v/>
      </c>
      <c r="BG2433" s="27" t="str">
        <f>IFERROR(VLOOKUP(BE2433,vlookup!G$2:I$331,3,FALSE),"")</f>
        <v/>
      </c>
      <c r="BH2433" s="5"/>
      <c r="BI2433" s="6"/>
      <c r="BJ2433" s="6"/>
      <c r="BK2433" s="6"/>
      <c r="BL2433" s="6"/>
    </row>
    <row r="2434" spans="1:64">
      <c r="A2434" s="4"/>
      <c r="B2434" s="5"/>
      <c r="C2434" s="27" t="str">
        <f>IFERROR(VLOOKUP(B2434,vlookup!A$2:I$331,2,FALSE),"")</f>
        <v/>
      </c>
      <c r="D2434" s="27" t="str">
        <f>IFERROR(VLOOKUP(B2434,vlookup!A$2:I$331,3,FALSE),"")</f>
        <v/>
      </c>
      <c r="E2434" s="5"/>
      <c r="F2434" s="27" t="str">
        <f>IFERROR(VLOOKUP(E2434,vlookup!D$2:E$331,2,FALSE),"")</f>
        <v/>
      </c>
      <c r="G2434" s="5"/>
      <c r="H2434" s="27" t="str">
        <f t="shared" si="372"/>
        <v/>
      </c>
      <c r="I2434" s="27" t="str">
        <f>IFERROR(VLOOKUP(H2434,vlookup!G$2:I$331,2,FALSE),"")</f>
        <v/>
      </c>
      <c r="J2434" s="27" t="str">
        <f>IFERROR(VLOOKUP(H2434,vlookup!G$2:I$331,3,FALSE),"")</f>
        <v/>
      </c>
      <c r="K2434" s="5"/>
      <c r="L2434" s="6"/>
      <c r="M2434" s="6"/>
      <c r="N2434" s="6"/>
      <c r="O2434" s="6"/>
      <c r="P2434" s="6"/>
      <c r="Q2434" s="14" t="str">
        <f t="shared" si="373"/>
        <v/>
      </c>
      <c r="R2434" s="5"/>
      <c r="S2434" s="6"/>
      <c r="T2434" s="6"/>
      <c r="U2434" s="5"/>
      <c r="V2434" s="45">
        <f t="shared" si="374"/>
        <v>0</v>
      </c>
      <c r="W2434" s="45">
        <f t="shared" si="375"/>
        <v>0</v>
      </c>
      <c r="X2434" s="45" t="e">
        <f t="shared" si="376"/>
        <v>#VALUE!</v>
      </c>
      <c r="Y2434" s="45">
        <f>IFERROR(VALUE(V2434),VLOOKUP(V2434,DayReplace[],2,0))</f>
        <v>0</v>
      </c>
      <c r="Z2434" s="45">
        <f>IF(V2434=0,1,
IF(OR(AND(COUNTIF(Table12[Normal and Leap Years],X2434),AA2434=3,Y2434=30),
AND(COUNTIF(Table9[MM Year],X2434),COUNTIF(Table13[Always 29-Day Months],AA2434),Y2434=30)),Y2434
-1,Y2434))</f>
        <v>1</v>
      </c>
      <c r="AA2434" s="45">
        <f>IFERROR(VALUE(W2434),VLOOKUP(W2434,MonthReplace[],2,0))</f>
        <v>0</v>
      </c>
      <c r="AB2434" s="45" t="e">
        <f>IF(COUNTIF(Table9[MM Year],X2434),VLOOKUP(AA2434,MonthSerial[],VLOOKUP(X2434,Table9[],3,0)+2,0),DATE(X2434,AA2434,0)-AC2434)</f>
        <v>#VALUE!</v>
      </c>
      <c r="AC2434" s="45" t="e">
        <f>IF(COUNTIF(Table9[MM Year],X2434),
VLOOKUP(X2434,Table9[],5,0),
DATE(X2434,1,0))</f>
        <v>#VALUE!</v>
      </c>
      <c r="AD2434" s="46" t="e">
        <f>IF(AA2434=0,DATE(YEAR(AC2434+1),7,16),
IF(V2434=0,IF(COUNTIF(Table9[MM Year],X2434),AC2434+AB2434+Z2434+15-DAY(AC2434+AB2434+Z2434+15)+16,AC2434+AB2434+Z2434-DAY(AC2434+AB2434+Z2434)+16),
IF(COUNTIF(Table9[MM Year],X2434),
IF(AC2434+AB2434+Z2434&lt;VLOOKUP(X2434,Table9[],7,0),AC2434
+AB2434+Z2434+VLOOKUP(X2434,Table9[],4,0),AC2434+AB2434+Z2434),AC2434
+AB2434+Z2434)))</f>
        <v>#VALUE!</v>
      </c>
      <c r="AE2434" s="42"/>
      <c r="AF2434" s="15" t="str">
        <f>IFERROR(IF(COUNTIF(Table9[MM Year],X2434),
IF(AD2434&lt;VLOOKUP(X2434,Table9[],7,0),AD2434
+VLOOKUP(X2434,Table9[],4,0),AD2434),AD2434
),"")</f>
        <v/>
      </c>
      <c r="AG2434" s="5"/>
      <c r="AH2434" s="5"/>
      <c r="AI2434" s="5"/>
      <c r="AJ2434" s="6"/>
      <c r="AK2434" s="6"/>
      <c r="AL2434" s="12" t="str">
        <f t="shared" si="377"/>
        <v/>
      </c>
      <c r="AM2434" s="5"/>
      <c r="AN2434" s="27" t="str">
        <f t="shared" si="378"/>
        <v/>
      </c>
      <c r="AO2434" s="5"/>
      <c r="AP2434" s="5"/>
      <c r="AQ2434" s="6"/>
      <c r="AR2434" s="12" t="str">
        <f t="shared" si="379"/>
        <v/>
      </c>
      <c r="AS2434" s="6"/>
      <c r="AT2434" s="5"/>
      <c r="AU2434" s="53"/>
      <c r="AV2434" s="53"/>
      <c r="AW2434" s="54"/>
      <c r="AX2434" s="15" t="str">
        <f t="shared" si="380"/>
        <v/>
      </c>
      <c r="AY2434" s="5"/>
      <c r="AZ2434" s="27" t="str">
        <f>IFERROR(VLOOKUP(AY2434,vlookup!A$2:I$331,2,FALSE),"")</f>
        <v/>
      </c>
      <c r="BA2434" s="27" t="str">
        <f>IFERROR(VLOOKUP(AY2434,vlookup!A$2:I$331,3,FALSE),"")</f>
        <v/>
      </c>
      <c r="BB2434" s="5"/>
      <c r="BC2434" s="27" t="str">
        <f>IFERROR(VLOOKUP(BB2434,vlookup!D$2:E$331,2,FALSE),"")</f>
        <v/>
      </c>
      <c r="BD2434" s="5"/>
      <c r="BE2434" s="27" t="str">
        <f t="shared" si="381"/>
        <v/>
      </c>
      <c r="BF2434" s="27" t="str">
        <f>IFERROR(VLOOKUP(BE2434,vlookup!G$2:I$331,2,FALSE),"")</f>
        <v/>
      </c>
      <c r="BG2434" s="27" t="str">
        <f>IFERROR(VLOOKUP(BE2434,vlookup!G$2:I$331,3,FALSE),"")</f>
        <v/>
      </c>
      <c r="BH2434" s="5"/>
      <c r="BI2434" s="6"/>
      <c r="BJ2434" s="6"/>
      <c r="BK2434" s="6"/>
      <c r="BL2434" s="6"/>
    </row>
    <row r="2435" spans="1:64">
      <c r="A2435" s="4"/>
      <c r="B2435" s="5"/>
      <c r="C2435" s="27" t="str">
        <f>IFERROR(VLOOKUP(B2435,vlookup!A$2:I$331,2,FALSE),"")</f>
        <v/>
      </c>
      <c r="D2435" s="27" t="str">
        <f>IFERROR(VLOOKUP(B2435,vlookup!A$2:I$331,3,FALSE),"")</f>
        <v/>
      </c>
      <c r="E2435" s="5"/>
      <c r="F2435" s="27" t="str">
        <f>IFERROR(VLOOKUP(E2435,vlookup!D$2:E$331,2,FALSE),"")</f>
        <v/>
      </c>
      <c r="G2435" s="5"/>
      <c r="H2435" s="27" t="str">
        <f t="shared" si="372"/>
        <v/>
      </c>
      <c r="I2435" s="27" t="str">
        <f>IFERROR(VLOOKUP(H2435,vlookup!G$2:I$331,2,FALSE),"")</f>
        <v/>
      </c>
      <c r="J2435" s="27" t="str">
        <f>IFERROR(VLOOKUP(H2435,vlookup!G$2:I$331,3,FALSE),"")</f>
        <v/>
      </c>
      <c r="K2435" s="5"/>
      <c r="L2435" s="6"/>
      <c r="M2435" s="6"/>
      <c r="N2435" s="6"/>
      <c r="O2435" s="6"/>
      <c r="P2435" s="6"/>
      <c r="Q2435" s="14" t="str">
        <f t="shared" si="373"/>
        <v/>
      </c>
      <c r="R2435" s="5"/>
      <c r="S2435" s="6"/>
      <c r="T2435" s="6"/>
      <c r="U2435" s="5"/>
      <c r="V2435" s="45">
        <f t="shared" si="374"/>
        <v>0</v>
      </c>
      <c r="W2435" s="45">
        <f t="shared" si="375"/>
        <v>0</v>
      </c>
      <c r="X2435" s="45" t="e">
        <f t="shared" si="376"/>
        <v>#VALUE!</v>
      </c>
      <c r="Y2435" s="45">
        <f>IFERROR(VALUE(V2435),VLOOKUP(V2435,DayReplace[],2,0))</f>
        <v>0</v>
      </c>
      <c r="Z2435" s="45">
        <f>IF(V2435=0,1,
IF(OR(AND(COUNTIF(Table12[Normal and Leap Years],X2435),AA2435=3,Y2435=30),
AND(COUNTIF(Table9[MM Year],X2435),COUNTIF(Table13[Always 29-Day Months],AA2435),Y2435=30)),Y2435
-1,Y2435))</f>
        <v>1</v>
      </c>
      <c r="AA2435" s="45">
        <f>IFERROR(VALUE(W2435),VLOOKUP(W2435,MonthReplace[],2,0))</f>
        <v>0</v>
      </c>
      <c r="AB2435" s="45" t="e">
        <f>IF(COUNTIF(Table9[MM Year],X2435),VLOOKUP(AA2435,MonthSerial[],VLOOKUP(X2435,Table9[],3,0)+2,0),DATE(X2435,AA2435,0)-AC2435)</f>
        <v>#VALUE!</v>
      </c>
      <c r="AC2435" s="45" t="e">
        <f>IF(COUNTIF(Table9[MM Year],X2435),
VLOOKUP(X2435,Table9[],5,0),
DATE(X2435,1,0))</f>
        <v>#VALUE!</v>
      </c>
      <c r="AD2435" s="46" t="e">
        <f>IF(AA2435=0,DATE(YEAR(AC2435+1),7,16),
IF(V2435=0,IF(COUNTIF(Table9[MM Year],X2435),AC2435+AB2435+Z2435+15-DAY(AC2435+AB2435+Z2435+15)+16,AC2435+AB2435+Z2435-DAY(AC2435+AB2435+Z2435)+16),
IF(COUNTIF(Table9[MM Year],X2435),
IF(AC2435+AB2435+Z2435&lt;VLOOKUP(X2435,Table9[],7,0),AC2435
+AB2435+Z2435+VLOOKUP(X2435,Table9[],4,0),AC2435+AB2435+Z2435),AC2435
+AB2435+Z2435)))</f>
        <v>#VALUE!</v>
      </c>
      <c r="AE2435" s="42"/>
      <c r="AF2435" s="15" t="str">
        <f>IFERROR(IF(COUNTIF(Table9[MM Year],X2435),
IF(AD2435&lt;VLOOKUP(X2435,Table9[],7,0),AD2435
+VLOOKUP(X2435,Table9[],4,0),AD2435),AD2435
),"")</f>
        <v/>
      </c>
      <c r="AG2435" s="5"/>
      <c r="AH2435" s="5"/>
      <c r="AI2435" s="5"/>
      <c r="AJ2435" s="6"/>
      <c r="AK2435" s="6"/>
      <c r="AL2435" s="12" t="str">
        <f t="shared" si="377"/>
        <v/>
      </c>
      <c r="AM2435" s="5"/>
      <c r="AN2435" s="27" t="str">
        <f t="shared" si="378"/>
        <v/>
      </c>
      <c r="AO2435" s="5"/>
      <c r="AP2435" s="5"/>
      <c r="AQ2435" s="6"/>
      <c r="AR2435" s="12" t="str">
        <f t="shared" si="379"/>
        <v/>
      </c>
      <c r="AS2435" s="6"/>
      <c r="AT2435" s="5"/>
      <c r="AU2435" s="53"/>
      <c r="AV2435" s="53"/>
      <c r="AW2435" s="54"/>
      <c r="AX2435" s="15" t="str">
        <f t="shared" si="380"/>
        <v/>
      </c>
      <c r="AY2435" s="5"/>
      <c r="AZ2435" s="27" t="str">
        <f>IFERROR(VLOOKUP(AY2435,vlookup!A$2:I$331,2,FALSE),"")</f>
        <v/>
      </c>
      <c r="BA2435" s="27" t="str">
        <f>IFERROR(VLOOKUP(AY2435,vlookup!A$2:I$331,3,FALSE),"")</f>
        <v/>
      </c>
      <c r="BB2435" s="5"/>
      <c r="BC2435" s="27" t="str">
        <f>IFERROR(VLOOKUP(BB2435,vlookup!D$2:E$331,2,FALSE),"")</f>
        <v/>
      </c>
      <c r="BD2435" s="5"/>
      <c r="BE2435" s="27" t="str">
        <f t="shared" si="381"/>
        <v/>
      </c>
      <c r="BF2435" s="27" t="str">
        <f>IFERROR(VLOOKUP(BE2435,vlookup!G$2:I$331,2,FALSE),"")</f>
        <v/>
      </c>
      <c r="BG2435" s="27" t="str">
        <f>IFERROR(VLOOKUP(BE2435,vlookup!G$2:I$331,3,FALSE),"")</f>
        <v/>
      </c>
      <c r="BH2435" s="5"/>
      <c r="BI2435" s="6"/>
      <c r="BJ2435" s="6"/>
      <c r="BK2435" s="6"/>
      <c r="BL2435" s="6"/>
    </row>
    <row r="2436" spans="1:64">
      <c r="A2436" s="4"/>
      <c r="B2436" s="5"/>
      <c r="C2436" s="27" t="str">
        <f>IFERROR(VLOOKUP(B2436,vlookup!A$2:I$331,2,FALSE),"")</f>
        <v/>
      </c>
      <c r="D2436" s="27" t="str">
        <f>IFERROR(VLOOKUP(B2436,vlookup!A$2:I$331,3,FALSE),"")</f>
        <v/>
      </c>
      <c r="E2436" s="5"/>
      <c r="F2436" s="27" t="str">
        <f>IFERROR(VLOOKUP(E2436,vlookup!D$2:E$331,2,FALSE),"")</f>
        <v/>
      </c>
      <c r="G2436" s="5"/>
      <c r="H2436" s="27" t="str">
        <f t="shared" si="372"/>
        <v/>
      </c>
      <c r="I2436" s="27" t="str">
        <f>IFERROR(VLOOKUP(H2436,vlookup!G$2:I$331,2,FALSE),"")</f>
        <v/>
      </c>
      <c r="J2436" s="27" t="str">
        <f>IFERROR(VLOOKUP(H2436,vlookup!G$2:I$331,3,FALSE),"")</f>
        <v/>
      </c>
      <c r="K2436" s="5"/>
      <c r="L2436" s="6"/>
      <c r="M2436" s="6"/>
      <c r="N2436" s="6"/>
      <c r="O2436" s="6"/>
      <c r="P2436" s="6"/>
      <c r="Q2436" s="14" t="str">
        <f t="shared" si="373"/>
        <v/>
      </c>
      <c r="R2436" s="5"/>
      <c r="S2436" s="6"/>
      <c r="T2436" s="6"/>
      <c r="U2436" s="5"/>
      <c r="V2436" s="45">
        <f t="shared" si="374"/>
        <v>0</v>
      </c>
      <c r="W2436" s="45">
        <f t="shared" si="375"/>
        <v>0</v>
      </c>
      <c r="X2436" s="45" t="e">
        <f t="shared" si="376"/>
        <v>#VALUE!</v>
      </c>
      <c r="Y2436" s="45">
        <f>IFERROR(VALUE(V2436),VLOOKUP(V2436,DayReplace[],2,0))</f>
        <v>0</v>
      </c>
      <c r="Z2436" s="45">
        <f>IF(V2436=0,1,
IF(OR(AND(COUNTIF(Table12[Normal and Leap Years],X2436),AA2436=3,Y2436=30),
AND(COUNTIF(Table9[MM Year],X2436),COUNTIF(Table13[Always 29-Day Months],AA2436),Y2436=30)),Y2436
-1,Y2436))</f>
        <v>1</v>
      </c>
      <c r="AA2436" s="45">
        <f>IFERROR(VALUE(W2436),VLOOKUP(W2436,MonthReplace[],2,0))</f>
        <v>0</v>
      </c>
      <c r="AB2436" s="45" t="e">
        <f>IF(COUNTIF(Table9[MM Year],X2436),VLOOKUP(AA2436,MonthSerial[],VLOOKUP(X2436,Table9[],3,0)+2,0),DATE(X2436,AA2436,0)-AC2436)</f>
        <v>#VALUE!</v>
      </c>
      <c r="AC2436" s="45" t="e">
        <f>IF(COUNTIF(Table9[MM Year],X2436),
VLOOKUP(X2436,Table9[],5,0),
DATE(X2436,1,0))</f>
        <v>#VALUE!</v>
      </c>
      <c r="AD2436" s="46" t="e">
        <f>IF(AA2436=0,DATE(YEAR(AC2436+1),7,16),
IF(V2436=0,IF(COUNTIF(Table9[MM Year],X2436),AC2436+AB2436+Z2436+15-DAY(AC2436+AB2436+Z2436+15)+16,AC2436+AB2436+Z2436-DAY(AC2436+AB2436+Z2436)+16),
IF(COUNTIF(Table9[MM Year],X2436),
IF(AC2436+AB2436+Z2436&lt;VLOOKUP(X2436,Table9[],7,0),AC2436
+AB2436+Z2436+VLOOKUP(X2436,Table9[],4,0),AC2436+AB2436+Z2436),AC2436
+AB2436+Z2436)))</f>
        <v>#VALUE!</v>
      </c>
      <c r="AE2436" s="42"/>
      <c r="AF2436" s="15" t="str">
        <f>IFERROR(IF(COUNTIF(Table9[MM Year],X2436),
IF(AD2436&lt;VLOOKUP(X2436,Table9[],7,0),AD2436
+VLOOKUP(X2436,Table9[],4,0),AD2436),AD2436
),"")</f>
        <v/>
      </c>
      <c r="AG2436" s="5"/>
      <c r="AH2436" s="5"/>
      <c r="AI2436" s="5"/>
      <c r="AJ2436" s="6"/>
      <c r="AK2436" s="6"/>
      <c r="AL2436" s="12" t="str">
        <f t="shared" si="377"/>
        <v/>
      </c>
      <c r="AM2436" s="5"/>
      <c r="AN2436" s="27" t="str">
        <f t="shared" si="378"/>
        <v/>
      </c>
      <c r="AO2436" s="5"/>
      <c r="AP2436" s="5"/>
      <c r="AQ2436" s="6"/>
      <c r="AR2436" s="12" t="str">
        <f t="shared" si="379"/>
        <v/>
      </c>
      <c r="AS2436" s="6"/>
      <c r="AT2436" s="5"/>
      <c r="AU2436" s="53"/>
      <c r="AV2436" s="53"/>
      <c r="AW2436" s="54"/>
      <c r="AX2436" s="15" t="str">
        <f t="shared" si="380"/>
        <v/>
      </c>
      <c r="AY2436" s="5"/>
      <c r="AZ2436" s="27" t="str">
        <f>IFERROR(VLOOKUP(AY2436,vlookup!A$2:I$331,2,FALSE),"")</f>
        <v/>
      </c>
      <c r="BA2436" s="27" t="str">
        <f>IFERROR(VLOOKUP(AY2436,vlookup!A$2:I$331,3,FALSE),"")</f>
        <v/>
      </c>
      <c r="BB2436" s="5"/>
      <c r="BC2436" s="27" t="str">
        <f>IFERROR(VLOOKUP(BB2436,vlookup!D$2:E$331,2,FALSE),"")</f>
        <v/>
      </c>
      <c r="BD2436" s="5"/>
      <c r="BE2436" s="27" t="str">
        <f t="shared" si="381"/>
        <v/>
      </c>
      <c r="BF2436" s="27" t="str">
        <f>IFERROR(VLOOKUP(BE2436,vlookup!G$2:I$331,2,FALSE),"")</f>
        <v/>
      </c>
      <c r="BG2436" s="27" t="str">
        <f>IFERROR(VLOOKUP(BE2436,vlookup!G$2:I$331,3,FALSE),"")</f>
        <v/>
      </c>
      <c r="BH2436" s="5"/>
      <c r="BI2436" s="6"/>
      <c r="BJ2436" s="6"/>
      <c r="BK2436" s="6"/>
      <c r="BL2436" s="6"/>
    </row>
    <row r="2437" spans="1:64">
      <c r="A2437" s="4"/>
      <c r="B2437" s="5"/>
      <c r="C2437" s="27" t="str">
        <f>IFERROR(VLOOKUP(B2437,vlookup!A$2:I$331,2,FALSE),"")</f>
        <v/>
      </c>
      <c r="D2437" s="27" t="str">
        <f>IFERROR(VLOOKUP(B2437,vlookup!A$2:I$331,3,FALSE),"")</f>
        <v/>
      </c>
      <c r="E2437" s="5"/>
      <c r="F2437" s="27" t="str">
        <f>IFERROR(VLOOKUP(E2437,vlookup!D$2:E$331,2,FALSE),"")</f>
        <v/>
      </c>
      <c r="G2437" s="5"/>
      <c r="H2437" s="27" t="str">
        <f t="shared" ref="H2437:H2500" si="382">IF(G2437="","",CONCATENATE(E2437,"_",G2437))</f>
        <v/>
      </c>
      <c r="I2437" s="27" t="str">
        <f>IFERROR(VLOOKUP(H2437,vlookup!G$2:I$331,2,FALSE),"")</f>
        <v/>
      </c>
      <c r="J2437" s="27" t="str">
        <f>IFERROR(VLOOKUP(H2437,vlookup!G$2:I$331,3,FALSE),"")</f>
        <v/>
      </c>
      <c r="K2437" s="5"/>
      <c r="L2437" s="6"/>
      <c r="M2437" s="6"/>
      <c r="N2437" s="6"/>
      <c r="O2437" s="6"/>
      <c r="P2437" s="6"/>
      <c r="Q2437" s="14" t="str">
        <f t="shared" ref="Q2437:Q2500" si="383">IF(P2437="","",CONCATENATE("၀၂","/",D2437,"/",J2437,"/",P2437))</f>
        <v/>
      </c>
      <c r="R2437" s="5"/>
      <c r="S2437" s="6"/>
      <c r="T2437" s="6"/>
      <c r="U2437" s="5"/>
      <c r="V2437" s="45">
        <f t="shared" ref="V2437:V2500" si="384">IF(LEN(AE2437)-LEN(SUBSTITUTE(AE2437,".",""))=2,LEFT(AE2437,FIND(".",AE2437)-1),0)</f>
        <v>0</v>
      </c>
      <c r="W2437" s="45">
        <f t="shared" ref="W2437:W2500" si="385">CHOOSE(LEN(AE2437)-LEN(SUBSTITUTE(AE2437,".",""))+1,0,
LEFT(AE2437,FIND(".",AE2437)-1),
MID(AE2437,FIND(".",AE2437)+1,FIND(".",AE2437,FIND(".",AE2437)+1)-FIND(".",AE2437)-1))</f>
        <v>0</v>
      </c>
      <c r="X2437" s="45" t="e">
        <f t="shared" ref="X2437:X2500" si="386">VALUE(RIGHT(AE2437,4))</f>
        <v>#VALUE!</v>
      </c>
      <c r="Y2437" s="45">
        <f>IFERROR(VALUE(V2437),VLOOKUP(V2437,DayReplace[],2,0))</f>
        <v>0</v>
      </c>
      <c r="Z2437" s="45">
        <f>IF(V2437=0,1,
IF(OR(AND(COUNTIF(Table12[Normal and Leap Years],X2437),AA2437=3,Y2437=30),
AND(COUNTIF(Table9[MM Year],X2437),COUNTIF(Table13[Always 29-Day Months],AA2437),Y2437=30)),Y2437
-1,Y2437))</f>
        <v>1</v>
      </c>
      <c r="AA2437" s="45">
        <f>IFERROR(VALUE(W2437),VLOOKUP(W2437,MonthReplace[],2,0))</f>
        <v>0</v>
      </c>
      <c r="AB2437" s="45" t="e">
        <f>IF(COUNTIF(Table9[MM Year],X2437),VLOOKUP(AA2437,MonthSerial[],VLOOKUP(X2437,Table9[],3,0)+2,0),DATE(X2437,AA2437,0)-AC2437)</f>
        <v>#VALUE!</v>
      </c>
      <c r="AC2437" s="45" t="e">
        <f>IF(COUNTIF(Table9[MM Year],X2437),
VLOOKUP(X2437,Table9[],5,0),
DATE(X2437,1,0))</f>
        <v>#VALUE!</v>
      </c>
      <c r="AD2437" s="46" t="e">
        <f>IF(AA2437=0,DATE(YEAR(AC2437+1),7,16),
IF(V2437=0,IF(COUNTIF(Table9[MM Year],X2437),AC2437+AB2437+Z2437+15-DAY(AC2437+AB2437+Z2437+15)+16,AC2437+AB2437+Z2437-DAY(AC2437+AB2437+Z2437)+16),
IF(COUNTIF(Table9[MM Year],X2437),
IF(AC2437+AB2437+Z2437&lt;VLOOKUP(X2437,Table9[],7,0),AC2437
+AB2437+Z2437+VLOOKUP(X2437,Table9[],4,0),AC2437+AB2437+Z2437),AC2437
+AB2437+Z2437)))</f>
        <v>#VALUE!</v>
      </c>
      <c r="AE2437" s="42"/>
      <c r="AF2437" s="15" t="str">
        <f>IFERROR(IF(COUNTIF(Table9[MM Year],X2437),
IF(AD2437&lt;VLOOKUP(X2437,Table9[],7,0),AD2437
+VLOOKUP(X2437,Table9[],4,0),AD2437),AD2437
),"")</f>
        <v/>
      </c>
      <c r="AG2437" s="5"/>
      <c r="AH2437" s="5"/>
      <c r="AI2437" s="5"/>
      <c r="AJ2437" s="6"/>
      <c r="AK2437" s="6"/>
      <c r="AL2437" s="12" t="str">
        <f t="shared" ref="AL2437:AL2500" si="387">IF(AK2437="","",CONCATENATE(AJ2437,"-",AK2437))</f>
        <v/>
      </c>
      <c r="AM2437" s="5"/>
      <c r="AN2437" s="27" t="str">
        <f t="shared" ref="AN2437:AN2500" si="388">IF(AM2437="","",CONCATENATE("_",AM2437))</f>
        <v/>
      </c>
      <c r="AO2437" s="5"/>
      <c r="AP2437" s="5"/>
      <c r="AQ2437" s="6"/>
      <c r="AR2437" s="12" t="str">
        <f t="shared" ref="AR2437:AR2500" si="389">IF(AQ2437="","",CONCATENATE(AM2437,"/",AO2437,AP2437,AQ2437))</f>
        <v/>
      </c>
      <c r="AS2437" s="6"/>
      <c r="AT2437" s="5"/>
      <c r="AU2437" s="53"/>
      <c r="AV2437" s="53"/>
      <c r="AW2437" s="54"/>
      <c r="AX2437" s="15" t="str">
        <f t="shared" ref="AX2437:AX2500" si="390">IFERROR(DATE(AW2437,AV2437,AU2437),"")</f>
        <v/>
      </c>
      <c r="AY2437" s="5"/>
      <c r="AZ2437" s="27" t="str">
        <f>IFERROR(VLOOKUP(AY2437,vlookup!A$2:I$331,2,FALSE),"")</f>
        <v/>
      </c>
      <c r="BA2437" s="27" t="str">
        <f>IFERROR(VLOOKUP(AY2437,vlookup!A$2:I$331,3,FALSE),"")</f>
        <v/>
      </c>
      <c r="BB2437" s="5"/>
      <c r="BC2437" s="27" t="str">
        <f>IFERROR(VLOOKUP(BB2437,vlookup!D$2:E$331,2,FALSE),"")</f>
        <v/>
      </c>
      <c r="BD2437" s="5"/>
      <c r="BE2437" s="27" t="str">
        <f t="shared" ref="BE2437:BE2500" si="391">IF(BD2437="","",CONCATENATE(BB2437,"_",BD2437))</f>
        <v/>
      </c>
      <c r="BF2437" s="27" t="str">
        <f>IFERROR(VLOOKUP(BE2437,vlookup!G$2:I$331,2,FALSE),"")</f>
        <v/>
      </c>
      <c r="BG2437" s="27" t="str">
        <f>IFERROR(VLOOKUP(BE2437,vlookup!G$2:I$331,3,FALSE),"")</f>
        <v/>
      </c>
      <c r="BH2437" s="5"/>
      <c r="BI2437" s="6"/>
      <c r="BJ2437" s="6"/>
      <c r="BK2437" s="6"/>
      <c r="BL2437" s="6"/>
    </row>
    <row r="2438" spans="1:64">
      <c r="A2438" s="4"/>
      <c r="B2438" s="5"/>
      <c r="C2438" s="27" t="str">
        <f>IFERROR(VLOOKUP(B2438,vlookup!A$2:I$331,2,FALSE),"")</f>
        <v/>
      </c>
      <c r="D2438" s="27" t="str">
        <f>IFERROR(VLOOKUP(B2438,vlookup!A$2:I$331,3,FALSE),"")</f>
        <v/>
      </c>
      <c r="E2438" s="5"/>
      <c r="F2438" s="27" t="str">
        <f>IFERROR(VLOOKUP(E2438,vlookup!D$2:E$331,2,FALSE),"")</f>
        <v/>
      </c>
      <c r="G2438" s="5"/>
      <c r="H2438" s="27" t="str">
        <f t="shared" si="382"/>
        <v/>
      </c>
      <c r="I2438" s="27" t="str">
        <f>IFERROR(VLOOKUP(H2438,vlookup!G$2:I$331,2,FALSE),"")</f>
        <v/>
      </c>
      <c r="J2438" s="27" t="str">
        <f>IFERROR(VLOOKUP(H2438,vlookup!G$2:I$331,3,FALSE),"")</f>
        <v/>
      </c>
      <c r="K2438" s="5"/>
      <c r="L2438" s="6"/>
      <c r="M2438" s="6"/>
      <c r="N2438" s="6"/>
      <c r="O2438" s="6"/>
      <c r="P2438" s="6"/>
      <c r="Q2438" s="14" t="str">
        <f t="shared" si="383"/>
        <v/>
      </c>
      <c r="R2438" s="5"/>
      <c r="S2438" s="6"/>
      <c r="T2438" s="6"/>
      <c r="U2438" s="5"/>
      <c r="V2438" s="45">
        <f t="shared" si="384"/>
        <v>0</v>
      </c>
      <c r="W2438" s="45">
        <f t="shared" si="385"/>
        <v>0</v>
      </c>
      <c r="X2438" s="45" t="e">
        <f t="shared" si="386"/>
        <v>#VALUE!</v>
      </c>
      <c r="Y2438" s="45">
        <f>IFERROR(VALUE(V2438),VLOOKUP(V2438,DayReplace[],2,0))</f>
        <v>0</v>
      </c>
      <c r="Z2438" s="45">
        <f>IF(V2438=0,1,
IF(OR(AND(COUNTIF(Table12[Normal and Leap Years],X2438),AA2438=3,Y2438=30),
AND(COUNTIF(Table9[MM Year],X2438),COUNTIF(Table13[Always 29-Day Months],AA2438),Y2438=30)),Y2438
-1,Y2438))</f>
        <v>1</v>
      </c>
      <c r="AA2438" s="45">
        <f>IFERROR(VALUE(W2438),VLOOKUP(W2438,MonthReplace[],2,0))</f>
        <v>0</v>
      </c>
      <c r="AB2438" s="45" t="e">
        <f>IF(COUNTIF(Table9[MM Year],X2438),VLOOKUP(AA2438,MonthSerial[],VLOOKUP(X2438,Table9[],3,0)+2,0),DATE(X2438,AA2438,0)-AC2438)</f>
        <v>#VALUE!</v>
      </c>
      <c r="AC2438" s="45" t="e">
        <f>IF(COUNTIF(Table9[MM Year],X2438),
VLOOKUP(X2438,Table9[],5,0),
DATE(X2438,1,0))</f>
        <v>#VALUE!</v>
      </c>
      <c r="AD2438" s="46" t="e">
        <f>IF(AA2438=0,DATE(YEAR(AC2438+1),7,16),
IF(V2438=0,IF(COUNTIF(Table9[MM Year],X2438),AC2438+AB2438+Z2438+15-DAY(AC2438+AB2438+Z2438+15)+16,AC2438+AB2438+Z2438-DAY(AC2438+AB2438+Z2438)+16),
IF(COUNTIF(Table9[MM Year],X2438),
IF(AC2438+AB2438+Z2438&lt;VLOOKUP(X2438,Table9[],7,0),AC2438
+AB2438+Z2438+VLOOKUP(X2438,Table9[],4,0),AC2438+AB2438+Z2438),AC2438
+AB2438+Z2438)))</f>
        <v>#VALUE!</v>
      </c>
      <c r="AE2438" s="42"/>
      <c r="AF2438" s="15" t="str">
        <f>IFERROR(IF(COUNTIF(Table9[MM Year],X2438),
IF(AD2438&lt;VLOOKUP(X2438,Table9[],7,0),AD2438
+VLOOKUP(X2438,Table9[],4,0),AD2438),AD2438
),"")</f>
        <v/>
      </c>
      <c r="AG2438" s="5"/>
      <c r="AH2438" s="5"/>
      <c r="AI2438" s="5"/>
      <c r="AJ2438" s="6"/>
      <c r="AK2438" s="6"/>
      <c r="AL2438" s="12" t="str">
        <f t="shared" si="387"/>
        <v/>
      </c>
      <c r="AM2438" s="5"/>
      <c r="AN2438" s="27" t="str">
        <f t="shared" si="388"/>
        <v/>
      </c>
      <c r="AO2438" s="5"/>
      <c r="AP2438" s="5"/>
      <c r="AQ2438" s="6"/>
      <c r="AR2438" s="12" t="str">
        <f t="shared" si="389"/>
        <v/>
      </c>
      <c r="AS2438" s="6"/>
      <c r="AT2438" s="5"/>
      <c r="AU2438" s="53"/>
      <c r="AV2438" s="53"/>
      <c r="AW2438" s="54"/>
      <c r="AX2438" s="15" t="str">
        <f t="shared" si="390"/>
        <v/>
      </c>
      <c r="AY2438" s="5"/>
      <c r="AZ2438" s="27" t="str">
        <f>IFERROR(VLOOKUP(AY2438,vlookup!A$2:I$331,2,FALSE),"")</f>
        <v/>
      </c>
      <c r="BA2438" s="27" t="str">
        <f>IFERROR(VLOOKUP(AY2438,vlookup!A$2:I$331,3,FALSE),"")</f>
        <v/>
      </c>
      <c r="BB2438" s="5"/>
      <c r="BC2438" s="27" t="str">
        <f>IFERROR(VLOOKUP(BB2438,vlookup!D$2:E$331,2,FALSE),"")</f>
        <v/>
      </c>
      <c r="BD2438" s="5"/>
      <c r="BE2438" s="27" t="str">
        <f t="shared" si="391"/>
        <v/>
      </c>
      <c r="BF2438" s="27" t="str">
        <f>IFERROR(VLOOKUP(BE2438,vlookup!G$2:I$331,2,FALSE),"")</f>
        <v/>
      </c>
      <c r="BG2438" s="27" t="str">
        <f>IFERROR(VLOOKUP(BE2438,vlookup!G$2:I$331,3,FALSE),"")</f>
        <v/>
      </c>
      <c r="BH2438" s="5"/>
      <c r="BI2438" s="6"/>
      <c r="BJ2438" s="6"/>
      <c r="BK2438" s="6"/>
      <c r="BL2438" s="6"/>
    </row>
    <row r="2439" spans="1:64">
      <c r="A2439" s="4"/>
      <c r="B2439" s="5"/>
      <c r="C2439" s="27" t="str">
        <f>IFERROR(VLOOKUP(B2439,vlookup!A$2:I$331,2,FALSE),"")</f>
        <v/>
      </c>
      <c r="D2439" s="27" t="str">
        <f>IFERROR(VLOOKUP(B2439,vlookup!A$2:I$331,3,FALSE),"")</f>
        <v/>
      </c>
      <c r="E2439" s="5"/>
      <c r="F2439" s="27" t="str">
        <f>IFERROR(VLOOKUP(E2439,vlookup!D$2:E$331,2,FALSE),"")</f>
        <v/>
      </c>
      <c r="G2439" s="5"/>
      <c r="H2439" s="27" t="str">
        <f t="shared" si="382"/>
        <v/>
      </c>
      <c r="I2439" s="27" t="str">
        <f>IFERROR(VLOOKUP(H2439,vlookup!G$2:I$331,2,FALSE),"")</f>
        <v/>
      </c>
      <c r="J2439" s="27" t="str">
        <f>IFERROR(VLOOKUP(H2439,vlookup!G$2:I$331,3,FALSE),"")</f>
        <v/>
      </c>
      <c r="K2439" s="5"/>
      <c r="L2439" s="6"/>
      <c r="M2439" s="6"/>
      <c r="N2439" s="6"/>
      <c r="O2439" s="6"/>
      <c r="P2439" s="6"/>
      <c r="Q2439" s="14" t="str">
        <f t="shared" si="383"/>
        <v/>
      </c>
      <c r="R2439" s="5"/>
      <c r="S2439" s="6"/>
      <c r="T2439" s="6"/>
      <c r="U2439" s="5"/>
      <c r="V2439" s="45">
        <f t="shared" si="384"/>
        <v>0</v>
      </c>
      <c r="W2439" s="45">
        <f t="shared" si="385"/>
        <v>0</v>
      </c>
      <c r="X2439" s="45" t="e">
        <f t="shared" si="386"/>
        <v>#VALUE!</v>
      </c>
      <c r="Y2439" s="45">
        <f>IFERROR(VALUE(V2439),VLOOKUP(V2439,DayReplace[],2,0))</f>
        <v>0</v>
      </c>
      <c r="Z2439" s="45">
        <f>IF(V2439=0,1,
IF(OR(AND(COUNTIF(Table12[Normal and Leap Years],X2439),AA2439=3,Y2439=30),
AND(COUNTIF(Table9[MM Year],X2439),COUNTIF(Table13[Always 29-Day Months],AA2439),Y2439=30)),Y2439
-1,Y2439))</f>
        <v>1</v>
      </c>
      <c r="AA2439" s="45">
        <f>IFERROR(VALUE(W2439),VLOOKUP(W2439,MonthReplace[],2,0))</f>
        <v>0</v>
      </c>
      <c r="AB2439" s="45" t="e">
        <f>IF(COUNTIF(Table9[MM Year],X2439),VLOOKUP(AA2439,MonthSerial[],VLOOKUP(X2439,Table9[],3,0)+2,0),DATE(X2439,AA2439,0)-AC2439)</f>
        <v>#VALUE!</v>
      </c>
      <c r="AC2439" s="45" t="e">
        <f>IF(COUNTIF(Table9[MM Year],X2439),
VLOOKUP(X2439,Table9[],5,0),
DATE(X2439,1,0))</f>
        <v>#VALUE!</v>
      </c>
      <c r="AD2439" s="46" t="e">
        <f>IF(AA2439=0,DATE(YEAR(AC2439+1),7,16),
IF(V2439=0,IF(COUNTIF(Table9[MM Year],X2439),AC2439+AB2439+Z2439+15-DAY(AC2439+AB2439+Z2439+15)+16,AC2439+AB2439+Z2439-DAY(AC2439+AB2439+Z2439)+16),
IF(COUNTIF(Table9[MM Year],X2439),
IF(AC2439+AB2439+Z2439&lt;VLOOKUP(X2439,Table9[],7,0),AC2439
+AB2439+Z2439+VLOOKUP(X2439,Table9[],4,0),AC2439+AB2439+Z2439),AC2439
+AB2439+Z2439)))</f>
        <v>#VALUE!</v>
      </c>
      <c r="AE2439" s="42"/>
      <c r="AF2439" s="15" t="str">
        <f>IFERROR(IF(COUNTIF(Table9[MM Year],X2439),
IF(AD2439&lt;VLOOKUP(X2439,Table9[],7,0),AD2439
+VLOOKUP(X2439,Table9[],4,0),AD2439),AD2439
),"")</f>
        <v/>
      </c>
      <c r="AG2439" s="5"/>
      <c r="AH2439" s="5"/>
      <c r="AI2439" s="5"/>
      <c r="AJ2439" s="6"/>
      <c r="AK2439" s="6"/>
      <c r="AL2439" s="12" t="str">
        <f t="shared" si="387"/>
        <v/>
      </c>
      <c r="AM2439" s="5"/>
      <c r="AN2439" s="27" t="str">
        <f t="shared" si="388"/>
        <v/>
      </c>
      <c r="AO2439" s="5"/>
      <c r="AP2439" s="5"/>
      <c r="AQ2439" s="6"/>
      <c r="AR2439" s="12" t="str">
        <f t="shared" si="389"/>
        <v/>
      </c>
      <c r="AS2439" s="6"/>
      <c r="AT2439" s="5"/>
      <c r="AU2439" s="53"/>
      <c r="AV2439" s="53"/>
      <c r="AW2439" s="54"/>
      <c r="AX2439" s="15" t="str">
        <f t="shared" si="390"/>
        <v/>
      </c>
      <c r="AY2439" s="5"/>
      <c r="AZ2439" s="27" t="str">
        <f>IFERROR(VLOOKUP(AY2439,vlookup!A$2:I$331,2,FALSE),"")</f>
        <v/>
      </c>
      <c r="BA2439" s="27" t="str">
        <f>IFERROR(VLOOKUP(AY2439,vlookup!A$2:I$331,3,FALSE),"")</f>
        <v/>
      </c>
      <c r="BB2439" s="5"/>
      <c r="BC2439" s="27" t="str">
        <f>IFERROR(VLOOKUP(BB2439,vlookup!D$2:E$331,2,FALSE),"")</f>
        <v/>
      </c>
      <c r="BD2439" s="5"/>
      <c r="BE2439" s="27" t="str">
        <f t="shared" si="391"/>
        <v/>
      </c>
      <c r="BF2439" s="27" t="str">
        <f>IFERROR(VLOOKUP(BE2439,vlookup!G$2:I$331,2,FALSE),"")</f>
        <v/>
      </c>
      <c r="BG2439" s="27" t="str">
        <f>IFERROR(VLOOKUP(BE2439,vlookup!G$2:I$331,3,FALSE),"")</f>
        <v/>
      </c>
      <c r="BH2439" s="5"/>
      <c r="BI2439" s="6"/>
      <c r="BJ2439" s="6"/>
      <c r="BK2439" s="6"/>
      <c r="BL2439" s="6"/>
    </row>
    <row r="2440" spans="1:64">
      <c r="A2440" s="4"/>
      <c r="B2440" s="5"/>
      <c r="C2440" s="27" t="str">
        <f>IFERROR(VLOOKUP(B2440,vlookup!A$2:I$331,2,FALSE),"")</f>
        <v/>
      </c>
      <c r="D2440" s="27" t="str">
        <f>IFERROR(VLOOKUP(B2440,vlookup!A$2:I$331,3,FALSE),"")</f>
        <v/>
      </c>
      <c r="E2440" s="5"/>
      <c r="F2440" s="27" t="str">
        <f>IFERROR(VLOOKUP(E2440,vlookup!D$2:E$331,2,FALSE),"")</f>
        <v/>
      </c>
      <c r="G2440" s="5"/>
      <c r="H2440" s="27" t="str">
        <f t="shared" si="382"/>
        <v/>
      </c>
      <c r="I2440" s="27" t="str">
        <f>IFERROR(VLOOKUP(H2440,vlookup!G$2:I$331,2,FALSE),"")</f>
        <v/>
      </c>
      <c r="J2440" s="27" t="str">
        <f>IFERROR(VLOOKUP(H2440,vlookup!G$2:I$331,3,FALSE),"")</f>
        <v/>
      </c>
      <c r="K2440" s="5"/>
      <c r="L2440" s="6"/>
      <c r="M2440" s="6"/>
      <c r="N2440" s="6"/>
      <c r="O2440" s="6"/>
      <c r="P2440" s="6"/>
      <c r="Q2440" s="14" t="str">
        <f t="shared" si="383"/>
        <v/>
      </c>
      <c r="R2440" s="5"/>
      <c r="S2440" s="6"/>
      <c r="T2440" s="6"/>
      <c r="U2440" s="5"/>
      <c r="V2440" s="45">
        <f t="shared" si="384"/>
        <v>0</v>
      </c>
      <c r="W2440" s="45">
        <f t="shared" si="385"/>
        <v>0</v>
      </c>
      <c r="X2440" s="45" t="e">
        <f t="shared" si="386"/>
        <v>#VALUE!</v>
      </c>
      <c r="Y2440" s="45">
        <f>IFERROR(VALUE(V2440),VLOOKUP(V2440,DayReplace[],2,0))</f>
        <v>0</v>
      </c>
      <c r="Z2440" s="45">
        <f>IF(V2440=0,1,
IF(OR(AND(COUNTIF(Table12[Normal and Leap Years],X2440),AA2440=3,Y2440=30),
AND(COUNTIF(Table9[MM Year],X2440),COUNTIF(Table13[Always 29-Day Months],AA2440),Y2440=30)),Y2440
-1,Y2440))</f>
        <v>1</v>
      </c>
      <c r="AA2440" s="45">
        <f>IFERROR(VALUE(W2440),VLOOKUP(W2440,MonthReplace[],2,0))</f>
        <v>0</v>
      </c>
      <c r="AB2440" s="45" t="e">
        <f>IF(COUNTIF(Table9[MM Year],X2440),VLOOKUP(AA2440,MonthSerial[],VLOOKUP(X2440,Table9[],3,0)+2,0),DATE(X2440,AA2440,0)-AC2440)</f>
        <v>#VALUE!</v>
      </c>
      <c r="AC2440" s="45" t="e">
        <f>IF(COUNTIF(Table9[MM Year],X2440),
VLOOKUP(X2440,Table9[],5,0),
DATE(X2440,1,0))</f>
        <v>#VALUE!</v>
      </c>
      <c r="AD2440" s="46" t="e">
        <f>IF(AA2440=0,DATE(YEAR(AC2440+1),7,16),
IF(V2440=0,IF(COUNTIF(Table9[MM Year],X2440),AC2440+AB2440+Z2440+15-DAY(AC2440+AB2440+Z2440+15)+16,AC2440+AB2440+Z2440-DAY(AC2440+AB2440+Z2440)+16),
IF(COUNTIF(Table9[MM Year],X2440),
IF(AC2440+AB2440+Z2440&lt;VLOOKUP(X2440,Table9[],7,0),AC2440
+AB2440+Z2440+VLOOKUP(X2440,Table9[],4,0),AC2440+AB2440+Z2440),AC2440
+AB2440+Z2440)))</f>
        <v>#VALUE!</v>
      </c>
      <c r="AE2440" s="42"/>
      <c r="AF2440" s="15" t="str">
        <f>IFERROR(IF(COUNTIF(Table9[MM Year],X2440),
IF(AD2440&lt;VLOOKUP(X2440,Table9[],7,0),AD2440
+VLOOKUP(X2440,Table9[],4,0),AD2440),AD2440
),"")</f>
        <v/>
      </c>
      <c r="AG2440" s="5"/>
      <c r="AH2440" s="5"/>
      <c r="AI2440" s="5"/>
      <c r="AJ2440" s="6"/>
      <c r="AK2440" s="6"/>
      <c r="AL2440" s="12" t="str">
        <f t="shared" si="387"/>
        <v/>
      </c>
      <c r="AM2440" s="5"/>
      <c r="AN2440" s="27" t="str">
        <f t="shared" si="388"/>
        <v/>
      </c>
      <c r="AO2440" s="5"/>
      <c r="AP2440" s="5"/>
      <c r="AQ2440" s="6"/>
      <c r="AR2440" s="12" t="str">
        <f t="shared" si="389"/>
        <v/>
      </c>
      <c r="AS2440" s="6"/>
      <c r="AT2440" s="5"/>
      <c r="AU2440" s="53"/>
      <c r="AV2440" s="53"/>
      <c r="AW2440" s="54"/>
      <c r="AX2440" s="15" t="str">
        <f t="shared" si="390"/>
        <v/>
      </c>
      <c r="AY2440" s="5"/>
      <c r="AZ2440" s="27" t="str">
        <f>IFERROR(VLOOKUP(AY2440,vlookup!A$2:I$331,2,FALSE),"")</f>
        <v/>
      </c>
      <c r="BA2440" s="27" t="str">
        <f>IFERROR(VLOOKUP(AY2440,vlookup!A$2:I$331,3,FALSE),"")</f>
        <v/>
      </c>
      <c r="BB2440" s="5"/>
      <c r="BC2440" s="27" t="str">
        <f>IFERROR(VLOOKUP(BB2440,vlookup!D$2:E$331,2,FALSE),"")</f>
        <v/>
      </c>
      <c r="BD2440" s="5"/>
      <c r="BE2440" s="27" t="str">
        <f t="shared" si="391"/>
        <v/>
      </c>
      <c r="BF2440" s="27" t="str">
        <f>IFERROR(VLOOKUP(BE2440,vlookup!G$2:I$331,2,FALSE),"")</f>
        <v/>
      </c>
      <c r="BG2440" s="27" t="str">
        <f>IFERROR(VLOOKUP(BE2440,vlookup!G$2:I$331,3,FALSE),"")</f>
        <v/>
      </c>
      <c r="BH2440" s="5"/>
      <c r="BI2440" s="6"/>
      <c r="BJ2440" s="6"/>
      <c r="BK2440" s="6"/>
      <c r="BL2440" s="6"/>
    </row>
    <row r="2441" spans="1:64">
      <c r="A2441" s="4"/>
      <c r="B2441" s="5"/>
      <c r="C2441" s="27" t="str">
        <f>IFERROR(VLOOKUP(B2441,vlookup!A$2:I$331,2,FALSE),"")</f>
        <v/>
      </c>
      <c r="D2441" s="27" t="str">
        <f>IFERROR(VLOOKUP(B2441,vlookup!A$2:I$331,3,FALSE),"")</f>
        <v/>
      </c>
      <c r="E2441" s="5"/>
      <c r="F2441" s="27" t="str">
        <f>IFERROR(VLOOKUP(E2441,vlookup!D$2:E$331,2,FALSE),"")</f>
        <v/>
      </c>
      <c r="G2441" s="5"/>
      <c r="H2441" s="27" t="str">
        <f t="shared" si="382"/>
        <v/>
      </c>
      <c r="I2441" s="27" t="str">
        <f>IFERROR(VLOOKUP(H2441,vlookup!G$2:I$331,2,FALSE),"")</f>
        <v/>
      </c>
      <c r="J2441" s="27" t="str">
        <f>IFERROR(VLOOKUP(H2441,vlookup!G$2:I$331,3,FALSE),"")</f>
        <v/>
      </c>
      <c r="K2441" s="5"/>
      <c r="L2441" s="6"/>
      <c r="M2441" s="6"/>
      <c r="N2441" s="6"/>
      <c r="O2441" s="6"/>
      <c r="P2441" s="6"/>
      <c r="Q2441" s="14" t="str">
        <f t="shared" si="383"/>
        <v/>
      </c>
      <c r="R2441" s="5"/>
      <c r="S2441" s="6"/>
      <c r="T2441" s="6"/>
      <c r="U2441" s="5"/>
      <c r="V2441" s="45">
        <f t="shared" si="384"/>
        <v>0</v>
      </c>
      <c r="W2441" s="45">
        <f t="shared" si="385"/>
        <v>0</v>
      </c>
      <c r="X2441" s="45" t="e">
        <f t="shared" si="386"/>
        <v>#VALUE!</v>
      </c>
      <c r="Y2441" s="45">
        <f>IFERROR(VALUE(V2441),VLOOKUP(V2441,DayReplace[],2,0))</f>
        <v>0</v>
      </c>
      <c r="Z2441" s="45">
        <f>IF(V2441=0,1,
IF(OR(AND(COUNTIF(Table12[Normal and Leap Years],X2441),AA2441=3,Y2441=30),
AND(COUNTIF(Table9[MM Year],X2441),COUNTIF(Table13[Always 29-Day Months],AA2441),Y2441=30)),Y2441
-1,Y2441))</f>
        <v>1</v>
      </c>
      <c r="AA2441" s="45">
        <f>IFERROR(VALUE(W2441),VLOOKUP(W2441,MonthReplace[],2,0))</f>
        <v>0</v>
      </c>
      <c r="AB2441" s="45" t="e">
        <f>IF(COUNTIF(Table9[MM Year],X2441),VLOOKUP(AA2441,MonthSerial[],VLOOKUP(X2441,Table9[],3,0)+2,0),DATE(X2441,AA2441,0)-AC2441)</f>
        <v>#VALUE!</v>
      </c>
      <c r="AC2441" s="45" t="e">
        <f>IF(COUNTIF(Table9[MM Year],X2441),
VLOOKUP(X2441,Table9[],5,0),
DATE(X2441,1,0))</f>
        <v>#VALUE!</v>
      </c>
      <c r="AD2441" s="46" t="e">
        <f>IF(AA2441=0,DATE(YEAR(AC2441+1),7,16),
IF(V2441=0,IF(COUNTIF(Table9[MM Year],X2441),AC2441+AB2441+Z2441+15-DAY(AC2441+AB2441+Z2441+15)+16,AC2441+AB2441+Z2441-DAY(AC2441+AB2441+Z2441)+16),
IF(COUNTIF(Table9[MM Year],X2441),
IF(AC2441+AB2441+Z2441&lt;VLOOKUP(X2441,Table9[],7,0),AC2441
+AB2441+Z2441+VLOOKUP(X2441,Table9[],4,0),AC2441+AB2441+Z2441),AC2441
+AB2441+Z2441)))</f>
        <v>#VALUE!</v>
      </c>
      <c r="AE2441" s="42"/>
      <c r="AF2441" s="15" t="str">
        <f>IFERROR(IF(COUNTIF(Table9[MM Year],X2441),
IF(AD2441&lt;VLOOKUP(X2441,Table9[],7,0),AD2441
+VLOOKUP(X2441,Table9[],4,0),AD2441),AD2441
),"")</f>
        <v/>
      </c>
      <c r="AG2441" s="5"/>
      <c r="AH2441" s="5"/>
      <c r="AI2441" s="5"/>
      <c r="AJ2441" s="6"/>
      <c r="AK2441" s="6"/>
      <c r="AL2441" s="12" t="str">
        <f t="shared" si="387"/>
        <v/>
      </c>
      <c r="AM2441" s="5"/>
      <c r="AN2441" s="27" t="str">
        <f t="shared" si="388"/>
        <v/>
      </c>
      <c r="AO2441" s="5"/>
      <c r="AP2441" s="5"/>
      <c r="AQ2441" s="6"/>
      <c r="AR2441" s="12" t="str">
        <f t="shared" si="389"/>
        <v/>
      </c>
      <c r="AS2441" s="6"/>
      <c r="AT2441" s="5"/>
      <c r="AU2441" s="53"/>
      <c r="AV2441" s="53"/>
      <c r="AW2441" s="54"/>
      <c r="AX2441" s="15" t="str">
        <f t="shared" si="390"/>
        <v/>
      </c>
      <c r="AY2441" s="5"/>
      <c r="AZ2441" s="27" t="str">
        <f>IFERROR(VLOOKUP(AY2441,vlookup!A$2:I$331,2,FALSE),"")</f>
        <v/>
      </c>
      <c r="BA2441" s="27" t="str">
        <f>IFERROR(VLOOKUP(AY2441,vlookup!A$2:I$331,3,FALSE),"")</f>
        <v/>
      </c>
      <c r="BB2441" s="5"/>
      <c r="BC2441" s="27" t="str">
        <f>IFERROR(VLOOKUP(BB2441,vlookup!D$2:E$331,2,FALSE),"")</f>
        <v/>
      </c>
      <c r="BD2441" s="5"/>
      <c r="BE2441" s="27" t="str">
        <f t="shared" si="391"/>
        <v/>
      </c>
      <c r="BF2441" s="27" t="str">
        <f>IFERROR(VLOOKUP(BE2441,vlookup!G$2:I$331,2,FALSE),"")</f>
        <v/>
      </c>
      <c r="BG2441" s="27" t="str">
        <f>IFERROR(VLOOKUP(BE2441,vlookup!G$2:I$331,3,FALSE),"")</f>
        <v/>
      </c>
      <c r="BH2441" s="5"/>
      <c r="BI2441" s="6"/>
      <c r="BJ2441" s="6"/>
      <c r="BK2441" s="6"/>
      <c r="BL2441" s="6"/>
    </row>
    <row r="2442" spans="1:64">
      <c r="A2442" s="4"/>
      <c r="B2442" s="5"/>
      <c r="C2442" s="27" t="str">
        <f>IFERROR(VLOOKUP(B2442,vlookup!A$2:I$331,2,FALSE),"")</f>
        <v/>
      </c>
      <c r="D2442" s="27" t="str">
        <f>IFERROR(VLOOKUP(B2442,vlookup!A$2:I$331,3,FALSE),"")</f>
        <v/>
      </c>
      <c r="E2442" s="5"/>
      <c r="F2442" s="27" t="str">
        <f>IFERROR(VLOOKUP(E2442,vlookup!D$2:E$331,2,FALSE),"")</f>
        <v/>
      </c>
      <c r="G2442" s="5"/>
      <c r="H2442" s="27" t="str">
        <f t="shared" si="382"/>
        <v/>
      </c>
      <c r="I2442" s="27" t="str">
        <f>IFERROR(VLOOKUP(H2442,vlookup!G$2:I$331,2,FALSE),"")</f>
        <v/>
      </c>
      <c r="J2442" s="27" t="str">
        <f>IFERROR(VLOOKUP(H2442,vlookup!G$2:I$331,3,FALSE),"")</f>
        <v/>
      </c>
      <c r="K2442" s="5"/>
      <c r="L2442" s="6"/>
      <c r="M2442" s="6"/>
      <c r="N2442" s="6"/>
      <c r="O2442" s="6"/>
      <c r="P2442" s="6"/>
      <c r="Q2442" s="14" t="str">
        <f t="shared" si="383"/>
        <v/>
      </c>
      <c r="R2442" s="5"/>
      <c r="S2442" s="6"/>
      <c r="T2442" s="6"/>
      <c r="U2442" s="5"/>
      <c r="V2442" s="45">
        <f t="shared" si="384"/>
        <v>0</v>
      </c>
      <c r="W2442" s="45">
        <f t="shared" si="385"/>
        <v>0</v>
      </c>
      <c r="X2442" s="45" t="e">
        <f t="shared" si="386"/>
        <v>#VALUE!</v>
      </c>
      <c r="Y2442" s="45">
        <f>IFERROR(VALUE(V2442),VLOOKUP(V2442,DayReplace[],2,0))</f>
        <v>0</v>
      </c>
      <c r="Z2442" s="45">
        <f>IF(V2442=0,1,
IF(OR(AND(COUNTIF(Table12[Normal and Leap Years],X2442),AA2442=3,Y2442=30),
AND(COUNTIF(Table9[MM Year],X2442),COUNTIF(Table13[Always 29-Day Months],AA2442),Y2442=30)),Y2442
-1,Y2442))</f>
        <v>1</v>
      </c>
      <c r="AA2442" s="45">
        <f>IFERROR(VALUE(W2442),VLOOKUP(W2442,MonthReplace[],2,0))</f>
        <v>0</v>
      </c>
      <c r="AB2442" s="45" t="e">
        <f>IF(COUNTIF(Table9[MM Year],X2442),VLOOKUP(AA2442,MonthSerial[],VLOOKUP(X2442,Table9[],3,0)+2,0),DATE(X2442,AA2442,0)-AC2442)</f>
        <v>#VALUE!</v>
      </c>
      <c r="AC2442" s="45" t="e">
        <f>IF(COUNTIF(Table9[MM Year],X2442),
VLOOKUP(X2442,Table9[],5,0),
DATE(X2442,1,0))</f>
        <v>#VALUE!</v>
      </c>
      <c r="AD2442" s="46" t="e">
        <f>IF(AA2442=0,DATE(YEAR(AC2442+1),7,16),
IF(V2442=0,IF(COUNTIF(Table9[MM Year],X2442),AC2442+AB2442+Z2442+15-DAY(AC2442+AB2442+Z2442+15)+16,AC2442+AB2442+Z2442-DAY(AC2442+AB2442+Z2442)+16),
IF(COUNTIF(Table9[MM Year],X2442),
IF(AC2442+AB2442+Z2442&lt;VLOOKUP(X2442,Table9[],7,0),AC2442
+AB2442+Z2442+VLOOKUP(X2442,Table9[],4,0),AC2442+AB2442+Z2442),AC2442
+AB2442+Z2442)))</f>
        <v>#VALUE!</v>
      </c>
      <c r="AE2442" s="42"/>
      <c r="AF2442" s="15" t="str">
        <f>IFERROR(IF(COUNTIF(Table9[MM Year],X2442),
IF(AD2442&lt;VLOOKUP(X2442,Table9[],7,0),AD2442
+VLOOKUP(X2442,Table9[],4,0),AD2442),AD2442
),"")</f>
        <v/>
      </c>
      <c r="AG2442" s="5"/>
      <c r="AH2442" s="5"/>
      <c r="AI2442" s="5"/>
      <c r="AJ2442" s="6"/>
      <c r="AK2442" s="6"/>
      <c r="AL2442" s="12" t="str">
        <f t="shared" si="387"/>
        <v/>
      </c>
      <c r="AM2442" s="5"/>
      <c r="AN2442" s="27" t="str">
        <f t="shared" si="388"/>
        <v/>
      </c>
      <c r="AO2442" s="5"/>
      <c r="AP2442" s="5"/>
      <c r="AQ2442" s="6"/>
      <c r="AR2442" s="12" t="str">
        <f t="shared" si="389"/>
        <v/>
      </c>
      <c r="AS2442" s="6"/>
      <c r="AT2442" s="5"/>
      <c r="AU2442" s="53"/>
      <c r="AV2442" s="53"/>
      <c r="AW2442" s="54"/>
      <c r="AX2442" s="15" t="str">
        <f t="shared" si="390"/>
        <v/>
      </c>
      <c r="AY2442" s="5"/>
      <c r="AZ2442" s="27" t="str">
        <f>IFERROR(VLOOKUP(AY2442,vlookup!A$2:I$331,2,FALSE),"")</f>
        <v/>
      </c>
      <c r="BA2442" s="27" t="str">
        <f>IFERROR(VLOOKUP(AY2442,vlookup!A$2:I$331,3,FALSE),"")</f>
        <v/>
      </c>
      <c r="BB2442" s="5"/>
      <c r="BC2442" s="27" t="str">
        <f>IFERROR(VLOOKUP(BB2442,vlookup!D$2:E$331,2,FALSE),"")</f>
        <v/>
      </c>
      <c r="BD2442" s="5"/>
      <c r="BE2442" s="27" t="str">
        <f t="shared" si="391"/>
        <v/>
      </c>
      <c r="BF2442" s="27" t="str">
        <f>IFERROR(VLOOKUP(BE2442,vlookup!G$2:I$331,2,FALSE),"")</f>
        <v/>
      </c>
      <c r="BG2442" s="27" t="str">
        <f>IFERROR(VLOOKUP(BE2442,vlookup!G$2:I$331,3,FALSE),"")</f>
        <v/>
      </c>
      <c r="BH2442" s="5"/>
      <c r="BI2442" s="6"/>
      <c r="BJ2442" s="6"/>
      <c r="BK2442" s="6"/>
      <c r="BL2442" s="6"/>
    </row>
    <row r="2443" spans="1:64">
      <c r="A2443" s="4"/>
      <c r="B2443" s="5"/>
      <c r="C2443" s="27" t="str">
        <f>IFERROR(VLOOKUP(B2443,vlookup!A$2:I$331,2,FALSE),"")</f>
        <v/>
      </c>
      <c r="D2443" s="27" t="str">
        <f>IFERROR(VLOOKUP(B2443,vlookup!A$2:I$331,3,FALSE),"")</f>
        <v/>
      </c>
      <c r="E2443" s="5"/>
      <c r="F2443" s="27" t="str">
        <f>IFERROR(VLOOKUP(E2443,vlookup!D$2:E$331,2,FALSE),"")</f>
        <v/>
      </c>
      <c r="G2443" s="5"/>
      <c r="H2443" s="27" t="str">
        <f t="shared" si="382"/>
        <v/>
      </c>
      <c r="I2443" s="27" t="str">
        <f>IFERROR(VLOOKUP(H2443,vlookup!G$2:I$331,2,FALSE),"")</f>
        <v/>
      </c>
      <c r="J2443" s="27" t="str">
        <f>IFERROR(VLOOKUP(H2443,vlookup!G$2:I$331,3,FALSE),"")</f>
        <v/>
      </c>
      <c r="K2443" s="5"/>
      <c r="L2443" s="6"/>
      <c r="M2443" s="6"/>
      <c r="N2443" s="6"/>
      <c r="O2443" s="6"/>
      <c r="P2443" s="6"/>
      <c r="Q2443" s="14" t="str">
        <f t="shared" si="383"/>
        <v/>
      </c>
      <c r="R2443" s="5"/>
      <c r="S2443" s="6"/>
      <c r="T2443" s="6"/>
      <c r="U2443" s="5"/>
      <c r="V2443" s="45">
        <f t="shared" si="384"/>
        <v>0</v>
      </c>
      <c r="W2443" s="45">
        <f t="shared" si="385"/>
        <v>0</v>
      </c>
      <c r="X2443" s="45" t="e">
        <f t="shared" si="386"/>
        <v>#VALUE!</v>
      </c>
      <c r="Y2443" s="45">
        <f>IFERROR(VALUE(V2443),VLOOKUP(V2443,DayReplace[],2,0))</f>
        <v>0</v>
      </c>
      <c r="Z2443" s="45">
        <f>IF(V2443=0,1,
IF(OR(AND(COUNTIF(Table12[Normal and Leap Years],X2443),AA2443=3,Y2443=30),
AND(COUNTIF(Table9[MM Year],X2443),COUNTIF(Table13[Always 29-Day Months],AA2443),Y2443=30)),Y2443
-1,Y2443))</f>
        <v>1</v>
      </c>
      <c r="AA2443" s="45">
        <f>IFERROR(VALUE(W2443),VLOOKUP(W2443,MonthReplace[],2,0))</f>
        <v>0</v>
      </c>
      <c r="AB2443" s="45" t="e">
        <f>IF(COUNTIF(Table9[MM Year],X2443),VLOOKUP(AA2443,MonthSerial[],VLOOKUP(X2443,Table9[],3,0)+2,0),DATE(X2443,AA2443,0)-AC2443)</f>
        <v>#VALUE!</v>
      </c>
      <c r="AC2443" s="45" t="e">
        <f>IF(COUNTIF(Table9[MM Year],X2443),
VLOOKUP(X2443,Table9[],5,0),
DATE(X2443,1,0))</f>
        <v>#VALUE!</v>
      </c>
      <c r="AD2443" s="46" t="e">
        <f>IF(AA2443=0,DATE(YEAR(AC2443+1),7,16),
IF(V2443=0,IF(COUNTIF(Table9[MM Year],X2443),AC2443+AB2443+Z2443+15-DAY(AC2443+AB2443+Z2443+15)+16,AC2443+AB2443+Z2443-DAY(AC2443+AB2443+Z2443)+16),
IF(COUNTIF(Table9[MM Year],X2443),
IF(AC2443+AB2443+Z2443&lt;VLOOKUP(X2443,Table9[],7,0),AC2443
+AB2443+Z2443+VLOOKUP(X2443,Table9[],4,0),AC2443+AB2443+Z2443),AC2443
+AB2443+Z2443)))</f>
        <v>#VALUE!</v>
      </c>
      <c r="AE2443" s="42"/>
      <c r="AF2443" s="15" t="str">
        <f>IFERROR(IF(COUNTIF(Table9[MM Year],X2443),
IF(AD2443&lt;VLOOKUP(X2443,Table9[],7,0),AD2443
+VLOOKUP(X2443,Table9[],4,0),AD2443),AD2443
),"")</f>
        <v/>
      </c>
      <c r="AG2443" s="5"/>
      <c r="AH2443" s="5"/>
      <c r="AI2443" s="5"/>
      <c r="AJ2443" s="6"/>
      <c r="AK2443" s="6"/>
      <c r="AL2443" s="12" t="str">
        <f t="shared" si="387"/>
        <v/>
      </c>
      <c r="AM2443" s="5"/>
      <c r="AN2443" s="27" t="str">
        <f t="shared" si="388"/>
        <v/>
      </c>
      <c r="AO2443" s="5"/>
      <c r="AP2443" s="5"/>
      <c r="AQ2443" s="6"/>
      <c r="AR2443" s="12" t="str">
        <f t="shared" si="389"/>
        <v/>
      </c>
      <c r="AS2443" s="6"/>
      <c r="AT2443" s="5"/>
      <c r="AU2443" s="53"/>
      <c r="AV2443" s="53"/>
      <c r="AW2443" s="54"/>
      <c r="AX2443" s="15" t="str">
        <f t="shared" si="390"/>
        <v/>
      </c>
      <c r="AY2443" s="5"/>
      <c r="AZ2443" s="27" t="str">
        <f>IFERROR(VLOOKUP(AY2443,vlookup!A$2:I$331,2,FALSE),"")</f>
        <v/>
      </c>
      <c r="BA2443" s="27" t="str">
        <f>IFERROR(VLOOKUP(AY2443,vlookup!A$2:I$331,3,FALSE),"")</f>
        <v/>
      </c>
      <c r="BB2443" s="5"/>
      <c r="BC2443" s="27" t="str">
        <f>IFERROR(VLOOKUP(BB2443,vlookup!D$2:E$331,2,FALSE),"")</f>
        <v/>
      </c>
      <c r="BD2443" s="5"/>
      <c r="BE2443" s="27" t="str">
        <f t="shared" si="391"/>
        <v/>
      </c>
      <c r="BF2443" s="27" t="str">
        <f>IFERROR(VLOOKUP(BE2443,vlookup!G$2:I$331,2,FALSE),"")</f>
        <v/>
      </c>
      <c r="BG2443" s="27" t="str">
        <f>IFERROR(VLOOKUP(BE2443,vlookup!G$2:I$331,3,FALSE),"")</f>
        <v/>
      </c>
      <c r="BH2443" s="5"/>
      <c r="BI2443" s="6"/>
      <c r="BJ2443" s="6"/>
      <c r="BK2443" s="6"/>
      <c r="BL2443" s="6"/>
    </row>
    <row r="2444" spans="1:64">
      <c r="A2444" s="4"/>
      <c r="B2444" s="5"/>
      <c r="C2444" s="27" t="str">
        <f>IFERROR(VLOOKUP(B2444,vlookup!A$2:I$331,2,FALSE),"")</f>
        <v/>
      </c>
      <c r="D2444" s="27" t="str">
        <f>IFERROR(VLOOKUP(B2444,vlookup!A$2:I$331,3,FALSE),"")</f>
        <v/>
      </c>
      <c r="E2444" s="5"/>
      <c r="F2444" s="27" t="str">
        <f>IFERROR(VLOOKUP(E2444,vlookup!D$2:E$331,2,FALSE),"")</f>
        <v/>
      </c>
      <c r="G2444" s="5"/>
      <c r="H2444" s="27" t="str">
        <f t="shared" si="382"/>
        <v/>
      </c>
      <c r="I2444" s="27" t="str">
        <f>IFERROR(VLOOKUP(H2444,vlookup!G$2:I$331,2,FALSE),"")</f>
        <v/>
      </c>
      <c r="J2444" s="27" t="str">
        <f>IFERROR(VLOOKUP(H2444,vlookup!G$2:I$331,3,FALSE),"")</f>
        <v/>
      </c>
      <c r="K2444" s="5"/>
      <c r="L2444" s="6"/>
      <c r="M2444" s="6"/>
      <c r="N2444" s="6"/>
      <c r="O2444" s="6"/>
      <c r="P2444" s="6"/>
      <c r="Q2444" s="14" t="str">
        <f t="shared" si="383"/>
        <v/>
      </c>
      <c r="R2444" s="5"/>
      <c r="S2444" s="6"/>
      <c r="T2444" s="6"/>
      <c r="U2444" s="5"/>
      <c r="V2444" s="45">
        <f t="shared" si="384"/>
        <v>0</v>
      </c>
      <c r="W2444" s="45">
        <f t="shared" si="385"/>
        <v>0</v>
      </c>
      <c r="X2444" s="45" t="e">
        <f t="shared" si="386"/>
        <v>#VALUE!</v>
      </c>
      <c r="Y2444" s="45">
        <f>IFERROR(VALUE(V2444),VLOOKUP(V2444,DayReplace[],2,0))</f>
        <v>0</v>
      </c>
      <c r="Z2444" s="45">
        <f>IF(V2444=0,1,
IF(OR(AND(COUNTIF(Table12[Normal and Leap Years],X2444),AA2444=3,Y2444=30),
AND(COUNTIF(Table9[MM Year],X2444),COUNTIF(Table13[Always 29-Day Months],AA2444),Y2444=30)),Y2444
-1,Y2444))</f>
        <v>1</v>
      </c>
      <c r="AA2444" s="45">
        <f>IFERROR(VALUE(W2444),VLOOKUP(W2444,MonthReplace[],2,0))</f>
        <v>0</v>
      </c>
      <c r="AB2444" s="45" t="e">
        <f>IF(COUNTIF(Table9[MM Year],X2444),VLOOKUP(AA2444,MonthSerial[],VLOOKUP(X2444,Table9[],3,0)+2,0),DATE(X2444,AA2444,0)-AC2444)</f>
        <v>#VALUE!</v>
      </c>
      <c r="AC2444" s="45" t="e">
        <f>IF(COUNTIF(Table9[MM Year],X2444),
VLOOKUP(X2444,Table9[],5,0),
DATE(X2444,1,0))</f>
        <v>#VALUE!</v>
      </c>
      <c r="AD2444" s="46" t="e">
        <f>IF(AA2444=0,DATE(YEAR(AC2444+1),7,16),
IF(V2444=0,IF(COUNTIF(Table9[MM Year],X2444),AC2444+AB2444+Z2444+15-DAY(AC2444+AB2444+Z2444+15)+16,AC2444+AB2444+Z2444-DAY(AC2444+AB2444+Z2444)+16),
IF(COUNTIF(Table9[MM Year],X2444),
IF(AC2444+AB2444+Z2444&lt;VLOOKUP(X2444,Table9[],7,0),AC2444
+AB2444+Z2444+VLOOKUP(X2444,Table9[],4,0),AC2444+AB2444+Z2444),AC2444
+AB2444+Z2444)))</f>
        <v>#VALUE!</v>
      </c>
      <c r="AE2444" s="42"/>
      <c r="AF2444" s="15" t="str">
        <f>IFERROR(IF(COUNTIF(Table9[MM Year],X2444),
IF(AD2444&lt;VLOOKUP(X2444,Table9[],7,0),AD2444
+VLOOKUP(X2444,Table9[],4,0),AD2444),AD2444
),"")</f>
        <v/>
      </c>
      <c r="AG2444" s="5"/>
      <c r="AH2444" s="5"/>
      <c r="AI2444" s="5"/>
      <c r="AJ2444" s="6"/>
      <c r="AK2444" s="6"/>
      <c r="AL2444" s="12" t="str">
        <f t="shared" si="387"/>
        <v/>
      </c>
      <c r="AM2444" s="5"/>
      <c r="AN2444" s="27" t="str">
        <f t="shared" si="388"/>
        <v/>
      </c>
      <c r="AO2444" s="5"/>
      <c r="AP2444" s="5"/>
      <c r="AQ2444" s="6"/>
      <c r="AR2444" s="12" t="str">
        <f t="shared" si="389"/>
        <v/>
      </c>
      <c r="AS2444" s="6"/>
      <c r="AT2444" s="5"/>
      <c r="AU2444" s="53"/>
      <c r="AV2444" s="53"/>
      <c r="AW2444" s="54"/>
      <c r="AX2444" s="15" t="str">
        <f t="shared" si="390"/>
        <v/>
      </c>
      <c r="AY2444" s="5"/>
      <c r="AZ2444" s="27" t="str">
        <f>IFERROR(VLOOKUP(AY2444,vlookup!A$2:I$331,2,FALSE),"")</f>
        <v/>
      </c>
      <c r="BA2444" s="27" t="str">
        <f>IFERROR(VLOOKUP(AY2444,vlookup!A$2:I$331,3,FALSE),"")</f>
        <v/>
      </c>
      <c r="BB2444" s="5"/>
      <c r="BC2444" s="27" t="str">
        <f>IFERROR(VLOOKUP(BB2444,vlookup!D$2:E$331,2,FALSE),"")</f>
        <v/>
      </c>
      <c r="BD2444" s="5"/>
      <c r="BE2444" s="27" t="str">
        <f t="shared" si="391"/>
        <v/>
      </c>
      <c r="BF2444" s="27" t="str">
        <f>IFERROR(VLOOKUP(BE2444,vlookup!G$2:I$331,2,FALSE),"")</f>
        <v/>
      </c>
      <c r="BG2444" s="27" t="str">
        <f>IFERROR(VLOOKUP(BE2444,vlookup!G$2:I$331,3,FALSE),"")</f>
        <v/>
      </c>
      <c r="BH2444" s="5"/>
      <c r="BI2444" s="6"/>
      <c r="BJ2444" s="6"/>
      <c r="BK2444" s="6"/>
      <c r="BL2444" s="6"/>
    </row>
    <row r="2445" spans="1:64">
      <c r="A2445" s="4"/>
      <c r="B2445" s="5"/>
      <c r="C2445" s="27" t="str">
        <f>IFERROR(VLOOKUP(B2445,vlookup!A$2:I$331,2,FALSE),"")</f>
        <v/>
      </c>
      <c r="D2445" s="27" t="str">
        <f>IFERROR(VLOOKUP(B2445,vlookup!A$2:I$331,3,FALSE),"")</f>
        <v/>
      </c>
      <c r="E2445" s="5"/>
      <c r="F2445" s="27" t="str">
        <f>IFERROR(VLOOKUP(E2445,vlookup!D$2:E$331,2,FALSE),"")</f>
        <v/>
      </c>
      <c r="G2445" s="5"/>
      <c r="H2445" s="27" t="str">
        <f t="shared" si="382"/>
        <v/>
      </c>
      <c r="I2445" s="27" t="str">
        <f>IFERROR(VLOOKUP(H2445,vlookup!G$2:I$331,2,FALSE),"")</f>
        <v/>
      </c>
      <c r="J2445" s="27" t="str">
        <f>IFERROR(VLOOKUP(H2445,vlookup!G$2:I$331,3,FALSE),"")</f>
        <v/>
      </c>
      <c r="K2445" s="5"/>
      <c r="L2445" s="6"/>
      <c r="M2445" s="6"/>
      <c r="N2445" s="6"/>
      <c r="O2445" s="6"/>
      <c r="P2445" s="6"/>
      <c r="Q2445" s="14" t="str">
        <f t="shared" si="383"/>
        <v/>
      </c>
      <c r="R2445" s="5"/>
      <c r="S2445" s="6"/>
      <c r="T2445" s="6"/>
      <c r="U2445" s="5"/>
      <c r="V2445" s="45">
        <f t="shared" si="384"/>
        <v>0</v>
      </c>
      <c r="W2445" s="45">
        <f t="shared" si="385"/>
        <v>0</v>
      </c>
      <c r="X2445" s="45" t="e">
        <f t="shared" si="386"/>
        <v>#VALUE!</v>
      </c>
      <c r="Y2445" s="45">
        <f>IFERROR(VALUE(V2445),VLOOKUP(V2445,DayReplace[],2,0))</f>
        <v>0</v>
      </c>
      <c r="Z2445" s="45">
        <f>IF(V2445=0,1,
IF(OR(AND(COUNTIF(Table12[Normal and Leap Years],X2445),AA2445=3,Y2445=30),
AND(COUNTIF(Table9[MM Year],X2445),COUNTIF(Table13[Always 29-Day Months],AA2445),Y2445=30)),Y2445
-1,Y2445))</f>
        <v>1</v>
      </c>
      <c r="AA2445" s="45">
        <f>IFERROR(VALUE(W2445),VLOOKUP(W2445,MonthReplace[],2,0))</f>
        <v>0</v>
      </c>
      <c r="AB2445" s="45" t="e">
        <f>IF(COUNTIF(Table9[MM Year],X2445),VLOOKUP(AA2445,MonthSerial[],VLOOKUP(X2445,Table9[],3,0)+2,0),DATE(X2445,AA2445,0)-AC2445)</f>
        <v>#VALUE!</v>
      </c>
      <c r="AC2445" s="45" t="e">
        <f>IF(COUNTIF(Table9[MM Year],X2445),
VLOOKUP(X2445,Table9[],5,0),
DATE(X2445,1,0))</f>
        <v>#VALUE!</v>
      </c>
      <c r="AD2445" s="46" t="e">
        <f>IF(AA2445=0,DATE(YEAR(AC2445+1),7,16),
IF(V2445=0,IF(COUNTIF(Table9[MM Year],X2445),AC2445+AB2445+Z2445+15-DAY(AC2445+AB2445+Z2445+15)+16,AC2445+AB2445+Z2445-DAY(AC2445+AB2445+Z2445)+16),
IF(COUNTIF(Table9[MM Year],X2445),
IF(AC2445+AB2445+Z2445&lt;VLOOKUP(X2445,Table9[],7,0),AC2445
+AB2445+Z2445+VLOOKUP(X2445,Table9[],4,0),AC2445+AB2445+Z2445),AC2445
+AB2445+Z2445)))</f>
        <v>#VALUE!</v>
      </c>
      <c r="AE2445" s="42"/>
      <c r="AF2445" s="15" t="str">
        <f>IFERROR(IF(COUNTIF(Table9[MM Year],X2445),
IF(AD2445&lt;VLOOKUP(X2445,Table9[],7,0),AD2445
+VLOOKUP(X2445,Table9[],4,0),AD2445),AD2445
),"")</f>
        <v/>
      </c>
      <c r="AG2445" s="5"/>
      <c r="AH2445" s="5"/>
      <c r="AI2445" s="5"/>
      <c r="AJ2445" s="6"/>
      <c r="AK2445" s="6"/>
      <c r="AL2445" s="12" t="str">
        <f t="shared" si="387"/>
        <v/>
      </c>
      <c r="AM2445" s="5"/>
      <c r="AN2445" s="27" t="str">
        <f t="shared" si="388"/>
        <v/>
      </c>
      <c r="AO2445" s="5"/>
      <c r="AP2445" s="5"/>
      <c r="AQ2445" s="6"/>
      <c r="AR2445" s="12" t="str">
        <f t="shared" si="389"/>
        <v/>
      </c>
      <c r="AS2445" s="6"/>
      <c r="AT2445" s="5"/>
      <c r="AU2445" s="53"/>
      <c r="AV2445" s="53"/>
      <c r="AW2445" s="54"/>
      <c r="AX2445" s="15" t="str">
        <f t="shared" si="390"/>
        <v/>
      </c>
      <c r="AY2445" s="5"/>
      <c r="AZ2445" s="27" t="str">
        <f>IFERROR(VLOOKUP(AY2445,vlookup!A$2:I$331,2,FALSE),"")</f>
        <v/>
      </c>
      <c r="BA2445" s="27" t="str">
        <f>IFERROR(VLOOKUP(AY2445,vlookup!A$2:I$331,3,FALSE),"")</f>
        <v/>
      </c>
      <c r="BB2445" s="5"/>
      <c r="BC2445" s="27" t="str">
        <f>IFERROR(VLOOKUP(BB2445,vlookup!D$2:E$331,2,FALSE),"")</f>
        <v/>
      </c>
      <c r="BD2445" s="5"/>
      <c r="BE2445" s="27" t="str">
        <f t="shared" si="391"/>
        <v/>
      </c>
      <c r="BF2445" s="27" t="str">
        <f>IFERROR(VLOOKUP(BE2445,vlookup!G$2:I$331,2,FALSE),"")</f>
        <v/>
      </c>
      <c r="BG2445" s="27" t="str">
        <f>IFERROR(VLOOKUP(BE2445,vlookup!G$2:I$331,3,FALSE),"")</f>
        <v/>
      </c>
      <c r="BH2445" s="5"/>
      <c r="BI2445" s="6"/>
      <c r="BJ2445" s="6"/>
      <c r="BK2445" s="6"/>
      <c r="BL2445" s="6"/>
    </row>
    <row r="2446" spans="1:64">
      <c r="A2446" s="4"/>
      <c r="B2446" s="5"/>
      <c r="C2446" s="27" t="str">
        <f>IFERROR(VLOOKUP(B2446,vlookup!A$2:I$331,2,FALSE),"")</f>
        <v/>
      </c>
      <c r="D2446" s="27" t="str">
        <f>IFERROR(VLOOKUP(B2446,vlookup!A$2:I$331,3,FALSE),"")</f>
        <v/>
      </c>
      <c r="E2446" s="5"/>
      <c r="F2446" s="27" t="str">
        <f>IFERROR(VLOOKUP(E2446,vlookup!D$2:E$331,2,FALSE),"")</f>
        <v/>
      </c>
      <c r="G2446" s="5"/>
      <c r="H2446" s="27" t="str">
        <f t="shared" si="382"/>
        <v/>
      </c>
      <c r="I2446" s="27" t="str">
        <f>IFERROR(VLOOKUP(H2446,vlookup!G$2:I$331,2,FALSE),"")</f>
        <v/>
      </c>
      <c r="J2446" s="27" t="str">
        <f>IFERROR(VLOOKUP(H2446,vlookup!G$2:I$331,3,FALSE),"")</f>
        <v/>
      </c>
      <c r="K2446" s="5"/>
      <c r="L2446" s="6"/>
      <c r="M2446" s="6"/>
      <c r="N2446" s="6"/>
      <c r="O2446" s="6"/>
      <c r="P2446" s="6"/>
      <c r="Q2446" s="14" t="str">
        <f t="shared" si="383"/>
        <v/>
      </c>
      <c r="R2446" s="5"/>
      <c r="S2446" s="6"/>
      <c r="T2446" s="6"/>
      <c r="U2446" s="5"/>
      <c r="V2446" s="45">
        <f t="shared" si="384"/>
        <v>0</v>
      </c>
      <c r="W2446" s="45">
        <f t="shared" si="385"/>
        <v>0</v>
      </c>
      <c r="X2446" s="45" t="e">
        <f t="shared" si="386"/>
        <v>#VALUE!</v>
      </c>
      <c r="Y2446" s="45">
        <f>IFERROR(VALUE(V2446),VLOOKUP(V2446,DayReplace[],2,0))</f>
        <v>0</v>
      </c>
      <c r="Z2446" s="45">
        <f>IF(V2446=0,1,
IF(OR(AND(COUNTIF(Table12[Normal and Leap Years],X2446),AA2446=3,Y2446=30),
AND(COUNTIF(Table9[MM Year],X2446),COUNTIF(Table13[Always 29-Day Months],AA2446),Y2446=30)),Y2446
-1,Y2446))</f>
        <v>1</v>
      </c>
      <c r="AA2446" s="45">
        <f>IFERROR(VALUE(W2446),VLOOKUP(W2446,MonthReplace[],2,0))</f>
        <v>0</v>
      </c>
      <c r="AB2446" s="45" t="e">
        <f>IF(COUNTIF(Table9[MM Year],X2446),VLOOKUP(AA2446,MonthSerial[],VLOOKUP(X2446,Table9[],3,0)+2,0),DATE(X2446,AA2446,0)-AC2446)</f>
        <v>#VALUE!</v>
      </c>
      <c r="AC2446" s="45" t="e">
        <f>IF(COUNTIF(Table9[MM Year],X2446),
VLOOKUP(X2446,Table9[],5,0),
DATE(X2446,1,0))</f>
        <v>#VALUE!</v>
      </c>
      <c r="AD2446" s="46" t="e">
        <f>IF(AA2446=0,DATE(YEAR(AC2446+1),7,16),
IF(V2446=0,IF(COUNTIF(Table9[MM Year],X2446),AC2446+AB2446+Z2446+15-DAY(AC2446+AB2446+Z2446+15)+16,AC2446+AB2446+Z2446-DAY(AC2446+AB2446+Z2446)+16),
IF(COUNTIF(Table9[MM Year],X2446),
IF(AC2446+AB2446+Z2446&lt;VLOOKUP(X2446,Table9[],7,0),AC2446
+AB2446+Z2446+VLOOKUP(X2446,Table9[],4,0),AC2446+AB2446+Z2446),AC2446
+AB2446+Z2446)))</f>
        <v>#VALUE!</v>
      </c>
      <c r="AE2446" s="42"/>
      <c r="AF2446" s="15" t="str">
        <f>IFERROR(IF(COUNTIF(Table9[MM Year],X2446),
IF(AD2446&lt;VLOOKUP(X2446,Table9[],7,0),AD2446
+VLOOKUP(X2446,Table9[],4,0),AD2446),AD2446
),"")</f>
        <v/>
      </c>
      <c r="AG2446" s="5"/>
      <c r="AH2446" s="5"/>
      <c r="AI2446" s="5"/>
      <c r="AJ2446" s="6"/>
      <c r="AK2446" s="6"/>
      <c r="AL2446" s="12" t="str">
        <f t="shared" si="387"/>
        <v/>
      </c>
      <c r="AM2446" s="5"/>
      <c r="AN2446" s="27" t="str">
        <f t="shared" si="388"/>
        <v/>
      </c>
      <c r="AO2446" s="5"/>
      <c r="AP2446" s="5"/>
      <c r="AQ2446" s="6"/>
      <c r="AR2446" s="12" t="str">
        <f t="shared" si="389"/>
        <v/>
      </c>
      <c r="AS2446" s="6"/>
      <c r="AT2446" s="5"/>
      <c r="AU2446" s="53"/>
      <c r="AV2446" s="53"/>
      <c r="AW2446" s="54"/>
      <c r="AX2446" s="15" t="str">
        <f t="shared" si="390"/>
        <v/>
      </c>
      <c r="AY2446" s="5"/>
      <c r="AZ2446" s="27" t="str">
        <f>IFERROR(VLOOKUP(AY2446,vlookup!A$2:I$331,2,FALSE),"")</f>
        <v/>
      </c>
      <c r="BA2446" s="27" t="str">
        <f>IFERROR(VLOOKUP(AY2446,vlookup!A$2:I$331,3,FALSE),"")</f>
        <v/>
      </c>
      <c r="BB2446" s="5"/>
      <c r="BC2446" s="27" t="str">
        <f>IFERROR(VLOOKUP(BB2446,vlookup!D$2:E$331,2,FALSE),"")</f>
        <v/>
      </c>
      <c r="BD2446" s="5"/>
      <c r="BE2446" s="27" t="str">
        <f t="shared" si="391"/>
        <v/>
      </c>
      <c r="BF2446" s="27" t="str">
        <f>IFERROR(VLOOKUP(BE2446,vlookup!G$2:I$331,2,FALSE),"")</f>
        <v/>
      </c>
      <c r="BG2446" s="27" t="str">
        <f>IFERROR(VLOOKUP(BE2446,vlookup!G$2:I$331,3,FALSE),"")</f>
        <v/>
      </c>
      <c r="BH2446" s="5"/>
      <c r="BI2446" s="6"/>
      <c r="BJ2446" s="6"/>
      <c r="BK2446" s="6"/>
      <c r="BL2446" s="6"/>
    </row>
    <row r="2447" spans="1:64">
      <c r="A2447" s="4"/>
      <c r="B2447" s="5"/>
      <c r="C2447" s="27" t="str">
        <f>IFERROR(VLOOKUP(B2447,vlookup!A$2:I$331,2,FALSE),"")</f>
        <v/>
      </c>
      <c r="D2447" s="27" t="str">
        <f>IFERROR(VLOOKUP(B2447,vlookup!A$2:I$331,3,FALSE),"")</f>
        <v/>
      </c>
      <c r="E2447" s="5"/>
      <c r="F2447" s="27" t="str">
        <f>IFERROR(VLOOKUP(E2447,vlookup!D$2:E$331,2,FALSE),"")</f>
        <v/>
      </c>
      <c r="G2447" s="5"/>
      <c r="H2447" s="27" t="str">
        <f t="shared" si="382"/>
        <v/>
      </c>
      <c r="I2447" s="27" t="str">
        <f>IFERROR(VLOOKUP(H2447,vlookup!G$2:I$331,2,FALSE),"")</f>
        <v/>
      </c>
      <c r="J2447" s="27" t="str">
        <f>IFERROR(VLOOKUP(H2447,vlookup!G$2:I$331,3,FALSE),"")</f>
        <v/>
      </c>
      <c r="K2447" s="5"/>
      <c r="L2447" s="6"/>
      <c r="M2447" s="6"/>
      <c r="N2447" s="6"/>
      <c r="O2447" s="6"/>
      <c r="P2447" s="6"/>
      <c r="Q2447" s="14" t="str">
        <f t="shared" si="383"/>
        <v/>
      </c>
      <c r="R2447" s="5"/>
      <c r="S2447" s="6"/>
      <c r="T2447" s="6"/>
      <c r="U2447" s="5"/>
      <c r="V2447" s="45">
        <f t="shared" si="384"/>
        <v>0</v>
      </c>
      <c r="W2447" s="45">
        <f t="shared" si="385"/>
        <v>0</v>
      </c>
      <c r="X2447" s="45" t="e">
        <f t="shared" si="386"/>
        <v>#VALUE!</v>
      </c>
      <c r="Y2447" s="45">
        <f>IFERROR(VALUE(V2447),VLOOKUP(V2447,DayReplace[],2,0))</f>
        <v>0</v>
      </c>
      <c r="Z2447" s="45">
        <f>IF(V2447=0,1,
IF(OR(AND(COUNTIF(Table12[Normal and Leap Years],X2447),AA2447=3,Y2447=30),
AND(COUNTIF(Table9[MM Year],X2447),COUNTIF(Table13[Always 29-Day Months],AA2447),Y2447=30)),Y2447
-1,Y2447))</f>
        <v>1</v>
      </c>
      <c r="AA2447" s="45">
        <f>IFERROR(VALUE(W2447),VLOOKUP(W2447,MonthReplace[],2,0))</f>
        <v>0</v>
      </c>
      <c r="AB2447" s="45" t="e">
        <f>IF(COUNTIF(Table9[MM Year],X2447),VLOOKUP(AA2447,MonthSerial[],VLOOKUP(X2447,Table9[],3,0)+2,0),DATE(X2447,AA2447,0)-AC2447)</f>
        <v>#VALUE!</v>
      </c>
      <c r="AC2447" s="45" t="e">
        <f>IF(COUNTIF(Table9[MM Year],X2447),
VLOOKUP(X2447,Table9[],5,0),
DATE(X2447,1,0))</f>
        <v>#VALUE!</v>
      </c>
      <c r="AD2447" s="46" t="e">
        <f>IF(AA2447=0,DATE(YEAR(AC2447+1),7,16),
IF(V2447=0,IF(COUNTIF(Table9[MM Year],X2447),AC2447+AB2447+Z2447+15-DAY(AC2447+AB2447+Z2447+15)+16,AC2447+AB2447+Z2447-DAY(AC2447+AB2447+Z2447)+16),
IF(COUNTIF(Table9[MM Year],X2447),
IF(AC2447+AB2447+Z2447&lt;VLOOKUP(X2447,Table9[],7,0),AC2447
+AB2447+Z2447+VLOOKUP(X2447,Table9[],4,0),AC2447+AB2447+Z2447),AC2447
+AB2447+Z2447)))</f>
        <v>#VALUE!</v>
      </c>
      <c r="AE2447" s="42"/>
      <c r="AF2447" s="15" t="str">
        <f>IFERROR(IF(COUNTIF(Table9[MM Year],X2447),
IF(AD2447&lt;VLOOKUP(X2447,Table9[],7,0),AD2447
+VLOOKUP(X2447,Table9[],4,0),AD2447),AD2447
),"")</f>
        <v/>
      </c>
      <c r="AG2447" s="5"/>
      <c r="AH2447" s="5"/>
      <c r="AI2447" s="5"/>
      <c r="AJ2447" s="6"/>
      <c r="AK2447" s="6"/>
      <c r="AL2447" s="12" t="str">
        <f t="shared" si="387"/>
        <v/>
      </c>
      <c r="AM2447" s="5"/>
      <c r="AN2447" s="27" t="str">
        <f t="shared" si="388"/>
        <v/>
      </c>
      <c r="AO2447" s="5"/>
      <c r="AP2447" s="5"/>
      <c r="AQ2447" s="6"/>
      <c r="AR2447" s="12" t="str">
        <f t="shared" si="389"/>
        <v/>
      </c>
      <c r="AS2447" s="6"/>
      <c r="AT2447" s="5"/>
      <c r="AU2447" s="53"/>
      <c r="AV2447" s="53"/>
      <c r="AW2447" s="54"/>
      <c r="AX2447" s="15" t="str">
        <f t="shared" si="390"/>
        <v/>
      </c>
      <c r="AY2447" s="5"/>
      <c r="AZ2447" s="27" t="str">
        <f>IFERROR(VLOOKUP(AY2447,vlookup!A$2:I$331,2,FALSE),"")</f>
        <v/>
      </c>
      <c r="BA2447" s="27" t="str">
        <f>IFERROR(VLOOKUP(AY2447,vlookup!A$2:I$331,3,FALSE),"")</f>
        <v/>
      </c>
      <c r="BB2447" s="5"/>
      <c r="BC2447" s="27" t="str">
        <f>IFERROR(VLOOKUP(BB2447,vlookup!D$2:E$331,2,FALSE),"")</f>
        <v/>
      </c>
      <c r="BD2447" s="5"/>
      <c r="BE2447" s="27" t="str">
        <f t="shared" si="391"/>
        <v/>
      </c>
      <c r="BF2447" s="27" t="str">
        <f>IFERROR(VLOOKUP(BE2447,vlookup!G$2:I$331,2,FALSE),"")</f>
        <v/>
      </c>
      <c r="BG2447" s="27" t="str">
        <f>IFERROR(VLOOKUP(BE2447,vlookup!G$2:I$331,3,FALSE),"")</f>
        <v/>
      </c>
      <c r="BH2447" s="5"/>
      <c r="BI2447" s="6"/>
      <c r="BJ2447" s="6"/>
      <c r="BK2447" s="6"/>
      <c r="BL2447" s="6"/>
    </row>
    <row r="2448" spans="1:64">
      <c r="A2448" s="4"/>
      <c r="B2448" s="5"/>
      <c r="C2448" s="27" t="str">
        <f>IFERROR(VLOOKUP(B2448,vlookup!A$2:I$331,2,FALSE),"")</f>
        <v/>
      </c>
      <c r="D2448" s="27" t="str">
        <f>IFERROR(VLOOKUP(B2448,vlookup!A$2:I$331,3,FALSE),"")</f>
        <v/>
      </c>
      <c r="E2448" s="5"/>
      <c r="F2448" s="27" t="str">
        <f>IFERROR(VLOOKUP(E2448,vlookup!D$2:E$331,2,FALSE),"")</f>
        <v/>
      </c>
      <c r="G2448" s="5"/>
      <c r="H2448" s="27" t="str">
        <f t="shared" si="382"/>
        <v/>
      </c>
      <c r="I2448" s="27" t="str">
        <f>IFERROR(VLOOKUP(H2448,vlookup!G$2:I$331,2,FALSE),"")</f>
        <v/>
      </c>
      <c r="J2448" s="27" t="str">
        <f>IFERROR(VLOOKUP(H2448,vlookup!G$2:I$331,3,FALSE),"")</f>
        <v/>
      </c>
      <c r="K2448" s="5"/>
      <c r="L2448" s="6"/>
      <c r="M2448" s="6"/>
      <c r="N2448" s="6"/>
      <c r="O2448" s="6"/>
      <c r="P2448" s="6"/>
      <c r="Q2448" s="14" t="str">
        <f t="shared" si="383"/>
        <v/>
      </c>
      <c r="R2448" s="5"/>
      <c r="S2448" s="6"/>
      <c r="T2448" s="6"/>
      <c r="U2448" s="5"/>
      <c r="V2448" s="45">
        <f t="shared" si="384"/>
        <v>0</v>
      </c>
      <c r="W2448" s="45">
        <f t="shared" si="385"/>
        <v>0</v>
      </c>
      <c r="X2448" s="45" t="e">
        <f t="shared" si="386"/>
        <v>#VALUE!</v>
      </c>
      <c r="Y2448" s="45">
        <f>IFERROR(VALUE(V2448),VLOOKUP(V2448,DayReplace[],2,0))</f>
        <v>0</v>
      </c>
      <c r="Z2448" s="45">
        <f>IF(V2448=0,1,
IF(OR(AND(COUNTIF(Table12[Normal and Leap Years],X2448),AA2448=3,Y2448=30),
AND(COUNTIF(Table9[MM Year],X2448),COUNTIF(Table13[Always 29-Day Months],AA2448),Y2448=30)),Y2448
-1,Y2448))</f>
        <v>1</v>
      </c>
      <c r="AA2448" s="45">
        <f>IFERROR(VALUE(W2448),VLOOKUP(W2448,MonthReplace[],2,0))</f>
        <v>0</v>
      </c>
      <c r="AB2448" s="45" t="e">
        <f>IF(COUNTIF(Table9[MM Year],X2448),VLOOKUP(AA2448,MonthSerial[],VLOOKUP(X2448,Table9[],3,0)+2,0),DATE(X2448,AA2448,0)-AC2448)</f>
        <v>#VALUE!</v>
      </c>
      <c r="AC2448" s="45" t="e">
        <f>IF(COUNTIF(Table9[MM Year],X2448),
VLOOKUP(X2448,Table9[],5,0),
DATE(X2448,1,0))</f>
        <v>#VALUE!</v>
      </c>
      <c r="AD2448" s="46" t="e">
        <f>IF(AA2448=0,DATE(YEAR(AC2448+1),7,16),
IF(V2448=0,IF(COUNTIF(Table9[MM Year],X2448),AC2448+AB2448+Z2448+15-DAY(AC2448+AB2448+Z2448+15)+16,AC2448+AB2448+Z2448-DAY(AC2448+AB2448+Z2448)+16),
IF(COUNTIF(Table9[MM Year],X2448),
IF(AC2448+AB2448+Z2448&lt;VLOOKUP(X2448,Table9[],7,0),AC2448
+AB2448+Z2448+VLOOKUP(X2448,Table9[],4,0),AC2448+AB2448+Z2448),AC2448
+AB2448+Z2448)))</f>
        <v>#VALUE!</v>
      </c>
      <c r="AE2448" s="42"/>
      <c r="AF2448" s="15" t="str">
        <f>IFERROR(IF(COUNTIF(Table9[MM Year],X2448),
IF(AD2448&lt;VLOOKUP(X2448,Table9[],7,0),AD2448
+VLOOKUP(X2448,Table9[],4,0),AD2448),AD2448
),"")</f>
        <v/>
      </c>
      <c r="AG2448" s="5"/>
      <c r="AH2448" s="5"/>
      <c r="AI2448" s="5"/>
      <c r="AJ2448" s="6"/>
      <c r="AK2448" s="6"/>
      <c r="AL2448" s="12" t="str">
        <f t="shared" si="387"/>
        <v/>
      </c>
      <c r="AM2448" s="5"/>
      <c r="AN2448" s="27" t="str">
        <f t="shared" si="388"/>
        <v/>
      </c>
      <c r="AO2448" s="5"/>
      <c r="AP2448" s="5"/>
      <c r="AQ2448" s="6"/>
      <c r="AR2448" s="12" t="str">
        <f t="shared" si="389"/>
        <v/>
      </c>
      <c r="AS2448" s="6"/>
      <c r="AT2448" s="5"/>
      <c r="AU2448" s="53"/>
      <c r="AV2448" s="53"/>
      <c r="AW2448" s="54"/>
      <c r="AX2448" s="15" t="str">
        <f t="shared" si="390"/>
        <v/>
      </c>
      <c r="AY2448" s="5"/>
      <c r="AZ2448" s="27" t="str">
        <f>IFERROR(VLOOKUP(AY2448,vlookup!A$2:I$331,2,FALSE),"")</f>
        <v/>
      </c>
      <c r="BA2448" s="27" t="str">
        <f>IFERROR(VLOOKUP(AY2448,vlookup!A$2:I$331,3,FALSE),"")</f>
        <v/>
      </c>
      <c r="BB2448" s="5"/>
      <c r="BC2448" s="27" t="str">
        <f>IFERROR(VLOOKUP(BB2448,vlookup!D$2:E$331,2,FALSE),"")</f>
        <v/>
      </c>
      <c r="BD2448" s="5"/>
      <c r="BE2448" s="27" t="str">
        <f t="shared" si="391"/>
        <v/>
      </c>
      <c r="BF2448" s="27" t="str">
        <f>IFERROR(VLOOKUP(BE2448,vlookup!G$2:I$331,2,FALSE),"")</f>
        <v/>
      </c>
      <c r="BG2448" s="27" t="str">
        <f>IFERROR(VLOOKUP(BE2448,vlookup!G$2:I$331,3,FALSE),"")</f>
        <v/>
      </c>
      <c r="BH2448" s="5"/>
      <c r="BI2448" s="6"/>
      <c r="BJ2448" s="6"/>
      <c r="BK2448" s="6"/>
      <c r="BL2448" s="6"/>
    </row>
    <row r="2449" spans="1:64">
      <c r="A2449" s="4"/>
      <c r="B2449" s="5"/>
      <c r="C2449" s="27" t="str">
        <f>IFERROR(VLOOKUP(B2449,vlookup!A$2:I$331,2,FALSE),"")</f>
        <v/>
      </c>
      <c r="D2449" s="27" t="str">
        <f>IFERROR(VLOOKUP(B2449,vlookup!A$2:I$331,3,FALSE),"")</f>
        <v/>
      </c>
      <c r="E2449" s="5"/>
      <c r="F2449" s="27" t="str">
        <f>IFERROR(VLOOKUP(E2449,vlookup!D$2:E$331,2,FALSE),"")</f>
        <v/>
      </c>
      <c r="G2449" s="5"/>
      <c r="H2449" s="27" t="str">
        <f t="shared" si="382"/>
        <v/>
      </c>
      <c r="I2449" s="27" t="str">
        <f>IFERROR(VLOOKUP(H2449,vlookup!G$2:I$331,2,FALSE),"")</f>
        <v/>
      </c>
      <c r="J2449" s="27" t="str">
        <f>IFERROR(VLOOKUP(H2449,vlookup!G$2:I$331,3,FALSE),"")</f>
        <v/>
      </c>
      <c r="K2449" s="5"/>
      <c r="L2449" s="6"/>
      <c r="M2449" s="6"/>
      <c r="N2449" s="6"/>
      <c r="O2449" s="6"/>
      <c r="P2449" s="6"/>
      <c r="Q2449" s="14" t="str">
        <f t="shared" si="383"/>
        <v/>
      </c>
      <c r="R2449" s="5"/>
      <c r="S2449" s="6"/>
      <c r="T2449" s="6"/>
      <c r="U2449" s="5"/>
      <c r="V2449" s="45">
        <f t="shared" si="384"/>
        <v>0</v>
      </c>
      <c r="W2449" s="45">
        <f t="shared" si="385"/>
        <v>0</v>
      </c>
      <c r="X2449" s="45" t="e">
        <f t="shared" si="386"/>
        <v>#VALUE!</v>
      </c>
      <c r="Y2449" s="45">
        <f>IFERROR(VALUE(V2449),VLOOKUP(V2449,DayReplace[],2,0))</f>
        <v>0</v>
      </c>
      <c r="Z2449" s="45">
        <f>IF(V2449=0,1,
IF(OR(AND(COUNTIF(Table12[Normal and Leap Years],X2449),AA2449=3,Y2449=30),
AND(COUNTIF(Table9[MM Year],X2449),COUNTIF(Table13[Always 29-Day Months],AA2449),Y2449=30)),Y2449
-1,Y2449))</f>
        <v>1</v>
      </c>
      <c r="AA2449" s="45">
        <f>IFERROR(VALUE(W2449),VLOOKUP(W2449,MonthReplace[],2,0))</f>
        <v>0</v>
      </c>
      <c r="AB2449" s="45" t="e">
        <f>IF(COUNTIF(Table9[MM Year],X2449),VLOOKUP(AA2449,MonthSerial[],VLOOKUP(X2449,Table9[],3,0)+2,0),DATE(X2449,AA2449,0)-AC2449)</f>
        <v>#VALUE!</v>
      </c>
      <c r="AC2449" s="45" t="e">
        <f>IF(COUNTIF(Table9[MM Year],X2449),
VLOOKUP(X2449,Table9[],5,0),
DATE(X2449,1,0))</f>
        <v>#VALUE!</v>
      </c>
      <c r="AD2449" s="46" t="e">
        <f>IF(AA2449=0,DATE(YEAR(AC2449+1),7,16),
IF(V2449=0,IF(COUNTIF(Table9[MM Year],X2449),AC2449+AB2449+Z2449+15-DAY(AC2449+AB2449+Z2449+15)+16,AC2449+AB2449+Z2449-DAY(AC2449+AB2449+Z2449)+16),
IF(COUNTIF(Table9[MM Year],X2449),
IF(AC2449+AB2449+Z2449&lt;VLOOKUP(X2449,Table9[],7,0),AC2449
+AB2449+Z2449+VLOOKUP(X2449,Table9[],4,0),AC2449+AB2449+Z2449),AC2449
+AB2449+Z2449)))</f>
        <v>#VALUE!</v>
      </c>
      <c r="AE2449" s="42"/>
      <c r="AF2449" s="15" t="str">
        <f>IFERROR(IF(COUNTIF(Table9[MM Year],X2449),
IF(AD2449&lt;VLOOKUP(X2449,Table9[],7,0),AD2449
+VLOOKUP(X2449,Table9[],4,0),AD2449),AD2449
),"")</f>
        <v/>
      </c>
      <c r="AG2449" s="5"/>
      <c r="AH2449" s="5"/>
      <c r="AI2449" s="5"/>
      <c r="AJ2449" s="6"/>
      <c r="AK2449" s="6"/>
      <c r="AL2449" s="12" t="str">
        <f t="shared" si="387"/>
        <v/>
      </c>
      <c r="AM2449" s="5"/>
      <c r="AN2449" s="27" t="str">
        <f t="shared" si="388"/>
        <v/>
      </c>
      <c r="AO2449" s="5"/>
      <c r="AP2449" s="5"/>
      <c r="AQ2449" s="6"/>
      <c r="AR2449" s="12" t="str">
        <f t="shared" si="389"/>
        <v/>
      </c>
      <c r="AS2449" s="6"/>
      <c r="AT2449" s="5"/>
      <c r="AU2449" s="53"/>
      <c r="AV2449" s="53"/>
      <c r="AW2449" s="54"/>
      <c r="AX2449" s="15" t="str">
        <f t="shared" si="390"/>
        <v/>
      </c>
      <c r="AY2449" s="5"/>
      <c r="AZ2449" s="27" t="str">
        <f>IFERROR(VLOOKUP(AY2449,vlookup!A$2:I$331,2,FALSE),"")</f>
        <v/>
      </c>
      <c r="BA2449" s="27" t="str">
        <f>IFERROR(VLOOKUP(AY2449,vlookup!A$2:I$331,3,FALSE),"")</f>
        <v/>
      </c>
      <c r="BB2449" s="5"/>
      <c r="BC2449" s="27" t="str">
        <f>IFERROR(VLOOKUP(BB2449,vlookup!D$2:E$331,2,FALSE),"")</f>
        <v/>
      </c>
      <c r="BD2449" s="5"/>
      <c r="BE2449" s="27" t="str">
        <f t="shared" si="391"/>
        <v/>
      </c>
      <c r="BF2449" s="27" t="str">
        <f>IFERROR(VLOOKUP(BE2449,vlookup!G$2:I$331,2,FALSE),"")</f>
        <v/>
      </c>
      <c r="BG2449" s="27" t="str">
        <f>IFERROR(VLOOKUP(BE2449,vlookup!G$2:I$331,3,FALSE),"")</f>
        <v/>
      </c>
      <c r="BH2449" s="5"/>
      <c r="BI2449" s="6"/>
      <c r="BJ2449" s="6"/>
      <c r="BK2449" s="6"/>
      <c r="BL2449" s="6"/>
    </row>
    <row r="2450" spans="1:64">
      <c r="A2450" s="4"/>
      <c r="B2450" s="5"/>
      <c r="C2450" s="27" t="str">
        <f>IFERROR(VLOOKUP(B2450,vlookup!A$2:I$331,2,FALSE),"")</f>
        <v/>
      </c>
      <c r="D2450" s="27" t="str">
        <f>IFERROR(VLOOKUP(B2450,vlookup!A$2:I$331,3,FALSE),"")</f>
        <v/>
      </c>
      <c r="E2450" s="5"/>
      <c r="F2450" s="27" t="str">
        <f>IFERROR(VLOOKUP(E2450,vlookup!D$2:E$331,2,FALSE),"")</f>
        <v/>
      </c>
      <c r="G2450" s="5"/>
      <c r="H2450" s="27" t="str">
        <f t="shared" si="382"/>
        <v/>
      </c>
      <c r="I2450" s="27" t="str">
        <f>IFERROR(VLOOKUP(H2450,vlookup!G$2:I$331,2,FALSE),"")</f>
        <v/>
      </c>
      <c r="J2450" s="27" t="str">
        <f>IFERROR(VLOOKUP(H2450,vlookup!G$2:I$331,3,FALSE),"")</f>
        <v/>
      </c>
      <c r="K2450" s="5"/>
      <c r="L2450" s="6"/>
      <c r="M2450" s="6"/>
      <c r="N2450" s="6"/>
      <c r="O2450" s="6"/>
      <c r="P2450" s="6"/>
      <c r="Q2450" s="14" t="str">
        <f t="shared" si="383"/>
        <v/>
      </c>
      <c r="R2450" s="5"/>
      <c r="S2450" s="6"/>
      <c r="T2450" s="6"/>
      <c r="U2450" s="5"/>
      <c r="V2450" s="45">
        <f t="shared" si="384"/>
        <v>0</v>
      </c>
      <c r="W2450" s="45">
        <f t="shared" si="385"/>
        <v>0</v>
      </c>
      <c r="X2450" s="45" t="e">
        <f t="shared" si="386"/>
        <v>#VALUE!</v>
      </c>
      <c r="Y2450" s="45">
        <f>IFERROR(VALUE(V2450),VLOOKUP(V2450,DayReplace[],2,0))</f>
        <v>0</v>
      </c>
      <c r="Z2450" s="45">
        <f>IF(V2450=0,1,
IF(OR(AND(COUNTIF(Table12[Normal and Leap Years],X2450),AA2450=3,Y2450=30),
AND(COUNTIF(Table9[MM Year],X2450),COUNTIF(Table13[Always 29-Day Months],AA2450),Y2450=30)),Y2450
-1,Y2450))</f>
        <v>1</v>
      </c>
      <c r="AA2450" s="45">
        <f>IFERROR(VALUE(W2450),VLOOKUP(W2450,MonthReplace[],2,0))</f>
        <v>0</v>
      </c>
      <c r="AB2450" s="45" t="e">
        <f>IF(COUNTIF(Table9[MM Year],X2450),VLOOKUP(AA2450,MonthSerial[],VLOOKUP(X2450,Table9[],3,0)+2,0),DATE(X2450,AA2450,0)-AC2450)</f>
        <v>#VALUE!</v>
      </c>
      <c r="AC2450" s="45" t="e">
        <f>IF(COUNTIF(Table9[MM Year],X2450),
VLOOKUP(X2450,Table9[],5,0),
DATE(X2450,1,0))</f>
        <v>#VALUE!</v>
      </c>
      <c r="AD2450" s="46" t="e">
        <f>IF(AA2450=0,DATE(YEAR(AC2450+1),7,16),
IF(V2450=0,IF(COUNTIF(Table9[MM Year],X2450),AC2450+AB2450+Z2450+15-DAY(AC2450+AB2450+Z2450+15)+16,AC2450+AB2450+Z2450-DAY(AC2450+AB2450+Z2450)+16),
IF(COUNTIF(Table9[MM Year],X2450),
IF(AC2450+AB2450+Z2450&lt;VLOOKUP(X2450,Table9[],7,0),AC2450
+AB2450+Z2450+VLOOKUP(X2450,Table9[],4,0),AC2450+AB2450+Z2450),AC2450
+AB2450+Z2450)))</f>
        <v>#VALUE!</v>
      </c>
      <c r="AE2450" s="42"/>
      <c r="AF2450" s="15" t="str">
        <f>IFERROR(IF(COUNTIF(Table9[MM Year],X2450),
IF(AD2450&lt;VLOOKUP(X2450,Table9[],7,0),AD2450
+VLOOKUP(X2450,Table9[],4,0),AD2450),AD2450
),"")</f>
        <v/>
      </c>
      <c r="AG2450" s="5"/>
      <c r="AH2450" s="5"/>
      <c r="AI2450" s="5"/>
      <c r="AJ2450" s="6"/>
      <c r="AK2450" s="6"/>
      <c r="AL2450" s="12" t="str">
        <f t="shared" si="387"/>
        <v/>
      </c>
      <c r="AM2450" s="5"/>
      <c r="AN2450" s="27" t="str">
        <f t="shared" si="388"/>
        <v/>
      </c>
      <c r="AO2450" s="5"/>
      <c r="AP2450" s="5"/>
      <c r="AQ2450" s="6"/>
      <c r="AR2450" s="12" t="str">
        <f t="shared" si="389"/>
        <v/>
      </c>
      <c r="AS2450" s="6"/>
      <c r="AT2450" s="5"/>
      <c r="AU2450" s="53"/>
      <c r="AV2450" s="53"/>
      <c r="AW2450" s="54"/>
      <c r="AX2450" s="15" t="str">
        <f t="shared" si="390"/>
        <v/>
      </c>
      <c r="AY2450" s="5"/>
      <c r="AZ2450" s="27" t="str">
        <f>IFERROR(VLOOKUP(AY2450,vlookup!A$2:I$331,2,FALSE),"")</f>
        <v/>
      </c>
      <c r="BA2450" s="27" t="str">
        <f>IFERROR(VLOOKUP(AY2450,vlookup!A$2:I$331,3,FALSE),"")</f>
        <v/>
      </c>
      <c r="BB2450" s="5"/>
      <c r="BC2450" s="27" t="str">
        <f>IFERROR(VLOOKUP(BB2450,vlookup!D$2:E$331,2,FALSE),"")</f>
        <v/>
      </c>
      <c r="BD2450" s="5"/>
      <c r="BE2450" s="27" t="str">
        <f t="shared" si="391"/>
        <v/>
      </c>
      <c r="BF2450" s="27" t="str">
        <f>IFERROR(VLOOKUP(BE2450,vlookup!G$2:I$331,2,FALSE),"")</f>
        <v/>
      </c>
      <c r="BG2450" s="27" t="str">
        <f>IFERROR(VLOOKUP(BE2450,vlookup!G$2:I$331,3,FALSE),"")</f>
        <v/>
      </c>
      <c r="BH2450" s="5"/>
      <c r="BI2450" s="6"/>
      <c r="BJ2450" s="6"/>
      <c r="BK2450" s="6"/>
      <c r="BL2450" s="6"/>
    </row>
    <row r="2451" spans="1:64">
      <c r="A2451" s="4"/>
      <c r="B2451" s="5"/>
      <c r="C2451" s="27" t="str">
        <f>IFERROR(VLOOKUP(B2451,vlookup!A$2:I$331,2,FALSE),"")</f>
        <v/>
      </c>
      <c r="D2451" s="27" t="str">
        <f>IFERROR(VLOOKUP(B2451,vlookup!A$2:I$331,3,FALSE),"")</f>
        <v/>
      </c>
      <c r="E2451" s="5"/>
      <c r="F2451" s="27" t="str">
        <f>IFERROR(VLOOKUP(E2451,vlookup!D$2:E$331,2,FALSE),"")</f>
        <v/>
      </c>
      <c r="G2451" s="5"/>
      <c r="H2451" s="27" t="str">
        <f t="shared" si="382"/>
        <v/>
      </c>
      <c r="I2451" s="27" t="str">
        <f>IFERROR(VLOOKUP(H2451,vlookup!G$2:I$331,2,FALSE),"")</f>
        <v/>
      </c>
      <c r="J2451" s="27" t="str">
        <f>IFERROR(VLOOKUP(H2451,vlookup!G$2:I$331,3,FALSE),"")</f>
        <v/>
      </c>
      <c r="K2451" s="5"/>
      <c r="L2451" s="6"/>
      <c r="M2451" s="6"/>
      <c r="N2451" s="6"/>
      <c r="O2451" s="6"/>
      <c r="P2451" s="6"/>
      <c r="Q2451" s="14" t="str">
        <f t="shared" si="383"/>
        <v/>
      </c>
      <c r="R2451" s="5"/>
      <c r="S2451" s="6"/>
      <c r="T2451" s="6"/>
      <c r="U2451" s="5"/>
      <c r="V2451" s="45">
        <f t="shared" si="384"/>
        <v>0</v>
      </c>
      <c r="W2451" s="45">
        <f t="shared" si="385"/>
        <v>0</v>
      </c>
      <c r="X2451" s="45" t="e">
        <f t="shared" si="386"/>
        <v>#VALUE!</v>
      </c>
      <c r="Y2451" s="45">
        <f>IFERROR(VALUE(V2451),VLOOKUP(V2451,DayReplace[],2,0))</f>
        <v>0</v>
      </c>
      <c r="Z2451" s="45">
        <f>IF(V2451=0,1,
IF(OR(AND(COUNTIF(Table12[Normal and Leap Years],X2451),AA2451=3,Y2451=30),
AND(COUNTIF(Table9[MM Year],X2451),COUNTIF(Table13[Always 29-Day Months],AA2451),Y2451=30)),Y2451
-1,Y2451))</f>
        <v>1</v>
      </c>
      <c r="AA2451" s="45">
        <f>IFERROR(VALUE(W2451),VLOOKUP(W2451,MonthReplace[],2,0))</f>
        <v>0</v>
      </c>
      <c r="AB2451" s="45" t="e">
        <f>IF(COUNTIF(Table9[MM Year],X2451),VLOOKUP(AA2451,MonthSerial[],VLOOKUP(X2451,Table9[],3,0)+2,0),DATE(X2451,AA2451,0)-AC2451)</f>
        <v>#VALUE!</v>
      </c>
      <c r="AC2451" s="45" t="e">
        <f>IF(COUNTIF(Table9[MM Year],X2451),
VLOOKUP(X2451,Table9[],5,0),
DATE(X2451,1,0))</f>
        <v>#VALUE!</v>
      </c>
      <c r="AD2451" s="46" t="e">
        <f>IF(AA2451=0,DATE(YEAR(AC2451+1),7,16),
IF(V2451=0,IF(COUNTIF(Table9[MM Year],X2451),AC2451+AB2451+Z2451+15-DAY(AC2451+AB2451+Z2451+15)+16,AC2451+AB2451+Z2451-DAY(AC2451+AB2451+Z2451)+16),
IF(COUNTIF(Table9[MM Year],X2451),
IF(AC2451+AB2451+Z2451&lt;VLOOKUP(X2451,Table9[],7,0),AC2451
+AB2451+Z2451+VLOOKUP(X2451,Table9[],4,0),AC2451+AB2451+Z2451),AC2451
+AB2451+Z2451)))</f>
        <v>#VALUE!</v>
      </c>
      <c r="AE2451" s="42"/>
      <c r="AF2451" s="15" t="str">
        <f>IFERROR(IF(COUNTIF(Table9[MM Year],X2451),
IF(AD2451&lt;VLOOKUP(X2451,Table9[],7,0),AD2451
+VLOOKUP(X2451,Table9[],4,0),AD2451),AD2451
),"")</f>
        <v/>
      </c>
      <c r="AG2451" s="5"/>
      <c r="AH2451" s="5"/>
      <c r="AI2451" s="5"/>
      <c r="AJ2451" s="6"/>
      <c r="AK2451" s="6"/>
      <c r="AL2451" s="12" t="str">
        <f t="shared" si="387"/>
        <v/>
      </c>
      <c r="AM2451" s="5"/>
      <c r="AN2451" s="27" t="str">
        <f t="shared" si="388"/>
        <v/>
      </c>
      <c r="AO2451" s="5"/>
      <c r="AP2451" s="5"/>
      <c r="AQ2451" s="6"/>
      <c r="AR2451" s="12" t="str">
        <f t="shared" si="389"/>
        <v/>
      </c>
      <c r="AS2451" s="6"/>
      <c r="AT2451" s="5"/>
      <c r="AU2451" s="53"/>
      <c r="AV2451" s="53"/>
      <c r="AW2451" s="54"/>
      <c r="AX2451" s="15" t="str">
        <f t="shared" si="390"/>
        <v/>
      </c>
      <c r="AY2451" s="5"/>
      <c r="AZ2451" s="27" t="str">
        <f>IFERROR(VLOOKUP(AY2451,vlookup!A$2:I$331,2,FALSE),"")</f>
        <v/>
      </c>
      <c r="BA2451" s="27" t="str">
        <f>IFERROR(VLOOKUP(AY2451,vlookup!A$2:I$331,3,FALSE),"")</f>
        <v/>
      </c>
      <c r="BB2451" s="5"/>
      <c r="BC2451" s="27" t="str">
        <f>IFERROR(VLOOKUP(BB2451,vlookup!D$2:E$331,2,FALSE),"")</f>
        <v/>
      </c>
      <c r="BD2451" s="5"/>
      <c r="BE2451" s="27" t="str">
        <f t="shared" si="391"/>
        <v/>
      </c>
      <c r="BF2451" s="27" t="str">
        <f>IFERROR(VLOOKUP(BE2451,vlookup!G$2:I$331,2,FALSE),"")</f>
        <v/>
      </c>
      <c r="BG2451" s="27" t="str">
        <f>IFERROR(VLOOKUP(BE2451,vlookup!G$2:I$331,3,FALSE),"")</f>
        <v/>
      </c>
      <c r="BH2451" s="5"/>
      <c r="BI2451" s="6"/>
      <c r="BJ2451" s="6"/>
      <c r="BK2451" s="6"/>
      <c r="BL2451" s="6"/>
    </row>
    <row r="2452" spans="1:64">
      <c r="A2452" s="4"/>
      <c r="B2452" s="5"/>
      <c r="C2452" s="27" t="str">
        <f>IFERROR(VLOOKUP(B2452,vlookup!A$2:I$331,2,FALSE),"")</f>
        <v/>
      </c>
      <c r="D2452" s="27" t="str">
        <f>IFERROR(VLOOKUP(B2452,vlookup!A$2:I$331,3,FALSE),"")</f>
        <v/>
      </c>
      <c r="E2452" s="5"/>
      <c r="F2452" s="27" t="str">
        <f>IFERROR(VLOOKUP(E2452,vlookup!D$2:E$331,2,FALSE),"")</f>
        <v/>
      </c>
      <c r="G2452" s="5"/>
      <c r="H2452" s="27" t="str">
        <f t="shared" si="382"/>
        <v/>
      </c>
      <c r="I2452" s="27" t="str">
        <f>IFERROR(VLOOKUP(H2452,vlookup!G$2:I$331,2,FALSE),"")</f>
        <v/>
      </c>
      <c r="J2452" s="27" t="str">
        <f>IFERROR(VLOOKUP(H2452,vlookup!G$2:I$331,3,FALSE),"")</f>
        <v/>
      </c>
      <c r="K2452" s="5"/>
      <c r="L2452" s="6"/>
      <c r="M2452" s="6"/>
      <c r="N2452" s="6"/>
      <c r="O2452" s="6"/>
      <c r="P2452" s="6"/>
      <c r="Q2452" s="14" t="str">
        <f t="shared" si="383"/>
        <v/>
      </c>
      <c r="R2452" s="5"/>
      <c r="S2452" s="6"/>
      <c r="T2452" s="6"/>
      <c r="U2452" s="5"/>
      <c r="V2452" s="45">
        <f t="shared" si="384"/>
        <v>0</v>
      </c>
      <c r="W2452" s="45">
        <f t="shared" si="385"/>
        <v>0</v>
      </c>
      <c r="X2452" s="45" t="e">
        <f t="shared" si="386"/>
        <v>#VALUE!</v>
      </c>
      <c r="Y2452" s="45">
        <f>IFERROR(VALUE(V2452),VLOOKUP(V2452,DayReplace[],2,0))</f>
        <v>0</v>
      </c>
      <c r="Z2452" s="45">
        <f>IF(V2452=0,1,
IF(OR(AND(COUNTIF(Table12[Normal and Leap Years],X2452),AA2452=3,Y2452=30),
AND(COUNTIF(Table9[MM Year],X2452),COUNTIF(Table13[Always 29-Day Months],AA2452),Y2452=30)),Y2452
-1,Y2452))</f>
        <v>1</v>
      </c>
      <c r="AA2452" s="45">
        <f>IFERROR(VALUE(W2452),VLOOKUP(W2452,MonthReplace[],2,0))</f>
        <v>0</v>
      </c>
      <c r="AB2452" s="45" t="e">
        <f>IF(COUNTIF(Table9[MM Year],X2452),VLOOKUP(AA2452,MonthSerial[],VLOOKUP(X2452,Table9[],3,0)+2,0),DATE(X2452,AA2452,0)-AC2452)</f>
        <v>#VALUE!</v>
      </c>
      <c r="AC2452" s="45" t="e">
        <f>IF(COUNTIF(Table9[MM Year],X2452),
VLOOKUP(X2452,Table9[],5,0),
DATE(X2452,1,0))</f>
        <v>#VALUE!</v>
      </c>
      <c r="AD2452" s="46" t="e">
        <f>IF(AA2452=0,DATE(YEAR(AC2452+1),7,16),
IF(V2452=0,IF(COUNTIF(Table9[MM Year],X2452),AC2452+AB2452+Z2452+15-DAY(AC2452+AB2452+Z2452+15)+16,AC2452+AB2452+Z2452-DAY(AC2452+AB2452+Z2452)+16),
IF(COUNTIF(Table9[MM Year],X2452),
IF(AC2452+AB2452+Z2452&lt;VLOOKUP(X2452,Table9[],7,0),AC2452
+AB2452+Z2452+VLOOKUP(X2452,Table9[],4,0),AC2452+AB2452+Z2452),AC2452
+AB2452+Z2452)))</f>
        <v>#VALUE!</v>
      </c>
      <c r="AE2452" s="42"/>
      <c r="AF2452" s="15" t="str">
        <f>IFERROR(IF(COUNTIF(Table9[MM Year],X2452),
IF(AD2452&lt;VLOOKUP(X2452,Table9[],7,0),AD2452
+VLOOKUP(X2452,Table9[],4,0),AD2452),AD2452
),"")</f>
        <v/>
      </c>
      <c r="AG2452" s="5"/>
      <c r="AH2452" s="5"/>
      <c r="AI2452" s="5"/>
      <c r="AJ2452" s="6"/>
      <c r="AK2452" s="6"/>
      <c r="AL2452" s="12" t="str">
        <f t="shared" si="387"/>
        <v/>
      </c>
      <c r="AM2452" s="5"/>
      <c r="AN2452" s="27" t="str">
        <f t="shared" si="388"/>
        <v/>
      </c>
      <c r="AO2452" s="5"/>
      <c r="AP2452" s="5"/>
      <c r="AQ2452" s="6"/>
      <c r="AR2452" s="12" t="str">
        <f t="shared" si="389"/>
        <v/>
      </c>
      <c r="AS2452" s="6"/>
      <c r="AT2452" s="5"/>
      <c r="AU2452" s="53"/>
      <c r="AV2452" s="53"/>
      <c r="AW2452" s="54"/>
      <c r="AX2452" s="15" t="str">
        <f t="shared" si="390"/>
        <v/>
      </c>
      <c r="AY2452" s="5"/>
      <c r="AZ2452" s="27" t="str">
        <f>IFERROR(VLOOKUP(AY2452,vlookup!A$2:I$331,2,FALSE),"")</f>
        <v/>
      </c>
      <c r="BA2452" s="27" t="str">
        <f>IFERROR(VLOOKUP(AY2452,vlookup!A$2:I$331,3,FALSE),"")</f>
        <v/>
      </c>
      <c r="BB2452" s="5"/>
      <c r="BC2452" s="27" t="str">
        <f>IFERROR(VLOOKUP(BB2452,vlookup!D$2:E$331,2,FALSE),"")</f>
        <v/>
      </c>
      <c r="BD2452" s="5"/>
      <c r="BE2452" s="27" t="str">
        <f t="shared" si="391"/>
        <v/>
      </c>
      <c r="BF2452" s="27" t="str">
        <f>IFERROR(VLOOKUP(BE2452,vlookup!G$2:I$331,2,FALSE),"")</f>
        <v/>
      </c>
      <c r="BG2452" s="27" t="str">
        <f>IFERROR(VLOOKUP(BE2452,vlookup!G$2:I$331,3,FALSE),"")</f>
        <v/>
      </c>
      <c r="BH2452" s="5"/>
      <c r="BI2452" s="6"/>
      <c r="BJ2452" s="6"/>
      <c r="BK2452" s="6"/>
      <c r="BL2452" s="6"/>
    </row>
    <row r="2453" spans="1:64">
      <c r="A2453" s="4"/>
      <c r="B2453" s="5"/>
      <c r="C2453" s="27" t="str">
        <f>IFERROR(VLOOKUP(B2453,vlookup!A$2:I$331,2,FALSE),"")</f>
        <v/>
      </c>
      <c r="D2453" s="27" t="str">
        <f>IFERROR(VLOOKUP(B2453,vlookup!A$2:I$331,3,FALSE),"")</f>
        <v/>
      </c>
      <c r="E2453" s="5"/>
      <c r="F2453" s="27" t="str">
        <f>IFERROR(VLOOKUP(E2453,vlookup!D$2:E$331,2,FALSE),"")</f>
        <v/>
      </c>
      <c r="G2453" s="5"/>
      <c r="H2453" s="27" t="str">
        <f t="shared" si="382"/>
        <v/>
      </c>
      <c r="I2453" s="27" t="str">
        <f>IFERROR(VLOOKUP(H2453,vlookup!G$2:I$331,2,FALSE),"")</f>
        <v/>
      </c>
      <c r="J2453" s="27" t="str">
        <f>IFERROR(VLOOKUP(H2453,vlookup!G$2:I$331,3,FALSE),"")</f>
        <v/>
      </c>
      <c r="K2453" s="5"/>
      <c r="L2453" s="6"/>
      <c r="M2453" s="6"/>
      <c r="N2453" s="6"/>
      <c r="O2453" s="6"/>
      <c r="P2453" s="6"/>
      <c r="Q2453" s="14" t="str">
        <f t="shared" si="383"/>
        <v/>
      </c>
      <c r="R2453" s="5"/>
      <c r="S2453" s="6"/>
      <c r="T2453" s="6"/>
      <c r="U2453" s="5"/>
      <c r="V2453" s="45">
        <f t="shared" si="384"/>
        <v>0</v>
      </c>
      <c r="W2453" s="45">
        <f t="shared" si="385"/>
        <v>0</v>
      </c>
      <c r="X2453" s="45" t="e">
        <f t="shared" si="386"/>
        <v>#VALUE!</v>
      </c>
      <c r="Y2453" s="45">
        <f>IFERROR(VALUE(V2453),VLOOKUP(V2453,DayReplace[],2,0))</f>
        <v>0</v>
      </c>
      <c r="Z2453" s="45">
        <f>IF(V2453=0,1,
IF(OR(AND(COUNTIF(Table12[Normal and Leap Years],X2453),AA2453=3,Y2453=30),
AND(COUNTIF(Table9[MM Year],X2453),COUNTIF(Table13[Always 29-Day Months],AA2453),Y2453=30)),Y2453
-1,Y2453))</f>
        <v>1</v>
      </c>
      <c r="AA2453" s="45">
        <f>IFERROR(VALUE(W2453),VLOOKUP(W2453,MonthReplace[],2,0))</f>
        <v>0</v>
      </c>
      <c r="AB2453" s="45" t="e">
        <f>IF(COUNTIF(Table9[MM Year],X2453),VLOOKUP(AA2453,MonthSerial[],VLOOKUP(X2453,Table9[],3,0)+2,0),DATE(X2453,AA2453,0)-AC2453)</f>
        <v>#VALUE!</v>
      </c>
      <c r="AC2453" s="45" t="e">
        <f>IF(COUNTIF(Table9[MM Year],X2453),
VLOOKUP(X2453,Table9[],5,0),
DATE(X2453,1,0))</f>
        <v>#VALUE!</v>
      </c>
      <c r="AD2453" s="46" t="e">
        <f>IF(AA2453=0,DATE(YEAR(AC2453+1),7,16),
IF(V2453=0,IF(COUNTIF(Table9[MM Year],X2453),AC2453+AB2453+Z2453+15-DAY(AC2453+AB2453+Z2453+15)+16,AC2453+AB2453+Z2453-DAY(AC2453+AB2453+Z2453)+16),
IF(COUNTIF(Table9[MM Year],X2453),
IF(AC2453+AB2453+Z2453&lt;VLOOKUP(X2453,Table9[],7,0),AC2453
+AB2453+Z2453+VLOOKUP(X2453,Table9[],4,0),AC2453+AB2453+Z2453),AC2453
+AB2453+Z2453)))</f>
        <v>#VALUE!</v>
      </c>
      <c r="AE2453" s="42"/>
      <c r="AF2453" s="15" t="str">
        <f>IFERROR(IF(COUNTIF(Table9[MM Year],X2453),
IF(AD2453&lt;VLOOKUP(X2453,Table9[],7,0),AD2453
+VLOOKUP(X2453,Table9[],4,0),AD2453),AD2453
),"")</f>
        <v/>
      </c>
      <c r="AG2453" s="5"/>
      <c r="AH2453" s="5"/>
      <c r="AI2453" s="5"/>
      <c r="AJ2453" s="6"/>
      <c r="AK2453" s="6"/>
      <c r="AL2453" s="12" t="str">
        <f t="shared" si="387"/>
        <v/>
      </c>
      <c r="AM2453" s="5"/>
      <c r="AN2453" s="27" t="str">
        <f t="shared" si="388"/>
        <v/>
      </c>
      <c r="AO2453" s="5"/>
      <c r="AP2453" s="5"/>
      <c r="AQ2453" s="6"/>
      <c r="AR2453" s="12" t="str">
        <f t="shared" si="389"/>
        <v/>
      </c>
      <c r="AS2453" s="6"/>
      <c r="AT2453" s="5"/>
      <c r="AU2453" s="53"/>
      <c r="AV2453" s="53"/>
      <c r="AW2453" s="54"/>
      <c r="AX2453" s="15" t="str">
        <f t="shared" si="390"/>
        <v/>
      </c>
      <c r="AY2453" s="5"/>
      <c r="AZ2453" s="27" t="str">
        <f>IFERROR(VLOOKUP(AY2453,vlookup!A$2:I$331,2,FALSE),"")</f>
        <v/>
      </c>
      <c r="BA2453" s="27" t="str">
        <f>IFERROR(VLOOKUP(AY2453,vlookup!A$2:I$331,3,FALSE),"")</f>
        <v/>
      </c>
      <c r="BB2453" s="5"/>
      <c r="BC2453" s="27" t="str">
        <f>IFERROR(VLOOKUP(BB2453,vlookup!D$2:E$331,2,FALSE),"")</f>
        <v/>
      </c>
      <c r="BD2453" s="5"/>
      <c r="BE2453" s="27" t="str">
        <f t="shared" si="391"/>
        <v/>
      </c>
      <c r="BF2453" s="27" t="str">
        <f>IFERROR(VLOOKUP(BE2453,vlookup!G$2:I$331,2,FALSE),"")</f>
        <v/>
      </c>
      <c r="BG2453" s="27" t="str">
        <f>IFERROR(VLOOKUP(BE2453,vlookup!G$2:I$331,3,FALSE),"")</f>
        <v/>
      </c>
      <c r="BH2453" s="5"/>
      <c r="BI2453" s="6"/>
      <c r="BJ2453" s="6"/>
      <c r="BK2453" s="6"/>
      <c r="BL2453" s="6"/>
    </row>
    <row r="2454" spans="1:64">
      <c r="A2454" s="4"/>
      <c r="B2454" s="5"/>
      <c r="C2454" s="27" t="str">
        <f>IFERROR(VLOOKUP(B2454,vlookup!A$2:I$331,2,FALSE),"")</f>
        <v/>
      </c>
      <c r="D2454" s="27" t="str">
        <f>IFERROR(VLOOKUP(B2454,vlookup!A$2:I$331,3,FALSE),"")</f>
        <v/>
      </c>
      <c r="E2454" s="5"/>
      <c r="F2454" s="27" t="str">
        <f>IFERROR(VLOOKUP(E2454,vlookup!D$2:E$331,2,FALSE),"")</f>
        <v/>
      </c>
      <c r="G2454" s="5"/>
      <c r="H2454" s="27" t="str">
        <f t="shared" si="382"/>
        <v/>
      </c>
      <c r="I2454" s="27" t="str">
        <f>IFERROR(VLOOKUP(H2454,vlookup!G$2:I$331,2,FALSE),"")</f>
        <v/>
      </c>
      <c r="J2454" s="27" t="str">
        <f>IFERROR(VLOOKUP(H2454,vlookup!G$2:I$331,3,FALSE),"")</f>
        <v/>
      </c>
      <c r="K2454" s="5"/>
      <c r="L2454" s="6"/>
      <c r="M2454" s="6"/>
      <c r="N2454" s="6"/>
      <c r="O2454" s="6"/>
      <c r="P2454" s="6"/>
      <c r="Q2454" s="14" t="str">
        <f t="shared" si="383"/>
        <v/>
      </c>
      <c r="R2454" s="5"/>
      <c r="S2454" s="6"/>
      <c r="T2454" s="6"/>
      <c r="U2454" s="5"/>
      <c r="V2454" s="45">
        <f t="shared" si="384"/>
        <v>0</v>
      </c>
      <c r="W2454" s="45">
        <f t="shared" si="385"/>
        <v>0</v>
      </c>
      <c r="X2454" s="45" t="e">
        <f t="shared" si="386"/>
        <v>#VALUE!</v>
      </c>
      <c r="Y2454" s="45">
        <f>IFERROR(VALUE(V2454),VLOOKUP(V2454,DayReplace[],2,0))</f>
        <v>0</v>
      </c>
      <c r="Z2454" s="45">
        <f>IF(V2454=0,1,
IF(OR(AND(COUNTIF(Table12[Normal and Leap Years],X2454),AA2454=3,Y2454=30),
AND(COUNTIF(Table9[MM Year],X2454),COUNTIF(Table13[Always 29-Day Months],AA2454),Y2454=30)),Y2454
-1,Y2454))</f>
        <v>1</v>
      </c>
      <c r="AA2454" s="45">
        <f>IFERROR(VALUE(W2454),VLOOKUP(W2454,MonthReplace[],2,0))</f>
        <v>0</v>
      </c>
      <c r="AB2454" s="45" t="e">
        <f>IF(COUNTIF(Table9[MM Year],X2454),VLOOKUP(AA2454,MonthSerial[],VLOOKUP(X2454,Table9[],3,0)+2,0),DATE(X2454,AA2454,0)-AC2454)</f>
        <v>#VALUE!</v>
      </c>
      <c r="AC2454" s="45" t="e">
        <f>IF(COUNTIF(Table9[MM Year],X2454),
VLOOKUP(X2454,Table9[],5,0),
DATE(X2454,1,0))</f>
        <v>#VALUE!</v>
      </c>
      <c r="AD2454" s="46" t="e">
        <f>IF(AA2454=0,DATE(YEAR(AC2454+1),7,16),
IF(V2454=0,IF(COUNTIF(Table9[MM Year],X2454),AC2454+AB2454+Z2454+15-DAY(AC2454+AB2454+Z2454+15)+16,AC2454+AB2454+Z2454-DAY(AC2454+AB2454+Z2454)+16),
IF(COUNTIF(Table9[MM Year],X2454),
IF(AC2454+AB2454+Z2454&lt;VLOOKUP(X2454,Table9[],7,0),AC2454
+AB2454+Z2454+VLOOKUP(X2454,Table9[],4,0),AC2454+AB2454+Z2454),AC2454
+AB2454+Z2454)))</f>
        <v>#VALUE!</v>
      </c>
      <c r="AE2454" s="42"/>
      <c r="AF2454" s="15" t="str">
        <f>IFERROR(IF(COUNTIF(Table9[MM Year],X2454),
IF(AD2454&lt;VLOOKUP(X2454,Table9[],7,0),AD2454
+VLOOKUP(X2454,Table9[],4,0),AD2454),AD2454
),"")</f>
        <v/>
      </c>
      <c r="AG2454" s="5"/>
      <c r="AH2454" s="5"/>
      <c r="AI2454" s="5"/>
      <c r="AJ2454" s="6"/>
      <c r="AK2454" s="6"/>
      <c r="AL2454" s="12" t="str">
        <f t="shared" si="387"/>
        <v/>
      </c>
      <c r="AM2454" s="5"/>
      <c r="AN2454" s="27" t="str">
        <f t="shared" si="388"/>
        <v/>
      </c>
      <c r="AO2454" s="5"/>
      <c r="AP2454" s="5"/>
      <c r="AQ2454" s="6"/>
      <c r="AR2454" s="12" t="str">
        <f t="shared" si="389"/>
        <v/>
      </c>
      <c r="AS2454" s="6"/>
      <c r="AT2454" s="5"/>
      <c r="AU2454" s="53"/>
      <c r="AV2454" s="53"/>
      <c r="AW2454" s="54"/>
      <c r="AX2454" s="15" t="str">
        <f t="shared" si="390"/>
        <v/>
      </c>
      <c r="AY2454" s="5"/>
      <c r="AZ2454" s="27" t="str">
        <f>IFERROR(VLOOKUP(AY2454,vlookup!A$2:I$331,2,FALSE),"")</f>
        <v/>
      </c>
      <c r="BA2454" s="27" t="str">
        <f>IFERROR(VLOOKUP(AY2454,vlookup!A$2:I$331,3,FALSE),"")</f>
        <v/>
      </c>
      <c r="BB2454" s="5"/>
      <c r="BC2454" s="27" t="str">
        <f>IFERROR(VLOOKUP(BB2454,vlookup!D$2:E$331,2,FALSE),"")</f>
        <v/>
      </c>
      <c r="BD2454" s="5"/>
      <c r="BE2454" s="27" t="str">
        <f t="shared" si="391"/>
        <v/>
      </c>
      <c r="BF2454" s="27" t="str">
        <f>IFERROR(VLOOKUP(BE2454,vlookup!G$2:I$331,2,FALSE),"")</f>
        <v/>
      </c>
      <c r="BG2454" s="27" t="str">
        <f>IFERROR(VLOOKUP(BE2454,vlookup!G$2:I$331,3,FALSE),"")</f>
        <v/>
      </c>
      <c r="BH2454" s="5"/>
      <c r="BI2454" s="6"/>
      <c r="BJ2454" s="6"/>
      <c r="BK2454" s="6"/>
      <c r="BL2454" s="6"/>
    </row>
    <row r="2455" spans="1:64">
      <c r="A2455" s="4"/>
      <c r="B2455" s="5"/>
      <c r="C2455" s="27" t="str">
        <f>IFERROR(VLOOKUP(B2455,vlookup!A$2:I$331,2,FALSE),"")</f>
        <v/>
      </c>
      <c r="D2455" s="27" t="str">
        <f>IFERROR(VLOOKUP(B2455,vlookup!A$2:I$331,3,FALSE),"")</f>
        <v/>
      </c>
      <c r="E2455" s="5"/>
      <c r="F2455" s="27" t="str">
        <f>IFERROR(VLOOKUP(E2455,vlookup!D$2:E$331,2,FALSE),"")</f>
        <v/>
      </c>
      <c r="G2455" s="5"/>
      <c r="H2455" s="27" t="str">
        <f t="shared" si="382"/>
        <v/>
      </c>
      <c r="I2455" s="27" t="str">
        <f>IFERROR(VLOOKUP(H2455,vlookup!G$2:I$331,2,FALSE),"")</f>
        <v/>
      </c>
      <c r="J2455" s="27" t="str">
        <f>IFERROR(VLOOKUP(H2455,vlookup!G$2:I$331,3,FALSE),"")</f>
        <v/>
      </c>
      <c r="K2455" s="5"/>
      <c r="L2455" s="6"/>
      <c r="M2455" s="6"/>
      <c r="N2455" s="6"/>
      <c r="O2455" s="6"/>
      <c r="P2455" s="6"/>
      <c r="Q2455" s="14" t="str">
        <f t="shared" si="383"/>
        <v/>
      </c>
      <c r="R2455" s="5"/>
      <c r="S2455" s="6"/>
      <c r="T2455" s="6"/>
      <c r="U2455" s="5"/>
      <c r="V2455" s="45">
        <f t="shared" si="384"/>
        <v>0</v>
      </c>
      <c r="W2455" s="45">
        <f t="shared" si="385"/>
        <v>0</v>
      </c>
      <c r="X2455" s="45" t="e">
        <f t="shared" si="386"/>
        <v>#VALUE!</v>
      </c>
      <c r="Y2455" s="45">
        <f>IFERROR(VALUE(V2455),VLOOKUP(V2455,DayReplace[],2,0))</f>
        <v>0</v>
      </c>
      <c r="Z2455" s="45">
        <f>IF(V2455=0,1,
IF(OR(AND(COUNTIF(Table12[Normal and Leap Years],X2455),AA2455=3,Y2455=30),
AND(COUNTIF(Table9[MM Year],X2455),COUNTIF(Table13[Always 29-Day Months],AA2455),Y2455=30)),Y2455
-1,Y2455))</f>
        <v>1</v>
      </c>
      <c r="AA2455" s="45">
        <f>IFERROR(VALUE(W2455),VLOOKUP(W2455,MonthReplace[],2,0))</f>
        <v>0</v>
      </c>
      <c r="AB2455" s="45" t="e">
        <f>IF(COUNTIF(Table9[MM Year],X2455),VLOOKUP(AA2455,MonthSerial[],VLOOKUP(X2455,Table9[],3,0)+2,0),DATE(X2455,AA2455,0)-AC2455)</f>
        <v>#VALUE!</v>
      </c>
      <c r="AC2455" s="45" t="e">
        <f>IF(COUNTIF(Table9[MM Year],X2455),
VLOOKUP(X2455,Table9[],5,0),
DATE(X2455,1,0))</f>
        <v>#VALUE!</v>
      </c>
      <c r="AD2455" s="46" t="e">
        <f>IF(AA2455=0,DATE(YEAR(AC2455+1),7,16),
IF(V2455=0,IF(COUNTIF(Table9[MM Year],X2455),AC2455+AB2455+Z2455+15-DAY(AC2455+AB2455+Z2455+15)+16,AC2455+AB2455+Z2455-DAY(AC2455+AB2455+Z2455)+16),
IF(COUNTIF(Table9[MM Year],X2455),
IF(AC2455+AB2455+Z2455&lt;VLOOKUP(X2455,Table9[],7,0),AC2455
+AB2455+Z2455+VLOOKUP(X2455,Table9[],4,0),AC2455+AB2455+Z2455),AC2455
+AB2455+Z2455)))</f>
        <v>#VALUE!</v>
      </c>
      <c r="AE2455" s="42"/>
      <c r="AF2455" s="15" t="str">
        <f>IFERROR(IF(COUNTIF(Table9[MM Year],X2455),
IF(AD2455&lt;VLOOKUP(X2455,Table9[],7,0),AD2455
+VLOOKUP(X2455,Table9[],4,0),AD2455),AD2455
),"")</f>
        <v/>
      </c>
      <c r="AG2455" s="5"/>
      <c r="AH2455" s="5"/>
      <c r="AI2455" s="5"/>
      <c r="AJ2455" s="6"/>
      <c r="AK2455" s="6"/>
      <c r="AL2455" s="12" t="str">
        <f t="shared" si="387"/>
        <v/>
      </c>
      <c r="AM2455" s="5"/>
      <c r="AN2455" s="27" t="str">
        <f t="shared" si="388"/>
        <v/>
      </c>
      <c r="AO2455" s="5"/>
      <c r="AP2455" s="5"/>
      <c r="AQ2455" s="6"/>
      <c r="AR2455" s="12" t="str">
        <f t="shared" si="389"/>
        <v/>
      </c>
      <c r="AS2455" s="6"/>
      <c r="AT2455" s="5"/>
      <c r="AU2455" s="53"/>
      <c r="AV2455" s="53"/>
      <c r="AW2455" s="54"/>
      <c r="AX2455" s="15" t="str">
        <f t="shared" si="390"/>
        <v/>
      </c>
      <c r="AY2455" s="5"/>
      <c r="AZ2455" s="27" t="str">
        <f>IFERROR(VLOOKUP(AY2455,vlookup!A$2:I$331,2,FALSE),"")</f>
        <v/>
      </c>
      <c r="BA2455" s="27" t="str">
        <f>IFERROR(VLOOKUP(AY2455,vlookup!A$2:I$331,3,FALSE),"")</f>
        <v/>
      </c>
      <c r="BB2455" s="5"/>
      <c r="BC2455" s="27" t="str">
        <f>IFERROR(VLOOKUP(BB2455,vlookup!D$2:E$331,2,FALSE),"")</f>
        <v/>
      </c>
      <c r="BD2455" s="5"/>
      <c r="BE2455" s="27" t="str">
        <f t="shared" si="391"/>
        <v/>
      </c>
      <c r="BF2455" s="27" t="str">
        <f>IFERROR(VLOOKUP(BE2455,vlookup!G$2:I$331,2,FALSE),"")</f>
        <v/>
      </c>
      <c r="BG2455" s="27" t="str">
        <f>IFERROR(VLOOKUP(BE2455,vlookup!G$2:I$331,3,FALSE),"")</f>
        <v/>
      </c>
      <c r="BH2455" s="5"/>
      <c r="BI2455" s="6"/>
      <c r="BJ2455" s="6"/>
      <c r="BK2455" s="6"/>
      <c r="BL2455" s="6"/>
    </row>
    <row r="2456" spans="1:64">
      <c r="A2456" s="4"/>
      <c r="B2456" s="5"/>
      <c r="C2456" s="27" t="str">
        <f>IFERROR(VLOOKUP(B2456,vlookup!A$2:I$331,2,FALSE),"")</f>
        <v/>
      </c>
      <c r="D2456" s="27" t="str">
        <f>IFERROR(VLOOKUP(B2456,vlookup!A$2:I$331,3,FALSE),"")</f>
        <v/>
      </c>
      <c r="E2456" s="5"/>
      <c r="F2456" s="27" t="str">
        <f>IFERROR(VLOOKUP(E2456,vlookup!D$2:E$331,2,FALSE),"")</f>
        <v/>
      </c>
      <c r="G2456" s="5"/>
      <c r="H2456" s="27" t="str">
        <f t="shared" si="382"/>
        <v/>
      </c>
      <c r="I2456" s="27" t="str">
        <f>IFERROR(VLOOKUP(H2456,vlookup!G$2:I$331,2,FALSE),"")</f>
        <v/>
      </c>
      <c r="J2456" s="27" t="str">
        <f>IFERROR(VLOOKUP(H2456,vlookup!G$2:I$331,3,FALSE),"")</f>
        <v/>
      </c>
      <c r="K2456" s="5"/>
      <c r="L2456" s="6"/>
      <c r="M2456" s="6"/>
      <c r="N2456" s="6"/>
      <c r="O2456" s="6"/>
      <c r="P2456" s="6"/>
      <c r="Q2456" s="14" t="str">
        <f t="shared" si="383"/>
        <v/>
      </c>
      <c r="R2456" s="5"/>
      <c r="S2456" s="6"/>
      <c r="T2456" s="6"/>
      <c r="U2456" s="5"/>
      <c r="V2456" s="45">
        <f t="shared" si="384"/>
        <v>0</v>
      </c>
      <c r="W2456" s="45">
        <f t="shared" si="385"/>
        <v>0</v>
      </c>
      <c r="X2456" s="45" t="e">
        <f t="shared" si="386"/>
        <v>#VALUE!</v>
      </c>
      <c r="Y2456" s="45">
        <f>IFERROR(VALUE(V2456),VLOOKUP(V2456,DayReplace[],2,0))</f>
        <v>0</v>
      </c>
      <c r="Z2456" s="45">
        <f>IF(V2456=0,1,
IF(OR(AND(COUNTIF(Table12[Normal and Leap Years],X2456),AA2456=3,Y2456=30),
AND(COUNTIF(Table9[MM Year],X2456),COUNTIF(Table13[Always 29-Day Months],AA2456),Y2456=30)),Y2456
-1,Y2456))</f>
        <v>1</v>
      </c>
      <c r="AA2456" s="45">
        <f>IFERROR(VALUE(W2456),VLOOKUP(W2456,MonthReplace[],2,0))</f>
        <v>0</v>
      </c>
      <c r="AB2456" s="45" t="e">
        <f>IF(COUNTIF(Table9[MM Year],X2456),VLOOKUP(AA2456,MonthSerial[],VLOOKUP(X2456,Table9[],3,0)+2,0),DATE(X2456,AA2456,0)-AC2456)</f>
        <v>#VALUE!</v>
      </c>
      <c r="AC2456" s="45" t="e">
        <f>IF(COUNTIF(Table9[MM Year],X2456),
VLOOKUP(X2456,Table9[],5,0),
DATE(X2456,1,0))</f>
        <v>#VALUE!</v>
      </c>
      <c r="AD2456" s="46" t="e">
        <f>IF(AA2456=0,DATE(YEAR(AC2456+1),7,16),
IF(V2456=0,IF(COUNTIF(Table9[MM Year],X2456),AC2456+AB2456+Z2456+15-DAY(AC2456+AB2456+Z2456+15)+16,AC2456+AB2456+Z2456-DAY(AC2456+AB2456+Z2456)+16),
IF(COUNTIF(Table9[MM Year],X2456),
IF(AC2456+AB2456+Z2456&lt;VLOOKUP(X2456,Table9[],7,0),AC2456
+AB2456+Z2456+VLOOKUP(X2456,Table9[],4,0),AC2456+AB2456+Z2456),AC2456
+AB2456+Z2456)))</f>
        <v>#VALUE!</v>
      </c>
      <c r="AE2456" s="42"/>
      <c r="AF2456" s="15" t="str">
        <f>IFERROR(IF(COUNTIF(Table9[MM Year],X2456),
IF(AD2456&lt;VLOOKUP(X2456,Table9[],7,0),AD2456
+VLOOKUP(X2456,Table9[],4,0),AD2456),AD2456
),"")</f>
        <v/>
      </c>
      <c r="AG2456" s="5"/>
      <c r="AH2456" s="5"/>
      <c r="AI2456" s="5"/>
      <c r="AJ2456" s="6"/>
      <c r="AK2456" s="6"/>
      <c r="AL2456" s="12" t="str">
        <f t="shared" si="387"/>
        <v/>
      </c>
      <c r="AM2456" s="5"/>
      <c r="AN2456" s="27" t="str">
        <f t="shared" si="388"/>
        <v/>
      </c>
      <c r="AO2456" s="5"/>
      <c r="AP2456" s="5"/>
      <c r="AQ2456" s="6"/>
      <c r="AR2456" s="12" t="str">
        <f t="shared" si="389"/>
        <v/>
      </c>
      <c r="AS2456" s="6"/>
      <c r="AT2456" s="5"/>
      <c r="AU2456" s="53"/>
      <c r="AV2456" s="53"/>
      <c r="AW2456" s="54"/>
      <c r="AX2456" s="15" t="str">
        <f t="shared" si="390"/>
        <v/>
      </c>
      <c r="AY2456" s="5"/>
      <c r="AZ2456" s="27" t="str">
        <f>IFERROR(VLOOKUP(AY2456,vlookup!A$2:I$331,2,FALSE),"")</f>
        <v/>
      </c>
      <c r="BA2456" s="27" t="str">
        <f>IFERROR(VLOOKUP(AY2456,vlookup!A$2:I$331,3,FALSE),"")</f>
        <v/>
      </c>
      <c r="BB2456" s="5"/>
      <c r="BC2456" s="27" t="str">
        <f>IFERROR(VLOOKUP(BB2456,vlookup!D$2:E$331,2,FALSE),"")</f>
        <v/>
      </c>
      <c r="BD2456" s="5"/>
      <c r="BE2456" s="27" t="str">
        <f t="shared" si="391"/>
        <v/>
      </c>
      <c r="BF2456" s="27" t="str">
        <f>IFERROR(VLOOKUP(BE2456,vlookup!G$2:I$331,2,FALSE),"")</f>
        <v/>
      </c>
      <c r="BG2456" s="27" t="str">
        <f>IFERROR(VLOOKUP(BE2456,vlookup!G$2:I$331,3,FALSE),"")</f>
        <v/>
      </c>
      <c r="BH2456" s="5"/>
      <c r="BI2456" s="6"/>
      <c r="BJ2456" s="6"/>
      <c r="BK2456" s="6"/>
      <c r="BL2456" s="6"/>
    </row>
    <row r="2457" spans="1:64">
      <c r="A2457" s="4"/>
      <c r="B2457" s="5"/>
      <c r="C2457" s="27" t="str">
        <f>IFERROR(VLOOKUP(B2457,vlookup!A$2:I$331,2,FALSE),"")</f>
        <v/>
      </c>
      <c r="D2457" s="27" t="str">
        <f>IFERROR(VLOOKUP(B2457,vlookup!A$2:I$331,3,FALSE),"")</f>
        <v/>
      </c>
      <c r="E2457" s="5"/>
      <c r="F2457" s="27" t="str">
        <f>IFERROR(VLOOKUP(E2457,vlookup!D$2:E$331,2,FALSE),"")</f>
        <v/>
      </c>
      <c r="G2457" s="5"/>
      <c r="H2457" s="27" t="str">
        <f t="shared" si="382"/>
        <v/>
      </c>
      <c r="I2457" s="27" t="str">
        <f>IFERROR(VLOOKUP(H2457,vlookup!G$2:I$331,2,FALSE),"")</f>
        <v/>
      </c>
      <c r="J2457" s="27" t="str">
        <f>IFERROR(VLOOKUP(H2457,vlookup!G$2:I$331,3,FALSE),"")</f>
        <v/>
      </c>
      <c r="K2457" s="5"/>
      <c r="L2457" s="6"/>
      <c r="M2457" s="6"/>
      <c r="N2457" s="6"/>
      <c r="O2457" s="6"/>
      <c r="P2457" s="6"/>
      <c r="Q2457" s="14" t="str">
        <f t="shared" si="383"/>
        <v/>
      </c>
      <c r="R2457" s="5"/>
      <c r="S2457" s="6"/>
      <c r="T2457" s="6"/>
      <c r="U2457" s="5"/>
      <c r="V2457" s="45">
        <f t="shared" si="384"/>
        <v>0</v>
      </c>
      <c r="W2457" s="45">
        <f t="shared" si="385"/>
        <v>0</v>
      </c>
      <c r="X2457" s="45" t="e">
        <f t="shared" si="386"/>
        <v>#VALUE!</v>
      </c>
      <c r="Y2457" s="45">
        <f>IFERROR(VALUE(V2457),VLOOKUP(V2457,DayReplace[],2,0))</f>
        <v>0</v>
      </c>
      <c r="Z2457" s="45">
        <f>IF(V2457=0,1,
IF(OR(AND(COUNTIF(Table12[Normal and Leap Years],X2457),AA2457=3,Y2457=30),
AND(COUNTIF(Table9[MM Year],X2457),COUNTIF(Table13[Always 29-Day Months],AA2457),Y2457=30)),Y2457
-1,Y2457))</f>
        <v>1</v>
      </c>
      <c r="AA2457" s="45">
        <f>IFERROR(VALUE(W2457),VLOOKUP(W2457,MonthReplace[],2,0))</f>
        <v>0</v>
      </c>
      <c r="AB2457" s="45" t="e">
        <f>IF(COUNTIF(Table9[MM Year],X2457),VLOOKUP(AA2457,MonthSerial[],VLOOKUP(X2457,Table9[],3,0)+2,0),DATE(X2457,AA2457,0)-AC2457)</f>
        <v>#VALUE!</v>
      </c>
      <c r="AC2457" s="45" t="e">
        <f>IF(COUNTIF(Table9[MM Year],X2457),
VLOOKUP(X2457,Table9[],5,0),
DATE(X2457,1,0))</f>
        <v>#VALUE!</v>
      </c>
      <c r="AD2457" s="46" t="e">
        <f>IF(AA2457=0,DATE(YEAR(AC2457+1),7,16),
IF(V2457=0,IF(COUNTIF(Table9[MM Year],X2457),AC2457+AB2457+Z2457+15-DAY(AC2457+AB2457+Z2457+15)+16,AC2457+AB2457+Z2457-DAY(AC2457+AB2457+Z2457)+16),
IF(COUNTIF(Table9[MM Year],X2457),
IF(AC2457+AB2457+Z2457&lt;VLOOKUP(X2457,Table9[],7,0),AC2457
+AB2457+Z2457+VLOOKUP(X2457,Table9[],4,0),AC2457+AB2457+Z2457),AC2457
+AB2457+Z2457)))</f>
        <v>#VALUE!</v>
      </c>
      <c r="AE2457" s="42"/>
      <c r="AF2457" s="15" t="str">
        <f>IFERROR(IF(COUNTIF(Table9[MM Year],X2457),
IF(AD2457&lt;VLOOKUP(X2457,Table9[],7,0),AD2457
+VLOOKUP(X2457,Table9[],4,0),AD2457),AD2457
),"")</f>
        <v/>
      </c>
      <c r="AG2457" s="5"/>
      <c r="AH2457" s="5"/>
      <c r="AI2457" s="5"/>
      <c r="AJ2457" s="6"/>
      <c r="AK2457" s="6"/>
      <c r="AL2457" s="12" t="str">
        <f t="shared" si="387"/>
        <v/>
      </c>
      <c r="AM2457" s="5"/>
      <c r="AN2457" s="27" t="str">
        <f t="shared" si="388"/>
        <v/>
      </c>
      <c r="AO2457" s="5"/>
      <c r="AP2457" s="5"/>
      <c r="AQ2457" s="6"/>
      <c r="AR2457" s="12" t="str">
        <f t="shared" si="389"/>
        <v/>
      </c>
      <c r="AS2457" s="6"/>
      <c r="AT2457" s="5"/>
      <c r="AU2457" s="53"/>
      <c r="AV2457" s="53"/>
      <c r="AW2457" s="54"/>
      <c r="AX2457" s="15" t="str">
        <f t="shared" si="390"/>
        <v/>
      </c>
      <c r="AY2457" s="5"/>
      <c r="AZ2457" s="27" t="str">
        <f>IFERROR(VLOOKUP(AY2457,vlookup!A$2:I$331,2,FALSE),"")</f>
        <v/>
      </c>
      <c r="BA2457" s="27" t="str">
        <f>IFERROR(VLOOKUP(AY2457,vlookup!A$2:I$331,3,FALSE),"")</f>
        <v/>
      </c>
      <c r="BB2457" s="5"/>
      <c r="BC2457" s="27" t="str">
        <f>IFERROR(VLOOKUP(BB2457,vlookup!D$2:E$331,2,FALSE),"")</f>
        <v/>
      </c>
      <c r="BD2457" s="5"/>
      <c r="BE2457" s="27" t="str">
        <f t="shared" si="391"/>
        <v/>
      </c>
      <c r="BF2457" s="27" t="str">
        <f>IFERROR(VLOOKUP(BE2457,vlookup!G$2:I$331,2,FALSE),"")</f>
        <v/>
      </c>
      <c r="BG2457" s="27" t="str">
        <f>IFERROR(VLOOKUP(BE2457,vlookup!G$2:I$331,3,FALSE),"")</f>
        <v/>
      </c>
      <c r="BH2457" s="5"/>
      <c r="BI2457" s="6"/>
      <c r="BJ2457" s="6"/>
      <c r="BK2457" s="6"/>
      <c r="BL2457" s="6"/>
    </row>
    <row r="2458" spans="1:64">
      <c r="A2458" s="4"/>
      <c r="B2458" s="5"/>
      <c r="C2458" s="27" t="str">
        <f>IFERROR(VLOOKUP(B2458,vlookup!A$2:I$331,2,FALSE),"")</f>
        <v/>
      </c>
      <c r="D2458" s="27" t="str">
        <f>IFERROR(VLOOKUP(B2458,vlookup!A$2:I$331,3,FALSE),"")</f>
        <v/>
      </c>
      <c r="E2458" s="5"/>
      <c r="F2458" s="27" t="str">
        <f>IFERROR(VLOOKUP(E2458,vlookup!D$2:E$331,2,FALSE),"")</f>
        <v/>
      </c>
      <c r="G2458" s="5"/>
      <c r="H2458" s="27" t="str">
        <f t="shared" si="382"/>
        <v/>
      </c>
      <c r="I2458" s="27" t="str">
        <f>IFERROR(VLOOKUP(H2458,vlookup!G$2:I$331,2,FALSE),"")</f>
        <v/>
      </c>
      <c r="J2458" s="27" t="str">
        <f>IFERROR(VLOOKUP(H2458,vlookup!G$2:I$331,3,FALSE),"")</f>
        <v/>
      </c>
      <c r="K2458" s="5"/>
      <c r="L2458" s="6"/>
      <c r="M2458" s="6"/>
      <c r="N2458" s="6"/>
      <c r="O2458" s="6"/>
      <c r="P2458" s="6"/>
      <c r="Q2458" s="14" t="str">
        <f t="shared" si="383"/>
        <v/>
      </c>
      <c r="R2458" s="5"/>
      <c r="S2458" s="6"/>
      <c r="T2458" s="6"/>
      <c r="U2458" s="5"/>
      <c r="V2458" s="45">
        <f t="shared" si="384"/>
        <v>0</v>
      </c>
      <c r="W2458" s="45">
        <f t="shared" si="385"/>
        <v>0</v>
      </c>
      <c r="X2458" s="45" t="e">
        <f t="shared" si="386"/>
        <v>#VALUE!</v>
      </c>
      <c r="Y2458" s="45">
        <f>IFERROR(VALUE(V2458),VLOOKUP(V2458,DayReplace[],2,0))</f>
        <v>0</v>
      </c>
      <c r="Z2458" s="45">
        <f>IF(V2458=0,1,
IF(OR(AND(COUNTIF(Table12[Normal and Leap Years],X2458),AA2458=3,Y2458=30),
AND(COUNTIF(Table9[MM Year],X2458),COUNTIF(Table13[Always 29-Day Months],AA2458),Y2458=30)),Y2458
-1,Y2458))</f>
        <v>1</v>
      </c>
      <c r="AA2458" s="45">
        <f>IFERROR(VALUE(W2458),VLOOKUP(W2458,MonthReplace[],2,0))</f>
        <v>0</v>
      </c>
      <c r="AB2458" s="45" t="e">
        <f>IF(COUNTIF(Table9[MM Year],X2458),VLOOKUP(AA2458,MonthSerial[],VLOOKUP(X2458,Table9[],3,0)+2,0),DATE(X2458,AA2458,0)-AC2458)</f>
        <v>#VALUE!</v>
      </c>
      <c r="AC2458" s="45" t="e">
        <f>IF(COUNTIF(Table9[MM Year],X2458),
VLOOKUP(X2458,Table9[],5,0),
DATE(X2458,1,0))</f>
        <v>#VALUE!</v>
      </c>
      <c r="AD2458" s="46" t="e">
        <f>IF(AA2458=0,DATE(YEAR(AC2458+1),7,16),
IF(V2458=0,IF(COUNTIF(Table9[MM Year],X2458),AC2458+AB2458+Z2458+15-DAY(AC2458+AB2458+Z2458+15)+16,AC2458+AB2458+Z2458-DAY(AC2458+AB2458+Z2458)+16),
IF(COUNTIF(Table9[MM Year],X2458),
IF(AC2458+AB2458+Z2458&lt;VLOOKUP(X2458,Table9[],7,0),AC2458
+AB2458+Z2458+VLOOKUP(X2458,Table9[],4,0),AC2458+AB2458+Z2458),AC2458
+AB2458+Z2458)))</f>
        <v>#VALUE!</v>
      </c>
      <c r="AE2458" s="42"/>
      <c r="AF2458" s="15" t="str">
        <f>IFERROR(IF(COUNTIF(Table9[MM Year],X2458),
IF(AD2458&lt;VLOOKUP(X2458,Table9[],7,0),AD2458
+VLOOKUP(X2458,Table9[],4,0),AD2458),AD2458
),"")</f>
        <v/>
      </c>
      <c r="AG2458" s="5"/>
      <c r="AH2458" s="5"/>
      <c r="AI2458" s="5"/>
      <c r="AJ2458" s="6"/>
      <c r="AK2458" s="6"/>
      <c r="AL2458" s="12" t="str">
        <f t="shared" si="387"/>
        <v/>
      </c>
      <c r="AM2458" s="5"/>
      <c r="AN2458" s="27" t="str">
        <f t="shared" si="388"/>
        <v/>
      </c>
      <c r="AO2458" s="5"/>
      <c r="AP2458" s="5"/>
      <c r="AQ2458" s="6"/>
      <c r="AR2458" s="12" t="str">
        <f t="shared" si="389"/>
        <v/>
      </c>
      <c r="AS2458" s="6"/>
      <c r="AT2458" s="5"/>
      <c r="AU2458" s="53"/>
      <c r="AV2458" s="53"/>
      <c r="AW2458" s="54"/>
      <c r="AX2458" s="15" t="str">
        <f t="shared" si="390"/>
        <v/>
      </c>
      <c r="AY2458" s="5"/>
      <c r="AZ2458" s="27" t="str">
        <f>IFERROR(VLOOKUP(AY2458,vlookup!A$2:I$331,2,FALSE),"")</f>
        <v/>
      </c>
      <c r="BA2458" s="27" t="str">
        <f>IFERROR(VLOOKUP(AY2458,vlookup!A$2:I$331,3,FALSE),"")</f>
        <v/>
      </c>
      <c r="BB2458" s="5"/>
      <c r="BC2458" s="27" t="str">
        <f>IFERROR(VLOOKUP(BB2458,vlookup!D$2:E$331,2,FALSE),"")</f>
        <v/>
      </c>
      <c r="BD2458" s="5"/>
      <c r="BE2458" s="27" t="str">
        <f t="shared" si="391"/>
        <v/>
      </c>
      <c r="BF2458" s="27" t="str">
        <f>IFERROR(VLOOKUP(BE2458,vlookup!G$2:I$331,2,FALSE),"")</f>
        <v/>
      </c>
      <c r="BG2458" s="27" t="str">
        <f>IFERROR(VLOOKUP(BE2458,vlookup!G$2:I$331,3,FALSE),"")</f>
        <v/>
      </c>
      <c r="BH2458" s="5"/>
      <c r="BI2458" s="6"/>
      <c r="BJ2458" s="6"/>
      <c r="BK2458" s="6"/>
      <c r="BL2458" s="6"/>
    </row>
    <row r="2459" spans="1:64">
      <c r="A2459" s="4"/>
      <c r="B2459" s="5"/>
      <c r="C2459" s="27" t="str">
        <f>IFERROR(VLOOKUP(B2459,vlookup!A$2:I$331,2,FALSE),"")</f>
        <v/>
      </c>
      <c r="D2459" s="27" t="str">
        <f>IFERROR(VLOOKUP(B2459,vlookup!A$2:I$331,3,FALSE),"")</f>
        <v/>
      </c>
      <c r="E2459" s="5"/>
      <c r="F2459" s="27" t="str">
        <f>IFERROR(VLOOKUP(E2459,vlookup!D$2:E$331,2,FALSE),"")</f>
        <v/>
      </c>
      <c r="G2459" s="5"/>
      <c r="H2459" s="27" t="str">
        <f t="shared" si="382"/>
        <v/>
      </c>
      <c r="I2459" s="27" t="str">
        <f>IFERROR(VLOOKUP(H2459,vlookup!G$2:I$331,2,FALSE),"")</f>
        <v/>
      </c>
      <c r="J2459" s="27" t="str">
        <f>IFERROR(VLOOKUP(H2459,vlookup!G$2:I$331,3,FALSE),"")</f>
        <v/>
      </c>
      <c r="K2459" s="5"/>
      <c r="L2459" s="6"/>
      <c r="M2459" s="6"/>
      <c r="N2459" s="6"/>
      <c r="O2459" s="6"/>
      <c r="P2459" s="6"/>
      <c r="Q2459" s="14" t="str">
        <f t="shared" si="383"/>
        <v/>
      </c>
      <c r="R2459" s="5"/>
      <c r="S2459" s="6"/>
      <c r="T2459" s="6"/>
      <c r="U2459" s="5"/>
      <c r="V2459" s="45">
        <f t="shared" si="384"/>
        <v>0</v>
      </c>
      <c r="W2459" s="45">
        <f t="shared" si="385"/>
        <v>0</v>
      </c>
      <c r="X2459" s="45" t="e">
        <f t="shared" si="386"/>
        <v>#VALUE!</v>
      </c>
      <c r="Y2459" s="45">
        <f>IFERROR(VALUE(V2459),VLOOKUP(V2459,DayReplace[],2,0))</f>
        <v>0</v>
      </c>
      <c r="Z2459" s="45">
        <f>IF(V2459=0,1,
IF(OR(AND(COUNTIF(Table12[Normal and Leap Years],X2459),AA2459=3,Y2459=30),
AND(COUNTIF(Table9[MM Year],X2459),COUNTIF(Table13[Always 29-Day Months],AA2459),Y2459=30)),Y2459
-1,Y2459))</f>
        <v>1</v>
      </c>
      <c r="AA2459" s="45">
        <f>IFERROR(VALUE(W2459),VLOOKUP(W2459,MonthReplace[],2,0))</f>
        <v>0</v>
      </c>
      <c r="AB2459" s="45" t="e">
        <f>IF(COUNTIF(Table9[MM Year],X2459),VLOOKUP(AA2459,MonthSerial[],VLOOKUP(X2459,Table9[],3,0)+2,0),DATE(X2459,AA2459,0)-AC2459)</f>
        <v>#VALUE!</v>
      </c>
      <c r="AC2459" s="45" t="e">
        <f>IF(COUNTIF(Table9[MM Year],X2459),
VLOOKUP(X2459,Table9[],5,0),
DATE(X2459,1,0))</f>
        <v>#VALUE!</v>
      </c>
      <c r="AD2459" s="46" t="e">
        <f>IF(AA2459=0,DATE(YEAR(AC2459+1),7,16),
IF(V2459=0,IF(COUNTIF(Table9[MM Year],X2459),AC2459+AB2459+Z2459+15-DAY(AC2459+AB2459+Z2459+15)+16,AC2459+AB2459+Z2459-DAY(AC2459+AB2459+Z2459)+16),
IF(COUNTIF(Table9[MM Year],X2459),
IF(AC2459+AB2459+Z2459&lt;VLOOKUP(X2459,Table9[],7,0),AC2459
+AB2459+Z2459+VLOOKUP(X2459,Table9[],4,0),AC2459+AB2459+Z2459),AC2459
+AB2459+Z2459)))</f>
        <v>#VALUE!</v>
      </c>
      <c r="AE2459" s="42"/>
      <c r="AF2459" s="15" t="str">
        <f>IFERROR(IF(COUNTIF(Table9[MM Year],X2459),
IF(AD2459&lt;VLOOKUP(X2459,Table9[],7,0),AD2459
+VLOOKUP(X2459,Table9[],4,0),AD2459),AD2459
),"")</f>
        <v/>
      </c>
      <c r="AG2459" s="5"/>
      <c r="AH2459" s="5"/>
      <c r="AI2459" s="5"/>
      <c r="AJ2459" s="6"/>
      <c r="AK2459" s="6"/>
      <c r="AL2459" s="12" t="str">
        <f t="shared" si="387"/>
        <v/>
      </c>
      <c r="AM2459" s="5"/>
      <c r="AN2459" s="27" t="str">
        <f t="shared" si="388"/>
        <v/>
      </c>
      <c r="AO2459" s="5"/>
      <c r="AP2459" s="5"/>
      <c r="AQ2459" s="6"/>
      <c r="AR2459" s="12" t="str">
        <f t="shared" si="389"/>
        <v/>
      </c>
      <c r="AS2459" s="6"/>
      <c r="AT2459" s="5"/>
      <c r="AU2459" s="53"/>
      <c r="AV2459" s="53"/>
      <c r="AW2459" s="54"/>
      <c r="AX2459" s="15" t="str">
        <f t="shared" si="390"/>
        <v/>
      </c>
      <c r="AY2459" s="5"/>
      <c r="AZ2459" s="27" t="str">
        <f>IFERROR(VLOOKUP(AY2459,vlookup!A$2:I$331,2,FALSE),"")</f>
        <v/>
      </c>
      <c r="BA2459" s="27" t="str">
        <f>IFERROR(VLOOKUP(AY2459,vlookup!A$2:I$331,3,FALSE),"")</f>
        <v/>
      </c>
      <c r="BB2459" s="5"/>
      <c r="BC2459" s="27" t="str">
        <f>IFERROR(VLOOKUP(BB2459,vlookup!D$2:E$331,2,FALSE),"")</f>
        <v/>
      </c>
      <c r="BD2459" s="5"/>
      <c r="BE2459" s="27" t="str">
        <f t="shared" si="391"/>
        <v/>
      </c>
      <c r="BF2459" s="27" t="str">
        <f>IFERROR(VLOOKUP(BE2459,vlookup!G$2:I$331,2,FALSE),"")</f>
        <v/>
      </c>
      <c r="BG2459" s="27" t="str">
        <f>IFERROR(VLOOKUP(BE2459,vlookup!G$2:I$331,3,FALSE),"")</f>
        <v/>
      </c>
      <c r="BH2459" s="5"/>
      <c r="BI2459" s="6"/>
      <c r="BJ2459" s="6"/>
      <c r="BK2459" s="6"/>
      <c r="BL2459" s="6"/>
    </row>
    <row r="2460" spans="1:64">
      <c r="A2460" s="4"/>
      <c r="B2460" s="5"/>
      <c r="C2460" s="27" t="str">
        <f>IFERROR(VLOOKUP(B2460,vlookup!A$2:I$331,2,FALSE),"")</f>
        <v/>
      </c>
      <c r="D2460" s="27" t="str">
        <f>IFERROR(VLOOKUP(B2460,vlookup!A$2:I$331,3,FALSE),"")</f>
        <v/>
      </c>
      <c r="E2460" s="5"/>
      <c r="F2460" s="27" t="str">
        <f>IFERROR(VLOOKUP(E2460,vlookup!D$2:E$331,2,FALSE),"")</f>
        <v/>
      </c>
      <c r="G2460" s="5"/>
      <c r="H2460" s="27" t="str">
        <f t="shared" si="382"/>
        <v/>
      </c>
      <c r="I2460" s="27" t="str">
        <f>IFERROR(VLOOKUP(H2460,vlookup!G$2:I$331,2,FALSE),"")</f>
        <v/>
      </c>
      <c r="J2460" s="27" t="str">
        <f>IFERROR(VLOOKUP(H2460,vlookup!G$2:I$331,3,FALSE),"")</f>
        <v/>
      </c>
      <c r="K2460" s="5"/>
      <c r="L2460" s="6"/>
      <c r="M2460" s="6"/>
      <c r="N2460" s="6"/>
      <c r="O2460" s="6"/>
      <c r="P2460" s="6"/>
      <c r="Q2460" s="14" t="str">
        <f t="shared" si="383"/>
        <v/>
      </c>
      <c r="R2460" s="5"/>
      <c r="S2460" s="6"/>
      <c r="T2460" s="6"/>
      <c r="U2460" s="5"/>
      <c r="V2460" s="45">
        <f t="shared" si="384"/>
        <v>0</v>
      </c>
      <c r="W2460" s="45">
        <f t="shared" si="385"/>
        <v>0</v>
      </c>
      <c r="X2460" s="45" t="e">
        <f t="shared" si="386"/>
        <v>#VALUE!</v>
      </c>
      <c r="Y2460" s="45">
        <f>IFERROR(VALUE(V2460),VLOOKUP(V2460,DayReplace[],2,0))</f>
        <v>0</v>
      </c>
      <c r="Z2460" s="45">
        <f>IF(V2460=0,1,
IF(OR(AND(COUNTIF(Table12[Normal and Leap Years],X2460),AA2460=3,Y2460=30),
AND(COUNTIF(Table9[MM Year],X2460),COUNTIF(Table13[Always 29-Day Months],AA2460),Y2460=30)),Y2460
-1,Y2460))</f>
        <v>1</v>
      </c>
      <c r="AA2460" s="45">
        <f>IFERROR(VALUE(W2460),VLOOKUP(W2460,MonthReplace[],2,0))</f>
        <v>0</v>
      </c>
      <c r="AB2460" s="45" t="e">
        <f>IF(COUNTIF(Table9[MM Year],X2460),VLOOKUP(AA2460,MonthSerial[],VLOOKUP(X2460,Table9[],3,0)+2,0),DATE(X2460,AA2460,0)-AC2460)</f>
        <v>#VALUE!</v>
      </c>
      <c r="AC2460" s="45" t="e">
        <f>IF(COUNTIF(Table9[MM Year],X2460),
VLOOKUP(X2460,Table9[],5,0),
DATE(X2460,1,0))</f>
        <v>#VALUE!</v>
      </c>
      <c r="AD2460" s="46" t="e">
        <f>IF(AA2460=0,DATE(YEAR(AC2460+1),7,16),
IF(V2460=0,IF(COUNTIF(Table9[MM Year],X2460),AC2460+AB2460+Z2460+15-DAY(AC2460+AB2460+Z2460+15)+16,AC2460+AB2460+Z2460-DAY(AC2460+AB2460+Z2460)+16),
IF(COUNTIF(Table9[MM Year],X2460),
IF(AC2460+AB2460+Z2460&lt;VLOOKUP(X2460,Table9[],7,0),AC2460
+AB2460+Z2460+VLOOKUP(X2460,Table9[],4,0),AC2460+AB2460+Z2460),AC2460
+AB2460+Z2460)))</f>
        <v>#VALUE!</v>
      </c>
      <c r="AE2460" s="42"/>
      <c r="AF2460" s="15" t="str">
        <f>IFERROR(IF(COUNTIF(Table9[MM Year],X2460),
IF(AD2460&lt;VLOOKUP(X2460,Table9[],7,0),AD2460
+VLOOKUP(X2460,Table9[],4,0),AD2460),AD2460
),"")</f>
        <v/>
      </c>
      <c r="AG2460" s="5"/>
      <c r="AH2460" s="5"/>
      <c r="AI2460" s="5"/>
      <c r="AJ2460" s="6"/>
      <c r="AK2460" s="6"/>
      <c r="AL2460" s="12" t="str">
        <f t="shared" si="387"/>
        <v/>
      </c>
      <c r="AM2460" s="5"/>
      <c r="AN2460" s="27" t="str">
        <f t="shared" si="388"/>
        <v/>
      </c>
      <c r="AO2460" s="5"/>
      <c r="AP2460" s="5"/>
      <c r="AQ2460" s="6"/>
      <c r="AR2460" s="12" t="str">
        <f t="shared" si="389"/>
        <v/>
      </c>
      <c r="AS2460" s="6"/>
      <c r="AT2460" s="5"/>
      <c r="AU2460" s="53"/>
      <c r="AV2460" s="53"/>
      <c r="AW2460" s="54"/>
      <c r="AX2460" s="15" t="str">
        <f t="shared" si="390"/>
        <v/>
      </c>
      <c r="AY2460" s="5"/>
      <c r="AZ2460" s="27" t="str">
        <f>IFERROR(VLOOKUP(AY2460,vlookup!A$2:I$331,2,FALSE),"")</f>
        <v/>
      </c>
      <c r="BA2460" s="27" t="str">
        <f>IFERROR(VLOOKUP(AY2460,vlookup!A$2:I$331,3,FALSE),"")</f>
        <v/>
      </c>
      <c r="BB2460" s="5"/>
      <c r="BC2460" s="27" t="str">
        <f>IFERROR(VLOOKUP(BB2460,vlookup!D$2:E$331,2,FALSE),"")</f>
        <v/>
      </c>
      <c r="BD2460" s="5"/>
      <c r="BE2460" s="27" t="str">
        <f t="shared" si="391"/>
        <v/>
      </c>
      <c r="BF2460" s="27" t="str">
        <f>IFERROR(VLOOKUP(BE2460,vlookup!G$2:I$331,2,FALSE),"")</f>
        <v/>
      </c>
      <c r="BG2460" s="27" t="str">
        <f>IFERROR(VLOOKUP(BE2460,vlookup!G$2:I$331,3,FALSE),"")</f>
        <v/>
      </c>
      <c r="BH2460" s="5"/>
      <c r="BI2460" s="6"/>
      <c r="BJ2460" s="6"/>
      <c r="BK2460" s="6"/>
      <c r="BL2460" s="6"/>
    </row>
    <row r="2461" spans="1:64">
      <c r="A2461" s="4"/>
      <c r="B2461" s="5"/>
      <c r="C2461" s="27" t="str">
        <f>IFERROR(VLOOKUP(B2461,vlookup!A$2:I$331,2,FALSE),"")</f>
        <v/>
      </c>
      <c r="D2461" s="27" t="str">
        <f>IFERROR(VLOOKUP(B2461,vlookup!A$2:I$331,3,FALSE),"")</f>
        <v/>
      </c>
      <c r="E2461" s="5"/>
      <c r="F2461" s="27" t="str">
        <f>IFERROR(VLOOKUP(E2461,vlookup!D$2:E$331,2,FALSE),"")</f>
        <v/>
      </c>
      <c r="G2461" s="5"/>
      <c r="H2461" s="27" t="str">
        <f t="shared" si="382"/>
        <v/>
      </c>
      <c r="I2461" s="27" t="str">
        <f>IFERROR(VLOOKUP(H2461,vlookup!G$2:I$331,2,FALSE),"")</f>
        <v/>
      </c>
      <c r="J2461" s="27" t="str">
        <f>IFERROR(VLOOKUP(H2461,vlookup!G$2:I$331,3,FALSE),"")</f>
        <v/>
      </c>
      <c r="K2461" s="5"/>
      <c r="L2461" s="6"/>
      <c r="M2461" s="6"/>
      <c r="N2461" s="6"/>
      <c r="O2461" s="6"/>
      <c r="P2461" s="6"/>
      <c r="Q2461" s="14" t="str">
        <f t="shared" si="383"/>
        <v/>
      </c>
      <c r="R2461" s="5"/>
      <c r="S2461" s="6"/>
      <c r="T2461" s="6"/>
      <c r="U2461" s="5"/>
      <c r="V2461" s="45">
        <f t="shared" si="384"/>
        <v>0</v>
      </c>
      <c r="W2461" s="45">
        <f t="shared" si="385"/>
        <v>0</v>
      </c>
      <c r="X2461" s="45" t="e">
        <f t="shared" si="386"/>
        <v>#VALUE!</v>
      </c>
      <c r="Y2461" s="45">
        <f>IFERROR(VALUE(V2461),VLOOKUP(V2461,DayReplace[],2,0))</f>
        <v>0</v>
      </c>
      <c r="Z2461" s="45">
        <f>IF(V2461=0,1,
IF(OR(AND(COUNTIF(Table12[Normal and Leap Years],X2461),AA2461=3,Y2461=30),
AND(COUNTIF(Table9[MM Year],X2461),COUNTIF(Table13[Always 29-Day Months],AA2461),Y2461=30)),Y2461
-1,Y2461))</f>
        <v>1</v>
      </c>
      <c r="AA2461" s="45">
        <f>IFERROR(VALUE(W2461),VLOOKUP(W2461,MonthReplace[],2,0))</f>
        <v>0</v>
      </c>
      <c r="AB2461" s="45" t="e">
        <f>IF(COUNTIF(Table9[MM Year],X2461),VLOOKUP(AA2461,MonthSerial[],VLOOKUP(X2461,Table9[],3,0)+2,0),DATE(X2461,AA2461,0)-AC2461)</f>
        <v>#VALUE!</v>
      </c>
      <c r="AC2461" s="45" t="e">
        <f>IF(COUNTIF(Table9[MM Year],X2461),
VLOOKUP(X2461,Table9[],5,0),
DATE(X2461,1,0))</f>
        <v>#VALUE!</v>
      </c>
      <c r="AD2461" s="46" t="e">
        <f>IF(AA2461=0,DATE(YEAR(AC2461+1),7,16),
IF(V2461=0,IF(COUNTIF(Table9[MM Year],X2461),AC2461+AB2461+Z2461+15-DAY(AC2461+AB2461+Z2461+15)+16,AC2461+AB2461+Z2461-DAY(AC2461+AB2461+Z2461)+16),
IF(COUNTIF(Table9[MM Year],X2461),
IF(AC2461+AB2461+Z2461&lt;VLOOKUP(X2461,Table9[],7,0),AC2461
+AB2461+Z2461+VLOOKUP(X2461,Table9[],4,0),AC2461+AB2461+Z2461),AC2461
+AB2461+Z2461)))</f>
        <v>#VALUE!</v>
      </c>
      <c r="AE2461" s="42"/>
      <c r="AF2461" s="15" t="str">
        <f>IFERROR(IF(COUNTIF(Table9[MM Year],X2461),
IF(AD2461&lt;VLOOKUP(X2461,Table9[],7,0),AD2461
+VLOOKUP(X2461,Table9[],4,0),AD2461),AD2461
),"")</f>
        <v/>
      </c>
      <c r="AG2461" s="5"/>
      <c r="AH2461" s="5"/>
      <c r="AI2461" s="5"/>
      <c r="AJ2461" s="6"/>
      <c r="AK2461" s="6"/>
      <c r="AL2461" s="12" t="str">
        <f t="shared" si="387"/>
        <v/>
      </c>
      <c r="AM2461" s="5"/>
      <c r="AN2461" s="27" t="str">
        <f t="shared" si="388"/>
        <v/>
      </c>
      <c r="AO2461" s="5"/>
      <c r="AP2461" s="5"/>
      <c r="AQ2461" s="6"/>
      <c r="AR2461" s="12" t="str">
        <f t="shared" si="389"/>
        <v/>
      </c>
      <c r="AS2461" s="6"/>
      <c r="AT2461" s="5"/>
      <c r="AU2461" s="53"/>
      <c r="AV2461" s="53"/>
      <c r="AW2461" s="54"/>
      <c r="AX2461" s="15" t="str">
        <f t="shared" si="390"/>
        <v/>
      </c>
      <c r="AY2461" s="5"/>
      <c r="AZ2461" s="27" t="str">
        <f>IFERROR(VLOOKUP(AY2461,vlookup!A$2:I$331,2,FALSE),"")</f>
        <v/>
      </c>
      <c r="BA2461" s="27" t="str">
        <f>IFERROR(VLOOKUP(AY2461,vlookup!A$2:I$331,3,FALSE),"")</f>
        <v/>
      </c>
      <c r="BB2461" s="5"/>
      <c r="BC2461" s="27" t="str">
        <f>IFERROR(VLOOKUP(BB2461,vlookup!D$2:E$331,2,FALSE),"")</f>
        <v/>
      </c>
      <c r="BD2461" s="5"/>
      <c r="BE2461" s="27" t="str">
        <f t="shared" si="391"/>
        <v/>
      </c>
      <c r="BF2461" s="27" t="str">
        <f>IFERROR(VLOOKUP(BE2461,vlookup!G$2:I$331,2,FALSE),"")</f>
        <v/>
      </c>
      <c r="BG2461" s="27" t="str">
        <f>IFERROR(VLOOKUP(BE2461,vlookup!G$2:I$331,3,FALSE),"")</f>
        <v/>
      </c>
      <c r="BH2461" s="5"/>
      <c r="BI2461" s="6"/>
      <c r="BJ2461" s="6"/>
      <c r="BK2461" s="6"/>
      <c r="BL2461" s="6"/>
    </row>
    <row r="2462" spans="1:64">
      <c r="A2462" s="4"/>
      <c r="B2462" s="5"/>
      <c r="C2462" s="27" t="str">
        <f>IFERROR(VLOOKUP(B2462,vlookup!A$2:I$331,2,FALSE),"")</f>
        <v/>
      </c>
      <c r="D2462" s="27" t="str">
        <f>IFERROR(VLOOKUP(B2462,vlookup!A$2:I$331,3,FALSE),"")</f>
        <v/>
      </c>
      <c r="E2462" s="5"/>
      <c r="F2462" s="27" t="str">
        <f>IFERROR(VLOOKUP(E2462,vlookup!D$2:E$331,2,FALSE),"")</f>
        <v/>
      </c>
      <c r="G2462" s="5"/>
      <c r="H2462" s="27" t="str">
        <f t="shared" si="382"/>
        <v/>
      </c>
      <c r="I2462" s="27" t="str">
        <f>IFERROR(VLOOKUP(H2462,vlookup!G$2:I$331,2,FALSE),"")</f>
        <v/>
      </c>
      <c r="J2462" s="27" t="str">
        <f>IFERROR(VLOOKUP(H2462,vlookup!G$2:I$331,3,FALSE),"")</f>
        <v/>
      </c>
      <c r="K2462" s="5"/>
      <c r="L2462" s="6"/>
      <c r="M2462" s="6"/>
      <c r="N2462" s="6"/>
      <c r="O2462" s="6"/>
      <c r="P2462" s="6"/>
      <c r="Q2462" s="14" t="str">
        <f t="shared" si="383"/>
        <v/>
      </c>
      <c r="R2462" s="5"/>
      <c r="S2462" s="6"/>
      <c r="T2462" s="6"/>
      <c r="U2462" s="5"/>
      <c r="V2462" s="45">
        <f t="shared" si="384"/>
        <v>0</v>
      </c>
      <c r="W2462" s="45">
        <f t="shared" si="385"/>
        <v>0</v>
      </c>
      <c r="X2462" s="45" t="e">
        <f t="shared" si="386"/>
        <v>#VALUE!</v>
      </c>
      <c r="Y2462" s="45">
        <f>IFERROR(VALUE(V2462),VLOOKUP(V2462,DayReplace[],2,0))</f>
        <v>0</v>
      </c>
      <c r="Z2462" s="45">
        <f>IF(V2462=0,1,
IF(OR(AND(COUNTIF(Table12[Normal and Leap Years],X2462),AA2462=3,Y2462=30),
AND(COUNTIF(Table9[MM Year],X2462),COUNTIF(Table13[Always 29-Day Months],AA2462),Y2462=30)),Y2462
-1,Y2462))</f>
        <v>1</v>
      </c>
      <c r="AA2462" s="45">
        <f>IFERROR(VALUE(W2462),VLOOKUP(W2462,MonthReplace[],2,0))</f>
        <v>0</v>
      </c>
      <c r="AB2462" s="45" t="e">
        <f>IF(COUNTIF(Table9[MM Year],X2462),VLOOKUP(AA2462,MonthSerial[],VLOOKUP(X2462,Table9[],3,0)+2,0),DATE(X2462,AA2462,0)-AC2462)</f>
        <v>#VALUE!</v>
      </c>
      <c r="AC2462" s="45" t="e">
        <f>IF(COUNTIF(Table9[MM Year],X2462),
VLOOKUP(X2462,Table9[],5,0),
DATE(X2462,1,0))</f>
        <v>#VALUE!</v>
      </c>
      <c r="AD2462" s="46" t="e">
        <f>IF(AA2462=0,DATE(YEAR(AC2462+1),7,16),
IF(V2462=0,IF(COUNTIF(Table9[MM Year],X2462),AC2462+AB2462+Z2462+15-DAY(AC2462+AB2462+Z2462+15)+16,AC2462+AB2462+Z2462-DAY(AC2462+AB2462+Z2462)+16),
IF(COUNTIF(Table9[MM Year],X2462),
IF(AC2462+AB2462+Z2462&lt;VLOOKUP(X2462,Table9[],7,0),AC2462
+AB2462+Z2462+VLOOKUP(X2462,Table9[],4,0),AC2462+AB2462+Z2462),AC2462
+AB2462+Z2462)))</f>
        <v>#VALUE!</v>
      </c>
      <c r="AE2462" s="42"/>
      <c r="AF2462" s="15" t="str">
        <f>IFERROR(IF(COUNTIF(Table9[MM Year],X2462),
IF(AD2462&lt;VLOOKUP(X2462,Table9[],7,0),AD2462
+VLOOKUP(X2462,Table9[],4,0),AD2462),AD2462
),"")</f>
        <v/>
      </c>
      <c r="AG2462" s="5"/>
      <c r="AH2462" s="5"/>
      <c r="AI2462" s="5"/>
      <c r="AJ2462" s="6"/>
      <c r="AK2462" s="6"/>
      <c r="AL2462" s="12" t="str">
        <f t="shared" si="387"/>
        <v/>
      </c>
      <c r="AM2462" s="5"/>
      <c r="AN2462" s="27" t="str">
        <f t="shared" si="388"/>
        <v/>
      </c>
      <c r="AO2462" s="5"/>
      <c r="AP2462" s="5"/>
      <c r="AQ2462" s="6"/>
      <c r="AR2462" s="12" t="str">
        <f t="shared" si="389"/>
        <v/>
      </c>
      <c r="AS2462" s="6"/>
      <c r="AT2462" s="5"/>
      <c r="AU2462" s="53"/>
      <c r="AV2462" s="53"/>
      <c r="AW2462" s="54"/>
      <c r="AX2462" s="15" t="str">
        <f t="shared" si="390"/>
        <v/>
      </c>
      <c r="AY2462" s="5"/>
      <c r="AZ2462" s="27" t="str">
        <f>IFERROR(VLOOKUP(AY2462,vlookup!A$2:I$331,2,FALSE),"")</f>
        <v/>
      </c>
      <c r="BA2462" s="27" t="str">
        <f>IFERROR(VLOOKUP(AY2462,vlookup!A$2:I$331,3,FALSE),"")</f>
        <v/>
      </c>
      <c r="BB2462" s="5"/>
      <c r="BC2462" s="27" t="str">
        <f>IFERROR(VLOOKUP(BB2462,vlookup!D$2:E$331,2,FALSE),"")</f>
        <v/>
      </c>
      <c r="BD2462" s="5"/>
      <c r="BE2462" s="27" t="str">
        <f t="shared" si="391"/>
        <v/>
      </c>
      <c r="BF2462" s="27" t="str">
        <f>IFERROR(VLOOKUP(BE2462,vlookup!G$2:I$331,2,FALSE),"")</f>
        <v/>
      </c>
      <c r="BG2462" s="27" t="str">
        <f>IFERROR(VLOOKUP(BE2462,vlookup!G$2:I$331,3,FALSE),"")</f>
        <v/>
      </c>
      <c r="BH2462" s="5"/>
      <c r="BI2462" s="6"/>
      <c r="BJ2462" s="6"/>
      <c r="BK2462" s="6"/>
      <c r="BL2462" s="6"/>
    </row>
    <row r="2463" spans="1:64">
      <c r="A2463" s="4"/>
      <c r="B2463" s="5"/>
      <c r="C2463" s="27" t="str">
        <f>IFERROR(VLOOKUP(B2463,vlookup!A$2:I$331,2,FALSE),"")</f>
        <v/>
      </c>
      <c r="D2463" s="27" t="str">
        <f>IFERROR(VLOOKUP(B2463,vlookup!A$2:I$331,3,FALSE),"")</f>
        <v/>
      </c>
      <c r="E2463" s="5"/>
      <c r="F2463" s="27" t="str">
        <f>IFERROR(VLOOKUP(E2463,vlookup!D$2:E$331,2,FALSE),"")</f>
        <v/>
      </c>
      <c r="G2463" s="5"/>
      <c r="H2463" s="27" t="str">
        <f t="shared" si="382"/>
        <v/>
      </c>
      <c r="I2463" s="27" t="str">
        <f>IFERROR(VLOOKUP(H2463,vlookup!G$2:I$331,2,FALSE),"")</f>
        <v/>
      </c>
      <c r="J2463" s="27" t="str">
        <f>IFERROR(VLOOKUP(H2463,vlookup!G$2:I$331,3,FALSE),"")</f>
        <v/>
      </c>
      <c r="K2463" s="5"/>
      <c r="L2463" s="6"/>
      <c r="M2463" s="6"/>
      <c r="N2463" s="6"/>
      <c r="O2463" s="6"/>
      <c r="P2463" s="6"/>
      <c r="Q2463" s="14" t="str">
        <f t="shared" si="383"/>
        <v/>
      </c>
      <c r="R2463" s="5"/>
      <c r="S2463" s="6"/>
      <c r="T2463" s="6"/>
      <c r="U2463" s="5"/>
      <c r="V2463" s="45">
        <f t="shared" si="384"/>
        <v>0</v>
      </c>
      <c r="W2463" s="45">
        <f t="shared" si="385"/>
        <v>0</v>
      </c>
      <c r="X2463" s="45" t="e">
        <f t="shared" si="386"/>
        <v>#VALUE!</v>
      </c>
      <c r="Y2463" s="45">
        <f>IFERROR(VALUE(V2463),VLOOKUP(V2463,DayReplace[],2,0))</f>
        <v>0</v>
      </c>
      <c r="Z2463" s="45">
        <f>IF(V2463=0,1,
IF(OR(AND(COUNTIF(Table12[Normal and Leap Years],X2463),AA2463=3,Y2463=30),
AND(COUNTIF(Table9[MM Year],X2463),COUNTIF(Table13[Always 29-Day Months],AA2463),Y2463=30)),Y2463
-1,Y2463))</f>
        <v>1</v>
      </c>
      <c r="AA2463" s="45">
        <f>IFERROR(VALUE(W2463),VLOOKUP(W2463,MonthReplace[],2,0))</f>
        <v>0</v>
      </c>
      <c r="AB2463" s="45" t="e">
        <f>IF(COUNTIF(Table9[MM Year],X2463),VLOOKUP(AA2463,MonthSerial[],VLOOKUP(X2463,Table9[],3,0)+2,0),DATE(X2463,AA2463,0)-AC2463)</f>
        <v>#VALUE!</v>
      </c>
      <c r="AC2463" s="45" t="e">
        <f>IF(COUNTIF(Table9[MM Year],X2463),
VLOOKUP(X2463,Table9[],5,0),
DATE(X2463,1,0))</f>
        <v>#VALUE!</v>
      </c>
      <c r="AD2463" s="46" t="e">
        <f>IF(AA2463=0,DATE(YEAR(AC2463+1),7,16),
IF(V2463=0,IF(COUNTIF(Table9[MM Year],X2463),AC2463+AB2463+Z2463+15-DAY(AC2463+AB2463+Z2463+15)+16,AC2463+AB2463+Z2463-DAY(AC2463+AB2463+Z2463)+16),
IF(COUNTIF(Table9[MM Year],X2463),
IF(AC2463+AB2463+Z2463&lt;VLOOKUP(X2463,Table9[],7,0),AC2463
+AB2463+Z2463+VLOOKUP(X2463,Table9[],4,0),AC2463+AB2463+Z2463),AC2463
+AB2463+Z2463)))</f>
        <v>#VALUE!</v>
      </c>
      <c r="AE2463" s="42"/>
      <c r="AF2463" s="15" t="str">
        <f>IFERROR(IF(COUNTIF(Table9[MM Year],X2463),
IF(AD2463&lt;VLOOKUP(X2463,Table9[],7,0),AD2463
+VLOOKUP(X2463,Table9[],4,0),AD2463),AD2463
),"")</f>
        <v/>
      </c>
      <c r="AG2463" s="5"/>
      <c r="AH2463" s="5"/>
      <c r="AI2463" s="5"/>
      <c r="AJ2463" s="6"/>
      <c r="AK2463" s="6"/>
      <c r="AL2463" s="12" t="str">
        <f t="shared" si="387"/>
        <v/>
      </c>
      <c r="AM2463" s="5"/>
      <c r="AN2463" s="27" t="str">
        <f t="shared" si="388"/>
        <v/>
      </c>
      <c r="AO2463" s="5"/>
      <c r="AP2463" s="5"/>
      <c r="AQ2463" s="6"/>
      <c r="AR2463" s="12" t="str">
        <f t="shared" si="389"/>
        <v/>
      </c>
      <c r="AS2463" s="6"/>
      <c r="AT2463" s="5"/>
      <c r="AU2463" s="53"/>
      <c r="AV2463" s="53"/>
      <c r="AW2463" s="54"/>
      <c r="AX2463" s="15" t="str">
        <f t="shared" si="390"/>
        <v/>
      </c>
      <c r="AY2463" s="5"/>
      <c r="AZ2463" s="27" t="str">
        <f>IFERROR(VLOOKUP(AY2463,vlookup!A$2:I$331,2,FALSE),"")</f>
        <v/>
      </c>
      <c r="BA2463" s="27" t="str">
        <f>IFERROR(VLOOKUP(AY2463,vlookup!A$2:I$331,3,FALSE),"")</f>
        <v/>
      </c>
      <c r="BB2463" s="5"/>
      <c r="BC2463" s="27" t="str">
        <f>IFERROR(VLOOKUP(BB2463,vlookup!D$2:E$331,2,FALSE),"")</f>
        <v/>
      </c>
      <c r="BD2463" s="5"/>
      <c r="BE2463" s="27" t="str">
        <f t="shared" si="391"/>
        <v/>
      </c>
      <c r="BF2463" s="27" t="str">
        <f>IFERROR(VLOOKUP(BE2463,vlookup!G$2:I$331,2,FALSE),"")</f>
        <v/>
      </c>
      <c r="BG2463" s="27" t="str">
        <f>IFERROR(VLOOKUP(BE2463,vlookup!G$2:I$331,3,FALSE),"")</f>
        <v/>
      </c>
      <c r="BH2463" s="5"/>
      <c r="BI2463" s="6"/>
      <c r="BJ2463" s="6"/>
      <c r="BK2463" s="6"/>
      <c r="BL2463" s="6"/>
    </row>
    <row r="2464" spans="1:64">
      <c r="A2464" s="4"/>
      <c r="B2464" s="5"/>
      <c r="C2464" s="27" t="str">
        <f>IFERROR(VLOOKUP(B2464,vlookup!A$2:I$331,2,FALSE),"")</f>
        <v/>
      </c>
      <c r="D2464" s="27" t="str">
        <f>IFERROR(VLOOKUP(B2464,vlookup!A$2:I$331,3,FALSE),"")</f>
        <v/>
      </c>
      <c r="E2464" s="5"/>
      <c r="F2464" s="27" t="str">
        <f>IFERROR(VLOOKUP(E2464,vlookup!D$2:E$331,2,FALSE),"")</f>
        <v/>
      </c>
      <c r="G2464" s="5"/>
      <c r="H2464" s="27" t="str">
        <f t="shared" si="382"/>
        <v/>
      </c>
      <c r="I2464" s="27" t="str">
        <f>IFERROR(VLOOKUP(H2464,vlookup!G$2:I$331,2,FALSE),"")</f>
        <v/>
      </c>
      <c r="J2464" s="27" t="str">
        <f>IFERROR(VLOOKUP(H2464,vlookup!G$2:I$331,3,FALSE),"")</f>
        <v/>
      </c>
      <c r="K2464" s="5"/>
      <c r="L2464" s="6"/>
      <c r="M2464" s="6"/>
      <c r="N2464" s="6"/>
      <c r="O2464" s="6"/>
      <c r="P2464" s="6"/>
      <c r="Q2464" s="14" t="str">
        <f t="shared" si="383"/>
        <v/>
      </c>
      <c r="R2464" s="5"/>
      <c r="S2464" s="6"/>
      <c r="T2464" s="6"/>
      <c r="U2464" s="5"/>
      <c r="V2464" s="45">
        <f t="shared" si="384"/>
        <v>0</v>
      </c>
      <c r="W2464" s="45">
        <f t="shared" si="385"/>
        <v>0</v>
      </c>
      <c r="X2464" s="45" t="e">
        <f t="shared" si="386"/>
        <v>#VALUE!</v>
      </c>
      <c r="Y2464" s="45">
        <f>IFERROR(VALUE(V2464),VLOOKUP(V2464,DayReplace[],2,0))</f>
        <v>0</v>
      </c>
      <c r="Z2464" s="45">
        <f>IF(V2464=0,1,
IF(OR(AND(COUNTIF(Table12[Normal and Leap Years],X2464),AA2464=3,Y2464=30),
AND(COUNTIF(Table9[MM Year],X2464),COUNTIF(Table13[Always 29-Day Months],AA2464),Y2464=30)),Y2464
-1,Y2464))</f>
        <v>1</v>
      </c>
      <c r="AA2464" s="45">
        <f>IFERROR(VALUE(W2464),VLOOKUP(W2464,MonthReplace[],2,0))</f>
        <v>0</v>
      </c>
      <c r="AB2464" s="45" t="e">
        <f>IF(COUNTIF(Table9[MM Year],X2464),VLOOKUP(AA2464,MonthSerial[],VLOOKUP(X2464,Table9[],3,0)+2,0),DATE(X2464,AA2464,0)-AC2464)</f>
        <v>#VALUE!</v>
      </c>
      <c r="AC2464" s="45" t="e">
        <f>IF(COUNTIF(Table9[MM Year],X2464),
VLOOKUP(X2464,Table9[],5,0),
DATE(X2464,1,0))</f>
        <v>#VALUE!</v>
      </c>
      <c r="AD2464" s="46" t="e">
        <f>IF(AA2464=0,DATE(YEAR(AC2464+1),7,16),
IF(V2464=0,IF(COUNTIF(Table9[MM Year],X2464),AC2464+AB2464+Z2464+15-DAY(AC2464+AB2464+Z2464+15)+16,AC2464+AB2464+Z2464-DAY(AC2464+AB2464+Z2464)+16),
IF(COUNTIF(Table9[MM Year],X2464),
IF(AC2464+AB2464+Z2464&lt;VLOOKUP(X2464,Table9[],7,0),AC2464
+AB2464+Z2464+VLOOKUP(X2464,Table9[],4,0),AC2464+AB2464+Z2464),AC2464
+AB2464+Z2464)))</f>
        <v>#VALUE!</v>
      </c>
      <c r="AE2464" s="42"/>
      <c r="AF2464" s="15" t="str">
        <f>IFERROR(IF(COUNTIF(Table9[MM Year],X2464),
IF(AD2464&lt;VLOOKUP(X2464,Table9[],7,0),AD2464
+VLOOKUP(X2464,Table9[],4,0),AD2464),AD2464
),"")</f>
        <v/>
      </c>
      <c r="AG2464" s="5"/>
      <c r="AH2464" s="5"/>
      <c r="AI2464" s="5"/>
      <c r="AJ2464" s="6"/>
      <c r="AK2464" s="6"/>
      <c r="AL2464" s="12" t="str">
        <f t="shared" si="387"/>
        <v/>
      </c>
      <c r="AM2464" s="5"/>
      <c r="AN2464" s="27" t="str">
        <f t="shared" si="388"/>
        <v/>
      </c>
      <c r="AO2464" s="5"/>
      <c r="AP2464" s="5"/>
      <c r="AQ2464" s="6"/>
      <c r="AR2464" s="12" t="str">
        <f t="shared" si="389"/>
        <v/>
      </c>
      <c r="AS2464" s="6"/>
      <c r="AT2464" s="5"/>
      <c r="AU2464" s="53"/>
      <c r="AV2464" s="53"/>
      <c r="AW2464" s="54"/>
      <c r="AX2464" s="15" t="str">
        <f t="shared" si="390"/>
        <v/>
      </c>
      <c r="AY2464" s="5"/>
      <c r="AZ2464" s="27" t="str">
        <f>IFERROR(VLOOKUP(AY2464,vlookup!A$2:I$331,2,FALSE),"")</f>
        <v/>
      </c>
      <c r="BA2464" s="27" t="str">
        <f>IFERROR(VLOOKUP(AY2464,vlookup!A$2:I$331,3,FALSE),"")</f>
        <v/>
      </c>
      <c r="BB2464" s="5"/>
      <c r="BC2464" s="27" t="str">
        <f>IFERROR(VLOOKUP(BB2464,vlookup!D$2:E$331,2,FALSE),"")</f>
        <v/>
      </c>
      <c r="BD2464" s="5"/>
      <c r="BE2464" s="27" t="str">
        <f t="shared" si="391"/>
        <v/>
      </c>
      <c r="BF2464" s="27" t="str">
        <f>IFERROR(VLOOKUP(BE2464,vlookup!G$2:I$331,2,FALSE),"")</f>
        <v/>
      </c>
      <c r="BG2464" s="27" t="str">
        <f>IFERROR(VLOOKUP(BE2464,vlookup!G$2:I$331,3,FALSE),"")</f>
        <v/>
      </c>
      <c r="BH2464" s="5"/>
      <c r="BI2464" s="6"/>
      <c r="BJ2464" s="6"/>
      <c r="BK2464" s="6"/>
      <c r="BL2464" s="6"/>
    </row>
    <row r="2465" spans="1:64">
      <c r="A2465" s="4"/>
      <c r="B2465" s="5"/>
      <c r="C2465" s="27" t="str">
        <f>IFERROR(VLOOKUP(B2465,vlookup!A$2:I$331,2,FALSE),"")</f>
        <v/>
      </c>
      <c r="D2465" s="27" t="str">
        <f>IFERROR(VLOOKUP(B2465,vlookup!A$2:I$331,3,FALSE),"")</f>
        <v/>
      </c>
      <c r="E2465" s="5"/>
      <c r="F2465" s="27" t="str">
        <f>IFERROR(VLOOKUP(E2465,vlookup!D$2:E$331,2,FALSE),"")</f>
        <v/>
      </c>
      <c r="G2465" s="5"/>
      <c r="H2465" s="27" t="str">
        <f t="shared" si="382"/>
        <v/>
      </c>
      <c r="I2465" s="27" t="str">
        <f>IFERROR(VLOOKUP(H2465,vlookup!G$2:I$331,2,FALSE),"")</f>
        <v/>
      </c>
      <c r="J2465" s="27" t="str">
        <f>IFERROR(VLOOKUP(H2465,vlookup!G$2:I$331,3,FALSE),"")</f>
        <v/>
      </c>
      <c r="K2465" s="5"/>
      <c r="L2465" s="6"/>
      <c r="M2465" s="6"/>
      <c r="N2465" s="6"/>
      <c r="O2465" s="6"/>
      <c r="P2465" s="6"/>
      <c r="Q2465" s="14" t="str">
        <f t="shared" si="383"/>
        <v/>
      </c>
      <c r="R2465" s="5"/>
      <c r="S2465" s="6"/>
      <c r="T2465" s="6"/>
      <c r="U2465" s="5"/>
      <c r="V2465" s="45">
        <f t="shared" si="384"/>
        <v>0</v>
      </c>
      <c r="W2465" s="45">
        <f t="shared" si="385"/>
        <v>0</v>
      </c>
      <c r="X2465" s="45" t="e">
        <f t="shared" si="386"/>
        <v>#VALUE!</v>
      </c>
      <c r="Y2465" s="45">
        <f>IFERROR(VALUE(V2465),VLOOKUP(V2465,DayReplace[],2,0))</f>
        <v>0</v>
      </c>
      <c r="Z2465" s="45">
        <f>IF(V2465=0,1,
IF(OR(AND(COUNTIF(Table12[Normal and Leap Years],X2465),AA2465=3,Y2465=30),
AND(COUNTIF(Table9[MM Year],X2465),COUNTIF(Table13[Always 29-Day Months],AA2465),Y2465=30)),Y2465
-1,Y2465))</f>
        <v>1</v>
      </c>
      <c r="AA2465" s="45">
        <f>IFERROR(VALUE(W2465),VLOOKUP(W2465,MonthReplace[],2,0))</f>
        <v>0</v>
      </c>
      <c r="AB2465" s="45" t="e">
        <f>IF(COUNTIF(Table9[MM Year],X2465),VLOOKUP(AA2465,MonthSerial[],VLOOKUP(X2465,Table9[],3,0)+2,0),DATE(X2465,AA2465,0)-AC2465)</f>
        <v>#VALUE!</v>
      </c>
      <c r="AC2465" s="45" t="e">
        <f>IF(COUNTIF(Table9[MM Year],X2465),
VLOOKUP(X2465,Table9[],5,0),
DATE(X2465,1,0))</f>
        <v>#VALUE!</v>
      </c>
      <c r="AD2465" s="46" t="e">
        <f>IF(AA2465=0,DATE(YEAR(AC2465+1),7,16),
IF(V2465=0,IF(COUNTIF(Table9[MM Year],X2465),AC2465+AB2465+Z2465+15-DAY(AC2465+AB2465+Z2465+15)+16,AC2465+AB2465+Z2465-DAY(AC2465+AB2465+Z2465)+16),
IF(COUNTIF(Table9[MM Year],X2465),
IF(AC2465+AB2465+Z2465&lt;VLOOKUP(X2465,Table9[],7,0),AC2465
+AB2465+Z2465+VLOOKUP(X2465,Table9[],4,0),AC2465+AB2465+Z2465),AC2465
+AB2465+Z2465)))</f>
        <v>#VALUE!</v>
      </c>
      <c r="AE2465" s="42"/>
      <c r="AF2465" s="15" t="str">
        <f>IFERROR(IF(COUNTIF(Table9[MM Year],X2465),
IF(AD2465&lt;VLOOKUP(X2465,Table9[],7,0),AD2465
+VLOOKUP(X2465,Table9[],4,0),AD2465),AD2465
),"")</f>
        <v/>
      </c>
      <c r="AG2465" s="5"/>
      <c r="AH2465" s="5"/>
      <c r="AI2465" s="5"/>
      <c r="AJ2465" s="6"/>
      <c r="AK2465" s="6"/>
      <c r="AL2465" s="12" t="str">
        <f t="shared" si="387"/>
        <v/>
      </c>
      <c r="AM2465" s="5"/>
      <c r="AN2465" s="27" t="str">
        <f t="shared" si="388"/>
        <v/>
      </c>
      <c r="AO2465" s="5"/>
      <c r="AP2465" s="5"/>
      <c r="AQ2465" s="6"/>
      <c r="AR2465" s="12" t="str">
        <f t="shared" si="389"/>
        <v/>
      </c>
      <c r="AS2465" s="6"/>
      <c r="AT2465" s="5"/>
      <c r="AU2465" s="53"/>
      <c r="AV2465" s="53"/>
      <c r="AW2465" s="54"/>
      <c r="AX2465" s="15" t="str">
        <f t="shared" si="390"/>
        <v/>
      </c>
      <c r="AY2465" s="5"/>
      <c r="AZ2465" s="27" t="str">
        <f>IFERROR(VLOOKUP(AY2465,vlookup!A$2:I$331,2,FALSE),"")</f>
        <v/>
      </c>
      <c r="BA2465" s="27" t="str">
        <f>IFERROR(VLOOKUP(AY2465,vlookup!A$2:I$331,3,FALSE),"")</f>
        <v/>
      </c>
      <c r="BB2465" s="5"/>
      <c r="BC2465" s="27" t="str">
        <f>IFERROR(VLOOKUP(BB2465,vlookup!D$2:E$331,2,FALSE),"")</f>
        <v/>
      </c>
      <c r="BD2465" s="5"/>
      <c r="BE2465" s="27" t="str">
        <f t="shared" si="391"/>
        <v/>
      </c>
      <c r="BF2465" s="27" t="str">
        <f>IFERROR(VLOOKUP(BE2465,vlookup!G$2:I$331,2,FALSE),"")</f>
        <v/>
      </c>
      <c r="BG2465" s="27" t="str">
        <f>IFERROR(VLOOKUP(BE2465,vlookup!G$2:I$331,3,FALSE),"")</f>
        <v/>
      </c>
      <c r="BH2465" s="5"/>
      <c r="BI2465" s="6"/>
      <c r="BJ2465" s="6"/>
      <c r="BK2465" s="6"/>
      <c r="BL2465" s="6"/>
    </row>
    <row r="2466" spans="1:64">
      <c r="A2466" s="4"/>
      <c r="B2466" s="5"/>
      <c r="C2466" s="27" t="str">
        <f>IFERROR(VLOOKUP(B2466,vlookup!A$2:I$331,2,FALSE),"")</f>
        <v/>
      </c>
      <c r="D2466" s="27" t="str">
        <f>IFERROR(VLOOKUP(B2466,vlookup!A$2:I$331,3,FALSE),"")</f>
        <v/>
      </c>
      <c r="E2466" s="5"/>
      <c r="F2466" s="27" t="str">
        <f>IFERROR(VLOOKUP(E2466,vlookup!D$2:E$331,2,FALSE),"")</f>
        <v/>
      </c>
      <c r="G2466" s="5"/>
      <c r="H2466" s="27" t="str">
        <f t="shared" si="382"/>
        <v/>
      </c>
      <c r="I2466" s="27" t="str">
        <f>IFERROR(VLOOKUP(H2466,vlookup!G$2:I$331,2,FALSE),"")</f>
        <v/>
      </c>
      <c r="J2466" s="27" t="str">
        <f>IFERROR(VLOOKUP(H2466,vlookup!G$2:I$331,3,FALSE),"")</f>
        <v/>
      </c>
      <c r="K2466" s="5"/>
      <c r="L2466" s="6"/>
      <c r="M2466" s="6"/>
      <c r="N2466" s="6"/>
      <c r="O2466" s="6"/>
      <c r="P2466" s="6"/>
      <c r="Q2466" s="14" t="str">
        <f t="shared" si="383"/>
        <v/>
      </c>
      <c r="R2466" s="5"/>
      <c r="S2466" s="6"/>
      <c r="T2466" s="6"/>
      <c r="U2466" s="5"/>
      <c r="V2466" s="45">
        <f t="shared" si="384"/>
        <v>0</v>
      </c>
      <c r="W2466" s="45">
        <f t="shared" si="385"/>
        <v>0</v>
      </c>
      <c r="X2466" s="45" t="e">
        <f t="shared" si="386"/>
        <v>#VALUE!</v>
      </c>
      <c r="Y2466" s="45">
        <f>IFERROR(VALUE(V2466),VLOOKUP(V2466,DayReplace[],2,0))</f>
        <v>0</v>
      </c>
      <c r="Z2466" s="45">
        <f>IF(V2466=0,1,
IF(OR(AND(COUNTIF(Table12[Normal and Leap Years],X2466),AA2466=3,Y2466=30),
AND(COUNTIF(Table9[MM Year],X2466),COUNTIF(Table13[Always 29-Day Months],AA2466),Y2466=30)),Y2466
-1,Y2466))</f>
        <v>1</v>
      </c>
      <c r="AA2466" s="45">
        <f>IFERROR(VALUE(W2466),VLOOKUP(W2466,MonthReplace[],2,0))</f>
        <v>0</v>
      </c>
      <c r="AB2466" s="45" t="e">
        <f>IF(COUNTIF(Table9[MM Year],X2466),VLOOKUP(AA2466,MonthSerial[],VLOOKUP(X2466,Table9[],3,0)+2,0),DATE(X2466,AA2466,0)-AC2466)</f>
        <v>#VALUE!</v>
      </c>
      <c r="AC2466" s="45" t="e">
        <f>IF(COUNTIF(Table9[MM Year],X2466),
VLOOKUP(X2466,Table9[],5,0),
DATE(X2466,1,0))</f>
        <v>#VALUE!</v>
      </c>
      <c r="AD2466" s="46" t="e">
        <f>IF(AA2466=0,DATE(YEAR(AC2466+1),7,16),
IF(V2466=0,IF(COUNTIF(Table9[MM Year],X2466),AC2466+AB2466+Z2466+15-DAY(AC2466+AB2466+Z2466+15)+16,AC2466+AB2466+Z2466-DAY(AC2466+AB2466+Z2466)+16),
IF(COUNTIF(Table9[MM Year],X2466),
IF(AC2466+AB2466+Z2466&lt;VLOOKUP(X2466,Table9[],7,0),AC2466
+AB2466+Z2466+VLOOKUP(X2466,Table9[],4,0),AC2466+AB2466+Z2466),AC2466
+AB2466+Z2466)))</f>
        <v>#VALUE!</v>
      </c>
      <c r="AE2466" s="42"/>
      <c r="AF2466" s="15" t="str">
        <f>IFERROR(IF(COUNTIF(Table9[MM Year],X2466),
IF(AD2466&lt;VLOOKUP(X2466,Table9[],7,0),AD2466
+VLOOKUP(X2466,Table9[],4,0),AD2466),AD2466
),"")</f>
        <v/>
      </c>
      <c r="AG2466" s="5"/>
      <c r="AH2466" s="5"/>
      <c r="AI2466" s="5"/>
      <c r="AJ2466" s="6"/>
      <c r="AK2466" s="6"/>
      <c r="AL2466" s="12" t="str">
        <f t="shared" si="387"/>
        <v/>
      </c>
      <c r="AM2466" s="5"/>
      <c r="AN2466" s="27" t="str">
        <f t="shared" si="388"/>
        <v/>
      </c>
      <c r="AO2466" s="5"/>
      <c r="AP2466" s="5"/>
      <c r="AQ2466" s="6"/>
      <c r="AR2466" s="12" t="str">
        <f t="shared" si="389"/>
        <v/>
      </c>
      <c r="AS2466" s="6"/>
      <c r="AT2466" s="5"/>
      <c r="AU2466" s="53"/>
      <c r="AV2466" s="53"/>
      <c r="AW2466" s="54"/>
      <c r="AX2466" s="15" t="str">
        <f t="shared" si="390"/>
        <v/>
      </c>
      <c r="AY2466" s="5"/>
      <c r="AZ2466" s="27" t="str">
        <f>IFERROR(VLOOKUP(AY2466,vlookup!A$2:I$331,2,FALSE),"")</f>
        <v/>
      </c>
      <c r="BA2466" s="27" t="str">
        <f>IFERROR(VLOOKUP(AY2466,vlookup!A$2:I$331,3,FALSE),"")</f>
        <v/>
      </c>
      <c r="BB2466" s="5"/>
      <c r="BC2466" s="27" t="str">
        <f>IFERROR(VLOOKUP(BB2466,vlookup!D$2:E$331,2,FALSE),"")</f>
        <v/>
      </c>
      <c r="BD2466" s="5"/>
      <c r="BE2466" s="27" t="str">
        <f t="shared" si="391"/>
        <v/>
      </c>
      <c r="BF2466" s="27" t="str">
        <f>IFERROR(VLOOKUP(BE2466,vlookup!G$2:I$331,2,FALSE),"")</f>
        <v/>
      </c>
      <c r="BG2466" s="27" t="str">
        <f>IFERROR(VLOOKUP(BE2466,vlookup!G$2:I$331,3,FALSE),"")</f>
        <v/>
      </c>
      <c r="BH2466" s="5"/>
      <c r="BI2466" s="6"/>
      <c r="BJ2466" s="6"/>
      <c r="BK2466" s="6"/>
      <c r="BL2466" s="6"/>
    </row>
    <row r="2467" spans="1:64">
      <c r="A2467" s="4"/>
      <c r="B2467" s="5"/>
      <c r="C2467" s="27" t="str">
        <f>IFERROR(VLOOKUP(B2467,vlookup!A$2:I$331,2,FALSE),"")</f>
        <v/>
      </c>
      <c r="D2467" s="27" t="str">
        <f>IFERROR(VLOOKUP(B2467,vlookup!A$2:I$331,3,FALSE),"")</f>
        <v/>
      </c>
      <c r="E2467" s="5"/>
      <c r="F2467" s="27" t="str">
        <f>IFERROR(VLOOKUP(E2467,vlookup!D$2:E$331,2,FALSE),"")</f>
        <v/>
      </c>
      <c r="G2467" s="5"/>
      <c r="H2467" s="27" t="str">
        <f t="shared" si="382"/>
        <v/>
      </c>
      <c r="I2467" s="27" t="str">
        <f>IFERROR(VLOOKUP(H2467,vlookup!G$2:I$331,2,FALSE),"")</f>
        <v/>
      </c>
      <c r="J2467" s="27" t="str">
        <f>IFERROR(VLOOKUP(H2467,vlookup!G$2:I$331,3,FALSE),"")</f>
        <v/>
      </c>
      <c r="K2467" s="5"/>
      <c r="L2467" s="6"/>
      <c r="M2467" s="6"/>
      <c r="N2467" s="6"/>
      <c r="O2467" s="6"/>
      <c r="P2467" s="6"/>
      <c r="Q2467" s="14" t="str">
        <f t="shared" si="383"/>
        <v/>
      </c>
      <c r="R2467" s="5"/>
      <c r="S2467" s="6"/>
      <c r="T2467" s="6"/>
      <c r="U2467" s="5"/>
      <c r="V2467" s="45">
        <f t="shared" si="384"/>
        <v>0</v>
      </c>
      <c r="W2467" s="45">
        <f t="shared" si="385"/>
        <v>0</v>
      </c>
      <c r="X2467" s="45" t="e">
        <f t="shared" si="386"/>
        <v>#VALUE!</v>
      </c>
      <c r="Y2467" s="45">
        <f>IFERROR(VALUE(V2467),VLOOKUP(V2467,DayReplace[],2,0))</f>
        <v>0</v>
      </c>
      <c r="Z2467" s="45">
        <f>IF(V2467=0,1,
IF(OR(AND(COUNTIF(Table12[Normal and Leap Years],X2467),AA2467=3,Y2467=30),
AND(COUNTIF(Table9[MM Year],X2467),COUNTIF(Table13[Always 29-Day Months],AA2467),Y2467=30)),Y2467
-1,Y2467))</f>
        <v>1</v>
      </c>
      <c r="AA2467" s="45">
        <f>IFERROR(VALUE(W2467),VLOOKUP(W2467,MonthReplace[],2,0))</f>
        <v>0</v>
      </c>
      <c r="AB2467" s="45" t="e">
        <f>IF(COUNTIF(Table9[MM Year],X2467),VLOOKUP(AA2467,MonthSerial[],VLOOKUP(X2467,Table9[],3,0)+2,0),DATE(X2467,AA2467,0)-AC2467)</f>
        <v>#VALUE!</v>
      </c>
      <c r="AC2467" s="45" t="e">
        <f>IF(COUNTIF(Table9[MM Year],X2467),
VLOOKUP(X2467,Table9[],5,0),
DATE(X2467,1,0))</f>
        <v>#VALUE!</v>
      </c>
      <c r="AD2467" s="46" t="e">
        <f>IF(AA2467=0,DATE(YEAR(AC2467+1),7,16),
IF(V2467=0,IF(COUNTIF(Table9[MM Year],X2467),AC2467+AB2467+Z2467+15-DAY(AC2467+AB2467+Z2467+15)+16,AC2467+AB2467+Z2467-DAY(AC2467+AB2467+Z2467)+16),
IF(COUNTIF(Table9[MM Year],X2467),
IF(AC2467+AB2467+Z2467&lt;VLOOKUP(X2467,Table9[],7,0),AC2467
+AB2467+Z2467+VLOOKUP(X2467,Table9[],4,0),AC2467+AB2467+Z2467),AC2467
+AB2467+Z2467)))</f>
        <v>#VALUE!</v>
      </c>
      <c r="AE2467" s="42"/>
      <c r="AF2467" s="15" t="str">
        <f>IFERROR(IF(COUNTIF(Table9[MM Year],X2467),
IF(AD2467&lt;VLOOKUP(X2467,Table9[],7,0),AD2467
+VLOOKUP(X2467,Table9[],4,0),AD2467),AD2467
),"")</f>
        <v/>
      </c>
      <c r="AG2467" s="5"/>
      <c r="AH2467" s="5"/>
      <c r="AI2467" s="5"/>
      <c r="AJ2467" s="6"/>
      <c r="AK2467" s="6"/>
      <c r="AL2467" s="12" t="str">
        <f t="shared" si="387"/>
        <v/>
      </c>
      <c r="AM2467" s="5"/>
      <c r="AN2467" s="27" t="str">
        <f t="shared" si="388"/>
        <v/>
      </c>
      <c r="AO2467" s="5"/>
      <c r="AP2467" s="5"/>
      <c r="AQ2467" s="6"/>
      <c r="AR2467" s="12" t="str">
        <f t="shared" si="389"/>
        <v/>
      </c>
      <c r="AS2467" s="6"/>
      <c r="AT2467" s="5"/>
      <c r="AU2467" s="53"/>
      <c r="AV2467" s="53"/>
      <c r="AW2467" s="54"/>
      <c r="AX2467" s="15" t="str">
        <f t="shared" si="390"/>
        <v/>
      </c>
      <c r="AY2467" s="5"/>
      <c r="AZ2467" s="27" t="str">
        <f>IFERROR(VLOOKUP(AY2467,vlookup!A$2:I$331,2,FALSE),"")</f>
        <v/>
      </c>
      <c r="BA2467" s="27" t="str">
        <f>IFERROR(VLOOKUP(AY2467,vlookup!A$2:I$331,3,FALSE),"")</f>
        <v/>
      </c>
      <c r="BB2467" s="5"/>
      <c r="BC2467" s="27" t="str">
        <f>IFERROR(VLOOKUP(BB2467,vlookup!D$2:E$331,2,FALSE),"")</f>
        <v/>
      </c>
      <c r="BD2467" s="5"/>
      <c r="BE2467" s="27" t="str">
        <f t="shared" si="391"/>
        <v/>
      </c>
      <c r="BF2467" s="27" t="str">
        <f>IFERROR(VLOOKUP(BE2467,vlookup!G$2:I$331,2,FALSE),"")</f>
        <v/>
      </c>
      <c r="BG2467" s="27" t="str">
        <f>IFERROR(VLOOKUP(BE2467,vlookup!G$2:I$331,3,FALSE),"")</f>
        <v/>
      </c>
      <c r="BH2467" s="5"/>
      <c r="BI2467" s="6"/>
      <c r="BJ2467" s="6"/>
      <c r="BK2467" s="6"/>
      <c r="BL2467" s="6"/>
    </row>
    <row r="2468" spans="1:64">
      <c r="A2468" s="4"/>
      <c r="B2468" s="5"/>
      <c r="C2468" s="27" t="str">
        <f>IFERROR(VLOOKUP(B2468,vlookup!A$2:I$331,2,FALSE),"")</f>
        <v/>
      </c>
      <c r="D2468" s="27" t="str">
        <f>IFERROR(VLOOKUP(B2468,vlookup!A$2:I$331,3,FALSE),"")</f>
        <v/>
      </c>
      <c r="E2468" s="5"/>
      <c r="F2468" s="27" t="str">
        <f>IFERROR(VLOOKUP(E2468,vlookup!D$2:E$331,2,FALSE),"")</f>
        <v/>
      </c>
      <c r="G2468" s="5"/>
      <c r="H2468" s="27" t="str">
        <f t="shared" si="382"/>
        <v/>
      </c>
      <c r="I2468" s="27" t="str">
        <f>IFERROR(VLOOKUP(H2468,vlookup!G$2:I$331,2,FALSE),"")</f>
        <v/>
      </c>
      <c r="J2468" s="27" t="str">
        <f>IFERROR(VLOOKUP(H2468,vlookup!G$2:I$331,3,FALSE),"")</f>
        <v/>
      </c>
      <c r="K2468" s="5"/>
      <c r="L2468" s="6"/>
      <c r="M2468" s="6"/>
      <c r="N2468" s="6"/>
      <c r="O2468" s="6"/>
      <c r="P2468" s="6"/>
      <c r="Q2468" s="14" t="str">
        <f t="shared" si="383"/>
        <v/>
      </c>
      <c r="R2468" s="5"/>
      <c r="S2468" s="6"/>
      <c r="T2468" s="6"/>
      <c r="U2468" s="5"/>
      <c r="V2468" s="45">
        <f t="shared" si="384"/>
        <v>0</v>
      </c>
      <c r="W2468" s="45">
        <f t="shared" si="385"/>
        <v>0</v>
      </c>
      <c r="X2468" s="45" t="e">
        <f t="shared" si="386"/>
        <v>#VALUE!</v>
      </c>
      <c r="Y2468" s="45">
        <f>IFERROR(VALUE(V2468),VLOOKUP(V2468,DayReplace[],2,0))</f>
        <v>0</v>
      </c>
      <c r="Z2468" s="45">
        <f>IF(V2468=0,1,
IF(OR(AND(COUNTIF(Table12[Normal and Leap Years],X2468),AA2468=3,Y2468=30),
AND(COUNTIF(Table9[MM Year],X2468),COUNTIF(Table13[Always 29-Day Months],AA2468),Y2468=30)),Y2468
-1,Y2468))</f>
        <v>1</v>
      </c>
      <c r="AA2468" s="45">
        <f>IFERROR(VALUE(W2468),VLOOKUP(W2468,MonthReplace[],2,0))</f>
        <v>0</v>
      </c>
      <c r="AB2468" s="45" t="e">
        <f>IF(COUNTIF(Table9[MM Year],X2468),VLOOKUP(AA2468,MonthSerial[],VLOOKUP(X2468,Table9[],3,0)+2,0),DATE(X2468,AA2468,0)-AC2468)</f>
        <v>#VALUE!</v>
      </c>
      <c r="AC2468" s="45" t="e">
        <f>IF(COUNTIF(Table9[MM Year],X2468),
VLOOKUP(X2468,Table9[],5,0),
DATE(X2468,1,0))</f>
        <v>#VALUE!</v>
      </c>
      <c r="AD2468" s="46" t="e">
        <f>IF(AA2468=0,DATE(YEAR(AC2468+1),7,16),
IF(V2468=0,IF(COUNTIF(Table9[MM Year],X2468),AC2468+AB2468+Z2468+15-DAY(AC2468+AB2468+Z2468+15)+16,AC2468+AB2468+Z2468-DAY(AC2468+AB2468+Z2468)+16),
IF(COUNTIF(Table9[MM Year],X2468),
IF(AC2468+AB2468+Z2468&lt;VLOOKUP(X2468,Table9[],7,0),AC2468
+AB2468+Z2468+VLOOKUP(X2468,Table9[],4,0),AC2468+AB2468+Z2468),AC2468
+AB2468+Z2468)))</f>
        <v>#VALUE!</v>
      </c>
      <c r="AE2468" s="42"/>
      <c r="AF2468" s="15" t="str">
        <f>IFERROR(IF(COUNTIF(Table9[MM Year],X2468),
IF(AD2468&lt;VLOOKUP(X2468,Table9[],7,0),AD2468
+VLOOKUP(X2468,Table9[],4,0),AD2468),AD2468
),"")</f>
        <v/>
      </c>
      <c r="AG2468" s="5"/>
      <c r="AH2468" s="5"/>
      <c r="AI2468" s="5"/>
      <c r="AJ2468" s="6"/>
      <c r="AK2468" s="6"/>
      <c r="AL2468" s="12" t="str">
        <f t="shared" si="387"/>
        <v/>
      </c>
      <c r="AM2468" s="5"/>
      <c r="AN2468" s="27" t="str">
        <f t="shared" si="388"/>
        <v/>
      </c>
      <c r="AO2468" s="5"/>
      <c r="AP2468" s="5"/>
      <c r="AQ2468" s="6"/>
      <c r="AR2468" s="12" t="str">
        <f t="shared" si="389"/>
        <v/>
      </c>
      <c r="AS2468" s="6"/>
      <c r="AT2468" s="5"/>
      <c r="AU2468" s="53"/>
      <c r="AV2468" s="53"/>
      <c r="AW2468" s="54"/>
      <c r="AX2468" s="15" t="str">
        <f t="shared" si="390"/>
        <v/>
      </c>
      <c r="AY2468" s="5"/>
      <c r="AZ2468" s="27" t="str">
        <f>IFERROR(VLOOKUP(AY2468,vlookup!A$2:I$331,2,FALSE),"")</f>
        <v/>
      </c>
      <c r="BA2468" s="27" t="str">
        <f>IFERROR(VLOOKUP(AY2468,vlookup!A$2:I$331,3,FALSE),"")</f>
        <v/>
      </c>
      <c r="BB2468" s="5"/>
      <c r="BC2468" s="27" t="str">
        <f>IFERROR(VLOOKUP(BB2468,vlookup!D$2:E$331,2,FALSE),"")</f>
        <v/>
      </c>
      <c r="BD2468" s="5"/>
      <c r="BE2468" s="27" t="str">
        <f t="shared" si="391"/>
        <v/>
      </c>
      <c r="BF2468" s="27" t="str">
        <f>IFERROR(VLOOKUP(BE2468,vlookup!G$2:I$331,2,FALSE),"")</f>
        <v/>
      </c>
      <c r="BG2468" s="27" t="str">
        <f>IFERROR(VLOOKUP(BE2468,vlookup!G$2:I$331,3,FALSE),"")</f>
        <v/>
      </c>
      <c r="BH2468" s="5"/>
      <c r="BI2468" s="6"/>
      <c r="BJ2468" s="6"/>
      <c r="BK2468" s="6"/>
      <c r="BL2468" s="6"/>
    </row>
    <row r="2469" spans="1:64">
      <c r="A2469" s="4"/>
      <c r="B2469" s="5"/>
      <c r="C2469" s="27" t="str">
        <f>IFERROR(VLOOKUP(B2469,vlookup!A$2:I$331,2,FALSE),"")</f>
        <v/>
      </c>
      <c r="D2469" s="27" t="str">
        <f>IFERROR(VLOOKUP(B2469,vlookup!A$2:I$331,3,FALSE),"")</f>
        <v/>
      </c>
      <c r="E2469" s="5"/>
      <c r="F2469" s="27" t="str">
        <f>IFERROR(VLOOKUP(E2469,vlookup!D$2:E$331,2,FALSE),"")</f>
        <v/>
      </c>
      <c r="G2469" s="5"/>
      <c r="H2469" s="27" t="str">
        <f t="shared" si="382"/>
        <v/>
      </c>
      <c r="I2469" s="27" t="str">
        <f>IFERROR(VLOOKUP(H2469,vlookup!G$2:I$331,2,FALSE),"")</f>
        <v/>
      </c>
      <c r="J2469" s="27" t="str">
        <f>IFERROR(VLOOKUP(H2469,vlookup!G$2:I$331,3,FALSE),"")</f>
        <v/>
      </c>
      <c r="K2469" s="5"/>
      <c r="L2469" s="6"/>
      <c r="M2469" s="6"/>
      <c r="N2469" s="6"/>
      <c r="O2469" s="6"/>
      <c r="P2469" s="6"/>
      <c r="Q2469" s="14" t="str">
        <f t="shared" si="383"/>
        <v/>
      </c>
      <c r="R2469" s="5"/>
      <c r="S2469" s="6"/>
      <c r="T2469" s="6"/>
      <c r="U2469" s="5"/>
      <c r="V2469" s="45">
        <f t="shared" si="384"/>
        <v>0</v>
      </c>
      <c r="W2469" s="45">
        <f t="shared" si="385"/>
        <v>0</v>
      </c>
      <c r="X2469" s="45" t="e">
        <f t="shared" si="386"/>
        <v>#VALUE!</v>
      </c>
      <c r="Y2469" s="45">
        <f>IFERROR(VALUE(V2469),VLOOKUP(V2469,DayReplace[],2,0))</f>
        <v>0</v>
      </c>
      <c r="Z2469" s="45">
        <f>IF(V2469=0,1,
IF(OR(AND(COUNTIF(Table12[Normal and Leap Years],X2469),AA2469=3,Y2469=30),
AND(COUNTIF(Table9[MM Year],X2469),COUNTIF(Table13[Always 29-Day Months],AA2469),Y2469=30)),Y2469
-1,Y2469))</f>
        <v>1</v>
      </c>
      <c r="AA2469" s="45">
        <f>IFERROR(VALUE(W2469),VLOOKUP(W2469,MonthReplace[],2,0))</f>
        <v>0</v>
      </c>
      <c r="AB2469" s="45" t="e">
        <f>IF(COUNTIF(Table9[MM Year],X2469),VLOOKUP(AA2469,MonthSerial[],VLOOKUP(X2469,Table9[],3,0)+2,0),DATE(X2469,AA2469,0)-AC2469)</f>
        <v>#VALUE!</v>
      </c>
      <c r="AC2469" s="45" t="e">
        <f>IF(COUNTIF(Table9[MM Year],X2469),
VLOOKUP(X2469,Table9[],5,0),
DATE(X2469,1,0))</f>
        <v>#VALUE!</v>
      </c>
      <c r="AD2469" s="46" t="e">
        <f>IF(AA2469=0,DATE(YEAR(AC2469+1),7,16),
IF(V2469=0,IF(COUNTIF(Table9[MM Year],X2469),AC2469+AB2469+Z2469+15-DAY(AC2469+AB2469+Z2469+15)+16,AC2469+AB2469+Z2469-DAY(AC2469+AB2469+Z2469)+16),
IF(COUNTIF(Table9[MM Year],X2469),
IF(AC2469+AB2469+Z2469&lt;VLOOKUP(X2469,Table9[],7,0),AC2469
+AB2469+Z2469+VLOOKUP(X2469,Table9[],4,0),AC2469+AB2469+Z2469),AC2469
+AB2469+Z2469)))</f>
        <v>#VALUE!</v>
      </c>
      <c r="AE2469" s="42"/>
      <c r="AF2469" s="15" t="str">
        <f>IFERROR(IF(COUNTIF(Table9[MM Year],X2469),
IF(AD2469&lt;VLOOKUP(X2469,Table9[],7,0),AD2469
+VLOOKUP(X2469,Table9[],4,0),AD2469),AD2469
),"")</f>
        <v/>
      </c>
      <c r="AG2469" s="5"/>
      <c r="AH2469" s="5"/>
      <c r="AI2469" s="5"/>
      <c r="AJ2469" s="6"/>
      <c r="AK2469" s="6"/>
      <c r="AL2469" s="12" t="str">
        <f t="shared" si="387"/>
        <v/>
      </c>
      <c r="AM2469" s="5"/>
      <c r="AN2469" s="27" t="str">
        <f t="shared" si="388"/>
        <v/>
      </c>
      <c r="AO2469" s="5"/>
      <c r="AP2469" s="5"/>
      <c r="AQ2469" s="6"/>
      <c r="AR2469" s="12" t="str">
        <f t="shared" si="389"/>
        <v/>
      </c>
      <c r="AS2469" s="6"/>
      <c r="AT2469" s="5"/>
      <c r="AU2469" s="53"/>
      <c r="AV2469" s="53"/>
      <c r="AW2469" s="54"/>
      <c r="AX2469" s="15" t="str">
        <f t="shared" si="390"/>
        <v/>
      </c>
      <c r="AY2469" s="5"/>
      <c r="AZ2469" s="27" t="str">
        <f>IFERROR(VLOOKUP(AY2469,vlookup!A$2:I$331,2,FALSE),"")</f>
        <v/>
      </c>
      <c r="BA2469" s="27" t="str">
        <f>IFERROR(VLOOKUP(AY2469,vlookup!A$2:I$331,3,FALSE),"")</f>
        <v/>
      </c>
      <c r="BB2469" s="5"/>
      <c r="BC2469" s="27" t="str">
        <f>IFERROR(VLOOKUP(BB2469,vlookup!D$2:E$331,2,FALSE),"")</f>
        <v/>
      </c>
      <c r="BD2469" s="5"/>
      <c r="BE2469" s="27" t="str">
        <f t="shared" si="391"/>
        <v/>
      </c>
      <c r="BF2469" s="27" t="str">
        <f>IFERROR(VLOOKUP(BE2469,vlookup!G$2:I$331,2,FALSE),"")</f>
        <v/>
      </c>
      <c r="BG2469" s="27" t="str">
        <f>IFERROR(VLOOKUP(BE2469,vlookup!G$2:I$331,3,FALSE),"")</f>
        <v/>
      </c>
      <c r="BH2469" s="5"/>
      <c r="BI2469" s="6"/>
      <c r="BJ2469" s="6"/>
      <c r="BK2469" s="6"/>
      <c r="BL2469" s="6"/>
    </row>
    <row r="2470" spans="1:64">
      <c r="A2470" s="4"/>
      <c r="B2470" s="5"/>
      <c r="C2470" s="27" t="str">
        <f>IFERROR(VLOOKUP(B2470,vlookup!A$2:I$331,2,FALSE),"")</f>
        <v/>
      </c>
      <c r="D2470" s="27" t="str">
        <f>IFERROR(VLOOKUP(B2470,vlookup!A$2:I$331,3,FALSE),"")</f>
        <v/>
      </c>
      <c r="E2470" s="5"/>
      <c r="F2470" s="27" t="str">
        <f>IFERROR(VLOOKUP(E2470,vlookup!D$2:E$331,2,FALSE),"")</f>
        <v/>
      </c>
      <c r="G2470" s="5"/>
      <c r="H2470" s="27" t="str">
        <f t="shared" si="382"/>
        <v/>
      </c>
      <c r="I2470" s="27" t="str">
        <f>IFERROR(VLOOKUP(H2470,vlookup!G$2:I$331,2,FALSE),"")</f>
        <v/>
      </c>
      <c r="J2470" s="27" t="str">
        <f>IFERROR(VLOOKUP(H2470,vlookup!G$2:I$331,3,FALSE),"")</f>
        <v/>
      </c>
      <c r="K2470" s="5"/>
      <c r="L2470" s="6"/>
      <c r="M2470" s="6"/>
      <c r="N2470" s="6"/>
      <c r="O2470" s="6"/>
      <c r="P2470" s="6"/>
      <c r="Q2470" s="14" t="str">
        <f t="shared" si="383"/>
        <v/>
      </c>
      <c r="R2470" s="5"/>
      <c r="S2470" s="6"/>
      <c r="T2470" s="6"/>
      <c r="U2470" s="5"/>
      <c r="V2470" s="45">
        <f t="shared" si="384"/>
        <v>0</v>
      </c>
      <c r="W2470" s="45">
        <f t="shared" si="385"/>
        <v>0</v>
      </c>
      <c r="X2470" s="45" t="e">
        <f t="shared" si="386"/>
        <v>#VALUE!</v>
      </c>
      <c r="Y2470" s="45">
        <f>IFERROR(VALUE(V2470),VLOOKUP(V2470,DayReplace[],2,0))</f>
        <v>0</v>
      </c>
      <c r="Z2470" s="45">
        <f>IF(V2470=0,1,
IF(OR(AND(COUNTIF(Table12[Normal and Leap Years],X2470),AA2470=3,Y2470=30),
AND(COUNTIF(Table9[MM Year],X2470),COUNTIF(Table13[Always 29-Day Months],AA2470),Y2470=30)),Y2470
-1,Y2470))</f>
        <v>1</v>
      </c>
      <c r="AA2470" s="45">
        <f>IFERROR(VALUE(W2470),VLOOKUP(W2470,MonthReplace[],2,0))</f>
        <v>0</v>
      </c>
      <c r="AB2470" s="45" t="e">
        <f>IF(COUNTIF(Table9[MM Year],X2470),VLOOKUP(AA2470,MonthSerial[],VLOOKUP(X2470,Table9[],3,0)+2,0),DATE(X2470,AA2470,0)-AC2470)</f>
        <v>#VALUE!</v>
      </c>
      <c r="AC2470" s="45" t="e">
        <f>IF(COUNTIF(Table9[MM Year],X2470),
VLOOKUP(X2470,Table9[],5,0),
DATE(X2470,1,0))</f>
        <v>#VALUE!</v>
      </c>
      <c r="AD2470" s="46" t="e">
        <f>IF(AA2470=0,DATE(YEAR(AC2470+1),7,16),
IF(V2470=0,IF(COUNTIF(Table9[MM Year],X2470),AC2470+AB2470+Z2470+15-DAY(AC2470+AB2470+Z2470+15)+16,AC2470+AB2470+Z2470-DAY(AC2470+AB2470+Z2470)+16),
IF(COUNTIF(Table9[MM Year],X2470),
IF(AC2470+AB2470+Z2470&lt;VLOOKUP(X2470,Table9[],7,0),AC2470
+AB2470+Z2470+VLOOKUP(X2470,Table9[],4,0),AC2470+AB2470+Z2470),AC2470
+AB2470+Z2470)))</f>
        <v>#VALUE!</v>
      </c>
      <c r="AE2470" s="42"/>
      <c r="AF2470" s="15" t="str">
        <f>IFERROR(IF(COUNTIF(Table9[MM Year],X2470),
IF(AD2470&lt;VLOOKUP(X2470,Table9[],7,0),AD2470
+VLOOKUP(X2470,Table9[],4,0),AD2470),AD2470
),"")</f>
        <v/>
      </c>
      <c r="AG2470" s="5"/>
      <c r="AH2470" s="5"/>
      <c r="AI2470" s="5"/>
      <c r="AJ2470" s="6"/>
      <c r="AK2470" s="6"/>
      <c r="AL2470" s="12" t="str">
        <f t="shared" si="387"/>
        <v/>
      </c>
      <c r="AM2470" s="5"/>
      <c r="AN2470" s="27" t="str">
        <f t="shared" si="388"/>
        <v/>
      </c>
      <c r="AO2470" s="5"/>
      <c r="AP2470" s="5"/>
      <c r="AQ2470" s="6"/>
      <c r="AR2470" s="12" t="str">
        <f t="shared" si="389"/>
        <v/>
      </c>
      <c r="AS2470" s="6"/>
      <c r="AT2470" s="5"/>
      <c r="AU2470" s="53"/>
      <c r="AV2470" s="53"/>
      <c r="AW2470" s="54"/>
      <c r="AX2470" s="15" t="str">
        <f t="shared" si="390"/>
        <v/>
      </c>
      <c r="AY2470" s="5"/>
      <c r="AZ2470" s="27" t="str">
        <f>IFERROR(VLOOKUP(AY2470,vlookup!A$2:I$331,2,FALSE),"")</f>
        <v/>
      </c>
      <c r="BA2470" s="27" t="str">
        <f>IFERROR(VLOOKUP(AY2470,vlookup!A$2:I$331,3,FALSE),"")</f>
        <v/>
      </c>
      <c r="BB2470" s="5"/>
      <c r="BC2470" s="27" t="str">
        <f>IFERROR(VLOOKUP(BB2470,vlookup!D$2:E$331,2,FALSE),"")</f>
        <v/>
      </c>
      <c r="BD2470" s="5"/>
      <c r="BE2470" s="27" t="str">
        <f t="shared" si="391"/>
        <v/>
      </c>
      <c r="BF2470" s="27" t="str">
        <f>IFERROR(VLOOKUP(BE2470,vlookup!G$2:I$331,2,FALSE),"")</f>
        <v/>
      </c>
      <c r="BG2470" s="27" t="str">
        <f>IFERROR(VLOOKUP(BE2470,vlookup!G$2:I$331,3,FALSE),"")</f>
        <v/>
      </c>
      <c r="BH2470" s="5"/>
      <c r="BI2470" s="6"/>
      <c r="BJ2470" s="6"/>
      <c r="BK2470" s="6"/>
      <c r="BL2470" s="6"/>
    </row>
    <row r="2471" spans="1:64">
      <c r="A2471" s="4"/>
      <c r="B2471" s="5"/>
      <c r="C2471" s="27" t="str">
        <f>IFERROR(VLOOKUP(B2471,vlookup!A$2:I$331,2,FALSE),"")</f>
        <v/>
      </c>
      <c r="D2471" s="27" t="str">
        <f>IFERROR(VLOOKUP(B2471,vlookup!A$2:I$331,3,FALSE),"")</f>
        <v/>
      </c>
      <c r="E2471" s="5"/>
      <c r="F2471" s="27" t="str">
        <f>IFERROR(VLOOKUP(E2471,vlookup!D$2:E$331,2,FALSE),"")</f>
        <v/>
      </c>
      <c r="G2471" s="5"/>
      <c r="H2471" s="27" t="str">
        <f t="shared" si="382"/>
        <v/>
      </c>
      <c r="I2471" s="27" t="str">
        <f>IFERROR(VLOOKUP(H2471,vlookup!G$2:I$331,2,FALSE),"")</f>
        <v/>
      </c>
      <c r="J2471" s="27" t="str">
        <f>IFERROR(VLOOKUP(H2471,vlookup!G$2:I$331,3,FALSE),"")</f>
        <v/>
      </c>
      <c r="K2471" s="5"/>
      <c r="L2471" s="6"/>
      <c r="M2471" s="6"/>
      <c r="N2471" s="6"/>
      <c r="O2471" s="6"/>
      <c r="P2471" s="6"/>
      <c r="Q2471" s="14" t="str">
        <f t="shared" si="383"/>
        <v/>
      </c>
      <c r="R2471" s="5"/>
      <c r="S2471" s="6"/>
      <c r="T2471" s="6"/>
      <c r="U2471" s="5"/>
      <c r="V2471" s="45">
        <f t="shared" si="384"/>
        <v>0</v>
      </c>
      <c r="W2471" s="45">
        <f t="shared" si="385"/>
        <v>0</v>
      </c>
      <c r="X2471" s="45" t="e">
        <f t="shared" si="386"/>
        <v>#VALUE!</v>
      </c>
      <c r="Y2471" s="45">
        <f>IFERROR(VALUE(V2471),VLOOKUP(V2471,DayReplace[],2,0))</f>
        <v>0</v>
      </c>
      <c r="Z2471" s="45">
        <f>IF(V2471=0,1,
IF(OR(AND(COUNTIF(Table12[Normal and Leap Years],X2471),AA2471=3,Y2471=30),
AND(COUNTIF(Table9[MM Year],X2471),COUNTIF(Table13[Always 29-Day Months],AA2471),Y2471=30)),Y2471
-1,Y2471))</f>
        <v>1</v>
      </c>
      <c r="AA2471" s="45">
        <f>IFERROR(VALUE(W2471),VLOOKUP(W2471,MonthReplace[],2,0))</f>
        <v>0</v>
      </c>
      <c r="AB2471" s="45" t="e">
        <f>IF(COUNTIF(Table9[MM Year],X2471),VLOOKUP(AA2471,MonthSerial[],VLOOKUP(X2471,Table9[],3,0)+2,0),DATE(X2471,AA2471,0)-AC2471)</f>
        <v>#VALUE!</v>
      </c>
      <c r="AC2471" s="45" t="e">
        <f>IF(COUNTIF(Table9[MM Year],X2471),
VLOOKUP(X2471,Table9[],5,0),
DATE(X2471,1,0))</f>
        <v>#VALUE!</v>
      </c>
      <c r="AD2471" s="46" t="e">
        <f>IF(AA2471=0,DATE(YEAR(AC2471+1),7,16),
IF(V2471=0,IF(COUNTIF(Table9[MM Year],X2471),AC2471+AB2471+Z2471+15-DAY(AC2471+AB2471+Z2471+15)+16,AC2471+AB2471+Z2471-DAY(AC2471+AB2471+Z2471)+16),
IF(COUNTIF(Table9[MM Year],X2471),
IF(AC2471+AB2471+Z2471&lt;VLOOKUP(X2471,Table9[],7,0),AC2471
+AB2471+Z2471+VLOOKUP(X2471,Table9[],4,0),AC2471+AB2471+Z2471),AC2471
+AB2471+Z2471)))</f>
        <v>#VALUE!</v>
      </c>
      <c r="AE2471" s="42"/>
      <c r="AF2471" s="15" t="str">
        <f>IFERROR(IF(COUNTIF(Table9[MM Year],X2471),
IF(AD2471&lt;VLOOKUP(X2471,Table9[],7,0),AD2471
+VLOOKUP(X2471,Table9[],4,0),AD2471),AD2471
),"")</f>
        <v/>
      </c>
      <c r="AG2471" s="5"/>
      <c r="AH2471" s="5"/>
      <c r="AI2471" s="5"/>
      <c r="AJ2471" s="6"/>
      <c r="AK2471" s="6"/>
      <c r="AL2471" s="12" t="str">
        <f t="shared" si="387"/>
        <v/>
      </c>
      <c r="AM2471" s="5"/>
      <c r="AN2471" s="27" t="str">
        <f t="shared" si="388"/>
        <v/>
      </c>
      <c r="AO2471" s="5"/>
      <c r="AP2471" s="5"/>
      <c r="AQ2471" s="6"/>
      <c r="AR2471" s="12" t="str">
        <f t="shared" si="389"/>
        <v/>
      </c>
      <c r="AS2471" s="6"/>
      <c r="AT2471" s="5"/>
      <c r="AU2471" s="53"/>
      <c r="AV2471" s="53"/>
      <c r="AW2471" s="54"/>
      <c r="AX2471" s="15" t="str">
        <f t="shared" si="390"/>
        <v/>
      </c>
      <c r="AY2471" s="5"/>
      <c r="AZ2471" s="27" t="str">
        <f>IFERROR(VLOOKUP(AY2471,vlookup!A$2:I$331,2,FALSE),"")</f>
        <v/>
      </c>
      <c r="BA2471" s="27" t="str">
        <f>IFERROR(VLOOKUP(AY2471,vlookup!A$2:I$331,3,FALSE),"")</f>
        <v/>
      </c>
      <c r="BB2471" s="5"/>
      <c r="BC2471" s="27" t="str">
        <f>IFERROR(VLOOKUP(BB2471,vlookup!D$2:E$331,2,FALSE),"")</f>
        <v/>
      </c>
      <c r="BD2471" s="5"/>
      <c r="BE2471" s="27" t="str">
        <f t="shared" si="391"/>
        <v/>
      </c>
      <c r="BF2471" s="27" t="str">
        <f>IFERROR(VLOOKUP(BE2471,vlookup!G$2:I$331,2,FALSE),"")</f>
        <v/>
      </c>
      <c r="BG2471" s="27" t="str">
        <f>IFERROR(VLOOKUP(BE2471,vlookup!G$2:I$331,3,FALSE),"")</f>
        <v/>
      </c>
      <c r="BH2471" s="5"/>
      <c r="BI2471" s="6"/>
      <c r="BJ2471" s="6"/>
      <c r="BK2471" s="6"/>
      <c r="BL2471" s="6"/>
    </row>
    <row r="2472" spans="1:64">
      <c r="A2472" s="4"/>
      <c r="B2472" s="5"/>
      <c r="C2472" s="27" t="str">
        <f>IFERROR(VLOOKUP(B2472,vlookup!A$2:I$331,2,FALSE),"")</f>
        <v/>
      </c>
      <c r="D2472" s="27" t="str">
        <f>IFERROR(VLOOKUP(B2472,vlookup!A$2:I$331,3,FALSE),"")</f>
        <v/>
      </c>
      <c r="E2472" s="5"/>
      <c r="F2472" s="27" t="str">
        <f>IFERROR(VLOOKUP(E2472,vlookup!D$2:E$331,2,FALSE),"")</f>
        <v/>
      </c>
      <c r="G2472" s="5"/>
      <c r="H2472" s="27" t="str">
        <f t="shared" si="382"/>
        <v/>
      </c>
      <c r="I2472" s="27" t="str">
        <f>IFERROR(VLOOKUP(H2472,vlookup!G$2:I$331,2,FALSE),"")</f>
        <v/>
      </c>
      <c r="J2472" s="27" t="str">
        <f>IFERROR(VLOOKUP(H2472,vlookup!G$2:I$331,3,FALSE),"")</f>
        <v/>
      </c>
      <c r="K2472" s="5"/>
      <c r="L2472" s="6"/>
      <c r="M2472" s="6"/>
      <c r="N2472" s="6"/>
      <c r="O2472" s="6"/>
      <c r="P2472" s="6"/>
      <c r="Q2472" s="14" t="str">
        <f t="shared" si="383"/>
        <v/>
      </c>
      <c r="R2472" s="5"/>
      <c r="S2472" s="6"/>
      <c r="T2472" s="6"/>
      <c r="U2472" s="5"/>
      <c r="V2472" s="45">
        <f t="shared" si="384"/>
        <v>0</v>
      </c>
      <c r="W2472" s="45">
        <f t="shared" si="385"/>
        <v>0</v>
      </c>
      <c r="X2472" s="45" t="e">
        <f t="shared" si="386"/>
        <v>#VALUE!</v>
      </c>
      <c r="Y2472" s="45">
        <f>IFERROR(VALUE(V2472),VLOOKUP(V2472,DayReplace[],2,0))</f>
        <v>0</v>
      </c>
      <c r="Z2472" s="45">
        <f>IF(V2472=0,1,
IF(OR(AND(COUNTIF(Table12[Normal and Leap Years],X2472),AA2472=3,Y2472=30),
AND(COUNTIF(Table9[MM Year],X2472),COUNTIF(Table13[Always 29-Day Months],AA2472),Y2472=30)),Y2472
-1,Y2472))</f>
        <v>1</v>
      </c>
      <c r="AA2472" s="45">
        <f>IFERROR(VALUE(W2472),VLOOKUP(W2472,MonthReplace[],2,0))</f>
        <v>0</v>
      </c>
      <c r="AB2472" s="45" t="e">
        <f>IF(COUNTIF(Table9[MM Year],X2472),VLOOKUP(AA2472,MonthSerial[],VLOOKUP(X2472,Table9[],3,0)+2,0),DATE(X2472,AA2472,0)-AC2472)</f>
        <v>#VALUE!</v>
      </c>
      <c r="AC2472" s="45" t="e">
        <f>IF(COUNTIF(Table9[MM Year],X2472),
VLOOKUP(X2472,Table9[],5,0),
DATE(X2472,1,0))</f>
        <v>#VALUE!</v>
      </c>
      <c r="AD2472" s="46" t="e">
        <f>IF(AA2472=0,DATE(YEAR(AC2472+1),7,16),
IF(V2472=0,IF(COUNTIF(Table9[MM Year],X2472),AC2472+AB2472+Z2472+15-DAY(AC2472+AB2472+Z2472+15)+16,AC2472+AB2472+Z2472-DAY(AC2472+AB2472+Z2472)+16),
IF(COUNTIF(Table9[MM Year],X2472),
IF(AC2472+AB2472+Z2472&lt;VLOOKUP(X2472,Table9[],7,0),AC2472
+AB2472+Z2472+VLOOKUP(X2472,Table9[],4,0),AC2472+AB2472+Z2472),AC2472
+AB2472+Z2472)))</f>
        <v>#VALUE!</v>
      </c>
      <c r="AE2472" s="42"/>
      <c r="AF2472" s="15" t="str">
        <f>IFERROR(IF(COUNTIF(Table9[MM Year],X2472),
IF(AD2472&lt;VLOOKUP(X2472,Table9[],7,0),AD2472
+VLOOKUP(X2472,Table9[],4,0),AD2472),AD2472
),"")</f>
        <v/>
      </c>
      <c r="AG2472" s="5"/>
      <c r="AH2472" s="5"/>
      <c r="AI2472" s="5"/>
      <c r="AJ2472" s="6"/>
      <c r="AK2472" s="6"/>
      <c r="AL2472" s="12" t="str">
        <f t="shared" si="387"/>
        <v/>
      </c>
      <c r="AM2472" s="5"/>
      <c r="AN2472" s="27" t="str">
        <f t="shared" si="388"/>
        <v/>
      </c>
      <c r="AO2472" s="5"/>
      <c r="AP2472" s="5"/>
      <c r="AQ2472" s="6"/>
      <c r="AR2472" s="12" t="str">
        <f t="shared" si="389"/>
        <v/>
      </c>
      <c r="AS2472" s="6"/>
      <c r="AT2472" s="5"/>
      <c r="AU2472" s="53"/>
      <c r="AV2472" s="53"/>
      <c r="AW2472" s="54"/>
      <c r="AX2472" s="15" t="str">
        <f t="shared" si="390"/>
        <v/>
      </c>
      <c r="AY2472" s="5"/>
      <c r="AZ2472" s="27" t="str">
        <f>IFERROR(VLOOKUP(AY2472,vlookup!A$2:I$331,2,FALSE),"")</f>
        <v/>
      </c>
      <c r="BA2472" s="27" t="str">
        <f>IFERROR(VLOOKUP(AY2472,vlookup!A$2:I$331,3,FALSE),"")</f>
        <v/>
      </c>
      <c r="BB2472" s="5"/>
      <c r="BC2472" s="27" t="str">
        <f>IFERROR(VLOOKUP(BB2472,vlookup!D$2:E$331,2,FALSE),"")</f>
        <v/>
      </c>
      <c r="BD2472" s="5"/>
      <c r="BE2472" s="27" t="str">
        <f t="shared" si="391"/>
        <v/>
      </c>
      <c r="BF2472" s="27" t="str">
        <f>IFERROR(VLOOKUP(BE2472,vlookup!G$2:I$331,2,FALSE),"")</f>
        <v/>
      </c>
      <c r="BG2472" s="27" t="str">
        <f>IFERROR(VLOOKUP(BE2472,vlookup!G$2:I$331,3,FALSE),"")</f>
        <v/>
      </c>
      <c r="BH2472" s="5"/>
      <c r="BI2472" s="6"/>
      <c r="BJ2472" s="6"/>
      <c r="BK2472" s="6"/>
      <c r="BL2472" s="6"/>
    </row>
    <row r="2473" spans="1:64">
      <c r="A2473" s="4"/>
      <c r="B2473" s="5"/>
      <c r="C2473" s="27" t="str">
        <f>IFERROR(VLOOKUP(B2473,vlookup!A$2:I$331,2,FALSE),"")</f>
        <v/>
      </c>
      <c r="D2473" s="27" t="str">
        <f>IFERROR(VLOOKUP(B2473,vlookup!A$2:I$331,3,FALSE),"")</f>
        <v/>
      </c>
      <c r="E2473" s="5"/>
      <c r="F2473" s="27" t="str">
        <f>IFERROR(VLOOKUP(E2473,vlookup!D$2:E$331,2,FALSE),"")</f>
        <v/>
      </c>
      <c r="G2473" s="5"/>
      <c r="H2473" s="27" t="str">
        <f t="shared" si="382"/>
        <v/>
      </c>
      <c r="I2473" s="27" t="str">
        <f>IFERROR(VLOOKUP(H2473,vlookup!G$2:I$331,2,FALSE),"")</f>
        <v/>
      </c>
      <c r="J2473" s="27" t="str">
        <f>IFERROR(VLOOKUP(H2473,vlookup!G$2:I$331,3,FALSE),"")</f>
        <v/>
      </c>
      <c r="K2473" s="5"/>
      <c r="L2473" s="6"/>
      <c r="M2473" s="6"/>
      <c r="N2473" s="6"/>
      <c r="O2473" s="6"/>
      <c r="P2473" s="6"/>
      <c r="Q2473" s="14" t="str">
        <f t="shared" si="383"/>
        <v/>
      </c>
      <c r="R2473" s="5"/>
      <c r="S2473" s="6"/>
      <c r="T2473" s="6"/>
      <c r="U2473" s="5"/>
      <c r="V2473" s="45">
        <f t="shared" si="384"/>
        <v>0</v>
      </c>
      <c r="W2473" s="45">
        <f t="shared" si="385"/>
        <v>0</v>
      </c>
      <c r="X2473" s="45" t="e">
        <f t="shared" si="386"/>
        <v>#VALUE!</v>
      </c>
      <c r="Y2473" s="45">
        <f>IFERROR(VALUE(V2473),VLOOKUP(V2473,DayReplace[],2,0))</f>
        <v>0</v>
      </c>
      <c r="Z2473" s="45">
        <f>IF(V2473=0,1,
IF(OR(AND(COUNTIF(Table12[Normal and Leap Years],X2473),AA2473=3,Y2473=30),
AND(COUNTIF(Table9[MM Year],X2473),COUNTIF(Table13[Always 29-Day Months],AA2473),Y2473=30)),Y2473
-1,Y2473))</f>
        <v>1</v>
      </c>
      <c r="AA2473" s="45">
        <f>IFERROR(VALUE(W2473),VLOOKUP(W2473,MonthReplace[],2,0))</f>
        <v>0</v>
      </c>
      <c r="AB2473" s="45" t="e">
        <f>IF(COUNTIF(Table9[MM Year],X2473),VLOOKUP(AA2473,MonthSerial[],VLOOKUP(X2473,Table9[],3,0)+2,0),DATE(X2473,AA2473,0)-AC2473)</f>
        <v>#VALUE!</v>
      </c>
      <c r="AC2473" s="45" t="e">
        <f>IF(COUNTIF(Table9[MM Year],X2473),
VLOOKUP(X2473,Table9[],5,0),
DATE(X2473,1,0))</f>
        <v>#VALUE!</v>
      </c>
      <c r="AD2473" s="46" t="e">
        <f>IF(AA2473=0,DATE(YEAR(AC2473+1),7,16),
IF(V2473=0,IF(COUNTIF(Table9[MM Year],X2473),AC2473+AB2473+Z2473+15-DAY(AC2473+AB2473+Z2473+15)+16,AC2473+AB2473+Z2473-DAY(AC2473+AB2473+Z2473)+16),
IF(COUNTIF(Table9[MM Year],X2473),
IF(AC2473+AB2473+Z2473&lt;VLOOKUP(X2473,Table9[],7,0),AC2473
+AB2473+Z2473+VLOOKUP(X2473,Table9[],4,0),AC2473+AB2473+Z2473),AC2473
+AB2473+Z2473)))</f>
        <v>#VALUE!</v>
      </c>
      <c r="AE2473" s="42"/>
      <c r="AF2473" s="15" t="str">
        <f>IFERROR(IF(COUNTIF(Table9[MM Year],X2473),
IF(AD2473&lt;VLOOKUP(X2473,Table9[],7,0),AD2473
+VLOOKUP(X2473,Table9[],4,0),AD2473),AD2473
),"")</f>
        <v/>
      </c>
      <c r="AG2473" s="5"/>
      <c r="AH2473" s="5"/>
      <c r="AI2473" s="5"/>
      <c r="AJ2473" s="6"/>
      <c r="AK2473" s="6"/>
      <c r="AL2473" s="12" t="str">
        <f t="shared" si="387"/>
        <v/>
      </c>
      <c r="AM2473" s="5"/>
      <c r="AN2473" s="27" t="str">
        <f t="shared" si="388"/>
        <v/>
      </c>
      <c r="AO2473" s="5"/>
      <c r="AP2473" s="5"/>
      <c r="AQ2473" s="6"/>
      <c r="AR2473" s="12" t="str">
        <f t="shared" si="389"/>
        <v/>
      </c>
      <c r="AS2473" s="6"/>
      <c r="AT2473" s="5"/>
      <c r="AU2473" s="53"/>
      <c r="AV2473" s="53"/>
      <c r="AW2473" s="54"/>
      <c r="AX2473" s="15" t="str">
        <f t="shared" si="390"/>
        <v/>
      </c>
      <c r="AY2473" s="5"/>
      <c r="AZ2473" s="27" t="str">
        <f>IFERROR(VLOOKUP(AY2473,vlookup!A$2:I$331,2,FALSE),"")</f>
        <v/>
      </c>
      <c r="BA2473" s="27" t="str">
        <f>IFERROR(VLOOKUP(AY2473,vlookup!A$2:I$331,3,FALSE),"")</f>
        <v/>
      </c>
      <c r="BB2473" s="5"/>
      <c r="BC2473" s="27" t="str">
        <f>IFERROR(VLOOKUP(BB2473,vlookup!D$2:E$331,2,FALSE),"")</f>
        <v/>
      </c>
      <c r="BD2473" s="5"/>
      <c r="BE2473" s="27" t="str">
        <f t="shared" si="391"/>
        <v/>
      </c>
      <c r="BF2473" s="27" t="str">
        <f>IFERROR(VLOOKUP(BE2473,vlookup!G$2:I$331,2,FALSE),"")</f>
        <v/>
      </c>
      <c r="BG2473" s="27" t="str">
        <f>IFERROR(VLOOKUP(BE2473,vlookup!G$2:I$331,3,FALSE),"")</f>
        <v/>
      </c>
      <c r="BH2473" s="5"/>
      <c r="BI2473" s="6"/>
      <c r="BJ2473" s="6"/>
      <c r="BK2473" s="6"/>
      <c r="BL2473" s="6"/>
    </row>
    <row r="2474" spans="1:64">
      <c r="A2474" s="4"/>
      <c r="B2474" s="5"/>
      <c r="C2474" s="27" t="str">
        <f>IFERROR(VLOOKUP(B2474,vlookup!A$2:I$331,2,FALSE),"")</f>
        <v/>
      </c>
      <c r="D2474" s="27" t="str">
        <f>IFERROR(VLOOKUP(B2474,vlookup!A$2:I$331,3,FALSE),"")</f>
        <v/>
      </c>
      <c r="E2474" s="5"/>
      <c r="F2474" s="27" t="str">
        <f>IFERROR(VLOOKUP(E2474,vlookup!D$2:E$331,2,FALSE),"")</f>
        <v/>
      </c>
      <c r="G2474" s="5"/>
      <c r="H2474" s="27" t="str">
        <f t="shared" si="382"/>
        <v/>
      </c>
      <c r="I2474" s="27" t="str">
        <f>IFERROR(VLOOKUP(H2474,vlookup!G$2:I$331,2,FALSE),"")</f>
        <v/>
      </c>
      <c r="J2474" s="27" t="str">
        <f>IFERROR(VLOOKUP(H2474,vlookup!G$2:I$331,3,FALSE),"")</f>
        <v/>
      </c>
      <c r="K2474" s="5"/>
      <c r="L2474" s="6"/>
      <c r="M2474" s="6"/>
      <c r="N2474" s="6"/>
      <c r="O2474" s="6"/>
      <c r="P2474" s="6"/>
      <c r="Q2474" s="14" t="str">
        <f t="shared" si="383"/>
        <v/>
      </c>
      <c r="R2474" s="5"/>
      <c r="S2474" s="6"/>
      <c r="T2474" s="6"/>
      <c r="U2474" s="5"/>
      <c r="V2474" s="45">
        <f t="shared" si="384"/>
        <v>0</v>
      </c>
      <c r="W2474" s="45">
        <f t="shared" si="385"/>
        <v>0</v>
      </c>
      <c r="X2474" s="45" t="e">
        <f t="shared" si="386"/>
        <v>#VALUE!</v>
      </c>
      <c r="Y2474" s="45">
        <f>IFERROR(VALUE(V2474),VLOOKUP(V2474,DayReplace[],2,0))</f>
        <v>0</v>
      </c>
      <c r="Z2474" s="45">
        <f>IF(V2474=0,1,
IF(OR(AND(COUNTIF(Table12[Normal and Leap Years],X2474),AA2474=3,Y2474=30),
AND(COUNTIF(Table9[MM Year],X2474),COUNTIF(Table13[Always 29-Day Months],AA2474),Y2474=30)),Y2474
-1,Y2474))</f>
        <v>1</v>
      </c>
      <c r="AA2474" s="45">
        <f>IFERROR(VALUE(W2474),VLOOKUP(W2474,MonthReplace[],2,0))</f>
        <v>0</v>
      </c>
      <c r="AB2474" s="45" t="e">
        <f>IF(COUNTIF(Table9[MM Year],X2474),VLOOKUP(AA2474,MonthSerial[],VLOOKUP(X2474,Table9[],3,0)+2,0),DATE(X2474,AA2474,0)-AC2474)</f>
        <v>#VALUE!</v>
      </c>
      <c r="AC2474" s="45" t="e">
        <f>IF(COUNTIF(Table9[MM Year],X2474),
VLOOKUP(X2474,Table9[],5,0),
DATE(X2474,1,0))</f>
        <v>#VALUE!</v>
      </c>
      <c r="AD2474" s="46" t="e">
        <f>IF(AA2474=0,DATE(YEAR(AC2474+1),7,16),
IF(V2474=0,IF(COUNTIF(Table9[MM Year],X2474),AC2474+AB2474+Z2474+15-DAY(AC2474+AB2474+Z2474+15)+16,AC2474+AB2474+Z2474-DAY(AC2474+AB2474+Z2474)+16),
IF(COUNTIF(Table9[MM Year],X2474),
IF(AC2474+AB2474+Z2474&lt;VLOOKUP(X2474,Table9[],7,0),AC2474
+AB2474+Z2474+VLOOKUP(X2474,Table9[],4,0),AC2474+AB2474+Z2474),AC2474
+AB2474+Z2474)))</f>
        <v>#VALUE!</v>
      </c>
      <c r="AE2474" s="42"/>
      <c r="AF2474" s="15" t="str">
        <f>IFERROR(IF(COUNTIF(Table9[MM Year],X2474),
IF(AD2474&lt;VLOOKUP(X2474,Table9[],7,0),AD2474
+VLOOKUP(X2474,Table9[],4,0),AD2474),AD2474
),"")</f>
        <v/>
      </c>
      <c r="AG2474" s="5"/>
      <c r="AH2474" s="5"/>
      <c r="AI2474" s="5"/>
      <c r="AJ2474" s="6"/>
      <c r="AK2474" s="6"/>
      <c r="AL2474" s="12" t="str">
        <f t="shared" si="387"/>
        <v/>
      </c>
      <c r="AM2474" s="5"/>
      <c r="AN2474" s="27" t="str">
        <f t="shared" si="388"/>
        <v/>
      </c>
      <c r="AO2474" s="5"/>
      <c r="AP2474" s="5"/>
      <c r="AQ2474" s="6"/>
      <c r="AR2474" s="12" t="str">
        <f t="shared" si="389"/>
        <v/>
      </c>
      <c r="AS2474" s="6"/>
      <c r="AT2474" s="5"/>
      <c r="AU2474" s="53"/>
      <c r="AV2474" s="53"/>
      <c r="AW2474" s="54"/>
      <c r="AX2474" s="15" t="str">
        <f t="shared" si="390"/>
        <v/>
      </c>
      <c r="AY2474" s="5"/>
      <c r="AZ2474" s="27" t="str">
        <f>IFERROR(VLOOKUP(AY2474,vlookup!A$2:I$331,2,FALSE),"")</f>
        <v/>
      </c>
      <c r="BA2474" s="27" t="str">
        <f>IFERROR(VLOOKUP(AY2474,vlookup!A$2:I$331,3,FALSE),"")</f>
        <v/>
      </c>
      <c r="BB2474" s="5"/>
      <c r="BC2474" s="27" t="str">
        <f>IFERROR(VLOOKUP(BB2474,vlookup!D$2:E$331,2,FALSE),"")</f>
        <v/>
      </c>
      <c r="BD2474" s="5"/>
      <c r="BE2474" s="27" t="str">
        <f t="shared" si="391"/>
        <v/>
      </c>
      <c r="BF2474" s="27" t="str">
        <f>IFERROR(VLOOKUP(BE2474,vlookup!G$2:I$331,2,FALSE),"")</f>
        <v/>
      </c>
      <c r="BG2474" s="27" t="str">
        <f>IFERROR(VLOOKUP(BE2474,vlookup!G$2:I$331,3,FALSE),"")</f>
        <v/>
      </c>
      <c r="BH2474" s="5"/>
      <c r="BI2474" s="6"/>
      <c r="BJ2474" s="6"/>
      <c r="BK2474" s="6"/>
      <c r="BL2474" s="6"/>
    </row>
    <row r="2475" spans="1:64">
      <c r="A2475" s="4"/>
      <c r="B2475" s="5"/>
      <c r="C2475" s="27" t="str">
        <f>IFERROR(VLOOKUP(B2475,vlookup!A$2:I$331,2,FALSE),"")</f>
        <v/>
      </c>
      <c r="D2475" s="27" t="str">
        <f>IFERROR(VLOOKUP(B2475,vlookup!A$2:I$331,3,FALSE),"")</f>
        <v/>
      </c>
      <c r="E2475" s="5"/>
      <c r="F2475" s="27" t="str">
        <f>IFERROR(VLOOKUP(E2475,vlookup!D$2:E$331,2,FALSE),"")</f>
        <v/>
      </c>
      <c r="G2475" s="5"/>
      <c r="H2475" s="27" t="str">
        <f t="shared" si="382"/>
        <v/>
      </c>
      <c r="I2475" s="27" t="str">
        <f>IFERROR(VLOOKUP(H2475,vlookup!G$2:I$331,2,FALSE),"")</f>
        <v/>
      </c>
      <c r="J2475" s="27" t="str">
        <f>IFERROR(VLOOKUP(H2475,vlookup!G$2:I$331,3,FALSE),"")</f>
        <v/>
      </c>
      <c r="K2475" s="5"/>
      <c r="L2475" s="6"/>
      <c r="M2475" s="6"/>
      <c r="N2475" s="6"/>
      <c r="O2475" s="6"/>
      <c r="P2475" s="6"/>
      <c r="Q2475" s="14" t="str">
        <f t="shared" si="383"/>
        <v/>
      </c>
      <c r="R2475" s="5"/>
      <c r="S2475" s="6"/>
      <c r="T2475" s="6"/>
      <c r="U2475" s="5"/>
      <c r="V2475" s="45">
        <f t="shared" si="384"/>
        <v>0</v>
      </c>
      <c r="W2475" s="45">
        <f t="shared" si="385"/>
        <v>0</v>
      </c>
      <c r="X2475" s="45" t="e">
        <f t="shared" si="386"/>
        <v>#VALUE!</v>
      </c>
      <c r="Y2475" s="45">
        <f>IFERROR(VALUE(V2475),VLOOKUP(V2475,DayReplace[],2,0))</f>
        <v>0</v>
      </c>
      <c r="Z2475" s="45">
        <f>IF(V2475=0,1,
IF(OR(AND(COUNTIF(Table12[Normal and Leap Years],X2475),AA2475=3,Y2475=30),
AND(COUNTIF(Table9[MM Year],X2475),COUNTIF(Table13[Always 29-Day Months],AA2475),Y2475=30)),Y2475
-1,Y2475))</f>
        <v>1</v>
      </c>
      <c r="AA2475" s="45">
        <f>IFERROR(VALUE(W2475),VLOOKUP(W2475,MonthReplace[],2,0))</f>
        <v>0</v>
      </c>
      <c r="AB2475" s="45" t="e">
        <f>IF(COUNTIF(Table9[MM Year],X2475),VLOOKUP(AA2475,MonthSerial[],VLOOKUP(X2475,Table9[],3,0)+2,0),DATE(X2475,AA2475,0)-AC2475)</f>
        <v>#VALUE!</v>
      </c>
      <c r="AC2475" s="45" t="e">
        <f>IF(COUNTIF(Table9[MM Year],X2475),
VLOOKUP(X2475,Table9[],5,0),
DATE(X2475,1,0))</f>
        <v>#VALUE!</v>
      </c>
      <c r="AD2475" s="46" t="e">
        <f>IF(AA2475=0,DATE(YEAR(AC2475+1),7,16),
IF(V2475=0,IF(COUNTIF(Table9[MM Year],X2475),AC2475+AB2475+Z2475+15-DAY(AC2475+AB2475+Z2475+15)+16,AC2475+AB2475+Z2475-DAY(AC2475+AB2475+Z2475)+16),
IF(COUNTIF(Table9[MM Year],X2475),
IF(AC2475+AB2475+Z2475&lt;VLOOKUP(X2475,Table9[],7,0),AC2475
+AB2475+Z2475+VLOOKUP(X2475,Table9[],4,0),AC2475+AB2475+Z2475),AC2475
+AB2475+Z2475)))</f>
        <v>#VALUE!</v>
      </c>
      <c r="AE2475" s="42"/>
      <c r="AF2475" s="15" t="str">
        <f>IFERROR(IF(COUNTIF(Table9[MM Year],X2475),
IF(AD2475&lt;VLOOKUP(X2475,Table9[],7,0),AD2475
+VLOOKUP(X2475,Table9[],4,0),AD2475),AD2475
),"")</f>
        <v/>
      </c>
      <c r="AG2475" s="5"/>
      <c r="AH2475" s="5"/>
      <c r="AI2475" s="5"/>
      <c r="AJ2475" s="6"/>
      <c r="AK2475" s="6"/>
      <c r="AL2475" s="12" t="str">
        <f t="shared" si="387"/>
        <v/>
      </c>
      <c r="AM2475" s="5"/>
      <c r="AN2475" s="27" t="str">
        <f t="shared" si="388"/>
        <v/>
      </c>
      <c r="AO2475" s="5"/>
      <c r="AP2475" s="5"/>
      <c r="AQ2475" s="6"/>
      <c r="AR2475" s="12" t="str">
        <f t="shared" si="389"/>
        <v/>
      </c>
      <c r="AS2475" s="6"/>
      <c r="AT2475" s="5"/>
      <c r="AU2475" s="53"/>
      <c r="AV2475" s="53"/>
      <c r="AW2475" s="54"/>
      <c r="AX2475" s="15" t="str">
        <f t="shared" si="390"/>
        <v/>
      </c>
      <c r="AY2475" s="5"/>
      <c r="AZ2475" s="27" t="str">
        <f>IFERROR(VLOOKUP(AY2475,vlookup!A$2:I$331,2,FALSE),"")</f>
        <v/>
      </c>
      <c r="BA2475" s="27" t="str">
        <f>IFERROR(VLOOKUP(AY2475,vlookup!A$2:I$331,3,FALSE),"")</f>
        <v/>
      </c>
      <c r="BB2475" s="5"/>
      <c r="BC2475" s="27" t="str">
        <f>IFERROR(VLOOKUP(BB2475,vlookup!D$2:E$331,2,FALSE),"")</f>
        <v/>
      </c>
      <c r="BD2475" s="5"/>
      <c r="BE2475" s="27" t="str">
        <f t="shared" si="391"/>
        <v/>
      </c>
      <c r="BF2475" s="27" t="str">
        <f>IFERROR(VLOOKUP(BE2475,vlookup!G$2:I$331,2,FALSE),"")</f>
        <v/>
      </c>
      <c r="BG2475" s="27" t="str">
        <f>IFERROR(VLOOKUP(BE2475,vlookup!G$2:I$331,3,FALSE),"")</f>
        <v/>
      </c>
      <c r="BH2475" s="5"/>
      <c r="BI2475" s="6"/>
      <c r="BJ2475" s="6"/>
      <c r="BK2475" s="6"/>
      <c r="BL2475" s="6"/>
    </row>
    <row r="2476" spans="1:64">
      <c r="A2476" s="4"/>
      <c r="B2476" s="5"/>
      <c r="C2476" s="27" t="str">
        <f>IFERROR(VLOOKUP(B2476,vlookup!A$2:I$331,2,FALSE),"")</f>
        <v/>
      </c>
      <c r="D2476" s="27" t="str">
        <f>IFERROR(VLOOKUP(B2476,vlookup!A$2:I$331,3,FALSE),"")</f>
        <v/>
      </c>
      <c r="E2476" s="5"/>
      <c r="F2476" s="27" t="str">
        <f>IFERROR(VLOOKUP(E2476,vlookup!D$2:E$331,2,FALSE),"")</f>
        <v/>
      </c>
      <c r="G2476" s="5"/>
      <c r="H2476" s="27" t="str">
        <f t="shared" si="382"/>
        <v/>
      </c>
      <c r="I2476" s="27" t="str">
        <f>IFERROR(VLOOKUP(H2476,vlookup!G$2:I$331,2,FALSE),"")</f>
        <v/>
      </c>
      <c r="J2476" s="27" t="str">
        <f>IFERROR(VLOOKUP(H2476,vlookup!G$2:I$331,3,FALSE),"")</f>
        <v/>
      </c>
      <c r="K2476" s="5"/>
      <c r="L2476" s="6"/>
      <c r="M2476" s="6"/>
      <c r="N2476" s="6"/>
      <c r="O2476" s="6"/>
      <c r="P2476" s="6"/>
      <c r="Q2476" s="14" t="str">
        <f t="shared" si="383"/>
        <v/>
      </c>
      <c r="R2476" s="5"/>
      <c r="S2476" s="6"/>
      <c r="T2476" s="6"/>
      <c r="U2476" s="5"/>
      <c r="V2476" s="45">
        <f t="shared" si="384"/>
        <v>0</v>
      </c>
      <c r="W2476" s="45">
        <f t="shared" si="385"/>
        <v>0</v>
      </c>
      <c r="X2476" s="45" t="e">
        <f t="shared" si="386"/>
        <v>#VALUE!</v>
      </c>
      <c r="Y2476" s="45">
        <f>IFERROR(VALUE(V2476),VLOOKUP(V2476,DayReplace[],2,0))</f>
        <v>0</v>
      </c>
      <c r="Z2476" s="45">
        <f>IF(V2476=0,1,
IF(OR(AND(COUNTIF(Table12[Normal and Leap Years],X2476),AA2476=3,Y2476=30),
AND(COUNTIF(Table9[MM Year],X2476),COUNTIF(Table13[Always 29-Day Months],AA2476),Y2476=30)),Y2476
-1,Y2476))</f>
        <v>1</v>
      </c>
      <c r="AA2476" s="45">
        <f>IFERROR(VALUE(W2476),VLOOKUP(W2476,MonthReplace[],2,0))</f>
        <v>0</v>
      </c>
      <c r="AB2476" s="45" t="e">
        <f>IF(COUNTIF(Table9[MM Year],X2476),VLOOKUP(AA2476,MonthSerial[],VLOOKUP(X2476,Table9[],3,0)+2,0),DATE(X2476,AA2476,0)-AC2476)</f>
        <v>#VALUE!</v>
      </c>
      <c r="AC2476" s="45" t="e">
        <f>IF(COUNTIF(Table9[MM Year],X2476),
VLOOKUP(X2476,Table9[],5,0),
DATE(X2476,1,0))</f>
        <v>#VALUE!</v>
      </c>
      <c r="AD2476" s="46" t="e">
        <f>IF(AA2476=0,DATE(YEAR(AC2476+1),7,16),
IF(V2476=0,IF(COUNTIF(Table9[MM Year],X2476),AC2476+AB2476+Z2476+15-DAY(AC2476+AB2476+Z2476+15)+16,AC2476+AB2476+Z2476-DAY(AC2476+AB2476+Z2476)+16),
IF(COUNTIF(Table9[MM Year],X2476),
IF(AC2476+AB2476+Z2476&lt;VLOOKUP(X2476,Table9[],7,0),AC2476
+AB2476+Z2476+VLOOKUP(X2476,Table9[],4,0),AC2476+AB2476+Z2476),AC2476
+AB2476+Z2476)))</f>
        <v>#VALUE!</v>
      </c>
      <c r="AE2476" s="42"/>
      <c r="AF2476" s="15" t="str">
        <f>IFERROR(IF(COUNTIF(Table9[MM Year],X2476),
IF(AD2476&lt;VLOOKUP(X2476,Table9[],7,0),AD2476
+VLOOKUP(X2476,Table9[],4,0),AD2476),AD2476
),"")</f>
        <v/>
      </c>
      <c r="AG2476" s="5"/>
      <c r="AH2476" s="5"/>
      <c r="AI2476" s="5"/>
      <c r="AJ2476" s="6"/>
      <c r="AK2476" s="6"/>
      <c r="AL2476" s="12" t="str">
        <f t="shared" si="387"/>
        <v/>
      </c>
      <c r="AM2476" s="5"/>
      <c r="AN2476" s="27" t="str">
        <f t="shared" si="388"/>
        <v/>
      </c>
      <c r="AO2476" s="5"/>
      <c r="AP2476" s="5"/>
      <c r="AQ2476" s="6"/>
      <c r="AR2476" s="12" t="str">
        <f t="shared" si="389"/>
        <v/>
      </c>
      <c r="AS2476" s="6"/>
      <c r="AT2476" s="5"/>
      <c r="AU2476" s="53"/>
      <c r="AV2476" s="53"/>
      <c r="AW2476" s="54"/>
      <c r="AX2476" s="15" t="str">
        <f t="shared" si="390"/>
        <v/>
      </c>
      <c r="AY2476" s="5"/>
      <c r="AZ2476" s="27" t="str">
        <f>IFERROR(VLOOKUP(AY2476,vlookup!A$2:I$331,2,FALSE),"")</f>
        <v/>
      </c>
      <c r="BA2476" s="27" t="str">
        <f>IFERROR(VLOOKUP(AY2476,vlookup!A$2:I$331,3,FALSE),"")</f>
        <v/>
      </c>
      <c r="BB2476" s="5"/>
      <c r="BC2476" s="27" t="str">
        <f>IFERROR(VLOOKUP(BB2476,vlookup!D$2:E$331,2,FALSE),"")</f>
        <v/>
      </c>
      <c r="BD2476" s="5"/>
      <c r="BE2476" s="27" t="str">
        <f t="shared" si="391"/>
        <v/>
      </c>
      <c r="BF2476" s="27" t="str">
        <f>IFERROR(VLOOKUP(BE2476,vlookup!G$2:I$331,2,FALSE),"")</f>
        <v/>
      </c>
      <c r="BG2476" s="27" t="str">
        <f>IFERROR(VLOOKUP(BE2476,vlookup!G$2:I$331,3,FALSE),"")</f>
        <v/>
      </c>
      <c r="BH2476" s="5"/>
      <c r="BI2476" s="6"/>
      <c r="BJ2476" s="6"/>
      <c r="BK2476" s="6"/>
      <c r="BL2476" s="6"/>
    </row>
    <row r="2477" spans="1:64">
      <c r="A2477" s="4"/>
      <c r="B2477" s="5"/>
      <c r="C2477" s="27" t="str">
        <f>IFERROR(VLOOKUP(B2477,vlookup!A$2:I$331,2,FALSE),"")</f>
        <v/>
      </c>
      <c r="D2477" s="27" t="str">
        <f>IFERROR(VLOOKUP(B2477,vlookup!A$2:I$331,3,FALSE),"")</f>
        <v/>
      </c>
      <c r="E2477" s="5"/>
      <c r="F2477" s="27" t="str">
        <f>IFERROR(VLOOKUP(E2477,vlookup!D$2:E$331,2,FALSE),"")</f>
        <v/>
      </c>
      <c r="G2477" s="5"/>
      <c r="H2477" s="27" t="str">
        <f t="shared" si="382"/>
        <v/>
      </c>
      <c r="I2477" s="27" t="str">
        <f>IFERROR(VLOOKUP(H2477,vlookup!G$2:I$331,2,FALSE),"")</f>
        <v/>
      </c>
      <c r="J2477" s="27" t="str">
        <f>IFERROR(VLOOKUP(H2477,vlookup!G$2:I$331,3,FALSE),"")</f>
        <v/>
      </c>
      <c r="K2477" s="5"/>
      <c r="L2477" s="6"/>
      <c r="M2477" s="6"/>
      <c r="N2477" s="6"/>
      <c r="O2477" s="6"/>
      <c r="P2477" s="6"/>
      <c r="Q2477" s="14" t="str">
        <f t="shared" si="383"/>
        <v/>
      </c>
      <c r="R2477" s="5"/>
      <c r="S2477" s="6"/>
      <c r="T2477" s="6"/>
      <c r="U2477" s="5"/>
      <c r="V2477" s="45">
        <f t="shared" si="384"/>
        <v>0</v>
      </c>
      <c r="W2477" s="45">
        <f t="shared" si="385"/>
        <v>0</v>
      </c>
      <c r="X2477" s="45" t="e">
        <f t="shared" si="386"/>
        <v>#VALUE!</v>
      </c>
      <c r="Y2477" s="45">
        <f>IFERROR(VALUE(V2477),VLOOKUP(V2477,DayReplace[],2,0))</f>
        <v>0</v>
      </c>
      <c r="Z2477" s="45">
        <f>IF(V2477=0,1,
IF(OR(AND(COUNTIF(Table12[Normal and Leap Years],X2477),AA2477=3,Y2477=30),
AND(COUNTIF(Table9[MM Year],X2477),COUNTIF(Table13[Always 29-Day Months],AA2477),Y2477=30)),Y2477
-1,Y2477))</f>
        <v>1</v>
      </c>
      <c r="AA2477" s="45">
        <f>IFERROR(VALUE(W2477),VLOOKUP(W2477,MonthReplace[],2,0))</f>
        <v>0</v>
      </c>
      <c r="AB2477" s="45" t="e">
        <f>IF(COUNTIF(Table9[MM Year],X2477),VLOOKUP(AA2477,MonthSerial[],VLOOKUP(X2477,Table9[],3,0)+2,0),DATE(X2477,AA2477,0)-AC2477)</f>
        <v>#VALUE!</v>
      </c>
      <c r="AC2477" s="45" t="e">
        <f>IF(COUNTIF(Table9[MM Year],X2477),
VLOOKUP(X2477,Table9[],5,0),
DATE(X2477,1,0))</f>
        <v>#VALUE!</v>
      </c>
      <c r="AD2477" s="46" t="e">
        <f>IF(AA2477=0,DATE(YEAR(AC2477+1),7,16),
IF(V2477=0,IF(COUNTIF(Table9[MM Year],X2477),AC2477+AB2477+Z2477+15-DAY(AC2477+AB2477+Z2477+15)+16,AC2477+AB2477+Z2477-DAY(AC2477+AB2477+Z2477)+16),
IF(COUNTIF(Table9[MM Year],X2477),
IF(AC2477+AB2477+Z2477&lt;VLOOKUP(X2477,Table9[],7,0),AC2477
+AB2477+Z2477+VLOOKUP(X2477,Table9[],4,0),AC2477+AB2477+Z2477),AC2477
+AB2477+Z2477)))</f>
        <v>#VALUE!</v>
      </c>
      <c r="AE2477" s="42"/>
      <c r="AF2477" s="15" t="str">
        <f>IFERROR(IF(COUNTIF(Table9[MM Year],X2477),
IF(AD2477&lt;VLOOKUP(X2477,Table9[],7,0),AD2477
+VLOOKUP(X2477,Table9[],4,0),AD2477),AD2477
),"")</f>
        <v/>
      </c>
      <c r="AG2477" s="5"/>
      <c r="AH2477" s="5"/>
      <c r="AI2477" s="5"/>
      <c r="AJ2477" s="6"/>
      <c r="AK2477" s="6"/>
      <c r="AL2477" s="12" t="str">
        <f t="shared" si="387"/>
        <v/>
      </c>
      <c r="AM2477" s="5"/>
      <c r="AN2477" s="27" t="str">
        <f t="shared" si="388"/>
        <v/>
      </c>
      <c r="AO2477" s="5"/>
      <c r="AP2477" s="5"/>
      <c r="AQ2477" s="6"/>
      <c r="AR2477" s="12" t="str">
        <f t="shared" si="389"/>
        <v/>
      </c>
      <c r="AS2477" s="6"/>
      <c r="AT2477" s="5"/>
      <c r="AU2477" s="53"/>
      <c r="AV2477" s="53"/>
      <c r="AW2477" s="54"/>
      <c r="AX2477" s="15" t="str">
        <f t="shared" si="390"/>
        <v/>
      </c>
      <c r="AY2477" s="5"/>
      <c r="AZ2477" s="27" t="str">
        <f>IFERROR(VLOOKUP(AY2477,vlookup!A$2:I$331,2,FALSE),"")</f>
        <v/>
      </c>
      <c r="BA2477" s="27" t="str">
        <f>IFERROR(VLOOKUP(AY2477,vlookup!A$2:I$331,3,FALSE),"")</f>
        <v/>
      </c>
      <c r="BB2477" s="5"/>
      <c r="BC2477" s="27" t="str">
        <f>IFERROR(VLOOKUP(BB2477,vlookup!D$2:E$331,2,FALSE),"")</f>
        <v/>
      </c>
      <c r="BD2477" s="5"/>
      <c r="BE2477" s="27" t="str">
        <f t="shared" si="391"/>
        <v/>
      </c>
      <c r="BF2477" s="27" t="str">
        <f>IFERROR(VLOOKUP(BE2477,vlookup!G$2:I$331,2,FALSE),"")</f>
        <v/>
      </c>
      <c r="BG2477" s="27" t="str">
        <f>IFERROR(VLOOKUP(BE2477,vlookup!G$2:I$331,3,FALSE),"")</f>
        <v/>
      </c>
      <c r="BH2477" s="5"/>
      <c r="BI2477" s="6"/>
      <c r="BJ2477" s="6"/>
      <c r="BK2477" s="6"/>
      <c r="BL2477" s="6"/>
    </row>
    <row r="2478" spans="1:64">
      <c r="A2478" s="4"/>
      <c r="B2478" s="5"/>
      <c r="C2478" s="27" t="str">
        <f>IFERROR(VLOOKUP(B2478,vlookup!A$2:I$331,2,FALSE),"")</f>
        <v/>
      </c>
      <c r="D2478" s="27" t="str">
        <f>IFERROR(VLOOKUP(B2478,vlookup!A$2:I$331,3,FALSE),"")</f>
        <v/>
      </c>
      <c r="E2478" s="5"/>
      <c r="F2478" s="27" t="str">
        <f>IFERROR(VLOOKUP(E2478,vlookup!D$2:E$331,2,FALSE),"")</f>
        <v/>
      </c>
      <c r="G2478" s="5"/>
      <c r="H2478" s="27" t="str">
        <f t="shared" si="382"/>
        <v/>
      </c>
      <c r="I2478" s="27" t="str">
        <f>IFERROR(VLOOKUP(H2478,vlookup!G$2:I$331,2,FALSE),"")</f>
        <v/>
      </c>
      <c r="J2478" s="27" t="str">
        <f>IFERROR(VLOOKUP(H2478,vlookup!G$2:I$331,3,FALSE),"")</f>
        <v/>
      </c>
      <c r="K2478" s="5"/>
      <c r="L2478" s="6"/>
      <c r="M2478" s="6"/>
      <c r="N2478" s="6"/>
      <c r="O2478" s="6"/>
      <c r="P2478" s="6"/>
      <c r="Q2478" s="14" t="str">
        <f t="shared" si="383"/>
        <v/>
      </c>
      <c r="R2478" s="5"/>
      <c r="S2478" s="6"/>
      <c r="T2478" s="6"/>
      <c r="U2478" s="5"/>
      <c r="V2478" s="45">
        <f t="shared" si="384"/>
        <v>0</v>
      </c>
      <c r="W2478" s="45">
        <f t="shared" si="385"/>
        <v>0</v>
      </c>
      <c r="X2478" s="45" t="e">
        <f t="shared" si="386"/>
        <v>#VALUE!</v>
      </c>
      <c r="Y2478" s="45">
        <f>IFERROR(VALUE(V2478),VLOOKUP(V2478,DayReplace[],2,0))</f>
        <v>0</v>
      </c>
      <c r="Z2478" s="45">
        <f>IF(V2478=0,1,
IF(OR(AND(COUNTIF(Table12[Normal and Leap Years],X2478),AA2478=3,Y2478=30),
AND(COUNTIF(Table9[MM Year],X2478),COUNTIF(Table13[Always 29-Day Months],AA2478),Y2478=30)),Y2478
-1,Y2478))</f>
        <v>1</v>
      </c>
      <c r="AA2478" s="45">
        <f>IFERROR(VALUE(W2478),VLOOKUP(W2478,MonthReplace[],2,0))</f>
        <v>0</v>
      </c>
      <c r="AB2478" s="45" t="e">
        <f>IF(COUNTIF(Table9[MM Year],X2478),VLOOKUP(AA2478,MonthSerial[],VLOOKUP(X2478,Table9[],3,0)+2,0),DATE(X2478,AA2478,0)-AC2478)</f>
        <v>#VALUE!</v>
      </c>
      <c r="AC2478" s="45" t="e">
        <f>IF(COUNTIF(Table9[MM Year],X2478),
VLOOKUP(X2478,Table9[],5,0),
DATE(X2478,1,0))</f>
        <v>#VALUE!</v>
      </c>
      <c r="AD2478" s="46" t="e">
        <f>IF(AA2478=0,DATE(YEAR(AC2478+1),7,16),
IF(V2478=0,IF(COUNTIF(Table9[MM Year],X2478),AC2478+AB2478+Z2478+15-DAY(AC2478+AB2478+Z2478+15)+16,AC2478+AB2478+Z2478-DAY(AC2478+AB2478+Z2478)+16),
IF(COUNTIF(Table9[MM Year],X2478),
IF(AC2478+AB2478+Z2478&lt;VLOOKUP(X2478,Table9[],7,0),AC2478
+AB2478+Z2478+VLOOKUP(X2478,Table9[],4,0),AC2478+AB2478+Z2478),AC2478
+AB2478+Z2478)))</f>
        <v>#VALUE!</v>
      </c>
      <c r="AE2478" s="42"/>
      <c r="AF2478" s="15" t="str">
        <f>IFERROR(IF(COUNTIF(Table9[MM Year],X2478),
IF(AD2478&lt;VLOOKUP(X2478,Table9[],7,0),AD2478
+VLOOKUP(X2478,Table9[],4,0),AD2478),AD2478
),"")</f>
        <v/>
      </c>
      <c r="AG2478" s="5"/>
      <c r="AH2478" s="5"/>
      <c r="AI2478" s="5"/>
      <c r="AJ2478" s="6"/>
      <c r="AK2478" s="6"/>
      <c r="AL2478" s="12" t="str">
        <f t="shared" si="387"/>
        <v/>
      </c>
      <c r="AM2478" s="5"/>
      <c r="AN2478" s="27" t="str">
        <f t="shared" si="388"/>
        <v/>
      </c>
      <c r="AO2478" s="5"/>
      <c r="AP2478" s="5"/>
      <c r="AQ2478" s="6"/>
      <c r="AR2478" s="12" t="str">
        <f t="shared" si="389"/>
        <v/>
      </c>
      <c r="AS2478" s="6"/>
      <c r="AT2478" s="5"/>
      <c r="AU2478" s="53"/>
      <c r="AV2478" s="53"/>
      <c r="AW2478" s="54"/>
      <c r="AX2478" s="15" t="str">
        <f t="shared" si="390"/>
        <v/>
      </c>
      <c r="AY2478" s="5"/>
      <c r="AZ2478" s="27" t="str">
        <f>IFERROR(VLOOKUP(AY2478,vlookup!A$2:I$331,2,FALSE),"")</f>
        <v/>
      </c>
      <c r="BA2478" s="27" t="str">
        <f>IFERROR(VLOOKUP(AY2478,vlookup!A$2:I$331,3,FALSE),"")</f>
        <v/>
      </c>
      <c r="BB2478" s="5"/>
      <c r="BC2478" s="27" t="str">
        <f>IFERROR(VLOOKUP(BB2478,vlookup!D$2:E$331,2,FALSE),"")</f>
        <v/>
      </c>
      <c r="BD2478" s="5"/>
      <c r="BE2478" s="27" t="str">
        <f t="shared" si="391"/>
        <v/>
      </c>
      <c r="BF2478" s="27" t="str">
        <f>IFERROR(VLOOKUP(BE2478,vlookup!G$2:I$331,2,FALSE),"")</f>
        <v/>
      </c>
      <c r="BG2478" s="27" t="str">
        <f>IFERROR(VLOOKUP(BE2478,vlookup!G$2:I$331,3,FALSE),"")</f>
        <v/>
      </c>
      <c r="BH2478" s="5"/>
      <c r="BI2478" s="6"/>
      <c r="BJ2478" s="6"/>
      <c r="BK2478" s="6"/>
      <c r="BL2478" s="6"/>
    </row>
    <row r="2479" spans="1:64">
      <c r="A2479" s="4"/>
      <c r="B2479" s="5"/>
      <c r="C2479" s="27" t="str">
        <f>IFERROR(VLOOKUP(B2479,vlookup!A$2:I$331,2,FALSE),"")</f>
        <v/>
      </c>
      <c r="D2479" s="27" t="str">
        <f>IFERROR(VLOOKUP(B2479,vlookup!A$2:I$331,3,FALSE),"")</f>
        <v/>
      </c>
      <c r="E2479" s="5"/>
      <c r="F2479" s="27" t="str">
        <f>IFERROR(VLOOKUP(E2479,vlookup!D$2:E$331,2,FALSE),"")</f>
        <v/>
      </c>
      <c r="G2479" s="5"/>
      <c r="H2479" s="27" t="str">
        <f t="shared" si="382"/>
        <v/>
      </c>
      <c r="I2479" s="27" t="str">
        <f>IFERROR(VLOOKUP(H2479,vlookup!G$2:I$331,2,FALSE),"")</f>
        <v/>
      </c>
      <c r="J2479" s="27" t="str">
        <f>IFERROR(VLOOKUP(H2479,vlookup!G$2:I$331,3,FALSE),"")</f>
        <v/>
      </c>
      <c r="K2479" s="5"/>
      <c r="L2479" s="6"/>
      <c r="M2479" s="6"/>
      <c r="N2479" s="6"/>
      <c r="O2479" s="6"/>
      <c r="P2479" s="6"/>
      <c r="Q2479" s="14" t="str">
        <f t="shared" si="383"/>
        <v/>
      </c>
      <c r="R2479" s="5"/>
      <c r="S2479" s="6"/>
      <c r="T2479" s="6"/>
      <c r="U2479" s="5"/>
      <c r="V2479" s="45">
        <f t="shared" si="384"/>
        <v>0</v>
      </c>
      <c r="W2479" s="45">
        <f t="shared" si="385"/>
        <v>0</v>
      </c>
      <c r="X2479" s="45" t="e">
        <f t="shared" si="386"/>
        <v>#VALUE!</v>
      </c>
      <c r="Y2479" s="45">
        <f>IFERROR(VALUE(V2479),VLOOKUP(V2479,DayReplace[],2,0))</f>
        <v>0</v>
      </c>
      <c r="Z2479" s="45">
        <f>IF(V2479=0,1,
IF(OR(AND(COUNTIF(Table12[Normal and Leap Years],X2479),AA2479=3,Y2479=30),
AND(COUNTIF(Table9[MM Year],X2479),COUNTIF(Table13[Always 29-Day Months],AA2479),Y2479=30)),Y2479
-1,Y2479))</f>
        <v>1</v>
      </c>
      <c r="AA2479" s="45">
        <f>IFERROR(VALUE(W2479),VLOOKUP(W2479,MonthReplace[],2,0))</f>
        <v>0</v>
      </c>
      <c r="AB2479" s="45" t="e">
        <f>IF(COUNTIF(Table9[MM Year],X2479),VLOOKUP(AA2479,MonthSerial[],VLOOKUP(X2479,Table9[],3,0)+2,0),DATE(X2479,AA2479,0)-AC2479)</f>
        <v>#VALUE!</v>
      </c>
      <c r="AC2479" s="45" t="e">
        <f>IF(COUNTIF(Table9[MM Year],X2479),
VLOOKUP(X2479,Table9[],5,0),
DATE(X2479,1,0))</f>
        <v>#VALUE!</v>
      </c>
      <c r="AD2479" s="46" t="e">
        <f>IF(AA2479=0,DATE(YEAR(AC2479+1),7,16),
IF(V2479=0,IF(COUNTIF(Table9[MM Year],X2479),AC2479+AB2479+Z2479+15-DAY(AC2479+AB2479+Z2479+15)+16,AC2479+AB2479+Z2479-DAY(AC2479+AB2479+Z2479)+16),
IF(COUNTIF(Table9[MM Year],X2479),
IF(AC2479+AB2479+Z2479&lt;VLOOKUP(X2479,Table9[],7,0),AC2479
+AB2479+Z2479+VLOOKUP(X2479,Table9[],4,0),AC2479+AB2479+Z2479),AC2479
+AB2479+Z2479)))</f>
        <v>#VALUE!</v>
      </c>
      <c r="AE2479" s="42"/>
      <c r="AF2479" s="15" t="str">
        <f>IFERROR(IF(COUNTIF(Table9[MM Year],X2479),
IF(AD2479&lt;VLOOKUP(X2479,Table9[],7,0),AD2479
+VLOOKUP(X2479,Table9[],4,0),AD2479),AD2479
),"")</f>
        <v/>
      </c>
      <c r="AG2479" s="5"/>
      <c r="AH2479" s="5"/>
      <c r="AI2479" s="5"/>
      <c r="AJ2479" s="6"/>
      <c r="AK2479" s="6"/>
      <c r="AL2479" s="12" t="str">
        <f t="shared" si="387"/>
        <v/>
      </c>
      <c r="AM2479" s="5"/>
      <c r="AN2479" s="27" t="str">
        <f t="shared" si="388"/>
        <v/>
      </c>
      <c r="AO2479" s="5"/>
      <c r="AP2479" s="5"/>
      <c r="AQ2479" s="6"/>
      <c r="AR2479" s="12" t="str">
        <f t="shared" si="389"/>
        <v/>
      </c>
      <c r="AS2479" s="6"/>
      <c r="AT2479" s="5"/>
      <c r="AU2479" s="53"/>
      <c r="AV2479" s="53"/>
      <c r="AW2479" s="54"/>
      <c r="AX2479" s="15" t="str">
        <f t="shared" si="390"/>
        <v/>
      </c>
      <c r="AY2479" s="5"/>
      <c r="AZ2479" s="27" t="str">
        <f>IFERROR(VLOOKUP(AY2479,vlookup!A$2:I$331,2,FALSE),"")</f>
        <v/>
      </c>
      <c r="BA2479" s="27" t="str">
        <f>IFERROR(VLOOKUP(AY2479,vlookup!A$2:I$331,3,FALSE),"")</f>
        <v/>
      </c>
      <c r="BB2479" s="5"/>
      <c r="BC2479" s="27" t="str">
        <f>IFERROR(VLOOKUP(BB2479,vlookup!D$2:E$331,2,FALSE),"")</f>
        <v/>
      </c>
      <c r="BD2479" s="5"/>
      <c r="BE2479" s="27" t="str">
        <f t="shared" si="391"/>
        <v/>
      </c>
      <c r="BF2479" s="27" t="str">
        <f>IFERROR(VLOOKUP(BE2479,vlookup!G$2:I$331,2,FALSE),"")</f>
        <v/>
      </c>
      <c r="BG2479" s="27" t="str">
        <f>IFERROR(VLOOKUP(BE2479,vlookup!G$2:I$331,3,FALSE),"")</f>
        <v/>
      </c>
      <c r="BH2479" s="5"/>
      <c r="BI2479" s="6"/>
      <c r="BJ2479" s="6"/>
      <c r="BK2479" s="6"/>
      <c r="BL2479" s="6"/>
    </row>
    <row r="2480" spans="1:64">
      <c r="A2480" s="4"/>
      <c r="B2480" s="5"/>
      <c r="C2480" s="27" t="str">
        <f>IFERROR(VLOOKUP(B2480,vlookup!A$2:I$331,2,FALSE),"")</f>
        <v/>
      </c>
      <c r="D2480" s="27" t="str">
        <f>IFERROR(VLOOKUP(B2480,vlookup!A$2:I$331,3,FALSE),"")</f>
        <v/>
      </c>
      <c r="E2480" s="5"/>
      <c r="F2480" s="27" t="str">
        <f>IFERROR(VLOOKUP(E2480,vlookup!D$2:E$331,2,FALSE),"")</f>
        <v/>
      </c>
      <c r="G2480" s="5"/>
      <c r="H2480" s="27" t="str">
        <f t="shared" si="382"/>
        <v/>
      </c>
      <c r="I2480" s="27" t="str">
        <f>IFERROR(VLOOKUP(H2480,vlookup!G$2:I$331,2,FALSE),"")</f>
        <v/>
      </c>
      <c r="J2480" s="27" t="str">
        <f>IFERROR(VLOOKUP(H2480,vlookup!G$2:I$331,3,FALSE),"")</f>
        <v/>
      </c>
      <c r="K2480" s="5"/>
      <c r="L2480" s="6"/>
      <c r="M2480" s="6"/>
      <c r="N2480" s="6"/>
      <c r="O2480" s="6"/>
      <c r="P2480" s="6"/>
      <c r="Q2480" s="14" t="str">
        <f t="shared" si="383"/>
        <v/>
      </c>
      <c r="R2480" s="5"/>
      <c r="S2480" s="6"/>
      <c r="T2480" s="6"/>
      <c r="U2480" s="5"/>
      <c r="V2480" s="45">
        <f t="shared" si="384"/>
        <v>0</v>
      </c>
      <c r="W2480" s="45">
        <f t="shared" si="385"/>
        <v>0</v>
      </c>
      <c r="X2480" s="45" t="e">
        <f t="shared" si="386"/>
        <v>#VALUE!</v>
      </c>
      <c r="Y2480" s="45">
        <f>IFERROR(VALUE(V2480),VLOOKUP(V2480,DayReplace[],2,0))</f>
        <v>0</v>
      </c>
      <c r="Z2480" s="45">
        <f>IF(V2480=0,1,
IF(OR(AND(COUNTIF(Table12[Normal and Leap Years],X2480),AA2480=3,Y2480=30),
AND(COUNTIF(Table9[MM Year],X2480),COUNTIF(Table13[Always 29-Day Months],AA2480),Y2480=30)),Y2480
-1,Y2480))</f>
        <v>1</v>
      </c>
      <c r="AA2480" s="45">
        <f>IFERROR(VALUE(W2480),VLOOKUP(W2480,MonthReplace[],2,0))</f>
        <v>0</v>
      </c>
      <c r="AB2480" s="45" t="e">
        <f>IF(COUNTIF(Table9[MM Year],X2480),VLOOKUP(AA2480,MonthSerial[],VLOOKUP(X2480,Table9[],3,0)+2,0),DATE(X2480,AA2480,0)-AC2480)</f>
        <v>#VALUE!</v>
      </c>
      <c r="AC2480" s="45" t="e">
        <f>IF(COUNTIF(Table9[MM Year],X2480),
VLOOKUP(X2480,Table9[],5,0),
DATE(X2480,1,0))</f>
        <v>#VALUE!</v>
      </c>
      <c r="AD2480" s="46" t="e">
        <f>IF(AA2480=0,DATE(YEAR(AC2480+1),7,16),
IF(V2480=0,IF(COUNTIF(Table9[MM Year],X2480),AC2480+AB2480+Z2480+15-DAY(AC2480+AB2480+Z2480+15)+16,AC2480+AB2480+Z2480-DAY(AC2480+AB2480+Z2480)+16),
IF(COUNTIF(Table9[MM Year],X2480),
IF(AC2480+AB2480+Z2480&lt;VLOOKUP(X2480,Table9[],7,0),AC2480
+AB2480+Z2480+VLOOKUP(X2480,Table9[],4,0),AC2480+AB2480+Z2480),AC2480
+AB2480+Z2480)))</f>
        <v>#VALUE!</v>
      </c>
      <c r="AE2480" s="42"/>
      <c r="AF2480" s="15" t="str">
        <f>IFERROR(IF(COUNTIF(Table9[MM Year],X2480),
IF(AD2480&lt;VLOOKUP(X2480,Table9[],7,0),AD2480
+VLOOKUP(X2480,Table9[],4,0),AD2480),AD2480
),"")</f>
        <v/>
      </c>
      <c r="AG2480" s="5"/>
      <c r="AH2480" s="5"/>
      <c r="AI2480" s="5"/>
      <c r="AJ2480" s="6"/>
      <c r="AK2480" s="6"/>
      <c r="AL2480" s="12" t="str">
        <f t="shared" si="387"/>
        <v/>
      </c>
      <c r="AM2480" s="5"/>
      <c r="AN2480" s="27" t="str">
        <f t="shared" si="388"/>
        <v/>
      </c>
      <c r="AO2480" s="5"/>
      <c r="AP2480" s="5"/>
      <c r="AQ2480" s="6"/>
      <c r="AR2480" s="12" t="str">
        <f t="shared" si="389"/>
        <v/>
      </c>
      <c r="AS2480" s="6"/>
      <c r="AT2480" s="5"/>
      <c r="AU2480" s="53"/>
      <c r="AV2480" s="53"/>
      <c r="AW2480" s="54"/>
      <c r="AX2480" s="15" t="str">
        <f t="shared" si="390"/>
        <v/>
      </c>
      <c r="AY2480" s="5"/>
      <c r="AZ2480" s="27" t="str">
        <f>IFERROR(VLOOKUP(AY2480,vlookup!A$2:I$331,2,FALSE),"")</f>
        <v/>
      </c>
      <c r="BA2480" s="27" t="str">
        <f>IFERROR(VLOOKUP(AY2480,vlookup!A$2:I$331,3,FALSE),"")</f>
        <v/>
      </c>
      <c r="BB2480" s="5"/>
      <c r="BC2480" s="27" t="str">
        <f>IFERROR(VLOOKUP(BB2480,vlookup!D$2:E$331,2,FALSE),"")</f>
        <v/>
      </c>
      <c r="BD2480" s="5"/>
      <c r="BE2480" s="27" t="str">
        <f t="shared" si="391"/>
        <v/>
      </c>
      <c r="BF2480" s="27" t="str">
        <f>IFERROR(VLOOKUP(BE2480,vlookup!G$2:I$331,2,FALSE),"")</f>
        <v/>
      </c>
      <c r="BG2480" s="27" t="str">
        <f>IFERROR(VLOOKUP(BE2480,vlookup!G$2:I$331,3,FALSE),"")</f>
        <v/>
      </c>
      <c r="BH2480" s="5"/>
      <c r="BI2480" s="6"/>
      <c r="BJ2480" s="6"/>
      <c r="BK2480" s="6"/>
      <c r="BL2480" s="6"/>
    </row>
    <row r="2481" spans="1:64">
      <c r="A2481" s="4"/>
      <c r="B2481" s="5"/>
      <c r="C2481" s="27" t="str">
        <f>IFERROR(VLOOKUP(B2481,vlookup!A$2:I$331,2,FALSE),"")</f>
        <v/>
      </c>
      <c r="D2481" s="27" t="str">
        <f>IFERROR(VLOOKUP(B2481,vlookup!A$2:I$331,3,FALSE),"")</f>
        <v/>
      </c>
      <c r="E2481" s="5"/>
      <c r="F2481" s="27" t="str">
        <f>IFERROR(VLOOKUP(E2481,vlookup!D$2:E$331,2,FALSE),"")</f>
        <v/>
      </c>
      <c r="G2481" s="5"/>
      <c r="H2481" s="27" t="str">
        <f t="shared" si="382"/>
        <v/>
      </c>
      <c r="I2481" s="27" t="str">
        <f>IFERROR(VLOOKUP(H2481,vlookup!G$2:I$331,2,FALSE),"")</f>
        <v/>
      </c>
      <c r="J2481" s="27" t="str">
        <f>IFERROR(VLOOKUP(H2481,vlookup!G$2:I$331,3,FALSE),"")</f>
        <v/>
      </c>
      <c r="K2481" s="5"/>
      <c r="L2481" s="6"/>
      <c r="M2481" s="6"/>
      <c r="N2481" s="6"/>
      <c r="O2481" s="6"/>
      <c r="P2481" s="6"/>
      <c r="Q2481" s="14" t="str">
        <f t="shared" si="383"/>
        <v/>
      </c>
      <c r="R2481" s="5"/>
      <c r="S2481" s="6"/>
      <c r="T2481" s="6"/>
      <c r="U2481" s="5"/>
      <c r="V2481" s="45">
        <f t="shared" si="384"/>
        <v>0</v>
      </c>
      <c r="W2481" s="45">
        <f t="shared" si="385"/>
        <v>0</v>
      </c>
      <c r="X2481" s="45" t="e">
        <f t="shared" si="386"/>
        <v>#VALUE!</v>
      </c>
      <c r="Y2481" s="45">
        <f>IFERROR(VALUE(V2481),VLOOKUP(V2481,DayReplace[],2,0))</f>
        <v>0</v>
      </c>
      <c r="Z2481" s="45">
        <f>IF(V2481=0,1,
IF(OR(AND(COUNTIF(Table12[Normal and Leap Years],X2481),AA2481=3,Y2481=30),
AND(COUNTIF(Table9[MM Year],X2481),COUNTIF(Table13[Always 29-Day Months],AA2481),Y2481=30)),Y2481
-1,Y2481))</f>
        <v>1</v>
      </c>
      <c r="AA2481" s="45">
        <f>IFERROR(VALUE(W2481),VLOOKUP(W2481,MonthReplace[],2,0))</f>
        <v>0</v>
      </c>
      <c r="AB2481" s="45" t="e">
        <f>IF(COUNTIF(Table9[MM Year],X2481),VLOOKUP(AA2481,MonthSerial[],VLOOKUP(X2481,Table9[],3,0)+2,0),DATE(X2481,AA2481,0)-AC2481)</f>
        <v>#VALUE!</v>
      </c>
      <c r="AC2481" s="45" t="e">
        <f>IF(COUNTIF(Table9[MM Year],X2481),
VLOOKUP(X2481,Table9[],5,0),
DATE(X2481,1,0))</f>
        <v>#VALUE!</v>
      </c>
      <c r="AD2481" s="46" t="e">
        <f>IF(AA2481=0,DATE(YEAR(AC2481+1),7,16),
IF(V2481=0,IF(COUNTIF(Table9[MM Year],X2481),AC2481+AB2481+Z2481+15-DAY(AC2481+AB2481+Z2481+15)+16,AC2481+AB2481+Z2481-DAY(AC2481+AB2481+Z2481)+16),
IF(COUNTIF(Table9[MM Year],X2481),
IF(AC2481+AB2481+Z2481&lt;VLOOKUP(X2481,Table9[],7,0),AC2481
+AB2481+Z2481+VLOOKUP(X2481,Table9[],4,0),AC2481+AB2481+Z2481),AC2481
+AB2481+Z2481)))</f>
        <v>#VALUE!</v>
      </c>
      <c r="AE2481" s="42"/>
      <c r="AF2481" s="15" t="str">
        <f>IFERROR(IF(COUNTIF(Table9[MM Year],X2481),
IF(AD2481&lt;VLOOKUP(X2481,Table9[],7,0),AD2481
+VLOOKUP(X2481,Table9[],4,0),AD2481),AD2481
),"")</f>
        <v/>
      </c>
      <c r="AG2481" s="5"/>
      <c r="AH2481" s="5"/>
      <c r="AI2481" s="5"/>
      <c r="AJ2481" s="6"/>
      <c r="AK2481" s="6"/>
      <c r="AL2481" s="12" t="str">
        <f t="shared" si="387"/>
        <v/>
      </c>
      <c r="AM2481" s="5"/>
      <c r="AN2481" s="27" t="str">
        <f t="shared" si="388"/>
        <v/>
      </c>
      <c r="AO2481" s="5"/>
      <c r="AP2481" s="5"/>
      <c r="AQ2481" s="6"/>
      <c r="AR2481" s="12" t="str">
        <f t="shared" si="389"/>
        <v/>
      </c>
      <c r="AS2481" s="6"/>
      <c r="AT2481" s="5"/>
      <c r="AU2481" s="53"/>
      <c r="AV2481" s="53"/>
      <c r="AW2481" s="54"/>
      <c r="AX2481" s="15" t="str">
        <f t="shared" si="390"/>
        <v/>
      </c>
      <c r="AY2481" s="5"/>
      <c r="AZ2481" s="27" t="str">
        <f>IFERROR(VLOOKUP(AY2481,vlookup!A$2:I$331,2,FALSE),"")</f>
        <v/>
      </c>
      <c r="BA2481" s="27" t="str">
        <f>IFERROR(VLOOKUP(AY2481,vlookup!A$2:I$331,3,FALSE),"")</f>
        <v/>
      </c>
      <c r="BB2481" s="5"/>
      <c r="BC2481" s="27" t="str">
        <f>IFERROR(VLOOKUP(BB2481,vlookup!D$2:E$331,2,FALSE),"")</f>
        <v/>
      </c>
      <c r="BD2481" s="5"/>
      <c r="BE2481" s="27" t="str">
        <f t="shared" si="391"/>
        <v/>
      </c>
      <c r="BF2481" s="27" t="str">
        <f>IFERROR(VLOOKUP(BE2481,vlookup!G$2:I$331,2,FALSE),"")</f>
        <v/>
      </c>
      <c r="BG2481" s="27" t="str">
        <f>IFERROR(VLOOKUP(BE2481,vlookup!G$2:I$331,3,FALSE),"")</f>
        <v/>
      </c>
      <c r="BH2481" s="5"/>
      <c r="BI2481" s="6"/>
      <c r="BJ2481" s="6"/>
      <c r="BK2481" s="6"/>
      <c r="BL2481" s="6"/>
    </row>
    <row r="2482" spans="1:64">
      <c r="A2482" s="4"/>
      <c r="B2482" s="5"/>
      <c r="C2482" s="27" t="str">
        <f>IFERROR(VLOOKUP(B2482,vlookup!A$2:I$331,2,FALSE),"")</f>
        <v/>
      </c>
      <c r="D2482" s="27" t="str">
        <f>IFERROR(VLOOKUP(B2482,vlookup!A$2:I$331,3,FALSE),"")</f>
        <v/>
      </c>
      <c r="E2482" s="5"/>
      <c r="F2482" s="27" t="str">
        <f>IFERROR(VLOOKUP(E2482,vlookup!D$2:E$331,2,FALSE),"")</f>
        <v/>
      </c>
      <c r="G2482" s="5"/>
      <c r="H2482" s="27" t="str">
        <f t="shared" si="382"/>
        <v/>
      </c>
      <c r="I2482" s="27" t="str">
        <f>IFERROR(VLOOKUP(H2482,vlookup!G$2:I$331,2,FALSE),"")</f>
        <v/>
      </c>
      <c r="J2482" s="27" t="str">
        <f>IFERROR(VLOOKUP(H2482,vlookup!G$2:I$331,3,FALSE),"")</f>
        <v/>
      </c>
      <c r="K2482" s="5"/>
      <c r="L2482" s="6"/>
      <c r="M2482" s="6"/>
      <c r="N2482" s="6"/>
      <c r="O2482" s="6"/>
      <c r="P2482" s="6"/>
      <c r="Q2482" s="14" t="str">
        <f t="shared" si="383"/>
        <v/>
      </c>
      <c r="R2482" s="5"/>
      <c r="S2482" s="6"/>
      <c r="T2482" s="6"/>
      <c r="U2482" s="5"/>
      <c r="V2482" s="45">
        <f t="shared" si="384"/>
        <v>0</v>
      </c>
      <c r="W2482" s="45">
        <f t="shared" si="385"/>
        <v>0</v>
      </c>
      <c r="X2482" s="45" t="e">
        <f t="shared" si="386"/>
        <v>#VALUE!</v>
      </c>
      <c r="Y2482" s="45">
        <f>IFERROR(VALUE(V2482),VLOOKUP(V2482,DayReplace[],2,0))</f>
        <v>0</v>
      </c>
      <c r="Z2482" s="45">
        <f>IF(V2482=0,1,
IF(OR(AND(COUNTIF(Table12[Normal and Leap Years],X2482),AA2482=3,Y2482=30),
AND(COUNTIF(Table9[MM Year],X2482),COUNTIF(Table13[Always 29-Day Months],AA2482),Y2482=30)),Y2482
-1,Y2482))</f>
        <v>1</v>
      </c>
      <c r="AA2482" s="45">
        <f>IFERROR(VALUE(W2482),VLOOKUP(W2482,MonthReplace[],2,0))</f>
        <v>0</v>
      </c>
      <c r="AB2482" s="45" t="e">
        <f>IF(COUNTIF(Table9[MM Year],X2482),VLOOKUP(AA2482,MonthSerial[],VLOOKUP(X2482,Table9[],3,0)+2,0),DATE(X2482,AA2482,0)-AC2482)</f>
        <v>#VALUE!</v>
      </c>
      <c r="AC2482" s="45" t="e">
        <f>IF(COUNTIF(Table9[MM Year],X2482),
VLOOKUP(X2482,Table9[],5,0),
DATE(X2482,1,0))</f>
        <v>#VALUE!</v>
      </c>
      <c r="AD2482" s="46" t="e">
        <f>IF(AA2482=0,DATE(YEAR(AC2482+1),7,16),
IF(V2482=0,IF(COUNTIF(Table9[MM Year],X2482),AC2482+AB2482+Z2482+15-DAY(AC2482+AB2482+Z2482+15)+16,AC2482+AB2482+Z2482-DAY(AC2482+AB2482+Z2482)+16),
IF(COUNTIF(Table9[MM Year],X2482),
IF(AC2482+AB2482+Z2482&lt;VLOOKUP(X2482,Table9[],7,0),AC2482
+AB2482+Z2482+VLOOKUP(X2482,Table9[],4,0),AC2482+AB2482+Z2482),AC2482
+AB2482+Z2482)))</f>
        <v>#VALUE!</v>
      </c>
      <c r="AE2482" s="42"/>
      <c r="AF2482" s="15" t="str">
        <f>IFERROR(IF(COUNTIF(Table9[MM Year],X2482),
IF(AD2482&lt;VLOOKUP(X2482,Table9[],7,0),AD2482
+VLOOKUP(X2482,Table9[],4,0),AD2482),AD2482
),"")</f>
        <v/>
      </c>
      <c r="AG2482" s="5"/>
      <c r="AH2482" s="5"/>
      <c r="AI2482" s="5"/>
      <c r="AJ2482" s="6"/>
      <c r="AK2482" s="6"/>
      <c r="AL2482" s="12" t="str">
        <f t="shared" si="387"/>
        <v/>
      </c>
      <c r="AM2482" s="5"/>
      <c r="AN2482" s="27" t="str">
        <f t="shared" si="388"/>
        <v/>
      </c>
      <c r="AO2482" s="5"/>
      <c r="AP2482" s="5"/>
      <c r="AQ2482" s="6"/>
      <c r="AR2482" s="12" t="str">
        <f t="shared" si="389"/>
        <v/>
      </c>
      <c r="AS2482" s="6"/>
      <c r="AT2482" s="5"/>
      <c r="AU2482" s="53"/>
      <c r="AV2482" s="53"/>
      <c r="AW2482" s="54"/>
      <c r="AX2482" s="15" t="str">
        <f t="shared" si="390"/>
        <v/>
      </c>
      <c r="AY2482" s="5"/>
      <c r="AZ2482" s="27" t="str">
        <f>IFERROR(VLOOKUP(AY2482,vlookup!A$2:I$331,2,FALSE),"")</f>
        <v/>
      </c>
      <c r="BA2482" s="27" t="str">
        <f>IFERROR(VLOOKUP(AY2482,vlookup!A$2:I$331,3,FALSE),"")</f>
        <v/>
      </c>
      <c r="BB2482" s="5"/>
      <c r="BC2482" s="27" t="str">
        <f>IFERROR(VLOOKUP(BB2482,vlookup!D$2:E$331,2,FALSE),"")</f>
        <v/>
      </c>
      <c r="BD2482" s="5"/>
      <c r="BE2482" s="27" t="str">
        <f t="shared" si="391"/>
        <v/>
      </c>
      <c r="BF2482" s="27" t="str">
        <f>IFERROR(VLOOKUP(BE2482,vlookup!G$2:I$331,2,FALSE),"")</f>
        <v/>
      </c>
      <c r="BG2482" s="27" t="str">
        <f>IFERROR(VLOOKUP(BE2482,vlookup!G$2:I$331,3,FALSE),"")</f>
        <v/>
      </c>
      <c r="BH2482" s="5"/>
      <c r="BI2482" s="6"/>
      <c r="BJ2482" s="6"/>
      <c r="BK2482" s="6"/>
      <c r="BL2482" s="6"/>
    </row>
    <row r="2483" spans="1:64">
      <c r="A2483" s="4"/>
      <c r="B2483" s="5"/>
      <c r="C2483" s="27" t="str">
        <f>IFERROR(VLOOKUP(B2483,vlookup!A$2:I$331,2,FALSE),"")</f>
        <v/>
      </c>
      <c r="D2483" s="27" t="str">
        <f>IFERROR(VLOOKUP(B2483,vlookup!A$2:I$331,3,FALSE),"")</f>
        <v/>
      </c>
      <c r="E2483" s="5"/>
      <c r="F2483" s="27" t="str">
        <f>IFERROR(VLOOKUP(E2483,vlookup!D$2:E$331,2,FALSE),"")</f>
        <v/>
      </c>
      <c r="G2483" s="5"/>
      <c r="H2483" s="27" t="str">
        <f t="shared" si="382"/>
        <v/>
      </c>
      <c r="I2483" s="27" t="str">
        <f>IFERROR(VLOOKUP(H2483,vlookup!G$2:I$331,2,FALSE),"")</f>
        <v/>
      </c>
      <c r="J2483" s="27" t="str">
        <f>IFERROR(VLOOKUP(H2483,vlookup!G$2:I$331,3,FALSE),"")</f>
        <v/>
      </c>
      <c r="K2483" s="5"/>
      <c r="L2483" s="6"/>
      <c r="M2483" s="6"/>
      <c r="N2483" s="6"/>
      <c r="O2483" s="6"/>
      <c r="P2483" s="6"/>
      <c r="Q2483" s="14" t="str">
        <f t="shared" si="383"/>
        <v/>
      </c>
      <c r="R2483" s="5"/>
      <c r="S2483" s="6"/>
      <c r="T2483" s="6"/>
      <c r="U2483" s="5"/>
      <c r="V2483" s="45">
        <f t="shared" si="384"/>
        <v>0</v>
      </c>
      <c r="W2483" s="45">
        <f t="shared" si="385"/>
        <v>0</v>
      </c>
      <c r="X2483" s="45" t="e">
        <f t="shared" si="386"/>
        <v>#VALUE!</v>
      </c>
      <c r="Y2483" s="45">
        <f>IFERROR(VALUE(V2483),VLOOKUP(V2483,DayReplace[],2,0))</f>
        <v>0</v>
      </c>
      <c r="Z2483" s="45">
        <f>IF(V2483=0,1,
IF(OR(AND(COUNTIF(Table12[Normal and Leap Years],X2483),AA2483=3,Y2483=30),
AND(COUNTIF(Table9[MM Year],X2483),COUNTIF(Table13[Always 29-Day Months],AA2483),Y2483=30)),Y2483
-1,Y2483))</f>
        <v>1</v>
      </c>
      <c r="AA2483" s="45">
        <f>IFERROR(VALUE(W2483),VLOOKUP(W2483,MonthReplace[],2,0))</f>
        <v>0</v>
      </c>
      <c r="AB2483" s="45" t="e">
        <f>IF(COUNTIF(Table9[MM Year],X2483),VLOOKUP(AA2483,MonthSerial[],VLOOKUP(X2483,Table9[],3,0)+2,0),DATE(X2483,AA2483,0)-AC2483)</f>
        <v>#VALUE!</v>
      </c>
      <c r="AC2483" s="45" t="e">
        <f>IF(COUNTIF(Table9[MM Year],X2483),
VLOOKUP(X2483,Table9[],5,0),
DATE(X2483,1,0))</f>
        <v>#VALUE!</v>
      </c>
      <c r="AD2483" s="46" t="e">
        <f>IF(AA2483=0,DATE(YEAR(AC2483+1),7,16),
IF(V2483=0,IF(COUNTIF(Table9[MM Year],X2483),AC2483+AB2483+Z2483+15-DAY(AC2483+AB2483+Z2483+15)+16,AC2483+AB2483+Z2483-DAY(AC2483+AB2483+Z2483)+16),
IF(COUNTIF(Table9[MM Year],X2483),
IF(AC2483+AB2483+Z2483&lt;VLOOKUP(X2483,Table9[],7,0),AC2483
+AB2483+Z2483+VLOOKUP(X2483,Table9[],4,0),AC2483+AB2483+Z2483),AC2483
+AB2483+Z2483)))</f>
        <v>#VALUE!</v>
      </c>
      <c r="AE2483" s="42"/>
      <c r="AF2483" s="15" t="str">
        <f>IFERROR(IF(COUNTIF(Table9[MM Year],X2483),
IF(AD2483&lt;VLOOKUP(X2483,Table9[],7,0),AD2483
+VLOOKUP(X2483,Table9[],4,0),AD2483),AD2483
),"")</f>
        <v/>
      </c>
      <c r="AG2483" s="5"/>
      <c r="AH2483" s="5"/>
      <c r="AI2483" s="5"/>
      <c r="AJ2483" s="6"/>
      <c r="AK2483" s="6"/>
      <c r="AL2483" s="12" t="str">
        <f t="shared" si="387"/>
        <v/>
      </c>
      <c r="AM2483" s="5"/>
      <c r="AN2483" s="27" t="str">
        <f t="shared" si="388"/>
        <v/>
      </c>
      <c r="AO2483" s="5"/>
      <c r="AP2483" s="5"/>
      <c r="AQ2483" s="6"/>
      <c r="AR2483" s="12" t="str">
        <f t="shared" si="389"/>
        <v/>
      </c>
      <c r="AS2483" s="6"/>
      <c r="AT2483" s="5"/>
      <c r="AU2483" s="53"/>
      <c r="AV2483" s="53"/>
      <c r="AW2483" s="54"/>
      <c r="AX2483" s="15" t="str">
        <f t="shared" si="390"/>
        <v/>
      </c>
      <c r="AY2483" s="5"/>
      <c r="AZ2483" s="27" t="str">
        <f>IFERROR(VLOOKUP(AY2483,vlookup!A$2:I$331,2,FALSE),"")</f>
        <v/>
      </c>
      <c r="BA2483" s="27" t="str">
        <f>IFERROR(VLOOKUP(AY2483,vlookup!A$2:I$331,3,FALSE),"")</f>
        <v/>
      </c>
      <c r="BB2483" s="5"/>
      <c r="BC2483" s="27" t="str">
        <f>IFERROR(VLOOKUP(BB2483,vlookup!D$2:E$331,2,FALSE),"")</f>
        <v/>
      </c>
      <c r="BD2483" s="5"/>
      <c r="BE2483" s="27" t="str">
        <f t="shared" si="391"/>
        <v/>
      </c>
      <c r="BF2483" s="27" t="str">
        <f>IFERROR(VLOOKUP(BE2483,vlookup!G$2:I$331,2,FALSE),"")</f>
        <v/>
      </c>
      <c r="BG2483" s="27" t="str">
        <f>IFERROR(VLOOKUP(BE2483,vlookup!G$2:I$331,3,FALSE),"")</f>
        <v/>
      </c>
      <c r="BH2483" s="5"/>
      <c r="BI2483" s="6"/>
      <c r="BJ2483" s="6"/>
      <c r="BK2483" s="6"/>
      <c r="BL2483" s="6"/>
    </row>
    <row r="2484" spans="1:64">
      <c r="A2484" s="4"/>
      <c r="B2484" s="5"/>
      <c r="C2484" s="27" t="str">
        <f>IFERROR(VLOOKUP(B2484,vlookup!A$2:I$331,2,FALSE),"")</f>
        <v/>
      </c>
      <c r="D2484" s="27" t="str">
        <f>IFERROR(VLOOKUP(B2484,vlookup!A$2:I$331,3,FALSE),"")</f>
        <v/>
      </c>
      <c r="E2484" s="5"/>
      <c r="F2484" s="27" t="str">
        <f>IFERROR(VLOOKUP(E2484,vlookup!D$2:E$331,2,FALSE),"")</f>
        <v/>
      </c>
      <c r="G2484" s="5"/>
      <c r="H2484" s="27" t="str">
        <f t="shared" si="382"/>
        <v/>
      </c>
      <c r="I2484" s="27" t="str">
        <f>IFERROR(VLOOKUP(H2484,vlookup!G$2:I$331,2,FALSE),"")</f>
        <v/>
      </c>
      <c r="J2484" s="27" t="str">
        <f>IFERROR(VLOOKUP(H2484,vlookup!G$2:I$331,3,FALSE),"")</f>
        <v/>
      </c>
      <c r="K2484" s="5"/>
      <c r="L2484" s="6"/>
      <c r="M2484" s="6"/>
      <c r="N2484" s="6"/>
      <c r="O2484" s="6"/>
      <c r="P2484" s="6"/>
      <c r="Q2484" s="14" t="str">
        <f t="shared" si="383"/>
        <v/>
      </c>
      <c r="R2484" s="5"/>
      <c r="S2484" s="6"/>
      <c r="T2484" s="6"/>
      <c r="U2484" s="5"/>
      <c r="V2484" s="45">
        <f t="shared" si="384"/>
        <v>0</v>
      </c>
      <c r="W2484" s="45">
        <f t="shared" si="385"/>
        <v>0</v>
      </c>
      <c r="X2484" s="45" t="e">
        <f t="shared" si="386"/>
        <v>#VALUE!</v>
      </c>
      <c r="Y2484" s="45">
        <f>IFERROR(VALUE(V2484),VLOOKUP(V2484,DayReplace[],2,0))</f>
        <v>0</v>
      </c>
      <c r="Z2484" s="45">
        <f>IF(V2484=0,1,
IF(OR(AND(COUNTIF(Table12[Normal and Leap Years],X2484),AA2484=3,Y2484=30),
AND(COUNTIF(Table9[MM Year],X2484),COUNTIF(Table13[Always 29-Day Months],AA2484),Y2484=30)),Y2484
-1,Y2484))</f>
        <v>1</v>
      </c>
      <c r="AA2484" s="45">
        <f>IFERROR(VALUE(W2484),VLOOKUP(W2484,MonthReplace[],2,0))</f>
        <v>0</v>
      </c>
      <c r="AB2484" s="45" t="e">
        <f>IF(COUNTIF(Table9[MM Year],X2484),VLOOKUP(AA2484,MonthSerial[],VLOOKUP(X2484,Table9[],3,0)+2,0),DATE(X2484,AA2484,0)-AC2484)</f>
        <v>#VALUE!</v>
      </c>
      <c r="AC2484" s="45" t="e">
        <f>IF(COUNTIF(Table9[MM Year],X2484),
VLOOKUP(X2484,Table9[],5,0),
DATE(X2484,1,0))</f>
        <v>#VALUE!</v>
      </c>
      <c r="AD2484" s="46" t="e">
        <f>IF(AA2484=0,DATE(YEAR(AC2484+1),7,16),
IF(V2484=0,IF(COUNTIF(Table9[MM Year],X2484),AC2484+AB2484+Z2484+15-DAY(AC2484+AB2484+Z2484+15)+16,AC2484+AB2484+Z2484-DAY(AC2484+AB2484+Z2484)+16),
IF(COUNTIF(Table9[MM Year],X2484),
IF(AC2484+AB2484+Z2484&lt;VLOOKUP(X2484,Table9[],7,0),AC2484
+AB2484+Z2484+VLOOKUP(X2484,Table9[],4,0),AC2484+AB2484+Z2484),AC2484
+AB2484+Z2484)))</f>
        <v>#VALUE!</v>
      </c>
      <c r="AE2484" s="42"/>
      <c r="AF2484" s="15" t="str">
        <f>IFERROR(IF(COUNTIF(Table9[MM Year],X2484),
IF(AD2484&lt;VLOOKUP(X2484,Table9[],7,0),AD2484
+VLOOKUP(X2484,Table9[],4,0),AD2484),AD2484
),"")</f>
        <v/>
      </c>
      <c r="AG2484" s="5"/>
      <c r="AH2484" s="5"/>
      <c r="AI2484" s="5"/>
      <c r="AJ2484" s="6"/>
      <c r="AK2484" s="6"/>
      <c r="AL2484" s="12" t="str">
        <f t="shared" si="387"/>
        <v/>
      </c>
      <c r="AM2484" s="5"/>
      <c r="AN2484" s="27" t="str">
        <f t="shared" si="388"/>
        <v/>
      </c>
      <c r="AO2484" s="5"/>
      <c r="AP2484" s="5"/>
      <c r="AQ2484" s="6"/>
      <c r="AR2484" s="12" t="str">
        <f t="shared" si="389"/>
        <v/>
      </c>
      <c r="AS2484" s="6"/>
      <c r="AT2484" s="5"/>
      <c r="AU2484" s="53"/>
      <c r="AV2484" s="53"/>
      <c r="AW2484" s="54"/>
      <c r="AX2484" s="15" t="str">
        <f t="shared" si="390"/>
        <v/>
      </c>
      <c r="AY2484" s="5"/>
      <c r="AZ2484" s="27" t="str">
        <f>IFERROR(VLOOKUP(AY2484,vlookup!A$2:I$331,2,FALSE),"")</f>
        <v/>
      </c>
      <c r="BA2484" s="27" t="str">
        <f>IFERROR(VLOOKUP(AY2484,vlookup!A$2:I$331,3,FALSE),"")</f>
        <v/>
      </c>
      <c r="BB2484" s="5"/>
      <c r="BC2484" s="27" t="str">
        <f>IFERROR(VLOOKUP(BB2484,vlookup!D$2:E$331,2,FALSE),"")</f>
        <v/>
      </c>
      <c r="BD2484" s="5"/>
      <c r="BE2484" s="27" t="str">
        <f t="shared" si="391"/>
        <v/>
      </c>
      <c r="BF2484" s="27" t="str">
        <f>IFERROR(VLOOKUP(BE2484,vlookup!G$2:I$331,2,FALSE),"")</f>
        <v/>
      </c>
      <c r="BG2484" s="27" t="str">
        <f>IFERROR(VLOOKUP(BE2484,vlookup!G$2:I$331,3,FALSE),"")</f>
        <v/>
      </c>
      <c r="BH2484" s="5"/>
      <c r="BI2484" s="6"/>
      <c r="BJ2484" s="6"/>
      <c r="BK2484" s="6"/>
      <c r="BL2484" s="6"/>
    </row>
    <row r="2485" spans="1:64">
      <c r="A2485" s="4"/>
      <c r="B2485" s="5"/>
      <c r="C2485" s="27" t="str">
        <f>IFERROR(VLOOKUP(B2485,vlookup!A$2:I$331,2,FALSE),"")</f>
        <v/>
      </c>
      <c r="D2485" s="27" t="str">
        <f>IFERROR(VLOOKUP(B2485,vlookup!A$2:I$331,3,FALSE),"")</f>
        <v/>
      </c>
      <c r="E2485" s="5"/>
      <c r="F2485" s="27" t="str">
        <f>IFERROR(VLOOKUP(E2485,vlookup!D$2:E$331,2,FALSE),"")</f>
        <v/>
      </c>
      <c r="G2485" s="5"/>
      <c r="H2485" s="27" t="str">
        <f t="shared" si="382"/>
        <v/>
      </c>
      <c r="I2485" s="27" t="str">
        <f>IFERROR(VLOOKUP(H2485,vlookup!G$2:I$331,2,FALSE),"")</f>
        <v/>
      </c>
      <c r="J2485" s="27" t="str">
        <f>IFERROR(VLOOKUP(H2485,vlookup!G$2:I$331,3,FALSE),"")</f>
        <v/>
      </c>
      <c r="K2485" s="5"/>
      <c r="L2485" s="6"/>
      <c r="M2485" s="6"/>
      <c r="N2485" s="6"/>
      <c r="O2485" s="6"/>
      <c r="P2485" s="6"/>
      <c r="Q2485" s="14" t="str">
        <f t="shared" si="383"/>
        <v/>
      </c>
      <c r="R2485" s="5"/>
      <c r="S2485" s="6"/>
      <c r="T2485" s="6"/>
      <c r="U2485" s="5"/>
      <c r="V2485" s="45">
        <f t="shared" si="384"/>
        <v>0</v>
      </c>
      <c r="W2485" s="45">
        <f t="shared" si="385"/>
        <v>0</v>
      </c>
      <c r="X2485" s="45" t="e">
        <f t="shared" si="386"/>
        <v>#VALUE!</v>
      </c>
      <c r="Y2485" s="45">
        <f>IFERROR(VALUE(V2485),VLOOKUP(V2485,DayReplace[],2,0))</f>
        <v>0</v>
      </c>
      <c r="Z2485" s="45">
        <f>IF(V2485=0,1,
IF(OR(AND(COUNTIF(Table12[Normal and Leap Years],X2485),AA2485=3,Y2485=30),
AND(COUNTIF(Table9[MM Year],X2485),COUNTIF(Table13[Always 29-Day Months],AA2485),Y2485=30)),Y2485
-1,Y2485))</f>
        <v>1</v>
      </c>
      <c r="AA2485" s="45">
        <f>IFERROR(VALUE(W2485),VLOOKUP(W2485,MonthReplace[],2,0))</f>
        <v>0</v>
      </c>
      <c r="AB2485" s="45" t="e">
        <f>IF(COUNTIF(Table9[MM Year],X2485),VLOOKUP(AA2485,MonthSerial[],VLOOKUP(X2485,Table9[],3,0)+2,0),DATE(X2485,AA2485,0)-AC2485)</f>
        <v>#VALUE!</v>
      </c>
      <c r="AC2485" s="45" t="e">
        <f>IF(COUNTIF(Table9[MM Year],X2485),
VLOOKUP(X2485,Table9[],5,0),
DATE(X2485,1,0))</f>
        <v>#VALUE!</v>
      </c>
      <c r="AD2485" s="46" t="e">
        <f>IF(AA2485=0,DATE(YEAR(AC2485+1),7,16),
IF(V2485=0,IF(COUNTIF(Table9[MM Year],X2485),AC2485+AB2485+Z2485+15-DAY(AC2485+AB2485+Z2485+15)+16,AC2485+AB2485+Z2485-DAY(AC2485+AB2485+Z2485)+16),
IF(COUNTIF(Table9[MM Year],X2485),
IF(AC2485+AB2485+Z2485&lt;VLOOKUP(X2485,Table9[],7,0),AC2485
+AB2485+Z2485+VLOOKUP(X2485,Table9[],4,0),AC2485+AB2485+Z2485),AC2485
+AB2485+Z2485)))</f>
        <v>#VALUE!</v>
      </c>
      <c r="AE2485" s="42"/>
      <c r="AF2485" s="15" t="str">
        <f>IFERROR(IF(COUNTIF(Table9[MM Year],X2485),
IF(AD2485&lt;VLOOKUP(X2485,Table9[],7,0),AD2485
+VLOOKUP(X2485,Table9[],4,0),AD2485),AD2485
),"")</f>
        <v/>
      </c>
      <c r="AG2485" s="5"/>
      <c r="AH2485" s="5"/>
      <c r="AI2485" s="5"/>
      <c r="AJ2485" s="6"/>
      <c r="AK2485" s="6"/>
      <c r="AL2485" s="12" t="str">
        <f t="shared" si="387"/>
        <v/>
      </c>
      <c r="AM2485" s="5"/>
      <c r="AN2485" s="27" t="str">
        <f t="shared" si="388"/>
        <v/>
      </c>
      <c r="AO2485" s="5"/>
      <c r="AP2485" s="5"/>
      <c r="AQ2485" s="6"/>
      <c r="AR2485" s="12" t="str">
        <f t="shared" si="389"/>
        <v/>
      </c>
      <c r="AS2485" s="6"/>
      <c r="AT2485" s="5"/>
      <c r="AU2485" s="53"/>
      <c r="AV2485" s="53"/>
      <c r="AW2485" s="54"/>
      <c r="AX2485" s="15" t="str">
        <f t="shared" si="390"/>
        <v/>
      </c>
      <c r="AY2485" s="5"/>
      <c r="AZ2485" s="27" t="str">
        <f>IFERROR(VLOOKUP(AY2485,vlookup!A$2:I$331,2,FALSE),"")</f>
        <v/>
      </c>
      <c r="BA2485" s="27" t="str">
        <f>IFERROR(VLOOKUP(AY2485,vlookup!A$2:I$331,3,FALSE),"")</f>
        <v/>
      </c>
      <c r="BB2485" s="5"/>
      <c r="BC2485" s="27" t="str">
        <f>IFERROR(VLOOKUP(BB2485,vlookup!D$2:E$331,2,FALSE),"")</f>
        <v/>
      </c>
      <c r="BD2485" s="5"/>
      <c r="BE2485" s="27" t="str">
        <f t="shared" si="391"/>
        <v/>
      </c>
      <c r="BF2485" s="27" t="str">
        <f>IFERROR(VLOOKUP(BE2485,vlookup!G$2:I$331,2,FALSE),"")</f>
        <v/>
      </c>
      <c r="BG2485" s="27" t="str">
        <f>IFERROR(VLOOKUP(BE2485,vlookup!G$2:I$331,3,FALSE),"")</f>
        <v/>
      </c>
      <c r="BH2485" s="5"/>
      <c r="BI2485" s="6"/>
      <c r="BJ2485" s="6"/>
      <c r="BK2485" s="6"/>
      <c r="BL2485" s="6"/>
    </row>
    <row r="2486" spans="1:64">
      <c r="A2486" s="4"/>
      <c r="B2486" s="5"/>
      <c r="C2486" s="27" t="str">
        <f>IFERROR(VLOOKUP(B2486,vlookup!A$2:I$331,2,FALSE),"")</f>
        <v/>
      </c>
      <c r="D2486" s="27" t="str">
        <f>IFERROR(VLOOKUP(B2486,vlookup!A$2:I$331,3,FALSE),"")</f>
        <v/>
      </c>
      <c r="E2486" s="5"/>
      <c r="F2486" s="27" t="str">
        <f>IFERROR(VLOOKUP(E2486,vlookup!D$2:E$331,2,FALSE),"")</f>
        <v/>
      </c>
      <c r="G2486" s="5"/>
      <c r="H2486" s="27" t="str">
        <f t="shared" si="382"/>
        <v/>
      </c>
      <c r="I2486" s="27" t="str">
        <f>IFERROR(VLOOKUP(H2486,vlookup!G$2:I$331,2,FALSE),"")</f>
        <v/>
      </c>
      <c r="J2486" s="27" t="str">
        <f>IFERROR(VLOOKUP(H2486,vlookup!G$2:I$331,3,FALSE),"")</f>
        <v/>
      </c>
      <c r="K2486" s="5"/>
      <c r="L2486" s="6"/>
      <c r="M2486" s="6"/>
      <c r="N2486" s="6"/>
      <c r="O2486" s="6"/>
      <c r="P2486" s="6"/>
      <c r="Q2486" s="14" t="str">
        <f t="shared" si="383"/>
        <v/>
      </c>
      <c r="R2486" s="5"/>
      <c r="S2486" s="6"/>
      <c r="T2486" s="6"/>
      <c r="U2486" s="5"/>
      <c r="V2486" s="45">
        <f t="shared" si="384"/>
        <v>0</v>
      </c>
      <c r="W2486" s="45">
        <f t="shared" si="385"/>
        <v>0</v>
      </c>
      <c r="X2486" s="45" t="e">
        <f t="shared" si="386"/>
        <v>#VALUE!</v>
      </c>
      <c r="Y2486" s="45">
        <f>IFERROR(VALUE(V2486),VLOOKUP(V2486,DayReplace[],2,0))</f>
        <v>0</v>
      </c>
      <c r="Z2486" s="45">
        <f>IF(V2486=0,1,
IF(OR(AND(COUNTIF(Table12[Normal and Leap Years],X2486),AA2486=3,Y2486=30),
AND(COUNTIF(Table9[MM Year],X2486),COUNTIF(Table13[Always 29-Day Months],AA2486),Y2486=30)),Y2486
-1,Y2486))</f>
        <v>1</v>
      </c>
      <c r="AA2486" s="45">
        <f>IFERROR(VALUE(W2486),VLOOKUP(W2486,MonthReplace[],2,0))</f>
        <v>0</v>
      </c>
      <c r="AB2486" s="45" t="e">
        <f>IF(COUNTIF(Table9[MM Year],X2486),VLOOKUP(AA2486,MonthSerial[],VLOOKUP(X2486,Table9[],3,0)+2,0),DATE(X2486,AA2486,0)-AC2486)</f>
        <v>#VALUE!</v>
      </c>
      <c r="AC2486" s="45" t="e">
        <f>IF(COUNTIF(Table9[MM Year],X2486),
VLOOKUP(X2486,Table9[],5,0),
DATE(X2486,1,0))</f>
        <v>#VALUE!</v>
      </c>
      <c r="AD2486" s="46" t="e">
        <f>IF(AA2486=0,DATE(YEAR(AC2486+1),7,16),
IF(V2486=0,IF(COUNTIF(Table9[MM Year],X2486),AC2486+AB2486+Z2486+15-DAY(AC2486+AB2486+Z2486+15)+16,AC2486+AB2486+Z2486-DAY(AC2486+AB2486+Z2486)+16),
IF(COUNTIF(Table9[MM Year],X2486),
IF(AC2486+AB2486+Z2486&lt;VLOOKUP(X2486,Table9[],7,0),AC2486
+AB2486+Z2486+VLOOKUP(X2486,Table9[],4,0),AC2486+AB2486+Z2486),AC2486
+AB2486+Z2486)))</f>
        <v>#VALUE!</v>
      </c>
      <c r="AE2486" s="42"/>
      <c r="AF2486" s="15" t="str">
        <f>IFERROR(IF(COUNTIF(Table9[MM Year],X2486),
IF(AD2486&lt;VLOOKUP(X2486,Table9[],7,0),AD2486
+VLOOKUP(X2486,Table9[],4,0),AD2486),AD2486
),"")</f>
        <v/>
      </c>
      <c r="AG2486" s="5"/>
      <c r="AH2486" s="5"/>
      <c r="AI2486" s="5"/>
      <c r="AJ2486" s="6"/>
      <c r="AK2486" s="6"/>
      <c r="AL2486" s="12" t="str">
        <f t="shared" si="387"/>
        <v/>
      </c>
      <c r="AM2486" s="5"/>
      <c r="AN2486" s="27" t="str">
        <f t="shared" si="388"/>
        <v/>
      </c>
      <c r="AO2486" s="5"/>
      <c r="AP2486" s="5"/>
      <c r="AQ2486" s="6"/>
      <c r="AR2486" s="12" t="str">
        <f t="shared" si="389"/>
        <v/>
      </c>
      <c r="AS2486" s="6"/>
      <c r="AT2486" s="5"/>
      <c r="AU2486" s="53"/>
      <c r="AV2486" s="53"/>
      <c r="AW2486" s="54"/>
      <c r="AX2486" s="15" t="str">
        <f t="shared" si="390"/>
        <v/>
      </c>
      <c r="AY2486" s="5"/>
      <c r="AZ2486" s="27" t="str">
        <f>IFERROR(VLOOKUP(AY2486,vlookup!A$2:I$331,2,FALSE),"")</f>
        <v/>
      </c>
      <c r="BA2486" s="27" t="str">
        <f>IFERROR(VLOOKUP(AY2486,vlookup!A$2:I$331,3,FALSE),"")</f>
        <v/>
      </c>
      <c r="BB2486" s="5"/>
      <c r="BC2486" s="27" t="str">
        <f>IFERROR(VLOOKUP(BB2486,vlookup!D$2:E$331,2,FALSE),"")</f>
        <v/>
      </c>
      <c r="BD2486" s="5"/>
      <c r="BE2486" s="27" t="str">
        <f t="shared" si="391"/>
        <v/>
      </c>
      <c r="BF2486" s="27" t="str">
        <f>IFERROR(VLOOKUP(BE2486,vlookup!G$2:I$331,2,FALSE),"")</f>
        <v/>
      </c>
      <c r="BG2486" s="27" t="str">
        <f>IFERROR(VLOOKUP(BE2486,vlookup!G$2:I$331,3,FALSE),"")</f>
        <v/>
      </c>
      <c r="BH2486" s="5"/>
      <c r="BI2486" s="6"/>
      <c r="BJ2486" s="6"/>
      <c r="BK2486" s="6"/>
      <c r="BL2486" s="6"/>
    </row>
    <row r="2487" spans="1:64">
      <c r="A2487" s="4"/>
      <c r="B2487" s="5"/>
      <c r="C2487" s="27" t="str">
        <f>IFERROR(VLOOKUP(B2487,vlookup!A$2:I$331,2,FALSE),"")</f>
        <v/>
      </c>
      <c r="D2487" s="27" t="str">
        <f>IFERROR(VLOOKUP(B2487,vlookup!A$2:I$331,3,FALSE),"")</f>
        <v/>
      </c>
      <c r="E2487" s="5"/>
      <c r="F2487" s="27" t="str">
        <f>IFERROR(VLOOKUP(E2487,vlookup!D$2:E$331,2,FALSE),"")</f>
        <v/>
      </c>
      <c r="G2487" s="5"/>
      <c r="H2487" s="27" t="str">
        <f t="shared" si="382"/>
        <v/>
      </c>
      <c r="I2487" s="27" t="str">
        <f>IFERROR(VLOOKUP(H2487,vlookup!G$2:I$331,2,FALSE),"")</f>
        <v/>
      </c>
      <c r="J2487" s="27" t="str">
        <f>IFERROR(VLOOKUP(H2487,vlookup!G$2:I$331,3,FALSE),"")</f>
        <v/>
      </c>
      <c r="K2487" s="5"/>
      <c r="L2487" s="6"/>
      <c r="M2487" s="6"/>
      <c r="N2487" s="6"/>
      <c r="O2487" s="6"/>
      <c r="P2487" s="6"/>
      <c r="Q2487" s="14" t="str">
        <f t="shared" si="383"/>
        <v/>
      </c>
      <c r="R2487" s="5"/>
      <c r="S2487" s="6"/>
      <c r="T2487" s="6"/>
      <c r="U2487" s="5"/>
      <c r="V2487" s="45">
        <f t="shared" si="384"/>
        <v>0</v>
      </c>
      <c r="W2487" s="45">
        <f t="shared" si="385"/>
        <v>0</v>
      </c>
      <c r="X2487" s="45" t="e">
        <f t="shared" si="386"/>
        <v>#VALUE!</v>
      </c>
      <c r="Y2487" s="45">
        <f>IFERROR(VALUE(V2487),VLOOKUP(V2487,DayReplace[],2,0))</f>
        <v>0</v>
      </c>
      <c r="Z2487" s="45">
        <f>IF(V2487=0,1,
IF(OR(AND(COUNTIF(Table12[Normal and Leap Years],X2487),AA2487=3,Y2487=30),
AND(COUNTIF(Table9[MM Year],X2487),COUNTIF(Table13[Always 29-Day Months],AA2487),Y2487=30)),Y2487
-1,Y2487))</f>
        <v>1</v>
      </c>
      <c r="AA2487" s="45">
        <f>IFERROR(VALUE(W2487),VLOOKUP(W2487,MonthReplace[],2,0))</f>
        <v>0</v>
      </c>
      <c r="AB2487" s="45" t="e">
        <f>IF(COUNTIF(Table9[MM Year],X2487),VLOOKUP(AA2487,MonthSerial[],VLOOKUP(X2487,Table9[],3,0)+2,0),DATE(X2487,AA2487,0)-AC2487)</f>
        <v>#VALUE!</v>
      </c>
      <c r="AC2487" s="45" t="e">
        <f>IF(COUNTIF(Table9[MM Year],X2487),
VLOOKUP(X2487,Table9[],5,0),
DATE(X2487,1,0))</f>
        <v>#VALUE!</v>
      </c>
      <c r="AD2487" s="46" t="e">
        <f>IF(AA2487=0,DATE(YEAR(AC2487+1),7,16),
IF(V2487=0,IF(COUNTIF(Table9[MM Year],X2487),AC2487+AB2487+Z2487+15-DAY(AC2487+AB2487+Z2487+15)+16,AC2487+AB2487+Z2487-DAY(AC2487+AB2487+Z2487)+16),
IF(COUNTIF(Table9[MM Year],X2487),
IF(AC2487+AB2487+Z2487&lt;VLOOKUP(X2487,Table9[],7,0),AC2487
+AB2487+Z2487+VLOOKUP(X2487,Table9[],4,0),AC2487+AB2487+Z2487),AC2487
+AB2487+Z2487)))</f>
        <v>#VALUE!</v>
      </c>
      <c r="AE2487" s="42"/>
      <c r="AF2487" s="15" t="str">
        <f>IFERROR(IF(COUNTIF(Table9[MM Year],X2487),
IF(AD2487&lt;VLOOKUP(X2487,Table9[],7,0),AD2487
+VLOOKUP(X2487,Table9[],4,0),AD2487),AD2487
),"")</f>
        <v/>
      </c>
      <c r="AG2487" s="5"/>
      <c r="AH2487" s="5"/>
      <c r="AI2487" s="5"/>
      <c r="AJ2487" s="6"/>
      <c r="AK2487" s="6"/>
      <c r="AL2487" s="12" t="str">
        <f t="shared" si="387"/>
        <v/>
      </c>
      <c r="AM2487" s="5"/>
      <c r="AN2487" s="27" t="str">
        <f t="shared" si="388"/>
        <v/>
      </c>
      <c r="AO2487" s="5"/>
      <c r="AP2487" s="5"/>
      <c r="AQ2487" s="6"/>
      <c r="AR2487" s="12" t="str">
        <f t="shared" si="389"/>
        <v/>
      </c>
      <c r="AS2487" s="6"/>
      <c r="AT2487" s="5"/>
      <c r="AU2487" s="53"/>
      <c r="AV2487" s="53"/>
      <c r="AW2487" s="54"/>
      <c r="AX2487" s="15" t="str">
        <f t="shared" si="390"/>
        <v/>
      </c>
      <c r="AY2487" s="5"/>
      <c r="AZ2487" s="27" t="str">
        <f>IFERROR(VLOOKUP(AY2487,vlookup!A$2:I$331,2,FALSE),"")</f>
        <v/>
      </c>
      <c r="BA2487" s="27" t="str">
        <f>IFERROR(VLOOKUP(AY2487,vlookup!A$2:I$331,3,FALSE),"")</f>
        <v/>
      </c>
      <c r="BB2487" s="5"/>
      <c r="BC2487" s="27" t="str">
        <f>IFERROR(VLOOKUP(BB2487,vlookup!D$2:E$331,2,FALSE),"")</f>
        <v/>
      </c>
      <c r="BD2487" s="5"/>
      <c r="BE2487" s="27" t="str">
        <f t="shared" si="391"/>
        <v/>
      </c>
      <c r="BF2487" s="27" t="str">
        <f>IFERROR(VLOOKUP(BE2487,vlookup!G$2:I$331,2,FALSE),"")</f>
        <v/>
      </c>
      <c r="BG2487" s="27" t="str">
        <f>IFERROR(VLOOKUP(BE2487,vlookup!G$2:I$331,3,FALSE),"")</f>
        <v/>
      </c>
      <c r="BH2487" s="5"/>
      <c r="BI2487" s="6"/>
      <c r="BJ2487" s="6"/>
      <c r="BK2487" s="6"/>
      <c r="BL2487" s="6"/>
    </row>
    <row r="2488" spans="1:64">
      <c r="A2488" s="4"/>
      <c r="B2488" s="5"/>
      <c r="C2488" s="27" t="str">
        <f>IFERROR(VLOOKUP(B2488,vlookup!A$2:I$331,2,FALSE),"")</f>
        <v/>
      </c>
      <c r="D2488" s="27" t="str">
        <f>IFERROR(VLOOKUP(B2488,vlookup!A$2:I$331,3,FALSE),"")</f>
        <v/>
      </c>
      <c r="E2488" s="5"/>
      <c r="F2488" s="27" t="str">
        <f>IFERROR(VLOOKUP(E2488,vlookup!D$2:E$331,2,FALSE),"")</f>
        <v/>
      </c>
      <c r="G2488" s="5"/>
      <c r="H2488" s="27" t="str">
        <f t="shared" si="382"/>
        <v/>
      </c>
      <c r="I2488" s="27" t="str">
        <f>IFERROR(VLOOKUP(H2488,vlookup!G$2:I$331,2,FALSE),"")</f>
        <v/>
      </c>
      <c r="J2488" s="27" t="str">
        <f>IFERROR(VLOOKUP(H2488,vlookup!G$2:I$331,3,FALSE),"")</f>
        <v/>
      </c>
      <c r="K2488" s="5"/>
      <c r="L2488" s="6"/>
      <c r="M2488" s="6"/>
      <c r="N2488" s="6"/>
      <c r="O2488" s="6"/>
      <c r="P2488" s="6"/>
      <c r="Q2488" s="14" t="str">
        <f t="shared" si="383"/>
        <v/>
      </c>
      <c r="R2488" s="5"/>
      <c r="S2488" s="6"/>
      <c r="T2488" s="6"/>
      <c r="U2488" s="5"/>
      <c r="V2488" s="45">
        <f t="shared" si="384"/>
        <v>0</v>
      </c>
      <c r="W2488" s="45">
        <f t="shared" si="385"/>
        <v>0</v>
      </c>
      <c r="X2488" s="45" t="e">
        <f t="shared" si="386"/>
        <v>#VALUE!</v>
      </c>
      <c r="Y2488" s="45">
        <f>IFERROR(VALUE(V2488),VLOOKUP(V2488,DayReplace[],2,0))</f>
        <v>0</v>
      </c>
      <c r="Z2488" s="45">
        <f>IF(V2488=0,1,
IF(OR(AND(COUNTIF(Table12[Normal and Leap Years],X2488),AA2488=3,Y2488=30),
AND(COUNTIF(Table9[MM Year],X2488),COUNTIF(Table13[Always 29-Day Months],AA2488),Y2488=30)),Y2488
-1,Y2488))</f>
        <v>1</v>
      </c>
      <c r="AA2488" s="45">
        <f>IFERROR(VALUE(W2488),VLOOKUP(W2488,MonthReplace[],2,0))</f>
        <v>0</v>
      </c>
      <c r="AB2488" s="45" t="e">
        <f>IF(COUNTIF(Table9[MM Year],X2488),VLOOKUP(AA2488,MonthSerial[],VLOOKUP(X2488,Table9[],3,0)+2,0),DATE(X2488,AA2488,0)-AC2488)</f>
        <v>#VALUE!</v>
      </c>
      <c r="AC2488" s="45" t="e">
        <f>IF(COUNTIF(Table9[MM Year],X2488),
VLOOKUP(X2488,Table9[],5,0),
DATE(X2488,1,0))</f>
        <v>#VALUE!</v>
      </c>
      <c r="AD2488" s="46" t="e">
        <f>IF(AA2488=0,DATE(YEAR(AC2488+1),7,16),
IF(V2488=0,IF(COUNTIF(Table9[MM Year],X2488),AC2488+AB2488+Z2488+15-DAY(AC2488+AB2488+Z2488+15)+16,AC2488+AB2488+Z2488-DAY(AC2488+AB2488+Z2488)+16),
IF(COUNTIF(Table9[MM Year],X2488),
IF(AC2488+AB2488+Z2488&lt;VLOOKUP(X2488,Table9[],7,0),AC2488
+AB2488+Z2488+VLOOKUP(X2488,Table9[],4,0),AC2488+AB2488+Z2488),AC2488
+AB2488+Z2488)))</f>
        <v>#VALUE!</v>
      </c>
      <c r="AE2488" s="42"/>
      <c r="AF2488" s="15" t="str">
        <f>IFERROR(IF(COUNTIF(Table9[MM Year],X2488),
IF(AD2488&lt;VLOOKUP(X2488,Table9[],7,0),AD2488
+VLOOKUP(X2488,Table9[],4,0),AD2488),AD2488
),"")</f>
        <v/>
      </c>
      <c r="AG2488" s="5"/>
      <c r="AH2488" s="5"/>
      <c r="AI2488" s="5"/>
      <c r="AJ2488" s="6"/>
      <c r="AK2488" s="6"/>
      <c r="AL2488" s="12" t="str">
        <f t="shared" si="387"/>
        <v/>
      </c>
      <c r="AM2488" s="5"/>
      <c r="AN2488" s="27" t="str">
        <f t="shared" si="388"/>
        <v/>
      </c>
      <c r="AO2488" s="5"/>
      <c r="AP2488" s="5"/>
      <c r="AQ2488" s="6"/>
      <c r="AR2488" s="12" t="str">
        <f t="shared" si="389"/>
        <v/>
      </c>
      <c r="AS2488" s="6"/>
      <c r="AT2488" s="5"/>
      <c r="AU2488" s="53"/>
      <c r="AV2488" s="53"/>
      <c r="AW2488" s="54"/>
      <c r="AX2488" s="15" t="str">
        <f t="shared" si="390"/>
        <v/>
      </c>
      <c r="AY2488" s="5"/>
      <c r="AZ2488" s="27" t="str">
        <f>IFERROR(VLOOKUP(AY2488,vlookup!A$2:I$331,2,FALSE),"")</f>
        <v/>
      </c>
      <c r="BA2488" s="27" t="str">
        <f>IFERROR(VLOOKUP(AY2488,vlookup!A$2:I$331,3,FALSE),"")</f>
        <v/>
      </c>
      <c r="BB2488" s="5"/>
      <c r="BC2488" s="27" t="str">
        <f>IFERROR(VLOOKUP(BB2488,vlookup!D$2:E$331,2,FALSE),"")</f>
        <v/>
      </c>
      <c r="BD2488" s="5"/>
      <c r="BE2488" s="27" t="str">
        <f t="shared" si="391"/>
        <v/>
      </c>
      <c r="BF2488" s="27" t="str">
        <f>IFERROR(VLOOKUP(BE2488,vlookup!G$2:I$331,2,FALSE),"")</f>
        <v/>
      </c>
      <c r="BG2488" s="27" t="str">
        <f>IFERROR(VLOOKUP(BE2488,vlookup!G$2:I$331,3,FALSE),"")</f>
        <v/>
      </c>
      <c r="BH2488" s="5"/>
      <c r="BI2488" s="6"/>
      <c r="BJ2488" s="6"/>
      <c r="BK2488" s="6"/>
      <c r="BL2488" s="6"/>
    </row>
    <row r="2489" spans="1:64">
      <c r="A2489" s="4"/>
      <c r="B2489" s="5"/>
      <c r="C2489" s="27" t="str">
        <f>IFERROR(VLOOKUP(B2489,vlookup!A$2:I$331,2,FALSE),"")</f>
        <v/>
      </c>
      <c r="D2489" s="27" t="str">
        <f>IFERROR(VLOOKUP(B2489,vlookup!A$2:I$331,3,FALSE),"")</f>
        <v/>
      </c>
      <c r="E2489" s="5"/>
      <c r="F2489" s="27" t="str">
        <f>IFERROR(VLOOKUP(E2489,vlookup!D$2:E$331,2,FALSE),"")</f>
        <v/>
      </c>
      <c r="G2489" s="5"/>
      <c r="H2489" s="27" t="str">
        <f t="shared" si="382"/>
        <v/>
      </c>
      <c r="I2489" s="27" t="str">
        <f>IFERROR(VLOOKUP(H2489,vlookup!G$2:I$331,2,FALSE),"")</f>
        <v/>
      </c>
      <c r="J2489" s="27" t="str">
        <f>IFERROR(VLOOKUP(H2489,vlookup!G$2:I$331,3,FALSE),"")</f>
        <v/>
      </c>
      <c r="K2489" s="5"/>
      <c r="L2489" s="6"/>
      <c r="M2489" s="6"/>
      <c r="N2489" s="6"/>
      <c r="O2489" s="6"/>
      <c r="P2489" s="6"/>
      <c r="Q2489" s="14" t="str">
        <f t="shared" si="383"/>
        <v/>
      </c>
      <c r="R2489" s="5"/>
      <c r="S2489" s="6"/>
      <c r="T2489" s="6"/>
      <c r="U2489" s="5"/>
      <c r="V2489" s="45">
        <f t="shared" si="384"/>
        <v>0</v>
      </c>
      <c r="W2489" s="45">
        <f t="shared" si="385"/>
        <v>0</v>
      </c>
      <c r="X2489" s="45" t="e">
        <f t="shared" si="386"/>
        <v>#VALUE!</v>
      </c>
      <c r="Y2489" s="45">
        <f>IFERROR(VALUE(V2489),VLOOKUP(V2489,DayReplace[],2,0))</f>
        <v>0</v>
      </c>
      <c r="Z2489" s="45">
        <f>IF(V2489=0,1,
IF(OR(AND(COUNTIF(Table12[Normal and Leap Years],X2489),AA2489=3,Y2489=30),
AND(COUNTIF(Table9[MM Year],X2489),COUNTIF(Table13[Always 29-Day Months],AA2489),Y2489=30)),Y2489
-1,Y2489))</f>
        <v>1</v>
      </c>
      <c r="AA2489" s="45">
        <f>IFERROR(VALUE(W2489),VLOOKUP(W2489,MonthReplace[],2,0))</f>
        <v>0</v>
      </c>
      <c r="AB2489" s="45" t="e">
        <f>IF(COUNTIF(Table9[MM Year],X2489),VLOOKUP(AA2489,MonthSerial[],VLOOKUP(X2489,Table9[],3,0)+2,0),DATE(X2489,AA2489,0)-AC2489)</f>
        <v>#VALUE!</v>
      </c>
      <c r="AC2489" s="45" t="e">
        <f>IF(COUNTIF(Table9[MM Year],X2489),
VLOOKUP(X2489,Table9[],5,0),
DATE(X2489,1,0))</f>
        <v>#VALUE!</v>
      </c>
      <c r="AD2489" s="46" t="e">
        <f>IF(AA2489=0,DATE(YEAR(AC2489+1),7,16),
IF(V2489=0,IF(COUNTIF(Table9[MM Year],X2489),AC2489+AB2489+Z2489+15-DAY(AC2489+AB2489+Z2489+15)+16,AC2489+AB2489+Z2489-DAY(AC2489+AB2489+Z2489)+16),
IF(COUNTIF(Table9[MM Year],X2489),
IF(AC2489+AB2489+Z2489&lt;VLOOKUP(X2489,Table9[],7,0),AC2489
+AB2489+Z2489+VLOOKUP(X2489,Table9[],4,0),AC2489+AB2489+Z2489),AC2489
+AB2489+Z2489)))</f>
        <v>#VALUE!</v>
      </c>
      <c r="AE2489" s="42"/>
      <c r="AF2489" s="15" t="str">
        <f>IFERROR(IF(COUNTIF(Table9[MM Year],X2489),
IF(AD2489&lt;VLOOKUP(X2489,Table9[],7,0),AD2489
+VLOOKUP(X2489,Table9[],4,0),AD2489),AD2489
),"")</f>
        <v/>
      </c>
      <c r="AG2489" s="5"/>
      <c r="AH2489" s="5"/>
      <c r="AI2489" s="5"/>
      <c r="AJ2489" s="6"/>
      <c r="AK2489" s="6"/>
      <c r="AL2489" s="12" t="str">
        <f t="shared" si="387"/>
        <v/>
      </c>
      <c r="AM2489" s="5"/>
      <c r="AN2489" s="27" t="str">
        <f t="shared" si="388"/>
        <v/>
      </c>
      <c r="AO2489" s="5"/>
      <c r="AP2489" s="5"/>
      <c r="AQ2489" s="6"/>
      <c r="AR2489" s="12" t="str">
        <f t="shared" si="389"/>
        <v/>
      </c>
      <c r="AS2489" s="6"/>
      <c r="AT2489" s="5"/>
      <c r="AU2489" s="53"/>
      <c r="AV2489" s="53"/>
      <c r="AW2489" s="54"/>
      <c r="AX2489" s="15" t="str">
        <f t="shared" si="390"/>
        <v/>
      </c>
      <c r="AY2489" s="5"/>
      <c r="AZ2489" s="27" t="str">
        <f>IFERROR(VLOOKUP(AY2489,vlookup!A$2:I$331,2,FALSE),"")</f>
        <v/>
      </c>
      <c r="BA2489" s="27" t="str">
        <f>IFERROR(VLOOKUP(AY2489,vlookup!A$2:I$331,3,FALSE),"")</f>
        <v/>
      </c>
      <c r="BB2489" s="5"/>
      <c r="BC2489" s="27" t="str">
        <f>IFERROR(VLOOKUP(BB2489,vlookup!D$2:E$331,2,FALSE),"")</f>
        <v/>
      </c>
      <c r="BD2489" s="5"/>
      <c r="BE2489" s="27" t="str">
        <f t="shared" si="391"/>
        <v/>
      </c>
      <c r="BF2489" s="27" t="str">
        <f>IFERROR(VLOOKUP(BE2489,vlookup!G$2:I$331,2,FALSE),"")</f>
        <v/>
      </c>
      <c r="BG2489" s="27" t="str">
        <f>IFERROR(VLOOKUP(BE2489,vlookup!G$2:I$331,3,FALSE),"")</f>
        <v/>
      </c>
      <c r="BH2489" s="5"/>
      <c r="BI2489" s="6"/>
      <c r="BJ2489" s="6"/>
      <c r="BK2489" s="6"/>
      <c r="BL2489" s="6"/>
    </row>
    <row r="2490" spans="1:64">
      <c r="A2490" s="4"/>
      <c r="B2490" s="5"/>
      <c r="C2490" s="27" t="str">
        <f>IFERROR(VLOOKUP(B2490,vlookup!A$2:I$331,2,FALSE),"")</f>
        <v/>
      </c>
      <c r="D2490" s="27" t="str">
        <f>IFERROR(VLOOKUP(B2490,vlookup!A$2:I$331,3,FALSE),"")</f>
        <v/>
      </c>
      <c r="E2490" s="5"/>
      <c r="F2490" s="27" t="str">
        <f>IFERROR(VLOOKUP(E2490,vlookup!D$2:E$331,2,FALSE),"")</f>
        <v/>
      </c>
      <c r="G2490" s="5"/>
      <c r="H2490" s="27" t="str">
        <f t="shared" si="382"/>
        <v/>
      </c>
      <c r="I2490" s="27" t="str">
        <f>IFERROR(VLOOKUP(H2490,vlookup!G$2:I$331,2,FALSE),"")</f>
        <v/>
      </c>
      <c r="J2490" s="27" t="str">
        <f>IFERROR(VLOOKUP(H2490,vlookup!G$2:I$331,3,FALSE),"")</f>
        <v/>
      </c>
      <c r="K2490" s="5"/>
      <c r="L2490" s="6"/>
      <c r="M2490" s="6"/>
      <c r="N2490" s="6"/>
      <c r="O2490" s="6"/>
      <c r="P2490" s="6"/>
      <c r="Q2490" s="14" t="str">
        <f t="shared" si="383"/>
        <v/>
      </c>
      <c r="R2490" s="5"/>
      <c r="S2490" s="6"/>
      <c r="T2490" s="6"/>
      <c r="U2490" s="5"/>
      <c r="V2490" s="45">
        <f t="shared" si="384"/>
        <v>0</v>
      </c>
      <c r="W2490" s="45">
        <f t="shared" si="385"/>
        <v>0</v>
      </c>
      <c r="X2490" s="45" t="e">
        <f t="shared" si="386"/>
        <v>#VALUE!</v>
      </c>
      <c r="Y2490" s="45">
        <f>IFERROR(VALUE(V2490),VLOOKUP(V2490,DayReplace[],2,0))</f>
        <v>0</v>
      </c>
      <c r="Z2490" s="45">
        <f>IF(V2490=0,1,
IF(OR(AND(COUNTIF(Table12[Normal and Leap Years],X2490),AA2490=3,Y2490=30),
AND(COUNTIF(Table9[MM Year],X2490),COUNTIF(Table13[Always 29-Day Months],AA2490),Y2490=30)),Y2490
-1,Y2490))</f>
        <v>1</v>
      </c>
      <c r="AA2490" s="45">
        <f>IFERROR(VALUE(W2490),VLOOKUP(W2490,MonthReplace[],2,0))</f>
        <v>0</v>
      </c>
      <c r="AB2490" s="45" t="e">
        <f>IF(COUNTIF(Table9[MM Year],X2490),VLOOKUP(AA2490,MonthSerial[],VLOOKUP(X2490,Table9[],3,0)+2,0),DATE(X2490,AA2490,0)-AC2490)</f>
        <v>#VALUE!</v>
      </c>
      <c r="AC2490" s="45" t="e">
        <f>IF(COUNTIF(Table9[MM Year],X2490),
VLOOKUP(X2490,Table9[],5,0),
DATE(X2490,1,0))</f>
        <v>#VALUE!</v>
      </c>
      <c r="AD2490" s="46" t="e">
        <f>IF(AA2490=0,DATE(YEAR(AC2490+1),7,16),
IF(V2490=0,IF(COUNTIF(Table9[MM Year],X2490),AC2490+AB2490+Z2490+15-DAY(AC2490+AB2490+Z2490+15)+16,AC2490+AB2490+Z2490-DAY(AC2490+AB2490+Z2490)+16),
IF(COUNTIF(Table9[MM Year],X2490),
IF(AC2490+AB2490+Z2490&lt;VLOOKUP(X2490,Table9[],7,0),AC2490
+AB2490+Z2490+VLOOKUP(X2490,Table9[],4,0),AC2490+AB2490+Z2490),AC2490
+AB2490+Z2490)))</f>
        <v>#VALUE!</v>
      </c>
      <c r="AE2490" s="42"/>
      <c r="AF2490" s="15" t="str">
        <f>IFERROR(IF(COUNTIF(Table9[MM Year],X2490),
IF(AD2490&lt;VLOOKUP(X2490,Table9[],7,0),AD2490
+VLOOKUP(X2490,Table9[],4,0),AD2490),AD2490
),"")</f>
        <v/>
      </c>
      <c r="AG2490" s="5"/>
      <c r="AH2490" s="5"/>
      <c r="AI2490" s="5"/>
      <c r="AJ2490" s="6"/>
      <c r="AK2490" s="6"/>
      <c r="AL2490" s="12" t="str">
        <f t="shared" si="387"/>
        <v/>
      </c>
      <c r="AM2490" s="5"/>
      <c r="AN2490" s="27" t="str">
        <f t="shared" si="388"/>
        <v/>
      </c>
      <c r="AO2490" s="5"/>
      <c r="AP2490" s="5"/>
      <c r="AQ2490" s="6"/>
      <c r="AR2490" s="12" t="str">
        <f t="shared" si="389"/>
        <v/>
      </c>
      <c r="AS2490" s="6"/>
      <c r="AT2490" s="5"/>
      <c r="AU2490" s="53"/>
      <c r="AV2490" s="53"/>
      <c r="AW2490" s="54"/>
      <c r="AX2490" s="15" t="str">
        <f t="shared" si="390"/>
        <v/>
      </c>
      <c r="AY2490" s="5"/>
      <c r="AZ2490" s="27" t="str">
        <f>IFERROR(VLOOKUP(AY2490,vlookup!A$2:I$331,2,FALSE),"")</f>
        <v/>
      </c>
      <c r="BA2490" s="27" t="str">
        <f>IFERROR(VLOOKUP(AY2490,vlookup!A$2:I$331,3,FALSE),"")</f>
        <v/>
      </c>
      <c r="BB2490" s="5"/>
      <c r="BC2490" s="27" t="str">
        <f>IFERROR(VLOOKUP(BB2490,vlookup!D$2:E$331,2,FALSE),"")</f>
        <v/>
      </c>
      <c r="BD2490" s="5"/>
      <c r="BE2490" s="27" t="str">
        <f t="shared" si="391"/>
        <v/>
      </c>
      <c r="BF2490" s="27" t="str">
        <f>IFERROR(VLOOKUP(BE2490,vlookup!G$2:I$331,2,FALSE),"")</f>
        <v/>
      </c>
      <c r="BG2490" s="27" t="str">
        <f>IFERROR(VLOOKUP(BE2490,vlookup!G$2:I$331,3,FALSE),"")</f>
        <v/>
      </c>
      <c r="BH2490" s="5"/>
      <c r="BI2490" s="6"/>
      <c r="BJ2490" s="6"/>
      <c r="BK2490" s="6"/>
      <c r="BL2490" s="6"/>
    </row>
    <row r="2491" spans="1:64">
      <c r="A2491" s="4"/>
      <c r="B2491" s="5"/>
      <c r="C2491" s="27" t="str">
        <f>IFERROR(VLOOKUP(B2491,vlookup!A$2:I$331,2,FALSE),"")</f>
        <v/>
      </c>
      <c r="D2491" s="27" t="str">
        <f>IFERROR(VLOOKUP(B2491,vlookup!A$2:I$331,3,FALSE),"")</f>
        <v/>
      </c>
      <c r="E2491" s="5"/>
      <c r="F2491" s="27" t="str">
        <f>IFERROR(VLOOKUP(E2491,vlookup!D$2:E$331,2,FALSE),"")</f>
        <v/>
      </c>
      <c r="G2491" s="5"/>
      <c r="H2491" s="27" t="str">
        <f t="shared" si="382"/>
        <v/>
      </c>
      <c r="I2491" s="27" t="str">
        <f>IFERROR(VLOOKUP(H2491,vlookup!G$2:I$331,2,FALSE),"")</f>
        <v/>
      </c>
      <c r="J2491" s="27" t="str">
        <f>IFERROR(VLOOKUP(H2491,vlookup!G$2:I$331,3,FALSE),"")</f>
        <v/>
      </c>
      <c r="K2491" s="5"/>
      <c r="L2491" s="6"/>
      <c r="M2491" s="6"/>
      <c r="N2491" s="6"/>
      <c r="O2491" s="6"/>
      <c r="P2491" s="6"/>
      <c r="Q2491" s="14" t="str">
        <f t="shared" si="383"/>
        <v/>
      </c>
      <c r="R2491" s="5"/>
      <c r="S2491" s="6"/>
      <c r="T2491" s="6"/>
      <c r="U2491" s="5"/>
      <c r="V2491" s="45">
        <f t="shared" si="384"/>
        <v>0</v>
      </c>
      <c r="W2491" s="45">
        <f t="shared" si="385"/>
        <v>0</v>
      </c>
      <c r="X2491" s="45" t="e">
        <f t="shared" si="386"/>
        <v>#VALUE!</v>
      </c>
      <c r="Y2491" s="45">
        <f>IFERROR(VALUE(V2491),VLOOKUP(V2491,DayReplace[],2,0))</f>
        <v>0</v>
      </c>
      <c r="Z2491" s="45">
        <f>IF(V2491=0,1,
IF(OR(AND(COUNTIF(Table12[Normal and Leap Years],X2491),AA2491=3,Y2491=30),
AND(COUNTIF(Table9[MM Year],X2491),COUNTIF(Table13[Always 29-Day Months],AA2491),Y2491=30)),Y2491
-1,Y2491))</f>
        <v>1</v>
      </c>
      <c r="AA2491" s="45">
        <f>IFERROR(VALUE(W2491),VLOOKUP(W2491,MonthReplace[],2,0))</f>
        <v>0</v>
      </c>
      <c r="AB2491" s="45" t="e">
        <f>IF(COUNTIF(Table9[MM Year],X2491),VLOOKUP(AA2491,MonthSerial[],VLOOKUP(X2491,Table9[],3,0)+2,0),DATE(X2491,AA2491,0)-AC2491)</f>
        <v>#VALUE!</v>
      </c>
      <c r="AC2491" s="45" t="e">
        <f>IF(COUNTIF(Table9[MM Year],X2491),
VLOOKUP(X2491,Table9[],5,0),
DATE(X2491,1,0))</f>
        <v>#VALUE!</v>
      </c>
      <c r="AD2491" s="46" t="e">
        <f>IF(AA2491=0,DATE(YEAR(AC2491+1),7,16),
IF(V2491=0,IF(COUNTIF(Table9[MM Year],X2491),AC2491+AB2491+Z2491+15-DAY(AC2491+AB2491+Z2491+15)+16,AC2491+AB2491+Z2491-DAY(AC2491+AB2491+Z2491)+16),
IF(COUNTIF(Table9[MM Year],X2491),
IF(AC2491+AB2491+Z2491&lt;VLOOKUP(X2491,Table9[],7,0),AC2491
+AB2491+Z2491+VLOOKUP(X2491,Table9[],4,0),AC2491+AB2491+Z2491),AC2491
+AB2491+Z2491)))</f>
        <v>#VALUE!</v>
      </c>
      <c r="AE2491" s="42"/>
      <c r="AF2491" s="15" t="str">
        <f>IFERROR(IF(COUNTIF(Table9[MM Year],X2491),
IF(AD2491&lt;VLOOKUP(X2491,Table9[],7,0),AD2491
+VLOOKUP(X2491,Table9[],4,0),AD2491),AD2491
),"")</f>
        <v/>
      </c>
      <c r="AG2491" s="5"/>
      <c r="AH2491" s="5"/>
      <c r="AI2491" s="5"/>
      <c r="AJ2491" s="6"/>
      <c r="AK2491" s="6"/>
      <c r="AL2491" s="12" t="str">
        <f t="shared" si="387"/>
        <v/>
      </c>
      <c r="AM2491" s="5"/>
      <c r="AN2491" s="27" t="str">
        <f t="shared" si="388"/>
        <v/>
      </c>
      <c r="AO2491" s="5"/>
      <c r="AP2491" s="5"/>
      <c r="AQ2491" s="6"/>
      <c r="AR2491" s="12" t="str">
        <f t="shared" si="389"/>
        <v/>
      </c>
      <c r="AS2491" s="6"/>
      <c r="AT2491" s="5"/>
      <c r="AU2491" s="53"/>
      <c r="AV2491" s="53"/>
      <c r="AW2491" s="54"/>
      <c r="AX2491" s="15" t="str">
        <f t="shared" si="390"/>
        <v/>
      </c>
      <c r="AY2491" s="5"/>
      <c r="AZ2491" s="27" t="str">
        <f>IFERROR(VLOOKUP(AY2491,vlookup!A$2:I$331,2,FALSE),"")</f>
        <v/>
      </c>
      <c r="BA2491" s="27" t="str">
        <f>IFERROR(VLOOKUP(AY2491,vlookup!A$2:I$331,3,FALSE),"")</f>
        <v/>
      </c>
      <c r="BB2491" s="5"/>
      <c r="BC2491" s="27" t="str">
        <f>IFERROR(VLOOKUP(BB2491,vlookup!D$2:E$331,2,FALSE),"")</f>
        <v/>
      </c>
      <c r="BD2491" s="5"/>
      <c r="BE2491" s="27" t="str">
        <f t="shared" si="391"/>
        <v/>
      </c>
      <c r="BF2491" s="27" t="str">
        <f>IFERROR(VLOOKUP(BE2491,vlookup!G$2:I$331,2,FALSE),"")</f>
        <v/>
      </c>
      <c r="BG2491" s="27" t="str">
        <f>IFERROR(VLOOKUP(BE2491,vlookup!G$2:I$331,3,FALSE),"")</f>
        <v/>
      </c>
      <c r="BH2491" s="5"/>
      <c r="BI2491" s="6"/>
      <c r="BJ2491" s="6"/>
      <c r="BK2491" s="6"/>
      <c r="BL2491" s="6"/>
    </row>
    <row r="2492" spans="1:64">
      <c r="A2492" s="4"/>
      <c r="B2492" s="5"/>
      <c r="C2492" s="27" t="str">
        <f>IFERROR(VLOOKUP(B2492,vlookup!A$2:I$331,2,FALSE),"")</f>
        <v/>
      </c>
      <c r="D2492" s="27" t="str">
        <f>IFERROR(VLOOKUP(B2492,vlookup!A$2:I$331,3,FALSE),"")</f>
        <v/>
      </c>
      <c r="E2492" s="5"/>
      <c r="F2492" s="27" t="str">
        <f>IFERROR(VLOOKUP(E2492,vlookup!D$2:E$331,2,FALSE),"")</f>
        <v/>
      </c>
      <c r="G2492" s="5"/>
      <c r="H2492" s="27" t="str">
        <f t="shared" si="382"/>
        <v/>
      </c>
      <c r="I2492" s="27" t="str">
        <f>IFERROR(VLOOKUP(H2492,vlookup!G$2:I$331,2,FALSE),"")</f>
        <v/>
      </c>
      <c r="J2492" s="27" t="str">
        <f>IFERROR(VLOOKUP(H2492,vlookup!G$2:I$331,3,FALSE),"")</f>
        <v/>
      </c>
      <c r="K2492" s="5"/>
      <c r="L2492" s="6"/>
      <c r="M2492" s="6"/>
      <c r="N2492" s="6"/>
      <c r="O2492" s="6"/>
      <c r="P2492" s="6"/>
      <c r="Q2492" s="14" t="str">
        <f t="shared" si="383"/>
        <v/>
      </c>
      <c r="R2492" s="5"/>
      <c r="S2492" s="6"/>
      <c r="T2492" s="6"/>
      <c r="U2492" s="5"/>
      <c r="V2492" s="45">
        <f t="shared" si="384"/>
        <v>0</v>
      </c>
      <c r="W2492" s="45">
        <f t="shared" si="385"/>
        <v>0</v>
      </c>
      <c r="X2492" s="45" t="e">
        <f t="shared" si="386"/>
        <v>#VALUE!</v>
      </c>
      <c r="Y2492" s="45">
        <f>IFERROR(VALUE(V2492),VLOOKUP(V2492,DayReplace[],2,0))</f>
        <v>0</v>
      </c>
      <c r="Z2492" s="45">
        <f>IF(V2492=0,1,
IF(OR(AND(COUNTIF(Table12[Normal and Leap Years],X2492),AA2492=3,Y2492=30),
AND(COUNTIF(Table9[MM Year],X2492),COUNTIF(Table13[Always 29-Day Months],AA2492),Y2492=30)),Y2492
-1,Y2492))</f>
        <v>1</v>
      </c>
      <c r="AA2492" s="45">
        <f>IFERROR(VALUE(W2492),VLOOKUP(W2492,MonthReplace[],2,0))</f>
        <v>0</v>
      </c>
      <c r="AB2492" s="45" t="e">
        <f>IF(COUNTIF(Table9[MM Year],X2492),VLOOKUP(AA2492,MonthSerial[],VLOOKUP(X2492,Table9[],3,0)+2,0),DATE(X2492,AA2492,0)-AC2492)</f>
        <v>#VALUE!</v>
      </c>
      <c r="AC2492" s="45" t="e">
        <f>IF(COUNTIF(Table9[MM Year],X2492),
VLOOKUP(X2492,Table9[],5,0),
DATE(X2492,1,0))</f>
        <v>#VALUE!</v>
      </c>
      <c r="AD2492" s="46" t="e">
        <f>IF(AA2492=0,DATE(YEAR(AC2492+1),7,16),
IF(V2492=0,IF(COUNTIF(Table9[MM Year],X2492),AC2492+AB2492+Z2492+15-DAY(AC2492+AB2492+Z2492+15)+16,AC2492+AB2492+Z2492-DAY(AC2492+AB2492+Z2492)+16),
IF(COUNTIF(Table9[MM Year],X2492),
IF(AC2492+AB2492+Z2492&lt;VLOOKUP(X2492,Table9[],7,0),AC2492
+AB2492+Z2492+VLOOKUP(X2492,Table9[],4,0),AC2492+AB2492+Z2492),AC2492
+AB2492+Z2492)))</f>
        <v>#VALUE!</v>
      </c>
      <c r="AE2492" s="42"/>
      <c r="AF2492" s="15" t="str">
        <f>IFERROR(IF(COUNTIF(Table9[MM Year],X2492),
IF(AD2492&lt;VLOOKUP(X2492,Table9[],7,0),AD2492
+VLOOKUP(X2492,Table9[],4,0),AD2492),AD2492
),"")</f>
        <v/>
      </c>
      <c r="AG2492" s="5"/>
      <c r="AH2492" s="5"/>
      <c r="AI2492" s="5"/>
      <c r="AJ2492" s="6"/>
      <c r="AK2492" s="6"/>
      <c r="AL2492" s="12" t="str">
        <f t="shared" si="387"/>
        <v/>
      </c>
      <c r="AM2492" s="5"/>
      <c r="AN2492" s="27" t="str">
        <f t="shared" si="388"/>
        <v/>
      </c>
      <c r="AO2492" s="5"/>
      <c r="AP2492" s="5"/>
      <c r="AQ2492" s="6"/>
      <c r="AR2492" s="12" t="str">
        <f t="shared" si="389"/>
        <v/>
      </c>
      <c r="AS2492" s="6"/>
      <c r="AT2492" s="5"/>
      <c r="AU2492" s="53"/>
      <c r="AV2492" s="53"/>
      <c r="AW2492" s="54"/>
      <c r="AX2492" s="15" t="str">
        <f t="shared" si="390"/>
        <v/>
      </c>
      <c r="AY2492" s="5"/>
      <c r="AZ2492" s="27" t="str">
        <f>IFERROR(VLOOKUP(AY2492,vlookup!A$2:I$331,2,FALSE),"")</f>
        <v/>
      </c>
      <c r="BA2492" s="27" t="str">
        <f>IFERROR(VLOOKUP(AY2492,vlookup!A$2:I$331,3,FALSE),"")</f>
        <v/>
      </c>
      <c r="BB2492" s="5"/>
      <c r="BC2492" s="27" t="str">
        <f>IFERROR(VLOOKUP(BB2492,vlookup!D$2:E$331,2,FALSE),"")</f>
        <v/>
      </c>
      <c r="BD2492" s="5"/>
      <c r="BE2492" s="27" t="str">
        <f t="shared" si="391"/>
        <v/>
      </c>
      <c r="BF2492" s="27" t="str">
        <f>IFERROR(VLOOKUP(BE2492,vlookup!G$2:I$331,2,FALSE),"")</f>
        <v/>
      </c>
      <c r="BG2492" s="27" t="str">
        <f>IFERROR(VLOOKUP(BE2492,vlookup!G$2:I$331,3,FALSE),"")</f>
        <v/>
      </c>
      <c r="BH2492" s="5"/>
      <c r="BI2492" s="6"/>
      <c r="BJ2492" s="6"/>
      <c r="BK2492" s="6"/>
      <c r="BL2492" s="6"/>
    </row>
    <row r="2493" spans="1:64">
      <c r="A2493" s="4"/>
      <c r="B2493" s="5"/>
      <c r="C2493" s="27" t="str">
        <f>IFERROR(VLOOKUP(B2493,vlookup!A$2:I$331,2,FALSE),"")</f>
        <v/>
      </c>
      <c r="D2493" s="27" t="str">
        <f>IFERROR(VLOOKUP(B2493,vlookup!A$2:I$331,3,FALSE),"")</f>
        <v/>
      </c>
      <c r="E2493" s="5"/>
      <c r="F2493" s="27" t="str">
        <f>IFERROR(VLOOKUP(E2493,vlookup!D$2:E$331,2,FALSE),"")</f>
        <v/>
      </c>
      <c r="G2493" s="5"/>
      <c r="H2493" s="27" t="str">
        <f t="shared" si="382"/>
        <v/>
      </c>
      <c r="I2493" s="27" t="str">
        <f>IFERROR(VLOOKUP(H2493,vlookup!G$2:I$331,2,FALSE),"")</f>
        <v/>
      </c>
      <c r="J2493" s="27" t="str">
        <f>IFERROR(VLOOKUP(H2493,vlookup!G$2:I$331,3,FALSE),"")</f>
        <v/>
      </c>
      <c r="K2493" s="5"/>
      <c r="L2493" s="6"/>
      <c r="M2493" s="6"/>
      <c r="N2493" s="6"/>
      <c r="O2493" s="6"/>
      <c r="P2493" s="6"/>
      <c r="Q2493" s="14" t="str">
        <f t="shared" si="383"/>
        <v/>
      </c>
      <c r="R2493" s="5"/>
      <c r="S2493" s="6"/>
      <c r="T2493" s="6"/>
      <c r="U2493" s="5"/>
      <c r="V2493" s="45">
        <f t="shared" si="384"/>
        <v>0</v>
      </c>
      <c r="W2493" s="45">
        <f t="shared" si="385"/>
        <v>0</v>
      </c>
      <c r="X2493" s="45" t="e">
        <f t="shared" si="386"/>
        <v>#VALUE!</v>
      </c>
      <c r="Y2493" s="45">
        <f>IFERROR(VALUE(V2493),VLOOKUP(V2493,DayReplace[],2,0))</f>
        <v>0</v>
      </c>
      <c r="Z2493" s="45">
        <f>IF(V2493=0,1,
IF(OR(AND(COUNTIF(Table12[Normal and Leap Years],X2493),AA2493=3,Y2493=30),
AND(COUNTIF(Table9[MM Year],X2493),COUNTIF(Table13[Always 29-Day Months],AA2493),Y2493=30)),Y2493
-1,Y2493))</f>
        <v>1</v>
      </c>
      <c r="AA2493" s="45">
        <f>IFERROR(VALUE(W2493),VLOOKUP(W2493,MonthReplace[],2,0))</f>
        <v>0</v>
      </c>
      <c r="AB2493" s="45" t="e">
        <f>IF(COUNTIF(Table9[MM Year],X2493),VLOOKUP(AA2493,MonthSerial[],VLOOKUP(X2493,Table9[],3,0)+2,0),DATE(X2493,AA2493,0)-AC2493)</f>
        <v>#VALUE!</v>
      </c>
      <c r="AC2493" s="45" t="e">
        <f>IF(COUNTIF(Table9[MM Year],X2493),
VLOOKUP(X2493,Table9[],5,0),
DATE(X2493,1,0))</f>
        <v>#VALUE!</v>
      </c>
      <c r="AD2493" s="46" t="e">
        <f>IF(AA2493=0,DATE(YEAR(AC2493+1),7,16),
IF(V2493=0,IF(COUNTIF(Table9[MM Year],X2493),AC2493+AB2493+Z2493+15-DAY(AC2493+AB2493+Z2493+15)+16,AC2493+AB2493+Z2493-DAY(AC2493+AB2493+Z2493)+16),
IF(COUNTIF(Table9[MM Year],X2493),
IF(AC2493+AB2493+Z2493&lt;VLOOKUP(X2493,Table9[],7,0),AC2493
+AB2493+Z2493+VLOOKUP(X2493,Table9[],4,0),AC2493+AB2493+Z2493),AC2493
+AB2493+Z2493)))</f>
        <v>#VALUE!</v>
      </c>
      <c r="AE2493" s="42"/>
      <c r="AF2493" s="15" t="str">
        <f>IFERROR(IF(COUNTIF(Table9[MM Year],X2493),
IF(AD2493&lt;VLOOKUP(X2493,Table9[],7,0),AD2493
+VLOOKUP(X2493,Table9[],4,0),AD2493),AD2493
),"")</f>
        <v/>
      </c>
      <c r="AG2493" s="5"/>
      <c r="AH2493" s="5"/>
      <c r="AI2493" s="5"/>
      <c r="AJ2493" s="6"/>
      <c r="AK2493" s="6"/>
      <c r="AL2493" s="12" t="str">
        <f t="shared" si="387"/>
        <v/>
      </c>
      <c r="AM2493" s="5"/>
      <c r="AN2493" s="27" t="str">
        <f t="shared" si="388"/>
        <v/>
      </c>
      <c r="AO2493" s="5"/>
      <c r="AP2493" s="5"/>
      <c r="AQ2493" s="6"/>
      <c r="AR2493" s="12" t="str">
        <f t="shared" si="389"/>
        <v/>
      </c>
      <c r="AS2493" s="6"/>
      <c r="AT2493" s="5"/>
      <c r="AU2493" s="53"/>
      <c r="AV2493" s="53"/>
      <c r="AW2493" s="54"/>
      <c r="AX2493" s="15" t="str">
        <f t="shared" si="390"/>
        <v/>
      </c>
      <c r="AY2493" s="5"/>
      <c r="AZ2493" s="27" t="str">
        <f>IFERROR(VLOOKUP(AY2493,vlookup!A$2:I$331,2,FALSE),"")</f>
        <v/>
      </c>
      <c r="BA2493" s="27" t="str">
        <f>IFERROR(VLOOKUP(AY2493,vlookup!A$2:I$331,3,FALSE),"")</f>
        <v/>
      </c>
      <c r="BB2493" s="5"/>
      <c r="BC2493" s="27" t="str">
        <f>IFERROR(VLOOKUP(BB2493,vlookup!D$2:E$331,2,FALSE),"")</f>
        <v/>
      </c>
      <c r="BD2493" s="5"/>
      <c r="BE2493" s="27" t="str">
        <f t="shared" si="391"/>
        <v/>
      </c>
      <c r="BF2493" s="27" t="str">
        <f>IFERROR(VLOOKUP(BE2493,vlookup!G$2:I$331,2,FALSE),"")</f>
        <v/>
      </c>
      <c r="BG2493" s="27" t="str">
        <f>IFERROR(VLOOKUP(BE2493,vlookup!G$2:I$331,3,FALSE),"")</f>
        <v/>
      </c>
      <c r="BH2493" s="5"/>
      <c r="BI2493" s="6"/>
      <c r="BJ2493" s="6"/>
      <c r="BK2493" s="6"/>
      <c r="BL2493" s="6"/>
    </row>
    <row r="2494" spans="1:64">
      <c r="A2494" s="4"/>
      <c r="B2494" s="5"/>
      <c r="C2494" s="27" t="str">
        <f>IFERROR(VLOOKUP(B2494,vlookup!A$2:I$331,2,FALSE),"")</f>
        <v/>
      </c>
      <c r="D2494" s="27" t="str">
        <f>IFERROR(VLOOKUP(B2494,vlookup!A$2:I$331,3,FALSE),"")</f>
        <v/>
      </c>
      <c r="E2494" s="5"/>
      <c r="F2494" s="27" t="str">
        <f>IFERROR(VLOOKUP(E2494,vlookup!D$2:E$331,2,FALSE),"")</f>
        <v/>
      </c>
      <c r="G2494" s="5"/>
      <c r="H2494" s="27" t="str">
        <f t="shared" si="382"/>
        <v/>
      </c>
      <c r="I2494" s="27" t="str">
        <f>IFERROR(VLOOKUP(H2494,vlookup!G$2:I$331,2,FALSE),"")</f>
        <v/>
      </c>
      <c r="J2494" s="27" t="str">
        <f>IFERROR(VLOOKUP(H2494,vlookup!G$2:I$331,3,FALSE),"")</f>
        <v/>
      </c>
      <c r="K2494" s="5"/>
      <c r="L2494" s="6"/>
      <c r="M2494" s="6"/>
      <c r="N2494" s="6"/>
      <c r="O2494" s="6"/>
      <c r="P2494" s="6"/>
      <c r="Q2494" s="14" t="str">
        <f t="shared" si="383"/>
        <v/>
      </c>
      <c r="R2494" s="5"/>
      <c r="S2494" s="6"/>
      <c r="T2494" s="6"/>
      <c r="U2494" s="5"/>
      <c r="V2494" s="45">
        <f t="shared" si="384"/>
        <v>0</v>
      </c>
      <c r="W2494" s="45">
        <f t="shared" si="385"/>
        <v>0</v>
      </c>
      <c r="X2494" s="45" t="e">
        <f t="shared" si="386"/>
        <v>#VALUE!</v>
      </c>
      <c r="Y2494" s="45">
        <f>IFERROR(VALUE(V2494),VLOOKUP(V2494,DayReplace[],2,0))</f>
        <v>0</v>
      </c>
      <c r="Z2494" s="45">
        <f>IF(V2494=0,1,
IF(OR(AND(COUNTIF(Table12[Normal and Leap Years],X2494),AA2494=3,Y2494=30),
AND(COUNTIF(Table9[MM Year],X2494),COUNTIF(Table13[Always 29-Day Months],AA2494),Y2494=30)),Y2494
-1,Y2494))</f>
        <v>1</v>
      </c>
      <c r="AA2494" s="45">
        <f>IFERROR(VALUE(W2494),VLOOKUP(W2494,MonthReplace[],2,0))</f>
        <v>0</v>
      </c>
      <c r="AB2494" s="45" t="e">
        <f>IF(COUNTIF(Table9[MM Year],X2494),VLOOKUP(AA2494,MonthSerial[],VLOOKUP(X2494,Table9[],3,0)+2,0),DATE(X2494,AA2494,0)-AC2494)</f>
        <v>#VALUE!</v>
      </c>
      <c r="AC2494" s="45" t="e">
        <f>IF(COUNTIF(Table9[MM Year],X2494),
VLOOKUP(X2494,Table9[],5,0),
DATE(X2494,1,0))</f>
        <v>#VALUE!</v>
      </c>
      <c r="AD2494" s="46" t="e">
        <f>IF(AA2494=0,DATE(YEAR(AC2494+1),7,16),
IF(V2494=0,IF(COUNTIF(Table9[MM Year],X2494),AC2494+AB2494+Z2494+15-DAY(AC2494+AB2494+Z2494+15)+16,AC2494+AB2494+Z2494-DAY(AC2494+AB2494+Z2494)+16),
IF(COUNTIF(Table9[MM Year],X2494),
IF(AC2494+AB2494+Z2494&lt;VLOOKUP(X2494,Table9[],7,0),AC2494
+AB2494+Z2494+VLOOKUP(X2494,Table9[],4,0),AC2494+AB2494+Z2494),AC2494
+AB2494+Z2494)))</f>
        <v>#VALUE!</v>
      </c>
      <c r="AE2494" s="42"/>
      <c r="AF2494" s="15" t="str">
        <f>IFERROR(IF(COUNTIF(Table9[MM Year],X2494),
IF(AD2494&lt;VLOOKUP(X2494,Table9[],7,0),AD2494
+VLOOKUP(X2494,Table9[],4,0),AD2494),AD2494
),"")</f>
        <v/>
      </c>
      <c r="AG2494" s="5"/>
      <c r="AH2494" s="5"/>
      <c r="AI2494" s="5"/>
      <c r="AJ2494" s="6"/>
      <c r="AK2494" s="6"/>
      <c r="AL2494" s="12" t="str">
        <f t="shared" si="387"/>
        <v/>
      </c>
      <c r="AM2494" s="5"/>
      <c r="AN2494" s="27" t="str">
        <f t="shared" si="388"/>
        <v/>
      </c>
      <c r="AO2494" s="5"/>
      <c r="AP2494" s="5"/>
      <c r="AQ2494" s="6"/>
      <c r="AR2494" s="12" t="str">
        <f t="shared" si="389"/>
        <v/>
      </c>
      <c r="AS2494" s="6"/>
      <c r="AT2494" s="5"/>
      <c r="AU2494" s="53"/>
      <c r="AV2494" s="53"/>
      <c r="AW2494" s="54"/>
      <c r="AX2494" s="15" t="str">
        <f t="shared" si="390"/>
        <v/>
      </c>
      <c r="AY2494" s="5"/>
      <c r="AZ2494" s="27" t="str">
        <f>IFERROR(VLOOKUP(AY2494,vlookup!A$2:I$331,2,FALSE),"")</f>
        <v/>
      </c>
      <c r="BA2494" s="27" t="str">
        <f>IFERROR(VLOOKUP(AY2494,vlookup!A$2:I$331,3,FALSE),"")</f>
        <v/>
      </c>
      <c r="BB2494" s="5"/>
      <c r="BC2494" s="27" t="str">
        <f>IFERROR(VLOOKUP(BB2494,vlookup!D$2:E$331,2,FALSE),"")</f>
        <v/>
      </c>
      <c r="BD2494" s="5"/>
      <c r="BE2494" s="27" t="str">
        <f t="shared" si="391"/>
        <v/>
      </c>
      <c r="BF2494" s="27" t="str">
        <f>IFERROR(VLOOKUP(BE2494,vlookup!G$2:I$331,2,FALSE),"")</f>
        <v/>
      </c>
      <c r="BG2494" s="27" t="str">
        <f>IFERROR(VLOOKUP(BE2494,vlookup!G$2:I$331,3,FALSE),"")</f>
        <v/>
      </c>
      <c r="BH2494" s="5"/>
      <c r="BI2494" s="6"/>
      <c r="BJ2494" s="6"/>
      <c r="BK2494" s="6"/>
      <c r="BL2494" s="6"/>
    </row>
    <row r="2495" spans="1:64">
      <c r="A2495" s="4"/>
      <c r="B2495" s="5"/>
      <c r="C2495" s="27" t="str">
        <f>IFERROR(VLOOKUP(B2495,vlookup!A$2:I$331,2,FALSE),"")</f>
        <v/>
      </c>
      <c r="D2495" s="27" t="str">
        <f>IFERROR(VLOOKUP(B2495,vlookup!A$2:I$331,3,FALSE),"")</f>
        <v/>
      </c>
      <c r="E2495" s="5"/>
      <c r="F2495" s="27" t="str">
        <f>IFERROR(VLOOKUP(E2495,vlookup!D$2:E$331,2,FALSE),"")</f>
        <v/>
      </c>
      <c r="G2495" s="5"/>
      <c r="H2495" s="27" t="str">
        <f t="shared" si="382"/>
        <v/>
      </c>
      <c r="I2495" s="27" t="str">
        <f>IFERROR(VLOOKUP(H2495,vlookup!G$2:I$331,2,FALSE),"")</f>
        <v/>
      </c>
      <c r="J2495" s="27" t="str">
        <f>IFERROR(VLOOKUP(H2495,vlookup!G$2:I$331,3,FALSE),"")</f>
        <v/>
      </c>
      <c r="K2495" s="5"/>
      <c r="L2495" s="6"/>
      <c r="M2495" s="6"/>
      <c r="N2495" s="6"/>
      <c r="O2495" s="6"/>
      <c r="P2495" s="6"/>
      <c r="Q2495" s="14" t="str">
        <f t="shared" si="383"/>
        <v/>
      </c>
      <c r="R2495" s="5"/>
      <c r="S2495" s="6"/>
      <c r="T2495" s="6"/>
      <c r="U2495" s="5"/>
      <c r="V2495" s="45">
        <f t="shared" si="384"/>
        <v>0</v>
      </c>
      <c r="W2495" s="45">
        <f t="shared" si="385"/>
        <v>0</v>
      </c>
      <c r="X2495" s="45" t="e">
        <f t="shared" si="386"/>
        <v>#VALUE!</v>
      </c>
      <c r="Y2495" s="45">
        <f>IFERROR(VALUE(V2495),VLOOKUP(V2495,DayReplace[],2,0))</f>
        <v>0</v>
      </c>
      <c r="Z2495" s="45">
        <f>IF(V2495=0,1,
IF(OR(AND(COUNTIF(Table12[Normal and Leap Years],X2495),AA2495=3,Y2495=30),
AND(COUNTIF(Table9[MM Year],X2495),COUNTIF(Table13[Always 29-Day Months],AA2495),Y2495=30)),Y2495
-1,Y2495))</f>
        <v>1</v>
      </c>
      <c r="AA2495" s="45">
        <f>IFERROR(VALUE(W2495),VLOOKUP(W2495,MonthReplace[],2,0))</f>
        <v>0</v>
      </c>
      <c r="AB2495" s="45" t="e">
        <f>IF(COUNTIF(Table9[MM Year],X2495),VLOOKUP(AA2495,MonthSerial[],VLOOKUP(X2495,Table9[],3,0)+2,0),DATE(X2495,AA2495,0)-AC2495)</f>
        <v>#VALUE!</v>
      </c>
      <c r="AC2495" s="45" t="e">
        <f>IF(COUNTIF(Table9[MM Year],X2495),
VLOOKUP(X2495,Table9[],5,0),
DATE(X2495,1,0))</f>
        <v>#VALUE!</v>
      </c>
      <c r="AD2495" s="46" t="e">
        <f>IF(AA2495=0,DATE(YEAR(AC2495+1),7,16),
IF(V2495=0,IF(COUNTIF(Table9[MM Year],X2495),AC2495+AB2495+Z2495+15-DAY(AC2495+AB2495+Z2495+15)+16,AC2495+AB2495+Z2495-DAY(AC2495+AB2495+Z2495)+16),
IF(COUNTIF(Table9[MM Year],X2495),
IF(AC2495+AB2495+Z2495&lt;VLOOKUP(X2495,Table9[],7,0),AC2495
+AB2495+Z2495+VLOOKUP(X2495,Table9[],4,0),AC2495+AB2495+Z2495),AC2495
+AB2495+Z2495)))</f>
        <v>#VALUE!</v>
      </c>
      <c r="AE2495" s="42"/>
      <c r="AF2495" s="15" t="str">
        <f>IFERROR(IF(COUNTIF(Table9[MM Year],X2495),
IF(AD2495&lt;VLOOKUP(X2495,Table9[],7,0),AD2495
+VLOOKUP(X2495,Table9[],4,0),AD2495),AD2495
),"")</f>
        <v/>
      </c>
      <c r="AG2495" s="5"/>
      <c r="AH2495" s="5"/>
      <c r="AI2495" s="5"/>
      <c r="AJ2495" s="6"/>
      <c r="AK2495" s="6"/>
      <c r="AL2495" s="12" t="str">
        <f t="shared" si="387"/>
        <v/>
      </c>
      <c r="AM2495" s="5"/>
      <c r="AN2495" s="27" t="str">
        <f t="shared" si="388"/>
        <v/>
      </c>
      <c r="AO2495" s="5"/>
      <c r="AP2495" s="5"/>
      <c r="AQ2495" s="6"/>
      <c r="AR2495" s="12" t="str">
        <f t="shared" si="389"/>
        <v/>
      </c>
      <c r="AS2495" s="6"/>
      <c r="AT2495" s="5"/>
      <c r="AU2495" s="53"/>
      <c r="AV2495" s="53"/>
      <c r="AW2495" s="54"/>
      <c r="AX2495" s="15" t="str">
        <f t="shared" si="390"/>
        <v/>
      </c>
      <c r="AY2495" s="5"/>
      <c r="AZ2495" s="27" t="str">
        <f>IFERROR(VLOOKUP(AY2495,vlookup!A$2:I$331,2,FALSE),"")</f>
        <v/>
      </c>
      <c r="BA2495" s="27" t="str">
        <f>IFERROR(VLOOKUP(AY2495,vlookup!A$2:I$331,3,FALSE),"")</f>
        <v/>
      </c>
      <c r="BB2495" s="5"/>
      <c r="BC2495" s="27" t="str">
        <f>IFERROR(VLOOKUP(BB2495,vlookup!D$2:E$331,2,FALSE),"")</f>
        <v/>
      </c>
      <c r="BD2495" s="5"/>
      <c r="BE2495" s="27" t="str">
        <f t="shared" si="391"/>
        <v/>
      </c>
      <c r="BF2495" s="27" t="str">
        <f>IFERROR(VLOOKUP(BE2495,vlookup!G$2:I$331,2,FALSE),"")</f>
        <v/>
      </c>
      <c r="BG2495" s="27" t="str">
        <f>IFERROR(VLOOKUP(BE2495,vlookup!G$2:I$331,3,FALSE),"")</f>
        <v/>
      </c>
      <c r="BH2495" s="5"/>
      <c r="BI2495" s="6"/>
      <c r="BJ2495" s="6"/>
      <c r="BK2495" s="6"/>
      <c r="BL2495" s="6"/>
    </row>
    <row r="2496" spans="1:64">
      <c r="A2496" s="4"/>
      <c r="B2496" s="5"/>
      <c r="C2496" s="27" t="str">
        <f>IFERROR(VLOOKUP(B2496,vlookup!A$2:I$331,2,FALSE),"")</f>
        <v/>
      </c>
      <c r="D2496" s="27" t="str">
        <f>IFERROR(VLOOKUP(B2496,vlookup!A$2:I$331,3,FALSE),"")</f>
        <v/>
      </c>
      <c r="E2496" s="5"/>
      <c r="F2496" s="27" t="str">
        <f>IFERROR(VLOOKUP(E2496,vlookup!D$2:E$331,2,FALSE),"")</f>
        <v/>
      </c>
      <c r="G2496" s="5"/>
      <c r="H2496" s="27" t="str">
        <f t="shared" si="382"/>
        <v/>
      </c>
      <c r="I2496" s="27" t="str">
        <f>IFERROR(VLOOKUP(H2496,vlookup!G$2:I$331,2,FALSE),"")</f>
        <v/>
      </c>
      <c r="J2496" s="27" t="str">
        <f>IFERROR(VLOOKUP(H2496,vlookup!G$2:I$331,3,FALSE),"")</f>
        <v/>
      </c>
      <c r="K2496" s="5"/>
      <c r="L2496" s="6"/>
      <c r="M2496" s="6"/>
      <c r="N2496" s="6"/>
      <c r="O2496" s="6"/>
      <c r="P2496" s="6"/>
      <c r="Q2496" s="14" t="str">
        <f t="shared" si="383"/>
        <v/>
      </c>
      <c r="R2496" s="5"/>
      <c r="S2496" s="6"/>
      <c r="T2496" s="6"/>
      <c r="U2496" s="5"/>
      <c r="V2496" s="45">
        <f t="shared" si="384"/>
        <v>0</v>
      </c>
      <c r="W2496" s="45">
        <f t="shared" si="385"/>
        <v>0</v>
      </c>
      <c r="X2496" s="45" t="e">
        <f t="shared" si="386"/>
        <v>#VALUE!</v>
      </c>
      <c r="Y2496" s="45">
        <f>IFERROR(VALUE(V2496),VLOOKUP(V2496,DayReplace[],2,0))</f>
        <v>0</v>
      </c>
      <c r="Z2496" s="45">
        <f>IF(V2496=0,1,
IF(OR(AND(COUNTIF(Table12[Normal and Leap Years],X2496),AA2496=3,Y2496=30),
AND(COUNTIF(Table9[MM Year],X2496),COUNTIF(Table13[Always 29-Day Months],AA2496),Y2496=30)),Y2496
-1,Y2496))</f>
        <v>1</v>
      </c>
      <c r="AA2496" s="45">
        <f>IFERROR(VALUE(W2496),VLOOKUP(W2496,MonthReplace[],2,0))</f>
        <v>0</v>
      </c>
      <c r="AB2496" s="45" t="e">
        <f>IF(COUNTIF(Table9[MM Year],X2496),VLOOKUP(AA2496,MonthSerial[],VLOOKUP(X2496,Table9[],3,0)+2,0),DATE(X2496,AA2496,0)-AC2496)</f>
        <v>#VALUE!</v>
      </c>
      <c r="AC2496" s="45" t="e">
        <f>IF(COUNTIF(Table9[MM Year],X2496),
VLOOKUP(X2496,Table9[],5,0),
DATE(X2496,1,0))</f>
        <v>#VALUE!</v>
      </c>
      <c r="AD2496" s="46" t="e">
        <f>IF(AA2496=0,DATE(YEAR(AC2496+1),7,16),
IF(V2496=0,IF(COUNTIF(Table9[MM Year],X2496),AC2496+AB2496+Z2496+15-DAY(AC2496+AB2496+Z2496+15)+16,AC2496+AB2496+Z2496-DAY(AC2496+AB2496+Z2496)+16),
IF(COUNTIF(Table9[MM Year],X2496),
IF(AC2496+AB2496+Z2496&lt;VLOOKUP(X2496,Table9[],7,0),AC2496
+AB2496+Z2496+VLOOKUP(X2496,Table9[],4,0),AC2496+AB2496+Z2496),AC2496
+AB2496+Z2496)))</f>
        <v>#VALUE!</v>
      </c>
      <c r="AE2496" s="42"/>
      <c r="AF2496" s="15" t="str">
        <f>IFERROR(IF(COUNTIF(Table9[MM Year],X2496),
IF(AD2496&lt;VLOOKUP(X2496,Table9[],7,0),AD2496
+VLOOKUP(X2496,Table9[],4,0),AD2496),AD2496
),"")</f>
        <v/>
      </c>
      <c r="AG2496" s="5"/>
      <c r="AH2496" s="5"/>
      <c r="AI2496" s="5"/>
      <c r="AJ2496" s="6"/>
      <c r="AK2496" s="6"/>
      <c r="AL2496" s="12" t="str">
        <f t="shared" si="387"/>
        <v/>
      </c>
      <c r="AM2496" s="5"/>
      <c r="AN2496" s="27" t="str">
        <f t="shared" si="388"/>
        <v/>
      </c>
      <c r="AO2496" s="5"/>
      <c r="AP2496" s="5"/>
      <c r="AQ2496" s="6"/>
      <c r="AR2496" s="12" t="str">
        <f t="shared" si="389"/>
        <v/>
      </c>
      <c r="AS2496" s="6"/>
      <c r="AT2496" s="5"/>
      <c r="AU2496" s="53"/>
      <c r="AV2496" s="53"/>
      <c r="AW2496" s="54"/>
      <c r="AX2496" s="15" t="str">
        <f t="shared" si="390"/>
        <v/>
      </c>
      <c r="AY2496" s="5"/>
      <c r="AZ2496" s="27" t="str">
        <f>IFERROR(VLOOKUP(AY2496,vlookup!A$2:I$331,2,FALSE),"")</f>
        <v/>
      </c>
      <c r="BA2496" s="27" t="str">
        <f>IFERROR(VLOOKUP(AY2496,vlookup!A$2:I$331,3,FALSE),"")</f>
        <v/>
      </c>
      <c r="BB2496" s="5"/>
      <c r="BC2496" s="27" t="str">
        <f>IFERROR(VLOOKUP(BB2496,vlookup!D$2:E$331,2,FALSE),"")</f>
        <v/>
      </c>
      <c r="BD2496" s="5"/>
      <c r="BE2496" s="27" t="str">
        <f t="shared" si="391"/>
        <v/>
      </c>
      <c r="BF2496" s="27" t="str">
        <f>IFERROR(VLOOKUP(BE2496,vlookup!G$2:I$331,2,FALSE),"")</f>
        <v/>
      </c>
      <c r="BG2496" s="27" t="str">
        <f>IFERROR(VLOOKUP(BE2496,vlookup!G$2:I$331,3,FALSE),"")</f>
        <v/>
      </c>
      <c r="BH2496" s="5"/>
      <c r="BI2496" s="6"/>
      <c r="BJ2496" s="6"/>
      <c r="BK2496" s="6"/>
      <c r="BL2496" s="6"/>
    </row>
    <row r="2497" spans="1:64">
      <c r="A2497" s="4"/>
      <c r="B2497" s="5"/>
      <c r="C2497" s="27" t="str">
        <f>IFERROR(VLOOKUP(B2497,vlookup!A$2:I$331,2,FALSE),"")</f>
        <v/>
      </c>
      <c r="D2497" s="27" t="str">
        <f>IFERROR(VLOOKUP(B2497,vlookup!A$2:I$331,3,FALSE),"")</f>
        <v/>
      </c>
      <c r="E2497" s="5"/>
      <c r="F2497" s="27" t="str">
        <f>IFERROR(VLOOKUP(E2497,vlookup!D$2:E$331,2,FALSE),"")</f>
        <v/>
      </c>
      <c r="G2497" s="5"/>
      <c r="H2497" s="27" t="str">
        <f t="shared" si="382"/>
        <v/>
      </c>
      <c r="I2497" s="27" t="str">
        <f>IFERROR(VLOOKUP(H2497,vlookup!G$2:I$331,2,FALSE),"")</f>
        <v/>
      </c>
      <c r="J2497" s="27" t="str">
        <f>IFERROR(VLOOKUP(H2497,vlookup!G$2:I$331,3,FALSE),"")</f>
        <v/>
      </c>
      <c r="K2497" s="5"/>
      <c r="L2497" s="6"/>
      <c r="M2497" s="6"/>
      <c r="N2497" s="6"/>
      <c r="O2497" s="6"/>
      <c r="P2497" s="6"/>
      <c r="Q2497" s="14" t="str">
        <f t="shared" si="383"/>
        <v/>
      </c>
      <c r="R2497" s="5"/>
      <c r="S2497" s="6"/>
      <c r="T2497" s="6"/>
      <c r="U2497" s="5"/>
      <c r="V2497" s="45">
        <f t="shared" si="384"/>
        <v>0</v>
      </c>
      <c r="W2497" s="45">
        <f t="shared" si="385"/>
        <v>0</v>
      </c>
      <c r="X2497" s="45" t="e">
        <f t="shared" si="386"/>
        <v>#VALUE!</v>
      </c>
      <c r="Y2497" s="45">
        <f>IFERROR(VALUE(V2497),VLOOKUP(V2497,DayReplace[],2,0))</f>
        <v>0</v>
      </c>
      <c r="Z2497" s="45">
        <f>IF(V2497=0,1,
IF(OR(AND(COUNTIF(Table12[Normal and Leap Years],X2497),AA2497=3,Y2497=30),
AND(COUNTIF(Table9[MM Year],X2497),COUNTIF(Table13[Always 29-Day Months],AA2497),Y2497=30)),Y2497
-1,Y2497))</f>
        <v>1</v>
      </c>
      <c r="AA2497" s="45">
        <f>IFERROR(VALUE(W2497),VLOOKUP(W2497,MonthReplace[],2,0))</f>
        <v>0</v>
      </c>
      <c r="AB2497" s="45" t="e">
        <f>IF(COUNTIF(Table9[MM Year],X2497),VLOOKUP(AA2497,MonthSerial[],VLOOKUP(X2497,Table9[],3,0)+2,0),DATE(X2497,AA2497,0)-AC2497)</f>
        <v>#VALUE!</v>
      </c>
      <c r="AC2497" s="45" t="e">
        <f>IF(COUNTIF(Table9[MM Year],X2497),
VLOOKUP(X2497,Table9[],5,0),
DATE(X2497,1,0))</f>
        <v>#VALUE!</v>
      </c>
      <c r="AD2497" s="46" t="e">
        <f>IF(AA2497=0,DATE(YEAR(AC2497+1),7,16),
IF(V2497=0,IF(COUNTIF(Table9[MM Year],X2497),AC2497+AB2497+Z2497+15-DAY(AC2497+AB2497+Z2497+15)+16,AC2497+AB2497+Z2497-DAY(AC2497+AB2497+Z2497)+16),
IF(COUNTIF(Table9[MM Year],X2497),
IF(AC2497+AB2497+Z2497&lt;VLOOKUP(X2497,Table9[],7,0),AC2497
+AB2497+Z2497+VLOOKUP(X2497,Table9[],4,0),AC2497+AB2497+Z2497),AC2497
+AB2497+Z2497)))</f>
        <v>#VALUE!</v>
      </c>
      <c r="AE2497" s="42"/>
      <c r="AF2497" s="15" t="str">
        <f>IFERROR(IF(COUNTIF(Table9[MM Year],X2497),
IF(AD2497&lt;VLOOKUP(X2497,Table9[],7,0),AD2497
+VLOOKUP(X2497,Table9[],4,0),AD2497),AD2497
),"")</f>
        <v/>
      </c>
      <c r="AG2497" s="5"/>
      <c r="AH2497" s="5"/>
      <c r="AI2497" s="5"/>
      <c r="AJ2497" s="6"/>
      <c r="AK2497" s="6"/>
      <c r="AL2497" s="12" t="str">
        <f t="shared" si="387"/>
        <v/>
      </c>
      <c r="AM2497" s="5"/>
      <c r="AN2497" s="27" t="str">
        <f t="shared" si="388"/>
        <v/>
      </c>
      <c r="AO2497" s="5"/>
      <c r="AP2497" s="5"/>
      <c r="AQ2497" s="6"/>
      <c r="AR2497" s="12" t="str">
        <f t="shared" si="389"/>
        <v/>
      </c>
      <c r="AS2497" s="6"/>
      <c r="AT2497" s="5"/>
      <c r="AU2497" s="53"/>
      <c r="AV2497" s="53"/>
      <c r="AW2497" s="54"/>
      <c r="AX2497" s="15" t="str">
        <f t="shared" si="390"/>
        <v/>
      </c>
      <c r="AY2497" s="5"/>
      <c r="AZ2497" s="27" t="str">
        <f>IFERROR(VLOOKUP(AY2497,vlookup!A$2:I$331,2,FALSE),"")</f>
        <v/>
      </c>
      <c r="BA2497" s="27" t="str">
        <f>IFERROR(VLOOKUP(AY2497,vlookup!A$2:I$331,3,FALSE),"")</f>
        <v/>
      </c>
      <c r="BB2497" s="5"/>
      <c r="BC2497" s="27" t="str">
        <f>IFERROR(VLOOKUP(BB2497,vlookup!D$2:E$331,2,FALSE),"")</f>
        <v/>
      </c>
      <c r="BD2497" s="5"/>
      <c r="BE2497" s="27" t="str">
        <f t="shared" si="391"/>
        <v/>
      </c>
      <c r="BF2497" s="27" t="str">
        <f>IFERROR(VLOOKUP(BE2497,vlookup!G$2:I$331,2,FALSE),"")</f>
        <v/>
      </c>
      <c r="BG2497" s="27" t="str">
        <f>IFERROR(VLOOKUP(BE2497,vlookup!G$2:I$331,3,FALSE),"")</f>
        <v/>
      </c>
      <c r="BH2497" s="5"/>
      <c r="BI2497" s="6"/>
      <c r="BJ2497" s="6"/>
      <c r="BK2497" s="6"/>
      <c r="BL2497" s="6"/>
    </row>
    <row r="2498" spans="1:64">
      <c r="A2498" s="4"/>
      <c r="B2498" s="5"/>
      <c r="C2498" s="27" t="str">
        <f>IFERROR(VLOOKUP(B2498,vlookup!A$2:I$331,2,FALSE),"")</f>
        <v/>
      </c>
      <c r="D2498" s="27" t="str">
        <f>IFERROR(VLOOKUP(B2498,vlookup!A$2:I$331,3,FALSE),"")</f>
        <v/>
      </c>
      <c r="E2498" s="5"/>
      <c r="F2498" s="27" t="str">
        <f>IFERROR(VLOOKUP(E2498,vlookup!D$2:E$331,2,FALSE),"")</f>
        <v/>
      </c>
      <c r="G2498" s="5"/>
      <c r="H2498" s="27" t="str">
        <f t="shared" si="382"/>
        <v/>
      </c>
      <c r="I2498" s="27" t="str">
        <f>IFERROR(VLOOKUP(H2498,vlookup!G$2:I$331,2,FALSE),"")</f>
        <v/>
      </c>
      <c r="J2498" s="27" t="str">
        <f>IFERROR(VLOOKUP(H2498,vlookup!G$2:I$331,3,FALSE),"")</f>
        <v/>
      </c>
      <c r="K2498" s="5"/>
      <c r="L2498" s="6"/>
      <c r="M2498" s="6"/>
      <c r="N2498" s="6"/>
      <c r="O2498" s="6"/>
      <c r="P2498" s="6"/>
      <c r="Q2498" s="14" t="str">
        <f t="shared" si="383"/>
        <v/>
      </c>
      <c r="R2498" s="5"/>
      <c r="S2498" s="6"/>
      <c r="T2498" s="6"/>
      <c r="U2498" s="5"/>
      <c r="V2498" s="45">
        <f t="shared" si="384"/>
        <v>0</v>
      </c>
      <c r="W2498" s="45">
        <f t="shared" si="385"/>
        <v>0</v>
      </c>
      <c r="X2498" s="45" t="e">
        <f t="shared" si="386"/>
        <v>#VALUE!</v>
      </c>
      <c r="Y2498" s="45">
        <f>IFERROR(VALUE(V2498),VLOOKUP(V2498,DayReplace[],2,0))</f>
        <v>0</v>
      </c>
      <c r="Z2498" s="45">
        <f>IF(V2498=0,1,
IF(OR(AND(COUNTIF(Table12[Normal and Leap Years],X2498),AA2498=3,Y2498=30),
AND(COUNTIF(Table9[MM Year],X2498),COUNTIF(Table13[Always 29-Day Months],AA2498),Y2498=30)),Y2498
-1,Y2498))</f>
        <v>1</v>
      </c>
      <c r="AA2498" s="45">
        <f>IFERROR(VALUE(W2498),VLOOKUP(W2498,MonthReplace[],2,0))</f>
        <v>0</v>
      </c>
      <c r="AB2498" s="45" t="e">
        <f>IF(COUNTIF(Table9[MM Year],X2498),VLOOKUP(AA2498,MonthSerial[],VLOOKUP(X2498,Table9[],3,0)+2,0),DATE(X2498,AA2498,0)-AC2498)</f>
        <v>#VALUE!</v>
      </c>
      <c r="AC2498" s="45" t="e">
        <f>IF(COUNTIF(Table9[MM Year],X2498),
VLOOKUP(X2498,Table9[],5,0),
DATE(X2498,1,0))</f>
        <v>#VALUE!</v>
      </c>
      <c r="AD2498" s="46" t="e">
        <f>IF(AA2498=0,DATE(YEAR(AC2498+1),7,16),
IF(V2498=0,IF(COUNTIF(Table9[MM Year],X2498),AC2498+AB2498+Z2498+15-DAY(AC2498+AB2498+Z2498+15)+16,AC2498+AB2498+Z2498-DAY(AC2498+AB2498+Z2498)+16),
IF(COUNTIF(Table9[MM Year],X2498),
IF(AC2498+AB2498+Z2498&lt;VLOOKUP(X2498,Table9[],7,0),AC2498
+AB2498+Z2498+VLOOKUP(X2498,Table9[],4,0),AC2498+AB2498+Z2498),AC2498
+AB2498+Z2498)))</f>
        <v>#VALUE!</v>
      </c>
      <c r="AE2498" s="42"/>
      <c r="AF2498" s="15" t="str">
        <f>IFERROR(IF(COUNTIF(Table9[MM Year],X2498),
IF(AD2498&lt;VLOOKUP(X2498,Table9[],7,0),AD2498
+VLOOKUP(X2498,Table9[],4,0),AD2498),AD2498
),"")</f>
        <v/>
      </c>
      <c r="AG2498" s="5"/>
      <c r="AH2498" s="5"/>
      <c r="AI2498" s="5"/>
      <c r="AJ2498" s="6"/>
      <c r="AK2498" s="6"/>
      <c r="AL2498" s="12" t="str">
        <f t="shared" si="387"/>
        <v/>
      </c>
      <c r="AM2498" s="5"/>
      <c r="AN2498" s="27" t="str">
        <f t="shared" si="388"/>
        <v/>
      </c>
      <c r="AO2498" s="5"/>
      <c r="AP2498" s="5"/>
      <c r="AQ2498" s="6"/>
      <c r="AR2498" s="12" t="str">
        <f t="shared" si="389"/>
        <v/>
      </c>
      <c r="AS2498" s="6"/>
      <c r="AT2498" s="5"/>
      <c r="AU2498" s="53"/>
      <c r="AV2498" s="53"/>
      <c r="AW2498" s="54"/>
      <c r="AX2498" s="15" t="str">
        <f t="shared" si="390"/>
        <v/>
      </c>
      <c r="AY2498" s="5"/>
      <c r="AZ2498" s="27" t="str">
        <f>IFERROR(VLOOKUP(AY2498,vlookup!A$2:I$331,2,FALSE),"")</f>
        <v/>
      </c>
      <c r="BA2498" s="27" t="str">
        <f>IFERROR(VLOOKUP(AY2498,vlookup!A$2:I$331,3,FALSE),"")</f>
        <v/>
      </c>
      <c r="BB2498" s="5"/>
      <c r="BC2498" s="27" t="str">
        <f>IFERROR(VLOOKUP(BB2498,vlookup!D$2:E$331,2,FALSE),"")</f>
        <v/>
      </c>
      <c r="BD2498" s="5"/>
      <c r="BE2498" s="27" t="str">
        <f t="shared" si="391"/>
        <v/>
      </c>
      <c r="BF2498" s="27" t="str">
        <f>IFERROR(VLOOKUP(BE2498,vlookup!G$2:I$331,2,FALSE),"")</f>
        <v/>
      </c>
      <c r="BG2498" s="27" t="str">
        <f>IFERROR(VLOOKUP(BE2498,vlookup!G$2:I$331,3,FALSE),"")</f>
        <v/>
      </c>
      <c r="BH2498" s="5"/>
      <c r="BI2498" s="6"/>
      <c r="BJ2498" s="6"/>
      <c r="BK2498" s="6"/>
      <c r="BL2498" s="6"/>
    </row>
    <row r="2499" spans="1:64">
      <c r="A2499" s="4"/>
      <c r="B2499" s="5"/>
      <c r="C2499" s="27" t="str">
        <f>IFERROR(VLOOKUP(B2499,vlookup!A$2:I$331,2,FALSE),"")</f>
        <v/>
      </c>
      <c r="D2499" s="27" t="str">
        <f>IFERROR(VLOOKUP(B2499,vlookup!A$2:I$331,3,FALSE),"")</f>
        <v/>
      </c>
      <c r="E2499" s="5"/>
      <c r="F2499" s="27" t="str">
        <f>IFERROR(VLOOKUP(E2499,vlookup!D$2:E$331,2,FALSE),"")</f>
        <v/>
      </c>
      <c r="G2499" s="5"/>
      <c r="H2499" s="27" t="str">
        <f t="shared" si="382"/>
        <v/>
      </c>
      <c r="I2499" s="27" t="str">
        <f>IFERROR(VLOOKUP(H2499,vlookup!G$2:I$331,2,FALSE),"")</f>
        <v/>
      </c>
      <c r="J2499" s="27" t="str">
        <f>IFERROR(VLOOKUP(H2499,vlookup!G$2:I$331,3,FALSE),"")</f>
        <v/>
      </c>
      <c r="K2499" s="5"/>
      <c r="L2499" s="6"/>
      <c r="M2499" s="6"/>
      <c r="N2499" s="6"/>
      <c r="O2499" s="6"/>
      <c r="P2499" s="6"/>
      <c r="Q2499" s="14" t="str">
        <f t="shared" si="383"/>
        <v/>
      </c>
      <c r="R2499" s="5"/>
      <c r="S2499" s="6"/>
      <c r="T2499" s="6"/>
      <c r="U2499" s="5"/>
      <c r="V2499" s="45">
        <f t="shared" si="384"/>
        <v>0</v>
      </c>
      <c r="W2499" s="45">
        <f t="shared" si="385"/>
        <v>0</v>
      </c>
      <c r="X2499" s="45" t="e">
        <f t="shared" si="386"/>
        <v>#VALUE!</v>
      </c>
      <c r="Y2499" s="45">
        <f>IFERROR(VALUE(V2499),VLOOKUP(V2499,DayReplace[],2,0))</f>
        <v>0</v>
      </c>
      <c r="Z2499" s="45">
        <f>IF(V2499=0,1,
IF(OR(AND(COUNTIF(Table12[Normal and Leap Years],X2499),AA2499=3,Y2499=30),
AND(COUNTIF(Table9[MM Year],X2499),COUNTIF(Table13[Always 29-Day Months],AA2499),Y2499=30)),Y2499
-1,Y2499))</f>
        <v>1</v>
      </c>
      <c r="AA2499" s="45">
        <f>IFERROR(VALUE(W2499),VLOOKUP(W2499,MonthReplace[],2,0))</f>
        <v>0</v>
      </c>
      <c r="AB2499" s="45" t="e">
        <f>IF(COUNTIF(Table9[MM Year],X2499),VLOOKUP(AA2499,MonthSerial[],VLOOKUP(X2499,Table9[],3,0)+2,0),DATE(X2499,AA2499,0)-AC2499)</f>
        <v>#VALUE!</v>
      </c>
      <c r="AC2499" s="45" t="e">
        <f>IF(COUNTIF(Table9[MM Year],X2499),
VLOOKUP(X2499,Table9[],5,0),
DATE(X2499,1,0))</f>
        <v>#VALUE!</v>
      </c>
      <c r="AD2499" s="46" t="e">
        <f>IF(AA2499=0,DATE(YEAR(AC2499+1),7,16),
IF(V2499=0,IF(COUNTIF(Table9[MM Year],X2499),AC2499+AB2499+Z2499+15-DAY(AC2499+AB2499+Z2499+15)+16,AC2499+AB2499+Z2499-DAY(AC2499+AB2499+Z2499)+16),
IF(COUNTIF(Table9[MM Year],X2499),
IF(AC2499+AB2499+Z2499&lt;VLOOKUP(X2499,Table9[],7,0),AC2499
+AB2499+Z2499+VLOOKUP(X2499,Table9[],4,0),AC2499+AB2499+Z2499),AC2499
+AB2499+Z2499)))</f>
        <v>#VALUE!</v>
      </c>
      <c r="AE2499" s="42"/>
      <c r="AF2499" s="15" t="str">
        <f>IFERROR(IF(COUNTIF(Table9[MM Year],X2499),
IF(AD2499&lt;VLOOKUP(X2499,Table9[],7,0),AD2499
+VLOOKUP(X2499,Table9[],4,0),AD2499),AD2499
),"")</f>
        <v/>
      </c>
      <c r="AG2499" s="5"/>
      <c r="AH2499" s="5"/>
      <c r="AI2499" s="5"/>
      <c r="AJ2499" s="6"/>
      <c r="AK2499" s="6"/>
      <c r="AL2499" s="12" t="str">
        <f t="shared" si="387"/>
        <v/>
      </c>
      <c r="AM2499" s="5"/>
      <c r="AN2499" s="27" t="str">
        <f t="shared" si="388"/>
        <v/>
      </c>
      <c r="AO2499" s="5"/>
      <c r="AP2499" s="5"/>
      <c r="AQ2499" s="6"/>
      <c r="AR2499" s="12" t="str">
        <f t="shared" si="389"/>
        <v/>
      </c>
      <c r="AS2499" s="6"/>
      <c r="AT2499" s="5"/>
      <c r="AU2499" s="53"/>
      <c r="AV2499" s="53"/>
      <c r="AW2499" s="54"/>
      <c r="AX2499" s="15" t="str">
        <f t="shared" si="390"/>
        <v/>
      </c>
      <c r="AY2499" s="5"/>
      <c r="AZ2499" s="27" t="str">
        <f>IFERROR(VLOOKUP(AY2499,vlookup!A$2:I$331,2,FALSE),"")</f>
        <v/>
      </c>
      <c r="BA2499" s="27" t="str">
        <f>IFERROR(VLOOKUP(AY2499,vlookup!A$2:I$331,3,FALSE),"")</f>
        <v/>
      </c>
      <c r="BB2499" s="5"/>
      <c r="BC2499" s="27" t="str">
        <f>IFERROR(VLOOKUP(BB2499,vlookup!D$2:E$331,2,FALSE),"")</f>
        <v/>
      </c>
      <c r="BD2499" s="5"/>
      <c r="BE2499" s="27" t="str">
        <f t="shared" si="391"/>
        <v/>
      </c>
      <c r="BF2499" s="27" t="str">
        <f>IFERROR(VLOOKUP(BE2499,vlookup!G$2:I$331,2,FALSE),"")</f>
        <v/>
      </c>
      <c r="BG2499" s="27" t="str">
        <f>IFERROR(VLOOKUP(BE2499,vlookup!G$2:I$331,3,FALSE),"")</f>
        <v/>
      </c>
      <c r="BH2499" s="5"/>
      <c r="BI2499" s="6"/>
      <c r="BJ2499" s="6"/>
      <c r="BK2499" s="6"/>
      <c r="BL2499" s="6"/>
    </row>
    <row r="2500" spans="1:64">
      <c r="A2500" s="4"/>
      <c r="B2500" s="5"/>
      <c r="C2500" s="27" t="str">
        <f>IFERROR(VLOOKUP(B2500,vlookup!A$2:I$331,2,FALSE),"")</f>
        <v/>
      </c>
      <c r="D2500" s="27" t="str">
        <f>IFERROR(VLOOKUP(B2500,vlookup!A$2:I$331,3,FALSE),"")</f>
        <v/>
      </c>
      <c r="E2500" s="5"/>
      <c r="F2500" s="27" t="str">
        <f>IFERROR(VLOOKUP(E2500,vlookup!D$2:E$331,2,FALSE),"")</f>
        <v/>
      </c>
      <c r="G2500" s="5"/>
      <c r="H2500" s="27" t="str">
        <f t="shared" si="382"/>
        <v/>
      </c>
      <c r="I2500" s="27" t="str">
        <f>IFERROR(VLOOKUP(H2500,vlookup!G$2:I$331,2,FALSE),"")</f>
        <v/>
      </c>
      <c r="J2500" s="27" t="str">
        <f>IFERROR(VLOOKUP(H2500,vlookup!G$2:I$331,3,FALSE),"")</f>
        <v/>
      </c>
      <c r="K2500" s="5"/>
      <c r="L2500" s="6"/>
      <c r="M2500" s="6"/>
      <c r="N2500" s="6"/>
      <c r="O2500" s="6"/>
      <c r="P2500" s="6"/>
      <c r="Q2500" s="14" t="str">
        <f t="shared" si="383"/>
        <v/>
      </c>
      <c r="R2500" s="5"/>
      <c r="S2500" s="6"/>
      <c r="T2500" s="6"/>
      <c r="U2500" s="5"/>
      <c r="V2500" s="45">
        <f t="shared" si="384"/>
        <v>0</v>
      </c>
      <c r="W2500" s="45">
        <f t="shared" si="385"/>
        <v>0</v>
      </c>
      <c r="X2500" s="45" t="e">
        <f t="shared" si="386"/>
        <v>#VALUE!</v>
      </c>
      <c r="Y2500" s="45">
        <f>IFERROR(VALUE(V2500),VLOOKUP(V2500,DayReplace[],2,0))</f>
        <v>0</v>
      </c>
      <c r="Z2500" s="45">
        <f>IF(V2500=0,1,
IF(OR(AND(COUNTIF(Table12[Normal and Leap Years],X2500),AA2500=3,Y2500=30),
AND(COUNTIF(Table9[MM Year],X2500),COUNTIF(Table13[Always 29-Day Months],AA2500),Y2500=30)),Y2500
-1,Y2500))</f>
        <v>1</v>
      </c>
      <c r="AA2500" s="45">
        <f>IFERROR(VALUE(W2500),VLOOKUP(W2500,MonthReplace[],2,0))</f>
        <v>0</v>
      </c>
      <c r="AB2500" s="45" t="e">
        <f>IF(COUNTIF(Table9[MM Year],X2500),VLOOKUP(AA2500,MonthSerial[],VLOOKUP(X2500,Table9[],3,0)+2,0),DATE(X2500,AA2500,0)-AC2500)</f>
        <v>#VALUE!</v>
      </c>
      <c r="AC2500" s="45" t="e">
        <f>IF(COUNTIF(Table9[MM Year],X2500),
VLOOKUP(X2500,Table9[],5,0),
DATE(X2500,1,0))</f>
        <v>#VALUE!</v>
      </c>
      <c r="AD2500" s="46" t="e">
        <f>IF(AA2500=0,DATE(YEAR(AC2500+1),7,16),
IF(V2500=0,IF(COUNTIF(Table9[MM Year],X2500),AC2500+AB2500+Z2500+15-DAY(AC2500+AB2500+Z2500+15)+16,AC2500+AB2500+Z2500-DAY(AC2500+AB2500+Z2500)+16),
IF(COUNTIF(Table9[MM Year],X2500),
IF(AC2500+AB2500+Z2500&lt;VLOOKUP(X2500,Table9[],7,0),AC2500
+AB2500+Z2500+VLOOKUP(X2500,Table9[],4,0),AC2500+AB2500+Z2500),AC2500
+AB2500+Z2500)))</f>
        <v>#VALUE!</v>
      </c>
      <c r="AE2500" s="42"/>
      <c r="AF2500" s="15" t="str">
        <f>IFERROR(IF(COUNTIF(Table9[MM Year],X2500),
IF(AD2500&lt;VLOOKUP(X2500,Table9[],7,0),AD2500
+VLOOKUP(X2500,Table9[],4,0),AD2500),AD2500
),"")</f>
        <v/>
      </c>
      <c r="AG2500" s="5"/>
      <c r="AH2500" s="5"/>
      <c r="AI2500" s="5"/>
      <c r="AJ2500" s="6"/>
      <c r="AK2500" s="6"/>
      <c r="AL2500" s="12" t="str">
        <f t="shared" si="387"/>
        <v/>
      </c>
      <c r="AM2500" s="5"/>
      <c r="AN2500" s="27" t="str">
        <f t="shared" si="388"/>
        <v/>
      </c>
      <c r="AO2500" s="5"/>
      <c r="AP2500" s="5"/>
      <c r="AQ2500" s="6"/>
      <c r="AR2500" s="12" t="str">
        <f t="shared" si="389"/>
        <v/>
      </c>
      <c r="AS2500" s="6"/>
      <c r="AT2500" s="5"/>
      <c r="AU2500" s="53"/>
      <c r="AV2500" s="53"/>
      <c r="AW2500" s="54"/>
      <c r="AX2500" s="15" t="str">
        <f t="shared" si="390"/>
        <v/>
      </c>
      <c r="AY2500" s="5"/>
      <c r="AZ2500" s="27" t="str">
        <f>IFERROR(VLOOKUP(AY2500,vlookup!A$2:I$331,2,FALSE),"")</f>
        <v/>
      </c>
      <c r="BA2500" s="27" t="str">
        <f>IFERROR(VLOOKUP(AY2500,vlookup!A$2:I$331,3,FALSE),"")</f>
        <v/>
      </c>
      <c r="BB2500" s="5"/>
      <c r="BC2500" s="27" t="str">
        <f>IFERROR(VLOOKUP(BB2500,vlookup!D$2:E$331,2,FALSE),"")</f>
        <v/>
      </c>
      <c r="BD2500" s="5"/>
      <c r="BE2500" s="27" t="str">
        <f t="shared" si="391"/>
        <v/>
      </c>
      <c r="BF2500" s="27" t="str">
        <f>IFERROR(VLOOKUP(BE2500,vlookup!G$2:I$331,2,FALSE),"")</f>
        <v/>
      </c>
      <c r="BG2500" s="27" t="str">
        <f>IFERROR(VLOOKUP(BE2500,vlookup!G$2:I$331,3,FALSE),"")</f>
        <v/>
      </c>
      <c r="BH2500" s="5"/>
      <c r="BI2500" s="6"/>
      <c r="BJ2500" s="6"/>
      <c r="BK2500" s="6"/>
      <c r="BL2500" s="6"/>
    </row>
    <row r="2501" spans="1:64">
      <c r="A2501" s="4"/>
      <c r="B2501" s="5"/>
      <c r="C2501" s="27" t="str">
        <f>IFERROR(VLOOKUP(B2501,vlookup!A$2:I$331,2,FALSE),"")</f>
        <v/>
      </c>
      <c r="D2501" s="27" t="str">
        <f>IFERROR(VLOOKUP(B2501,vlookup!A$2:I$331,3,FALSE),"")</f>
        <v/>
      </c>
      <c r="E2501" s="5"/>
      <c r="F2501" s="27" t="str">
        <f>IFERROR(VLOOKUP(E2501,vlookup!D$2:E$331,2,FALSE),"")</f>
        <v/>
      </c>
      <c r="G2501" s="5"/>
      <c r="H2501" s="27" t="str">
        <f t="shared" ref="H2501:H2504" si="392">IF(G2501="","",CONCATENATE(E2501,"_",G2501))</f>
        <v/>
      </c>
      <c r="I2501" s="27" t="str">
        <f>IFERROR(VLOOKUP(H2501,vlookup!G$2:I$331,2,FALSE),"")</f>
        <v/>
      </c>
      <c r="J2501" s="27" t="str">
        <f>IFERROR(VLOOKUP(H2501,vlookup!G$2:I$331,3,FALSE),"")</f>
        <v/>
      </c>
      <c r="K2501" s="5"/>
      <c r="L2501" s="6"/>
      <c r="M2501" s="6"/>
      <c r="N2501" s="6"/>
      <c r="O2501" s="6"/>
      <c r="P2501" s="6"/>
      <c r="Q2501" s="14" t="str">
        <f t="shared" ref="Q2501:Q2504" si="393">IF(P2501="","",CONCATENATE("၀၂","/",D2501,"/",J2501,"/",P2501))</f>
        <v/>
      </c>
      <c r="R2501" s="5"/>
      <c r="S2501" s="6"/>
      <c r="T2501" s="6"/>
      <c r="U2501" s="5"/>
      <c r="V2501" s="45">
        <f t="shared" ref="V2501:V2504" si="394">IF(LEN(AE2501)-LEN(SUBSTITUTE(AE2501,".",""))=2,LEFT(AE2501,FIND(".",AE2501)-1),0)</f>
        <v>0</v>
      </c>
      <c r="W2501" s="45">
        <f t="shared" ref="W2501:W2504" si="395">CHOOSE(LEN(AE2501)-LEN(SUBSTITUTE(AE2501,".",""))+1,0,
LEFT(AE2501,FIND(".",AE2501)-1),
MID(AE2501,FIND(".",AE2501)+1,FIND(".",AE2501,FIND(".",AE2501)+1)-FIND(".",AE2501)-1))</f>
        <v>0</v>
      </c>
      <c r="X2501" s="45" t="e">
        <f t="shared" ref="X2501:X2504" si="396">VALUE(RIGHT(AE2501,4))</f>
        <v>#VALUE!</v>
      </c>
      <c r="Y2501" s="45">
        <f>IFERROR(VALUE(V2501),VLOOKUP(V2501,DayReplace[],2,0))</f>
        <v>0</v>
      </c>
      <c r="Z2501" s="45">
        <f>IF(V2501=0,1,
IF(OR(AND(COUNTIF(Table12[Normal and Leap Years],X2501),AA2501=3,Y2501=30),
AND(COUNTIF(Table9[MM Year],X2501),COUNTIF(Table13[Always 29-Day Months],AA2501),Y2501=30)),Y2501
-1,Y2501))</f>
        <v>1</v>
      </c>
      <c r="AA2501" s="45">
        <f>IFERROR(VALUE(W2501),VLOOKUP(W2501,MonthReplace[],2,0))</f>
        <v>0</v>
      </c>
      <c r="AB2501" s="45" t="e">
        <f>IF(COUNTIF(Table9[MM Year],X2501),VLOOKUP(AA2501,MonthSerial[],VLOOKUP(X2501,Table9[],3,0)+2,0),DATE(X2501,AA2501,0)-AC2501)</f>
        <v>#VALUE!</v>
      </c>
      <c r="AC2501" s="45" t="e">
        <f>IF(COUNTIF(Table9[MM Year],X2501),
VLOOKUP(X2501,Table9[],5,0),
DATE(X2501,1,0))</f>
        <v>#VALUE!</v>
      </c>
      <c r="AD2501" s="46" t="e">
        <f>IF(AA2501=0,DATE(YEAR(AC2501+1),7,16),
IF(V2501=0,IF(COUNTIF(Table9[MM Year],X2501),AC2501+AB2501+Z2501+15-DAY(AC2501+AB2501+Z2501+15)+16,AC2501+AB2501+Z2501-DAY(AC2501+AB2501+Z2501)+16),
IF(COUNTIF(Table9[MM Year],X2501),
IF(AC2501+AB2501+Z2501&lt;VLOOKUP(X2501,Table9[],7,0),AC2501
+AB2501+Z2501+VLOOKUP(X2501,Table9[],4,0),AC2501+AB2501+Z2501),AC2501
+AB2501+Z2501)))</f>
        <v>#VALUE!</v>
      </c>
      <c r="AE2501" s="42"/>
      <c r="AF2501" s="15" t="str">
        <f>IFERROR(IF(COUNTIF(Table9[MM Year],X2501),
IF(AD2501&lt;VLOOKUP(X2501,Table9[],7,0),AD2501
+VLOOKUP(X2501,Table9[],4,0),AD2501),AD2501
),"")</f>
        <v/>
      </c>
      <c r="AG2501" s="5"/>
      <c r="AH2501" s="5"/>
      <c r="AI2501" s="5"/>
      <c r="AJ2501" s="6"/>
      <c r="AK2501" s="6"/>
      <c r="AL2501" s="12" t="str">
        <f t="shared" ref="AL2501:AL2504" si="397">IF(AK2501="","",CONCATENATE(AJ2501,"-",AK2501))</f>
        <v/>
      </c>
      <c r="AM2501" s="5"/>
      <c r="AN2501" s="27" t="str">
        <f t="shared" ref="AN2501:AN2504" si="398">IF(AM2501="","",CONCATENATE("_",AM2501))</f>
        <v/>
      </c>
      <c r="AO2501" s="5"/>
      <c r="AP2501" s="5"/>
      <c r="AQ2501" s="6"/>
      <c r="AR2501" s="12" t="str">
        <f t="shared" ref="AR2501:AR2504" si="399">IF(AQ2501="","",CONCATENATE(AM2501,"/",AO2501,AP2501,AQ2501))</f>
        <v/>
      </c>
      <c r="AS2501" s="6"/>
      <c r="AT2501" s="5"/>
      <c r="AU2501" s="53"/>
      <c r="AV2501" s="53"/>
      <c r="AW2501" s="54"/>
      <c r="AX2501" s="15" t="str">
        <f t="shared" ref="AX2501:AX2504" si="400">IFERROR(DATE(AW2501,AV2501,AU2501),"")</f>
        <v/>
      </c>
      <c r="AY2501" s="5"/>
      <c r="AZ2501" s="27" t="str">
        <f>IFERROR(VLOOKUP(AY2501,vlookup!A$2:I$331,2,FALSE),"")</f>
        <v/>
      </c>
      <c r="BA2501" s="27" t="str">
        <f>IFERROR(VLOOKUP(AY2501,vlookup!A$2:I$331,3,FALSE),"")</f>
        <v/>
      </c>
      <c r="BB2501" s="5"/>
      <c r="BC2501" s="27" t="str">
        <f>IFERROR(VLOOKUP(BB2501,vlookup!D$2:E$331,2,FALSE),"")</f>
        <v/>
      </c>
      <c r="BD2501" s="5"/>
      <c r="BE2501" s="27" t="str">
        <f t="shared" ref="BE2501:BE2504" si="401">IF(BD2501="","",CONCATENATE(BB2501,"_",BD2501))</f>
        <v/>
      </c>
      <c r="BF2501" s="27" t="str">
        <f>IFERROR(VLOOKUP(BE2501,vlookup!G$2:I$331,2,FALSE),"")</f>
        <v/>
      </c>
      <c r="BG2501" s="27" t="str">
        <f>IFERROR(VLOOKUP(BE2501,vlookup!G$2:I$331,3,FALSE),"")</f>
        <v/>
      </c>
      <c r="BH2501" s="5"/>
      <c r="BI2501" s="6"/>
      <c r="BJ2501" s="6"/>
      <c r="BK2501" s="6"/>
      <c r="BL2501" s="6"/>
    </row>
    <row r="2502" spans="1:64">
      <c r="A2502" s="4"/>
      <c r="B2502" s="5"/>
      <c r="C2502" s="27" t="str">
        <f>IFERROR(VLOOKUP(B2502,vlookup!A$2:I$331,2,FALSE),"")</f>
        <v/>
      </c>
      <c r="D2502" s="27" t="str">
        <f>IFERROR(VLOOKUP(B2502,vlookup!A$2:I$331,3,FALSE),"")</f>
        <v/>
      </c>
      <c r="E2502" s="5"/>
      <c r="F2502" s="27" t="str">
        <f>IFERROR(VLOOKUP(E2502,vlookup!D$2:E$331,2,FALSE),"")</f>
        <v/>
      </c>
      <c r="G2502" s="5"/>
      <c r="H2502" s="27" t="str">
        <f t="shared" si="392"/>
        <v/>
      </c>
      <c r="I2502" s="27" t="str">
        <f>IFERROR(VLOOKUP(H2502,vlookup!G$2:I$331,2,FALSE),"")</f>
        <v/>
      </c>
      <c r="J2502" s="27" t="str">
        <f>IFERROR(VLOOKUP(H2502,vlookup!G$2:I$331,3,FALSE),"")</f>
        <v/>
      </c>
      <c r="K2502" s="5"/>
      <c r="L2502" s="6"/>
      <c r="M2502" s="6"/>
      <c r="N2502" s="6"/>
      <c r="O2502" s="6"/>
      <c r="P2502" s="6"/>
      <c r="Q2502" s="14" t="str">
        <f t="shared" si="393"/>
        <v/>
      </c>
      <c r="R2502" s="5"/>
      <c r="S2502" s="6"/>
      <c r="T2502" s="6"/>
      <c r="U2502" s="5"/>
      <c r="V2502" s="45">
        <f t="shared" si="394"/>
        <v>0</v>
      </c>
      <c r="W2502" s="45">
        <f t="shared" si="395"/>
        <v>0</v>
      </c>
      <c r="X2502" s="45" t="e">
        <f t="shared" si="396"/>
        <v>#VALUE!</v>
      </c>
      <c r="Y2502" s="45">
        <f>IFERROR(VALUE(V2502),VLOOKUP(V2502,DayReplace[],2,0))</f>
        <v>0</v>
      </c>
      <c r="Z2502" s="45">
        <f>IF(V2502=0,1,
IF(OR(AND(COUNTIF(Table12[Normal and Leap Years],X2502),AA2502=3,Y2502=30),
AND(COUNTIF(Table9[MM Year],X2502),COUNTIF(Table13[Always 29-Day Months],AA2502),Y2502=30)),Y2502
-1,Y2502))</f>
        <v>1</v>
      </c>
      <c r="AA2502" s="45">
        <f>IFERROR(VALUE(W2502),VLOOKUP(W2502,MonthReplace[],2,0))</f>
        <v>0</v>
      </c>
      <c r="AB2502" s="45" t="e">
        <f>IF(COUNTIF(Table9[MM Year],X2502),VLOOKUP(AA2502,MonthSerial[],VLOOKUP(X2502,Table9[],3,0)+2,0),DATE(X2502,AA2502,0)-AC2502)</f>
        <v>#VALUE!</v>
      </c>
      <c r="AC2502" s="45" t="e">
        <f>IF(COUNTIF(Table9[MM Year],X2502),
VLOOKUP(X2502,Table9[],5,0),
DATE(X2502,1,0))</f>
        <v>#VALUE!</v>
      </c>
      <c r="AD2502" s="46" t="e">
        <f>IF(AA2502=0,DATE(YEAR(AC2502+1),7,16),
IF(V2502=0,IF(COUNTIF(Table9[MM Year],X2502),AC2502+AB2502+Z2502+15-DAY(AC2502+AB2502+Z2502+15)+16,AC2502+AB2502+Z2502-DAY(AC2502+AB2502+Z2502)+16),
IF(COUNTIF(Table9[MM Year],X2502),
IF(AC2502+AB2502+Z2502&lt;VLOOKUP(X2502,Table9[],7,0),AC2502
+AB2502+Z2502+VLOOKUP(X2502,Table9[],4,0),AC2502+AB2502+Z2502),AC2502
+AB2502+Z2502)))</f>
        <v>#VALUE!</v>
      </c>
      <c r="AE2502" s="42"/>
      <c r="AF2502" s="15" t="str">
        <f>IFERROR(IF(COUNTIF(Table9[MM Year],X2502),
IF(AD2502&lt;VLOOKUP(X2502,Table9[],7,0),AD2502
+VLOOKUP(X2502,Table9[],4,0),AD2502),AD2502
),"")</f>
        <v/>
      </c>
      <c r="AG2502" s="5"/>
      <c r="AH2502" s="5"/>
      <c r="AI2502" s="5"/>
      <c r="AJ2502" s="6"/>
      <c r="AK2502" s="6"/>
      <c r="AL2502" s="12" t="str">
        <f t="shared" si="397"/>
        <v/>
      </c>
      <c r="AM2502" s="5"/>
      <c r="AN2502" s="27" t="str">
        <f t="shared" si="398"/>
        <v/>
      </c>
      <c r="AO2502" s="5"/>
      <c r="AP2502" s="5"/>
      <c r="AQ2502" s="6"/>
      <c r="AR2502" s="12" t="str">
        <f t="shared" si="399"/>
        <v/>
      </c>
      <c r="AS2502" s="6"/>
      <c r="AT2502" s="5"/>
      <c r="AU2502" s="53"/>
      <c r="AV2502" s="53"/>
      <c r="AW2502" s="54"/>
      <c r="AX2502" s="15" t="str">
        <f t="shared" si="400"/>
        <v/>
      </c>
      <c r="AY2502" s="5"/>
      <c r="AZ2502" s="27" t="str">
        <f>IFERROR(VLOOKUP(AY2502,vlookup!A$2:I$331,2,FALSE),"")</f>
        <v/>
      </c>
      <c r="BA2502" s="27" t="str">
        <f>IFERROR(VLOOKUP(AY2502,vlookup!A$2:I$331,3,FALSE),"")</f>
        <v/>
      </c>
      <c r="BB2502" s="5"/>
      <c r="BC2502" s="27" t="str">
        <f>IFERROR(VLOOKUP(BB2502,vlookup!D$2:E$331,2,FALSE),"")</f>
        <v/>
      </c>
      <c r="BD2502" s="5"/>
      <c r="BE2502" s="27" t="str">
        <f t="shared" si="401"/>
        <v/>
      </c>
      <c r="BF2502" s="27" t="str">
        <f>IFERROR(VLOOKUP(BE2502,vlookup!G$2:I$331,2,FALSE),"")</f>
        <v/>
      </c>
      <c r="BG2502" s="27" t="str">
        <f>IFERROR(VLOOKUP(BE2502,vlookup!G$2:I$331,3,FALSE),"")</f>
        <v/>
      </c>
      <c r="BH2502" s="5"/>
      <c r="BI2502" s="6"/>
      <c r="BJ2502" s="6"/>
      <c r="BK2502" s="6"/>
      <c r="BL2502" s="6"/>
    </row>
    <row r="2503" spans="1:64">
      <c r="A2503" s="4"/>
      <c r="B2503" s="5"/>
      <c r="C2503" s="27" t="str">
        <f>IFERROR(VLOOKUP(B2503,vlookup!A$2:I$331,2,FALSE),"")</f>
        <v/>
      </c>
      <c r="D2503" s="27" t="str">
        <f>IFERROR(VLOOKUP(B2503,vlookup!A$2:I$331,3,FALSE),"")</f>
        <v/>
      </c>
      <c r="E2503" s="5"/>
      <c r="F2503" s="27" t="str">
        <f>IFERROR(VLOOKUP(E2503,vlookup!D$2:E$331,2,FALSE),"")</f>
        <v/>
      </c>
      <c r="G2503" s="5"/>
      <c r="H2503" s="27" t="str">
        <f t="shared" si="392"/>
        <v/>
      </c>
      <c r="I2503" s="27" t="str">
        <f>IFERROR(VLOOKUP(H2503,vlookup!G$2:I$331,2,FALSE),"")</f>
        <v/>
      </c>
      <c r="J2503" s="27" t="str">
        <f>IFERROR(VLOOKUP(H2503,vlookup!G$2:I$331,3,FALSE),"")</f>
        <v/>
      </c>
      <c r="K2503" s="5"/>
      <c r="L2503" s="6"/>
      <c r="M2503" s="6"/>
      <c r="N2503" s="6"/>
      <c r="O2503" s="6"/>
      <c r="P2503" s="6"/>
      <c r="Q2503" s="14" t="str">
        <f t="shared" si="393"/>
        <v/>
      </c>
      <c r="R2503" s="5"/>
      <c r="S2503" s="6"/>
      <c r="T2503" s="6"/>
      <c r="U2503" s="5"/>
      <c r="V2503" s="45">
        <f t="shared" si="394"/>
        <v>0</v>
      </c>
      <c r="W2503" s="45">
        <f t="shared" si="395"/>
        <v>0</v>
      </c>
      <c r="X2503" s="45" t="e">
        <f t="shared" si="396"/>
        <v>#VALUE!</v>
      </c>
      <c r="Y2503" s="45">
        <f>IFERROR(VALUE(V2503),VLOOKUP(V2503,DayReplace[],2,0))</f>
        <v>0</v>
      </c>
      <c r="Z2503" s="45">
        <f>IF(V2503=0,1,
IF(OR(AND(COUNTIF(Table12[Normal and Leap Years],X2503),AA2503=3,Y2503=30),
AND(COUNTIF(Table9[MM Year],X2503),COUNTIF(Table13[Always 29-Day Months],AA2503),Y2503=30)),Y2503
-1,Y2503))</f>
        <v>1</v>
      </c>
      <c r="AA2503" s="45">
        <f>IFERROR(VALUE(W2503),VLOOKUP(W2503,MonthReplace[],2,0))</f>
        <v>0</v>
      </c>
      <c r="AB2503" s="45" t="e">
        <f>IF(COUNTIF(Table9[MM Year],X2503),VLOOKUP(AA2503,MonthSerial[],VLOOKUP(X2503,Table9[],3,0)+2,0),DATE(X2503,AA2503,0)-AC2503)</f>
        <v>#VALUE!</v>
      </c>
      <c r="AC2503" s="45" t="e">
        <f>IF(COUNTIF(Table9[MM Year],X2503),
VLOOKUP(X2503,Table9[],5,0),
DATE(X2503,1,0))</f>
        <v>#VALUE!</v>
      </c>
      <c r="AD2503" s="46" t="e">
        <f>IF(AA2503=0,DATE(YEAR(AC2503+1),7,16),
IF(V2503=0,IF(COUNTIF(Table9[MM Year],X2503),AC2503+AB2503+Z2503+15-DAY(AC2503+AB2503+Z2503+15)+16,AC2503+AB2503+Z2503-DAY(AC2503+AB2503+Z2503)+16),
IF(COUNTIF(Table9[MM Year],X2503),
IF(AC2503+AB2503+Z2503&lt;VLOOKUP(X2503,Table9[],7,0),AC2503
+AB2503+Z2503+VLOOKUP(X2503,Table9[],4,0),AC2503+AB2503+Z2503),AC2503
+AB2503+Z2503)))</f>
        <v>#VALUE!</v>
      </c>
      <c r="AE2503" s="42"/>
      <c r="AF2503" s="15" t="str">
        <f>IFERROR(IF(COUNTIF(Table9[MM Year],X2503),
IF(AD2503&lt;VLOOKUP(X2503,Table9[],7,0),AD2503
+VLOOKUP(X2503,Table9[],4,0),AD2503),AD2503
),"")</f>
        <v/>
      </c>
      <c r="AG2503" s="5"/>
      <c r="AH2503" s="5"/>
      <c r="AI2503" s="5"/>
      <c r="AJ2503" s="6"/>
      <c r="AK2503" s="6"/>
      <c r="AL2503" s="12" t="str">
        <f t="shared" si="397"/>
        <v/>
      </c>
      <c r="AM2503" s="5"/>
      <c r="AN2503" s="27" t="str">
        <f t="shared" si="398"/>
        <v/>
      </c>
      <c r="AO2503" s="5"/>
      <c r="AP2503" s="5"/>
      <c r="AQ2503" s="6"/>
      <c r="AR2503" s="12" t="str">
        <f t="shared" si="399"/>
        <v/>
      </c>
      <c r="AS2503" s="6"/>
      <c r="AT2503" s="5"/>
      <c r="AU2503" s="53"/>
      <c r="AV2503" s="53"/>
      <c r="AW2503" s="54"/>
      <c r="AX2503" s="15" t="str">
        <f t="shared" si="400"/>
        <v/>
      </c>
      <c r="AY2503" s="5"/>
      <c r="AZ2503" s="27" t="str">
        <f>IFERROR(VLOOKUP(AY2503,vlookup!A$2:I$331,2,FALSE),"")</f>
        <v/>
      </c>
      <c r="BA2503" s="27" t="str">
        <f>IFERROR(VLOOKUP(AY2503,vlookup!A$2:I$331,3,FALSE),"")</f>
        <v/>
      </c>
      <c r="BB2503" s="5"/>
      <c r="BC2503" s="27" t="str">
        <f>IFERROR(VLOOKUP(BB2503,vlookup!D$2:E$331,2,FALSE),"")</f>
        <v/>
      </c>
      <c r="BD2503" s="5"/>
      <c r="BE2503" s="27" t="str">
        <f t="shared" si="401"/>
        <v/>
      </c>
      <c r="BF2503" s="27" t="str">
        <f>IFERROR(VLOOKUP(BE2503,vlookup!G$2:I$331,2,FALSE),"")</f>
        <v/>
      </c>
      <c r="BG2503" s="27" t="str">
        <f>IFERROR(VLOOKUP(BE2503,vlookup!G$2:I$331,3,FALSE),"")</f>
        <v/>
      </c>
      <c r="BH2503" s="5"/>
      <c r="BI2503" s="6"/>
      <c r="BJ2503" s="6"/>
      <c r="BK2503" s="6"/>
      <c r="BL2503" s="6"/>
    </row>
    <row r="2504" spans="1:64">
      <c r="A2504" s="4"/>
      <c r="B2504" s="5"/>
      <c r="C2504" s="27" t="str">
        <f>IFERROR(VLOOKUP(B2504,vlookup!A$2:I$331,2,FALSE),"")</f>
        <v/>
      </c>
      <c r="D2504" s="27" t="str">
        <f>IFERROR(VLOOKUP(B2504,vlookup!A$2:I$331,3,FALSE),"")</f>
        <v/>
      </c>
      <c r="E2504" s="5"/>
      <c r="F2504" s="27" t="str">
        <f>IFERROR(VLOOKUP(E2504,vlookup!D$2:E$331,2,FALSE),"")</f>
        <v/>
      </c>
      <c r="G2504" s="5"/>
      <c r="H2504" s="27" t="str">
        <f t="shared" si="392"/>
        <v/>
      </c>
      <c r="I2504" s="27" t="str">
        <f>IFERROR(VLOOKUP(H2504,vlookup!G$2:I$331,2,FALSE),"")</f>
        <v/>
      </c>
      <c r="J2504" s="27" t="str">
        <f>IFERROR(VLOOKUP(H2504,vlookup!G$2:I$331,3,FALSE),"")</f>
        <v/>
      </c>
      <c r="K2504" s="5"/>
      <c r="L2504" s="6"/>
      <c r="M2504" s="6"/>
      <c r="N2504" s="6"/>
      <c r="O2504" s="6"/>
      <c r="P2504" s="6"/>
      <c r="Q2504" s="14" t="str">
        <f t="shared" si="393"/>
        <v/>
      </c>
      <c r="R2504" s="5"/>
      <c r="S2504" s="6"/>
      <c r="T2504" s="6"/>
      <c r="U2504" s="5"/>
      <c r="V2504" s="45">
        <f t="shared" si="394"/>
        <v>0</v>
      </c>
      <c r="W2504" s="45">
        <f t="shared" si="395"/>
        <v>0</v>
      </c>
      <c r="X2504" s="45" t="e">
        <f t="shared" si="396"/>
        <v>#VALUE!</v>
      </c>
      <c r="Y2504" s="45">
        <f>IFERROR(VALUE(V2504),VLOOKUP(V2504,DayReplace[],2,0))</f>
        <v>0</v>
      </c>
      <c r="Z2504" s="45">
        <f>IF(V2504=0,1,
IF(OR(AND(COUNTIF(Table12[Normal and Leap Years],X2504),AA2504=3,Y2504=30),
AND(COUNTIF(Table9[MM Year],X2504),COUNTIF(Table13[Always 29-Day Months],AA2504),Y2504=30)),Y2504
-1,Y2504))</f>
        <v>1</v>
      </c>
      <c r="AA2504" s="45">
        <f>IFERROR(VALUE(W2504),VLOOKUP(W2504,MonthReplace[],2,0))</f>
        <v>0</v>
      </c>
      <c r="AB2504" s="45" t="e">
        <f>IF(COUNTIF(Table9[MM Year],X2504),VLOOKUP(AA2504,MonthSerial[],VLOOKUP(X2504,Table9[],3,0)+2,0),DATE(X2504,AA2504,0)-AC2504)</f>
        <v>#VALUE!</v>
      </c>
      <c r="AC2504" s="45" t="e">
        <f>IF(COUNTIF(Table9[MM Year],X2504),
VLOOKUP(X2504,Table9[],5,0),
DATE(X2504,1,0))</f>
        <v>#VALUE!</v>
      </c>
      <c r="AD2504" s="46" t="e">
        <f>IF(AA2504=0,DATE(YEAR(AC2504+1),7,16),
IF(V2504=0,IF(COUNTIF(Table9[MM Year],X2504),AC2504+AB2504+Z2504+15-DAY(AC2504+AB2504+Z2504+15)+16,AC2504+AB2504+Z2504-DAY(AC2504+AB2504+Z2504)+16),
IF(COUNTIF(Table9[MM Year],X2504),
IF(AC2504+AB2504+Z2504&lt;VLOOKUP(X2504,Table9[],7,0),AC2504
+AB2504+Z2504+VLOOKUP(X2504,Table9[],4,0),AC2504+AB2504+Z2504),AC2504
+AB2504+Z2504)))</f>
        <v>#VALUE!</v>
      </c>
      <c r="AE2504" s="42"/>
      <c r="AF2504" s="15" t="str">
        <f>IFERROR(IF(COUNTIF(Table9[MM Year],X2504),
IF(AD2504&lt;VLOOKUP(X2504,Table9[],7,0),AD2504
+VLOOKUP(X2504,Table9[],4,0),AD2504),AD2504
),"")</f>
        <v/>
      </c>
      <c r="AG2504" s="5"/>
      <c r="AH2504" s="5"/>
      <c r="AI2504" s="5"/>
      <c r="AJ2504" s="6"/>
      <c r="AK2504" s="6"/>
      <c r="AL2504" s="12" t="str">
        <f t="shared" si="397"/>
        <v/>
      </c>
      <c r="AM2504" s="5"/>
      <c r="AN2504" s="27" t="str">
        <f t="shared" si="398"/>
        <v/>
      </c>
      <c r="AO2504" s="5"/>
      <c r="AP2504" s="5"/>
      <c r="AQ2504" s="6"/>
      <c r="AR2504" s="12" t="str">
        <f t="shared" si="399"/>
        <v/>
      </c>
      <c r="AS2504" s="6"/>
      <c r="AT2504" s="5"/>
      <c r="AU2504" s="53"/>
      <c r="AV2504" s="53"/>
      <c r="AW2504" s="54"/>
      <c r="AX2504" s="15" t="str">
        <f t="shared" si="400"/>
        <v/>
      </c>
      <c r="AY2504" s="5"/>
      <c r="AZ2504" s="27" t="str">
        <f>IFERROR(VLOOKUP(AY2504,vlookup!A$2:I$331,2,FALSE),"")</f>
        <v/>
      </c>
      <c r="BA2504" s="27" t="str">
        <f>IFERROR(VLOOKUP(AY2504,vlookup!A$2:I$331,3,FALSE),"")</f>
        <v/>
      </c>
      <c r="BB2504" s="5"/>
      <c r="BC2504" s="27" t="str">
        <f>IFERROR(VLOOKUP(BB2504,vlookup!D$2:E$331,2,FALSE),"")</f>
        <v/>
      </c>
      <c r="BD2504" s="5"/>
      <c r="BE2504" s="27" t="str">
        <f t="shared" si="401"/>
        <v/>
      </c>
      <c r="BF2504" s="27" t="str">
        <f>IFERROR(VLOOKUP(BE2504,vlookup!G$2:I$331,2,FALSE),"")</f>
        <v/>
      </c>
      <c r="BG2504" s="27" t="str">
        <f>IFERROR(VLOOKUP(BE2504,vlookup!G$2:I$331,3,FALSE),"")</f>
        <v/>
      </c>
      <c r="BH2504" s="5"/>
      <c r="BI2504" s="6"/>
      <c r="BJ2504" s="6"/>
      <c r="BK2504" s="6"/>
      <c r="BL2504" s="6"/>
    </row>
  </sheetData>
  <sheetProtection password="CCF4" sheet="1" objects="1" scenarios="1" autoFilter="0" pivotTables="0"/>
  <autoFilter ref="A3:AS2504"/>
  <conditionalFormatting sqref="AH1:AK1 AM1 AO1:AQ1 E1:H1 K1:P1 B1 T1:AF1 AS1:AW1">
    <cfRule type="cellIs" dxfId="4" priority="15" operator="notEqual">
      <formula>0</formula>
    </cfRule>
  </conditionalFormatting>
  <conditionalFormatting sqref="R1:S1">
    <cfRule type="cellIs" dxfId="3" priority="14" operator="notEqual">
      <formula>0</formula>
    </cfRule>
  </conditionalFormatting>
  <conditionalFormatting sqref="E1:H1 A1:C1 K1:AW1">
    <cfRule type="cellIs" priority="13" operator="notEqual">
      <formula>0</formula>
    </cfRule>
  </conditionalFormatting>
  <conditionalFormatting sqref="AU1:BL1">
    <cfRule type="cellIs" priority="7" operator="notEqual">
      <formula>0</formula>
    </cfRule>
    <cfRule type="cellIs" priority="8" operator="notEqual">
      <formula>0</formula>
    </cfRule>
  </conditionalFormatting>
  <conditionalFormatting sqref="AY1">
    <cfRule type="cellIs" dxfId="2" priority="6" operator="notEqual">
      <formula>0</formula>
    </cfRule>
  </conditionalFormatting>
  <conditionalFormatting sqref="AY1">
    <cfRule type="cellIs" priority="5" operator="notEqual">
      <formula>0</formula>
    </cfRule>
  </conditionalFormatting>
  <conditionalFormatting sqref="BB1:BD1">
    <cfRule type="cellIs" dxfId="1" priority="4" operator="notEqual">
      <formula>0</formula>
    </cfRule>
  </conditionalFormatting>
  <conditionalFormatting sqref="BB1:BD1">
    <cfRule type="cellIs" priority="3" operator="notEqual">
      <formula>0</formula>
    </cfRule>
  </conditionalFormatting>
  <conditionalFormatting sqref="BH1:BL1">
    <cfRule type="cellIs" dxfId="0" priority="2" operator="notEqual">
      <formula>0</formula>
    </cfRule>
  </conditionalFormatting>
  <conditionalFormatting sqref="BH1:BL1">
    <cfRule type="cellIs" priority="1" operator="notEqual">
      <formula>0</formula>
    </cfRule>
  </conditionalFormatting>
  <dataValidations count="19">
    <dataValidation type="textLength" operator="greaterThan" allowBlank="1" showInputMessage="1" showErrorMessage="1" sqref="L4:O2504 S4:T2504 AS4:AS2504 BI4:BL2504">
      <formula1>1</formula1>
    </dataValidation>
    <dataValidation type="list" allowBlank="1" showInputMessage="1" showErrorMessage="1" sqref="R4:R2504">
      <formula1>eao</formula1>
    </dataValidation>
    <dataValidation type="list" allowBlank="1" showInputMessage="1" showErrorMessage="1" sqref="AP4:AP2504">
      <formula1>nrcstatus</formula1>
    </dataValidation>
    <dataValidation type="textLength" allowBlank="1" showInputMessage="1" showErrorMessage="1" sqref="AQ4:AQ2504 AK4:AK2504">
      <formula1>4</formula1>
      <formula2>6</formula2>
    </dataValidation>
    <dataValidation type="textLength" allowBlank="1" showInputMessage="1" showErrorMessage="1" sqref="AJ4:AJ2504">
      <formula1>2</formula1>
      <formula2>4</formula2>
    </dataValidation>
    <dataValidation type="textLength" operator="greaterThan" allowBlank="1" showInputMessage="1" showErrorMessage="1" sqref="P4:P2504">
      <formula1>5</formula1>
    </dataValidation>
    <dataValidation type="list" allowBlank="1" showInputMessage="1" showErrorMessage="1" sqref="AM4:AM2504">
      <formula1>statenrc</formula1>
    </dataValidation>
    <dataValidation type="list" allowBlank="1" showInputMessage="1" showErrorMessage="1" sqref="AI4:AI2504">
      <formula1>nrc</formula1>
    </dataValidation>
    <dataValidation type="list" allowBlank="1" showInputMessage="1" showErrorMessage="1" sqref="AH4:AH2504">
      <formula1>agedoc</formula1>
    </dataValidation>
    <dataValidation type="list" allowBlank="1" showInputMessage="1" showErrorMessage="1" sqref="U4:U2504">
      <formula1>gender</formula1>
    </dataValidation>
    <dataValidation type="list" allowBlank="1" showInputMessage="1" showErrorMessage="1" sqref="BH4:BH2504 K4:K2504">
      <formula1>rural</formula1>
    </dataValidation>
    <dataValidation type="list" allowBlank="1" showInputMessage="1" showErrorMessage="1" sqref="AY4:AY2504 B4:B2504">
      <formula1>state</formula1>
    </dataValidation>
    <dataValidation type="list" allowBlank="1" showInputMessage="1" showErrorMessage="1" sqref="BB4:BB2504 E4:E2504">
      <formula1>INDIRECT(CONCATENATE(C4,"_"))</formula1>
    </dataValidation>
    <dataValidation type="list" allowBlank="1" showInputMessage="1" showErrorMessage="1" sqref="BD4:BD2504 G4:G2504">
      <formula1>INDIRECT(F4)</formula1>
    </dataValidation>
    <dataValidation type="list" operator="greaterThan" allowBlank="1" showInputMessage="1" showErrorMessage="1" sqref="AO4:AO2504">
      <formula1>INDIRECT(AN4)</formula1>
    </dataValidation>
    <dataValidation type="whole" allowBlank="1" showInputMessage="1" showErrorMessage="1" sqref="AW4:AW2504">
      <formula1>1900</formula1>
      <formula2>2100</formula2>
    </dataValidation>
    <dataValidation type="list" allowBlank="1" showInputMessage="1" showErrorMessage="1" sqref="AV4:AV2504">
      <formula1>months</formula1>
    </dataValidation>
    <dataValidation type="list" allowBlank="1" showInputMessage="1" showErrorMessage="1" sqref="AU4:AU2504">
      <formula1>days</formula1>
    </dataValidation>
    <dataValidation type="list" allowBlank="1" showInputMessage="1" showErrorMessage="1" sqref="AT4:AT2504">
      <formula1>status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>
      <pane ySplit="1" topLeftCell="A2" activePane="bottomLeft" state="frozen"/>
      <selection pane="bottomLeft" activeCell="K4" sqref="K4"/>
    </sheetView>
  </sheetViews>
  <sheetFormatPr defaultColWidth="10.6640625" defaultRowHeight="19.5"/>
  <cols>
    <col min="1" max="1" width="39" style="1" bestFit="1" customWidth="1"/>
    <col min="2" max="2" width="27" style="1" bestFit="1" customWidth="1"/>
    <col min="3" max="3" width="13.1640625" style="1" customWidth="1"/>
    <col min="4" max="4" width="26.6640625" style="1" bestFit="1" customWidth="1"/>
    <col min="5" max="5" width="22" style="1" bestFit="1" customWidth="1"/>
    <col min="6" max="6" width="39.1640625" style="1" bestFit="1" customWidth="1"/>
    <col min="7" max="7" width="39.1640625" style="1" customWidth="1"/>
    <col min="8" max="8" width="24.1640625" style="1" bestFit="1" customWidth="1"/>
    <col min="9" max="9" width="13.1640625" style="1" customWidth="1"/>
    <col min="10" max="16384" width="10.6640625" style="1"/>
  </cols>
  <sheetData>
    <row r="1" spans="1:9">
      <c r="A1" s="1" t="s">
        <v>1293</v>
      </c>
      <c r="B1" s="1" t="s">
        <v>841</v>
      </c>
      <c r="C1" s="2" t="s">
        <v>1294</v>
      </c>
      <c r="D1" s="1" t="s">
        <v>1295</v>
      </c>
      <c r="E1" s="1" t="s">
        <v>842</v>
      </c>
      <c r="F1" s="1" t="s">
        <v>4</v>
      </c>
      <c r="G1" s="1" t="s">
        <v>1449</v>
      </c>
      <c r="H1" s="1" t="s">
        <v>843</v>
      </c>
      <c r="I1" s="2" t="s">
        <v>1296</v>
      </c>
    </row>
    <row r="2" spans="1:9">
      <c r="A2" s="1" t="s">
        <v>35</v>
      </c>
      <c r="B2" s="1" t="s">
        <v>844</v>
      </c>
      <c r="C2" s="2" t="s">
        <v>1459</v>
      </c>
      <c r="D2" s="1" t="s">
        <v>50</v>
      </c>
      <c r="E2" s="1" t="s">
        <v>845</v>
      </c>
      <c r="F2" s="1" t="s">
        <v>310</v>
      </c>
      <c r="G2" s="1" t="str">
        <f>CONCATENATE(D2,"_",F2)</f>
        <v>မြစ်ကြီးနားခရိုင်_မြစ်ကြီးနားမြို့နယ်</v>
      </c>
      <c r="H2" s="1" t="s">
        <v>846</v>
      </c>
      <c r="I2" s="2" t="s">
        <v>1470</v>
      </c>
    </row>
    <row r="3" spans="1:9">
      <c r="A3" s="1" t="s">
        <v>35</v>
      </c>
      <c r="B3" s="1" t="s">
        <v>844</v>
      </c>
      <c r="C3" s="2" t="s">
        <v>1459</v>
      </c>
      <c r="D3" s="1" t="s">
        <v>50</v>
      </c>
      <c r="E3" s="1" t="s">
        <v>845</v>
      </c>
      <c r="F3" s="1" t="s">
        <v>311</v>
      </c>
      <c r="G3" s="1" t="str">
        <f t="shared" ref="G3:G66" si="0">CONCATENATE(D3,"_",F3)</f>
        <v>မြစ်ကြီးနားခရိုင်_ဝိုင်းမော်မြို့နယ်</v>
      </c>
      <c r="H3" s="1" t="s">
        <v>847</v>
      </c>
      <c r="I3" s="2" t="s">
        <v>1471</v>
      </c>
    </row>
    <row r="4" spans="1:9">
      <c r="A4" s="1" t="s">
        <v>35</v>
      </c>
      <c r="B4" s="1" t="s">
        <v>844</v>
      </c>
      <c r="C4" s="2" t="s">
        <v>1459</v>
      </c>
      <c r="D4" s="1" t="s">
        <v>50</v>
      </c>
      <c r="E4" s="1" t="s">
        <v>845</v>
      </c>
      <c r="F4" s="1" t="s">
        <v>312</v>
      </c>
      <c r="G4" s="1" t="str">
        <f t="shared" si="0"/>
        <v>မြစ်ကြီးနားခရိုင်_အင်ဂျန်းယန်မြို့နယ်</v>
      </c>
      <c r="H4" s="1" t="s">
        <v>848</v>
      </c>
      <c r="I4" s="2" t="s">
        <v>1472</v>
      </c>
    </row>
    <row r="5" spans="1:9">
      <c r="A5" s="1" t="s">
        <v>35</v>
      </c>
      <c r="B5" s="1" t="s">
        <v>844</v>
      </c>
      <c r="C5" s="2" t="s">
        <v>1459</v>
      </c>
      <c r="D5" s="1" t="s">
        <v>50</v>
      </c>
      <c r="E5" s="1" t="s">
        <v>845</v>
      </c>
      <c r="F5" s="1" t="s">
        <v>309</v>
      </c>
      <c r="G5" s="1" t="str">
        <f t="shared" si="0"/>
        <v>မြစ်ကြီးနားခရိုင်_တနိုင်းမြို့နယ်</v>
      </c>
      <c r="H5" s="1" t="s">
        <v>849</v>
      </c>
      <c r="I5" s="2" t="s">
        <v>1461</v>
      </c>
    </row>
    <row r="6" spans="1:9">
      <c r="A6" s="1" t="s">
        <v>35</v>
      </c>
      <c r="B6" s="1" t="s">
        <v>844</v>
      </c>
      <c r="C6" s="2" t="s">
        <v>1459</v>
      </c>
      <c r="D6" s="1" t="s">
        <v>50</v>
      </c>
      <c r="E6" s="1" t="s">
        <v>845</v>
      </c>
      <c r="F6" s="1" t="s">
        <v>307</v>
      </c>
      <c r="G6" s="1" t="str">
        <f t="shared" si="0"/>
        <v>မြစ်ကြီးနားခရိုင်_ချီဖွေမြို့နယ်</v>
      </c>
      <c r="H6" s="1" t="s">
        <v>850</v>
      </c>
      <c r="I6" s="2" t="s">
        <v>620</v>
      </c>
    </row>
    <row r="7" spans="1:9">
      <c r="A7" s="1" t="s">
        <v>35</v>
      </c>
      <c r="B7" s="1" t="s">
        <v>844</v>
      </c>
      <c r="C7" s="2" t="s">
        <v>1459</v>
      </c>
      <c r="D7" s="1" t="s">
        <v>50</v>
      </c>
      <c r="E7" s="1" t="s">
        <v>845</v>
      </c>
      <c r="F7" s="1" t="s">
        <v>308</v>
      </c>
      <c r="G7" s="1" t="str">
        <f t="shared" si="0"/>
        <v>မြစ်ကြီးနားခရိုင်_ဆော့လော်မြို့နယ်</v>
      </c>
      <c r="H7" s="1" t="s">
        <v>851</v>
      </c>
      <c r="I7" s="2" t="s">
        <v>612</v>
      </c>
    </row>
    <row r="8" spans="1:9">
      <c r="A8" s="1" t="s">
        <v>35</v>
      </c>
      <c r="B8" s="1" t="s">
        <v>844</v>
      </c>
      <c r="C8" s="2" t="s">
        <v>1459</v>
      </c>
      <c r="D8" s="1" t="s">
        <v>51</v>
      </c>
      <c r="E8" s="1" t="s">
        <v>852</v>
      </c>
      <c r="F8" s="1" t="s">
        <v>343</v>
      </c>
      <c r="G8" s="1" t="str">
        <f t="shared" si="0"/>
        <v>မိုးညှင်းခရိုင်_မိုးညှင်းမြို့နယ်</v>
      </c>
      <c r="H8" s="1" t="s">
        <v>853</v>
      </c>
      <c r="I8" s="2" t="s">
        <v>628</v>
      </c>
    </row>
    <row r="9" spans="1:9">
      <c r="A9" s="1" t="s">
        <v>35</v>
      </c>
      <c r="B9" s="1" t="s">
        <v>844</v>
      </c>
      <c r="C9" s="2" t="s">
        <v>1459</v>
      </c>
      <c r="D9" s="1" t="s">
        <v>51</v>
      </c>
      <c r="E9" s="1" t="s">
        <v>852</v>
      </c>
      <c r="F9" s="1" t="s">
        <v>342</v>
      </c>
      <c r="G9" s="1" t="str">
        <f t="shared" si="0"/>
        <v>မိုးညှင်းခရိုင်_မိုးကောင်းမြို့နယ်</v>
      </c>
      <c r="H9" s="1" t="s">
        <v>854</v>
      </c>
      <c r="I9" s="2" t="s">
        <v>637</v>
      </c>
    </row>
    <row r="10" spans="1:9">
      <c r="A10" s="1" t="s">
        <v>35</v>
      </c>
      <c r="B10" s="1" t="s">
        <v>844</v>
      </c>
      <c r="C10" s="2" t="s">
        <v>1459</v>
      </c>
      <c r="D10" s="1" t="s">
        <v>51</v>
      </c>
      <c r="E10" s="1" t="s">
        <v>852</v>
      </c>
      <c r="F10" s="1" t="s">
        <v>1297</v>
      </c>
      <c r="G10" s="1" t="str">
        <f t="shared" si="0"/>
        <v>မိုးညှင်းခရိုင်_ဖားကန့်မြို့နယ်</v>
      </c>
      <c r="H10" s="1" t="s">
        <v>855</v>
      </c>
      <c r="I10" s="2" t="s">
        <v>648</v>
      </c>
    </row>
    <row r="11" spans="1:9">
      <c r="A11" s="1" t="s">
        <v>35</v>
      </c>
      <c r="B11" s="1" t="s">
        <v>844</v>
      </c>
      <c r="C11" s="2" t="s">
        <v>1459</v>
      </c>
      <c r="D11" s="1" t="s">
        <v>49</v>
      </c>
      <c r="E11" s="1" t="s">
        <v>856</v>
      </c>
      <c r="F11" s="1" t="s">
        <v>267</v>
      </c>
      <c r="G11" s="1" t="str">
        <f t="shared" si="0"/>
        <v>ဗန်းမော်ခရိုင်_ဗန်းမော်မြို့နယ်</v>
      </c>
      <c r="H11" s="1" t="s">
        <v>857</v>
      </c>
      <c r="I11" s="2" t="s">
        <v>1466</v>
      </c>
    </row>
    <row r="12" spans="1:9">
      <c r="A12" s="1" t="s">
        <v>35</v>
      </c>
      <c r="B12" s="1" t="s">
        <v>844</v>
      </c>
      <c r="C12" s="2" t="s">
        <v>1459</v>
      </c>
      <c r="D12" s="1" t="s">
        <v>49</v>
      </c>
      <c r="E12" s="1" t="s">
        <v>856</v>
      </c>
      <c r="F12" s="1" t="s">
        <v>270</v>
      </c>
      <c r="G12" s="1" t="str">
        <f t="shared" si="0"/>
        <v>ဗန်းမော်ခရိုင်_ရွှေကူမြို့နယ်</v>
      </c>
      <c r="H12" s="1" t="s">
        <v>858</v>
      </c>
      <c r="I12" s="2" t="s">
        <v>1469</v>
      </c>
    </row>
    <row r="13" spans="1:9">
      <c r="A13" s="1" t="s">
        <v>35</v>
      </c>
      <c r="B13" s="1" t="s">
        <v>844</v>
      </c>
      <c r="C13" s="2" t="s">
        <v>1459</v>
      </c>
      <c r="D13" s="1" t="s">
        <v>49</v>
      </c>
      <c r="E13" s="1" t="s">
        <v>856</v>
      </c>
      <c r="F13" s="1" t="s">
        <v>269</v>
      </c>
      <c r="G13" s="1" t="str">
        <f t="shared" si="0"/>
        <v>ဗန်းမော်ခရိုင်_မိုးမောက်မြို့နယ်</v>
      </c>
      <c r="H13" s="1" t="s">
        <v>859</v>
      </c>
      <c r="I13" s="2" t="s">
        <v>1468</v>
      </c>
    </row>
    <row r="14" spans="1:9">
      <c r="A14" s="1" t="s">
        <v>35</v>
      </c>
      <c r="B14" s="1" t="s">
        <v>844</v>
      </c>
      <c r="C14" s="2" t="s">
        <v>1459</v>
      </c>
      <c r="D14" s="1" t="s">
        <v>49</v>
      </c>
      <c r="E14" s="1" t="s">
        <v>856</v>
      </c>
      <c r="F14" s="1" t="s">
        <v>268</v>
      </c>
      <c r="G14" s="1" t="str">
        <f t="shared" si="0"/>
        <v>ဗန်းမော်ခရိုင်_မံစီမြို့နယ်</v>
      </c>
      <c r="H14" s="1" t="s">
        <v>860</v>
      </c>
      <c r="I14" s="2" t="s">
        <v>1467</v>
      </c>
    </row>
    <row r="15" spans="1:9">
      <c r="A15" s="1" t="s">
        <v>35</v>
      </c>
      <c r="B15" s="1" t="s">
        <v>844</v>
      </c>
      <c r="C15" s="2" t="s">
        <v>1459</v>
      </c>
      <c r="D15" s="1" t="s">
        <v>48</v>
      </c>
      <c r="E15" s="1" t="s">
        <v>861</v>
      </c>
      <c r="F15" s="1" t="s">
        <v>249</v>
      </c>
      <c r="G15" s="1" t="str">
        <f t="shared" si="0"/>
        <v>ပူတာအိုခရိုင်_ပူတာအိုမြို့နယ်</v>
      </c>
      <c r="H15" s="1" t="s">
        <v>862</v>
      </c>
      <c r="I15" s="2" t="s">
        <v>1464</v>
      </c>
    </row>
    <row r="16" spans="1:9">
      <c r="A16" s="1" t="s">
        <v>35</v>
      </c>
      <c r="B16" s="1" t="s">
        <v>844</v>
      </c>
      <c r="C16" s="2" t="s">
        <v>1459</v>
      </c>
      <c r="D16" s="1" t="s">
        <v>48</v>
      </c>
      <c r="E16" s="1" t="s">
        <v>861</v>
      </c>
      <c r="F16" s="1" t="s">
        <v>247</v>
      </c>
      <c r="G16" s="1" t="str">
        <f t="shared" si="0"/>
        <v>ပူတာအိုခရိုင်_ဆွမ်ပရာဘွမ်မြို့နယ်</v>
      </c>
      <c r="H16" s="1" t="s">
        <v>863</v>
      </c>
      <c r="I16" s="2" t="s">
        <v>1462</v>
      </c>
    </row>
    <row r="17" spans="1:9">
      <c r="A17" s="1" t="s">
        <v>35</v>
      </c>
      <c r="B17" s="1" t="s">
        <v>844</v>
      </c>
      <c r="C17" s="2" t="s">
        <v>1459</v>
      </c>
      <c r="D17" s="1" t="s">
        <v>48</v>
      </c>
      <c r="E17" s="1" t="s">
        <v>861</v>
      </c>
      <c r="F17" s="1" t="s">
        <v>250</v>
      </c>
      <c r="G17" s="1" t="str">
        <f t="shared" si="0"/>
        <v>ပူတာအိုခရိုင်_မချမ်းဘောမြို့နယ်</v>
      </c>
      <c r="H17" s="1" t="s">
        <v>864</v>
      </c>
      <c r="I17" s="2" t="s">
        <v>1465</v>
      </c>
    </row>
    <row r="18" spans="1:9">
      <c r="A18" s="1" t="s">
        <v>35</v>
      </c>
      <c r="B18" s="1" t="s">
        <v>844</v>
      </c>
      <c r="C18" s="2" t="s">
        <v>1459</v>
      </c>
      <c r="D18" s="1" t="s">
        <v>48</v>
      </c>
      <c r="E18" s="1" t="s">
        <v>861</v>
      </c>
      <c r="F18" s="1" t="s">
        <v>248</v>
      </c>
      <c r="G18" s="1" t="str">
        <f t="shared" si="0"/>
        <v>ပူတာအိုခရိုင်_နောင်မွန်းမြို့နယ်</v>
      </c>
      <c r="H18" s="1" t="s">
        <v>865</v>
      </c>
      <c r="I18" s="2" t="s">
        <v>1463</v>
      </c>
    </row>
    <row r="19" spans="1:9">
      <c r="A19" s="1" t="s">
        <v>35</v>
      </c>
      <c r="B19" s="1" t="s">
        <v>844</v>
      </c>
      <c r="C19" s="2" t="s">
        <v>1459</v>
      </c>
      <c r="D19" s="1" t="s">
        <v>48</v>
      </c>
      <c r="E19" s="1" t="s">
        <v>861</v>
      </c>
      <c r="F19" s="1" t="s">
        <v>246</v>
      </c>
      <c r="G19" s="1" t="str">
        <f t="shared" si="0"/>
        <v>ပူတာအိုခရိုင်_ခေါင်လန်ဖူးမြို့နယ်</v>
      </c>
      <c r="H19" s="1" t="s">
        <v>866</v>
      </c>
      <c r="I19" s="2" t="s">
        <v>1459</v>
      </c>
    </row>
    <row r="20" spans="1:9">
      <c r="A20" s="1" t="s">
        <v>36</v>
      </c>
      <c r="B20" s="1" t="s">
        <v>867</v>
      </c>
      <c r="C20" s="2" t="s">
        <v>1462</v>
      </c>
      <c r="D20" s="1" t="s">
        <v>53</v>
      </c>
      <c r="E20" s="1" t="s">
        <v>868</v>
      </c>
      <c r="F20" s="1" t="s">
        <v>388</v>
      </c>
      <c r="G20" s="1" t="str">
        <f t="shared" si="0"/>
        <v>လွိုင်ကော်ခရိုင်_လွိုင်ကော်မြို့နယ်</v>
      </c>
      <c r="H20" s="1" t="s">
        <v>869</v>
      </c>
      <c r="I20" s="2" t="s">
        <v>1467</v>
      </c>
    </row>
    <row r="21" spans="1:9">
      <c r="A21" s="1" t="s">
        <v>36</v>
      </c>
      <c r="B21" s="1" t="s">
        <v>867</v>
      </c>
      <c r="C21" s="2" t="s">
        <v>1462</v>
      </c>
      <c r="D21" s="1" t="s">
        <v>53</v>
      </c>
      <c r="E21" s="1" t="s">
        <v>868</v>
      </c>
      <c r="F21" s="1" t="s">
        <v>385</v>
      </c>
      <c r="G21" s="1" t="str">
        <f t="shared" si="0"/>
        <v>လွိုင်ကော်ခရိုင်_ဒီမောဆိုမြို့နယ်</v>
      </c>
      <c r="H21" s="1" t="s">
        <v>870</v>
      </c>
      <c r="I21" s="2" t="s">
        <v>1464</v>
      </c>
    </row>
    <row r="22" spans="1:9">
      <c r="A22" s="1" t="s">
        <v>36</v>
      </c>
      <c r="B22" s="1" t="s">
        <v>867</v>
      </c>
      <c r="C22" s="2" t="s">
        <v>1462</v>
      </c>
      <c r="D22" s="1" t="s">
        <v>53</v>
      </c>
      <c r="E22" s="1" t="s">
        <v>868</v>
      </c>
      <c r="F22" s="1" t="s">
        <v>386</v>
      </c>
      <c r="G22" s="1" t="str">
        <f t="shared" si="0"/>
        <v>လွိုင်ကော်ခရိုင်_ဖရူဆိုမြို့နယ်</v>
      </c>
      <c r="H22" s="1" t="s">
        <v>871</v>
      </c>
      <c r="I22" s="2" t="s">
        <v>1465</v>
      </c>
    </row>
    <row r="23" spans="1:9">
      <c r="A23" s="1" t="s">
        <v>36</v>
      </c>
      <c r="B23" s="1" t="s">
        <v>867</v>
      </c>
      <c r="C23" s="2" t="s">
        <v>1462</v>
      </c>
      <c r="D23" s="1" t="s">
        <v>53</v>
      </c>
      <c r="E23" s="1" t="s">
        <v>868</v>
      </c>
      <c r="F23" s="1" t="s">
        <v>387</v>
      </c>
      <c r="G23" s="1" t="str">
        <f t="shared" si="0"/>
        <v>လွိုင်ကော်ခရိုင်_ရှားတောမြို့နယ်</v>
      </c>
      <c r="H23" s="1" t="s">
        <v>872</v>
      </c>
      <c r="I23" s="2" t="s">
        <v>1466</v>
      </c>
    </row>
    <row r="24" spans="1:9">
      <c r="A24" s="1" t="s">
        <v>36</v>
      </c>
      <c r="B24" s="1" t="s">
        <v>867</v>
      </c>
      <c r="C24" s="2" t="s">
        <v>1462</v>
      </c>
      <c r="D24" s="1" t="s">
        <v>52</v>
      </c>
      <c r="E24" s="1" t="s">
        <v>873</v>
      </c>
      <c r="F24" s="1" t="s">
        <v>275</v>
      </c>
      <c r="G24" s="1" t="str">
        <f t="shared" si="0"/>
        <v>ဘောလခဲခရိုင်_ဘောလခဲမြို့နယ်</v>
      </c>
      <c r="H24" s="1" t="s">
        <v>874</v>
      </c>
      <c r="I24" s="2" t="s">
        <v>1462</v>
      </c>
    </row>
    <row r="25" spans="1:9">
      <c r="A25" s="1" t="s">
        <v>36</v>
      </c>
      <c r="B25" s="1" t="s">
        <v>867</v>
      </c>
      <c r="C25" s="2" t="s">
        <v>1462</v>
      </c>
      <c r="D25" s="1" t="s">
        <v>52</v>
      </c>
      <c r="E25" s="1" t="s">
        <v>873</v>
      </c>
      <c r="F25" s="1" t="s">
        <v>1298</v>
      </c>
      <c r="G25" s="1" t="str">
        <f t="shared" si="0"/>
        <v>ဘောလခဲခရိုင်_ဖားဆောင်းမြို့နယ်</v>
      </c>
      <c r="H25" s="1" t="s">
        <v>875</v>
      </c>
      <c r="I25" s="2" t="s">
        <v>1459</v>
      </c>
    </row>
    <row r="26" spans="1:9">
      <c r="A26" s="1" t="s">
        <v>36</v>
      </c>
      <c r="B26" s="1" t="s">
        <v>867</v>
      </c>
      <c r="C26" s="2" t="s">
        <v>1462</v>
      </c>
      <c r="D26" s="1" t="s">
        <v>52</v>
      </c>
      <c r="E26" s="1" t="s">
        <v>873</v>
      </c>
      <c r="F26" s="1" t="s">
        <v>276</v>
      </c>
      <c r="G26" s="1" t="str">
        <f t="shared" si="0"/>
        <v>ဘောလခဲခရိုင်_မယ်စဲ့မြို့နယ်</v>
      </c>
      <c r="H26" s="1" t="s">
        <v>876</v>
      </c>
      <c r="I26" s="2" t="s">
        <v>1463</v>
      </c>
    </row>
    <row r="27" spans="1:9">
      <c r="A27" s="1" t="s">
        <v>37</v>
      </c>
      <c r="B27" s="1" t="s">
        <v>877</v>
      </c>
      <c r="C27" s="2" t="s">
        <v>1463</v>
      </c>
      <c r="D27" s="1" t="s">
        <v>56</v>
      </c>
      <c r="E27" s="1" t="s">
        <v>878</v>
      </c>
      <c r="F27" s="1" t="s">
        <v>271</v>
      </c>
      <c r="G27" s="1" t="str">
        <f t="shared" si="0"/>
        <v>ဘားအံခရိုင်_ဘားအံမြို့နယ်</v>
      </c>
      <c r="H27" s="1" t="s">
        <v>879</v>
      </c>
      <c r="I27" s="2" t="s">
        <v>1464</v>
      </c>
    </row>
    <row r="28" spans="1:9">
      <c r="A28" s="1" t="s">
        <v>37</v>
      </c>
      <c r="B28" s="1" t="s">
        <v>877</v>
      </c>
      <c r="C28" s="2" t="s">
        <v>1463</v>
      </c>
      <c r="D28" s="1" t="s">
        <v>56</v>
      </c>
      <c r="E28" s="1" t="s">
        <v>878</v>
      </c>
      <c r="F28" s="1" t="s">
        <v>272</v>
      </c>
      <c r="G28" s="1" t="str">
        <f t="shared" si="0"/>
        <v>ဘားအံခရိုင်_လှိုင်းဘွဲ့မြို့နယ်</v>
      </c>
      <c r="H28" s="1" t="s">
        <v>880</v>
      </c>
      <c r="I28" s="2" t="s">
        <v>1465</v>
      </c>
    </row>
    <row r="29" spans="1:9">
      <c r="A29" s="1" t="s">
        <v>37</v>
      </c>
      <c r="B29" s="1" t="s">
        <v>877</v>
      </c>
      <c r="C29" s="2" t="s">
        <v>1463</v>
      </c>
      <c r="D29" s="1" t="s">
        <v>55</v>
      </c>
      <c r="E29" s="1" t="s">
        <v>881</v>
      </c>
      <c r="F29" s="1" t="s">
        <v>266</v>
      </c>
      <c r="G29" s="1" t="str">
        <f t="shared" si="0"/>
        <v>ဖာပွန်ခရိုင်_ဖာပွန်မြို့နယ်</v>
      </c>
      <c r="H29" s="1" t="s">
        <v>882</v>
      </c>
      <c r="I29" s="2" t="s">
        <v>1463</v>
      </c>
    </row>
    <row r="30" spans="1:9">
      <c r="A30" s="1" t="s">
        <v>37</v>
      </c>
      <c r="B30" s="1" t="s">
        <v>877</v>
      </c>
      <c r="C30" s="2" t="s">
        <v>1463</v>
      </c>
      <c r="D30" s="1" t="s">
        <v>56</v>
      </c>
      <c r="E30" s="1" t="s">
        <v>878</v>
      </c>
      <c r="F30" s="1" t="s">
        <v>273</v>
      </c>
      <c r="G30" s="1" t="str">
        <f t="shared" si="0"/>
        <v>ဘားအံခရိုင်_သံတောင်ကြီးမြို့နယ်</v>
      </c>
      <c r="H30" s="1" t="s">
        <v>883</v>
      </c>
      <c r="I30" s="2" t="s">
        <v>1466</v>
      </c>
    </row>
    <row r="31" spans="1:9">
      <c r="A31" s="1" t="s">
        <v>37</v>
      </c>
      <c r="B31" s="1" t="s">
        <v>877</v>
      </c>
      <c r="C31" s="2" t="s">
        <v>1463</v>
      </c>
      <c r="D31" s="1" t="s">
        <v>57</v>
      </c>
      <c r="E31" s="1" t="s">
        <v>884</v>
      </c>
      <c r="F31" s="1" t="s">
        <v>313</v>
      </c>
      <c r="G31" s="1" t="str">
        <f t="shared" si="0"/>
        <v>မြဝတီခရိုင်_မြဝတီမြို့နယ်</v>
      </c>
      <c r="H31" s="1" t="s">
        <v>885</v>
      </c>
      <c r="I31" s="2" t="s">
        <v>1467</v>
      </c>
    </row>
    <row r="32" spans="1:9">
      <c r="A32" s="1" t="s">
        <v>37</v>
      </c>
      <c r="B32" s="1" t="s">
        <v>877</v>
      </c>
      <c r="C32" s="2" t="s">
        <v>1463</v>
      </c>
      <c r="D32" s="1" t="s">
        <v>1299</v>
      </c>
      <c r="E32" s="1" t="s">
        <v>886</v>
      </c>
      <c r="F32" s="1" t="s">
        <v>168</v>
      </c>
      <c r="G32" s="1" t="str">
        <f t="shared" si="0"/>
        <v>‌ကော့ကရိတ်ခရိုင်_ကော့ကရိတ်မြို့နယ်</v>
      </c>
      <c r="H32" s="1" t="s">
        <v>887</v>
      </c>
      <c r="I32" s="2" t="s">
        <v>1459</v>
      </c>
    </row>
    <row r="33" spans="1:9">
      <c r="A33" s="1" t="s">
        <v>37</v>
      </c>
      <c r="B33" s="1" t="s">
        <v>877</v>
      </c>
      <c r="C33" s="2" t="s">
        <v>1463</v>
      </c>
      <c r="D33" s="1" t="s">
        <v>1299</v>
      </c>
      <c r="E33" s="1" t="s">
        <v>886</v>
      </c>
      <c r="F33" s="1" t="s">
        <v>167</v>
      </c>
      <c r="G33" s="1" t="str">
        <f t="shared" si="0"/>
        <v>‌ကော့ကရိတ်ခရိုင်_ကြာအင်းဆိပ်ကြီးမြို့နယ်</v>
      </c>
      <c r="H33" s="1" t="s">
        <v>888</v>
      </c>
      <c r="I33" s="2" t="s">
        <v>1462</v>
      </c>
    </row>
    <row r="34" spans="1:9">
      <c r="A34" s="1" t="s">
        <v>38</v>
      </c>
      <c r="B34" s="1" t="s">
        <v>889</v>
      </c>
      <c r="C34" s="2" t="s">
        <v>1464</v>
      </c>
      <c r="D34" s="1" t="s">
        <v>60</v>
      </c>
      <c r="E34" s="1" t="s">
        <v>890</v>
      </c>
      <c r="F34" s="1" t="s">
        <v>429</v>
      </c>
      <c r="G34" s="1" t="str">
        <f t="shared" si="0"/>
        <v>ဟားခါးခရိုင်_ဟားခါးမြို့နယ်</v>
      </c>
      <c r="H34" s="1" t="s">
        <v>891</v>
      </c>
      <c r="I34" s="2" t="s">
        <v>1469</v>
      </c>
    </row>
    <row r="35" spans="1:9">
      <c r="A35" s="1" t="s">
        <v>38</v>
      </c>
      <c r="B35" s="1" t="s">
        <v>889</v>
      </c>
      <c r="C35" s="2" t="s">
        <v>1464</v>
      </c>
      <c r="D35" s="1" t="s">
        <v>60</v>
      </c>
      <c r="E35" s="1" t="s">
        <v>890</v>
      </c>
      <c r="F35" s="1" t="s">
        <v>428</v>
      </c>
      <c r="G35" s="1" t="str">
        <f t="shared" si="0"/>
        <v>ဟားခါးခရိုင်_ထန်တလန်မြို့နယ်</v>
      </c>
      <c r="H35" s="1" t="s">
        <v>892</v>
      </c>
      <c r="I35" s="2" t="s">
        <v>1468</v>
      </c>
    </row>
    <row r="36" spans="1:9">
      <c r="A36" s="1" t="s">
        <v>38</v>
      </c>
      <c r="B36" s="1" t="s">
        <v>889</v>
      </c>
      <c r="C36" s="2" t="s">
        <v>1464</v>
      </c>
      <c r="D36" s="1" t="s">
        <v>58</v>
      </c>
      <c r="E36" s="1" t="s">
        <v>893</v>
      </c>
      <c r="F36" s="1" t="s">
        <v>265</v>
      </c>
      <c r="G36" s="1" t="str">
        <f t="shared" si="0"/>
        <v>ဖလမ်းခရိုင်_ဖလမ်းမြို့နယ်</v>
      </c>
      <c r="H36" s="1" t="s">
        <v>894</v>
      </c>
      <c r="I36" s="2" t="s">
        <v>1463</v>
      </c>
    </row>
    <row r="37" spans="1:9">
      <c r="A37" s="1" t="s">
        <v>38</v>
      </c>
      <c r="B37" s="1" t="s">
        <v>889</v>
      </c>
      <c r="C37" s="2" t="s">
        <v>1464</v>
      </c>
      <c r="D37" s="1" t="s">
        <v>58</v>
      </c>
      <c r="E37" s="1" t="s">
        <v>893</v>
      </c>
      <c r="F37" s="1" t="s">
        <v>264</v>
      </c>
      <c r="G37" s="1" t="str">
        <f t="shared" si="0"/>
        <v>ဖလမ်းခရိုင်_တီးတိန်မြို့နယ်</v>
      </c>
      <c r="H37" s="1" t="s">
        <v>895</v>
      </c>
      <c r="I37" s="2" t="s">
        <v>1459</v>
      </c>
    </row>
    <row r="38" spans="1:9">
      <c r="A38" s="1" t="s">
        <v>38</v>
      </c>
      <c r="B38" s="1" t="s">
        <v>889</v>
      </c>
      <c r="C38" s="2" t="s">
        <v>1464</v>
      </c>
      <c r="D38" s="1" t="s">
        <v>58</v>
      </c>
      <c r="E38" s="1" t="s">
        <v>893</v>
      </c>
      <c r="F38" s="1" t="s">
        <v>263</v>
      </c>
      <c r="G38" s="1" t="str">
        <f t="shared" si="0"/>
        <v>ဖလမ်းခရိုင်_တွန်းဇန်မြို့နယ်</v>
      </c>
      <c r="H38" s="1" t="s">
        <v>896</v>
      </c>
      <c r="I38" s="2" t="s">
        <v>1462</v>
      </c>
    </row>
    <row r="39" spans="1:9">
      <c r="A39" s="1" t="s">
        <v>38</v>
      </c>
      <c r="B39" s="1" t="s">
        <v>889</v>
      </c>
      <c r="C39" s="2" t="s">
        <v>1464</v>
      </c>
      <c r="D39" s="1" t="s">
        <v>59</v>
      </c>
      <c r="E39" s="1" t="s">
        <v>897</v>
      </c>
      <c r="F39" s="1" t="s">
        <v>288</v>
      </c>
      <c r="G39" s="1" t="str">
        <f t="shared" si="0"/>
        <v>မင်းတပ်ခရိုင်_မင်းတပ်မြို့နယ်</v>
      </c>
      <c r="H39" s="1" t="s">
        <v>898</v>
      </c>
      <c r="I39" s="2" t="s">
        <v>1467</v>
      </c>
    </row>
    <row r="40" spans="1:9">
      <c r="A40" s="1" t="s">
        <v>38</v>
      </c>
      <c r="B40" s="1" t="s">
        <v>889</v>
      </c>
      <c r="C40" s="2" t="s">
        <v>1464</v>
      </c>
      <c r="D40" s="1" t="s">
        <v>59</v>
      </c>
      <c r="E40" s="1" t="s">
        <v>897</v>
      </c>
      <c r="F40" s="1" t="s">
        <v>289</v>
      </c>
      <c r="G40" s="1" t="str">
        <f t="shared" si="0"/>
        <v>မင်းတပ်ခရိုင်_မတူပီမြို့နယ်</v>
      </c>
      <c r="H40" s="1" t="s">
        <v>899</v>
      </c>
      <c r="I40" s="2" t="s">
        <v>1466</v>
      </c>
    </row>
    <row r="41" spans="1:9">
      <c r="A41" s="1" t="s">
        <v>38</v>
      </c>
      <c r="B41" s="1" t="s">
        <v>889</v>
      </c>
      <c r="C41" s="2" t="s">
        <v>1464</v>
      </c>
      <c r="D41" s="1" t="s">
        <v>59</v>
      </c>
      <c r="E41" s="1" t="s">
        <v>897</v>
      </c>
      <c r="F41" s="1" t="s">
        <v>286</v>
      </c>
      <c r="G41" s="1" t="str">
        <f t="shared" si="0"/>
        <v>မင်းတပ်ခရိုင်_ကန်ပက်လက်မြို့နယ်</v>
      </c>
      <c r="H41" s="1" t="s">
        <v>900</v>
      </c>
      <c r="I41" s="2" t="s">
        <v>1464</v>
      </c>
    </row>
    <row r="42" spans="1:9">
      <c r="A42" s="1" t="s">
        <v>38</v>
      </c>
      <c r="B42" s="1" t="s">
        <v>889</v>
      </c>
      <c r="C42" s="2" t="s">
        <v>1464</v>
      </c>
      <c r="D42" s="1" t="s">
        <v>59</v>
      </c>
      <c r="E42" s="1" t="s">
        <v>897</v>
      </c>
      <c r="F42" s="1" t="s">
        <v>287</v>
      </c>
      <c r="G42" s="1" t="str">
        <f t="shared" si="0"/>
        <v>မင်းတပ်ခရိုင်_ပလက်ဝမြို့နယ်</v>
      </c>
      <c r="H42" s="1" t="s">
        <v>901</v>
      </c>
      <c r="I42" s="2" t="s">
        <v>1465</v>
      </c>
    </row>
    <row r="43" spans="1:9">
      <c r="A43" s="1" t="s">
        <v>39</v>
      </c>
      <c r="B43" s="1" t="s">
        <v>902</v>
      </c>
      <c r="C43" s="2" t="s">
        <v>1465</v>
      </c>
      <c r="D43" s="1" t="s">
        <v>64</v>
      </c>
      <c r="E43" s="1" t="s">
        <v>903</v>
      </c>
      <c r="F43" s="1" t="s">
        <v>179</v>
      </c>
      <c r="G43" s="1" t="str">
        <f t="shared" si="0"/>
        <v>စစ်ကိုင်းခရိုင်_စစ်ကိုင်းမြို့နယ်</v>
      </c>
      <c r="H43" s="1" t="s">
        <v>904</v>
      </c>
      <c r="I43" s="2" t="s">
        <v>1472</v>
      </c>
    </row>
    <row r="44" spans="1:9">
      <c r="A44" s="1" t="s">
        <v>39</v>
      </c>
      <c r="B44" s="1" t="s">
        <v>902</v>
      </c>
      <c r="C44" s="2" t="s">
        <v>1465</v>
      </c>
      <c r="D44" s="1" t="s">
        <v>64</v>
      </c>
      <c r="E44" s="1" t="s">
        <v>903</v>
      </c>
      <c r="F44" s="1" t="s">
        <v>180</v>
      </c>
      <c r="G44" s="1" t="str">
        <f t="shared" si="0"/>
        <v>စစ်ကိုင်းခရိုင်_မြင်းမူမြို့နယ်</v>
      </c>
      <c r="H44" s="1" t="s">
        <v>905</v>
      </c>
      <c r="I44" s="2" t="s">
        <v>1473</v>
      </c>
    </row>
    <row r="45" spans="1:9">
      <c r="A45" s="1" t="s">
        <v>39</v>
      </c>
      <c r="B45" s="1" t="s">
        <v>902</v>
      </c>
      <c r="C45" s="2" t="s">
        <v>1465</v>
      </c>
      <c r="D45" s="1" t="s">
        <v>64</v>
      </c>
      <c r="E45" s="1" t="s">
        <v>903</v>
      </c>
      <c r="F45" s="1" t="s">
        <v>1300</v>
      </c>
      <c r="G45" s="1" t="str">
        <f t="shared" si="0"/>
        <v>စစ်ကိုင်းခရိုင်_မြောင်မြို့နယ်</v>
      </c>
      <c r="H45" s="1" t="s">
        <v>906</v>
      </c>
      <c r="I45" s="2" t="s">
        <v>1474</v>
      </c>
    </row>
    <row r="46" spans="1:9">
      <c r="A46" s="1" t="s">
        <v>39</v>
      </c>
      <c r="B46" s="1" t="s">
        <v>902</v>
      </c>
      <c r="C46" s="2" t="s">
        <v>1465</v>
      </c>
      <c r="D46" s="1" t="s">
        <v>1301</v>
      </c>
      <c r="E46" s="1" t="s">
        <v>907</v>
      </c>
      <c r="F46" s="1" t="s">
        <v>1302</v>
      </c>
      <c r="G46" s="1" t="str">
        <f t="shared" si="0"/>
        <v>ရွှေဘိုခရိုင်_ရွှေဘိုမြို့နယ်</v>
      </c>
      <c r="H46" s="1" t="s">
        <v>908</v>
      </c>
      <c r="I46" s="2" t="s">
        <v>1488</v>
      </c>
    </row>
    <row r="47" spans="1:9">
      <c r="A47" s="1" t="s">
        <v>39</v>
      </c>
      <c r="B47" s="1" t="s">
        <v>902</v>
      </c>
      <c r="C47" s="2" t="s">
        <v>1465</v>
      </c>
      <c r="D47" s="1" t="s">
        <v>1301</v>
      </c>
      <c r="E47" s="1" t="s">
        <v>907</v>
      </c>
      <c r="F47" s="1" t="s">
        <v>369</v>
      </c>
      <c r="G47" s="1" t="str">
        <f t="shared" si="0"/>
        <v>ရွှေဘိုခရိုင်_ခင်ဦးမြို့နယ်</v>
      </c>
      <c r="H47" s="1" t="s">
        <v>909</v>
      </c>
      <c r="I47" s="2" t="s">
        <v>1486</v>
      </c>
    </row>
    <row r="48" spans="1:9">
      <c r="A48" s="1" t="s">
        <v>39</v>
      </c>
      <c r="B48" s="1" t="s">
        <v>902</v>
      </c>
      <c r="C48" s="2" t="s">
        <v>1465</v>
      </c>
      <c r="D48" s="1" t="s">
        <v>1301</v>
      </c>
      <c r="E48" s="1" t="s">
        <v>907</v>
      </c>
      <c r="F48" s="1" t="s">
        <v>374</v>
      </c>
      <c r="G48" s="1" t="str">
        <f t="shared" si="0"/>
        <v>ရွှေဘိုခရိုင်_ဝက်လက်မြို့နယ်</v>
      </c>
      <c r="H48" s="1" t="s">
        <v>910</v>
      </c>
      <c r="I48" s="2" t="s">
        <v>1489</v>
      </c>
    </row>
    <row r="49" spans="1:9">
      <c r="A49" s="1" t="s">
        <v>39</v>
      </c>
      <c r="B49" s="1" t="s">
        <v>902</v>
      </c>
      <c r="C49" s="2" t="s">
        <v>1465</v>
      </c>
      <c r="D49" s="1" t="s">
        <v>1303</v>
      </c>
      <c r="E49" s="1" t="s">
        <v>907</v>
      </c>
      <c r="F49" s="1" t="s">
        <v>1304</v>
      </c>
      <c r="G49" s="1" t="str">
        <f t="shared" si="0"/>
        <v>ကန့်ဘလူခရိုင်_ကန့်ဘလူမြို့နယ်</v>
      </c>
      <c r="H49" s="1" t="s">
        <v>911</v>
      </c>
      <c r="I49" s="2" t="s">
        <v>637</v>
      </c>
    </row>
    <row r="50" spans="1:9">
      <c r="A50" s="1" t="s">
        <v>39</v>
      </c>
      <c r="B50" s="1" t="s">
        <v>902</v>
      </c>
      <c r="C50" s="2" t="s">
        <v>1465</v>
      </c>
      <c r="D50" s="1" t="s">
        <v>1303</v>
      </c>
      <c r="E50" s="1" t="s">
        <v>907</v>
      </c>
      <c r="F50" s="1" t="s">
        <v>368</v>
      </c>
      <c r="G50" s="1" t="str">
        <f t="shared" si="0"/>
        <v>ကန့်ဘလူခရိုင်_ကျွန်းလှမြို့နယ်</v>
      </c>
      <c r="H50" s="1" t="s">
        <v>912</v>
      </c>
      <c r="I50" s="2" t="s">
        <v>628</v>
      </c>
    </row>
    <row r="51" spans="1:9">
      <c r="A51" s="1" t="s">
        <v>39</v>
      </c>
      <c r="B51" s="1" t="s">
        <v>902</v>
      </c>
      <c r="C51" s="2" t="s">
        <v>1465</v>
      </c>
      <c r="D51" s="1" t="s">
        <v>1301</v>
      </c>
      <c r="E51" s="1" t="s">
        <v>907</v>
      </c>
      <c r="F51" s="1" t="s">
        <v>373</v>
      </c>
      <c r="G51" s="1" t="str">
        <f t="shared" si="0"/>
        <v>ရွှေဘိုခရိုင်_ရေဦးမြို့နယ်</v>
      </c>
      <c r="H51" s="1" t="s">
        <v>913</v>
      </c>
      <c r="I51" s="2" t="s">
        <v>1491</v>
      </c>
    </row>
    <row r="52" spans="1:9">
      <c r="A52" s="1" t="s">
        <v>39</v>
      </c>
      <c r="B52" s="1" t="s">
        <v>902</v>
      </c>
      <c r="C52" s="2" t="s">
        <v>1465</v>
      </c>
      <c r="D52" s="1" t="s">
        <v>1301</v>
      </c>
      <c r="E52" s="1" t="s">
        <v>907</v>
      </c>
      <c r="F52" s="1" t="s">
        <v>371</v>
      </c>
      <c r="G52" s="1" t="str">
        <f t="shared" si="0"/>
        <v>ရွှေဘိုခရိုင်_ဒီပဲယင်းမြို့နယ်</v>
      </c>
      <c r="H52" s="1" t="s">
        <v>914</v>
      </c>
      <c r="I52" s="2" t="s">
        <v>1487</v>
      </c>
    </row>
    <row r="53" spans="1:9">
      <c r="A53" s="1" t="s">
        <v>39</v>
      </c>
      <c r="B53" s="1" t="s">
        <v>902</v>
      </c>
      <c r="C53" s="2" t="s">
        <v>1465</v>
      </c>
      <c r="D53" s="1" t="s">
        <v>1301</v>
      </c>
      <c r="E53" s="1" t="s">
        <v>907</v>
      </c>
      <c r="F53" s="1" t="s">
        <v>370</v>
      </c>
      <c r="G53" s="1" t="str">
        <f t="shared" si="0"/>
        <v>ရွှေဘိုခရိုင်_တန့်ဆည်မြို့နယ်</v>
      </c>
      <c r="H53" s="1" t="s">
        <v>915</v>
      </c>
      <c r="I53" s="2" t="s">
        <v>1490</v>
      </c>
    </row>
    <row r="54" spans="1:9">
      <c r="A54" s="1" t="s">
        <v>39</v>
      </c>
      <c r="B54" s="1" t="s">
        <v>902</v>
      </c>
      <c r="C54" s="2" t="s">
        <v>1465</v>
      </c>
      <c r="D54" s="1" t="s">
        <v>66</v>
      </c>
      <c r="E54" s="1" t="s">
        <v>916</v>
      </c>
      <c r="F54" s="1" t="s">
        <v>346</v>
      </c>
      <c r="G54" s="1" t="str">
        <f t="shared" si="0"/>
        <v>မုံရွာခရိုင်_မုံရွာမြို့နယ်</v>
      </c>
      <c r="H54" s="1" t="s">
        <v>917</v>
      </c>
      <c r="I54" s="2" t="s">
        <v>1478</v>
      </c>
    </row>
    <row r="55" spans="1:9">
      <c r="A55" s="1" t="s">
        <v>39</v>
      </c>
      <c r="B55" s="1" t="s">
        <v>902</v>
      </c>
      <c r="C55" s="2" t="s">
        <v>1465</v>
      </c>
      <c r="D55" s="1" t="s">
        <v>66</v>
      </c>
      <c r="E55" s="1" t="s">
        <v>916</v>
      </c>
      <c r="F55" s="1" t="s">
        <v>345</v>
      </c>
      <c r="G55" s="1" t="str">
        <f t="shared" si="0"/>
        <v>မုံရွာခရိုင်_ဘုတလင်မြို့နယ်</v>
      </c>
      <c r="H55" s="1" t="s">
        <v>918</v>
      </c>
      <c r="I55" s="2" t="s">
        <v>1477</v>
      </c>
    </row>
    <row r="56" spans="1:9">
      <c r="A56" s="1" t="s">
        <v>39</v>
      </c>
      <c r="B56" s="1" t="s">
        <v>902</v>
      </c>
      <c r="C56" s="2" t="s">
        <v>1465</v>
      </c>
      <c r="D56" s="1" t="s">
        <v>66</v>
      </c>
      <c r="E56" s="1" t="s">
        <v>916</v>
      </c>
      <c r="F56" s="1" t="s">
        <v>347</v>
      </c>
      <c r="G56" s="1" t="str">
        <f t="shared" si="0"/>
        <v>မုံရွာခရိုင်_အရာတော်မြို့နယ်</v>
      </c>
      <c r="H56" s="1" t="s">
        <v>919</v>
      </c>
      <c r="I56" s="2" t="s">
        <v>1479</v>
      </c>
    </row>
    <row r="57" spans="1:9">
      <c r="A57" s="1" t="s">
        <v>39</v>
      </c>
      <c r="B57" s="1" t="s">
        <v>902</v>
      </c>
      <c r="C57" s="2" t="s">
        <v>1465</v>
      </c>
      <c r="D57" s="1" t="s">
        <v>66</v>
      </c>
      <c r="E57" s="1" t="s">
        <v>916</v>
      </c>
      <c r="F57" s="1" t="s">
        <v>1305</v>
      </c>
      <c r="G57" s="1" t="str">
        <f t="shared" si="0"/>
        <v>မုံရွာခရိုင်_ချောင်းဉီးမြို့နယ်</v>
      </c>
      <c r="H57" s="1" t="s">
        <v>920</v>
      </c>
      <c r="I57" s="2" t="s">
        <v>1476</v>
      </c>
    </row>
    <row r="58" spans="1:9">
      <c r="A58" s="1" t="s">
        <v>39</v>
      </c>
      <c r="B58" s="1" t="s">
        <v>902</v>
      </c>
      <c r="C58" s="2" t="s">
        <v>1465</v>
      </c>
      <c r="D58" s="1" t="s">
        <v>68</v>
      </c>
      <c r="E58" s="1" t="s">
        <v>921</v>
      </c>
      <c r="F58" s="1" t="s">
        <v>364</v>
      </c>
      <c r="G58" s="1" t="str">
        <f t="shared" si="0"/>
        <v>ယင်းမာပင်ခရိုင်_ယင်းမာပင်မြို့နယ်</v>
      </c>
      <c r="H58" s="1" t="s">
        <v>922</v>
      </c>
      <c r="I58" s="2" t="s">
        <v>1485</v>
      </c>
    </row>
    <row r="59" spans="1:9">
      <c r="A59" s="1" t="s">
        <v>39</v>
      </c>
      <c r="B59" s="1" t="s">
        <v>902</v>
      </c>
      <c r="C59" s="2" t="s">
        <v>1465</v>
      </c>
      <c r="D59" s="1" t="s">
        <v>68</v>
      </c>
      <c r="E59" s="1" t="s">
        <v>921</v>
      </c>
      <c r="F59" s="1" t="s">
        <v>361</v>
      </c>
      <c r="G59" s="1" t="str">
        <f t="shared" si="0"/>
        <v>ယင်းမာပင်ခရိုင်_ကနီမြို့နယ်</v>
      </c>
      <c r="H59" s="1" t="s">
        <v>923</v>
      </c>
      <c r="I59" s="2" t="s">
        <v>1482</v>
      </c>
    </row>
    <row r="60" spans="1:9">
      <c r="A60" s="1" t="s">
        <v>39</v>
      </c>
      <c r="B60" s="1" t="s">
        <v>902</v>
      </c>
      <c r="C60" s="2" t="s">
        <v>1465</v>
      </c>
      <c r="D60" s="1" t="s">
        <v>68</v>
      </c>
      <c r="E60" s="1" t="s">
        <v>921</v>
      </c>
      <c r="F60" s="1" t="s">
        <v>362</v>
      </c>
      <c r="G60" s="1" t="str">
        <f t="shared" si="0"/>
        <v>ယင်းမာပင်ခရိုင်_ဆားလင်းကြီးမြို့နယ်</v>
      </c>
      <c r="H60" s="1" t="s">
        <v>924</v>
      </c>
      <c r="I60" s="2" t="s">
        <v>1483</v>
      </c>
    </row>
    <row r="61" spans="1:9">
      <c r="A61" s="1" t="s">
        <v>39</v>
      </c>
      <c r="B61" s="1" t="s">
        <v>902</v>
      </c>
      <c r="C61" s="2" t="s">
        <v>1465</v>
      </c>
      <c r="D61" s="1" t="s">
        <v>68</v>
      </c>
      <c r="E61" s="1" t="s">
        <v>921</v>
      </c>
      <c r="F61" s="1" t="s">
        <v>363</v>
      </c>
      <c r="G61" s="1" t="str">
        <f t="shared" si="0"/>
        <v>ယင်းမာပင်ခရိုင်_ပုလဲမြို့နယ်</v>
      </c>
      <c r="H61" s="1" t="s">
        <v>925</v>
      </c>
      <c r="I61" s="2" t="s">
        <v>1484</v>
      </c>
    </row>
    <row r="62" spans="1:9">
      <c r="A62" s="1" t="s">
        <v>39</v>
      </c>
      <c r="B62" s="1" t="s">
        <v>902</v>
      </c>
      <c r="C62" s="2" t="s">
        <v>1465</v>
      </c>
      <c r="D62" s="1" t="s">
        <v>62</v>
      </c>
      <c r="E62" s="1" t="s">
        <v>926</v>
      </c>
      <c r="F62" s="1" t="s">
        <v>160</v>
      </c>
      <c r="G62" s="1" t="str">
        <f t="shared" si="0"/>
        <v>ကသာခရိုင်_ကသာမြို့နယ်</v>
      </c>
      <c r="H62" s="1" t="s">
        <v>927</v>
      </c>
      <c r="I62" s="2" t="s">
        <v>1464</v>
      </c>
    </row>
    <row r="63" spans="1:9">
      <c r="A63" s="1" t="s">
        <v>39</v>
      </c>
      <c r="B63" s="1" t="s">
        <v>902</v>
      </c>
      <c r="C63" s="2" t="s">
        <v>1465</v>
      </c>
      <c r="D63" s="1" t="s">
        <v>62</v>
      </c>
      <c r="E63" s="1" t="s">
        <v>926</v>
      </c>
      <c r="F63" s="1" t="s">
        <v>166</v>
      </c>
      <c r="G63" s="1" t="str">
        <f t="shared" si="0"/>
        <v>ကသာခရိုင်_အင်းတော်မြို့နယ်</v>
      </c>
      <c r="H63" s="1" t="s">
        <v>928</v>
      </c>
      <c r="I63" s="2" t="s">
        <v>648</v>
      </c>
    </row>
    <row r="64" spans="1:9">
      <c r="A64" s="1" t="s">
        <v>39</v>
      </c>
      <c r="B64" s="1" t="s">
        <v>902</v>
      </c>
      <c r="C64" s="2" t="s">
        <v>1465</v>
      </c>
      <c r="D64" s="1" t="s">
        <v>62</v>
      </c>
      <c r="E64" s="1" t="s">
        <v>926</v>
      </c>
      <c r="F64" s="1" t="s">
        <v>162</v>
      </c>
      <c r="G64" s="1" t="str">
        <f t="shared" si="0"/>
        <v>ကသာခရိုင်_ထီးချိုင့်မြို့နယ်</v>
      </c>
      <c r="H64" s="1" t="s">
        <v>929</v>
      </c>
      <c r="I64" s="2" t="s">
        <v>1466</v>
      </c>
    </row>
    <row r="65" spans="1:9">
      <c r="A65" s="1" t="s">
        <v>39</v>
      </c>
      <c r="B65" s="1" t="s">
        <v>902</v>
      </c>
      <c r="C65" s="2" t="s">
        <v>1465</v>
      </c>
      <c r="D65" s="1" t="s">
        <v>62</v>
      </c>
      <c r="E65" s="1" t="s">
        <v>926</v>
      </c>
      <c r="F65" s="1" t="s">
        <v>164</v>
      </c>
      <c r="G65" s="1" t="str">
        <f t="shared" si="0"/>
        <v>ကသာခရိုင်_ဗန်းမောက်မြို့နယ်</v>
      </c>
      <c r="H65" s="1" t="s">
        <v>930</v>
      </c>
      <c r="I65" s="2" t="s">
        <v>1467</v>
      </c>
    </row>
    <row r="66" spans="1:9">
      <c r="A66" s="1" t="s">
        <v>39</v>
      </c>
      <c r="B66" s="1" t="s">
        <v>902</v>
      </c>
      <c r="C66" s="2" t="s">
        <v>1465</v>
      </c>
      <c r="D66" s="1" t="s">
        <v>62</v>
      </c>
      <c r="E66" s="1" t="s">
        <v>926</v>
      </c>
      <c r="F66" s="1" t="s">
        <v>161</v>
      </c>
      <c r="G66" s="1" t="str">
        <f t="shared" si="0"/>
        <v>ကသာခရိုင်_ကောလင်းမြို့နယ်</v>
      </c>
      <c r="H66" s="1" t="s">
        <v>931</v>
      </c>
      <c r="I66" s="2" t="s">
        <v>1465</v>
      </c>
    </row>
    <row r="67" spans="1:9">
      <c r="A67" s="1" t="s">
        <v>39</v>
      </c>
      <c r="B67" s="1" t="s">
        <v>902</v>
      </c>
      <c r="C67" s="2" t="s">
        <v>1465</v>
      </c>
      <c r="D67" s="1" t="s">
        <v>62</v>
      </c>
      <c r="E67" s="1" t="s">
        <v>926</v>
      </c>
      <c r="F67" s="1" t="s">
        <v>165</v>
      </c>
      <c r="G67" s="1" t="str">
        <f t="shared" ref="G67:G130" si="1">CONCATENATE(D67,"_",F67)</f>
        <v>ကသာခရိုင်_ဝန်းသိုမြို့နယ်</v>
      </c>
      <c r="H67" s="1" t="s">
        <v>932</v>
      </c>
      <c r="I67" s="2" t="s">
        <v>1469</v>
      </c>
    </row>
    <row r="68" spans="1:9">
      <c r="A68" s="1" t="s">
        <v>39</v>
      </c>
      <c r="B68" s="1" t="s">
        <v>902</v>
      </c>
      <c r="C68" s="2" t="s">
        <v>1465</v>
      </c>
      <c r="D68" s="1" t="s">
        <v>62</v>
      </c>
      <c r="E68" s="1" t="s">
        <v>926</v>
      </c>
      <c r="F68" s="1" t="s">
        <v>163</v>
      </c>
      <c r="G68" s="1" t="str">
        <f t="shared" si="1"/>
        <v>ကသာခရိုင်_ပင်လည်ဘူးမြို့နယ်</v>
      </c>
      <c r="H68" s="1" t="s">
        <v>933</v>
      </c>
      <c r="I68" s="2" t="s">
        <v>1468</v>
      </c>
    </row>
    <row r="69" spans="1:9">
      <c r="A69" s="1" t="s">
        <v>39</v>
      </c>
      <c r="B69" s="1" t="s">
        <v>902</v>
      </c>
      <c r="C69" s="2" t="s">
        <v>1465</v>
      </c>
      <c r="D69" s="1" t="s">
        <v>61</v>
      </c>
      <c r="E69" s="1" t="s">
        <v>934</v>
      </c>
      <c r="F69" s="1" t="s">
        <v>156</v>
      </c>
      <c r="G69" s="1" t="str">
        <f t="shared" si="1"/>
        <v>ကလေးခရိုင်_ကလေးမြို့နယ်</v>
      </c>
      <c r="H69" s="1" t="s">
        <v>935</v>
      </c>
      <c r="I69" s="2" t="s">
        <v>1459</v>
      </c>
    </row>
    <row r="70" spans="1:9">
      <c r="A70" s="1" t="s">
        <v>39</v>
      </c>
      <c r="B70" s="1" t="s">
        <v>902</v>
      </c>
      <c r="C70" s="2" t="s">
        <v>1465</v>
      </c>
      <c r="D70" s="1" t="s">
        <v>61</v>
      </c>
      <c r="E70" s="1" t="s">
        <v>934</v>
      </c>
      <c r="F70" s="1" t="s">
        <v>157</v>
      </c>
      <c r="G70" s="1" t="str">
        <f t="shared" si="1"/>
        <v>ကလေးခရိုင်_ကလေးဝမြို့နယ်</v>
      </c>
      <c r="H70" s="1" t="s">
        <v>936</v>
      </c>
      <c r="I70" s="2" t="s">
        <v>1462</v>
      </c>
    </row>
    <row r="71" spans="1:9">
      <c r="A71" s="1" t="s">
        <v>39</v>
      </c>
      <c r="B71" s="1" t="s">
        <v>902</v>
      </c>
      <c r="C71" s="2" t="s">
        <v>1465</v>
      </c>
      <c r="D71" s="1" t="s">
        <v>61</v>
      </c>
      <c r="E71" s="1" t="s">
        <v>934</v>
      </c>
      <c r="F71" s="1" t="s">
        <v>158</v>
      </c>
      <c r="G71" s="1" t="str">
        <f t="shared" si="1"/>
        <v>ကလေးခရိုင်_မင်းကင်းမြို့နယ်</v>
      </c>
      <c r="H71" s="1" t="s">
        <v>937</v>
      </c>
      <c r="I71" s="2" t="s">
        <v>1463</v>
      </c>
    </row>
    <row r="72" spans="1:9">
      <c r="A72" s="1" t="s">
        <v>39</v>
      </c>
      <c r="B72" s="1" t="s">
        <v>902</v>
      </c>
      <c r="C72" s="2" t="s">
        <v>1465</v>
      </c>
      <c r="D72" s="1" t="s">
        <v>65</v>
      </c>
      <c r="E72" s="1" t="s">
        <v>938</v>
      </c>
      <c r="F72" s="1" t="s">
        <v>187</v>
      </c>
      <c r="G72" s="1" t="str">
        <f t="shared" si="1"/>
        <v>တမူးခရိုင်_တမူးမြို့နယ်</v>
      </c>
      <c r="H72" s="1" t="s">
        <v>939</v>
      </c>
      <c r="I72" s="2" t="s">
        <v>1475</v>
      </c>
    </row>
    <row r="73" spans="1:9">
      <c r="A73" s="1" t="s">
        <v>39</v>
      </c>
      <c r="B73" s="1" t="s">
        <v>902</v>
      </c>
      <c r="C73" s="2" t="s">
        <v>1465</v>
      </c>
      <c r="D73" s="1" t="s">
        <v>67</v>
      </c>
      <c r="E73" s="1" t="s">
        <v>940</v>
      </c>
      <c r="F73" s="1" t="s">
        <v>360</v>
      </c>
      <c r="G73" s="1" t="str">
        <f t="shared" si="1"/>
        <v>မော်လိုက်ခရိုင်_မော်လိုက်မြို့နယ်</v>
      </c>
      <c r="H73" s="1" t="s">
        <v>941</v>
      </c>
      <c r="I73" s="2" t="s">
        <v>1481</v>
      </c>
    </row>
    <row r="74" spans="1:9">
      <c r="A74" s="1" t="s">
        <v>39</v>
      </c>
      <c r="B74" s="1" t="s">
        <v>902</v>
      </c>
      <c r="C74" s="2" t="s">
        <v>1465</v>
      </c>
      <c r="D74" s="1" t="s">
        <v>67</v>
      </c>
      <c r="E74" s="1" t="s">
        <v>940</v>
      </c>
      <c r="F74" s="1" t="s">
        <v>359</v>
      </c>
      <c r="G74" s="1" t="str">
        <f t="shared" si="1"/>
        <v>မော်လိုက်ခရိုင်_ဖောင်းပြင်မြို့နယ်</v>
      </c>
      <c r="H74" s="1" t="s">
        <v>942</v>
      </c>
      <c r="I74" s="2" t="s">
        <v>1480</v>
      </c>
    </row>
    <row r="75" spans="1:9">
      <c r="A75" s="1" t="s">
        <v>39</v>
      </c>
      <c r="B75" s="1" t="s">
        <v>902</v>
      </c>
      <c r="C75" s="2" t="s">
        <v>1465</v>
      </c>
      <c r="D75" s="1" t="s">
        <v>63</v>
      </c>
      <c r="E75" s="1" t="s">
        <v>943</v>
      </c>
      <c r="F75" s="1" t="s">
        <v>171</v>
      </c>
      <c r="G75" s="1" t="str">
        <f t="shared" si="1"/>
        <v>ခန္တီးခရိုင်_ခန္တီးမြို့နယ်</v>
      </c>
      <c r="H75" s="1" t="s">
        <v>944</v>
      </c>
      <c r="I75" s="2" t="s">
        <v>620</v>
      </c>
    </row>
    <row r="76" spans="1:9">
      <c r="A76" s="1" t="s">
        <v>39</v>
      </c>
      <c r="B76" s="1" t="s">
        <v>902</v>
      </c>
      <c r="C76" s="2" t="s">
        <v>1465</v>
      </c>
      <c r="D76" s="1" t="s">
        <v>63</v>
      </c>
      <c r="E76" s="1" t="s">
        <v>943</v>
      </c>
      <c r="F76" s="1" t="s">
        <v>175</v>
      </c>
      <c r="G76" s="1" t="str">
        <f t="shared" si="1"/>
        <v>ခန္တီးခရိုင်_ဟုမ္မလင်းမြို့နယ်</v>
      </c>
      <c r="H76" s="1" t="s">
        <v>945</v>
      </c>
      <c r="I76" s="2" t="s">
        <v>1471</v>
      </c>
    </row>
    <row r="77" spans="1:9">
      <c r="A77" s="1" t="s">
        <v>39</v>
      </c>
      <c r="B77" s="1" t="s">
        <v>902</v>
      </c>
      <c r="C77" s="2" t="s">
        <v>1465</v>
      </c>
      <c r="D77" s="1" t="s">
        <v>63</v>
      </c>
      <c r="E77" s="1" t="s">
        <v>943</v>
      </c>
      <c r="F77" s="1" t="s">
        <v>174</v>
      </c>
      <c r="G77" s="1" t="str">
        <f t="shared" si="1"/>
        <v>ခန္တီးခရိုင်_လေရှီးမြို့နယ်</v>
      </c>
      <c r="H77" s="1" t="s">
        <v>946</v>
      </c>
      <c r="I77" s="2" t="s">
        <v>1470</v>
      </c>
    </row>
    <row r="78" spans="1:9">
      <c r="A78" s="1" t="s">
        <v>39</v>
      </c>
      <c r="B78" s="1" t="s">
        <v>902</v>
      </c>
      <c r="C78" s="2" t="s">
        <v>1465</v>
      </c>
      <c r="D78" s="1" t="s">
        <v>63</v>
      </c>
      <c r="E78" s="1" t="s">
        <v>943</v>
      </c>
      <c r="F78" s="1" t="s">
        <v>173</v>
      </c>
      <c r="G78" s="1" t="str">
        <f t="shared" si="1"/>
        <v>ခန္တီးခရိုင်_လဟယ်မြို့နယ်</v>
      </c>
      <c r="H78" s="1" t="s">
        <v>947</v>
      </c>
      <c r="I78" s="2" t="s">
        <v>1461</v>
      </c>
    </row>
    <row r="79" spans="1:9">
      <c r="A79" s="1" t="s">
        <v>39</v>
      </c>
      <c r="B79" s="1" t="s">
        <v>902</v>
      </c>
      <c r="C79" s="2" t="s">
        <v>1465</v>
      </c>
      <c r="D79" s="1" t="s">
        <v>63</v>
      </c>
      <c r="E79" s="1" t="s">
        <v>943</v>
      </c>
      <c r="F79" s="1" t="s">
        <v>172</v>
      </c>
      <c r="G79" s="1" t="str">
        <f t="shared" si="1"/>
        <v>ခန္တီးခရိုင်_နန်းယွန်းမြို့နယ်</v>
      </c>
      <c r="H79" s="1" t="s">
        <v>948</v>
      </c>
      <c r="I79" s="2" t="s">
        <v>612</v>
      </c>
    </row>
    <row r="80" spans="1:9">
      <c r="A80" s="1" t="s">
        <v>40</v>
      </c>
      <c r="B80" s="1" t="s">
        <v>949</v>
      </c>
      <c r="C80" s="2" t="s">
        <v>1466</v>
      </c>
      <c r="D80" s="1" t="s">
        <v>71</v>
      </c>
      <c r="E80" s="1" t="s">
        <v>950</v>
      </c>
      <c r="F80" s="1" t="s">
        <v>215</v>
      </c>
      <c r="G80" s="1" t="str">
        <f t="shared" si="1"/>
        <v>ထားဝယ်ခရိုင်_ထားဝယ်မြို့နယ်</v>
      </c>
      <c r="H80" s="1" t="s">
        <v>951</v>
      </c>
      <c r="I80" s="2" t="s">
        <v>1463</v>
      </c>
    </row>
    <row r="81" spans="1:9">
      <c r="A81" s="1" t="s">
        <v>40</v>
      </c>
      <c r="B81" s="1" t="s">
        <v>949</v>
      </c>
      <c r="C81" s="2" t="s">
        <v>1466</v>
      </c>
      <c r="D81" s="1" t="s">
        <v>71</v>
      </c>
      <c r="E81" s="1" t="s">
        <v>950</v>
      </c>
      <c r="F81" s="1" t="s">
        <v>217</v>
      </c>
      <c r="G81" s="1" t="str">
        <f t="shared" si="1"/>
        <v>ထားဝယ်ခရိုင်_လောင်းလုံးမြို့နယ်</v>
      </c>
      <c r="H81" s="1" t="s">
        <v>952</v>
      </c>
      <c r="I81" s="2" t="s">
        <v>1465</v>
      </c>
    </row>
    <row r="82" spans="1:9">
      <c r="A82" s="1" t="s">
        <v>40</v>
      </c>
      <c r="B82" s="1" t="s">
        <v>949</v>
      </c>
      <c r="C82" s="2" t="s">
        <v>1466</v>
      </c>
      <c r="D82" s="1" t="s">
        <v>71</v>
      </c>
      <c r="E82" s="1" t="s">
        <v>950</v>
      </c>
      <c r="F82" s="1" t="s">
        <v>218</v>
      </c>
      <c r="G82" s="1" t="str">
        <f t="shared" si="1"/>
        <v>ထားဝယ်ခရိုင်_သရက်ချောင်းမြို့နယ်</v>
      </c>
      <c r="H82" s="1" t="s">
        <v>953</v>
      </c>
      <c r="I82" s="2" t="s">
        <v>1466</v>
      </c>
    </row>
    <row r="83" spans="1:9">
      <c r="A83" s="1" t="s">
        <v>40</v>
      </c>
      <c r="B83" s="1" t="s">
        <v>949</v>
      </c>
      <c r="C83" s="2" t="s">
        <v>1466</v>
      </c>
      <c r="D83" s="1" t="s">
        <v>71</v>
      </c>
      <c r="E83" s="1" t="s">
        <v>950</v>
      </c>
      <c r="F83" s="1" t="s">
        <v>216</v>
      </c>
      <c r="G83" s="1" t="str">
        <f t="shared" si="1"/>
        <v>ထားဝယ်ခရိုင်_ရေဖြူမြို့နယ်</v>
      </c>
      <c r="H83" s="1" t="s">
        <v>954</v>
      </c>
      <c r="I83" s="2" t="s">
        <v>1464</v>
      </c>
    </row>
    <row r="84" spans="1:9">
      <c r="A84" s="1" t="s">
        <v>40</v>
      </c>
      <c r="B84" s="1" t="s">
        <v>949</v>
      </c>
      <c r="C84" s="2" t="s">
        <v>1466</v>
      </c>
      <c r="D84" s="1" t="s">
        <v>72</v>
      </c>
      <c r="E84" s="1" t="s">
        <v>955</v>
      </c>
      <c r="F84" s="1" t="s">
        <v>317</v>
      </c>
      <c r="G84" s="1" t="str">
        <f t="shared" si="1"/>
        <v>မြိတ်ခရိုင်_မြိတ်မြို့နယ်</v>
      </c>
      <c r="H84" s="1" t="s">
        <v>956</v>
      </c>
      <c r="I84" s="2" t="s">
        <v>648</v>
      </c>
    </row>
    <row r="85" spans="1:9">
      <c r="A85" s="1" t="s">
        <v>40</v>
      </c>
      <c r="B85" s="1" t="s">
        <v>949</v>
      </c>
      <c r="C85" s="2" t="s">
        <v>1466</v>
      </c>
      <c r="D85" s="1" t="s">
        <v>72</v>
      </c>
      <c r="E85" s="1" t="s">
        <v>955</v>
      </c>
      <c r="F85" s="1" t="s">
        <v>314</v>
      </c>
      <c r="G85" s="1" t="str">
        <f t="shared" si="1"/>
        <v>မြိတ်ခရိုင်_ကျွန်းစုမြို့နယ်</v>
      </c>
      <c r="H85" s="1" t="s">
        <v>957</v>
      </c>
      <c r="I85" s="2" t="s">
        <v>1467</v>
      </c>
    </row>
    <row r="86" spans="1:9">
      <c r="A86" s="1" t="s">
        <v>40</v>
      </c>
      <c r="B86" s="1" t="s">
        <v>949</v>
      </c>
      <c r="C86" s="2" t="s">
        <v>1466</v>
      </c>
      <c r="D86" s="1" t="s">
        <v>72</v>
      </c>
      <c r="E86" s="1" t="s">
        <v>955</v>
      </c>
      <c r="F86" s="1" t="s">
        <v>316</v>
      </c>
      <c r="G86" s="1" t="str">
        <f t="shared" si="1"/>
        <v>မြိတ်ခရိုင်_ပုလောမြို့နယ်</v>
      </c>
      <c r="H86" s="1" t="s">
        <v>958</v>
      </c>
      <c r="I86" s="2" t="s">
        <v>1469</v>
      </c>
    </row>
    <row r="87" spans="1:9">
      <c r="A87" s="1" t="s">
        <v>40</v>
      </c>
      <c r="B87" s="1" t="s">
        <v>949</v>
      </c>
      <c r="C87" s="2" t="s">
        <v>1466</v>
      </c>
      <c r="D87" s="1" t="s">
        <v>72</v>
      </c>
      <c r="E87" s="1" t="s">
        <v>955</v>
      </c>
      <c r="F87" s="1" t="s">
        <v>315</v>
      </c>
      <c r="G87" s="1" t="str">
        <f t="shared" si="1"/>
        <v>မြိတ်ခရိုင်_တနင်္သာရီမြို့နယ်</v>
      </c>
      <c r="H87" s="1" t="s">
        <v>959</v>
      </c>
      <c r="I87" s="2" t="s">
        <v>1468</v>
      </c>
    </row>
    <row r="88" spans="1:9">
      <c r="A88" s="1" t="s">
        <v>40</v>
      </c>
      <c r="B88" s="1" t="s">
        <v>949</v>
      </c>
      <c r="C88" s="2" t="s">
        <v>1466</v>
      </c>
      <c r="D88" s="1" t="s">
        <v>70</v>
      </c>
      <c r="E88" s="1" t="s">
        <v>960</v>
      </c>
      <c r="F88" s="1" t="s">
        <v>169</v>
      </c>
      <c r="G88" s="1" t="str">
        <f t="shared" si="1"/>
        <v>ကော့သောင်းခရိုင်_ကော့သောင်းမြို့နယ်</v>
      </c>
      <c r="H88" s="1" t="s">
        <v>961</v>
      </c>
      <c r="I88" s="2" t="s">
        <v>1459</v>
      </c>
    </row>
    <row r="89" spans="1:9">
      <c r="A89" s="1" t="s">
        <v>40</v>
      </c>
      <c r="B89" s="1" t="s">
        <v>949</v>
      </c>
      <c r="C89" s="2" t="s">
        <v>1466</v>
      </c>
      <c r="D89" s="1" t="s">
        <v>70</v>
      </c>
      <c r="E89" s="1" t="s">
        <v>960</v>
      </c>
      <c r="F89" s="1" t="s">
        <v>170</v>
      </c>
      <c r="G89" s="1" t="str">
        <f t="shared" si="1"/>
        <v>ကော့သောင်းခရိုင်_ဘုတ်ပြင်းမြို့နယ်</v>
      </c>
      <c r="H89" s="1" t="s">
        <v>962</v>
      </c>
      <c r="I89" s="2" t="s">
        <v>1462</v>
      </c>
    </row>
    <row r="90" spans="1:9">
      <c r="A90" s="1" t="s">
        <v>41</v>
      </c>
      <c r="B90" s="1" t="s">
        <v>963</v>
      </c>
      <c r="C90" s="2" t="s">
        <v>1467</v>
      </c>
      <c r="D90" s="1" t="s">
        <v>77</v>
      </c>
      <c r="E90" s="1" t="s">
        <v>964</v>
      </c>
      <c r="F90" s="1" t="s">
        <v>255</v>
      </c>
      <c r="G90" s="1" t="str">
        <f t="shared" si="1"/>
        <v>ပဲခူးခရိုင်_ပဲခူးမြို့နယ်</v>
      </c>
      <c r="H90" s="1" t="s">
        <v>965</v>
      </c>
      <c r="I90" s="2" t="s">
        <v>637</v>
      </c>
    </row>
    <row r="91" spans="1:9">
      <c r="A91" s="1" t="s">
        <v>41</v>
      </c>
      <c r="B91" s="1" t="s">
        <v>963</v>
      </c>
      <c r="C91" s="2" t="s">
        <v>1467</v>
      </c>
      <c r="D91" s="1" t="s">
        <v>77</v>
      </c>
      <c r="E91" s="1" t="s">
        <v>964</v>
      </c>
      <c r="F91" s="1" t="s">
        <v>258</v>
      </c>
      <c r="G91" s="1" t="str">
        <f t="shared" si="1"/>
        <v>ပဲခူးခရိုင်_သနပ်ပင်မြို့နယ်</v>
      </c>
      <c r="H91" s="1" t="s">
        <v>966</v>
      </c>
      <c r="I91" s="2" t="s">
        <v>612</v>
      </c>
    </row>
    <row r="92" spans="1:9">
      <c r="A92" s="1" t="s">
        <v>41</v>
      </c>
      <c r="B92" s="1" t="s">
        <v>963</v>
      </c>
      <c r="C92" s="2" t="s">
        <v>1467</v>
      </c>
      <c r="D92" s="1" t="s">
        <v>77</v>
      </c>
      <c r="E92" s="1" t="s">
        <v>964</v>
      </c>
      <c r="F92" s="1" t="s">
        <v>252</v>
      </c>
      <c r="G92" s="1" t="str">
        <f t="shared" si="1"/>
        <v>ပဲခူးခရိုင်_ကဝမြို့နယ်</v>
      </c>
      <c r="H92" s="1" t="s">
        <v>967</v>
      </c>
      <c r="I92" s="2" t="s">
        <v>1467</v>
      </c>
    </row>
    <row r="93" spans="1:9">
      <c r="A93" s="1" t="s">
        <v>41</v>
      </c>
      <c r="B93" s="1" t="s">
        <v>963</v>
      </c>
      <c r="C93" s="2" t="s">
        <v>1467</v>
      </c>
      <c r="D93" s="1" t="s">
        <v>77</v>
      </c>
      <c r="E93" s="1" t="s">
        <v>964</v>
      </c>
      <c r="F93" s="1" t="s">
        <v>257</v>
      </c>
      <c r="G93" s="1" t="str">
        <f t="shared" si="1"/>
        <v>ပဲခူးခရိုင်_ဝေါမြို့နယ်</v>
      </c>
      <c r="H93" s="1" t="s">
        <v>968</v>
      </c>
      <c r="I93" s="2" t="s">
        <v>620</v>
      </c>
    </row>
    <row r="94" spans="1:9">
      <c r="A94" s="1" t="s">
        <v>41</v>
      </c>
      <c r="B94" s="1" t="s">
        <v>963</v>
      </c>
      <c r="C94" s="2" t="s">
        <v>1467</v>
      </c>
      <c r="D94" s="1" t="s">
        <v>77</v>
      </c>
      <c r="E94" s="1" t="s">
        <v>964</v>
      </c>
      <c r="F94" s="1" t="s">
        <v>253</v>
      </c>
      <c r="G94" s="1" t="str">
        <f t="shared" si="1"/>
        <v>ပဲခူးခရိုင်_ညောင်လေးပင်မြို့နယ်</v>
      </c>
      <c r="H94" s="1" t="s">
        <v>969</v>
      </c>
      <c r="I94" s="2" t="s">
        <v>1469</v>
      </c>
    </row>
    <row r="95" spans="1:9">
      <c r="A95" s="1" t="s">
        <v>41</v>
      </c>
      <c r="B95" s="1" t="s">
        <v>963</v>
      </c>
      <c r="C95" s="2" t="s">
        <v>1467</v>
      </c>
      <c r="D95" s="1" t="s">
        <v>77</v>
      </c>
      <c r="E95" s="1" t="s">
        <v>964</v>
      </c>
      <c r="F95" s="1" t="s">
        <v>251</v>
      </c>
      <c r="G95" s="1" t="str">
        <f t="shared" si="1"/>
        <v>ပဲခူးခရိုင်_ကျောက်တံခါးမြို့နယ်</v>
      </c>
      <c r="H95" s="1" t="s">
        <v>970</v>
      </c>
      <c r="I95" s="2" t="s">
        <v>1468</v>
      </c>
    </row>
    <row r="96" spans="1:9">
      <c r="A96" s="1" t="s">
        <v>41</v>
      </c>
      <c r="B96" s="1" t="s">
        <v>963</v>
      </c>
      <c r="C96" s="2" t="s">
        <v>1467</v>
      </c>
      <c r="D96" s="1" t="s">
        <v>77</v>
      </c>
      <c r="E96" s="1" t="s">
        <v>964</v>
      </c>
      <c r="F96" s="1" t="s">
        <v>254</v>
      </c>
      <c r="G96" s="1" t="str">
        <f t="shared" si="1"/>
        <v>ပဲခူးခရိုင်_ဒိုက်ဦးမြို့နယ်</v>
      </c>
      <c r="H96" s="1" t="s">
        <v>971</v>
      </c>
      <c r="I96" s="2" t="s">
        <v>648</v>
      </c>
    </row>
    <row r="97" spans="1:9">
      <c r="A97" s="1" t="s">
        <v>41</v>
      </c>
      <c r="B97" s="1" t="s">
        <v>963</v>
      </c>
      <c r="C97" s="2" t="s">
        <v>1467</v>
      </c>
      <c r="D97" s="1" t="s">
        <v>77</v>
      </c>
      <c r="E97" s="1" t="s">
        <v>964</v>
      </c>
      <c r="F97" s="1" t="s">
        <v>256</v>
      </c>
      <c r="G97" s="1" t="str">
        <f t="shared" si="1"/>
        <v>ပဲခူးခရိုင်_ရွှေကျင်မြို့နယ်</v>
      </c>
      <c r="H97" s="1" t="s">
        <v>972</v>
      </c>
      <c r="I97" s="2" t="s">
        <v>628</v>
      </c>
    </row>
    <row r="98" spans="1:9">
      <c r="A98" s="1" t="s">
        <v>41</v>
      </c>
      <c r="B98" s="1" t="s">
        <v>963</v>
      </c>
      <c r="C98" s="2" t="s">
        <v>1467</v>
      </c>
      <c r="D98" s="1" t="s">
        <v>75</v>
      </c>
      <c r="E98" s="1" t="s">
        <v>973</v>
      </c>
      <c r="F98" s="1" t="s">
        <v>200</v>
      </c>
      <c r="G98" s="1" t="str">
        <f t="shared" si="1"/>
        <v>တောင်ငူခရိုင်_တောင်ငူမြို့နယ်</v>
      </c>
      <c r="H98" s="1" t="s">
        <v>974</v>
      </c>
      <c r="I98" s="2" t="s">
        <v>1462</v>
      </c>
    </row>
    <row r="99" spans="1:9">
      <c r="A99" s="1" t="s">
        <v>41</v>
      </c>
      <c r="B99" s="1" t="s">
        <v>963</v>
      </c>
      <c r="C99" s="2" t="s">
        <v>1467</v>
      </c>
      <c r="D99" s="1" t="s">
        <v>75</v>
      </c>
      <c r="E99" s="1" t="s">
        <v>973</v>
      </c>
      <c r="F99" s="1" t="s">
        <v>203</v>
      </c>
      <c r="G99" s="1" t="str">
        <f t="shared" si="1"/>
        <v>တောင်ငူခရိုင်_ရေတာရှည်မြို့နယ်</v>
      </c>
      <c r="H99" s="1" t="s">
        <v>975</v>
      </c>
      <c r="I99" s="2" t="s">
        <v>1465</v>
      </c>
    </row>
    <row r="100" spans="1:9">
      <c r="A100" s="1" t="s">
        <v>41</v>
      </c>
      <c r="B100" s="1" t="s">
        <v>963</v>
      </c>
      <c r="C100" s="2" t="s">
        <v>1467</v>
      </c>
      <c r="D100" s="1" t="s">
        <v>75</v>
      </c>
      <c r="E100" s="1" t="s">
        <v>973</v>
      </c>
      <c r="F100" s="1" t="s">
        <v>199</v>
      </c>
      <c r="G100" s="1" t="str">
        <f t="shared" si="1"/>
        <v>တောင်ငူခရိုင်_ကျောက်ကြီးမြို့နယ်</v>
      </c>
      <c r="H100" s="1" t="s">
        <v>976</v>
      </c>
      <c r="I100" s="2" t="s">
        <v>1459</v>
      </c>
    </row>
    <row r="101" spans="1:9">
      <c r="A101" s="1" t="s">
        <v>41</v>
      </c>
      <c r="B101" s="1" t="s">
        <v>963</v>
      </c>
      <c r="C101" s="2" t="s">
        <v>1467</v>
      </c>
      <c r="D101" s="1" t="s">
        <v>75</v>
      </c>
      <c r="E101" s="1" t="s">
        <v>973</v>
      </c>
      <c r="F101" s="1" t="s">
        <v>202</v>
      </c>
      <c r="G101" s="1" t="str">
        <f t="shared" si="1"/>
        <v>တောင်ငူခရိုင်_ဖြူးမြို့နယ်</v>
      </c>
      <c r="H101" s="1" t="s">
        <v>977</v>
      </c>
      <c r="I101" s="2" t="s">
        <v>1464</v>
      </c>
    </row>
    <row r="102" spans="1:9">
      <c r="A102" s="1" t="s">
        <v>41</v>
      </c>
      <c r="B102" s="1" t="s">
        <v>963</v>
      </c>
      <c r="C102" s="2" t="s">
        <v>1467</v>
      </c>
      <c r="D102" s="1" t="s">
        <v>75</v>
      </c>
      <c r="E102" s="1" t="s">
        <v>973</v>
      </c>
      <c r="F102" s="1" t="s">
        <v>204</v>
      </c>
      <c r="G102" s="1" t="str">
        <f t="shared" si="1"/>
        <v>တောင်ငူခရိုင်_အုတ်တွင်းမြို့နယ်</v>
      </c>
      <c r="H102" s="1" t="s">
        <v>978</v>
      </c>
      <c r="I102" s="2" t="s">
        <v>1466</v>
      </c>
    </row>
    <row r="103" spans="1:9">
      <c r="A103" s="1" t="s">
        <v>41</v>
      </c>
      <c r="B103" s="1" t="s">
        <v>963</v>
      </c>
      <c r="C103" s="2" t="s">
        <v>1467</v>
      </c>
      <c r="D103" s="1" t="s">
        <v>75</v>
      </c>
      <c r="E103" s="1" t="s">
        <v>973</v>
      </c>
      <c r="F103" s="1" t="s">
        <v>201</v>
      </c>
      <c r="G103" s="1" t="str">
        <f t="shared" si="1"/>
        <v>တောင်ငူခရိုင်_ထန်းတပင်မြို့နယ်</v>
      </c>
      <c r="H103" s="1" t="s">
        <v>979</v>
      </c>
      <c r="I103" s="2" t="s">
        <v>1463</v>
      </c>
    </row>
    <row r="104" spans="1:9">
      <c r="A104" s="1" t="s">
        <v>41</v>
      </c>
      <c r="B104" s="1" t="s">
        <v>963</v>
      </c>
      <c r="C104" s="2" t="s">
        <v>1467</v>
      </c>
      <c r="D104" s="1" t="s">
        <v>76</v>
      </c>
      <c r="E104" s="1" t="s">
        <v>980</v>
      </c>
      <c r="F104" s="1" t="s">
        <v>234</v>
      </c>
      <c r="G104" s="1" t="str">
        <f t="shared" si="1"/>
        <v>ပြည်ခရိုင်_ပြည်မြို့နယ်</v>
      </c>
      <c r="H104" s="1" t="s">
        <v>981</v>
      </c>
      <c r="I104" s="2" t="s">
        <v>1472</v>
      </c>
    </row>
    <row r="105" spans="1:9">
      <c r="A105" s="1" t="s">
        <v>41</v>
      </c>
      <c r="B105" s="1" t="s">
        <v>963</v>
      </c>
      <c r="C105" s="2" t="s">
        <v>1467</v>
      </c>
      <c r="D105" s="1" t="s">
        <v>76</v>
      </c>
      <c r="E105" s="1" t="s">
        <v>980</v>
      </c>
      <c r="F105" s="1" t="s">
        <v>235</v>
      </c>
      <c r="G105" s="1" t="str">
        <f t="shared" si="1"/>
        <v>ပြည်ခရိုင်_ပေါက်ခေါင်းမြို့နယ်</v>
      </c>
      <c r="H105" s="1" t="s">
        <v>982</v>
      </c>
      <c r="I105" s="2" t="s">
        <v>1461</v>
      </c>
    </row>
    <row r="106" spans="1:9">
      <c r="A106" s="1" t="s">
        <v>41</v>
      </c>
      <c r="B106" s="1" t="s">
        <v>963</v>
      </c>
      <c r="C106" s="2" t="s">
        <v>1467</v>
      </c>
      <c r="D106" s="1" t="s">
        <v>76</v>
      </c>
      <c r="E106" s="1" t="s">
        <v>980</v>
      </c>
      <c r="F106" s="1" t="s">
        <v>233</v>
      </c>
      <c r="G106" s="1" t="str">
        <f t="shared" si="1"/>
        <v>ပြည်ခရိုင်_ပန်းတောင်းမြို့နယ်</v>
      </c>
      <c r="H106" s="1" t="s">
        <v>983</v>
      </c>
      <c r="I106" s="2" t="s">
        <v>1471</v>
      </c>
    </row>
    <row r="107" spans="1:9">
      <c r="A107" s="1" t="s">
        <v>41</v>
      </c>
      <c r="B107" s="1" t="s">
        <v>963</v>
      </c>
      <c r="C107" s="2" t="s">
        <v>1467</v>
      </c>
      <c r="D107" s="1" t="s">
        <v>76</v>
      </c>
      <c r="E107" s="1" t="s">
        <v>980</v>
      </c>
      <c r="F107" s="1" t="s">
        <v>236</v>
      </c>
      <c r="G107" s="1" t="str">
        <f t="shared" si="1"/>
        <v>ပြည်ခရိုင်_ပေါင်းတည်မြို့နယ်</v>
      </c>
      <c r="H107" s="1" t="s">
        <v>984</v>
      </c>
      <c r="I107" s="2" t="s">
        <v>1470</v>
      </c>
    </row>
    <row r="108" spans="1:9">
      <c r="A108" s="1" t="s">
        <v>41</v>
      </c>
      <c r="B108" s="1" t="s">
        <v>963</v>
      </c>
      <c r="C108" s="2" t="s">
        <v>1467</v>
      </c>
      <c r="D108" s="1" t="s">
        <v>76</v>
      </c>
      <c r="E108" s="1" t="s">
        <v>980</v>
      </c>
      <c r="F108" s="1" t="s">
        <v>238</v>
      </c>
      <c r="G108" s="1" t="str">
        <f t="shared" si="1"/>
        <v>ပြည်ခရိုင်_သဲကုန်းမြို့နယ်</v>
      </c>
      <c r="H108" s="1" t="s">
        <v>985</v>
      </c>
      <c r="I108" s="2" t="s">
        <v>1474</v>
      </c>
    </row>
    <row r="109" spans="1:9">
      <c r="A109" s="1" t="s">
        <v>41</v>
      </c>
      <c r="B109" s="1" t="s">
        <v>963</v>
      </c>
      <c r="C109" s="2" t="s">
        <v>1467</v>
      </c>
      <c r="D109" s="1" t="s">
        <v>76</v>
      </c>
      <c r="E109" s="1" t="s">
        <v>980</v>
      </c>
      <c r="F109" s="1" t="s">
        <v>237</v>
      </c>
      <c r="G109" s="1" t="str">
        <f t="shared" si="1"/>
        <v>ပြည်ခရိုင်_ရွှေတောင်မြို့နယ်</v>
      </c>
      <c r="H109" s="1" t="s">
        <v>986</v>
      </c>
      <c r="I109" s="2" t="s">
        <v>1473</v>
      </c>
    </row>
    <row r="110" spans="1:9">
      <c r="A110" s="1" t="s">
        <v>41</v>
      </c>
      <c r="B110" s="1" t="s">
        <v>963</v>
      </c>
      <c r="C110" s="2" t="s">
        <v>1467</v>
      </c>
      <c r="D110" s="1" t="s">
        <v>78</v>
      </c>
      <c r="E110" s="1" t="s">
        <v>987</v>
      </c>
      <c r="F110" s="1" t="s">
        <v>420</v>
      </c>
      <c r="G110" s="1" t="str">
        <f t="shared" si="1"/>
        <v>သာယာဝတီခရိုင်_သာယာဝတီမြို့နယ်</v>
      </c>
      <c r="H110" s="1" t="s">
        <v>988</v>
      </c>
      <c r="I110" s="2" t="s">
        <v>1481</v>
      </c>
    </row>
    <row r="111" spans="1:9">
      <c r="A111" s="1" t="s">
        <v>41</v>
      </c>
      <c r="B111" s="1" t="s">
        <v>963</v>
      </c>
      <c r="C111" s="2" t="s">
        <v>1467</v>
      </c>
      <c r="D111" s="1" t="s">
        <v>78</v>
      </c>
      <c r="E111" s="1" t="s">
        <v>987</v>
      </c>
      <c r="F111" s="1" t="s">
        <v>419</v>
      </c>
      <c r="G111" s="1" t="str">
        <f t="shared" si="1"/>
        <v>သာယာဝတီခရိုင်_လက်ပံတန်းမြို့နယ်</v>
      </c>
      <c r="H111" s="1" t="s">
        <v>989</v>
      </c>
      <c r="I111" s="2" t="s">
        <v>1480</v>
      </c>
    </row>
    <row r="112" spans="1:9">
      <c r="A112" s="1" t="s">
        <v>41</v>
      </c>
      <c r="B112" s="1" t="s">
        <v>963</v>
      </c>
      <c r="C112" s="2" t="s">
        <v>1467</v>
      </c>
      <c r="D112" s="1" t="s">
        <v>78</v>
      </c>
      <c r="E112" s="1" t="s">
        <v>987</v>
      </c>
      <c r="F112" s="1" t="s">
        <v>412</v>
      </c>
      <c r="G112" s="1" t="str">
        <f t="shared" si="1"/>
        <v>သာယာဝတီခရိုင်_မင်းလှမြို့နယ်</v>
      </c>
      <c r="H112" s="1" t="s">
        <v>990</v>
      </c>
      <c r="I112" s="2" t="s">
        <v>1479</v>
      </c>
    </row>
    <row r="113" spans="1:9">
      <c r="A113" s="1" t="s">
        <v>41</v>
      </c>
      <c r="B113" s="1" t="s">
        <v>963</v>
      </c>
      <c r="C113" s="2" t="s">
        <v>1467</v>
      </c>
      <c r="D113" s="1" t="s">
        <v>78</v>
      </c>
      <c r="E113" s="1" t="s">
        <v>987</v>
      </c>
      <c r="F113" s="1" t="s">
        <v>421</v>
      </c>
      <c r="G113" s="1" t="str">
        <f t="shared" si="1"/>
        <v>သာယာဝတီခရိုင်_အုတ်ဖိုမြို့နယ်</v>
      </c>
      <c r="H113" s="1" t="s">
        <v>991</v>
      </c>
      <c r="I113" s="2" t="s">
        <v>1482</v>
      </c>
    </row>
    <row r="114" spans="1:9">
      <c r="A114" s="1" t="s">
        <v>41</v>
      </c>
      <c r="B114" s="1" t="s">
        <v>963</v>
      </c>
      <c r="C114" s="2" t="s">
        <v>1467</v>
      </c>
      <c r="D114" s="1" t="s">
        <v>78</v>
      </c>
      <c r="E114" s="1" t="s">
        <v>987</v>
      </c>
      <c r="F114" s="1" t="s">
        <v>416</v>
      </c>
      <c r="G114" s="1" t="str">
        <f t="shared" si="1"/>
        <v>သာယာဝတီခရိုင်_ဇီးကုန်းမြို့နယ်</v>
      </c>
      <c r="H114" s="1" t="s">
        <v>992</v>
      </c>
      <c r="I114" s="2" t="s">
        <v>1476</v>
      </c>
    </row>
    <row r="115" spans="1:9">
      <c r="A115" s="1" t="s">
        <v>41</v>
      </c>
      <c r="B115" s="1" t="s">
        <v>963</v>
      </c>
      <c r="C115" s="2" t="s">
        <v>1467</v>
      </c>
      <c r="D115" s="1" t="s">
        <v>78</v>
      </c>
      <c r="E115" s="1" t="s">
        <v>987</v>
      </c>
      <c r="F115" s="1" t="s">
        <v>417</v>
      </c>
      <c r="G115" s="1" t="str">
        <f t="shared" si="1"/>
        <v>သာယာဝတီခရိုင်_နတ်တလင်းမြို့နယ်</v>
      </c>
      <c r="H115" s="1" t="s">
        <v>993</v>
      </c>
      <c r="I115" s="2" t="s">
        <v>1477</v>
      </c>
    </row>
    <row r="116" spans="1:9">
      <c r="A116" s="1" t="s">
        <v>41</v>
      </c>
      <c r="B116" s="1" t="s">
        <v>963</v>
      </c>
      <c r="C116" s="2" t="s">
        <v>1467</v>
      </c>
      <c r="D116" s="1" t="s">
        <v>78</v>
      </c>
      <c r="E116" s="1" t="s">
        <v>987</v>
      </c>
      <c r="F116" s="1" t="s">
        <v>418</v>
      </c>
      <c r="G116" s="1" t="str">
        <f t="shared" si="1"/>
        <v>သာယာဝတီခရိုင်_မိုးညိုမြို့နယ်</v>
      </c>
      <c r="H116" s="1" t="s">
        <v>994</v>
      </c>
      <c r="I116" s="2" t="s">
        <v>1478</v>
      </c>
    </row>
    <row r="117" spans="1:9">
      <c r="A117" s="1" t="s">
        <v>41</v>
      </c>
      <c r="B117" s="1" t="s">
        <v>963</v>
      </c>
      <c r="C117" s="2" t="s">
        <v>1467</v>
      </c>
      <c r="D117" s="1" t="s">
        <v>78</v>
      </c>
      <c r="E117" s="1" t="s">
        <v>987</v>
      </c>
      <c r="F117" s="1" t="s">
        <v>415</v>
      </c>
      <c r="G117" s="1" t="str">
        <f t="shared" si="1"/>
        <v>သာယာဝတီခရိုင်_ကြို့ပင်ကောက်မြို့နယ်</v>
      </c>
      <c r="H117" s="1" t="s">
        <v>995</v>
      </c>
      <c r="I117" s="2" t="s">
        <v>1475</v>
      </c>
    </row>
    <row r="118" spans="1:9">
      <c r="A118" s="1" t="s">
        <v>42</v>
      </c>
      <c r="B118" s="1" t="s">
        <v>996</v>
      </c>
      <c r="C118" s="2" t="s">
        <v>1468</v>
      </c>
      <c r="D118" s="1" t="s">
        <v>81</v>
      </c>
      <c r="E118" s="1" t="s">
        <v>997</v>
      </c>
      <c r="F118" s="1" t="s">
        <v>1306</v>
      </c>
      <c r="G118" s="1" t="str">
        <f t="shared" si="1"/>
        <v>မကွေးခရိုင်_မကေွးမြို့နယ်</v>
      </c>
      <c r="H118" s="1" t="s">
        <v>998</v>
      </c>
      <c r="I118" s="2" t="s">
        <v>628</v>
      </c>
    </row>
    <row r="119" spans="1:9">
      <c r="A119" s="1" t="s">
        <v>42</v>
      </c>
      <c r="B119" s="1" t="s">
        <v>996</v>
      </c>
      <c r="C119" s="2" t="s">
        <v>1468</v>
      </c>
      <c r="D119" s="1" t="s">
        <v>81</v>
      </c>
      <c r="E119" s="1" t="s">
        <v>997</v>
      </c>
      <c r="F119" s="1" t="s">
        <v>282</v>
      </c>
      <c r="G119" s="1" t="str">
        <f t="shared" si="1"/>
        <v>မကွေးခရိုင်_ရေနံချောင်းမြို့နယ်</v>
      </c>
      <c r="H119" s="1" t="s">
        <v>999</v>
      </c>
      <c r="I119" s="2" t="s">
        <v>612</v>
      </c>
    </row>
    <row r="120" spans="1:9">
      <c r="A120" s="1" t="s">
        <v>42</v>
      </c>
      <c r="B120" s="1" t="s">
        <v>996</v>
      </c>
      <c r="C120" s="2" t="s">
        <v>1468</v>
      </c>
      <c r="D120" s="1" t="s">
        <v>81</v>
      </c>
      <c r="E120" s="1" t="s">
        <v>997</v>
      </c>
      <c r="F120" s="1" t="s">
        <v>277</v>
      </c>
      <c r="G120" s="1" t="str">
        <f t="shared" si="1"/>
        <v>မကွေးခရိုင်_ချောက်မြို့နယ်</v>
      </c>
      <c r="H120" s="1" t="s">
        <v>1000</v>
      </c>
      <c r="I120" s="2" t="s">
        <v>1469</v>
      </c>
    </row>
    <row r="121" spans="1:9">
      <c r="A121" s="1" t="s">
        <v>42</v>
      </c>
      <c r="B121" s="1" t="s">
        <v>996</v>
      </c>
      <c r="C121" s="2" t="s">
        <v>1468</v>
      </c>
      <c r="D121" s="1" t="s">
        <v>81</v>
      </c>
      <c r="E121" s="1" t="s">
        <v>997</v>
      </c>
      <c r="F121" s="1" t="s">
        <v>278</v>
      </c>
      <c r="G121" s="1" t="str">
        <f t="shared" si="1"/>
        <v>မကွေးခရိုင်_တောင်တွင်းကြီးမြို့နယ်</v>
      </c>
      <c r="H121" s="1" t="s">
        <v>1001</v>
      </c>
      <c r="I121" s="2" t="s">
        <v>648</v>
      </c>
    </row>
    <row r="122" spans="1:9">
      <c r="A122" s="1" t="s">
        <v>42</v>
      </c>
      <c r="B122" s="1" t="s">
        <v>996</v>
      </c>
      <c r="C122" s="2" t="s">
        <v>1468</v>
      </c>
      <c r="D122" s="1" t="s">
        <v>81</v>
      </c>
      <c r="E122" s="1" t="s">
        <v>997</v>
      </c>
      <c r="F122" s="1" t="s">
        <v>281</v>
      </c>
      <c r="G122" s="1" t="str">
        <f t="shared" si="1"/>
        <v>မကွေးခရိုင်_မြို့သစ်မြို့နယ်</v>
      </c>
      <c r="H122" s="1" t="s">
        <v>1002</v>
      </c>
      <c r="I122" s="2" t="s">
        <v>620</v>
      </c>
    </row>
    <row r="123" spans="1:9">
      <c r="A123" s="1" t="s">
        <v>42</v>
      </c>
      <c r="B123" s="1" t="s">
        <v>996</v>
      </c>
      <c r="C123" s="2" t="s">
        <v>1468</v>
      </c>
      <c r="D123" s="1" t="s">
        <v>81</v>
      </c>
      <c r="E123" s="1" t="s">
        <v>997</v>
      </c>
      <c r="F123" s="1" t="s">
        <v>279</v>
      </c>
      <c r="G123" s="1" t="str">
        <f t="shared" si="1"/>
        <v>မကွေးခရိုင်_နတ်မောက်မြို့နယ်</v>
      </c>
      <c r="H123" s="1" t="s">
        <v>1003</v>
      </c>
      <c r="I123" s="2" t="s">
        <v>637</v>
      </c>
    </row>
    <row r="124" spans="1:9">
      <c r="A124" s="1" t="s">
        <v>42</v>
      </c>
      <c r="B124" s="1" t="s">
        <v>996</v>
      </c>
      <c r="C124" s="2" t="s">
        <v>1468</v>
      </c>
      <c r="D124" s="1" t="s">
        <v>82</v>
      </c>
      <c r="E124" s="1" t="s">
        <v>1004</v>
      </c>
      <c r="F124" s="1" t="s">
        <v>294</v>
      </c>
      <c r="G124" s="1" t="str">
        <f t="shared" si="1"/>
        <v>မင်းဘူးခရိုင်_မင်းဘူးမြို့နယ်</v>
      </c>
      <c r="H124" s="1" t="s">
        <v>1005</v>
      </c>
      <c r="I124" s="2" t="s">
        <v>1473</v>
      </c>
    </row>
    <row r="125" spans="1:9">
      <c r="A125" s="1" t="s">
        <v>42</v>
      </c>
      <c r="B125" s="1" t="s">
        <v>996</v>
      </c>
      <c r="C125" s="2" t="s">
        <v>1468</v>
      </c>
      <c r="D125" s="1" t="s">
        <v>82</v>
      </c>
      <c r="E125" s="1" t="s">
        <v>1004</v>
      </c>
      <c r="F125" s="1" t="s">
        <v>293</v>
      </c>
      <c r="G125" s="1" t="str">
        <f t="shared" si="1"/>
        <v>မင်းဘူးခရိုင်_ပွင့်ဖြူမြို့နယ်</v>
      </c>
      <c r="H125" s="1" t="s">
        <v>1006</v>
      </c>
      <c r="I125" s="2" t="s">
        <v>1472</v>
      </c>
    </row>
    <row r="126" spans="1:9">
      <c r="A126" s="1" t="s">
        <v>42</v>
      </c>
      <c r="B126" s="1" t="s">
        <v>996</v>
      </c>
      <c r="C126" s="2" t="s">
        <v>1468</v>
      </c>
      <c r="D126" s="1" t="s">
        <v>82</v>
      </c>
      <c r="E126" s="1" t="s">
        <v>1004</v>
      </c>
      <c r="F126" s="1" t="s">
        <v>290</v>
      </c>
      <c r="G126" s="1" t="str">
        <f t="shared" si="1"/>
        <v>မင်းဘူးခရိုင်_ငဖဲမြို့နယ်</v>
      </c>
      <c r="H126" s="1" t="s">
        <v>1007</v>
      </c>
      <c r="I126" s="2" t="s">
        <v>1461</v>
      </c>
    </row>
    <row r="127" spans="1:9">
      <c r="A127" s="1" t="s">
        <v>42</v>
      </c>
      <c r="B127" s="1" t="s">
        <v>996</v>
      </c>
      <c r="C127" s="2" t="s">
        <v>1468</v>
      </c>
      <c r="D127" s="1" t="s">
        <v>82</v>
      </c>
      <c r="E127" s="1" t="s">
        <v>1004</v>
      </c>
      <c r="F127" s="1" t="s">
        <v>291</v>
      </c>
      <c r="G127" s="1" t="str">
        <f t="shared" si="1"/>
        <v>မင်းဘူးခရိုင်_စလင်းမြို့နယ်</v>
      </c>
      <c r="H127" s="1" t="s">
        <v>1008</v>
      </c>
      <c r="I127" s="2" t="s">
        <v>1470</v>
      </c>
    </row>
    <row r="128" spans="1:9">
      <c r="A128" s="1" t="s">
        <v>42</v>
      </c>
      <c r="B128" s="1" t="s">
        <v>996</v>
      </c>
      <c r="C128" s="2" t="s">
        <v>1468</v>
      </c>
      <c r="D128" s="1" t="s">
        <v>82</v>
      </c>
      <c r="E128" s="1" t="s">
        <v>1004</v>
      </c>
      <c r="F128" s="1" t="s">
        <v>292</v>
      </c>
      <c r="G128" s="1" t="str">
        <f t="shared" si="1"/>
        <v>မင်းဘူးခရိုင်_စေတုတ္တရာမြို့နယ်</v>
      </c>
      <c r="H128" s="1" t="s">
        <v>1009</v>
      </c>
      <c r="I128" s="2" t="s">
        <v>1471</v>
      </c>
    </row>
    <row r="129" spans="1:9">
      <c r="A129" s="1" t="s">
        <v>42</v>
      </c>
      <c r="B129" s="1" t="s">
        <v>996</v>
      </c>
      <c r="C129" s="2" t="s">
        <v>1468</v>
      </c>
      <c r="D129" s="1" t="s">
        <v>83</v>
      </c>
      <c r="E129" s="1" t="s">
        <v>1010</v>
      </c>
      <c r="F129" s="1" t="s">
        <v>413</v>
      </c>
      <c r="G129" s="1" t="str">
        <f t="shared" si="1"/>
        <v>သရက်ခရိုင်_သရက်မြို့နယ်</v>
      </c>
      <c r="H129" s="1" t="s">
        <v>1011</v>
      </c>
      <c r="I129" s="2" t="s">
        <v>1478</v>
      </c>
    </row>
    <row r="130" spans="1:9">
      <c r="A130" s="1" t="s">
        <v>42</v>
      </c>
      <c r="B130" s="1" t="s">
        <v>996</v>
      </c>
      <c r="C130" s="2" t="s">
        <v>1468</v>
      </c>
      <c r="D130" s="1" t="s">
        <v>83</v>
      </c>
      <c r="E130" s="1" t="s">
        <v>1010</v>
      </c>
      <c r="F130" s="1" t="s">
        <v>412</v>
      </c>
      <c r="G130" s="1" t="str">
        <f t="shared" si="1"/>
        <v>သရက်ခရိုင်_မင်းလှမြို့နယ်</v>
      </c>
      <c r="H130" s="1" t="s">
        <v>1012</v>
      </c>
      <c r="I130" s="2" t="s">
        <v>1479</v>
      </c>
    </row>
    <row r="131" spans="1:9">
      <c r="A131" s="1" t="s">
        <v>42</v>
      </c>
      <c r="B131" s="1" t="s">
        <v>996</v>
      </c>
      <c r="C131" s="2" t="s">
        <v>1468</v>
      </c>
      <c r="D131" s="1" t="s">
        <v>83</v>
      </c>
      <c r="E131" s="1" t="s">
        <v>1010</v>
      </c>
      <c r="F131" s="1" t="s">
        <v>411</v>
      </c>
      <c r="G131" s="1" t="str">
        <f t="shared" ref="G131:G194" si="2">CONCATENATE(D131,"_",F131)</f>
        <v>သရက်ခရိုင်_မင်းတုန်းမြို့နယ်</v>
      </c>
      <c r="H131" s="1" t="s">
        <v>1013</v>
      </c>
      <c r="I131" s="2" t="s">
        <v>1476</v>
      </c>
    </row>
    <row r="132" spans="1:9">
      <c r="A132" s="1" t="s">
        <v>42</v>
      </c>
      <c r="B132" s="1" t="s">
        <v>996</v>
      </c>
      <c r="C132" s="2" t="s">
        <v>1468</v>
      </c>
      <c r="D132" s="1" t="s">
        <v>83</v>
      </c>
      <c r="E132" s="1" t="s">
        <v>1010</v>
      </c>
      <c r="F132" s="1" t="s">
        <v>409</v>
      </c>
      <c r="G132" s="1" t="str">
        <f t="shared" si="2"/>
        <v>သရက်ခရိုင်_ကံမမြို့နယ်</v>
      </c>
      <c r="H132" s="1" t="s">
        <v>1014</v>
      </c>
      <c r="I132" s="2" t="s">
        <v>1474</v>
      </c>
    </row>
    <row r="133" spans="1:9">
      <c r="A133" s="1" t="s">
        <v>42</v>
      </c>
      <c r="B133" s="1" t="s">
        <v>996</v>
      </c>
      <c r="C133" s="2" t="s">
        <v>1468</v>
      </c>
      <c r="D133" s="1" t="s">
        <v>83</v>
      </c>
      <c r="E133" s="1" t="s">
        <v>1010</v>
      </c>
      <c r="F133" s="1" t="s">
        <v>414</v>
      </c>
      <c r="G133" s="1" t="str">
        <f t="shared" si="2"/>
        <v>သရက်ခရိုင်_အောင်လံမြို့နယ်</v>
      </c>
      <c r="H133" s="1" t="s">
        <v>1015</v>
      </c>
      <c r="I133" s="2" t="s">
        <v>1479</v>
      </c>
    </row>
    <row r="134" spans="1:9">
      <c r="A134" s="1" t="s">
        <v>42</v>
      </c>
      <c r="B134" s="1" t="s">
        <v>996</v>
      </c>
      <c r="C134" s="2" t="s">
        <v>1468</v>
      </c>
      <c r="D134" s="1" t="s">
        <v>83</v>
      </c>
      <c r="E134" s="1" t="s">
        <v>1010</v>
      </c>
      <c r="F134" s="1" t="s">
        <v>410</v>
      </c>
      <c r="G134" s="1" t="str">
        <f t="shared" si="2"/>
        <v>သရက်ခရိုင်_ဆင်ပေါင်ဝဲမြို့နယ်</v>
      </c>
      <c r="H134" s="1" t="s">
        <v>1016</v>
      </c>
      <c r="I134" s="2" t="s">
        <v>1475</v>
      </c>
    </row>
    <row r="135" spans="1:9">
      <c r="A135" s="1" t="s">
        <v>42</v>
      </c>
      <c r="B135" s="1" t="s">
        <v>996</v>
      </c>
      <c r="C135" s="2" t="s">
        <v>1468</v>
      </c>
      <c r="D135" s="1" t="s">
        <v>80</v>
      </c>
      <c r="E135" s="1" t="s">
        <v>1017</v>
      </c>
      <c r="F135" s="1" t="s">
        <v>224</v>
      </c>
      <c r="G135" s="1" t="str">
        <f t="shared" si="2"/>
        <v>ပခုက္ကူခရိုင်_ပခုက္ကူမြို့နယ်</v>
      </c>
      <c r="H135" s="1" t="s">
        <v>1018</v>
      </c>
      <c r="I135" s="2" t="s">
        <v>1465</v>
      </c>
    </row>
    <row r="136" spans="1:9">
      <c r="A136" s="1" t="s">
        <v>42</v>
      </c>
      <c r="B136" s="1" t="s">
        <v>996</v>
      </c>
      <c r="C136" s="2" t="s">
        <v>1468</v>
      </c>
      <c r="D136" s="1" t="s">
        <v>80</v>
      </c>
      <c r="E136" s="1" t="s">
        <v>1017</v>
      </c>
      <c r="F136" s="1" t="s">
        <v>227</v>
      </c>
      <c r="G136" s="1" t="str">
        <f t="shared" si="2"/>
        <v>ပခုက္ကူခရိုင်_ရေစကြိုမြို့နယ်</v>
      </c>
      <c r="H136" s="1" t="s">
        <v>1019</v>
      </c>
      <c r="I136" s="2" t="s">
        <v>1468</v>
      </c>
    </row>
    <row r="137" spans="1:9">
      <c r="A137" s="1" t="s">
        <v>42</v>
      </c>
      <c r="B137" s="1" t="s">
        <v>996</v>
      </c>
      <c r="C137" s="2" t="s">
        <v>1468</v>
      </c>
      <c r="D137" s="1" t="s">
        <v>80</v>
      </c>
      <c r="E137" s="1" t="s">
        <v>1017</v>
      </c>
      <c r="F137" s="1" t="s">
        <v>226</v>
      </c>
      <c r="G137" s="1" t="str">
        <f t="shared" si="2"/>
        <v>ပခုက္ကူခရိုင်_မြိုင်မြို့နယ်</v>
      </c>
      <c r="H137" s="1" t="s">
        <v>1020</v>
      </c>
      <c r="I137" s="2" t="s">
        <v>1467</v>
      </c>
    </row>
    <row r="138" spans="1:9">
      <c r="A138" s="1" t="s">
        <v>42</v>
      </c>
      <c r="B138" s="1" t="s">
        <v>996</v>
      </c>
      <c r="C138" s="2" t="s">
        <v>1468</v>
      </c>
      <c r="D138" s="1" t="s">
        <v>80</v>
      </c>
      <c r="E138" s="1" t="s">
        <v>1017</v>
      </c>
      <c r="F138" s="1" t="s">
        <v>225</v>
      </c>
      <c r="G138" s="1" t="str">
        <f t="shared" si="2"/>
        <v>ပခုက္ကူခရိုင်_ပေါက်မြို့နယ်</v>
      </c>
      <c r="H138" s="1" t="s">
        <v>1021</v>
      </c>
      <c r="I138" s="2" t="s">
        <v>1466</v>
      </c>
    </row>
    <row r="139" spans="1:9">
      <c r="A139" s="1" t="s">
        <v>42</v>
      </c>
      <c r="B139" s="1" t="s">
        <v>996</v>
      </c>
      <c r="C139" s="2" t="s">
        <v>1468</v>
      </c>
      <c r="D139" s="1" t="s">
        <v>80</v>
      </c>
      <c r="E139" s="1" t="s">
        <v>1017</v>
      </c>
      <c r="F139" s="1" t="s">
        <v>223</v>
      </c>
      <c r="G139" s="1" t="str">
        <f t="shared" si="2"/>
        <v>ပခုက္ကူခရိုင်_ဆိပ်ဖြူမြို့နယ်</v>
      </c>
      <c r="H139" s="1" t="s">
        <v>1022</v>
      </c>
      <c r="I139" s="2" t="s">
        <v>1464</v>
      </c>
    </row>
    <row r="140" spans="1:9">
      <c r="A140" s="1" t="s">
        <v>42</v>
      </c>
      <c r="B140" s="1" t="s">
        <v>996</v>
      </c>
      <c r="C140" s="2" t="s">
        <v>1468</v>
      </c>
      <c r="D140" s="1" t="s">
        <v>79</v>
      </c>
      <c r="E140" s="1" t="s">
        <v>1023</v>
      </c>
      <c r="F140" s="1" t="s">
        <v>176</v>
      </c>
      <c r="G140" s="1" t="str">
        <f t="shared" si="2"/>
        <v>ဂန့်ဂေါခရိုင်_ဂန့်ဂေါမြို့နယ်</v>
      </c>
      <c r="H140" s="1" t="s">
        <v>1024</v>
      </c>
      <c r="I140" s="2" t="s">
        <v>1459</v>
      </c>
    </row>
    <row r="141" spans="1:9">
      <c r="A141" s="1" t="s">
        <v>42</v>
      </c>
      <c r="B141" s="1" t="s">
        <v>996</v>
      </c>
      <c r="C141" s="2" t="s">
        <v>1468</v>
      </c>
      <c r="D141" s="1" t="s">
        <v>79</v>
      </c>
      <c r="E141" s="1" t="s">
        <v>1023</v>
      </c>
      <c r="F141" s="1" t="s">
        <v>178</v>
      </c>
      <c r="G141" s="1" t="str">
        <f t="shared" si="2"/>
        <v>ဂန့်ဂေါခရိုင်_ထီးလင်းမြို့နယ်</v>
      </c>
      <c r="H141" s="1" t="s">
        <v>1025</v>
      </c>
      <c r="I141" s="2" t="s">
        <v>1463</v>
      </c>
    </row>
    <row r="142" spans="1:9">
      <c r="A142" s="1" t="s">
        <v>42</v>
      </c>
      <c r="B142" s="1" t="s">
        <v>996</v>
      </c>
      <c r="C142" s="2" t="s">
        <v>1468</v>
      </c>
      <c r="D142" s="1" t="s">
        <v>79</v>
      </c>
      <c r="E142" s="1" t="s">
        <v>1023</v>
      </c>
      <c r="F142" s="1" t="s">
        <v>177</v>
      </c>
      <c r="G142" s="1" t="str">
        <f t="shared" si="2"/>
        <v>ဂန့်ဂေါခရိုင်_ဆောမြို့နယ်</v>
      </c>
      <c r="H142" s="1" t="s">
        <v>1026</v>
      </c>
      <c r="I142" s="2" t="s">
        <v>1462</v>
      </c>
    </row>
    <row r="143" spans="1:9">
      <c r="A143" s="1" t="s">
        <v>43</v>
      </c>
      <c r="B143" s="1" t="s">
        <v>1027</v>
      </c>
      <c r="C143" s="2" t="s">
        <v>1469</v>
      </c>
      <c r="D143" s="1" t="s">
        <v>87</v>
      </c>
      <c r="E143" s="1" t="s">
        <v>1028</v>
      </c>
      <c r="F143" s="1" t="s">
        <v>301</v>
      </c>
      <c r="G143" s="1" t="str">
        <f t="shared" si="2"/>
        <v>မန္တလေးခရိုင်_အောင်မြေသာဇံမြို့နယ်</v>
      </c>
      <c r="H143" s="1" t="s">
        <v>1029</v>
      </c>
      <c r="I143" s="2" t="s">
        <v>1470</v>
      </c>
    </row>
    <row r="144" spans="1:9">
      <c r="A144" s="1" t="s">
        <v>43</v>
      </c>
      <c r="B144" s="1" t="s">
        <v>1027</v>
      </c>
      <c r="C144" s="2" t="s">
        <v>1469</v>
      </c>
      <c r="D144" s="1" t="s">
        <v>87</v>
      </c>
      <c r="E144" s="1" t="s">
        <v>1028</v>
      </c>
      <c r="F144" s="1" t="s">
        <v>296</v>
      </c>
      <c r="G144" s="1" t="str">
        <f t="shared" si="2"/>
        <v>မန္တလေးခရိုင်_ချမ်းအေးသာဇံမြို့နယ်</v>
      </c>
      <c r="H144" s="1" t="s">
        <v>1030</v>
      </c>
      <c r="I144" s="2" t="s">
        <v>620</v>
      </c>
    </row>
    <row r="145" spans="1:9">
      <c r="A145" s="1" t="s">
        <v>43</v>
      </c>
      <c r="B145" s="1" t="s">
        <v>1027</v>
      </c>
      <c r="C145" s="2" t="s">
        <v>1469</v>
      </c>
      <c r="D145" s="1" t="s">
        <v>87</v>
      </c>
      <c r="E145" s="1" t="s">
        <v>1028</v>
      </c>
      <c r="F145" s="1" t="s">
        <v>299</v>
      </c>
      <c r="G145" s="1" t="str">
        <f t="shared" si="2"/>
        <v>မန္တလေးခရိုင်_မဟာအောင်မြေမြို့နယ်</v>
      </c>
      <c r="H145" s="1" t="s">
        <v>1031</v>
      </c>
      <c r="I145" s="2" t="s">
        <v>1461</v>
      </c>
    </row>
    <row r="146" spans="1:9">
      <c r="A146" s="1" t="s">
        <v>43</v>
      </c>
      <c r="B146" s="1" t="s">
        <v>1027</v>
      </c>
      <c r="C146" s="2" t="s">
        <v>1469</v>
      </c>
      <c r="D146" s="1" t="s">
        <v>87</v>
      </c>
      <c r="E146" s="1" t="s">
        <v>1028</v>
      </c>
      <c r="F146" s="1" t="s">
        <v>295</v>
      </c>
      <c r="G146" s="1" t="str">
        <f t="shared" si="2"/>
        <v>မန္တလေးခရိုင်_ချမ်းမြသာစည်မြို့နယ်</v>
      </c>
      <c r="H146" s="1" t="s">
        <v>1032</v>
      </c>
      <c r="I146" s="2" t="s">
        <v>628</v>
      </c>
    </row>
    <row r="147" spans="1:9">
      <c r="A147" s="1" t="s">
        <v>43</v>
      </c>
      <c r="B147" s="1" t="s">
        <v>1027</v>
      </c>
      <c r="C147" s="2" t="s">
        <v>1469</v>
      </c>
      <c r="D147" s="1" t="s">
        <v>87</v>
      </c>
      <c r="E147" s="1" t="s">
        <v>1028</v>
      </c>
      <c r="F147" s="1" t="s">
        <v>297</v>
      </c>
      <c r="G147" s="1" t="str">
        <f t="shared" si="2"/>
        <v>မန္တလေးခရိုင်_ပြည်ကြီးတံခွန်မြို့နယ်</v>
      </c>
      <c r="H147" s="1" t="s">
        <v>1033</v>
      </c>
      <c r="I147" s="2" t="s">
        <v>612</v>
      </c>
    </row>
    <row r="148" spans="1:9">
      <c r="A148" s="1" t="s">
        <v>43</v>
      </c>
      <c r="B148" s="1" t="s">
        <v>1027</v>
      </c>
      <c r="C148" s="2" t="s">
        <v>1469</v>
      </c>
      <c r="D148" s="1" t="s">
        <v>87</v>
      </c>
      <c r="E148" s="1" t="s">
        <v>1028</v>
      </c>
      <c r="F148" s="1" t="s">
        <v>300</v>
      </c>
      <c r="G148" s="1" t="str">
        <f t="shared" si="2"/>
        <v>မန္တလေးခရိုင်_အမရပူရမြို့နယ်</v>
      </c>
      <c r="H148" s="1" t="s">
        <v>1034</v>
      </c>
      <c r="I148" s="2" t="s">
        <v>1472</v>
      </c>
    </row>
    <row r="149" spans="1:9">
      <c r="A149" s="1" t="s">
        <v>43</v>
      </c>
      <c r="B149" s="1" t="s">
        <v>1027</v>
      </c>
      <c r="C149" s="2" t="s">
        <v>1469</v>
      </c>
      <c r="D149" s="1" t="s">
        <v>87</v>
      </c>
      <c r="E149" s="1" t="s">
        <v>1028</v>
      </c>
      <c r="F149" s="1" t="s">
        <v>298</v>
      </c>
      <c r="G149" s="1" t="str">
        <f t="shared" si="2"/>
        <v>မန္တလေးခရိုင်_ပုသိမ်ကြီးမြို့နယ်</v>
      </c>
      <c r="H149" s="1" t="s">
        <v>1035</v>
      </c>
      <c r="I149" s="2" t="s">
        <v>1471</v>
      </c>
    </row>
    <row r="150" spans="1:9">
      <c r="A150" s="1" t="s">
        <v>43</v>
      </c>
      <c r="B150" s="1" t="s">
        <v>1027</v>
      </c>
      <c r="C150" s="2" t="s">
        <v>1469</v>
      </c>
      <c r="D150" s="1" t="s">
        <v>86</v>
      </c>
      <c r="E150" s="1" t="s">
        <v>1036</v>
      </c>
      <c r="F150" s="1" t="s">
        <v>229</v>
      </c>
      <c r="G150" s="1" t="str">
        <f t="shared" si="2"/>
        <v>ပြင်ဦးလွင်ခရိုင်_ပြင်ဦးလွင်မြို့နယ်</v>
      </c>
      <c r="H150" s="1" t="s">
        <v>1037</v>
      </c>
      <c r="I150" s="2" t="s">
        <v>1468</v>
      </c>
    </row>
    <row r="151" spans="1:9">
      <c r="A151" s="1" t="s">
        <v>43</v>
      </c>
      <c r="B151" s="1" t="s">
        <v>1027</v>
      </c>
      <c r="C151" s="2" t="s">
        <v>1469</v>
      </c>
      <c r="D151" s="1" t="s">
        <v>86</v>
      </c>
      <c r="E151" s="1" t="s">
        <v>1036</v>
      </c>
      <c r="F151" s="1" t="s">
        <v>230</v>
      </c>
      <c r="G151" s="1" t="str">
        <f t="shared" si="2"/>
        <v>ပြင်ဦးလွင်ခရိုင်_မတ္တရာမြို့နယ်</v>
      </c>
      <c r="H151" s="1" t="s">
        <v>1038</v>
      </c>
      <c r="I151" s="2" t="s">
        <v>648</v>
      </c>
    </row>
    <row r="152" spans="1:9">
      <c r="A152" s="1" t="s">
        <v>43</v>
      </c>
      <c r="B152" s="1" t="s">
        <v>1027</v>
      </c>
      <c r="C152" s="2" t="s">
        <v>1469</v>
      </c>
      <c r="D152" s="1" t="s">
        <v>86</v>
      </c>
      <c r="E152" s="1" t="s">
        <v>1036</v>
      </c>
      <c r="F152" s="1" t="s">
        <v>1307</v>
      </c>
      <c r="G152" s="1" t="str">
        <f t="shared" si="2"/>
        <v>ပြင်ဦးလွင်ခရိုင်_စဉ့်ကူးမြို့နယ်</v>
      </c>
      <c r="H152" s="1" t="s">
        <v>1039</v>
      </c>
      <c r="I152" s="2" t="s">
        <v>1467</v>
      </c>
    </row>
    <row r="153" spans="1:9">
      <c r="A153" s="1" t="s">
        <v>43</v>
      </c>
      <c r="B153" s="1" t="s">
        <v>1027</v>
      </c>
      <c r="C153" s="2" t="s">
        <v>1469</v>
      </c>
      <c r="D153" s="1" t="s">
        <v>86</v>
      </c>
      <c r="E153" s="1" t="s">
        <v>1036</v>
      </c>
      <c r="F153" s="1" t="s">
        <v>231</v>
      </c>
      <c r="G153" s="1" t="str">
        <f t="shared" si="2"/>
        <v>ပြင်ဦးလွင်ခရိုင်_မိုးကုတ်မြို့နယ်</v>
      </c>
      <c r="H153" s="1" t="s">
        <v>1040</v>
      </c>
      <c r="I153" s="2" t="s">
        <v>1469</v>
      </c>
    </row>
    <row r="154" spans="1:9">
      <c r="A154" s="1" t="s">
        <v>43</v>
      </c>
      <c r="B154" s="1" t="s">
        <v>1027</v>
      </c>
      <c r="C154" s="2" t="s">
        <v>1469</v>
      </c>
      <c r="D154" s="1" t="s">
        <v>86</v>
      </c>
      <c r="E154" s="1" t="s">
        <v>1036</v>
      </c>
      <c r="F154" s="1" t="s">
        <v>232</v>
      </c>
      <c r="G154" s="1" t="str">
        <f t="shared" si="2"/>
        <v>ပြင်ဦးလွင်ခရိုင်_သပိတ်ကျင်းမြို့နယ်</v>
      </c>
      <c r="H154" s="1" t="s">
        <v>1041</v>
      </c>
      <c r="I154" s="2" t="s">
        <v>637</v>
      </c>
    </row>
    <row r="155" spans="1:9">
      <c r="A155" s="1" t="s">
        <v>43</v>
      </c>
      <c r="B155" s="1" t="s">
        <v>1027</v>
      </c>
      <c r="C155" s="2" t="s">
        <v>1469</v>
      </c>
      <c r="D155" s="1" t="s">
        <v>84</v>
      </c>
      <c r="E155" s="1" t="s">
        <v>1042</v>
      </c>
      <c r="F155" s="1" t="s">
        <v>140</v>
      </c>
      <c r="G155" s="1" t="str">
        <f t="shared" si="2"/>
        <v>ကျောက်ဆည်ခရိုင်_ကျောက်ဆည်မြို့နယ်</v>
      </c>
      <c r="H155" s="1" t="s">
        <v>1043</v>
      </c>
      <c r="I155" s="2" t="s">
        <v>1459</v>
      </c>
    </row>
    <row r="156" spans="1:9">
      <c r="A156" s="1" t="s">
        <v>43</v>
      </c>
      <c r="B156" s="1" t="s">
        <v>1027</v>
      </c>
      <c r="C156" s="2" t="s">
        <v>1469</v>
      </c>
      <c r="D156" s="1" t="s">
        <v>84</v>
      </c>
      <c r="E156" s="1" t="s">
        <v>1042</v>
      </c>
      <c r="F156" s="1" t="s">
        <v>1308</v>
      </c>
      <c r="G156" s="1" t="str">
        <f t="shared" si="2"/>
        <v>ကျောက်ဆည်ခရိုင်_စဉ့်ကိုင်မြို့နယ်</v>
      </c>
      <c r="H156" s="1" t="s">
        <v>1044</v>
      </c>
      <c r="I156" s="2" t="s">
        <v>1462</v>
      </c>
    </row>
    <row r="157" spans="1:9">
      <c r="A157" s="1" t="s">
        <v>43</v>
      </c>
      <c r="B157" s="1" t="s">
        <v>1027</v>
      </c>
      <c r="C157" s="2" t="s">
        <v>1469</v>
      </c>
      <c r="D157" s="1" t="s">
        <v>84</v>
      </c>
      <c r="E157" s="1" t="s">
        <v>1042</v>
      </c>
      <c r="F157" s="1" t="s">
        <v>143</v>
      </c>
      <c r="G157" s="1" t="str">
        <f t="shared" si="2"/>
        <v>ကျောက်ဆည်ခရိုင်_မြစ်သားမြို့နယ်</v>
      </c>
      <c r="H157" s="1" t="s">
        <v>1045</v>
      </c>
      <c r="I157" s="2" t="s">
        <v>1464</v>
      </c>
    </row>
    <row r="158" spans="1:9">
      <c r="A158" s="1" t="s">
        <v>43</v>
      </c>
      <c r="B158" s="1" t="s">
        <v>1027</v>
      </c>
      <c r="C158" s="2" t="s">
        <v>1469</v>
      </c>
      <c r="D158" s="1" t="s">
        <v>84</v>
      </c>
      <c r="E158" s="1" t="s">
        <v>1042</v>
      </c>
      <c r="F158" s="1" t="s">
        <v>142</v>
      </c>
      <c r="G158" s="1" t="str">
        <f t="shared" si="2"/>
        <v>ကျောက်ဆည်ခရိုင်_တံတားဦးမြို့နယ်</v>
      </c>
      <c r="H158" s="1" t="s">
        <v>1046</v>
      </c>
      <c r="I158" s="2" t="s">
        <v>1463</v>
      </c>
    </row>
    <row r="159" spans="1:9">
      <c r="A159" s="1" t="s">
        <v>43</v>
      </c>
      <c r="B159" s="1" t="s">
        <v>1027</v>
      </c>
      <c r="C159" s="2" t="s">
        <v>1469</v>
      </c>
      <c r="D159" s="1" t="s">
        <v>88</v>
      </c>
      <c r="E159" s="1" t="s">
        <v>1047</v>
      </c>
      <c r="F159" s="1" t="s">
        <v>306</v>
      </c>
      <c r="G159" s="1" t="str">
        <f t="shared" si="2"/>
        <v>မြင်းခြံခရိုင်_မြင်းခြံမြို့နယ်</v>
      </c>
      <c r="H159" s="1" t="s">
        <v>1048</v>
      </c>
      <c r="I159" s="2" t="s">
        <v>1480</v>
      </c>
    </row>
    <row r="160" spans="1:9">
      <c r="A160" s="1" t="s">
        <v>43</v>
      </c>
      <c r="B160" s="1" t="s">
        <v>1027</v>
      </c>
      <c r="C160" s="2" t="s">
        <v>1469</v>
      </c>
      <c r="D160" s="1" t="s">
        <v>88</v>
      </c>
      <c r="E160" s="1" t="s">
        <v>1047</v>
      </c>
      <c r="F160" s="1" t="s">
        <v>304</v>
      </c>
      <c r="G160" s="1" t="str">
        <f t="shared" si="2"/>
        <v>မြင်းခြံခရိုင်_တောင်သာမြို့နယ်</v>
      </c>
      <c r="H160" s="1" t="s">
        <v>1049</v>
      </c>
      <c r="I160" s="2" t="s">
        <v>1478</v>
      </c>
    </row>
    <row r="161" spans="1:9">
      <c r="A161" s="1" t="s">
        <v>43</v>
      </c>
      <c r="B161" s="1" t="s">
        <v>1027</v>
      </c>
      <c r="C161" s="2" t="s">
        <v>1469</v>
      </c>
      <c r="D161" s="1" t="s">
        <v>88</v>
      </c>
      <c r="E161" s="1" t="s">
        <v>1047</v>
      </c>
      <c r="F161" s="1" t="s">
        <v>305</v>
      </c>
      <c r="G161" s="1" t="str">
        <f t="shared" si="2"/>
        <v>မြင်းခြံခရိုင်_နွားထိုးကြီးမြို့နယ်</v>
      </c>
      <c r="H161" s="1" t="s">
        <v>1050</v>
      </c>
      <c r="I161" s="2" t="s">
        <v>1479</v>
      </c>
    </row>
    <row r="162" spans="1:9">
      <c r="A162" s="1" t="s">
        <v>43</v>
      </c>
      <c r="B162" s="1" t="s">
        <v>1027</v>
      </c>
      <c r="C162" s="2" t="s">
        <v>1469</v>
      </c>
      <c r="D162" s="1" t="s">
        <v>85</v>
      </c>
      <c r="E162" s="28" t="s">
        <v>1053</v>
      </c>
      <c r="F162" s="1" t="s">
        <v>302</v>
      </c>
      <c r="G162" s="1" t="str">
        <f t="shared" si="2"/>
        <v>ညောင်ဦးခရိုင်_ကျောက်ပန်းတောင်းမြို့နယ်</v>
      </c>
      <c r="H162" s="1" t="s">
        <v>1051</v>
      </c>
      <c r="I162" s="2" t="s">
        <v>1465</v>
      </c>
    </row>
    <row r="163" spans="1:9">
      <c r="A163" s="1" t="s">
        <v>43</v>
      </c>
      <c r="B163" s="1" t="s">
        <v>1027</v>
      </c>
      <c r="C163" s="2" t="s">
        <v>1469</v>
      </c>
      <c r="D163" s="1" t="s">
        <v>88</v>
      </c>
      <c r="E163" s="1" t="s">
        <v>1047</v>
      </c>
      <c r="F163" s="1" t="s">
        <v>303</v>
      </c>
      <c r="G163" s="1" t="str">
        <f t="shared" si="2"/>
        <v>မြင်းခြံခရိုင်_ငါန်းဇွန်မြို့နယ်</v>
      </c>
      <c r="H163" s="1" t="s">
        <v>1052</v>
      </c>
      <c r="I163" s="2" t="s">
        <v>1477</v>
      </c>
    </row>
    <row r="164" spans="1:9">
      <c r="A164" s="1" t="s">
        <v>43</v>
      </c>
      <c r="B164" s="1" t="s">
        <v>1027</v>
      </c>
      <c r="C164" s="2" t="s">
        <v>1469</v>
      </c>
      <c r="D164" s="1" t="s">
        <v>85</v>
      </c>
      <c r="E164" s="29" t="s">
        <v>1053</v>
      </c>
      <c r="F164" s="1" t="s">
        <v>186</v>
      </c>
      <c r="G164" s="1" t="str">
        <f t="shared" si="2"/>
        <v>ညောင်ဦးခရိုင်_ညောင်ဦးမြို့နယ်</v>
      </c>
      <c r="H164" s="1" t="s">
        <v>1054</v>
      </c>
      <c r="I164" s="2" t="s">
        <v>1466</v>
      </c>
    </row>
    <row r="165" spans="1:9">
      <c r="A165" s="1" t="s">
        <v>43</v>
      </c>
      <c r="B165" s="1" t="s">
        <v>1027</v>
      </c>
      <c r="C165" s="2" t="s">
        <v>1469</v>
      </c>
      <c r="D165" s="1" t="s">
        <v>90</v>
      </c>
      <c r="E165" s="1" t="s">
        <v>1055</v>
      </c>
      <c r="F165" s="1" t="s">
        <v>366</v>
      </c>
      <c r="G165" s="1" t="str">
        <f t="shared" si="2"/>
        <v>ရမည်းသင်းခရိုင်_ရမည်းသင်းမြို့နယ်</v>
      </c>
      <c r="H165" s="1" t="s">
        <v>1056</v>
      </c>
      <c r="I165" s="2" t="s">
        <v>1482</v>
      </c>
    </row>
    <row r="166" spans="1:9">
      <c r="A166" s="1" t="s">
        <v>43</v>
      </c>
      <c r="B166" s="1" t="s">
        <v>1027</v>
      </c>
      <c r="C166" s="2" t="s">
        <v>1469</v>
      </c>
      <c r="D166" s="1" t="s">
        <v>90</v>
      </c>
      <c r="E166" s="1" t="s">
        <v>1055</v>
      </c>
      <c r="F166" s="1" t="s">
        <v>365</v>
      </c>
      <c r="G166" s="1" t="str">
        <f t="shared" si="2"/>
        <v>ရမည်းသင်းခရိုင်_ပျော်ဘွယ်မြို့နယ်</v>
      </c>
      <c r="H166" s="1" t="s">
        <v>1057</v>
      </c>
      <c r="I166" s="2" t="s">
        <v>1481</v>
      </c>
    </row>
    <row r="167" spans="1:9">
      <c r="A167" s="1" t="s">
        <v>43</v>
      </c>
      <c r="B167" s="1" t="s">
        <v>1027</v>
      </c>
      <c r="C167" s="2" t="s">
        <v>1469</v>
      </c>
      <c r="D167" s="1" t="s">
        <v>89</v>
      </c>
      <c r="E167" s="1" t="s">
        <v>1058</v>
      </c>
      <c r="F167" s="1" t="s">
        <v>333</v>
      </c>
      <c r="G167" s="1" t="str">
        <f t="shared" si="2"/>
        <v>မိတ္ထီလာခရိုင်_မိတ္ထီလာမြို့နယ်</v>
      </c>
      <c r="H167" s="1" t="s">
        <v>1059</v>
      </c>
      <c r="I167" s="2" t="s">
        <v>1474</v>
      </c>
    </row>
    <row r="168" spans="1:9">
      <c r="A168" s="1" t="s">
        <v>43</v>
      </c>
      <c r="B168" s="1" t="s">
        <v>1027</v>
      </c>
      <c r="C168" s="2" t="s">
        <v>1469</v>
      </c>
      <c r="D168" s="1" t="s">
        <v>89</v>
      </c>
      <c r="E168" s="1" t="s">
        <v>1058</v>
      </c>
      <c r="F168" s="1" t="s">
        <v>332</v>
      </c>
      <c r="G168" s="1" t="str">
        <f t="shared" si="2"/>
        <v>မိတ္ထီလာခရိုင်_မလှိုင်မြို့နယ်</v>
      </c>
      <c r="H168" s="1" t="s">
        <v>1060</v>
      </c>
      <c r="I168" s="2" t="s">
        <v>1473</v>
      </c>
    </row>
    <row r="169" spans="1:9">
      <c r="A169" s="1" t="s">
        <v>43</v>
      </c>
      <c r="B169" s="1" t="s">
        <v>1027</v>
      </c>
      <c r="C169" s="2" t="s">
        <v>1469</v>
      </c>
      <c r="D169" s="1" t="s">
        <v>89</v>
      </c>
      <c r="E169" s="1" t="s">
        <v>1058</v>
      </c>
      <c r="F169" s="1" t="s">
        <v>335</v>
      </c>
      <c r="G169" s="1" t="str">
        <f t="shared" si="2"/>
        <v>မိတ္ထီလာခရိုင်_သာစည်မြို့နယ်</v>
      </c>
      <c r="H169" s="1" t="s">
        <v>1061</v>
      </c>
      <c r="I169" s="2" t="s">
        <v>1476</v>
      </c>
    </row>
    <row r="170" spans="1:9">
      <c r="A170" s="1" t="s">
        <v>43</v>
      </c>
      <c r="B170" s="1" t="s">
        <v>1027</v>
      </c>
      <c r="C170" s="2" t="s">
        <v>1469</v>
      </c>
      <c r="D170" s="1" t="s">
        <v>89</v>
      </c>
      <c r="E170" s="1" t="s">
        <v>1058</v>
      </c>
      <c r="F170" s="1" t="s">
        <v>334</v>
      </c>
      <c r="G170" s="1" t="str">
        <f t="shared" si="2"/>
        <v>မိတ္ထီလာခရိုင်_ဝမ်းတွင်းမြို့နယ်</v>
      </c>
      <c r="H170" s="1" t="s">
        <v>1062</v>
      </c>
      <c r="I170" s="2" t="s">
        <v>1475</v>
      </c>
    </row>
    <row r="171" spans="1:9">
      <c r="A171" s="1" t="s">
        <v>44</v>
      </c>
      <c r="B171" s="1" t="s">
        <v>1063</v>
      </c>
      <c r="C171" s="2" t="s">
        <v>648</v>
      </c>
      <c r="D171" s="1" t="s">
        <v>91</v>
      </c>
      <c r="E171" s="1" t="s">
        <v>1064</v>
      </c>
      <c r="F171" s="1" t="s">
        <v>356</v>
      </c>
      <c r="G171" s="1" t="str">
        <f t="shared" si="2"/>
        <v>မော်လမြိုင်ခရိုင်_မော်လမြိုင်မြို့နယ်</v>
      </c>
      <c r="H171" s="1" t="s">
        <v>1065</v>
      </c>
      <c r="I171" s="2" t="s">
        <v>1464</v>
      </c>
    </row>
    <row r="172" spans="1:9">
      <c r="A172" s="1" t="s">
        <v>44</v>
      </c>
      <c r="B172" s="1" t="s">
        <v>1063</v>
      </c>
      <c r="C172" s="2" t="s">
        <v>648</v>
      </c>
      <c r="D172" s="1" t="s">
        <v>91</v>
      </c>
      <c r="E172" s="1" t="s">
        <v>1064</v>
      </c>
      <c r="F172" s="1" t="s">
        <v>353</v>
      </c>
      <c r="G172" s="1" t="str">
        <f t="shared" si="2"/>
        <v>မော်လမြိုင်ခရိုင်_ကျိုက်မရောမြို့နယ်</v>
      </c>
      <c r="H172" s="1" t="s">
        <v>1066</v>
      </c>
      <c r="I172" s="2" t="s">
        <v>1459</v>
      </c>
    </row>
    <row r="173" spans="1:9">
      <c r="A173" s="1" t="s">
        <v>44</v>
      </c>
      <c r="B173" s="1" t="s">
        <v>1063</v>
      </c>
      <c r="C173" s="2" t="s">
        <v>648</v>
      </c>
      <c r="D173" s="1" t="s">
        <v>91</v>
      </c>
      <c r="E173" s="1" t="s">
        <v>1064</v>
      </c>
      <c r="F173" s="1" t="s">
        <v>354</v>
      </c>
      <c r="G173" s="1" t="str">
        <f t="shared" si="2"/>
        <v>မော်လမြိုင်ခရိုင်_ချောင်းဆုံမြို့နယ်</v>
      </c>
      <c r="H173" s="1" t="s">
        <v>1067</v>
      </c>
      <c r="I173" s="2" t="s">
        <v>1462</v>
      </c>
    </row>
    <row r="174" spans="1:9">
      <c r="A174" s="1" t="s">
        <v>44</v>
      </c>
      <c r="B174" s="1" t="s">
        <v>1063</v>
      </c>
      <c r="C174" s="2" t="s">
        <v>648</v>
      </c>
      <c r="D174" s="1" t="s">
        <v>91</v>
      </c>
      <c r="E174" s="1" t="s">
        <v>1064</v>
      </c>
      <c r="F174" s="1" t="s">
        <v>358</v>
      </c>
      <c r="G174" s="1" t="str">
        <f t="shared" si="2"/>
        <v>မော်လမြိုင်ခရိုင်_သံဖြူဇရပ်မြို့နယ်</v>
      </c>
      <c r="H174" s="1" t="s">
        <v>1068</v>
      </c>
      <c r="I174" s="2" t="s">
        <v>1466</v>
      </c>
    </row>
    <row r="175" spans="1:9">
      <c r="A175" s="1" t="s">
        <v>44</v>
      </c>
      <c r="B175" s="1" t="s">
        <v>1063</v>
      </c>
      <c r="C175" s="2" t="s">
        <v>648</v>
      </c>
      <c r="D175" s="1" t="s">
        <v>91</v>
      </c>
      <c r="E175" s="1" t="s">
        <v>1064</v>
      </c>
      <c r="F175" s="1" t="s">
        <v>355</v>
      </c>
      <c r="G175" s="1" t="str">
        <f t="shared" si="2"/>
        <v>မော်လမြိုင်ခရိုင်_မုဒုံမြို့နယ်</v>
      </c>
      <c r="H175" s="1" t="s">
        <v>1069</v>
      </c>
      <c r="I175" s="2" t="s">
        <v>1463</v>
      </c>
    </row>
    <row r="176" spans="1:9">
      <c r="A176" s="1" t="s">
        <v>44</v>
      </c>
      <c r="B176" s="1" t="s">
        <v>1063</v>
      </c>
      <c r="C176" s="2" t="s">
        <v>648</v>
      </c>
      <c r="D176" s="1" t="s">
        <v>91</v>
      </c>
      <c r="E176" s="1" t="s">
        <v>1064</v>
      </c>
      <c r="F176" s="1" t="s">
        <v>357</v>
      </c>
      <c r="G176" s="1" t="str">
        <f t="shared" si="2"/>
        <v>မော်လမြိုင်ခရိုင်_ရေးမြို့နယ်</v>
      </c>
      <c r="H176" s="1" t="s">
        <v>1070</v>
      </c>
      <c r="I176" s="2" t="s">
        <v>1465</v>
      </c>
    </row>
    <row r="177" spans="1:9">
      <c r="A177" s="1" t="s">
        <v>44</v>
      </c>
      <c r="B177" s="1" t="s">
        <v>1063</v>
      </c>
      <c r="C177" s="2" t="s">
        <v>648</v>
      </c>
      <c r="D177" s="1" t="s">
        <v>92</v>
      </c>
      <c r="E177" s="1" t="s">
        <v>1071</v>
      </c>
      <c r="F177" s="1" t="s">
        <v>408</v>
      </c>
      <c r="G177" s="1" t="str">
        <f t="shared" si="2"/>
        <v>သထုံခရိုင်_သထုံမြို့နယ်</v>
      </c>
      <c r="H177" s="1" t="s">
        <v>1072</v>
      </c>
      <c r="I177" s="2" t="s">
        <v>648</v>
      </c>
    </row>
    <row r="178" spans="1:9">
      <c r="A178" s="1" t="s">
        <v>44</v>
      </c>
      <c r="B178" s="1" t="s">
        <v>1063</v>
      </c>
      <c r="C178" s="2" t="s">
        <v>648</v>
      </c>
      <c r="D178" s="1" t="s">
        <v>92</v>
      </c>
      <c r="E178" s="1" t="s">
        <v>1071</v>
      </c>
      <c r="F178" s="1" t="s">
        <v>406</v>
      </c>
      <c r="G178" s="1" t="str">
        <f t="shared" si="2"/>
        <v>သထုံခရိုင်_ပေါင်မြို့နယ်</v>
      </c>
      <c r="H178" s="1" t="s">
        <v>1073</v>
      </c>
      <c r="I178" s="2" t="s">
        <v>1468</v>
      </c>
    </row>
    <row r="179" spans="1:9">
      <c r="A179" s="1" t="s">
        <v>44</v>
      </c>
      <c r="B179" s="1" t="s">
        <v>1063</v>
      </c>
      <c r="C179" s="2" t="s">
        <v>648</v>
      </c>
      <c r="D179" s="1" t="s">
        <v>92</v>
      </c>
      <c r="E179" s="1" t="s">
        <v>1071</v>
      </c>
      <c r="F179" s="1" t="s">
        <v>405</v>
      </c>
      <c r="G179" s="1" t="str">
        <f t="shared" si="2"/>
        <v>သထုံခရိုင်_ကျိုက်ထိုမြို့နယ်</v>
      </c>
      <c r="H179" s="1" t="s">
        <v>1074</v>
      </c>
      <c r="I179" s="2" t="s">
        <v>1467</v>
      </c>
    </row>
    <row r="180" spans="1:9">
      <c r="A180" s="1" t="s">
        <v>44</v>
      </c>
      <c r="B180" s="1" t="s">
        <v>1063</v>
      </c>
      <c r="C180" s="2" t="s">
        <v>648</v>
      </c>
      <c r="D180" s="1" t="s">
        <v>92</v>
      </c>
      <c r="E180" s="1" t="s">
        <v>1071</v>
      </c>
      <c r="F180" s="1" t="s">
        <v>1309</v>
      </c>
      <c r="G180" s="1" t="str">
        <f t="shared" si="2"/>
        <v>သထုံခရိုင်_ဘီလင်းမြို့နယ်</v>
      </c>
      <c r="H180" s="1" t="s">
        <v>1075</v>
      </c>
      <c r="I180" s="2" t="s">
        <v>1469</v>
      </c>
    </row>
    <row r="181" spans="1:9">
      <c r="A181" s="1" t="s">
        <v>45</v>
      </c>
      <c r="B181" s="1" t="s">
        <v>1076</v>
      </c>
      <c r="C181" s="2" t="s">
        <v>637</v>
      </c>
      <c r="D181" s="1" t="s">
        <v>94</v>
      </c>
      <c r="E181" s="1" t="s">
        <v>1077</v>
      </c>
      <c r="F181" s="1" t="s">
        <v>182</v>
      </c>
      <c r="G181" s="1" t="str">
        <f t="shared" si="2"/>
        <v>စစ်တွေခရိုင်_စစ်တွေမြို့နယ်</v>
      </c>
      <c r="H181" s="1" t="s">
        <v>1078</v>
      </c>
      <c r="I181" s="2" t="s">
        <v>1465</v>
      </c>
    </row>
    <row r="182" spans="1:9">
      <c r="A182" s="1" t="s">
        <v>45</v>
      </c>
      <c r="B182" s="1" t="s">
        <v>1076</v>
      </c>
      <c r="C182" s="2" t="s">
        <v>637</v>
      </c>
      <c r="D182" s="1" t="s">
        <v>94</v>
      </c>
      <c r="E182" s="1" t="s">
        <v>1077</v>
      </c>
      <c r="F182" s="1" t="s">
        <v>183</v>
      </c>
      <c r="G182" s="1" t="str">
        <f t="shared" si="2"/>
        <v>စစ်တွေခရိုင်_ပုဏ္ဏားကျွန်းမြို့နယ်</v>
      </c>
      <c r="H182" s="1" t="s">
        <v>1079</v>
      </c>
      <c r="I182" s="2" t="s">
        <v>1467</v>
      </c>
    </row>
    <row r="183" spans="1:9">
      <c r="A183" s="1" t="s">
        <v>45</v>
      </c>
      <c r="B183" s="1" t="s">
        <v>1076</v>
      </c>
      <c r="C183" s="2" t="s">
        <v>637</v>
      </c>
      <c r="D183" s="1" t="s">
        <v>94</v>
      </c>
      <c r="E183" s="1" t="s">
        <v>1077</v>
      </c>
      <c r="F183" s="1" t="s">
        <v>184</v>
      </c>
      <c r="G183" s="1" t="str">
        <f t="shared" si="2"/>
        <v>စစ်တွေခရိုင်_ပေါက်တောမြို့နယ်</v>
      </c>
      <c r="H183" s="1" t="s">
        <v>1080</v>
      </c>
      <c r="I183" s="2" t="s">
        <v>1466</v>
      </c>
    </row>
    <row r="184" spans="1:9">
      <c r="A184" s="1" t="s">
        <v>45</v>
      </c>
      <c r="B184" s="1" t="s">
        <v>1076</v>
      </c>
      <c r="C184" s="2" t="s">
        <v>637</v>
      </c>
      <c r="D184" s="1" t="s">
        <v>94</v>
      </c>
      <c r="E184" s="1" t="s">
        <v>1077</v>
      </c>
      <c r="F184" s="1" t="s">
        <v>185</v>
      </c>
      <c r="G184" s="1" t="str">
        <f t="shared" si="2"/>
        <v>စစ်တွေခရိုင်_ရသေ့တောင်မြို့နယ်</v>
      </c>
      <c r="H184" s="1" t="s">
        <v>1081</v>
      </c>
      <c r="I184" s="2" t="s">
        <v>1468</v>
      </c>
    </row>
    <row r="185" spans="1:9">
      <c r="A185" s="1" t="s">
        <v>45</v>
      </c>
      <c r="B185" s="1" t="s">
        <v>1076</v>
      </c>
      <c r="C185" s="2" t="s">
        <v>637</v>
      </c>
      <c r="D185" s="1" t="s">
        <v>1310</v>
      </c>
      <c r="E185" s="1" t="s">
        <v>1082</v>
      </c>
      <c r="F185" s="1" t="s">
        <v>378</v>
      </c>
      <c r="G185" s="1" t="str">
        <f t="shared" si="2"/>
        <v>မြောက်ဦးခရိုင်_မြောက်ဦးမြို့နယ်</v>
      </c>
      <c r="H185" s="1" t="s">
        <v>1083</v>
      </c>
      <c r="I185" s="2" t="s">
        <v>612</v>
      </c>
    </row>
    <row r="186" spans="1:9">
      <c r="A186" s="1" t="s">
        <v>45</v>
      </c>
      <c r="B186" s="1" t="s">
        <v>1076</v>
      </c>
      <c r="C186" s="2" t="s">
        <v>637</v>
      </c>
      <c r="D186" s="1" t="s">
        <v>1310</v>
      </c>
      <c r="E186" s="1" t="s">
        <v>1082</v>
      </c>
      <c r="F186" s="1" t="s">
        <v>375</v>
      </c>
      <c r="G186" s="1" t="str">
        <f t="shared" si="2"/>
        <v>မြောက်ဦးခရိုင်_ကျောက်တော်မြို့နယ်</v>
      </c>
      <c r="H186" s="1" t="s">
        <v>1084</v>
      </c>
      <c r="I186" s="2" t="s">
        <v>637</v>
      </c>
    </row>
    <row r="187" spans="1:9">
      <c r="A187" s="1" t="s">
        <v>45</v>
      </c>
      <c r="B187" s="1" t="s">
        <v>1076</v>
      </c>
      <c r="C187" s="2" t="s">
        <v>637</v>
      </c>
      <c r="D187" s="1" t="s">
        <v>1310</v>
      </c>
      <c r="E187" s="1" t="s">
        <v>1082</v>
      </c>
      <c r="F187" s="1" t="s">
        <v>376</v>
      </c>
      <c r="G187" s="1" t="str">
        <f t="shared" si="2"/>
        <v>မြောက်ဦးခရိုင်_မင်းပြားမြို့နယ်</v>
      </c>
      <c r="H187" s="1" t="s">
        <v>1085</v>
      </c>
      <c r="I187" s="2" t="s">
        <v>628</v>
      </c>
    </row>
    <row r="188" spans="1:9">
      <c r="A188" s="1" t="s">
        <v>45</v>
      </c>
      <c r="B188" s="1" t="s">
        <v>1076</v>
      </c>
      <c r="C188" s="2" t="s">
        <v>637</v>
      </c>
      <c r="D188" s="1" t="s">
        <v>1310</v>
      </c>
      <c r="E188" s="1" t="s">
        <v>1082</v>
      </c>
      <c r="F188" s="1" t="s">
        <v>377</v>
      </c>
      <c r="G188" s="1" t="str">
        <f t="shared" si="2"/>
        <v>မြောက်ဦးခရိုင်_မြေပုံမြို့နယ်</v>
      </c>
      <c r="H188" s="1" t="s">
        <v>1086</v>
      </c>
      <c r="I188" s="2" t="s">
        <v>620</v>
      </c>
    </row>
    <row r="189" spans="1:9">
      <c r="A189" s="1" t="s">
        <v>45</v>
      </c>
      <c r="B189" s="1" t="s">
        <v>1076</v>
      </c>
      <c r="C189" s="2" t="s">
        <v>637</v>
      </c>
      <c r="D189" s="1" t="s">
        <v>95</v>
      </c>
      <c r="E189" s="1" t="s">
        <v>1087</v>
      </c>
      <c r="F189" s="1" t="s">
        <v>352</v>
      </c>
      <c r="G189" s="1" t="str">
        <f t="shared" si="2"/>
        <v>မောင်တောခရိုင်_မောင်တောမြို့နယ်</v>
      </c>
      <c r="H189" s="1" t="s">
        <v>1088</v>
      </c>
      <c r="I189" s="2" t="s">
        <v>648</v>
      </c>
    </row>
    <row r="190" spans="1:9">
      <c r="A190" s="1" t="s">
        <v>45</v>
      </c>
      <c r="B190" s="1" t="s">
        <v>1076</v>
      </c>
      <c r="C190" s="2" t="s">
        <v>637</v>
      </c>
      <c r="D190" s="1" t="s">
        <v>95</v>
      </c>
      <c r="E190" s="1" t="s">
        <v>1087</v>
      </c>
      <c r="F190" s="1" t="s">
        <v>351</v>
      </c>
      <c r="G190" s="1" t="str">
        <f t="shared" si="2"/>
        <v>မောင်တောခရိုင်_ဘူးသီးတောင်မြို့နယ်</v>
      </c>
      <c r="H190" s="1" t="s">
        <v>1089</v>
      </c>
      <c r="I190" s="2" t="s">
        <v>1469</v>
      </c>
    </row>
    <row r="191" spans="1:9">
      <c r="A191" s="1" t="s">
        <v>45</v>
      </c>
      <c r="B191" s="1" t="s">
        <v>1076</v>
      </c>
      <c r="C191" s="2" t="s">
        <v>637</v>
      </c>
      <c r="D191" s="1" t="s">
        <v>93</v>
      </c>
      <c r="E191" s="1" t="s">
        <v>1090</v>
      </c>
      <c r="F191" s="1" t="s">
        <v>144</v>
      </c>
      <c r="G191" s="1" t="str">
        <f t="shared" si="2"/>
        <v>ကျောက်ဖြူခရိုင်_ကျောက်ဖြူမြို့နယ်</v>
      </c>
      <c r="H191" s="1" t="s">
        <v>1091</v>
      </c>
      <c r="I191" s="2" t="s">
        <v>1459</v>
      </c>
    </row>
    <row r="192" spans="1:9">
      <c r="A192" s="1" t="s">
        <v>45</v>
      </c>
      <c r="B192" s="1" t="s">
        <v>1076</v>
      </c>
      <c r="C192" s="2" t="s">
        <v>637</v>
      </c>
      <c r="D192" s="1" t="s">
        <v>93</v>
      </c>
      <c r="E192" s="1" t="s">
        <v>1090</v>
      </c>
      <c r="F192" s="1" t="s">
        <v>145</v>
      </c>
      <c r="G192" s="1" t="str">
        <f t="shared" si="2"/>
        <v>ကျောက်ဖြူခရိုင်_မာန်အောင်မြို့နယ်</v>
      </c>
      <c r="H192" s="1" t="s">
        <v>1092</v>
      </c>
      <c r="I192" s="2" t="s">
        <v>1462</v>
      </c>
    </row>
    <row r="193" spans="1:9">
      <c r="A193" s="1" t="s">
        <v>45</v>
      </c>
      <c r="B193" s="1" t="s">
        <v>1076</v>
      </c>
      <c r="C193" s="2" t="s">
        <v>637</v>
      </c>
      <c r="D193" s="1" t="s">
        <v>93</v>
      </c>
      <c r="E193" s="1" t="s">
        <v>1090</v>
      </c>
      <c r="F193" s="1" t="s">
        <v>146</v>
      </c>
      <c r="G193" s="1" t="str">
        <f t="shared" si="2"/>
        <v>ကျောက်ဖြူခရိုင်_ရမ်းဗြဲမြို့နယ်</v>
      </c>
      <c r="H193" s="1" t="s">
        <v>1093</v>
      </c>
      <c r="I193" s="2" t="s">
        <v>1463</v>
      </c>
    </row>
    <row r="194" spans="1:9">
      <c r="A194" s="1" t="s">
        <v>45</v>
      </c>
      <c r="B194" s="1" t="s">
        <v>1076</v>
      </c>
      <c r="C194" s="2" t="s">
        <v>637</v>
      </c>
      <c r="D194" s="1" t="s">
        <v>93</v>
      </c>
      <c r="E194" s="1" t="s">
        <v>1090</v>
      </c>
      <c r="F194" s="1" t="s">
        <v>147</v>
      </c>
      <c r="G194" s="1" t="str">
        <f t="shared" si="2"/>
        <v>ကျောက်ဖြူခရိုင်_အမ်းမြို့နယ်</v>
      </c>
      <c r="H194" s="1" t="s">
        <v>1094</v>
      </c>
      <c r="I194" s="2" t="s">
        <v>1464</v>
      </c>
    </row>
    <row r="195" spans="1:9">
      <c r="A195" s="1" t="s">
        <v>45</v>
      </c>
      <c r="B195" s="1" t="s">
        <v>1076</v>
      </c>
      <c r="C195" s="2" t="s">
        <v>637</v>
      </c>
      <c r="D195" s="1" t="s">
        <v>97</v>
      </c>
      <c r="E195" s="1" t="s">
        <v>1095</v>
      </c>
      <c r="F195" s="1" t="s">
        <v>404</v>
      </c>
      <c r="G195" s="1" t="str">
        <f t="shared" ref="G195:G258" si="3">CONCATENATE(D195,"_",F195)</f>
        <v>သံတွဲခရိုင်_သံတွဲမြို့နယ်</v>
      </c>
      <c r="H195" s="1" t="s">
        <v>1096</v>
      </c>
      <c r="I195" s="2" t="s">
        <v>1471</v>
      </c>
    </row>
    <row r="196" spans="1:9">
      <c r="A196" s="1" t="s">
        <v>45</v>
      </c>
      <c r="B196" s="1" t="s">
        <v>1076</v>
      </c>
      <c r="C196" s="2" t="s">
        <v>637</v>
      </c>
      <c r="D196" s="1" t="s">
        <v>97</v>
      </c>
      <c r="E196" s="1" t="s">
        <v>1095</v>
      </c>
      <c r="F196" s="1" t="s">
        <v>403</v>
      </c>
      <c r="G196" s="1" t="str">
        <f t="shared" si="3"/>
        <v>သံတွဲခရိုင်_တောင်ကုတ်မြို့နယ်</v>
      </c>
      <c r="H196" s="1" t="s">
        <v>1097</v>
      </c>
      <c r="I196" s="2" t="s">
        <v>1470</v>
      </c>
    </row>
    <row r="197" spans="1:9">
      <c r="A197" s="1" t="s">
        <v>45</v>
      </c>
      <c r="B197" s="1" t="s">
        <v>1076</v>
      </c>
      <c r="C197" s="2" t="s">
        <v>637</v>
      </c>
      <c r="D197" s="1" t="s">
        <v>97</v>
      </c>
      <c r="E197" s="1" t="s">
        <v>1095</v>
      </c>
      <c r="F197" s="1" t="s">
        <v>402</v>
      </c>
      <c r="G197" s="1" t="str">
        <f t="shared" si="3"/>
        <v>သံတွဲခရိုင်_ဂွမြို့နယ်</v>
      </c>
      <c r="H197" s="1" t="s">
        <v>1098</v>
      </c>
      <c r="I197" s="2" t="s">
        <v>1461</v>
      </c>
    </row>
    <row r="198" spans="1:9">
      <c r="A198" s="1" t="s">
        <v>46</v>
      </c>
      <c r="B198" s="1" t="s">
        <v>1099</v>
      </c>
      <c r="C198" s="2" t="s">
        <v>628</v>
      </c>
      <c r="D198" s="1" t="s">
        <v>99</v>
      </c>
      <c r="E198" s="1" t="s">
        <v>1100</v>
      </c>
      <c r="F198" s="1" t="s">
        <v>324</v>
      </c>
      <c r="G198" s="1" t="str">
        <f t="shared" si="3"/>
        <v>မြောက်ပိုင်းခရိုင်_အင်းစိန်မြို့နယ်</v>
      </c>
      <c r="H198" s="1" t="s">
        <v>1101</v>
      </c>
      <c r="I198" s="2" t="s">
        <v>1468</v>
      </c>
    </row>
    <row r="199" spans="1:9">
      <c r="A199" s="1" t="s">
        <v>46</v>
      </c>
      <c r="B199" s="1" t="s">
        <v>1099</v>
      </c>
      <c r="C199" s="2" t="s">
        <v>628</v>
      </c>
      <c r="D199" s="1" t="s">
        <v>99</v>
      </c>
      <c r="E199" s="1" t="s">
        <v>1100</v>
      </c>
      <c r="F199" s="1" t="s">
        <v>319</v>
      </c>
      <c r="G199" s="1" t="str">
        <f t="shared" si="3"/>
        <v>မြောက်ပိုင်းခရိုင်_မင်္ဂလာဒုံမြို့နယ်</v>
      </c>
      <c r="H199" s="1" t="s">
        <v>1102</v>
      </c>
      <c r="I199" s="2" t="s">
        <v>1463</v>
      </c>
    </row>
    <row r="200" spans="1:9">
      <c r="A200" s="1" t="s">
        <v>46</v>
      </c>
      <c r="B200" s="1" t="s">
        <v>1099</v>
      </c>
      <c r="C200" s="2" t="s">
        <v>628</v>
      </c>
      <c r="D200" s="1" t="s">
        <v>99</v>
      </c>
      <c r="E200" s="1" t="s">
        <v>1100</v>
      </c>
      <c r="F200" s="1" t="s">
        <v>320</v>
      </c>
      <c r="G200" s="1" t="str">
        <f t="shared" si="3"/>
        <v>မြောက်ပိုင်းခရိုင်_မှော်ဘီမြို့နယ်</v>
      </c>
      <c r="H200" s="1" t="s">
        <v>1103</v>
      </c>
      <c r="I200" s="2" t="s">
        <v>1464</v>
      </c>
    </row>
    <row r="201" spans="1:9">
      <c r="A201" s="1" t="s">
        <v>46</v>
      </c>
      <c r="B201" s="1" t="s">
        <v>1099</v>
      </c>
      <c r="C201" s="2" t="s">
        <v>628</v>
      </c>
      <c r="D201" s="1" t="s">
        <v>99</v>
      </c>
      <c r="E201" s="1" t="s">
        <v>1100</v>
      </c>
      <c r="F201" s="1" t="s">
        <v>322</v>
      </c>
      <c r="G201" s="1" t="str">
        <f t="shared" si="3"/>
        <v>မြောက်ပိုင်းခရိုင်_လှည်းကူးမြို့နယ်</v>
      </c>
      <c r="H201" s="1" t="s">
        <v>1104</v>
      </c>
      <c r="I201" s="2" t="s">
        <v>1467</v>
      </c>
    </row>
    <row r="202" spans="1:9">
      <c r="A202" s="1" t="s">
        <v>46</v>
      </c>
      <c r="B202" s="1" t="s">
        <v>1099</v>
      </c>
      <c r="C202" s="2" t="s">
        <v>628</v>
      </c>
      <c r="D202" s="1" t="s">
        <v>99</v>
      </c>
      <c r="E202" s="1" t="s">
        <v>1100</v>
      </c>
      <c r="F202" s="1" t="s">
        <v>318</v>
      </c>
      <c r="G202" s="1" t="str">
        <f t="shared" si="3"/>
        <v>မြောက်ပိုင်းခရိုင်_တိုက်ကြီးမြို့နယ်</v>
      </c>
      <c r="H202" s="1" t="s">
        <v>1105</v>
      </c>
      <c r="I202" s="2" t="s">
        <v>1459</v>
      </c>
    </row>
    <row r="203" spans="1:9">
      <c r="A203" s="1" t="s">
        <v>46</v>
      </c>
      <c r="B203" s="1" t="s">
        <v>1099</v>
      </c>
      <c r="C203" s="2" t="s">
        <v>628</v>
      </c>
      <c r="D203" s="1" t="s">
        <v>99</v>
      </c>
      <c r="E203" s="1" t="s">
        <v>1100</v>
      </c>
      <c r="F203" s="1" t="s">
        <v>201</v>
      </c>
      <c r="G203" s="1" t="str">
        <f t="shared" si="3"/>
        <v>မြောက်ပိုင်းခရိုင်_ထန်းတပင်မြို့နယ်</v>
      </c>
      <c r="H203" s="1" t="s">
        <v>1106</v>
      </c>
      <c r="I203" s="2" t="s">
        <v>1462</v>
      </c>
    </row>
    <row r="204" spans="1:9">
      <c r="A204" s="1" t="s">
        <v>46</v>
      </c>
      <c r="B204" s="1" t="s">
        <v>1099</v>
      </c>
      <c r="C204" s="2" t="s">
        <v>628</v>
      </c>
      <c r="D204" s="1" t="s">
        <v>99</v>
      </c>
      <c r="E204" s="1" t="s">
        <v>1100</v>
      </c>
      <c r="F204" s="1" t="s">
        <v>321</v>
      </c>
      <c r="G204" s="1" t="str">
        <f t="shared" si="3"/>
        <v>မြောက်ပိုင်းခရိုင်_ရွှေပြည်သာမြို့နယ်</v>
      </c>
      <c r="H204" s="1" t="s">
        <v>1107</v>
      </c>
      <c r="I204" s="2" t="s">
        <v>1465</v>
      </c>
    </row>
    <row r="205" spans="1:9">
      <c r="A205" s="1" t="s">
        <v>46</v>
      </c>
      <c r="B205" s="1" t="s">
        <v>1099</v>
      </c>
      <c r="C205" s="2" t="s">
        <v>628</v>
      </c>
      <c r="D205" s="1" t="s">
        <v>99</v>
      </c>
      <c r="E205" s="1" t="s">
        <v>1100</v>
      </c>
      <c r="F205" s="1" t="s">
        <v>323</v>
      </c>
      <c r="G205" s="1" t="str">
        <f t="shared" si="3"/>
        <v>မြောက်ပိုင်းခရိုင်_လှိုင်သာယာမြို့နယ်</v>
      </c>
      <c r="H205" s="1" t="s">
        <v>1108</v>
      </c>
      <c r="I205" s="2" t="s">
        <v>1466</v>
      </c>
    </row>
    <row r="206" spans="1:9">
      <c r="A206" s="1" t="s">
        <v>46</v>
      </c>
      <c r="B206" s="1" t="s">
        <v>1099</v>
      </c>
      <c r="C206" s="2" t="s">
        <v>628</v>
      </c>
      <c r="D206" s="1" t="s">
        <v>101</v>
      </c>
      <c r="E206" s="1" t="s">
        <v>1109</v>
      </c>
      <c r="F206" s="1" t="s">
        <v>458</v>
      </c>
      <c r="G206" s="1" t="str">
        <f t="shared" si="3"/>
        <v>အရှေ့ပိုင်းခရိုင်_သင်္ဃန်းကျွန်းမြို့နယ်</v>
      </c>
      <c r="H206" s="1" t="s">
        <v>1110</v>
      </c>
      <c r="I206" s="2" t="s">
        <v>1476</v>
      </c>
    </row>
    <row r="207" spans="1:9">
      <c r="A207" s="1" t="s">
        <v>46</v>
      </c>
      <c r="B207" s="1" t="s">
        <v>1099</v>
      </c>
      <c r="C207" s="2" t="s">
        <v>628</v>
      </c>
      <c r="D207" s="1" t="s">
        <v>101</v>
      </c>
      <c r="E207" s="1" t="s">
        <v>1109</v>
      </c>
      <c r="F207" s="1" t="s">
        <v>457</v>
      </c>
      <c r="G207" s="1" t="str">
        <f t="shared" si="3"/>
        <v>အရှေ့ပိုင်းခရိုင်_ရန်ကင်းမြို့နယ်</v>
      </c>
      <c r="H207" s="1" t="s">
        <v>1111</v>
      </c>
      <c r="I207" s="2" t="s">
        <v>1474</v>
      </c>
    </row>
    <row r="208" spans="1:9">
      <c r="A208" s="1" t="s">
        <v>46</v>
      </c>
      <c r="B208" s="1" t="s">
        <v>1099</v>
      </c>
      <c r="C208" s="2" t="s">
        <v>628</v>
      </c>
      <c r="D208" s="1" t="s">
        <v>101</v>
      </c>
      <c r="E208" s="1" t="s">
        <v>1109</v>
      </c>
      <c r="F208" s="1" t="s">
        <v>447</v>
      </c>
      <c r="G208" s="1" t="str">
        <f t="shared" si="3"/>
        <v>အရှေ့ပိုင်းခရိုင်_တောင်ဥက္ကလာပမြို့နယ်</v>
      </c>
      <c r="H208" s="1" t="s">
        <v>1112</v>
      </c>
      <c r="I208" s="2" t="s">
        <v>648</v>
      </c>
    </row>
    <row r="209" spans="1:9">
      <c r="A209" s="1" t="s">
        <v>46</v>
      </c>
      <c r="B209" s="1" t="s">
        <v>1099</v>
      </c>
      <c r="C209" s="2" t="s">
        <v>628</v>
      </c>
      <c r="D209" s="1" t="s">
        <v>101</v>
      </c>
      <c r="E209" s="1" t="s">
        <v>1109</v>
      </c>
      <c r="F209" s="1" t="s">
        <v>456</v>
      </c>
      <c r="G209" s="1" t="str">
        <f t="shared" si="3"/>
        <v>အရှေ့ပိုင်းခရိုင်_မြောက်ဥက္ကလာပမြို့နယ်</v>
      </c>
      <c r="H209" s="1" t="s">
        <v>1113</v>
      </c>
      <c r="I209" s="2" t="s">
        <v>1473</v>
      </c>
    </row>
    <row r="210" spans="1:9">
      <c r="A210" s="1" t="s">
        <v>46</v>
      </c>
      <c r="B210" s="1" t="s">
        <v>1099</v>
      </c>
      <c r="C210" s="2" t="s">
        <v>628</v>
      </c>
      <c r="D210" s="1" t="s">
        <v>101</v>
      </c>
      <c r="E210" s="1" t="s">
        <v>1109</v>
      </c>
      <c r="F210" s="1" t="s">
        <v>459</v>
      </c>
      <c r="G210" s="1" t="str">
        <f t="shared" si="3"/>
        <v>အရှေ့ပိုင်းခရိုင်_သာကေတမြို့နယ်</v>
      </c>
      <c r="H210" s="1" t="s">
        <v>1114</v>
      </c>
      <c r="I210" s="2" t="s">
        <v>1475</v>
      </c>
    </row>
    <row r="211" spans="1:9">
      <c r="A211" s="1" t="s">
        <v>46</v>
      </c>
      <c r="B211" s="1" t="s">
        <v>1099</v>
      </c>
      <c r="C211" s="2" t="s">
        <v>628</v>
      </c>
      <c r="D211" s="1" t="s">
        <v>101</v>
      </c>
      <c r="E211" s="1" t="s">
        <v>1109</v>
      </c>
      <c r="F211" s="1" t="s">
        <v>452</v>
      </c>
      <c r="G211" s="1" t="str">
        <f t="shared" si="3"/>
        <v>အရှေ့ပိုင်းခရိုင်_ဒေါပုံမြို့နယ်</v>
      </c>
      <c r="H211" s="1" t="s">
        <v>1115</v>
      </c>
      <c r="I211" s="2" t="s">
        <v>1461</v>
      </c>
    </row>
    <row r="212" spans="1:9">
      <c r="A212" s="1" t="s">
        <v>46</v>
      </c>
      <c r="B212" s="1" t="s">
        <v>1099</v>
      </c>
      <c r="C212" s="2" t="s">
        <v>628</v>
      </c>
      <c r="D212" s="1" t="s">
        <v>101</v>
      </c>
      <c r="E212" s="1" t="s">
        <v>1109</v>
      </c>
      <c r="F212" s="1" t="s">
        <v>446</v>
      </c>
      <c r="G212" s="1" t="str">
        <f t="shared" si="3"/>
        <v>အရှေ့ပိုင်းခရိုင်_တာမွေမြို့နယ်</v>
      </c>
      <c r="H212" s="1" t="s">
        <v>1116</v>
      </c>
      <c r="I212" s="2" t="s">
        <v>1469</v>
      </c>
    </row>
    <row r="213" spans="1:9">
      <c r="A213" s="1" t="s">
        <v>46</v>
      </c>
      <c r="B213" s="1" t="s">
        <v>1099</v>
      </c>
      <c r="C213" s="2" t="s">
        <v>628</v>
      </c>
      <c r="D213" s="1" t="s">
        <v>101</v>
      </c>
      <c r="E213" s="1" t="s">
        <v>1109</v>
      </c>
      <c r="F213" s="1" t="s">
        <v>453</v>
      </c>
      <c r="G213" s="1" t="str">
        <f t="shared" si="3"/>
        <v>အရှေ့ပိုင်းခရိုင်_ပုဇွန်တောင်မြို့နယ်</v>
      </c>
      <c r="H213" s="1" t="s">
        <v>1117</v>
      </c>
      <c r="I213" s="2" t="s">
        <v>1470</v>
      </c>
    </row>
    <row r="214" spans="1:9">
      <c r="A214" s="1" t="s">
        <v>46</v>
      </c>
      <c r="B214" s="1" t="s">
        <v>1099</v>
      </c>
      <c r="C214" s="2" t="s">
        <v>628</v>
      </c>
      <c r="D214" s="1" t="s">
        <v>101</v>
      </c>
      <c r="E214" s="1" t="s">
        <v>1109</v>
      </c>
      <c r="F214" s="1" t="s">
        <v>454</v>
      </c>
      <c r="G214" s="1" t="str">
        <f t="shared" si="3"/>
        <v>အရှေ့ပိုင်းခရိုင်_ဗိုလ်တထောင်မြို့နယ်</v>
      </c>
      <c r="H214" s="1" t="s">
        <v>1118</v>
      </c>
      <c r="I214" s="2" t="s">
        <v>1471</v>
      </c>
    </row>
    <row r="215" spans="1:9">
      <c r="A215" s="1" t="s">
        <v>46</v>
      </c>
      <c r="B215" s="1" t="s">
        <v>1099</v>
      </c>
      <c r="C215" s="2" t="s">
        <v>628</v>
      </c>
      <c r="D215" s="1" t="s">
        <v>101</v>
      </c>
      <c r="E215" s="1" t="s">
        <v>1109</v>
      </c>
      <c r="F215" s="1" t="s">
        <v>449</v>
      </c>
      <c r="G215" s="1" t="str">
        <f t="shared" si="3"/>
        <v>အရှေ့ပိုင်းခရိုင်_ဒဂုံမြို့သစ်(တောင်ပိုင်း)</v>
      </c>
      <c r="H215" s="1" t="s">
        <v>1119</v>
      </c>
      <c r="I215" s="2" t="s">
        <v>628</v>
      </c>
    </row>
    <row r="216" spans="1:9">
      <c r="A216" s="1" t="s">
        <v>46</v>
      </c>
      <c r="B216" s="1" t="s">
        <v>1099</v>
      </c>
      <c r="C216" s="2" t="s">
        <v>628</v>
      </c>
      <c r="D216" s="1" t="s">
        <v>101</v>
      </c>
      <c r="E216" s="1" t="s">
        <v>1109</v>
      </c>
      <c r="F216" s="1" t="s">
        <v>1312</v>
      </c>
      <c r="G216" s="1" t="str">
        <f t="shared" si="3"/>
        <v>အရှေ့ပိုင်းခရိုင်_ဒဂုံမြို့သစ်(မြောက်ပိုင်း)</v>
      </c>
      <c r="H216" s="1" t="s">
        <v>1120</v>
      </c>
      <c r="I216" s="2" t="s">
        <v>620</v>
      </c>
    </row>
    <row r="217" spans="1:9">
      <c r="A217" s="1" t="s">
        <v>46</v>
      </c>
      <c r="B217" s="1" t="s">
        <v>1099</v>
      </c>
      <c r="C217" s="2" t="s">
        <v>628</v>
      </c>
      <c r="D217" s="1" t="s">
        <v>101</v>
      </c>
      <c r="E217" s="1" t="s">
        <v>1109</v>
      </c>
      <c r="F217" s="1" t="s">
        <v>451</v>
      </c>
      <c r="G217" s="1" t="str">
        <f t="shared" si="3"/>
        <v>အရှေ့ပိုင်းခရိုင်_ဒဂုံမြို့သစ်(အရှေ့ပိုင်း)</v>
      </c>
      <c r="H217" s="1" t="s">
        <v>1121</v>
      </c>
      <c r="I217" s="2" t="s">
        <v>612</v>
      </c>
    </row>
    <row r="218" spans="1:9">
      <c r="A218" s="1" t="s">
        <v>46</v>
      </c>
      <c r="B218" s="1" t="s">
        <v>1099</v>
      </c>
      <c r="C218" s="2" t="s">
        <v>628</v>
      </c>
      <c r="D218" s="1" t="s">
        <v>101</v>
      </c>
      <c r="E218" s="1" t="s">
        <v>1109</v>
      </c>
      <c r="F218" s="1" t="s">
        <v>448</v>
      </c>
      <c r="G218" s="1" t="str">
        <f t="shared" si="3"/>
        <v>အရှေ့ပိုင်းခရိုင်_ဒဂုံမြို့သစ်(ဆိပ်ကမ်း)</v>
      </c>
      <c r="H218" s="1" t="s">
        <v>1122</v>
      </c>
      <c r="I218" s="2" t="s">
        <v>637</v>
      </c>
    </row>
    <row r="219" spans="1:9">
      <c r="A219" s="1" t="s">
        <v>46</v>
      </c>
      <c r="B219" s="1" t="s">
        <v>1099</v>
      </c>
      <c r="C219" s="2" t="s">
        <v>628</v>
      </c>
      <c r="D219" s="1" t="s">
        <v>101</v>
      </c>
      <c r="E219" s="1" t="s">
        <v>1109</v>
      </c>
      <c r="F219" s="1" t="s">
        <v>455</v>
      </c>
      <c r="G219" s="1" t="str">
        <f t="shared" si="3"/>
        <v>အရှေ့ပိုင်းခရိုင်_မင်္ဂလာတောင်ညွန့်မြို့နယ်</v>
      </c>
      <c r="H219" s="1" t="s">
        <v>1123</v>
      </c>
      <c r="I219" s="2" t="s">
        <v>1472</v>
      </c>
    </row>
    <row r="220" spans="1:9">
      <c r="A220" s="1" t="s">
        <v>46</v>
      </c>
      <c r="B220" s="1" t="s">
        <v>1099</v>
      </c>
      <c r="C220" s="2" t="s">
        <v>628</v>
      </c>
      <c r="D220" s="1" t="s">
        <v>98</v>
      </c>
      <c r="E220" s="1" t="s">
        <v>1124</v>
      </c>
      <c r="F220" s="1" t="s">
        <v>213</v>
      </c>
      <c r="G220" s="1" t="str">
        <f t="shared" si="3"/>
        <v>တောင်ပိုင်းခရိုင်_သန်လျင်မြို့နယ်</v>
      </c>
      <c r="H220" s="1" t="s">
        <v>1125</v>
      </c>
      <c r="I220" s="2" t="s">
        <v>1485</v>
      </c>
    </row>
    <row r="221" spans="1:9">
      <c r="A221" s="1" t="s">
        <v>46</v>
      </c>
      <c r="B221" s="1" t="s">
        <v>1099</v>
      </c>
      <c r="C221" s="2" t="s">
        <v>628</v>
      </c>
      <c r="D221" s="1" t="s">
        <v>98</v>
      </c>
      <c r="E221" s="1" t="s">
        <v>1124</v>
      </c>
      <c r="F221" s="1" t="s">
        <v>205</v>
      </c>
      <c r="G221" s="1" t="str">
        <f t="shared" si="3"/>
        <v>တောင်ပိုင်းခရိုင်_ကျောက်တန်းမြို့နယ်</v>
      </c>
      <c r="H221" s="1" t="s">
        <v>1126</v>
      </c>
      <c r="I221" s="2" t="s">
        <v>1479</v>
      </c>
    </row>
    <row r="222" spans="1:9">
      <c r="A222" s="1" t="s">
        <v>46</v>
      </c>
      <c r="B222" s="1" t="s">
        <v>1099</v>
      </c>
      <c r="C222" s="2" t="s">
        <v>628</v>
      </c>
      <c r="D222" s="1" t="s">
        <v>98</v>
      </c>
      <c r="E222" s="1" t="s">
        <v>1124</v>
      </c>
      <c r="F222" s="1" t="s">
        <v>214</v>
      </c>
      <c r="G222" s="1" t="str">
        <f t="shared" si="3"/>
        <v>တောင်ပိုင်းခရိုင်_သုံးခွမြို့နယ်</v>
      </c>
      <c r="H222" s="1" t="s">
        <v>1127</v>
      </c>
      <c r="I222" s="2" t="s">
        <v>1486</v>
      </c>
    </row>
    <row r="223" spans="1:9">
      <c r="A223" s="1" t="s">
        <v>46</v>
      </c>
      <c r="B223" s="1" t="s">
        <v>1099</v>
      </c>
      <c r="C223" s="2" t="s">
        <v>628</v>
      </c>
      <c r="D223" s="1" t="s">
        <v>98</v>
      </c>
      <c r="E223" s="1" t="s">
        <v>1124</v>
      </c>
      <c r="F223" s="1" t="s">
        <v>209</v>
      </c>
      <c r="G223" s="1" t="str">
        <f t="shared" si="3"/>
        <v>တောင်ပိုင်းခရိုင်_ခရမ်းမြို့နယ်</v>
      </c>
      <c r="H223" s="1" t="s">
        <v>1128</v>
      </c>
      <c r="I223" s="2" t="s">
        <v>1481</v>
      </c>
    </row>
    <row r="224" spans="1:9">
      <c r="A224" s="1" t="s">
        <v>46</v>
      </c>
      <c r="B224" s="1" t="s">
        <v>1099</v>
      </c>
      <c r="C224" s="2" t="s">
        <v>628</v>
      </c>
      <c r="D224" s="1" t="s">
        <v>98</v>
      </c>
      <c r="E224" s="1" t="s">
        <v>1124</v>
      </c>
      <c r="F224" s="1" t="s">
        <v>211</v>
      </c>
      <c r="G224" s="1" t="str">
        <f t="shared" si="3"/>
        <v>တောင်ပိုင်းခရိုင်_တွံတေးမြို့နယ်</v>
      </c>
      <c r="H224" s="1" t="s">
        <v>1129</v>
      </c>
      <c r="I224" s="2" t="s">
        <v>1483</v>
      </c>
    </row>
    <row r="225" spans="1:9">
      <c r="A225" s="1" t="s">
        <v>46</v>
      </c>
      <c r="B225" s="1" t="s">
        <v>1099</v>
      </c>
      <c r="C225" s="2" t="s">
        <v>628</v>
      </c>
      <c r="D225" s="1" t="s">
        <v>98</v>
      </c>
      <c r="E225" s="1" t="s">
        <v>1124</v>
      </c>
      <c r="F225" s="1" t="s">
        <v>208</v>
      </c>
      <c r="G225" s="1" t="str">
        <f t="shared" si="3"/>
        <v>တောင်ပိုင်းခရိုင်_ကော့မှူးမြို့နယ်</v>
      </c>
      <c r="H225" s="1" t="s">
        <v>1130</v>
      </c>
      <c r="I225" s="2" t="s">
        <v>1478</v>
      </c>
    </row>
    <row r="226" spans="1:9">
      <c r="A226" s="1" t="s">
        <v>46</v>
      </c>
      <c r="B226" s="1" t="s">
        <v>1099</v>
      </c>
      <c r="C226" s="2" t="s">
        <v>628</v>
      </c>
      <c r="D226" s="1" t="s">
        <v>98</v>
      </c>
      <c r="E226" s="1" t="s">
        <v>1124</v>
      </c>
      <c r="F226" s="1" t="s">
        <v>206</v>
      </c>
      <c r="G226" s="1" t="str">
        <f t="shared" si="3"/>
        <v>တောင်ပိုင်းခရိုင်_ကွမ်းခြံကုန်းမြို့နယ်</v>
      </c>
      <c r="H226" s="1" t="s">
        <v>1131</v>
      </c>
      <c r="I226" s="2" t="s">
        <v>1480</v>
      </c>
    </row>
    <row r="227" spans="1:9">
      <c r="A227" s="1" t="s">
        <v>46</v>
      </c>
      <c r="B227" s="1" t="s">
        <v>1099</v>
      </c>
      <c r="C227" s="2" t="s">
        <v>628</v>
      </c>
      <c r="D227" s="1" t="s">
        <v>98</v>
      </c>
      <c r="E227" s="1" t="s">
        <v>1124</v>
      </c>
      <c r="F227" s="1" t="s">
        <v>212</v>
      </c>
      <c r="G227" s="1" t="str">
        <f t="shared" si="3"/>
        <v>တောင်ပိုင်းခရိုင်_ဒလမြို့နယ်</v>
      </c>
      <c r="H227" s="1" t="s">
        <v>1132</v>
      </c>
      <c r="I227" s="2" t="s">
        <v>1484</v>
      </c>
    </row>
    <row r="228" spans="1:9">
      <c r="A228" s="1" t="s">
        <v>46</v>
      </c>
      <c r="B228" s="1" t="s">
        <v>1099</v>
      </c>
      <c r="C228" s="2" t="s">
        <v>628</v>
      </c>
      <c r="D228" s="1" t="s">
        <v>98</v>
      </c>
      <c r="E228" s="1" t="s">
        <v>1124</v>
      </c>
      <c r="F228" s="1" t="s">
        <v>210</v>
      </c>
      <c r="G228" s="1" t="str">
        <f t="shared" si="3"/>
        <v>တောင်ပိုင်းခရိုင်_ဆိပ်ကြီး/ခနောင်တိုမြို့နယ်</v>
      </c>
      <c r="H228" s="1" t="s">
        <v>1133</v>
      </c>
      <c r="I228" s="2" t="s">
        <v>1482</v>
      </c>
    </row>
    <row r="229" spans="1:9">
      <c r="A229" s="1" t="s">
        <v>46</v>
      </c>
      <c r="B229" s="1" t="s">
        <v>1099</v>
      </c>
      <c r="C229" s="2" t="s">
        <v>628</v>
      </c>
      <c r="D229" s="1" t="s">
        <v>98</v>
      </c>
      <c r="E229" s="1" t="s">
        <v>1124</v>
      </c>
      <c r="F229" s="1" t="s">
        <v>207</v>
      </c>
      <c r="G229" s="1" t="str">
        <f t="shared" si="3"/>
        <v>တောင်ပိုင်းခရိုင်_ကိုကိုးကျွန်းမြို့နယ်</v>
      </c>
      <c r="H229" s="1" t="s">
        <v>1134</v>
      </c>
      <c r="I229" s="2" t="s">
        <v>1477</v>
      </c>
    </row>
    <row r="230" spans="1:9">
      <c r="A230" s="1" t="s">
        <v>46</v>
      </c>
      <c r="B230" s="1" t="s">
        <v>1099</v>
      </c>
      <c r="C230" s="2" t="s">
        <v>628</v>
      </c>
      <c r="D230" s="1" t="s">
        <v>100</v>
      </c>
      <c r="E230" s="1" t="s">
        <v>1135</v>
      </c>
      <c r="F230" s="1" t="s">
        <v>434</v>
      </c>
      <c r="G230" s="1" t="str">
        <f t="shared" si="3"/>
        <v>အနောက်ပိုင်းခရိုင်_ကျောက်တံတားမြို့နယ်</v>
      </c>
      <c r="H230" s="1" t="s">
        <v>1136</v>
      </c>
      <c r="I230" s="2" t="s">
        <v>1487</v>
      </c>
    </row>
    <row r="231" spans="1:9">
      <c r="A231" s="1" t="s">
        <v>46</v>
      </c>
      <c r="B231" s="1" t="s">
        <v>1099</v>
      </c>
      <c r="C231" s="2" t="s">
        <v>628</v>
      </c>
      <c r="D231" s="1" t="s">
        <v>100</v>
      </c>
      <c r="E231" s="1" t="s">
        <v>1135</v>
      </c>
      <c r="F231" s="1" t="s">
        <v>439</v>
      </c>
      <c r="G231" s="1" t="str">
        <f t="shared" si="3"/>
        <v>အနောက်ပိုင်းခရိုင်_ပန်းဘဲတန်းမြို့နယ်</v>
      </c>
      <c r="H231" s="1" t="s">
        <v>1137</v>
      </c>
      <c r="I231" s="2" t="s">
        <v>1493</v>
      </c>
    </row>
    <row r="232" spans="1:9">
      <c r="A232" s="1" t="s">
        <v>46</v>
      </c>
      <c r="B232" s="1" t="s">
        <v>1099</v>
      </c>
      <c r="C232" s="2" t="s">
        <v>628</v>
      </c>
      <c r="D232" s="1" t="s">
        <v>100</v>
      </c>
      <c r="E232" s="1" t="s">
        <v>1135</v>
      </c>
      <c r="F232" s="1" t="s">
        <v>442</v>
      </c>
      <c r="G232" s="1" t="str">
        <f t="shared" si="3"/>
        <v>အနောက်ပိုင်းခရိုင်_လမ်းမတော်မြို့နယ်</v>
      </c>
      <c r="H232" s="1" t="s">
        <v>1138</v>
      </c>
      <c r="I232" s="2" t="s">
        <v>1497</v>
      </c>
    </row>
    <row r="233" spans="1:9">
      <c r="A233" s="1" t="s">
        <v>46</v>
      </c>
      <c r="B233" s="1" t="s">
        <v>1099</v>
      </c>
      <c r="C233" s="2" t="s">
        <v>628</v>
      </c>
      <c r="D233" s="1" t="s">
        <v>100</v>
      </c>
      <c r="E233" s="1" t="s">
        <v>1135</v>
      </c>
      <c r="F233" s="1" t="s">
        <v>443</v>
      </c>
      <c r="G233" s="1" t="str">
        <f t="shared" si="3"/>
        <v>အနောက်ပိုင်းခရိုင်_လသာမြို့နယ်</v>
      </c>
      <c r="H233" s="1" t="s">
        <v>1139</v>
      </c>
      <c r="I233" s="2" t="s">
        <v>1496</v>
      </c>
    </row>
    <row r="234" spans="1:9">
      <c r="A234" s="1" t="s">
        <v>46</v>
      </c>
      <c r="B234" s="1" t="s">
        <v>1099</v>
      </c>
      <c r="C234" s="2" t="s">
        <v>628</v>
      </c>
      <c r="D234" s="1" t="s">
        <v>100</v>
      </c>
      <c r="E234" s="1" t="s">
        <v>1135</v>
      </c>
      <c r="F234" s="1" t="s">
        <v>445</v>
      </c>
      <c r="G234" s="1" t="str">
        <f t="shared" si="3"/>
        <v>အနောက်ပိုင်းခရိုင်_အလုံမြို့နယ်</v>
      </c>
      <c r="H234" s="1" t="s">
        <v>1140</v>
      </c>
      <c r="I234" s="2" t="s">
        <v>1499</v>
      </c>
    </row>
    <row r="235" spans="1:9">
      <c r="A235" s="1" t="s">
        <v>46</v>
      </c>
      <c r="B235" s="1" t="s">
        <v>1099</v>
      </c>
      <c r="C235" s="2" t="s">
        <v>628</v>
      </c>
      <c r="D235" s="1" t="s">
        <v>100</v>
      </c>
      <c r="E235" s="1" t="s">
        <v>1135</v>
      </c>
      <c r="F235" s="1" t="s">
        <v>435</v>
      </c>
      <c r="G235" s="1" t="str">
        <f t="shared" si="3"/>
        <v>အနောက်ပိုင်းခရိုင်_ကြည့်မြင်တိုင်မြို့နယ်</v>
      </c>
      <c r="H235" s="1" t="s">
        <v>1141</v>
      </c>
      <c r="I235" s="2" t="s">
        <v>1489</v>
      </c>
    </row>
    <row r="236" spans="1:9">
      <c r="A236" s="1" t="s">
        <v>46</v>
      </c>
      <c r="B236" s="1" t="s">
        <v>1099</v>
      </c>
      <c r="C236" s="2" t="s">
        <v>628</v>
      </c>
      <c r="D236" s="1" t="s">
        <v>100</v>
      </c>
      <c r="E236" s="1" t="s">
        <v>1135</v>
      </c>
      <c r="F236" s="1" t="s">
        <v>436</v>
      </c>
      <c r="G236" s="1" t="str">
        <f t="shared" si="3"/>
        <v>အနောက်ပိုင်းခရိုင်_စမ်းချောင်းမြို့နယ်</v>
      </c>
      <c r="H236" s="1" t="s">
        <v>1142</v>
      </c>
      <c r="I236" s="2" t="s">
        <v>1490</v>
      </c>
    </row>
    <row r="237" spans="1:9">
      <c r="A237" s="1" t="s">
        <v>46</v>
      </c>
      <c r="B237" s="1" t="s">
        <v>1099</v>
      </c>
      <c r="C237" s="2" t="s">
        <v>628</v>
      </c>
      <c r="D237" s="1" t="s">
        <v>100</v>
      </c>
      <c r="E237" s="1" t="s">
        <v>1135</v>
      </c>
      <c r="F237" s="1" t="s">
        <v>444</v>
      </c>
      <c r="G237" s="1" t="str">
        <f t="shared" si="3"/>
        <v>အနောက်ပိုင်းခရိုင်_လှိုင်မြို့နယ်</v>
      </c>
      <c r="H237" s="1" t="s">
        <v>1143</v>
      </c>
      <c r="I237" s="2" t="s">
        <v>1498</v>
      </c>
    </row>
    <row r="238" spans="1:9">
      <c r="A238" s="1" t="s">
        <v>46</v>
      </c>
      <c r="B238" s="1" t="s">
        <v>1099</v>
      </c>
      <c r="C238" s="2" t="s">
        <v>628</v>
      </c>
      <c r="D238" s="1" t="s">
        <v>100</v>
      </c>
      <c r="E238" s="1" t="s">
        <v>1135</v>
      </c>
      <c r="F238" s="1" t="s">
        <v>433</v>
      </c>
      <c r="G238" s="1" t="str">
        <f t="shared" si="3"/>
        <v>အနောက်ပိုင်းခရိုင်_ကမာရွတ်မြို့နယ်</v>
      </c>
      <c r="H238" s="1" t="s">
        <v>1144</v>
      </c>
      <c r="I238" s="2" t="s">
        <v>1488</v>
      </c>
    </row>
    <row r="239" spans="1:9">
      <c r="A239" s="1" t="s">
        <v>46</v>
      </c>
      <c r="B239" s="1" t="s">
        <v>1099</v>
      </c>
      <c r="C239" s="2" t="s">
        <v>628</v>
      </c>
      <c r="D239" s="1" t="s">
        <v>100</v>
      </c>
      <c r="E239" s="1" t="s">
        <v>1135</v>
      </c>
      <c r="F239" s="1" t="s">
        <v>441</v>
      </c>
      <c r="G239" s="1" t="str">
        <f t="shared" si="3"/>
        <v>အနောက်ပိုင်းခရိုင်_မရမ်းကုန်းမြို့နယ်</v>
      </c>
      <c r="H239" s="1" t="s">
        <v>1145</v>
      </c>
      <c r="I239" s="2" t="s">
        <v>1495</v>
      </c>
    </row>
    <row r="240" spans="1:9">
      <c r="A240" s="1" t="s">
        <v>46</v>
      </c>
      <c r="B240" s="1" t="s">
        <v>1099</v>
      </c>
      <c r="C240" s="2" t="s">
        <v>628</v>
      </c>
      <c r="D240" s="1" t="s">
        <v>100</v>
      </c>
      <c r="E240" s="1" t="s">
        <v>1135</v>
      </c>
      <c r="F240" s="1" t="s">
        <v>438</v>
      </c>
      <c r="G240" s="1" t="str">
        <f t="shared" si="3"/>
        <v>အနောက်ပိုင်းခရိုင်_ဒဂုံမြို့နယ်</v>
      </c>
      <c r="H240" s="1" t="s">
        <v>1146</v>
      </c>
      <c r="I240" s="2" t="s">
        <v>1492</v>
      </c>
    </row>
    <row r="241" spans="1:9">
      <c r="A241" s="1" t="s">
        <v>46</v>
      </c>
      <c r="B241" s="1" t="s">
        <v>1099</v>
      </c>
      <c r="C241" s="2" t="s">
        <v>628</v>
      </c>
      <c r="D241" s="1" t="s">
        <v>100</v>
      </c>
      <c r="E241" s="1" t="s">
        <v>1135</v>
      </c>
      <c r="F241" s="1" t="s">
        <v>440</v>
      </c>
      <c r="G241" s="1" t="str">
        <f t="shared" si="3"/>
        <v>အနောက်ပိုင်းခရိုင်_ဗဟန်းမြို့နယ်</v>
      </c>
      <c r="H241" s="1" t="s">
        <v>1147</v>
      </c>
      <c r="I241" s="2" t="s">
        <v>1494</v>
      </c>
    </row>
    <row r="242" spans="1:9">
      <c r="A242" s="1" t="s">
        <v>46</v>
      </c>
      <c r="B242" s="1" t="s">
        <v>1099</v>
      </c>
      <c r="C242" s="2" t="s">
        <v>628</v>
      </c>
      <c r="D242" s="1" t="s">
        <v>100</v>
      </c>
      <c r="E242" s="1" t="s">
        <v>1135</v>
      </c>
      <c r="F242" s="1" t="s">
        <v>437</v>
      </c>
      <c r="G242" s="1" t="str">
        <f t="shared" si="3"/>
        <v>အနောက်ပိုင်းခရိုင်_ဆိပ်ကမ်းမြို့နယ်</v>
      </c>
      <c r="H242" s="1" t="s">
        <v>1148</v>
      </c>
      <c r="I242" s="2" t="s">
        <v>1491</v>
      </c>
    </row>
    <row r="243" spans="1:9">
      <c r="A243" s="1" t="s">
        <v>1279</v>
      </c>
      <c r="B243" s="1" t="s">
        <v>1149</v>
      </c>
      <c r="C243" s="2" t="s">
        <v>620</v>
      </c>
      <c r="D243" s="1" t="s">
        <v>102</v>
      </c>
      <c r="E243" s="1" t="s">
        <v>1150</v>
      </c>
      <c r="F243" s="1" t="s">
        <v>1313</v>
      </c>
      <c r="G243" s="1" t="str">
        <f t="shared" si="3"/>
        <v>တောင်ကြီးခရိုင်_တောင်ကြီးမြို့နယ်</v>
      </c>
      <c r="H243" s="1" t="s">
        <v>1151</v>
      </c>
      <c r="I243" s="2" t="s">
        <v>1472</v>
      </c>
    </row>
    <row r="244" spans="1:9">
      <c r="A244" s="1" t="s">
        <v>1279</v>
      </c>
      <c r="B244" s="1" t="s">
        <v>1149</v>
      </c>
      <c r="C244" s="2" t="s">
        <v>620</v>
      </c>
      <c r="D244" s="1" t="s">
        <v>102</v>
      </c>
      <c r="E244" s="1" t="s">
        <v>1150</v>
      </c>
      <c r="F244" s="1" t="s">
        <v>1314</v>
      </c>
      <c r="G244" s="1" t="str">
        <f t="shared" si="3"/>
        <v>တောင်ကြီးခရိုင်_ညောင်ရွှေမြို့နယ်</v>
      </c>
      <c r="H244" s="1" t="s">
        <v>1152</v>
      </c>
      <c r="I244" s="2" t="s">
        <v>1471</v>
      </c>
    </row>
    <row r="245" spans="1:9">
      <c r="A245" s="1" t="s">
        <v>1279</v>
      </c>
      <c r="B245" s="1" t="s">
        <v>1149</v>
      </c>
      <c r="C245" s="2" t="s">
        <v>620</v>
      </c>
      <c r="D245" s="1" t="s">
        <v>102</v>
      </c>
      <c r="E245" s="1" t="s">
        <v>1150</v>
      </c>
      <c r="F245" s="1" t="s">
        <v>1315</v>
      </c>
      <c r="G245" s="1" t="str">
        <f t="shared" si="3"/>
        <v>တောင်ကြီးခရိုင်_ဟိုပုံးမြို့နယ်</v>
      </c>
      <c r="H245" s="1" t="s">
        <v>1153</v>
      </c>
      <c r="I245" s="2" t="s">
        <v>1478</v>
      </c>
    </row>
    <row r="246" spans="1:9">
      <c r="A246" s="1" t="s">
        <v>1279</v>
      </c>
      <c r="B246" s="1" t="s">
        <v>1149</v>
      </c>
      <c r="C246" s="2" t="s">
        <v>620</v>
      </c>
      <c r="D246" s="1" t="s">
        <v>102</v>
      </c>
      <c r="E246" s="1" t="s">
        <v>1150</v>
      </c>
      <c r="F246" s="1" t="s">
        <v>1316</v>
      </c>
      <c r="G246" s="1" t="str">
        <f t="shared" si="3"/>
        <v>တောင်ကြီးခရိုင်_ဆီဆိုင်မြို့နယ်</v>
      </c>
      <c r="H246" s="1" t="s">
        <v>1154</v>
      </c>
      <c r="I246" s="2" t="s">
        <v>1470</v>
      </c>
    </row>
    <row r="247" spans="1:9">
      <c r="A247" s="1" t="s">
        <v>1279</v>
      </c>
      <c r="B247" s="1" t="s">
        <v>1149</v>
      </c>
      <c r="C247" s="2" t="s">
        <v>620</v>
      </c>
      <c r="D247" s="1" t="s">
        <v>102</v>
      </c>
      <c r="E247" s="1" t="s">
        <v>1150</v>
      </c>
      <c r="F247" s="1" t="s">
        <v>1317</v>
      </c>
      <c r="G247" s="1" t="str">
        <f t="shared" si="3"/>
        <v>တောင်ကြီးခရိုင်_ကလောမြို့နယ်</v>
      </c>
      <c r="H247" s="1" t="s">
        <v>1155</v>
      </c>
      <c r="I247" s="2" t="s">
        <v>1461</v>
      </c>
    </row>
    <row r="248" spans="1:9">
      <c r="A248" s="1" t="s">
        <v>1279</v>
      </c>
      <c r="B248" s="1" t="s">
        <v>1149</v>
      </c>
      <c r="C248" s="2" t="s">
        <v>620</v>
      </c>
      <c r="D248" s="1" t="s">
        <v>102</v>
      </c>
      <c r="E248" s="1" t="s">
        <v>1150</v>
      </c>
      <c r="F248" s="1" t="s">
        <v>1318</v>
      </c>
      <c r="G248" s="1" t="str">
        <f t="shared" si="3"/>
        <v>တောင်ကြီးခရိုင်_ပင်းတယမြို့နယ်</v>
      </c>
      <c r="H248" s="1" t="s">
        <v>1156</v>
      </c>
      <c r="I248" s="2" t="s">
        <v>1473</v>
      </c>
    </row>
    <row r="249" spans="1:9">
      <c r="A249" s="1" t="s">
        <v>1279</v>
      </c>
      <c r="B249" s="1" t="s">
        <v>1149</v>
      </c>
      <c r="C249" s="2" t="s">
        <v>620</v>
      </c>
      <c r="D249" s="1" t="s">
        <v>102</v>
      </c>
      <c r="E249" s="1" t="s">
        <v>1150</v>
      </c>
      <c r="F249" s="1" t="s">
        <v>1319</v>
      </c>
      <c r="G249" s="1" t="str">
        <f t="shared" si="3"/>
        <v>တောင်ကြီးခရိုင်_ရွာငံမြို့နယ်</v>
      </c>
      <c r="H249" s="1" t="s">
        <v>1157</v>
      </c>
      <c r="I249" s="2" t="s">
        <v>1476</v>
      </c>
    </row>
    <row r="250" spans="1:9">
      <c r="A250" s="1" t="s">
        <v>1279</v>
      </c>
      <c r="B250" s="1" t="s">
        <v>1149</v>
      </c>
      <c r="C250" s="2" t="s">
        <v>620</v>
      </c>
      <c r="D250" s="1" t="s">
        <v>102</v>
      </c>
      <c r="E250" s="1" t="s">
        <v>1150</v>
      </c>
      <c r="F250" s="1" t="s">
        <v>1320</v>
      </c>
      <c r="G250" s="1" t="str">
        <f t="shared" si="3"/>
        <v>တောင်ကြီးခရိုင်_ရပ်စောက်မြို့နယ်</v>
      </c>
      <c r="H250" s="1" t="s">
        <v>1158</v>
      </c>
      <c r="I250" s="2" t="s">
        <v>1477</v>
      </c>
    </row>
    <row r="251" spans="1:9">
      <c r="A251" s="1" t="s">
        <v>1279</v>
      </c>
      <c r="B251" s="1" t="s">
        <v>1149</v>
      </c>
      <c r="C251" s="2" t="s">
        <v>620</v>
      </c>
      <c r="D251" s="1" t="s">
        <v>102</v>
      </c>
      <c r="E251" s="1" t="s">
        <v>1150</v>
      </c>
      <c r="F251" s="1" t="s">
        <v>1321</v>
      </c>
      <c r="G251" s="1" t="str">
        <f t="shared" si="3"/>
        <v>တောင်ကြီးခရိုင်_ပင်လောင်းမြို့နယ်</v>
      </c>
      <c r="H251" s="1" t="s">
        <v>1159</v>
      </c>
      <c r="I251" s="2" t="s">
        <v>1474</v>
      </c>
    </row>
    <row r="252" spans="1:9">
      <c r="A252" s="1" t="s">
        <v>1279</v>
      </c>
      <c r="B252" s="1" t="s">
        <v>1149</v>
      </c>
      <c r="C252" s="2" t="s">
        <v>620</v>
      </c>
      <c r="D252" s="1" t="s">
        <v>102</v>
      </c>
      <c r="E252" s="1" t="s">
        <v>1150</v>
      </c>
      <c r="F252" s="1" t="s">
        <v>1322</v>
      </c>
      <c r="G252" s="1" t="str">
        <f t="shared" si="3"/>
        <v>တောင်ကြီးခရိုင်_ဖယ်ခုံမြို့နယ်</v>
      </c>
      <c r="H252" s="1" t="s">
        <v>1160</v>
      </c>
      <c r="I252" s="2" t="s">
        <v>1475</v>
      </c>
    </row>
    <row r="253" spans="1:9">
      <c r="A253" s="1" t="s">
        <v>1279</v>
      </c>
      <c r="B253" s="1" t="s">
        <v>1149</v>
      </c>
      <c r="C253" s="2" t="s">
        <v>620</v>
      </c>
      <c r="D253" s="1" t="s">
        <v>104</v>
      </c>
      <c r="E253" s="1" t="s">
        <v>1161</v>
      </c>
      <c r="F253" s="1" t="s">
        <v>1323</v>
      </c>
      <c r="G253" s="1" t="str">
        <f t="shared" si="3"/>
        <v>လွိုင်လင်ခရိုင်_လွိုင်လင်မြို့နယ်</v>
      </c>
      <c r="H253" s="1" t="s">
        <v>1162</v>
      </c>
      <c r="I253" s="2" t="s">
        <v>1506</v>
      </c>
    </row>
    <row r="254" spans="1:9">
      <c r="A254" s="1" t="s">
        <v>1279</v>
      </c>
      <c r="B254" s="1" t="s">
        <v>1149</v>
      </c>
      <c r="C254" s="2" t="s">
        <v>620</v>
      </c>
      <c r="D254" s="1" t="s">
        <v>104</v>
      </c>
      <c r="E254" s="1" t="s">
        <v>1161</v>
      </c>
      <c r="F254" s="1" t="s">
        <v>1325</v>
      </c>
      <c r="G254" s="1" t="str">
        <f t="shared" si="3"/>
        <v>လွိုင်လင်ခရိုင်_လဲချားမြို့နယ်</v>
      </c>
      <c r="H254" s="1" t="s">
        <v>1163</v>
      </c>
      <c r="I254" s="2" t="s">
        <v>1505</v>
      </c>
    </row>
    <row r="255" spans="1:9">
      <c r="A255" s="1" t="s">
        <v>1279</v>
      </c>
      <c r="B255" s="1" t="s">
        <v>1149</v>
      </c>
      <c r="C255" s="2" t="s">
        <v>620</v>
      </c>
      <c r="D255" s="1" t="s">
        <v>104</v>
      </c>
      <c r="E255" s="1" t="s">
        <v>1161</v>
      </c>
      <c r="F255" s="1" t="s">
        <v>1327</v>
      </c>
      <c r="G255" s="1" t="str">
        <f t="shared" si="3"/>
        <v>လွိုင်လင်ခရိုင်_နမ့်စန်မြို့နယ်</v>
      </c>
      <c r="H255" s="1" t="s">
        <v>1164</v>
      </c>
      <c r="I255" s="2" t="s">
        <v>1502</v>
      </c>
    </row>
    <row r="256" spans="1:9">
      <c r="A256" s="1" t="s">
        <v>1279</v>
      </c>
      <c r="B256" s="1" t="s">
        <v>1149</v>
      </c>
      <c r="C256" s="2" t="s">
        <v>620</v>
      </c>
      <c r="D256" s="1" t="s">
        <v>104</v>
      </c>
      <c r="E256" s="1" t="s">
        <v>1161</v>
      </c>
      <c r="F256" s="1" t="s">
        <v>1329</v>
      </c>
      <c r="G256" s="1" t="str">
        <f t="shared" si="3"/>
        <v>လွိုင်လင်ခရိုင်_ကွန်ဟိန်းမြို့နယ်</v>
      </c>
      <c r="H256" s="1" t="s">
        <v>1165</v>
      </c>
      <c r="I256" s="2" t="s">
        <v>1501</v>
      </c>
    </row>
    <row r="257" spans="1:9">
      <c r="A257" s="1" t="s">
        <v>1279</v>
      </c>
      <c r="B257" s="1" t="s">
        <v>1149</v>
      </c>
      <c r="C257" s="2" t="s">
        <v>620</v>
      </c>
      <c r="D257" s="1" t="s">
        <v>104</v>
      </c>
      <c r="E257" s="1" t="s">
        <v>1161</v>
      </c>
      <c r="F257" s="1" t="s">
        <v>1331</v>
      </c>
      <c r="G257" s="1" t="str">
        <f t="shared" si="3"/>
        <v>လွိုင်လင်ခရိုင်_ကျေးသီးမြို့နယ်</v>
      </c>
      <c r="H257" s="1" t="s">
        <v>1166</v>
      </c>
      <c r="I257" s="2" t="s">
        <v>1500</v>
      </c>
    </row>
    <row r="258" spans="1:9">
      <c r="A258" s="1" t="s">
        <v>1279</v>
      </c>
      <c r="B258" s="1" t="s">
        <v>1149</v>
      </c>
      <c r="C258" s="2" t="s">
        <v>620</v>
      </c>
      <c r="D258" s="1" t="s">
        <v>104</v>
      </c>
      <c r="E258" s="1" t="s">
        <v>1161</v>
      </c>
      <c r="F258" s="1" t="s">
        <v>1333</v>
      </c>
      <c r="G258" s="1" t="str">
        <f t="shared" si="3"/>
        <v>လွိုင်လင်ခရိုင်_မိုင်းကိုင်မြို့နယ်</v>
      </c>
      <c r="H258" s="1" t="s">
        <v>1167</v>
      </c>
      <c r="I258" s="2" t="s">
        <v>1503</v>
      </c>
    </row>
    <row r="259" spans="1:9">
      <c r="A259" s="1" t="s">
        <v>1279</v>
      </c>
      <c r="B259" s="1" t="s">
        <v>1149</v>
      </c>
      <c r="C259" s="2" t="s">
        <v>620</v>
      </c>
      <c r="D259" s="1" t="s">
        <v>104</v>
      </c>
      <c r="E259" s="1" t="s">
        <v>1161</v>
      </c>
      <c r="F259" s="1" t="s">
        <v>1335</v>
      </c>
      <c r="G259" s="1" t="str">
        <f t="shared" ref="G259:G322" si="4">CONCATENATE(D259,"_",F259)</f>
        <v>လွိုင်လင်ခရိုင်_မိုင်းရှူးမြို့နယ်</v>
      </c>
      <c r="H259" s="1" t="s">
        <v>1168</v>
      </c>
      <c r="I259" s="2" t="s">
        <v>1504</v>
      </c>
    </row>
    <row r="260" spans="1:9">
      <c r="A260" s="1" t="s">
        <v>1279</v>
      </c>
      <c r="B260" s="1" t="s">
        <v>1149</v>
      </c>
      <c r="C260" s="2" t="s">
        <v>620</v>
      </c>
      <c r="D260" s="1" t="s">
        <v>103</v>
      </c>
      <c r="E260" s="1" t="s">
        <v>1169</v>
      </c>
      <c r="F260" s="1" t="s">
        <v>1337</v>
      </c>
      <c r="G260" s="1" t="str">
        <f t="shared" si="4"/>
        <v>လင်းခေးခရိုင်_လင်းခေးမြို့နယ်</v>
      </c>
      <c r="H260" s="1" t="s">
        <v>1170</v>
      </c>
      <c r="I260" s="2" t="s">
        <v>1497</v>
      </c>
    </row>
    <row r="261" spans="1:9">
      <c r="A261" s="1" t="s">
        <v>1279</v>
      </c>
      <c r="B261" s="1" t="s">
        <v>1149</v>
      </c>
      <c r="C261" s="2" t="s">
        <v>620</v>
      </c>
      <c r="D261" s="1" t="s">
        <v>103</v>
      </c>
      <c r="E261" s="1" t="s">
        <v>1169</v>
      </c>
      <c r="F261" s="1" t="s">
        <v>1338</v>
      </c>
      <c r="G261" s="1" t="str">
        <f t="shared" si="4"/>
        <v>လင်းခေးခရိုင်_မိုးနဲမြို့နယ်</v>
      </c>
      <c r="H261" s="1" t="s">
        <v>1171</v>
      </c>
      <c r="I261" s="2" t="s">
        <v>1494</v>
      </c>
    </row>
    <row r="262" spans="1:9">
      <c r="A262" s="1" t="s">
        <v>1279</v>
      </c>
      <c r="B262" s="1" t="s">
        <v>1149</v>
      </c>
      <c r="C262" s="2" t="s">
        <v>620</v>
      </c>
      <c r="D262" s="1" t="s">
        <v>103</v>
      </c>
      <c r="E262" s="1" t="s">
        <v>1169</v>
      </c>
      <c r="F262" s="1" t="s">
        <v>1339</v>
      </c>
      <c r="G262" s="1" t="str">
        <f t="shared" si="4"/>
        <v>လင်းခေးခရိုင်_မောက်မယ်မြို့နယ်</v>
      </c>
      <c r="H262" s="1" t="s">
        <v>1172</v>
      </c>
      <c r="I262" s="2" t="s">
        <v>1496</v>
      </c>
    </row>
    <row r="263" spans="1:9">
      <c r="A263" s="1" t="s">
        <v>1279</v>
      </c>
      <c r="B263" s="1" t="s">
        <v>1149</v>
      </c>
      <c r="C263" s="2" t="s">
        <v>620</v>
      </c>
      <c r="D263" s="1" t="s">
        <v>103</v>
      </c>
      <c r="E263" s="1" t="s">
        <v>1169</v>
      </c>
      <c r="F263" s="1" t="s">
        <v>1340</v>
      </c>
      <c r="G263" s="1" t="str">
        <f t="shared" si="4"/>
        <v>လင်းခေးခရိုင်_မိုင်းပန်မြို့နယ်</v>
      </c>
      <c r="H263" s="1" t="s">
        <v>1173</v>
      </c>
      <c r="I263" s="2" t="s">
        <v>1495</v>
      </c>
    </row>
    <row r="264" spans="1:9">
      <c r="A264" s="1" t="s">
        <v>1279</v>
      </c>
      <c r="B264" s="1" t="s">
        <v>1149</v>
      </c>
      <c r="C264" s="2" t="s">
        <v>620</v>
      </c>
      <c r="D264" s="1" t="s">
        <v>109</v>
      </c>
      <c r="E264" s="1" t="s">
        <v>1174</v>
      </c>
      <c r="F264" s="1" t="s">
        <v>1341</v>
      </c>
      <c r="G264" s="1" t="str">
        <f t="shared" si="4"/>
        <v>လားရှိုးခရိုင်_လားရှိုးမြို့နယ်</v>
      </c>
      <c r="H264" s="1" t="s">
        <v>1175</v>
      </c>
      <c r="I264" s="2" t="s">
        <v>1491</v>
      </c>
    </row>
    <row r="265" spans="1:9">
      <c r="A265" s="1" t="s">
        <v>1279</v>
      </c>
      <c r="B265" s="1" t="s">
        <v>1149</v>
      </c>
      <c r="C265" s="2" t="s">
        <v>620</v>
      </c>
      <c r="D265" s="1" t="s">
        <v>109</v>
      </c>
      <c r="E265" s="1" t="s">
        <v>1174</v>
      </c>
      <c r="F265" s="1" t="s">
        <v>1342</v>
      </c>
      <c r="G265" s="1" t="str">
        <f t="shared" si="4"/>
        <v>လားရှိုးခရိုင်_သိန်းနီမြို့နယ်</v>
      </c>
      <c r="H265" s="1" t="s">
        <v>1176</v>
      </c>
      <c r="I265" s="2" t="s">
        <v>1492</v>
      </c>
    </row>
    <row r="266" spans="1:9">
      <c r="A266" s="1" t="s">
        <v>1279</v>
      </c>
      <c r="B266" s="1" t="s">
        <v>1149</v>
      </c>
      <c r="C266" s="2" t="s">
        <v>620</v>
      </c>
      <c r="D266" s="1" t="s">
        <v>109</v>
      </c>
      <c r="E266" s="1" t="s">
        <v>1174</v>
      </c>
      <c r="F266" s="1" t="s">
        <v>1343</v>
      </c>
      <c r="G266" s="1" t="str">
        <f t="shared" si="4"/>
        <v>လားရှိုးခရိုင်_မိုင်းရယ်မြို့နယ်</v>
      </c>
      <c r="H266" s="1" t="s">
        <v>1177</v>
      </c>
      <c r="I266" s="2" t="s">
        <v>1490</v>
      </c>
    </row>
    <row r="267" spans="1:9">
      <c r="A267" s="1" t="s">
        <v>1279</v>
      </c>
      <c r="B267" s="1" t="s">
        <v>1149</v>
      </c>
      <c r="C267" s="2" t="s">
        <v>620</v>
      </c>
      <c r="D267" s="1" t="s">
        <v>109</v>
      </c>
      <c r="E267" s="1" t="s">
        <v>1174</v>
      </c>
      <c r="F267" s="1" t="s">
        <v>1344</v>
      </c>
      <c r="G267" s="1" t="str">
        <f t="shared" si="4"/>
        <v>လားရှိုးခရိုင်_တန့်ယန်းမြို့နယ်</v>
      </c>
      <c r="H267" s="1" t="s">
        <v>1178</v>
      </c>
      <c r="I267" s="2" t="s">
        <v>1489</v>
      </c>
    </row>
    <row r="268" spans="1:9">
      <c r="A268" s="1" t="s">
        <v>1279</v>
      </c>
      <c r="B268" s="1" t="s">
        <v>1149</v>
      </c>
      <c r="C268" s="2" t="s">
        <v>620</v>
      </c>
      <c r="D268" s="1" t="s">
        <v>108</v>
      </c>
      <c r="E268" s="1" t="s">
        <v>1179</v>
      </c>
      <c r="F268" s="1" t="s">
        <v>1345</v>
      </c>
      <c r="G268" s="1" t="str">
        <f t="shared" si="4"/>
        <v>မူဆယ်ခရိုင်_မူဆယ်မြို့နယ်</v>
      </c>
      <c r="H268" s="1" t="s">
        <v>1180</v>
      </c>
      <c r="I268" s="2" t="s">
        <v>1481</v>
      </c>
    </row>
    <row r="269" spans="1:9">
      <c r="A269" s="1" t="s">
        <v>1279</v>
      </c>
      <c r="B269" s="1" t="s">
        <v>1149</v>
      </c>
      <c r="C269" s="2" t="s">
        <v>620</v>
      </c>
      <c r="D269" s="1" t="s">
        <v>108</v>
      </c>
      <c r="E269" s="1" t="s">
        <v>1179</v>
      </c>
      <c r="F269" s="1" t="s">
        <v>1346</v>
      </c>
      <c r="G269" s="1" t="str">
        <f t="shared" si="4"/>
        <v>မူဆယ်ခရိုင်_နမ့်ခမ်းမြို့နယ်</v>
      </c>
      <c r="H269" s="1" t="s">
        <v>1181</v>
      </c>
      <c r="I269" s="2" t="s">
        <v>1480</v>
      </c>
    </row>
    <row r="270" spans="1:9">
      <c r="A270" s="1" t="s">
        <v>1279</v>
      </c>
      <c r="B270" s="1" t="s">
        <v>1149</v>
      </c>
      <c r="C270" s="2" t="s">
        <v>620</v>
      </c>
      <c r="D270" s="1" t="s">
        <v>108</v>
      </c>
      <c r="E270" s="1" t="s">
        <v>1179</v>
      </c>
      <c r="F270" s="1" t="s">
        <v>1347</v>
      </c>
      <c r="G270" s="1" t="str">
        <f t="shared" si="4"/>
        <v>မူဆယ်ခရိုင်_ကွတ်ခိုင်မြို့နယ်</v>
      </c>
      <c r="H270" s="1" t="s">
        <v>1182</v>
      </c>
      <c r="I270" s="2" t="s">
        <v>1479</v>
      </c>
    </row>
    <row r="271" spans="1:9">
      <c r="A271" s="1" t="s">
        <v>1279</v>
      </c>
      <c r="B271" s="1" t="s">
        <v>1149</v>
      </c>
      <c r="C271" s="2" t="s">
        <v>620</v>
      </c>
      <c r="D271" s="1" t="s">
        <v>105</v>
      </c>
      <c r="E271" s="1" t="s">
        <v>1183</v>
      </c>
      <c r="F271" s="1" t="s">
        <v>1348</v>
      </c>
      <c r="G271" s="1" t="str">
        <f t="shared" si="4"/>
        <v>ကျောက်မဲခရိုင်_ကျောက်မဲမြို့နယ်</v>
      </c>
      <c r="H271" s="1" t="s">
        <v>1184</v>
      </c>
      <c r="I271" s="2" t="s">
        <v>1459</v>
      </c>
    </row>
    <row r="272" spans="1:9">
      <c r="A272" s="1" t="s">
        <v>1279</v>
      </c>
      <c r="B272" s="1" t="s">
        <v>1149</v>
      </c>
      <c r="C272" s="2" t="s">
        <v>620</v>
      </c>
      <c r="D272" s="1" t="s">
        <v>105</v>
      </c>
      <c r="E272" s="1" t="s">
        <v>1183</v>
      </c>
      <c r="F272" s="1" t="s">
        <v>1349</v>
      </c>
      <c r="G272" s="1" t="str">
        <f t="shared" si="4"/>
        <v>ကျောက်မဲခရိုင်_နောင်ချိုမြို့နယ်</v>
      </c>
      <c r="H272" s="1" t="s">
        <v>1185</v>
      </c>
      <c r="I272" s="2" t="s">
        <v>1464</v>
      </c>
    </row>
    <row r="273" spans="1:9">
      <c r="A273" s="1" t="s">
        <v>1279</v>
      </c>
      <c r="B273" s="1" t="s">
        <v>1149</v>
      </c>
      <c r="C273" s="2" t="s">
        <v>620</v>
      </c>
      <c r="D273" s="1" t="s">
        <v>105</v>
      </c>
      <c r="E273" s="1" t="s">
        <v>1183</v>
      </c>
      <c r="F273" s="1" t="s">
        <v>1350</v>
      </c>
      <c r="G273" s="1" t="str">
        <f t="shared" si="4"/>
        <v>ကျောက်မဲခရိုင်_သီပေါမြို့နယ်</v>
      </c>
      <c r="H273" s="1" t="s">
        <v>1186</v>
      </c>
      <c r="I273" s="2" t="s">
        <v>1466</v>
      </c>
    </row>
    <row r="274" spans="1:9">
      <c r="A274" s="1" t="s">
        <v>1279</v>
      </c>
      <c r="B274" s="1" t="s">
        <v>1149</v>
      </c>
      <c r="C274" s="2" t="s">
        <v>620</v>
      </c>
      <c r="D274" s="1" t="s">
        <v>105</v>
      </c>
      <c r="E274" s="1" t="s">
        <v>1183</v>
      </c>
      <c r="F274" s="1" t="s">
        <v>1351</v>
      </c>
      <c r="G274" s="1" t="str">
        <f t="shared" si="4"/>
        <v>ကျောက်မဲခရိုင်_နမ္မတူမြို့နယ်</v>
      </c>
      <c r="H274" s="1" t="s">
        <v>1187</v>
      </c>
      <c r="I274" s="2" t="s">
        <v>1462</v>
      </c>
    </row>
    <row r="275" spans="1:9">
      <c r="A275" s="1" t="s">
        <v>1279</v>
      </c>
      <c r="B275" s="1" t="s">
        <v>1149</v>
      </c>
      <c r="C275" s="2" t="s">
        <v>620</v>
      </c>
      <c r="D275" s="1" t="s">
        <v>105</v>
      </c>
      <c r="E275" s="1" t="s">
        <v>1183</v>
      </c>
      <c r="F275" s="1" t="s">
        <v>1352</v>
      </c>
      <c r="G275" s="1" t="str">
        <f t="shared" si="4"/>
        <v>ကျောက်မဲခရိုင်_နမ့်ဆန်မြို့နယ်</v>
      </c>
      <c r="H275" s="1" t="s">
        <v>1188</v>
      </c>
      <c r="I275" s="2" t="s">
        <v>1463</v>
      </c>
    </row>
    <row r="276" spans="1:9">
      <c r="A276" s="1" t="s">
        <v>1279</v>
      </c>
      <c r="B276" s="1" t="s">
        <v>1149</v>
      </c>
      <c r="C276" s="2" t="s">
        <v>620</v>
      </c>
      <c r="D276" s="1" t="s">
        <v>1353</v>
      </c>
      <c r="E276" s="1" t="s">
        <v>1452</v>
      </c>
      <c r="F276" s="1" t="s">
        <v>1354</v>
      </c>
      <c r="G276" s="1" t="str">
        <f t="shared" si="4"/>
        <v>မိုးမိတ်ခရိုင်_မိုးမိတ်မြို့နယ်</v>
      </c>
      <c r="H276" s="1" t="s">
        <v>1189</v>
      </c>
      <c r="I276" s="2" t="s">
        <v>1483</v>
      </c>
    </row>
    <row r="277" spans="1:9">
      <c r="A277" s="1" t="s">
        <v>1279</v>
      </c>
      <c r="B277" s="1" t="s">
        <v>1149</v>
      </c>
      <c r="C277" s="2" t="s">
        <v>620</v>
      </c>
      <c r="D277" s="1" t="s">
        <v>1353</v>
      </c>
      <c r="E277" s="1" t="s">
        <v>1452</v>
      </c>
      <c r="F277" s="1" t="s">
        <v>1451</v>
      </c>
      <c r="G277" s="1" t="str">
        <f t="shared" si="4"/>
        <v>မိုးမိတ်ခရိုင်_မဘိမ်းမြို့နယ်</v>
      </c>
      <c r="H277" s="1" t="s">
        <v>1190</v>
      </c>
      <c r="I277" s="2" t="s">
        <v>1482</v>
      </c>
    </row>
    <row r="278" spans="1:9">
      <c r="A278" s="1" t="s">
        <v>1279</v>
      </c>
      <c r="B278" s="1" t="s">
        <v>1149</v>
      </c>
      <c r="C278" s="2" t="s">
        <v>620</v>
      </c>
      <c r="D278" s="1" t="s">
        <v>105</v>
      </c>
      <c r="E278" s="1" t="s">
        <v>1183</v>
      </c>
      <c r="F278" s="1" t="s">
        <v>1356</v>
      </c>
      <c r="G278" s="1" t="str">
        <f t="shared" si="4"/>
        <v>ကျောက်မဲခရိုင်_မန်တုံမြို့နယ်</v>
      </c>
      <c r="H278" s="1" t="s">
        <v>1191</v>
      </c>
      <c r="I278" s="2" t="s">
        <v>1465</v>
      </c>
    </row>
    <row r="279" spans="1:9">
      <c r="A279" s="1" t="s">
        <v>1279</v>
      </c>
      <c r="B279" s="1" t="s">
        <v>1149</v>
      </c>
      <c r="C279" s="2" t="s">
        <v>620</v>
      </c>
      <c r="D279" s="1" t="s">
        <v>109</v>
      </c>
      <c r="E279" s="28" t="s">
        <v>1174</v>
      </c>
      <c r="F279" s="1" t="s">
        <v>1357</v>
      </c>
      <c r="G279" s="1" t="str">
        <f t="shared" si="4"/>
        <v>လားရှိုးခရိုင်_ကွမ်းလုံမြို့နယ်</v>
      </c>
      <c r="H279" s="1" t="s">
        <v>1193</v>
      </c>
      <c r="I279" s="2" t="s">
        <v>1493</v>
      </c>
    </row>
    <row r="280" spans="1:9">
      <c r="A280" s="1" t="s">
        <v>1279</v>
      </c>
      <c r="B280" s="1" t="s">
        <v>1149</v>
      </c>
      <c r="C280" s="2" t="s">
        <v>620</v>
      </c>
      <c r="D280" s="1" t="s">
        <v>110</v>
      </c>
      <c r="E280" s="1" t="s">
        <v>1194</v>
      </c>
      <c r="F280" s="1" t="s">
        <v>1358</v>
      </c>
      <c r="G280" s="1" t="str">
        <f t="shared" si="4"/>
        <v>လောက်ကိုင်ခရိုင်_လောက်ကိုင်မြို့နယ်</v>
      </c>
      <c r="H280" s="1" t="s">
        <v>1195</v>
      </c>
      <c r="I280" s="2" t="s">
        <v>1499</v>
      </c>
    </row>
    <row r="281" spans="1:9">
      <c r="A281" s="1" t="s">
        <v>1279</v>
      </c>
      <c r="B281" s="1" t="s">
        <v>1149</v>
      </c>
      <c r="C281" s="2" t="s">
        <v>620</v>
      </c>
      <c r="D281" s="1" t="s">
        <v>110</v>
      </c>
      <c r="E281" s="1" t="s">
        <v>1194</v>
      </c>
      <c r="F281" s="1" t="s">
        <v>1359</v>
      </c>
      <c r="G281" s="1" t="str">
        <f t="shared" si="4"/>
        <v>လောက်ကိုင်ခရိုင်_ကုန်းကြမ်းမြို့နယ်</v>
      </c>
      <c r="H281" s="1" t="s">
        <v>1196</v>
      </c>
      <c r="I281" s="2" t="s">
        <v>1498</v>
      </c>
    </row>
    <row r="282" spans="1:9">
      <c r="A282" s="1" t="s">
        <v>1279</v>
      </c>
      <c r="B282" s="1" t="s">
        <v>1149</v>
      </c>
      <c r="C282" s="2" t="s">
        <v>620</v>
      </c>
      <c r="D282" s="1" t="s">
        <v>111</v>
      </c>
      <c r="E282" s="1" t="s">
        <v>1197</v>
      </c>
      <c r="F282" s="1" t="s">
        <v>1360</v>
      </c>
      <c r="G282" s="1" t="str">
        <f t="shared" si="4"/>
        <v>ဟိုပန်ခရိုင်_ဟိုပန်မြို့နယ်</v>
      </c>
      <c r="H282" s="1" t="s">
        <v>1198</v>
      </c>
      <c r="I282" s="2" t="s">
        <v>1507</v>
      </c>
    </row>
    <row r="283" spans="1:9">
      <c r="A283" s="1" t="s">
        <v>1279</v>
      </c>
      <c r="B283" s="1" t="s">
        <v>1149</v>
      </c>
      <c r="C283" s="2" t="s">
        <v>620</v>
      </c>
      <c r="D283" s="1" t="s">
        <v>111</v>
      </c>
      <c r="E283" s="1" t="s">
        <v>1197</v>
      </c>
      <c r="F283" s="1" t="s">
        <v>1362</v>
      </c>
      <c r="G283" s="1" t="str">
        <f t="shared" si="4"/>
        <v>ဟိုပန်ခရိုင်_မိုင်းမောမြို့နယ်</v>
      </c>
      <c r="H283" s="1" t="s">
        <v>1199</v>
      </c>
      <c r="I283" s="2" t="s">
        <v>1508</v>
      </c>
    </row>
    <row r="284" spans="1:9">
      <c r="A284" s="1" t="s">
        <v>1279</v>
      </c>
      <c r="B284" s="1" t="s">
        <v>1149</v>
      </c>
      <c r="C284" s="2" t="s">
        <v>620</v>
      </c>
      <c r="D284" s="1" t="s">
        <v>111</v>
      </c>
      <c r="E284" s="1" t="s">
        <v>1197</v>
      </c>
      <c r="F284" s="1" t="s">
        <v>1364</v>
      </c>
      <c r="G284" s="1" t="str">
        <f t="shared" si="4"/>
        <v>ဟိုပန်ခရိုင်_ပန်ဝိုင်မြို့နယ်</v>
      </c>
      <c r="H284" s="1" t="s">
        <v>1200</v>
      </c>
      <c r="I284" s="2" t="s">
        <v>1509</v>
      </c>
    </row>
    <row r="285" spans="1:9">
      <c r="A285" s="1" t="s">
        <v>1279</v>
      </c>
      <c r="B285" s="1" t="s">
        <v>1149</v>
      </c>
      <c r="C285" s="2" t="s">
        <v>620</v>
      </c>
      <c r="D285" s="1" t="s">
        <v>107</v>
      </c>
      <c r="E285" s="1" t="s">
        <v>1201</v>
      </c>
      <c r="F285" s="1" t="s">
        <v>1366</v>
      </c>
      <c r="G285" s="1" t="str">
        <f t="shared" si="4"/>
        <v>မက်မန်းခရိုင်_မက်မန်းမြို့နယ်</v>
      </c>
      <c r="H285" s="1" t="s">
        <v>1202</v>
      </c>
      <c r="I285" s="2" t="s">
        <v>1484</v>
      </c>
    </row>
    <row r="286" spans="1:9">
      <c r="A286" s="1" t="s">
        <v>1279</v>
      </c>
      <c r="B286" s="1" t="s">
        <v>1149</v>
      </c>
      <c r="C286" s="2" t="s">
        <v>620</v>
      </c>
      <c r="D286" s="1" t="s">
        <v>107</v>
      </c>
      <c r="E286" s="1" t="s">
        <v>1201</v>
      </c>
      <c r="F286" s="1" t="s">
        <v>1367</v>
      </c>
      <c r="G286" s="1" t="str">
        <f t="shared" si="4"/>
        <v>မက်မန်းခရိုင်_ပန်ဆမ်း(ပန်ခမ်း)မြို့နယ်</v>
      </c>
      <c r="H286" s="1" t="s">
        <v>1203</v>
      </c>
      <c r="I286" s="2" t="s">
        <v>1485</v>
      </c>
    </row>
    <row r="287" spans="1:9">
      <c r="A287" s="1" t="s">
        <v>1279</v>
      </c>
      <c r="B287" s="1" t="s">
        <v>1149</v>
      </c>
      <c r="C287" s="2" t="s">
        <v>620</v>
      </c>
      <c r="D287" s="1" t="s">
        <v>107</v>
      </c>
      <c r="E287" s="1" t="s">
        <v>1201</v>
      </c>
      <c r="F287" s="1" t="s">
        <v>1368</v>
      </c>
      <c r="G287" s="1" t="str">
        <f t="shared" si="4"/>
        <v>မက်မန်းခရိုင်_နားဖန်းမြို့နယ်</v>
      </c>
      <c r="H287" s="1" t="s">
        <v>1204</v>
      </c>
      <c r="I287" s="2" t="s">
        <v>1486</v>
      </c>
    </row>
    <row r="288" spans="1:9">
      <c r="A288" s="1" t="s">
        <v>1279</v>
      </c>
      <c r="B288" s="1" t="s">
        <v>1149</v>
      </c>
      <c r="C288" s="2" t="s">
        <v>620</v>
      </c>
      <c r="D288" s="1" t="s">
        <v>112</v>
      </c>
      <c r="E288" s="1" t="s">
        <v>1205</v>
      </c>
      <c r="F288" s="1" t="s">
        <v>1369</v>
      </c>
      <c r="G288" s="1" t="str">
        <f t="shared" si="4"/>
        <v>ကျိုင်းတုံခရိုင်_ကျိုင်းတုံမြို့နယ်</v>
      </c>
      <c r="H288" s="1" t="s">
        <v>1206</v>
      </c>
      <c r="I288" s="2" t="s">
        <v>1467</v>
      </c>
    </row>
    <row r="289" spans="1:9">
      <c r="A289" s="1" t="s">
        <v>1279</v>
      </c>
      <c r="B289" s="1" t="s">
        <v>1149</v>
      </c>
      <c r="C289" s="2" t="s">
        <v>620</v>
      </c>
      <c r="D289" s="1" t="s">
        <v>112</v>
      </c>
      <c r="E289" s="1" t="s">
        <v>1205</v>
      </c>
      <c r="F289" s="1" t="s">
        <v>1370</v>
      </c>
      <c r="G289" s="1" t="str">
        <f t="shared" si="4"/>
        <v>ကျိုင်းတုံခရိုင်_မိုင်းခတ်မြို့နယ်</v>
      </c>
      <c r="H289" s="1" t="s">
        <v>1207</v>
      </c>
      <c r="I289" s="2" t="s">
        <v>1468</v>
      </c>
    </row>
    <row r="290" spans="1:9">
      <c r="A290" s="1" t="s">
        <v>1279</v>
      </c>
      <c r="B290" s="1" t="s">
        <v>1149</v>
      </c>
      <c r="C290" s="2" t="s">
        <v>620</v>
      </c>
      <c r="D290" s="1" t="s">
        <v>112</v>
      </c>
      <c r="E290" s="1" t="s">
        <v>1205</v>
      </c>
      <c r="F290" s="1" t="s">
        <v>1371</v>
      </c>
      <c r="G290" s="1" t="str">
        <f t="shared" si="4"/>
        <v>ကျိုင်းတုံခရိုင်_မိုင်းယန်းမြို့နယ်</v>
      </c>
      <c r="H290" s="1" t="s">
        <v>1208</v>
      </c>
      <c r="I290" s="2" t="s">
        <v>1469</v>
      </c>
    </row>
    <row r="291" spans="1:9">
      <c r="A291" s="1" t="s">
        <v>1279</v>
      </c>
      <c r="B291" s="1" t="s">
        <v>1149</v>
      </c>
      <c r="C291" s="2" t="s">
        <v>620</v>
      </c>
      <c r="D291" s="1" t="s">
        <v>112</v>
      </c>
      <c r="E291" s="1" t="s">
        <v>1205</v>
      </c>
      <c r="F291" s="1" t="s">
        <v>1372</v>
      </c>
      <c r="G291" s="1" t="str">
        <f t="shared" si="4"/>
        <v>ကျိုင်းတုံခရိုင်_မိုင်းလားမြို့နယ်</v>
      </c>
      <c r="H291" s="1" t="s">
        <v>1209</v>
      </c>
      <c r="I291" s="2" t="s">
        <v>648</v>
      </c>
    </row>
    <row r="292" spans="1:9">
      <c r="A292" s="1" t="s">
        <v>1279</v>
      </c>
      <c r="B292" s="1" t="s">
        <v>1149</v>
      </c>
      <c r="C292" s="2" t="s">
        <v>620</v>
      </c>
      <c r="D292" s="1" t="s">
        <v>114</v>
      </c>
      <c r="E292" s="1" t="s">
        <v>1210</v>
      </c>
      <c r="F292" s="1" t="s">
        <v>1373</v>
      </c>
      <c r="G292" s="1" t="str">
        <f t="shared" si="4"/>
        <v>မိုင်းဆတ်ခရိုင်_မိုင်းဆတ်မြို့နယ်</v>
      </c>
      <c r="H292" s="1" t="s">
        <v>1211</v>
      </c>
      <c r="I292" s="2" t="s">
        <v>1487</v>
      </c>
    </row>
    <row r="293" spans="1:9">
      <c r="A293" s="1" t="s">
        <v>1279</v>
      </c>
      <c r="B293" s="1" t="s">
        <v>1149</v>
      </c>
      <c r="C293" s="2" t="s">
        <v>620</v>
      </c>
      <c r="D293" s="1" t="s">
        <v>112</v>
      </c>
      <c r="E293" s="1" t="s">
        <v>1205</v>
      </c>
      <c r="F293" s="1" t="s">
        <v>1374</v>
      </c>
      <c r="G293" s="1" t="str">
        <f t="shared" si="4"/>
        <v>ကျိုင်းတုံခရိုင်_မိုင်းပျဉ်းမြို့နယ်</v>
      </c>
      <c r="H293" s="1" t="s">
        <v>1212</v>
      </c>
      <c r="I293" s="2" t="s">
        <v>637</v>
      </c>
    </row>
    <row r="294" spans="1:9">
      <c r="A294" s="1" t="s">
        <v>1279</v>
      </c>
      <c r="B294" s="1" t="s">
        <v>1149</v>
      </c>
      <c r="C294" s="2" t="s">
        <v>620</v>
      </c>
      <c r="D294" s="1" t="s">
        <v>114</v>
      </c>
      <c r="E294" s="1" t="s">
        <v>1210</v>
      </c>
      <c r="F294" s="1" t="s">
        <v>1375</v>
      </c>
      <c r="G294" s="1" t="str">
        <f t="shared" si="4"/>
        <v>မိုင်းဆတ်ခရိုင်_မိုင်းတုံမြို့နယ်</v>
      </c>
      <c r="H294" s="1" t="s">
        <v>1213</v>
      </c>
      <c r="I294" s="2" t="s">
        <v>1488</v>
      </c>
    </row>
    <row r="295" spans="1:9">
      <c r="A295" s="1" t="s">
        <v>1279</v>
      </c>
      <c r="B295" s="1" t="s">
        <v>1149</v>
      </c>
      <c r="C295" s="2" t="s">
        <v>620</v>
      </c>
      <c r="D295" s="1" t="s">
        <v>113</v>
      </c>
      <c r="E295" s="1" t="s">
        <v>1214</v>
      </c>
      <c r="F295" s="1" t="s">
        <v>1376</v>
      </c>
      <c r="G295" s="1" t="str">
        <f t="shared" si="4"/>
        <v>တာချီလိတ်ခရိုင်_တာချီလိတ်မြို့နယ်</v>
      </c>
      <c r="H295" s="1" t="s">
        <v>1215</v>
      </c>
      <c r="I295" s="2" t="s">
        <v>628</v>
      </c>
    </row>
    <row r="296" spans="1:9">
      <c r="A296" s="1" t="s">
        <v>1279</v>
      </c>
      <c r="B296" s="1" t="s">
        <v>1149</v>
      </c>
      <c r="C296" s="2" t="s">
        <v>620</v>
      </c>
      <c r="D296" s="1" t="s">
        <v>113</v>
      </c>
      <c r="E296" s="28" t="s">
        <v>1214</v>
      </c>
      <c r="F296" s="1" t="s">
        <v>1377</v>
      </c>
      <c r="G296" s="1" t="str">
        <f t="shared" si="4"/>
        <v>တာချီလိတ်ခရိုင်_မိုင်းဖြတ်မြို့နယ်</v>
      </c>
      <c r="H296" s="1" t="s">
        <v>1217</v>
      </c>
      <c r="I296" s="2" t="s">
        <v>620</v>
      </c>
    </row>
    <row r="297" spans="1:9">
      <c r="A297" s="1" t="s">
        <v>1279</v>
      </c>
      <c r="B297" s="1" t="s">
        <v>1149</v>
      </c>
      <c r="C297" s="2" t="s">
        <v>620</v>
      </c>
      <c r="D297" s="1" t="s">
        <v>113</v>
      </c>
      <c r="E297" s="28" t="s">
        <v>1214</v>
      </c>
      <c r="F297" s="1" t="s">
        <v>1378</v>
      </c>
      <c r="G297" s="1" t="str">
        <f t="shared" si="4"/>
        <v>တာချီလိတ်ခရိုင်_မိုင်းယောင်းမြို့နယ်</v>
      </c>
      <c r="H297" s="1" t="s">
        <v>1218</v>
      </c>
      <c r="I297" s="2" t="s">
        <v>612</v>
      </c>
    </row>
    <row r="298" spans="1:9">
      <c r="A298" s="1" t="s">
        <v>47</v>
      </c>
      <c r="B298" s="1" t="s">
        <v>1219</v>
      </c>
      <c r="C298" s="2" t="s">
        <v>612</v>
      </c>
      <c r="D298" s="1" t="s">
        <v>116</v>
      </c>
      <c r="E298" s="1" t="s">
        <v>1220</v>
      </c>
      <c r="F298" s="1" t="s">
        <v>243</v>
      </c>
      <c r="G298" s="1" t="str">
        <f t="shared" si="4"/>
        <v>ပုသိမ်ခရိုင်_ပုသိမ်မြို့နယ်</v>
      </c>
      <c r="H298" s="1" t="s">
        <v>1221</v>
      </c>
      <c r="I298" s="2" t="s">
        <v>1465</v>
      </c>
    </row>
    <row r="299" spans="1:9">
      <c r="A299" s="1" t="s">
        <v>47</v>
      </c>
      <c r="B299" s="1" t="s">
        <v>1219</v>
      </c>
      <c r="C299" s="2" t="s">
        <v>612</v>
      </c>
      <c r="D299" s="1" t="s">
        <v>116</v>
      </c>
      <c r="E299" s="1" t="s">
        <v>1220</v>
      </c>
      <c r="F299" s="1" t="s">
        <v>1379</v>
      </c>
      <c r="G299" s="1" t="str">
        <f t="shared" si="4"/>
        <v>ပုသိမ်ခရိုင်_ကန်ကြီးထောင့်မြို့နယ်</v>
      </c>
      <c r="H299" s="1" t="s">
        <v>1222</v>
      </c>
      <c r="I299" s="2" t="s">
        <v>1459</v>
      </c>
    </row>
    <row r="300" spans="1:9">
      <c r="A300" s="1" t="s">
        <v>47</v>
      </c>
      <c r="B300" s="1" t="s">
        <v>1219</v>
      </c>
      <c r="C300" s="2" t="s">
        <v>612</v>
      </c>
      <c r="D300" s="1" t="s">
        <v>116</v>
      </c>
      <c r="E300" s="1" t="s">
        <v>1220</v>
      </c>
      <c r="F300" s="1" t="s">
        <v>245</v>
      </c>
      <c r="G300" s="1" t="str">
        <f t="shared" si="4"/>
        <v>ပုသိမ်ခရိုင်_သာပေါင်းမြို့နယ်</v>
      </c>
      <c r="H300" s="1" t="s">
        <v>1223</v>
      </c>
      <c r="I300" s="2" t="s">
        <v>1467</v>
      </c>
    </row>
    <row r="301" spans="1:9">
      <c r="A301" s="1" t="s">
        <v>47</v>
      </c>
      <c r="B301" s="1" t="s">
        <v>1219</v>
      </c>
      <c r="C301" s="2" t="s">
        <v>612</v>
      </c>
      <c r="D301" s="1" t="s">
        <v>116</v>
      </c>
      <c r="E301" s="1" t="s">
        <v>1220</v>
      </c>
      <c r="F301" s="1" t="s">
        <v>242</v>
      </c>
      <c r="G301" s="1" t="str">
        <f t="shared" si="4"/>
        <v>ပုသိမ်ခရိုင်_ငပုတောမြို့နယ်</v>
      </c>
      <c r="H301" s="1" t="s">
        <v>1224</v>
      </c>
      <c r="I301" s="2" t="s">
        <v>1464</v>
      </c>
    </row>
    <row r="302" spans="1:9">
      <c r="A302" s="1" t="s">
        <v>47</v>
      </c>
      <c r="B302" s="1" t="s">
        <v>1219</v>
      </c>
      <c r="C302" s="2" t="s">
        <v>612</v>
      </c>
      <c r="D302" s="1" t="s">
        <v>116</v>
      </c>
      <c r="E302" s="1" t="s">
        <v>1220</v>
      </c>
      <c r="F302" s="1" t="s">
        <v>240</v>
      </c>
      <c r="G302" s="1" t="str">
        <f t="shared" si="4"/>
        <v>ပုသိမ်ခရိုင်_ကျုံပျော်မြို့နယ်</v>
      </c>
      <c r="H302" s="1" t="s">
        <v>1225</v>
      </c>
      <c r="I302" s="2" t="s">
        <v>1463</v>
      </c>
    </row>
    <row r="303" spans="1:9">
      <c r="A303" s="1" t="s">
        <v>47</v>
      </c>
      <c r="B303" s="1" t="s">
        <v>1219</v>
      </c>
      <c r="C303" s="2" t="s">
        <v>612</v>
      </c>
      <c r="D303" s="1" t="s">
        <v>116</v>
      </c>
      <c r="E303" s="1" t="s">
        <v>1220</v>
      </c>
      <c r="F303" s="1" t="s">
        <v>244</v>
      </c>
      <c r="G303" s="1" t="str">
        <f t="shared" si="4"/>
        <v>ပုသိမ်ခရိုင်_ရေကြည်မြို့နယ်</v>
      </c>
      <c r="H303" s="1" t="s">
        <v>1226</v>
      </c>
      <c r="I303" s="2" t="s">
        <v>1466</v>
      </c>
    </row>
    <row r="304" spans="1:9">
      <c r="A304" s="1" t="s">
        <v>47</v>
      </c>
      <c r="B304" s="1" t="s">
        <v>1219</v>
      </c>
      <c r="C304" s="2" t="s">
        <v>612</v>
      </c>
      <c r="D304" s="1" t="s">
        <v>116</v>
      </c>
      <c r="E304" s="1" t="s">
        <v>1220</v>
      </c>
      <c r="F304" s="1" t="s">
        <v>241</v>
      </c>
      <c r="G304" s="1" t="str">
        <f t="shared" si="4"/>
        <v>ပုသိမ်ခရိုင်_ကျောင်းကုန်းမြို့နယ်</v>
      </c>
      <c r="H304" s="1" t="s">
        <v>1227</v>
      </c>
      <c r="I304" s="2" t="s">
        <v>1462</v>
      </c>
    </row>
    <row r="305" spans="1:9">
      <c r="A305" s="1" t="s">
        <v>47</v>
      </c>
      <c r="B305" s="1" t="s">
        <v>1219</v>
      </c>
      <c r="C305" s="2" t="s">
        <v>612</v>
      </c>
      <c r="D305" s="1" t="s">
        <v>121</v>
      </c>
      <c r="E305" s="1" t="s">
        <v>1228</v>
      </c>
      <c r="F305" s="1" t="s">
        <v>426</v>
      </c>
      <c r="G305" s="1" t="str">
        <f t="shared" si="4"/>
        <v>ဟင်္သာတခရိုင်_ဟင်္သာတမြို့နယ်</v>
      </c>
      <c r="H305" s="1" t="s">
        <v>1229</v>
      </c>
      <c r="I305" s="2" t="s">
        <v>1479</v>
      </c>
    </row>
    <row r="306" spans="1:9">
      <c r="A306" s="1" t="s">
        <v>47</v>
      </c>
      <c r="B306" s="1" t="s">
        <v>1219</v>
      </c>
      <c r="C306" s="2" t="s">
        <v>612</v>
      </c>
      <c r="D306" s="1" t="s">
        <v>121</v>
      </c>
      <c r="E306" s="1" t="s">
        <v>1228</v>
      </c>
      <c r="F306" s="1" t="s">
        <v>423</v>
      </c>
      <c r="G306" s="1" t="str">
        <f t="shared" si="4"/>
        <v>ဟင်္သာတခရိုင်_ဇလွန်မြို့နယ်</v>
      </c>
      <c r="H306" s="1" t="s">
        <v>1230</v>
      </c>
      <c r="I306" s="2" t="s">
        <v>1476</v>
      </c>
    </row>
    <row r="307" spans="1:9">
      <c r="A307" s="1" t="s">
        <v>47</v>
      </c>
      <c r="B307" s="1" t="s">
        <v>1219</v>
      </c>
      <c r="C307" s="2" t="s">
        <v>612</v>
      </c>
      <c r="D307" s="1" t="s">
        <v>121</v>
      </c>
      <c r="E307" s="1" t="s">
        <v>1228</v>
      </c>
      <c r="F307" s="1" t="s">
        <v>425</v>
      </c>
      <c r="G307" s="1" t="str">
        <f t="shared" si="4"/>
        <v>ဟင်္သာတခရိုင်_လေးမျက်နှာမြို့နယ်</v>
      </c>
      <c r="H307" s="1" t="s">
        <v>1231</v>
      </c>
      <c r="I307" s="2" t="s">
        <v>1478</v>
      </c>
    </row>
    <row r="308" spans="1:9">
      <c r="A308" s="1" t="s">
        <v>47</v>
      </c>
      <c r="B308" s="1" t="s">
        <v>1219</v>
      </c>
      <c r="C308" s="2" t="s">
        <v>612</v>
      </c>
      <c r="D308" s="1" t="s">
        <v>121</v>
      </c>
      <c r="E308" s="1" t="s">
        <v>1228</v>
      </c>
      <c r="F308" s="1" t="s">
        <v>424</v>
      </c>
      <c r="G308" s="1" t="str">
        <f t="shared" si="4"/>
        <v>ဟင်္သာတခရိုင်_မြန်အောင်မြို့နယ်</v>
      </c>
      <c r="H308" s="1" t="s">
        <v>1232</v>
      </c>
      <c r="I308" s="2" t="s">
        <v>1477</v>
      </c>
    </row>
    <row r="309" spans="1:9">
      <c r="A309" s="1" t="s">
        <v>47</v>
      </c>
      <c r="B309" s="1" t="s">
        <v>1219</v>
      </c>
      <c r="C309" s="2" t="s">
        <v>612</v>
      </c>
      <c r="D309" s="1" t="s">
        <v>121</v>
      </c>
      <c r="E309" s="1" t="s">
        <v>1228</v>
      </c>
      <c r="F309" s="1" t="s">
        <v>422</v>
      </c>
      <c r="G309" s="1" t="str">
        <f t="shared" si="4"/>
        <v>ဟင်္သာတခရိုင်_ကြံခင်းမြို့နယ်</v>
      </c>
      <c r="H309" s="1" t="s">
        <v>1233</v>
      </c>
      <c r="I309" s="2" t="s">
        <v>1475</v>
      </c>
    </row>
    <row r="310" spans="1:9">
      <c r="A310" s="1" t="s">
        <v>47</v>
      </c>
      <c r="B310" s="1" t="s">
        <v>1219</v>
      </c>
      <c r="C310" s="2" t="s">
        <v>612</v>
      </c>
      <c r="D310" s="1" t="s">
        <v>121</v>
      </c>
      <c r="E310" s="1" t="s">
        <v>1228</v>
      </c>
      <c r="F310" s="1" t="s">
        <v>427</v>
      </c>
      <c r="G310" s="1" t="str">
        <f t="shared" si="4"/>
        <v>ဟင်္သာတခရိုင်_အင်္ဂပူမြို့နယ်</v>
      </c>
      <c r="H310" s="1" t="s">
        <v>1234</v>
      </c>
      <c r="I310" s="2" t="s">
        <v>1480</v>
      </c>
    </row>
    <row r="311" spans="1:9">
      <c r="A311" s="1" t="s">
        <v>47</v>
      </c>
      <c r="B311" s="1" t="s">
        <v>1219</v>
      </c>
      <c r="C311" s="2" t="s">
        <v>612</v>
      </c>
      <c r="D311" s="1" t="s">
        <v>118</v>
      </c>
      <c r="E311" s="1" t="s">
        <v>1235</v>
      </c>
      <c r="F311" s="1" t="s">
        <v>325</v>
      </c>
      <c r="G311" s="1" t="str">
        <f t="shared" si="4"/>
        <v>မြောင်းမြခရိုင်_မြောင်းမြမြို့နယ်</v>
      </c>
      <c r="H311" s="1" t="s">
        <v>1236</v>
      </c>
      <c r="I311" s="2" t="s">
        <v>1470</v>
      </c>
    </row>
    <row r="312" spans="1:9">
      <c r="A312" s="1" t="s">
        <v>47</v>
      </c>
      <c r="B312" s="1" t="s">
        <v>1219</v>
      </c>
      <c r="C312" s="2" t="s">
        <v>612</v>
      </c>
      <c r="D312" s="1" t="s">
        <v>118</v>
      </c>
      <c r="E312" s="1" t="s">
        <v>1235</v>
      </c>
      <c r="F312" s="1" t="s">
        <v>327</v>
      </c>
      <c r="G312" s="1" t="str">
        <f t="shared" si="4"/>
        <v>မြောင်းမြခရိုင်_အိမ်မဲမြို့နယ်</v>
      </c>
      <c r="H312" s="1" t="s">
        <v>1237</v>
      </c>
      <c r="I312" s="2" t="s">
        <v>1472</v>
      </c>
    </row>
    <row r="313" spans="1:9">
      <c r="A313" s="1" t="s">
        <v>47</v>
      </c>
      <c r="B313" s="1" t="s">
        <v>1219</v>
      </c>
      <c r="C313" s="2" t="s">
        <v>612</v>
      </c>
      <c r="D313" s="1" t="s">
        <v>118</v>
      </c>
      <c r="E313" s="1" t="s">
        <v>1235</v>
      </c>
      <c r="F313" s="1" t="s">
        <v>326</v>
      </c>
      <c r="G313" s="1" t="str">
        <f t="shared" si="4"/>
        <v>မြောင်းမြခရိုင်_ဝါးခယ်မမြို့နယ်</v>
      </c>
      <c r="H313" s="1" t="s">
        <v>1238</v>
      </c>
      <c r="I313" s="2" t="s">
        <v>1471</v>
      </c>
    </row>
    <row r="314" spans="1:9">
      <c r="A314" s="1" t="s">
        <v>47</v>
      </c>
      <c r="B314" s="1" t="s">
        <v>1219</v>
      </c>
      <c r="C314" s="2" t="s">
        <v>612</v>
      </c>
      <c r="D314" s="1" t="s">
        <v>120</v>
      </c>
      <c r="E314" s="1" t="s">
        <v>1239</v>
      </c>
      <c r="F314" s="1" t="s">
        <v>384</v>
      </c>
      <c r="G314" s="1" t="str">
        <f t="shared" si="4"/>
        <v>လပွတ္တာခရိုင်_လပွတ္တာမြို့နယ်</v>
      </c>
      <c r="H314" s="1" t="s">
        <v>1240</v>
      </c>
      <c r="I314" s="2" t="s">
        <v>1474</v>
      </c>
    </row>
    <row r="315" spans="1:9">
      <c r="A315" s="1" t="s">
        <v>47</v>
      </c>
      <c r="B315" s="1" t="s">
        <v>1219</v>
      </c>
      <c r="C315" s="2" t="s">
        <v>612</v>
      </c>
      <c r="D315" s="1" t="s">
        <v>120</v>
      </c>
      <c r="E315" s="1" t="s">
        <v>1239</v>
      </c>
      <c r="F315" s="1" t="s">
        <v>383</v>
      </c>
      <c r="G315" s="1" t="str">
        <f t="shared" si="4"/>
        <v>လပွတ္တာခရိုင်_မော်လမြိုင်ကျွန်းမြို့နယ်</v>
      </c>
      <c r="H315" s="1" t="s">
        <v>1241</v>
      </c>
      <c r="I315" s="2" t="s">
        <v>1473</v>
      </c>
    </row>
    <row r="316" spans="1:9">
      <c r="A316" s="1" t="s">
        <v>47</v>
      </c>
      <c r="B316" s="1" t="s">
        <v>1219</v>
      </c>
      <c r="C316" s="2" t="s">
        <v>612</v>
      </c>
      <c r="D316" s="1" t="s">
        <v>119</v>
      </c>
      <c r="E316" s="1" t="s">
        <v>1242</v>
      </c>
      <c r="F316" s="1" t="s">
        <v>331</v>
      </c>
      <c r="G316" s="1" t="str">
        <f t="shared" si="4"/>
        <v>မအူပင်ခရိုင်_မအူပင်မြို့နယ်</v>
      </c>
      <c r="H316" s="1" t="s">
        <v>1243</v>
      </c>
      <c r="I316" s="2" t="s">
        <v>1461</v>
      </c>
    </row>
    <row r="317" spans="1:9">
      <c r="A317" s="1" t="s">
        <v>47</v>
      </c>
      <c r="B317" s="1" t="s">
        <v>1219</v>
      </c>
      <c r="C317" s="2" t="s">
        <v>612</v>
      </c>
      <c r="D317" s="1" t="s">
        <v>119</v>
      </c>
      <c r="E317" s="1" t="s">
        <v>1242</v>
      </c>
      <c r="F317" s="1" t="s">
        <v>330</v>
      </c>
      <c r="G317" s="1" t="str">
        <f t="shared" si="4"/>
        <v>မအူပင်ခရိုင်_ပန်းတနော်မြို့နယ်</v>
      </c>
      <c r="H317" s="1" t="s">
        <v>1244</v>
      </c>
      <c r="I317" s="2" t="s">
        <v>612</v>
      </c>
    </row>
    <row r="318" spans="1:9">
      <c r="A318" s="1" t="s">
        <v>47</v>
      </c>
      <c r="B318" s="1" t="s">
        <v>1219</v>
      </c>
      <c r="C318" s="2" t="s">
        <v>612</v>
      </c>
      <c r="D318" s="1" t="s">
        <v>119</v>
      </c>
      <c r="E318" s="1" t="s">
        <v>1242</v>
      </c>
      <c r="F318" s="1" t="s">
        <v>328</v>
      </c>
      <c r="G318" s="1" t="str">
        <f t="shared" si="4"/>
        <v>မအူပင်ခရိုင်_ညောင်တုန်းမြို့နယ်</v>
      </c>
      <c r="H318" s="1" t="s">
        <v>1245</v>
      </c>
      <c r="I318" s="2" t="s">
        <v>628</v>
      </c>
    </row>
    <row r="319" spans="1:9">
      <c r="A319" s="1" t="s">
        <v>47</v>
      </c>
      <c r="B319" s="1" t="s">
        <v>1219</v>
      </c>
      <c r="C319" s="2" t="s">
        <v>612</v>
      </c>
      <c r="D319" s="1" t="s">
        <v>119</v>
      </c>
      <c r="E319" s="1" t="s">
        <v>1242</v>
      </c>
      <c r="F319" s="1" t="s">
        <v>329</v>
      </c>
      <c r="G319" s="1" t="str">
        <f t="shared" si="4"/>
        <v>မအူပင်ခရိုင်_ဓနုဖြူမြို့နယ်</v>
      </c>
      <c r="H319" s="1" t="s">
        <v>1246</v>
      </c>
      <c r="I319" s="2" t="s">
        <v>620</v>
      </c>
    </row>
    <row r="320" spans="1:9">
      <c r="A320" s="1" t="s">
        <v>47</v>
      </c>
      <c r="B320" s="1" t="s">
        <v>1219</v>
      </c>
      <c r="C320" s="2" t="s">
        <v>612</v>
      </c>
      <c r="D320" s="1" t="s">
        <v>117</v>
      </c>
      <c r="E320" s="1" t="s">
        <v>1247</v>
      </c>
      <c r="F320" s="1" t="s">
        <v>261</v>
      </c>
      <c r="G320" s="1" t="str">
        <f t="shared" si="4"/>
        <v>ဖျာပုံခရိုင်_ဖျာပုံမြို့နယ်</v>
      </c>
      <c r="H320" s="1" t="s">
        <v>1248</v>
      </c>
      <c r="I320" s="2" t="s">
        <v>648</v>
      </c>
    </row>
    <row r="321" spans="1:9">
      <c r="A321" s="1" t="s">
        <v>47</v>
      </c>
      <c r="B321" s="1" t="s">
        <v>1219</v>
      </c>
      <c r="C321" s="2" t="s">
        <v>612</v>
      </c>
      <c r="D321" s="1" t="s">
        <v>117</v>
      </c>
      <c r="E321" s="1" t="s">
        <v>1247</v>
      </c>
      <c r="F321" s="1" t="s">
        <v>262</v>
      </c>
      <c r="G321" s="1" t="str">
        <f t="shared" si="4"/>
        <v>ဖျာပုံခရိုင်_ဘိုကလေးမြို့နယ်</v>
      </c>
      <c r="H321" s="1" t="s">
        <v>1249</v>
      </c>
      <c r="I321" s="2" t="s">
        <v>637</v>
      </c>
    </row>
    <row r="322" spans="1:9">
      <c r="A322" s="1" t="s">
        <v>47</v>
      </c>
      <c r="B322" s="1" t="s">
        <v>1219</v>
      </c>
      <c r="C322" s="2" t="s">
        <v>612</v>
      </c>
      <c r="D322" s="1" t="s">
        <v>117</v>
      </c>
      <c r="E322" s="1" t="s">
        <v>1247</v>
      </c>
      <c r="F322" s="1" t="s">
        <v>259</v>
      </c>
      <c r="G322" s="1" t="str">
        <f t="shared" si="4"/>
        <v>ဖျာပုံခရိုင်_ကျိုက်လတ်မြို့နယ်</v>
      </c>
      <c r="H322" s="1" t="s">
        <v>1250</v>
      </c>
      <c r="I322" s="2" t="s">
        <v>1468</v>
      </c>
    </row>
    <row r="323" spans="1:9">
      <c r="A323" s="1" t="s">
        <v>47</v>
      </c>
      <c r="B323" s="1" t="s">
        <v>1219</v>
      </c>
      <c r="C323" s="2" t="s">
        <v>612</v>
      </c>
      <c r="D323" s="1" t="s">
        <v>117</v>
      </c>
      <c r="E323" s="1" t="s">
        <v>1247</v>
      </c>
      <c r="F323" s="1" t="s">
        <v>260</v>
      </c>
      <c r="G323" s="1" t="str">
        <f t="shared" ref="G323:G331" si="5">CONCATENATE(D323,"_",F323)</f>
        <v>ဖျာပုံခရိုင်_ဒေးဒရဲမြို့နယ်</v>
      </c>
      <c r="H323" s="1" t="s">
        <v>1251</v>
      </c>
      <c r="I323" s="2" t="s">
        <v>1469</v>
      </c>
    </row>
    <row r="324" spans="1:9">
      <c r="A324" s="1" t="s">
        <v>1380</v>
      </c>
      <c r="B324" s="1" t="s">
        <v>1252</v>
      </c>
      <c r="C324" s="2" t="s">
        <v>1461</v>
      </c>
      <c r="D324" s="1" t="s">
        <v>74</v>
      </c>
      <c r="E324" s="1" t="s">
        <v>1253</v>
      </c>
      <c r="F324" s="1" t="s">
        <v>460</v>
      </c>
      <c r="G324" s="1" t="str">
        <f t="shared" si="5"/>
        <v>ဥတ္တရခရိုင်_ဇေယျာသီရိမြို့နယ်</v>
      </c>
      <c r="H324" s="1" t="s">
        <v>1254</v>
      </c>
      <c r="I324" s="2" t="s">
        <v>1465</v>
      </c>
    </row>
    <row r="325" spans="1:9">
      <c r="A325" s="1" t="s">
        <v>1380</v>
      </c>
      <c r="B325" s="1" t="s">
        <v>1252</v>
      </c>
      <c r="C325" s="2" t="s">
        <v>1461</v>
      </c>
      <c r="D325" s="1" t="s">
        <v>74</v>
      </c>
      <c r="E325" s="1" t="s">
        <v>1253</v>
      </c>
      <c r="F325" s="1" t="s">
        <v>461</v>
      </c>
      <c r="G325" s="1" t="str">
        <f t="shared" si="5"/>
        <v>ဥတ္တရခရိုင်_တပ်ကုန်းမြို့နယ်</v>
      </c>
      <c r="H325" s="1" t="s">
        <v>1255</v>
      </c>
      <c r="I325" s="2" t="s">
        <v>1466</v>
      </c>
    </row>
    <row r="326" spans="1:9">
      <c r="A326" s="1" t="s">
        <v>1380</v>
      </c>
      <c r="B326" s="1" t="s">
        <v>1252</v>
      </c>
      <c r="C326" s="2" t="s">
        <v>1461</v>
      </c>
      <c r="D326" s="1" t="s">
        <v>74</v>
      </c>
      <c r="E326" s="1" t="s">
        <v>1253</v>
      </c>
      <c r="F326" s="1" t="s">
        <v>462</v>
      </c>
      <c r="G326" s="1" t="str">
        <f t="shared" si="5"/>
        <v>ဥတ္တရခရိုင်_ပုဗ္ဗသီရိမြို့နယ်</v>
      </c>
      <c r="H326" s="1" t="s">
        <v>1256</v>
      </c>
      <c r="I326" s="2" t="s">
        <v>1467</v>
      </c>
    </row>
    <row r="327" spans="1:9">
      <c r="A327" s="1" t="s">
        <v>1380</v>
      </c>
      <c r="B327" s="1" t="s">
        <v>1252</v>
      </c>
      <c r="C327" s="2" t="s">
        <v>1461</v>
      </c>
      <c r="D327" s="1" t="s">
        <v>74</v>
      </c>
      <c r="E327" s="1" t="s">
        <v>1253</v>
      </c>
      <c r="F327" s="1" t="s">
        <v>463</v>
      </c>
      <c r="G327" s="1" t="str">
        <f t="shared" si="5"/>
        <v>ဥတ္တရခရိုင်_ဥတ္တရသီရိမြို့နယ်</v>
      </c>
      <c r="H327" s="1" t="s">
        <v>1257</v>
      </c>
      <c r="I327" s="2" t="s">
        <v>1468</v>
      </c>
    </row>
    <row r="328" spans="1:9">
      <c r="A328" s="1" t="s">
        <v>1380</v>
      </c>
      <c r="B328" s="1" t="s">
        <v>1252</v>
      </c>
      <c r="C328" s="2" t="s">
        <v>1461</v>
      </c>
      <c r="D328" s="1" t="s">
        <v>73</v>
      </c>
      <c r="E328" s="1" t="s">
        <v>1258</v>
      </c>
      <c r="F328" s="1" t="s">
        <v>1381</v>
      </c>
      <c r="G328" s="1" t="str">
        <f t="shared" si="5"/>
        <v>ဒက္ခိဏခရိုင်_ဇမ္ဗူသီရိမြို့နယ်</v>
      </c>
      <c r="H328" s="1" t="s">
        <v>1259</v>
      </c>
      <c r="I328" s="2" t="s">
        <v>1459</v>
      </c>
    </row>
    <row r="329" spans="1:9">
      <c r="A329" s="1" t="s">
        <v>1380</v>
      </c>
      <c r="B329" s="1" t="s">
        <v>1252</v>
      </c>
      <c r="C329" s="2" t="s">
        <v>1461</v>
      </c>
      <c r="D329" s="1" t="s">
        <v>73</v>
      </c>
      <c r="E329" s="1" t="s">
        <v>1258</v>
      </c>
      <c r="F329" s="1" t="s">
        <v>220</v>
      </c>
      <c r="G329" s="1" t="str">
        <f t="shared" si="5"/>
        <v>ဒက္ခိဏခရိုင်_ဒက္ခိဏသီရိမြို့နယ်</v>
      </c>
      <c r="H329" s="1" t="s">
        <v>1260</v>
      </c>
      <c r="I329" s="2" t="s">
        <v>1462</v>
      </c>
    </row>
    <row r="330" spans="1:9">
      <c r="A330" s="1" t="s">
        <v>1380</v>
      </c>
      <c r="B330" s="1" t="s">
        <v>1252</v>
      </c>
      <c r="C330" s="2" t="s">
        <v>1461</v>
      </c>
      <c r="D330" s="1" t="s">
        <v>73</v>
      </c>
      <c r="E330" s="1" t="s">
        <v>1258</v>
      </c>
      <c r="F330" s="1" t="s">
        <v>221</v>
      </c>
      <c r="G330" s="1" t="str">
        <f t="shared" si="5"/>
        <v>ဒက္ခိဏခရိုင်_ပျဉ်းမနားမြို့နယ်</v>
      </c>
      <c r="H330" s="1" t="s">
        <v>1261</v>
      </c>
      <c r="I330" s="2" t="s">
        <v>1463</v>
      </c>
    </row>
    <row r="331" spans="1:9">
      <c r="A331" s="1" t="s">
        <v>1380</v>
      </c>
      <c r="B331" s="1" t="s">
        <v>1252</v>
      </c>
      <c r="C331" s="2" t="s">
        <v>1461</v>
      </c>
      <c r="D331" s="1" t="s">
        <v>73</v>
      </c>
      <c r="E331" s="1" t="s">
        <v>1258</v>
      </c>
      <c r="F331" s="1" t="s">
        <v>222</v>
      </c>
      <c r="G331" s="1" t="str">
        <f t="shared" si="5"/>
        <v>ဒက္ခိဏခရိုင်_လယ်ဝေးမြို့နယ်</v>
      </c>
      <c r="H331" s="1" t="s">
        <v>1262</v>
      </c>
      <c r="I331" s="2" t="s">
        <v>1464</v>
      </c>
    </row>
  </sheetData>
  <sheetProtection password="CD34" sheet="1" objects="1" scenarios="1"/>
  <autoFilter ref="A1:I33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4"/>
  <sheetViews>
    <sheetView topLeftCell="A313" workbookViewId="0">
      <selection activeCell="B4" sqref="A4:B333"/>
    </sheetView>
  </sheetViews>
  <sheetFormatPr defaultRowHeight="15.5"/>
  <cols>
    <col min="1" max="1" width="21.83203125" customWidth="1"/>
    <col min="2" max="2" width="22.33203125" bestFit="1" customWidth="1"/>
  </cols>
  <sheetData>
    <row r="3" spans="1:2">
      <c r="A3" s="19" t="s">
        <v>842</v>
      </c>
      <c r="B3" s="19" t="s">
        <v>4</v>
      </c>
    </row>
    <row r="4" spans="1:2">
      <c r="A4" t="s">
        <v>845</v>
      </c>
      <c r="B4" t="s">
        <v>307</v>
      </c>
    </row>
    <row r="5" spans="1:2">
      <c r="B5" t="s">
        <v>308</v>
      </c>
    </row>
    <row r="6" spans="1:2">
      <c r="B6" t="s">
        <v>309</v>
      </c>
    </row>
    <row r="7" spans="1:2">
      <c r="B7" t="s">
        <v>310</v>
      </c>
    </row>
    <row r="8" spans="1:2">
      <c r="B8" t="s">
        <v>311</v>
      </c>
    </row>
    <row r="9" spans="1:2">
      <c r="B9" t="s">
        <v>312</v>
      </c>
    </row>
    <row r="10" spans="1:2">
      <c r="A10" t="s">
        <v>852</v>
      </c>
      <c r="B10" t="s">
        <v>1297</v>
      </c>
    </row>
    <row r="11" spans="1:2">
      <c r="B11" t="s">
        <v>342</v>
      </c>
    </row>
    <row r="12" spans="1:2">
      <c r="B12" t="s">
        <v>343</v>
      </c>
    </row>
    <row r="13" spans="1:2">
      <c r="A13" t="s">
        <v>856</v>
      </c>
      <c r="B13" t="s">
        <v>267</v>
      </c>
    </row>
    <row r="14" spans="1:2">
      <c r="B14" t="s">
        <v>268</v>
      </c>
    </row>
    <row r="15" spans="1:2">
      <c r="B15" t="s">
        <v>269</v>
      </c>
    </row>
    <row r="16" spans="1:2">
      <c r="B16" t="s">
        <v>270</v>
      </c>
    </row>
    <row r="17" spans="1:2">
      <c r="A17" t="s">
        <v>861</v>
      </c>
      <c r="B17" t="s">
        <v>246</v>
      </c>
    </row>
    <row r="18" spans="1:2">
      <c r="B18" t="s">
        <v>247</v>
      </c>
    </row>
    <row r="19" spans="1:2">
      <c r="B19" t="s">
        <v>248</v>
      </c>
    </row>
    <row r="20" spans="1:2">
      <c r="B20" t="s">
        <v>249</v>
      </c>
    </row>
    <row r="21" spans="1:2">
      <c r="B21" t="s">
        <v>250</v>
      </c>
    </row>
    <row r="22" spans="1:2">
      <c r="A22" t="s">
        <v>868</v>
      </c>
      <c r="B22" t="s">
        <v>385</v>
      </c>
    </row>
    <row r="23" spans="1:2">
      <c r="B23" t="s">
        <v>386</v>
      </c>
    </row>
    <row r="24" spans="1:2">
      <c r="B24" t="s">
        <v>387</v>
      </c>
    </row>
    <row r="25" spans="1:2">
      <c r="B25" t="s">
        <v>388</v>
      </c>
    </row>
    <row r="26" spans="1:2">
      <c r="A26" t="s">
        <v>873</v>
      </c>
      <c r="B26" t="s">
        <v>1298</v>
      </c>
    </row>
    <row r="27" spans="1:2">
      <c r="B27" t="s">
        <v>275</v>
      </c>
    </row>
    <row r="28" spans="1:2">
      <c r="B28" t="s">
        <v>276</v>
      </c>
    </row>
    <row r="29" spans="1:2">
      <c r="A29" t="s">
        <v>878</v>
      </c>
      <c r="B29" t="s">
        <v>271</v>
      </c>
    </row>
    <row r="30" spans="1:2">
      <c r="B30" t="s">
        <v>272</v>
      </c>
    </row>
    <row r="31" spans="1:2">
      <c r="B31" t="s">
        <v>273</v>
      </c>
    </row>
    <row r="32" spans="1:2">
      <c r="A32" t="s">
        <v>884</v>
      </c>
      <c r="B32" t="s">
        <v>313</v>
      </c>
    </row>
    <row r="33" spans="1:2">
      <c r="A33" t="s">
        <v>886</v>
      </c>
      <c r="B33" t="s">
        <v>167</v>
      </c>
    </row>
    <row r="34" spans="1:2">
      <c r="B34" t="s">
        <v>168</v>
      </c>
    </row>
    <row r="35" spans="1:2">
      <c r="A35" t="s">
        <v>881</v>
      </c>
      <c r="B35" t="s">
        <v>266</v>
      </c>
    </row>
    <row r="36" spans="1:2">
      <c r="A36" t="s">
        <v>893</v>
      </c>
      <c r="B36" t="s">
        <v>263</v>
      </c>
    </row>
    <row r="37" spans="1:2">
      <c r="B37" t="s">
        <v>264</v>
      </c>
    </row>
    <row r="38" spans="1:2">
      <c r="B38" t="s">
        <v>265</v>
      </c>
    </row>
    <row r="39" spans="1:2">
      <c r="A39" t="s">
        <v>897</v>
      </c>
      <c r="B39" t="s">
        <v>286</v>
      </c>
    </row>
    <row r="40" spans="1:2">
      <c r="B40" t="s">
        <v>287</v>
      </c>
    </row>
    <row r="41" spans="1:2">
      <c r="B41" t="s">
        <v>288</v>
      </c>
    </row>
    <row r="42" spans="1:2">
      <c r="B42" t="s">
        <v>289</v>
      </c>
    </row>
    <row r="43" spans="1:2">
      <c r="A43" t="s">
        <v>890</v>
      </c>
      <c r="B43" t="s">
        <v>428</v>
      </c>
    </row>
    <row r="44" spans="1:2">
      <c r="B44" t="s">
        <v>429</v>
      </c>
    </row>
    <row r="45" spans="1:2">
      <c r="A45" t="s">
        <v>903</v>
      </c>
      <c r="B45" t="s">
        <v>179</v>
      </c>
    </row>
    <row r="46" spans="1:2">
      <c r="B46" t="s">
        <v>180</v>
      </c>
    </row>
    <row r="47" spans="1:2">
      <c r="B47" t="s">
        <v>1300</v>
      </c>
    </row>
    <row r="48" spans="1:2">
      <c r="A48" t="s">
        <v>907</v>
      </c>
      <c r="B48" t="s">
        <v>1304</v>
      </c>
    </row>
    <row r="49" spans="1:2">
      <c r="B49" t="s">
        <v>368</v>
      </c>
    </row>
    <row r="50" spans="1:2">
      <c r="B50" t="s">
        <v>369</v>
      </c>
    </row>
    <row r="51" spans="1:2">
      <c r="B51" t="s">
        <v>370</v>
      </c>
    </row>
    <row r="52" spans="1:2">
      <c r="B52" t="s">
        <v>371</v>
      </c>
    </row>
    <row r="53" spans="1:2">
      <c r="B53" t="s">
        <v>1302</v>
      </c>
    </row>
    <row r="54" spans="1:2">
      <c r="B54" t="s">
        <v>373</v>
      </c>
    </row>
    <row r="55" spans="1:2">
      <c r="B55" t="s">
        <v>374</v>
      </c>
    </row>
    <row r="56" spans="1:2">
      <c r="A56" t="s">
        <v>916</v>
      </c>
      <c r="B56" t="s">
        <v>1305</v>
      </c>
    </row>
    <row r="57" spans="1:2">
      <c r="B57" t="s">
        <v>345</v>
      </c>
    </row>
    <row r="58" spans="1:2">
      <c r="B58" t="s">
        <v>346</v>
      </c>
    </row>
    <row r="59" spans="1:2">
      <c r="B59" t="s">
        <v>347</v>
      </c>
    </row>
    <row r="60" spans="1:2">
      <c r="A60" t="s">
        <v>926</v>
      </c>
      <c r="B60" t="s">
        <v>160</v>
      </c>
    </row>
    <row r="61" spans="1:2">
      <c r="B61" t="s">
        <v>161</v>
      </c>
    </row>
    <row r="62" spans="1:2">
      <c r="B62" t="s">
        <v>162</v>
      </c>
    </row>
    <row r="63" spans="1:2">
      <c r="B63" t="s">
        <v>163</v>
      </c>
    </row>
    <row r="64" spans="1:2">
      <c r="B64" t="s">
        <v>164</v>
      </c>
    </row>
    <row r="65" spans="1:2">
      <c r="B65" t="s">
        <v>165</v>
      </c>
    </row>
    <row r="66" spans="1:2">
      <c r="B66" t="s">
        <v>166</v>
      </c>
    </row>
    <row r="67" spans="1:2">
      <c r="A67" t="s">
        <v>934</v>
      </c>
      <c r="B67" t="s">
        <v>156</v>
      </c>
    </row>
    <row r="68" spans="1:2">
      <c r="B68" t="s">
        <v>157</v>
      </c>
    </row>
    <row r="69" spans="1:2">
      <c r="B69" t="s">
        <v>158</v>
      </c>
    </row>
    <row r="70" spans="1:2">
      <c r="A70" t="s">
        <v>938</v>
      </c>
      <c r="B70" t="s">
        <v>187</v>
      </c>
    </row>
    <row r="71" spans="1:2">
      <c r="A71" t="s">
        <v>940</v>
      </c>
      <c r="B71" t="s">
        <v>359</v>
      </c>
    </row>
    <row r="72" spans="1:2">
      <c r="B72" t="s">
        <v>360</v>
      </c>
    </row>
    <row r="73" spans="1:2">
      <c r="A73" t="s">
        <v>943</v>
      </c>
      <c r="B73" t="s">
        <v>171</v>
      </c>
    </row>
    <row r="74" spans="1:2">
      <c r="B74" t="s">
        <v>172</v>
      </c>
    </row>
    <row r="75" spans="1:2">
      <c r="B75" t="s">
        <v>173</v>
      </c>
    </row>
    <row r="76" spans="1:2">
      <c r="B76" t="s">
        <v>174</v>
      </c>
    </row>
    <row r="77" spans="1:2">
      <c r="B77" t="s">
        <v>175</v>
      </c>
    </row>
    <row r="78" spans="1:2">
      <c r="A78" t="s">
        <v>921</v>
      </c>
      <c r="B78" t="s">
        <v>361</v>
      </c>
    </row>
    <row r="79" spans="1:2">
      <c r="B79" t="s">
        <v>362</v>
      </c>
    </row>
    <row r="80" spans="1:2">
      <c r="B80" t="s">
        <v>363</v>
      </c>
    </row>
    <row r="81" spans="1:2">
      <c r="B81" t="s">
        <v>364</v>
      </c>
    </row>
    <row r="82" spans="1:2">
      <c r="A82" t="s">
        <v>950</v>
      </c>
      <c r="B82" t="s">
        <v>215</v>
      </c>
    </row>
    <row r="83" spans="1:2">
      <c r="B83" t="s">
        <v>216</v>
      </c>
    </row>
    <row r="84" spans="1:2">
      <c r="B84" t="s">
        <v>217</v>
      </c>
    </row>
    <row r="85" spans="1:2">
      <c r="B85" t="s">
        <v>218</v>
      </c>
    </row>
    <row r="86" spans="1:2">
      <c r="A86" t="s">
        <v>955</v>
      </c>
      <c r="B86" t="s">
        <v>314</v>
      </c>
    </row>
    <row r="87" spans="1:2">
      <c r="B87" t="s">
        <v>315</v>
      </c>
    </row>
    <row r="88" spans="1:2">
      <c r="B88" t="s">
        <v>316</v>
      </c>
    </row>
    <row r="89" spans="1:2">
      <c r="B89" t="s">
        <v>317</v>
      </c>
    </row>
    <row r="90" spans="1:2">
      <c r="A90" t="s">
        <v>960</v>
      </c>
      <c r="B90" t="s">
        <v>169</v>
      </c>
    </row>
    <row r="91" spans="1:2">
      <c r="B91" t="s">
        <v>170</v>
      </c>
    </row>
    <row r="92" spans="1:2">
      <c r="A92" t="s">
        <v>964</v>
      </c>
      <c r="B92" t="s">
        <v>251</v>
      </c>
    </row>
    <row r="93" spans="1:2">
      <c r="B93" t="s">
        <v>252</v>
      </c>
    </row>
    <row r="94" spans="1:2">
      <c r="B94" t="s">
        <v>253</v>
      </c>
    </row>
    <row r="95" spans="1:2">
      <c r="B95" t="s">
        <v>254</v>
      </c>
    </row>
    <row r="96" spans="1:2">
      <c r="B96" t="s">
        <v>255</v>
      </c>
    </row>
    <row r="97" spans="1:2">
      <c r="B97" t="s">
        <v>256</v>
      </c>
    </row>
    <row r="98" spans="1:2">
      <c r="B98" t="s">
        <v>257</v>
      </c>
    </row>
    <row r="99" spans="1:2">
      <c r="B99" t="s">
        <v>258</v>
      </c>
    </row>
    <row r="100" spans="1:2">
      <c r="A100" t="s">
        <v>973</v>
      </c>
      <c r="B100" t="s">
        <v>199</v>
      </c>
    </row>
    <row r="101" spans="1:2">
      <c r="B101" t="s">
        <v>200</v>
      </c>
    </row>
    <row r="102" spans="1:2">
      <c r="B102" t="s">
        <v>201</v>
      </c>
    </row>
    <row r="103" spans="1:2">
      <c r="B103" t="s">
        <v>202</v>
      </c>
    </row>
    <row r="104" spans="1:2">
      <c r="B104" t="s">
        <v>203</v>
      </c>
    </row>
    <row r="105" spans="1:2">
      <c r="B105" t="s">
        <v>204</v>
      </c>
    </row>
    <row r="106" spans="1:2">
      <c r="A106" t="s">
        <v>980</v>
      </c>
      <c r="B106" t="s">
        <v>233</v>
      </c>
    </row>
    <row r="107" spans="1:2">
      <c r="B107" t="s">
        <v>234</v>
      </c>
    </row>
    <row r="108" spans="1:2">
      <c r="B108" t="s">
        <v>235</v>
      </c>
    </row>
    <row r="109" spans="1:2">
      <c r="B109" t="s">
        <v>236</v>
      </c>
    </row>
    <row r="110" spans="1:2">
      <c r="B110" t="s">
        <v>237</v>
      </c>
    </row>
    <row r="111" spans="1:2">
      <c r="B111" t="s">
        <v>238</v>
      </c>
    </row>
    <row r="112" spans="1:2">
      <c r="A112" t="s">
        <v>987</v>
      </c>
      <c r="B112" t="s">
        <v>415</v>
      </c>
    </row>
    <row r="113" spans="1:2">
      <c r="B113" t="s">
        <v>416</v>
      </c>
    </row>
    <row r="114" spans="1:2">
      <c r="B114" t="s">
        <v>417</v>
      </c>
    </row>
    <row r="115" spans="1:2">
      <c r="B115" t="s">
        <v>412</v>
      </c>
    </row>
    <row r="116" spans="1:2">
      <c r="B116" t="s">
        <v>418</v>
      </c>
    </row>
    <row r="117" spans="1:2">
      <c r="B117" t="s">
        <v>419</v>
      </c>
    </row>
    <row r="118" spans="1:2">
      <c r="B118" t="s">
        <v>420</v>
      </c>
    </row>
    <row r="119" spans="1:2">
      <c r="B119" t="s">
        <v>421</v>
      </c>
    </row>
    <row r="120" spans="1:2">
      <c r="A120" t="s">
        <v>997</v>
      </c>
      <c r="B120" t="s">
        <v>277</v>
      </c>
    </row>
    <row r="121" spans="1:2">
      <c r="B121" t="s">
        <v>278</v>
      </c>
    </row>
    <row r="122" spans="1:2">
      <c r="B122" t="s">
        <v>279</v>
      </c>
    </row>
    <row r="123" spans="1:2">
      <c r="B123" t="s">
        <v>1306</v>
      </c>
    </row>
    <row r="124" spans="1:2">
      <c r="B124" t="s">
        <v>281</v>
      </c>
    </row>
    <row r="125" spans="1:2">
      <c r="B125" t="s">
        <v>282</v>
      </c>
    </row>
    <row r="126" spans="1:2">
      <c r="A126" t="s">
        <v>1004</v>
      </c>
      <c r="B126" t="s">
        <v>290</v>
      </c>
    </row>
    <row r="127" spans="1:2">
      <c r="B127" t="s">
        <v>291</v>
      </c>
    </row>
    <row r="128" spans="1:2">
      <c r="B128" t="s">
        <v>292</v>
      </c>
    </row>
    <row r="129" spans="1:2">
      <c r="B129" t="s">
        <v>293</v>
      </c>
    </row>
    <row r="130" spans="1:2">
      <c r="B130" t="s">
        <v>294</v>
      </c>
    </row>
    <row r="131" spans="1:2">
      <c r="A131" t="s">
        <v>1010</v>
      </c>
      <c r="B131" t="s">
        <v>409</v>
      </c>
    </row>
    <row r="132" spans="1:2">
      <c r="B132" t="s">
        <v>410</v>
      </c>
    </row>
    <row r="133" spans="1:2">
      <c r="B133" t="s">
        <v>411</v>
      </c>
    </row>
    <row r="134" spans="1:2">
      <c r="B134" t="s">
        <v>412</v>
      </c>
    </row>
    <row r="135" spans="1:2">
      <c r="B135" t="s">
        <v>413</v>
      </c>
    </row>
    <row r="136" spans="1:2">
      <c r="B136" t="s">
        <v>414</v>
      </c>
    </row>
    <row r="137" spans="1:2">
      <c r="A137" t="s">
        <v>1017</v>
      </c>
      <c r="B137" t="s">
        <v>223</v>
      </c>
    </row>
    <row r="138" spans="1:2">
      <c r="B138" t="s">
        <v>224</v>
      </c>
    </row>
    <row r="139" spans="1:2">
      <c r="B139" t="s">
        <v>225</v>
      </c>
    </row>
    <row r="140" spans="1:2">
      <c r="B140" t="s">
        <v>226</v>
      </c>
    </row>
    <row r="141" spans="1:2">
      <c r="B141" t="s">
        <v>227</v>
      </c>
    </row>
    <row r="142" spans="1:2">
      <c r="A142" t="s">
        <v>1023</v>
      </c>
      <c r="B142" t="s">
        <v>176</v>
      </c>
    </row>
    <row r="143" spans="1:2">
      <c r="B143" t="s">
        <v>177</v>
      </c>
    </row>
    <row r="144" spans="1:2">
      <c r="B144" t="s">
        <v>178</v>
      </c>
    </row>
    <row r="145" spans="1:2">
      <c r="A145" t="s">
        <v>1028</v>
      </c>
      <c r="B145" t="s">
        <v>295</v>
      </c>
    </row>
    <row r="146" spans="1:2">
      <c r="B146" t="s">
        <v>296</v>
      </c>
    </row>
    <row r="147" spans="1:2">
      <c r="B147" t="s">
        <v>297</v>
      </c>
    </row>
    <row r="148" spans="1:2">
      <c r="B148" t="s">
        <v>298</v>
      </c>
    </row>
    <row r="149" spans="1:2">
      <c r="B149" t="s">
        <v>299</v>
      </c>
    </row>
    <row r="150" spans="1:2">
      <c r="B150" t="s">
        <v>300</v>
      </c>
    </row>
    <row r="151" spans="1:2">
      <c r="B151" t="s">
        <v>301</v>
      </c>
    </row>
    <row r="152" spans="1:2">
      <c r="A152" t="s">
        <v>1036</v>
      </c>
      <c r="B152" t="s">
        <v>1307</v>
      </c>
    </row>
    <row r="153" spans="1:2">
      <c r="B153" t="s">
        <v>229</v>
      </c>
    </row>
    <row r="154" spans="1:2">
      <c r="B154" t="s">
        <v>230</v>
      </c>
    </row>
    <row r="155" spans="1:2">
      <c r="B155" t="s">
        <v>231</v>
      </c>
    </row>
    <row r="156" spans="1:2">
      <c r="B156" t="s">
        <v>232</v>
      </c>
    </row>
    <row r="157" spans="1:2">
      <c r="A157" t="s">
        <v>1042</v>
      </c>
      <c r="B157" t="s">
        <v>140</v>
      </c>
    </row>
    <row r="158" spans="1:2">
      <c r="B158" t="s">
        <v>1308</v>
      </c>
    </row>
    <row r="159" spans="1:2">
      <c r="B159" t="s">
        <v>142</v>
      </c>
    </row>
    <row r="160" spans="1:2">
      <c r="B160" t="s">
        <v>143</v>
      </c>
    </row>
    <row r="161" spans="1:2">
      <c r="A161" t="s">
        <v>1047</v>
      </c>
      <c r="B161" t="s">
        <v>303</v>
      </c>
    </row>
    <row r="162" spans="1:2">
      <c r="B162" t="s">
        <v>304</v>
      </c>
    </row>
    <row r="163" spans="1:2">
      <c r="B163" t="s">
        <v>305</v>
      </c>
    </row>
    <row r="164" spans="1:2">
      <c r="B164" t="s">
        <v>306</v>
      </c>
    </row>
    <row r="165" spans="1:2">
      <c r="A165" t="s">
        <v>1053</v>
      </c>
      <c r="B165" t="s">
        <v>302</v>
      </c>
    </row>
    <row r="166" spans="1:2">
      <c r="B166" t="s">
        <v>186</v>
      </c>
    </row>
    <row r="167" spans="1:2">
      <c r="A167" t="s">
        <v>1055</v>
      </c>
      <c r="B167" t="s">
        <v>365</v>
      </c>
    </row>
    <row r="168" spans="1:2">
      <c r="B168" t="s">
        <v>366</v>
      </c>
    </row>
    <row r="169" spans="1:2">
      <c r="A169" t="s">
        <v>1058</v>
      </c>
      <c r="B169" t="s">
        <v>332</v>
      </c>
    </row>
    <row r="170" spans="1:2">
      <c r="B170" t="s">
        <v>333</v>
      </c>
    </row>
    <row r="171" spans="1:2">
      <c r="B171" t="s">
        <v>334</v>
      </c>
    </row>
    <row r="172" spans="1:2">
      <c r="B172" t="s">
        <v>335</v>
      </c>
    </row>
    <row r="173" spans="1:2">
      <c r="A173" t="s">
        <v>1064</v>
      </c>
      <c r="B173" t="s">
        <v>353</v>
      </c>
    </row>
    <row r="174" spans="1:2">
      <c r="B174" t="s">
        <v>354</v>
      </c>
    </row>
    <row r="175" spans="1:2">
      <c r="B175" t="s">
        <v>355</v>
      </c>
    </row>
    <row r="176" spans="1:2">
      <c r="B176" t="s">
        <v>356</v>
      </c>
    </row>
    <row r="177" spans="1:2">
      <c r="B177" t="s">
        <v>357</v>
      </c>
    </row>
    <row r="178" spans="1:2">
      <c r="B178" t="s">
        <v>358</v>
      </c>
    </row>
    <row r="179" spans="1:2">
      <c r="A179" t="s">
        <v>1071</v>
      </c>
      <c r="B179" t="s">
        <v>405</v>
      </c>
    </row>
    <row r="180" spans="1:2">
      <c r="B180" t="s">
        <v>406</v>
      </c>
    </row>
    <row r="181" spans="1:2">
      <c r="B181" t="s">
        <v>1309</v>
      </c>
    </row>
    <row r="182" spans="1:2">
      <c r="B182" t="s">
        <v>408</v>
      </c>
    </row>
    <row r="183" spans="1:2">
      <c r="A183" t="s">
        <v>1077</v>
      </c>
      <c r="B183" t="s">
        <v>182</v>
      </c>
    </row>
    <row r="184" spans="1:2">
      <c r="B184" t="s">
        <v>183</v>
      </c>
    </row>
    <row r="185" spans="1:2">
      <c r="B185" t="s">
        <v>184</v>
      </c>
    </row>
    <row r="186" spans="1:2">
      <c r="B186" t="s">
        <v>185</v>
      </c>
    </row>
    <row r="187" spans="1:2">
      <c r="A187" t="s">
        <v>1087</v>
      </c>
      <c r="B187" t="s">
        <v>351</v>
      </c>
    </row>
    <row r="188" spans="1:2">
      <c r="B188" t="s">
        <v>352</v>
      </c>
    </row>
    <row r="189" spans="1:2">
      <c r="A189" t="s">
        <v>1090</v>
      </c>
      <c r="B189" t="s">
        <v>144</v>
      </c>
    </row>
    <row r="190" spans="1:2">
      <c r="B190" t="s">
        <v>145</v>
      </c>
    </row>
    <row r="191" spans="1:2">
      <c r="B191" t="s">
        <v>146</v>
      </c>
    </row>
    <row r="192" spans="1:2">
      <c r="B192" t="s">
        <v>147</v>
      </c>
    </row>
    <row r="193" spans="1:2">
      <c r="A193" t="s">
        <v>1095</v>
      </c>
      <c r="B193" t="s">
        <v>402</v>
      </c>
    </row>
    <row r="194" spans="1:2">
      <c r="B194" t="s">
        <v>1311</v>
      </c>
    </row>
    <row r="195" spans="1:2">
      <c r="B195" t="s">
        <v>404</v>
      </c>
    </row>
    <row r="196" spans="1:2">
      <c r="A196" t="s">
        <v>1082</v>
      </c>
      <c r="B196" t="s">
        <v>375</v>
      </c>
    </row>
    <row r="197" spans="1:2">
      <c r="B197" t="s">
        <v>376</v>
      </c>
    </row>
    <row r="198" spans="1:2">
      <c r="B198" t="s">
        <v>377</v>
      </c>
    </row>
    <row r="199" spans="1:2">
      <c r="B199" t="s">
        <v>378</v>
      </c>
    </row>
    <row r="200" spans="1:2">
      <c r="A200" t="s">
        <v>1100</v>
      </c>
      <c r="B200" t="s">
        <v>318</v>
      </c>
    </row>
    <row r="201" spans="1:2">
      <c r="B201" t="s">
        <v>201</v>
      </c>
    </row>
    <row r="202" spans="1:2">
      <c r="B202" t="s">
        <v>319</v>
      </c>
    </row>
    <row r="203" spans="1:2">
      <c r="B203" t="s">
        <v>320</v>
      </c>
    </row>
    <row r="204" spans="1:2">
      <c r="B204" t="s">
        <v>321</v>
      </c>
    </row>
    <row r="205" spans="1:2">
      <c r="B205" t="s">
        <v>322</v>
      </c>
    </row>
    <row r="206" spans="1:2">
      <c r="B206" t="s">
        <v>323</v>
      </c>
    </row>
    <row r="207" spans="1:2">
      <c r="B207" t="s">
        <v>324</v>
      </c>
    </row>
    <row r="208" spans="1:2">
      <c r="A208" t="s">
        <v>1109</v>
      </c>
      <c r="B208" t="s">
        <v>446</v>
      </c>
    </row>
    <row r="209" spans="1:2">
      <c r="B209" t="s">
        <v>447</v>
      </c>
    </row>
    <row r="210" spans="1:2">
      <c r="B210" t="s">
        <v>448</v>
      </c>
    </row>
    <row r="211" spans="1:2">
      <c r="B211" t="s">
        <v>449</v>
      </c>
    </row>
    <row r="212" spans="1:2">
      <c r="B212" t="s">
        <v>1312</v>
      </c>
    </row>
    <row r="213" spans="1:2">
      <c r="B213" t="s">
        <v>451</v>
      </c>
    </row>
    <row r="214" spans="1:2">
      <c r="B214" t="s">
        <v>452</v>
      </c>
    </row>
    <row r="215" spans="1:2">
      <c r="B215" t="s">
        <v>453</v>
      </c>
    </row>
    <row r="216" spans="1:2">
      <c r="B216" t="s">
        <v>454</v>
      </c>
    </row>
    <row r="217" spans="1:2">
      <c r="B217" t="s">
        <v>455</v>
      </c>
    </row>
    <row r="218" spans="1:2">
      <c r="B218" t="s">
        <v>456</v>
      </c>
    </row>
    <row r="219" spans="1:2">
      <c r="B219" t="s">
        <v>457</v>
      </c>
    </row>
    <row r="220" spans="1:2">
      <c r="B220" t="s">
        <v>458</v>
      </c>
    </row>
    <row r="221" spans="1:2">
      <c r="B221" t="s">
        <v>459</v>
      </c>
    </row>
    <row r="222" spans="1:2">
      <c r="A222" t="s">
        <v>1124</v>
      </c>
      <c r="B222" t="s">
        <v>205</v>
      </c>
    </row>
    <row r="223" spans="1:2">
      <c r="B223" t="s">
        <v>206</v>
      </c>
    </row>
    <row r="224" spans="1:2">
      <c r="B224" t="s">
        <v>207</v>
      </c>
    </row>
    <row r="225" spans="1:2">
      <c r="B225" t="s">
        <v>208</v>
      </c>
    </row>
    <row r="226" spans="1:2">
      <c r="B226" t="s">
        <v>209</v>
      </c>
    </row>
    <row r="227" spans="1:2">
      <c r="B227" t="s">
        <v>210</v>
      </c>
    </row>
    <row r="228" spans="1:2">
      <c r="B228" t="s">
        <v>211</v>
      </c>
    </row>
    <row r="229" spans="1:2">
      <c r="B229" t="s">
        <v>212</v>
      </c>
    </row>
    <row r="230" spans="1:2">
      <c r="B230" t="s">
        <v>213</v>
      </c>
    </row>
    <row r="231" spans="1:2">
      <c r="B231" t="s">
        <v>214</v>
      </c>
    </row>
    <row r="232" spans="1:2">
      <c r="A232" t="s">
        <v>1135</v>
      </c>
      <c r="B232" t="s">
        <v>433</v>
      </c>
    </row>
    <row r="233" spans="1:2">
      <c r="B233" t="s">
        <v>434</v>
      </c>
    </row>
    <row r="234" spans="1:2">
      <c r="B234" t="s">
        <v>435</v>
      </c>
    </row>
    <row r="235" spans="1:2">
      <c r="B235" t="s">
        <v>436</v>
      </c>
    </row>
    <row r="236" spans="1:2">
      <c r="B236" t="s">
        <v>437</v>
      </c>
    </row>
    <row r="237" spans="1:2">
      <c r="B237" t="s">
        <v>438</v>
      </c>
    </row>
    <row r="238" spans="1:2">
      <c r="B238" t="s">
        <v>439</v>
      </c>
    </row>
    <row r="239" spans="1:2">
      <c r="B239" t="s">
        <v>440</v>
      </c>
    </row>
    <row r="240" spans="1:2">
      <c r="B240" t="s">
        <v>441</v>
      </c>
    </row>
    <row r="241" spans="1:2">
      <c r="B241" t="s">
        <v>442</v>
      </c>
    </row>
    <row r="242" spans="1:2">
      <c r="B242" t="s">
        <v>443</v>
      </c>
    </row>
    <row r="243" spans="1:2">
      <c r="B243" t="s">
        <v>444</v>
      </c>
    </row>
    <row r="244" spans="1:2">
      <c r="B244" t="s">
        <v>445</v>
      </c>
    </row>
    <row r="245" spans="1:2">
      <c r="A245" t="s">
        <v>1150</v>
      </c>
      <c r="B245" t="s">
        <v>1317</v>
      </c>
    </row>
    <row r="246" spans="1:2">
      <c r="B246" t="s">
        <v>1316</v>
      </c>
    </row>
    <row r="247" spans="1:2">
      <c r="B247" t="s">
        <v>1314</v>
      </c>
    </row>
    <row r="248" spans="1:2">
      <c r="B248" t="s">
        <v>1313</v>
      </c>
    </row>
    <row r="249" spans="1:2">
      <c r="B249" t="s">
        <v>1318</v>
      </c>
    </row>
    <row r="250" spans="1:2">
      <c r="B250" t="s">
        <v>1321</v>
      </c>
    </row>
    <row r="251" spans="1:2">
      <c r="B251" t="s">
        <v>1322</v>
      </c>
    </row>
    <row r="252" spans="1:2">
      <c r="B252" t="s">
        <v>1320</v>
      </c>
    </row>
    <row r="253" spans="1:2">
      <c r="B253" t="s">
        <v>1319</v>
      </c>
    </row>
    <row r="254" spans="1:2">
      <c r="B254" t="s">
        <v>1315</v>
      </c>
    </row>
    <row r="255" spans="1:2">
      <c r="A255" t="s">
        <v>1161</v>
      </c>
      <c r="B255" t="s">
        <v>1331</v>
      </c>
    </row>
    <row r="256" spans="1:2">
      <c r="B256" t="s">
        <v>1329</v>
      </c>
    </row>
    <row r="257" spans="1:2">
      <c r="B257" t="s">
        <v>1327</v>
      </c>
    </row>
    <row r="258" spans="1:2">
      <c r="B258" t="s">
        <v>1333</v>
      </c>
    </row>
    <row r="259" spans="1:2">
      <c r="B259" t="s">
        <v>1335</v>
      </c>
    </row>
    <row r="260" spans="1:2">
      <c r="B260" t="s">
        <v>1323</v>
      </c>
    </row>
    <row r="261" spans="1:2">
      <c r="B261" t="s">
        <v>1325</v>
      </c>
    </row>
    <row r="262" spans="1:2">
      <c r="A262" t="s">
        <v>1169</v>
      </c>
      <c r="B262" t="s">
        <v>1338</v>
      </c>
    </row>
    <row r="263" spans="1:2">
      <c r="B263" t="s">
        <v>1340</v>
      </c>
    </row>
    <row r="264" spans="1:2">
      <c r="B264" t="s">
        <v>1339</v>
      </c>
    </row>
    <row r="265" spans="1:2">
      <c r="B265" t="s">
        <v>1337</v>
      </c>
    </row>
    <row r="266" spans="1:2">
      <c r="A266" t="s">
        <v>1174</v>
      </c>
      <c r="B266" t="s">
        <v>1357</v>
      </c>
    </row>
    <row r="267" spans="1:2">
      <c r="B267" t="s">
        <v>1344</v>
      </c>
    </row>
    <row r="268" spans="1:2">
      <c r="B268" t="s">
        <v>1343</v>
      </c>
    </row>
    <row r="269" spans="1:2">
      <c r="B269" t="s">
        <v>1341</v>
      </c>
    </row>
    <row r="270" spans="1:2">
      <c r="B270" t="s">
        <v>1342</v>
      </c>
    </row>
    <row r="271" spans="1:2">
      <c r="A271" t="s">
        <v>1179</v>
      </c>
      <c r="B271" t="s">
        <v>1347</v>
      </c>
    </row>
    <row r="272" spans="1:2">
      <c r="B272" t="s">
        <v>1346</v>
      </c>
    </row>
    <row r="273" spans="1:2">
      <c r="B273" t="s">
        <v>1345</v>
      </c>
    </row>
    <row r="274" spans="1:2">
      <c r="A274" t="s">
        <v>1183</v>
      </c>
      <c r="B274" t="s">
        <v>1348</v>
      </c>
    </row>
    <row r="275" spans="1:2">
      <c r="B275" t="s">
        <v>1352</v>
      </c>
    </row>
    <row r="276" spans="1:2">
      <c r="B276" t="s">
        <v>1351</v>
      </c>
    </row>
    <row r="277" spans="1:2">
      <c r="B277" t="s">
        <v>1349</v>
      </c>
    </row>
    <row r="278" spans="1:2">
      <c r="B278" t="s">
        <v>1356</v>
      </c>
    </row>
    <row r="279" spans="1:2">
      <c r="B279" t="s">
        <v>1355</v>
      </c>
    </row>
    <row r="280" spans="1:2">
      <c r="B280" t="s">
        <v>1354</v>
      </c>
    </row>
    <row r="281" spans="1:2">
      <c r="B281" t="s">
        <v>1350</v>
      </c>
    </row>
    <row r="282" spans="1:2">
      <c r="A282" t="s">
        <v>1194</v>
      </c>
      <c r="B282" t="s">
        <v>1359</v>
      </c>
    </row>
    <row r="283" spans="1:2">
      <c r="B283" t="s">
        <v>1358</v>
      </c>
    </row>
    <row r="284" spans="1:2">
      <c r="A284" t="s">
        <v>1197</v>
      </c>
      <c r="B284" t="s">
        <v>1364</v>
      </c>
    </row>
    <row r="285" spans="1:2">
      <c r="B285" t="s">
        <v>1362</v>
      </c>
    </row>
    <row r="286" spans="1:2">
      <c r="B286" t="s">
        <v>1360</v>
      </c>
    </row>
    <row r="287" spans="1:2">
      <c r="A287" t="s">
        <v>1201</v>
      </c>
      <c r="B287" t="s">
        <v>1368</v>
      </c>
    </row>
    <row r="288" spans="1:2">
      <c r="B288" t="s">
        <v>1367</v>
      </c>
    </row>
    <row r="289" spans="1:2">
      <c r="B289" t="s">
        <v>1366</v>
      </c>
    </row>
    <row r="290" spans="1:2">
      <c r="A290" t="s">
        <v>1205</v>
      </c>
      <c r="B290" t="s">
        <v>1369</v>
      </c>
    </row>
    <row r="291" spans="1:2">
      <c r="B291" t="s">
        <v>1370</v>
      </c>
    </row>
    <row r="292" spans="1:2">
      <c r="B292" t="s">
        <v>1374</v>
      </c>
    </row>
    <row r="293" spans="1:2">
      <c r="B293" t="s">
        <v>1371</v>
      </c>
    </row>
    <row r="294" spans="1:2">
      <c r="B294" t="s">
        <v>1372</v>
      </c>
    </row>
    <row r="295" spans="1:2">
      <c r="A295" t="s">
        <v>1210</v>
      </c>
      <c r="B295" t="s">
        <v>1373</v>
      </c>
    </row>
    <row r="296" spans="1:2">
      <c r="B296" t="s">
        <v>1375</v>
      </c>
    </row>
    <row r="297" spans="1:2">
      <c r="A297" t="s">
        <v>1214</v>
      </c>
      <c r="B297" t="s">
        <v>1376</v>
      </c>
    </row>
    <row r="298" spans="1:2">
      <c r="B298" t="s">
        <v>1377</v>
      </c>
    </row>
    <row r="299" spans="1:2">
      <c r="B299" t="s">
        <v>1378</v>
      </c>
    </row>
    <row r="300" spans="1:2">
      <c r="A300" t="s">
        <v>1220</v>
      </c>
      <c r="B300" t="s">
        <v>1379</v>
      </c>
    </row>
    <row r="301" spans="1:2">
      <c r="B301" t="s">
        <v>240</v>
      </c>
    </row>
    <row r="302" spans="1:2">
      <c r="B302" t="s">
        <v>241</v>
      </c>
    </row>
    <row r="303" spans="1:2">
      <c r="B303" t="s">
        <v>242</v>
      </c>
    </row>
    <row r="304" spans="1:2">
      <c r="B304" t="s">
        <v>243</v>
      </c>
    </row>
    <row r="305" spans="1:2">
      <c r="B305" t="s">
        <v>244</v>
      </c>
    </row>
    <row r="306" spans="1:2">
      <c r="B306" t="s">
        <v>245</v>
      </c>
    </row>
    <row r="307" spans="1:2">
      <c r="A307" t="s">
        <v>1228</v>
      </c>
      <c r="B307" t="s">
        <v>422</v>
      </c>
    </row>
    <row r="308" spans="1:2">
      <c r="B308" t="s">
        <v>423</v>
      </c>
    </row>
    <row r="309" spans="1:2">
      <c r="B309" t="s">
        <v>424</v>
      </c>
    </row>
    <row r="310" spans="1:2">
      <c r="B310" t="s">
        <v>425</v>
      </c>
    </row>
    <row r="311" spans="1:2">
      <c r="B311" t="s">
        <v>426</v>
      </c>
    </row>
    <row r="312" spans="1:2">
      <c r="B312" t="s">
        <v>427</v>
      </c>
    </row>
    <row r="313" spans="1:2">
      <c r="A313" t="s">
        <v>1235</v>
      </c>
      <c r="B313" t="s">
        <v>325</v>
      </c>
    </row>
    <row r="314" spans="1:2">
      <c r="B314" t="s">
        <v>326</v>
      </c>
    </row>
    <row r="315" spans="1:2">
      <c r="B315" t="s">
        <v>327</v>
      </c>
    </row>
    <row r="316" spans="1:2">
      <c r="A316" t="s">
        <v>1239</v>
      </c>
      <c r="B316" t="s">
        <v>383</v>
      </c>
    </row>
    <row r="317" spans="1:2">
      <c r="B317" t="s">
        <v>384</v>
      </c>
    </row>
    <row r="318" spans="1:2">
      <c r="A318" t="s">
        <v>1242</v>
      </c>
      <c r="B318" t="s">
        <v>328</v>
      </c>
    </row>
    <row r="319" spans="1:2">
      <c r="B319" t="s">
        <v>329</v>
      </c>
    </row>
    <row r="320" spans="1:2">
      <c r="B320" t="s">
        <v>330</v>
      </c>
    </row>
    <row r="321" spans="1:2">
      <c r="B321" t="s">
        <v>331</v>
      </c>
    </row>
    <row r="322" spans="1:2">
      <c r="A322" t="s">
        <v>1247</v>
      </c>
      <c r="B322" t="s">
        <v>259</v>
      </c>
    </row>
    <row r="323" spans="1:2">
      <c r="B323" t="s">
        <v>260</v>
      </c>
    </row>
    <row r="324" spans="1:2">
      <c r="B324" t="s">
        <v>261</v>
      </c>
    </row>
    <row r="325" spans="1:2">
      <c r="B325" t="s">
        <v>262</v>
      </c>
    </row>
    <row r="326" spans="1:2">
      <c r="A326" t="s">
        <v>1253</v>
      </c>
      <c r="B326" t="s">
        <v>460</v>
      </c>
    </row>
    <row r="327" spans="1:2">
      <c r="B327" t="s">
        <v>461</v>
      </c>
    </row>
    <row r="328" spans="1:2">
      <c r="B328" t="s">
        <v>462</v>
      </c>
    </row>
    <row r="329" spans="1:2">
      <c r="B329" t="s">
        <v>463</v>
      </c>
    </row>
    <row r="330" spans="1:2">
      <c r="A330" t="s">
        <v>1258</v>
      </c>
      <c r="B330" t="s">
        <v>1381</v>
      </c>
    </row>
    <row r="331" spans="1:2">
      <c r="B331" t="s">
        <v>220</v>
      </c>
    </row>
    <row r="332" spans="1:2">
      <c r="B332" t="s">
        <v>221</v>
      </c>
    </row>
    <row r="333" spans="1:2">
      <c r="B333" t="s">
        <v>222</v>
      </c>
    </row>
    <row r="334" spans="1:2">
      <c r="A334" t="s">
        <v>1263</v>
      </c>
      <c r="B334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95"/>
  <sheetViews>
    <sheetView workbookViewId="0">
      <selection activeCell="R4" sqref="R4"/>
    </sheetView>
  </sheetViews>
  <sheetFormatPr defaultRowHeight="19.5"/>
  <cols>
    <col min="1" max="1" width="24.08203125" style="1" bestFit="1" customWidth="1"/>
    <col min="2" max="2" width="8.6640625" style="1"/>
    <col min="3" max="3" width="10.33203125" style="1" bestFit="1" customWidth="1"/>
    <col min="4" max="5" width="7.75" style="1" customWidth="1"/>
    <col min="6" max="6" width="16.5" style="1" bestFit="1" customWidth="1"/>
    <col min="7" max="7" width="16.5" style="1" customWidth="1"/>
    <col min="8" max="8" width="13.08203125" style="1" bestFit="1" customWidth="1"/>
    <col min="9" max="9" width="12.1640625" style="1" bestFit="1" customWidth="1"/>
    <col min="10" max="10" width="14" style="1" bestFit="1" customWidth="1"/>
    <col min="11" max="11" width="10.6640625" style="1" bestFit="1" customWidth="1"/>
    <col min="12" max="12" width="12.9140625" style="1" bestFit="1" customWidth="1"/>
    <col min="13" max="13" width="14.58203125" style="1" bestFit="1" customWidth="1"/>
    <col min="14" max="14" width="13.83203125" style="1" bestFit="1" customWidth="1"/>
    <col min="15" max="15" width="15.25" style="1" bestFit="1" customWidth="1"/>
    <col min="16" max="16" width="13" style="1" bestFit="1" customWidth="1"/>
    <col min="17" max="17" width="14.5" style="1" bestFit="1" customWidth="1"/>
    <col min="18" max="18" width="14.83203125" style="1" bestFit="1" customWidth="1"/>
    <col min="19" max="19" width="11.5" style="1" bestFit="1" customWidth="1"/>
    <col min="20" max="20" width="10.33203125" style="1" bestFit="1" customWidth="1"/>
    <col min="21" max="21" width="14" style="1" bestFit="1" customWidth="1"/>
    <col min="22" max="22" width="13.83203125" style="1" bestFit="1" customWidth="1"/>
    <col min="23" max="16384" width="8.6640625" style="1"/>
  </cols>
  <sheetData>
    <row r="3" spans="1:22">
      <c r="A3" s="1" t="s">
        <v>32</v>
      </c>
    </row>
    <row r="4" spans="1:22">
      <c r="A4" s="1" t="s">
        <v>35</v>
      </c>
      <c r="B4" s="1" t="s">
        <v>844</v>
      </c>
      <c r="C4" s="1" t="s">
        <v>1264</v>
      </c>
      <c r="F4" s="23" t="s">
        <v>844</v>
      </c>
      <c r="G4" s="20" t="s">
        <v>844</v>
      </c>
      <c r="H4" s="1" t="s">
        <v>844</v>
      </c>
      <c r="I4" s="1" t="s">
        <v>867</v>
      </c>
      <c r="J4" s="1" t="s">
        <v>877</v>
      </c>
      <c r="K4" s="1" t="s">
        <v>889</v>
      </c>
      <c r="L4" s="1" t="s">
        <v>902</v>
      </c>
      <c r="M4" s="1" t="s">
        <v>949</v>
      </c>
      <c r="N4" s="1" t="s">
        <v>996</v>
      </c>
      <c r="O4" s="1" t="s">
        <v>1027</v>
      </c>
      <c r="P4" s="1" t="s">
        <v>1063</v>
      </c>
      <c r="Q4" s="1" t="s">
        <v>1076</v>
      </c>
      <c r="R4" s="1" t="s">
        <v>1099</v>
      </c>
      <c r="S4" s="1" t="s">
        <v>1219</v>
      </c>
      <c r="T4" s="1" t="s">
        <v>1252</v>
      </c>
      <c r="U4" s="1" t="s">
        <v>1149</v>
      </c>
      <c r="V4" s="1" t="s">
        <v>963</v>
      </c>
    </row>
    <row r="5" spans="1:22">
      <c r="A5" s="1" t="s">
        <v>36</v>
      </c>
      <c r="B5" s="1" t="s">
        <v>867</v>
      </c>
      <c r="C5" s="1" t="s">
        <v>1265</v>
      </c>
      <c r="F5" s="24" t="s">
        <v>48</v>
      </c>
      <c r="G5" s="21" t="s">
        <v>48</v>
      </c>
      <c r="H5" s="1" t="s">
        <v>48</v>
      </c>
      <c r="I5" s="1" t="s">
        <v>52</v>
      </c>
      <c r="J5" s="1" t="s">
        <v>1299</v>
      </c>
      <c r="K5" s="1" t="s">
        <v>58</v>
      </c>
      <c r="L5" s="1" t="s">
        <v>1303</v>
      </c>
      <c r="M5" s="1" t="s">
        <v>70</v>
      </c>
      <c r="N5" s="1" t="s">
        <v>79</v>
      </c>
      <c r="O5" s="1" t="s">
        <v>84</v>
      </c>
      <c r="P5" s="1" t="s">
        <v>91</v>
      </c>
      <c r="Q5" s="1" t="s">
        <v>93</v>
      </c>
      <c r="R5" s="1" t="s">
        <v>98</v>
      </c>
      <c r="S5" s="1" t="s">
        <v>116</v>
      </c>
      <c r="T5" s="1" t="s">
        <v>73</v>
      </c>
      <c r="U5" s="1" t="s">
        <v>112</v>
      </c>
      <c r="V5" s="1" t="s">
        <v>75</v>
      </c>
    </row>
    <row r="6" spans="1:22">
      <c r="A6" s="1" t="s">
        <v>37</v>
      </c>
      <c r="B6" s="1" t="s">
        <v>877</v>
      </c>
      <c r="C6" s="1" t="s">
        <v>1266</v>
      </c>
      <c r="F6" s="24" t="s">
        <v>49</v>
      </c>
      <c r="G6" s="21" t="s">
        <v>49</v>
      </c>
      <c r="H6" s="1" t="s">
        <v>49</v>
      </c>
      <c r="I6" s="1" t="s">
        <v>53</v>
      </c>
      <c r="J6" s="1" t="s">
        <v>55</v>
      </c>
      <c r="K6" s="1" t="s">
        <v>59</v>
      </c>
      <c r="L6" s="1" t="s">
        <v>61</v>
      </c>
      <c r="M6" s="1" t="s">
        <v>71</v>
      </c>
      <c r="N6" s="1" t="s">
        <v>80</v>
      </c>
      <c r="O6" s="1" t="s">
        <v>85</v>
      </c>
      <c r="P6" s="1" t="s">
        <v>92</v>
      </c>
      <c r="Q6" s="1" t="s">
        <v>94</v>
      </c>
      <c r="R6" s="1" t="s">
        <v>99</v>
      </c>
      <c r="S6" s="1" t="s">
        <v>117</v>
      </c>
      <c r="T6" s="1" t="s">
        <v>74</v>
      </c>
      <c r="U6" s="1" t="s">
        <v>105</v>
      </c>
      <c r="V6" s="1" t="s">
        <v>76</v>
      </c>
    </row>
    <row r="7" spans="1:22">
      <c r="A7" s="1" t="s">
        <v>38</v>
      </c>
      <c r="B7" s="1" t="s">
        <v>889</v>
      </c>
      <c r="C7" s="1" t="s">
        <v>1267</v>
      </c>
      <c r="F7" s="24" t="s">
        <v>50</v>
      </c>
      <c r="G7" s="21" t="s">
        <v>50</v>
      </c>
      <c r="H7" s="1" t="s">
        <v>50</v>
      </c>
      <c r="J7" s="1" t="s">
        <v>56</v>
      </c>
      <c r="K7" s="1" t="s">
        <v>60</v>
      </c>
      <c r="L7" s="1" t="s">
        <v>62</v>
      </c>
      <c r="M7" s="1" t="s">
        <v>72</v>
      </c>
      <c r="N7" s="1" t="s">
        <v>81</v>
      </c>
      <c r="O7" s="1" t="s">
        <v>86</v>
      </c>
      <c r="Q7" s="1" t="s">
        <v>1310</v>
      </c>
      <c r="R7" s="1" t="s">
        <v>100</v>
      </c>
      <c r="S7" s="1" t="s">
        <v>118</v>
      </c>
      <c r="U7" s="1" t="s">
        <v>113</v>
      </c>
      <c r="V7" s="1" t="s">
        <v>77</v>
      </c>
    </row>
    <row r="8" spans="1:22">
      <c r="A8" s="1" t="s">
        <v>39</v>
      </c>
      <c r="B8" s="1" t="s">
        <v>902</v>
      </c>
      <c r="C8" s="1" t="s">
        <v>1268</v>
      </c>
      <c r="F8" s="24" t="s">
        <v>51</v>
      </c>
      <c r="G8" s="21" t="s">
        <v>51</v>
      </c>
      <c r="H8" s="1" t="s">
        <v>51</v>
      </c>
      <c r="J8" s="1" t="s">
        <v>57</v>
      </c>
      <c r="L8" s="1" t="s">
        <v>63</v>
      </c>
      <c r="N8" s="1" t="s">
        <v>82</v>
      </c>
      <c r="O8" s="1" t="s">
        <v>87</v>
      </c>
      <c r="Q8" s="1" t="s">
        <v>95</v>
      </c>
      <c r="R8" s="1" t="s">
        <v>101</v>
      </c>
      <c r="S8" s="1" t="s">
        <v>119</v>
      </c>
      <c r="U8" s="1" t="s">
        <v>102</v>
      </c>
      <c r="V8" s="1" t="s">
        <v>78</v>
      </c>
    </row>
    <row r="9" spans="1:22">
      <c r="A9" s="1" t="s">
        <v>40</v>
      </c>
      <c r="B9" s="1" t="s">
        <v>949</v>
      </c>
      <c r="C9" s="1" t="s">
        <v>1269</v>
      </c>
      <c r="F9" s="23" t="s">
        <v>867</v>
      </c>
      <c r="G9" s="20" t="s">
        <v>867</v>
      </c>
      <c r="L9" s="1" t="s">
        <v>64</v>
      </c>
      <c r="N9" s="1" t="s">
        <v>83</v>
      </c>
      <c r="O9" s="1" t="s">
        <v>88</v>
      </c>
      <c r="Q9" s="1" t="s">
        <v>97</v>
      </c>
      <c r="S9" s="1" t="s">
        <v>120</v>
      </c>
      <c r="U9" s="1" t="s">
        <v>107</v>
      </c>
    </row>
    <row r="10" spans="1:22">
      <c r="A10" s="1" t="s">
        <v>1380</v>
      </c>
      <c r="B10" s="1" t="s">
        <v>1252</v>
      </c>
      <c r="C10" s="1" t="s">
        <v>1278</v>
      </c>
      <c r="F10" s="24" t="s">
        <v>52</v>
      </c>
      <c r="G10" s="21" t="s">
        <v>52</v>
      </c>
      <c r="L10" s="1" t="s">
        <v>65</v>
      </c>
      <c r="N10" s="1" t="s">
        <v>78</v>
      </c>
      <c r="O10" s="1" t="s">
        <v>89</v>
      </c>
      <c r="S10" s="1" t="s">
        <v>121</v>
      </c>
      <c r="U10" s="1" t="s">
        <v>1353</v>
      </c>
    </row>
    <row r="11" spans="1:22">
      <c r="A11" s="1" t="s">
        <v>41</v>
      </c>
      <c r="B11" s="1" t="s">
        <v>963</v>
      </c>
      <c r="C11" s="1" t="s">
        <v>1270</v>
      </c>
      <c r="F11" s="24" t="s">
        <v>53</v>
      </c>
      <c r="G11" s="21" t="s">
        <v>53</v>
      </c>
      <c r="L11" s="1" t="s">
        <v>66</v>
      </c>
      <c r="O11" s="1" t="s">
        <v>90</v>
      </c>
      <c r="U11" s="1" t="s">
        <v>114</v>
      </c>
    </row>
    <row r="12" spans="1:22">
      <c r="A12" s="1" t="s">
        <v>42</v>
      </c>
      <c r="B12" s="1" t="s">
        <v>996</v>
      </c>
      <c r="C12" s="1" t="s">
        <v>1271</v>
      </c>
      <c r="F12" s="23" t="s">
        <v>877</v>
      </c>
      <c r="G12" s="20" t="s">
        <v>877</v>
      </c>
      <c r="L12" s="1" t="s">
        <v>67</v>
      </c>
      <c r="U12" s="1" t="s">
        <v>108</v>
      </c>
    </row>
    <row r="13" spans="1:22">
      <c r="A13" s="1" t="s">
        <v>43</v>
      </c>
      <c r="B13" s="1" t="s">
        <v>1027</v>
      </c>
      <c r="C13" s="1" t="s">
        <v>1272</v>
      </c>
      <c r="F13" s="24" t="s">
        <v>54</v>
      </c>
      <c r="G13" s="21" t="s">
        <v>1299</v>
      </c>
      <c r="L13" s="1" t="s">
        <v>68</v>
      </c>
      <c r="U13" s="1" t="s">
        <v>103</v>
      </c>
    </row>
    <row r="14" spans="1:22">
      <c r="A14" s="1" t="s">
        <v>44</v>
      </c>
      <c r="B14" s="1" t="s">
        <v>1063</v>
      </c>
      <c r="C14" s="1" t="s">
        <v>1273</v>
      </c>
      <c r="F14" s="24" t="s">
        <v>55</v>
      </c>
      <c r="G14" s="21" t="s">
        <v>55</v>
      </c>
      <c r="L14" s="1" t="s">
        <v>1301</v>
      </c>
      <c r="U14" s="1" t="s">
        <v>104</v>
      </c>
    </row>
    <row r="15" spans="1:22">
      <c r="A15" s="1" t="s">
        <v>45</v>
      </c>
      <c r="B15" s="1" t="s">
        <v>1076</v>
      </c>
      <c r="C15" s="1" t="s">
        <v>1274</v>
      </c>
      <c r="F15" s="24" t="s">
        <v>56</v>
      </c>
      <c r="G15" s="21" t="s">
        <v>56</v>
      </c>
      <c r="U15" s="1" t="s">
        <v>109</v>
      </c>
    </row>
    <row r="16" spans="1:22">
      <c r="A16" s="1" t="s">
        <v>46</v>
      </c>
      <c r="B16" s="1" t="s">
        <v>1099</v>
      </c>
      <c r="C16" s="1" t="s">
        <v>1275</v>
      </c>
      <c r="F16" s="24" t="s">
        <v>57</v>
      </c>
      <c r="G16" s="21" t="s">
        <v>57</v>
      </c>
      <c r="U16" s="1" t="s">
        <v>110</v>
      </c>
    </row>
    <row r="17" spans="1:21">
      <c r="A17" s="1" t="s">
        <v>1279</v>
      </c>
      <c r="B17" s="1" t="s">
        <v>1149</v>
      </c>
      <c r="C17" s="1" t="s">
        <v>1276</v>
      </c>
      <c r="F17" s="23" t="s">
        <v>889</v>
      </c>
      <c r="G17" s="20" t="s">
        <v>889</v>
      </c>
      <c r="U17" s="1" t="s">
        <v>111</v>
      </c>
    </row>
    <row r="18" spans="1:21">
      <c r="A18" s="1" t="s">
        <v>47</v>
      </c>
      <c r="B18" s="1" t="s">
        <v>1219</v>
      </c>
      <c r="C18" s="1" t="s">
        <v>1277</v>
      </c>
      <c r="F18" s="24" t="s">
        <v>58</v>
      </c>
      <c r="G18" s="21" t="s">
        <v>58</v>
      </c>
    </row>
    <row r="19" spans="1:21">
      <c r="F19" s="24" t="s">
        <v>59</v>
      </c>
      <c r="G19" s="21" t="s">
        <v>59</v>
      </c>
    </row>
    <row r="20" spans="1:21">
      <c r="F20" s="24" t="s">
        <v>60</v>
      </c>
      <c r="G20" s="21" t="s">
        <v>60</v>
      </c>
    </row>
    <row r="21" spans="1:21">
      <c r="F21" s="23" t="s">
        <v>902</v>
      </c>
      <c r="G21" s="20" t="s">
        <v>902</v>
      </c>
    </row>
    <row r="22" spans="1:21">
      <c r="F22" s="24" t="s">
        <v>61</v>
      </c>
      <c r="G22" s="21" t="s">
        <v>1303</v>
      </c>
    </row>
    <row r="23" spans="1:21">
      <c r="F23" s="24" t="s">
        <v>62</v>
      </c>
      <c r="G23" s="21" t="s">
        <v>61</v>
      </c>
    </row>
    <row r="24" spans="1:21">
      <c r="F24" s="24" t="s">
        <v>63</v>
      </c>
      <c r="G24" s="21" t="s">
        <v>62</v>
      </c>
    </row>
    <row r="25" spans="1:21">
      <c r="F25" s="24" t="s">
        <v>64</v>
      </c>
      <c r="G25" s="21" t="s">
        <v>63</v>
      </c>
    </row>
    <row r="26" spans="1:21">
      <c r="F26" s="24" t="s">
        <v>65</v>
      </c>
      <c r="G26" s="21" t="s">
        <v>64</v>
      </c>
    </row>
    <row r="27" spans="1:21">
      <c r="F27" s="24" t="s">
        <v>66</v>
      </c>
      <c r="G27" s="21" t="s">
        <v>65</v>
      </c>
    </row>
    <row r="28" spans="1:21">
      <c r="F28" s="24" t="s">
        <v>67</v>
      </c>
      <c r="G28" s="21" t="s">
        <v>66</v>
      </c>
    </row>
    <row r="29" spans="1:21">
      <c r="F29" s="24" t="s">
        <v>68</v>
      </c>
      <c r="G29" s="21" t="s">
        <v>67</v>
      </c>
    </row>
    <row r="30" spans="1:21">
      <c r="F30" s="24" t="s">
        <v>69</v>
      </c>
      <c r="G30" s="21" t="s">
        <v>68</v>
      </c>
    </row>
    <row r="31" spans="1:21">
      <c r="G31" s="21" t="s">
        <v>1301</v>
      </c>
    </row>
    <row r="32" spans="1:21">
      <c r="F32" s="23" t="s">
        <v>949</v>
      </c>
      <c r="G32" s="20" t="s">
        <v>949</v>
      </c>
    </row>
    <row r="33" spans="6:7">
      <c r="F33" s="24" t="s">
        <v>70</v>
      </c>
      <c r="G33" s="21" t="s">
        <v>70</v>
      </c>
    </row>
    <row r="34" spans="6:7">
      <c r="F34" s="24" t="s">
        <v>71</v>
      </c>
      <c r="G34" s="21" t="s">
        <v>71</v>
      </c>
    </row>
    <row r="35" spans="6:7">
      <c r="F35" s="24" t="s">
        <v>72</v>
      </c>
      <c r="G35" s="21" t="s">
        <v>72</v>
      </c>
    </row>
    <row r="36" spans="6:7">
      <c r="F36" s="23" t="s">
        <v>996</v>
      </c>
      <c r="G36" s="20" t="s">
        <v>996</v>
      </c>
    </row>
    <row r="37" spans="6:7">
      <c r="F37" s="24" t="s">
        <v>79</v>
      </c>
      <c r="G37" s="21" t="s">
        <v>79</v>
      </c>
    </row>
    <row r="38" spans="6:7">
      <c r="F38" s="24" t="s">
        <v>80</v>
      </c>
      <c r="G38" s="21" t="s">
        <v>80</v>
      </c>
    </row>
    <row r="39" spans="6:7">
      <c r="F39" s="24" t="s">
        <v>81</v>
      </c>
      <c r="G39" s="21" t="s">
        <v>81</v>
      </c>
    </row>
    <row r="40" spans="6:7">
      <c r="F40" s="24" t="s">
        <v>82</v>
      </c>
      <c r="G40" s="21" t="s">
        <v>82</v>
      </c>
    </row>
    <row r="41" spans="6:7">
      <c r="F41" s="24" t="s">
        <v>83</v>
      </c>
      <c r="G41" s="21" t="s">
        <v>83</v>
      </c>
    </row>
    <row r="42" spans="6:7">
      <c r="G42" s="21" t="s">
        <v>78</v>
      </c>
    </row>
    <row r="43" spans="6:7">
      <c r="F43" s="23" t="s">
        <v>1027</v>
      </c>
      <c r="G43" s="20" t="s">
        <v>1027</v>
      </c>
    </row>
    <row r="44" spans="6:7">
      <c r="F44" s="24" t="s">
        <v>84</v>
      </c>
      <c r="G44" s="21" t="s">
        <v>84</v>
      </c>
    </row>
    <row r="45" spans="6:7">
      <c r="F45" s="24" t="s">
        <v>85</v>
      </c>
      <c r="G45" s="21" t="s">
        <v>85</v>
      </c>
    </row>
    <row r="46" spans="6:7">
      <c r="F46" s="24" t="s">
        <v>86</v>
      </c>
      <c r="G46" s="21" t="s">
        <v>86</v>
      </c>
    </row>
    <row r="47" spans="6:7">
      <c r="F47" s="24" t="s">
        <v>87</v>
      </c>
      <c r="G47" s="21" t="s">
        <v>87</v>
      </c>
    </row>
    <row r="48" spans="6:7">
      <c r="F48" s="24" t="s">
        <v>88</v>
      </c>
      <c r="G48" s="21" t="s">
        <v>88</v>
      </c>
    </row>
    <row r="49" spans="6:7">
      <c r="F49" s="24" t="s">
        <v>89</v>
      </c>
      <c r="G49" s="21" t="s">
        <v>89</v>
      </c>
    </row>
    <row r="50" spans="6:7">
      <c r="F50" s="24" t="s">
        <v>90</v>
      </c>
      <c r="G50" s="21" t="s">
        <v>90</v>
      </c>
    </row>
    <row r="51" spans="6:7">
      <c r="F51" s="23" t="s">
        <v>1063</v>
      </c>
      <c r="G51" s="20" t="s">
        <v>1063</v>
      </c>
    </row>
    <row r="52" spans="6:7">
      <c r="F52" s="24" t="s">
        <v>91</v>
      </c>
      <c r="G52" s="21" t="s">
        <v>91</v>
      </c>
    </row>
    <row r="53" spans="6:7">
      <c r="F53" s="24" t="s">
        <v>92</v>
      </c>
      <c r="G53" s="21" t="s">
        <v>92</v>
      </c>
    </row>
    <row r="54" spans="6:7">
      <c r="F54" s="23" t="s">
        <v>1076</v>
      </c>
      <c r="G54" s="20" t="s">
        <v>1076</v>
      </c>
    </row>
    <row r="55" spans="6:7">
      <c r="F55" s="24" t="s">
        <v>93</v>
      </c>
      <c r="G55" s="21" t="s">
        <v>93</v>
      </c>
    </row>
    <row r="56" spans="6:7">
      <c r="F56" s="24" t="s">
        <v>94</v>
      </c>
      <c r="G56" s="21" t="s">
        <v>94</v>
      </c>
    </row>
    <row r="57" spans="6:7">
      <c r="F57" s="24" t="s">
        <v>95</v>
      </c>
      <c r="G57" s="21" t="s">
        <v>1310</v>
      </c>
    </row>
    <row r="58" spans="6:7">
      <c r="F58" s="24" t="s">
        <v>96</v>
      </c>
      <c r="G58" s="21" t="s">
        <v>95</v>
      </c>
    </row>
    <row r="59" spans="6:7">
      <c r="F59" s="24" t="s">
        <v>97</v>
      </c>
      <c r="G59" s="21" t="s">
        <v>97</v>
      </c>
    </row>
    <row r="60" spans="6:7">
      <c r="F60" s="23" t="s">
        <v>1099</v>
      </c>
      <c r="G60" s="20" t="s">
        <v>1099</v>
      </c>
    </row>
    <row r="61" spans="6:7">
      <c r="F61" s="24" t="s">
        <v>98</v>
      </c>
      <c r="G61" s="21" t="s">
        <v>75</v>
      </c>
    </row>
    <row r="62" spans="6:7">
      <c r="F62" s="24" t="s">
        <v>99</v>
      </c>
      <c r="G62" s="21" t="s">
        <v>98</v>
      </c>
    </row>
    <row r="63" spans="6:7">
      <c r="F63" s="24" t="s">
        <v>100</v>
      </c>
      <c r="G63" s="21" t="s">
        <v>99</v>
      </c>
    </row>
    <row r="64" spans="6:7">
      <c r="F64" s="24" t="s">
        <v>101</v>
      </c>
      <c r="G64" s="21" t="s">
        <v>100</v>
      </c>
    </row>
    <row r="65" spans="6:7">
      <c r="G65" s="21" t="s">
        <v>101</v>
      </c>
    </row>
    <row r="66" spans="6:7">
      <c r="F66" s="23" t="s">
        <v>1219</v>
      </c>
      <c r="G66" s="20" t="s">
        <v>1219</v>
      </c>
    </row>
    <row r="67" spans="6:7">
      <c r="F67" s="24" t="s">
        <v>116</v>
      </c>
      <c r="G67" s="21" t="s">
        <v>116</v>
      </c>
    </row>
    <row r="68" spans="6:7">
      <c r="F68" s="24" t="s">
        <v>117</v>
      </c>
      <c r="G68" s="21" t="s">
        <v>117</v>
      </c>
    </row>
    <row r="69" spans="6:7">
      <c r="F69" s="24" t="s">
        <v>118</v>
      </c>
      <c r="G69" s="21" t="s">
        <v>118</v>
      </c>
    </row>
    <row r="70" spans="6:7">
      <c r="F70" s="24" t="s">
        <v>119</v>
      </c>
      <c r="G70" s="21" t="s">
        <v>119</v>
      </c>
    </row>
    <row r="71" spans="6:7">
      <c r="F71" s="24" t="s">
        <v>120</v>
      </c>
      <c r="G71" s="21" t="s">
        <v>120</v>
      </c>
    </row>
    <row r="72" spans="6:7">
      <c r="F72" s="24" t="s">
        <v>121</v>
      </c>
      <c r="G72" s="21" t="s">
        <v>121</v>
      </c>
    </row>
    <row r="73" spans="6:7">
      <c r="F73" s="23" t="s">
        <v>1252</v>
      </c>
      <c r="G73" s="20" t="s">
        <v>1252</v>
      </c>
    </row>
    <row r="74" spans="6:7">
      <c r="F74" s="24" t="s">
        <v>73</v>
      </c>
      <c r="G74" s="21" t="s">
        <v>73</v>
      </c>
    </row>
    <row r="75" spans="6:7">
      <c r="F75" s="24" t="s">
        <v>74</v>
      </c>
      <c r="G75" s="21" t="s">
        <v>74</v>
      </c>
    </row>
    <row r="76" spans="6:7">
      <c r="F76" s="23" t="s">
        <v>1149</v>
      </c>
      <c r="G76" s="20" t="s">
        <v>1149</v>
      </c>
    </row>
    <row r="77" spans="6:7">
      <c r="F77" s="24" t="s">
        <v>112</v>
      </c>
      <c r="G77" s="21" t="s">
        <v>112</v>
      </c>
    </row>
    <row r="78" spans="6:7">
      <c r="F78" s="24" t="s">
        <v>105</v>
      </c>
      <c r="G78" s="21" t="s">
        <v>105</v>
      </c>
    </row>
    <row r="79" spans="6:7">
      <c r="F79" s="24" t="s">
        <v>106</v>
      </c>
      <c r="G79" s="21" t="s">
        <v>113</v>
      </c>
    </row>
    <row r="80" spans="6:7">
      <c r="F80" s="24" t="s">
        <v>113</v>
      </c>
      <c r="G80" s="21" t="s">
        <v>102</v>
      </c>
    </row>
    <row r="81" spans="6:7">
      <c r="F81" s="24" t="s">
        <v>102</v>
      </c>
      <c r="G81" s="21" t="s">
        <v>107</v>
      </c>
    </row>
    <row r="82" spans="6:7">
      <c r="F82" s="24" t="s">
        <v>107</v>
      </c>
      <c r="G82" s="21" t="s">
        <v>1353</v>
      </c>
    </row>
    <row r="83" spans="6:7">
      <c r="F83" s="24" t="s">
        <v>114</v>
      </c>
      <c r="G83" s="21" t="s">
        <v>114</v>
      </c>
    </row>
    <row r="84" spans="6:7">
      <c r="F84" s="24" t="s">
        <v>115</v>
      </c>
      <c r="G84" s="21" t="s">
        <v>108</v>
      </c>
    </row>
    <row r="85" spans="6:7">
      <c r="F85" s="24" t="s">
        <v>108</v>
      </c>
      <c r="G85" s="21" t="s">
        <v>103</v>
      </c>
    </row>
    <row r="86" spans="6:7">
      <c r="F86" s="24" t="s">
        <v>103</v>
      </c>
      <c r="G86" s="21" t="s">
        <v>104</v>
      </c>
    </row>
    <row r="87" spans="6:7">
      <c r="F87" s="24" t="s">
        <v>104</v>
      </c>
      <c r="G87" s="21" t="s">
        <v>109</v>
      </c>
    </row>
    <row r="88" spans="6:7">
      <c r="F88" s="24" t="s">
        <v>109</v>
      </c>
      <c r="G88" s="21" t="s">
        <v>110</v>
      </c>
    </row>
    <row r="89" spans="6:7">
      <c r="F89" s="24" t="s">
        <v>110</v>
      </c>
      <c r="G89" s="21" t="s">
        <v>111</v>
      </c>
    </row>
    <row r="90" spans="6:7">
      <c r="F90" s="24" t="s">
        <v>111</v>
      </c>
    </row>
    <row r="91" spans="6:7">
      <c r="F91" s="23" t="s">
        <v>963</v>
      </c>
      <c r="G91" s="20" t="s">
        <v>963</v>
      </c>
    </row>
    <row r="92" spans="6:7">
      <c r="F92" s="24" t="s">
        <v>75</v>
      </c>
      <c r="G92" s="21" t="s">
        <v>75</v>
      </c>
    </row>
    <row r="93" spans="6:7">
      <c r="F93" s="24" t="s">
        <v>76</v>
      </c>
      <c r="G93" s="21" t="s">
        <v>76</v>
      </c>
    </row>
    <row r="94" spans="6:7">
      <c r="F94" s="24" t="s">
        <v>77</v>
      </c>
      <c r="G94" s="21" t="s">
        <v>77</v>
      </c>
    </row>
    <row r="95" spans="6:7">
      <c r="F95" s="24" t="s">
        <v>78</v>
      </c>
      <c r="G95" s="21" t="s">
        <v>78</v>
      </c>
    </row>
  </sheetData>
  <sheetProtection password="CD34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Z408"/>
  <sheetViews>
    <sheetView zoomScale="80" zoomScaleNormal="80" workbookViewId="0">
      <selection activeCell="AY4" sqref="AY4:AY6"/>
    </sheetView>
  </sheetViews>
  <sheetFormatPr defaultRowHeight="15.5"/>
  <cols>
    <col min="2" max="2" width="23.58203125" bestFit="1" customWidth="1"/>
    <col min="3" max="3" width="23.58203125" customWidth="1"/>
    <col min="4" max="4" width="11.6640625" customWidth="1"/>
    <col min="5" max="5" width="17.5" customWidth="1"/>
    <col min="6" max="6" width="14.33203125" bestFit="1" customWidth="1"/>
    <col min="7" max="7" width="13.83203125" bestFit="1" customWidth="1"/>
    <col min="8" max="8" width="16.5" bestFit="1" customWidth="1"/>
    <col min="9" max="9" width="14.25" bestFit="1" customWidth="1"/>
    <col min="31" max="31" width="16.25" bestFit="1" customWidth="1"/>
    <col min="42" max="42" width="22.4140625" bestFit="1" customWidth="1"/>
    <col min="43" max="43" width="13.6640625" bestFit="1" customWidth="1"/>
    <col min="51" max="51" width="15.1640625" bestFit="1" customWidth="1"/>
    <col min="53" max="53" width="15.75" bestFit="1" customWidth="1"/>
    <col min="60" max="60" width="14.08203125" bestFit="1" customWidth="1"/>
    <col min="62" max="62" width="14.33203125" bestFit="1" customWidth="1"/>
    <col min="63" max="63" width="12.83203125" bestFit="1" customWidth="1"/>
    <col min="64" max="64" width="16" bestFit="1" customWidth="1"/>
    <col min="67" max="67" width="13.5" bestFit="1" customWidth="1"/>
    <col min="68" max="68" width="13.75" bestFit="1" customWidth="1"/>
    <col min="69" max="69" width="15.1640625" bestFit="1" customWidth="1"/>
    <col min="70" max="70" width="15.5" bestFit="1" customWidth="1"/>
  </cols>
  <sheetData>
    <row r="3" spans="2:78">
      <c r="B3" s="20" t="s">
        <v>845</v>
      </c>
      <c r="C3" s="20" t="s">
        <v>845</v>
      </c>
      <c r="D3" s="25"/>
      <c r="E3" t="s">
        <v>845</v>
      </c>
      <c r="F3" t="s">
        <v>852</v>
      </c>
      <c r="G3" t="s">
        <v>856</v>
      </c>
      <c r="H3" t="s">
        <v>861</v>
      </c>
      <c r="I3" t="s">
        <v>868</v>
      </c>
      <c r="J3" t="s">
        <v>873</v>
      </c>
      <c r="K3" t="s">
        <v>878</v>
      </c>
      <c r="L3" t="s">
        <v>884</v>
      </c>
      <c r="M3" t="s">
        <v>886</v>
      </c>
      <c r="N3" t="s">
        <v>881</v>
      </c>
      <c r="O3" t="s">
        <v>893</v>
      </c>
      <c r="P3" t="s">
        <v>897</v>
      </c>
      <c r="Q3" t="s">
        <v>890</v>
      </c>
      <c r="R3" t="s">
        <v>903</v>
      </c>
      <c r="S3" t="s">
        <v>907</v>
      </c>
      <c r="T3" t="s">
        <v>916</v>
      </c>
      <c r="U3" t="s">
        <v>926</v>
      </c>
      <c r="V3" t="s">
        <v>934</v>
      </c>
      <c r="W3" t="s">
        <v>938</v>
      </c>
      <c r="X3" t="s">
        <v>940</v>
      </c>
      <c r="Y3" t="s">
        <v>943</v>
      </c>
      <c r="Z3" t="s">
        <v>921</v>
      </c>
      <c r="AA3" t="s">
        <v>950</v>
      </c>
      <c r="AB3" t="s">
        <v>955</v>
      </c>
      <c r="AC3" t="s">
        <v>960</v>
      </c>
      <c r="AD3" t="s">
        <v>964</v>
      </c>
      <c r="AE3" t="s">
        <v>973</v>
      </c>
      <c r="AF3" t="s">
        <v>980</v>
      </c>
      <c r="AG3" t="s">
        <v>987</v>
      </c>
      <c r="AH3" t="s">
        <v>997</v>
      </c>
      <c r="AI3" t="s">
        <v>1004</v>
      </c>
      <c r="AJ3" t="s">
        <v>1010</v>
      </c>
      <c r="AK3" t="s">
        <v>1017</v>
      </c>
      <c r="AL3" t="s">
        <v>1023</v>
      </c>
      <c r="AM3" t="s">
        <v>1028</v>
      </c>
      <c r="AN3" t="s">
        <v>1036</v>
      </c>
      <c r="AO3" t="s">
        <v>1042</v>
      </c>
      <c r="AP3" t="s">
        <v>1047</v>
      </c>
      <c r="AQ3" t="s">
        <v>1053</v>
      </c>
      <c r="AR3" t="s">
        <v>1055</v>
      </c>
      <c r="AS3" t="s">
        <v>1058</v>
      </c>
      <c r="AT3" t="s">
        <v>1064</v>
      </c>
      <c r="AU3" t="s">
        <v>1071</v>
      </c>
      <c r="AV3" t="s">
        <v>1077</v>
      </c>
      <c r="AW3" t="s">
        <v>1087</v>
      </c>
      <c r="AX3" t="s">
        <v>1090</v>
      </c>
      <c r="AY3" t="s">
        <v>1095</v>
      </c>
      <c r="AZ3" t="s">
        <v>1082</v>
      </c>
      <c r="BA3" t="s">
        <v>1100</v>
      </c>
      <c r="BB3" t="s">
        <v>1109</v>
      </c>
      <c r="BC3" t="s">
        <v>1124</v>
      </c>
      <c r="BD3" t="s">
        <v>1135</v>
      </c>
      <c r="BE3" t="s">
        <v>1150</v>
      </c>
      <c r="BF3" t="s">
        <v>1161</v>
      </c>
      <c r="BG3" t="s">
        <v>1169</v>
      </c>
      <c r="BH3" t="s">
        <v>1174</v>
      </c>
      <c r="BI3" t="s">
        <v>1179</v>
      </c>
      <c r="BJ3" t="s">
        <v>1183</v>
      </c>
      <c r="BK3" t="s">
        <v>1452</v>
      </c>
      <c r="BL3" t="s">
        <v>1194</v>
      </c>
      <c r="BM3" t="s">
        <v>1197</v>
      </c>
      <c r="BN3" t="s">
        <v>1201</v>
      </c>
      <c r="BO3" t="s">
        <v>1205</v>
      </c>
      <c r="BP3" t="s">
        <v>1210</v>
      </c>
      <c r="BQ3" t="s">
        <v>1214</v>
      </c>
      <c r="BS3" t="s">
        <v>1220</v>
      </c>
      <c r="BT3" t="s">
        <v>1228</v>
      </c>
      <c r="BU3" t="s">
        <v>1235</v>
      </c>
      <c r="BV3" t="s">
        <v>1239</v>
      </c>
      <c r="BW3" t="s">
        <v>1242</v>
      </c>
      <c r="BX3" t="s">
        <v>1247</v>
      </c>
      <c r="BY3" t="s">
        <v>1253</v>
      </c>
      <c r="BZ3" t="s">
        <v>1258</v>
      </c>
    </row>
    <row r="4" spans="2:78">
      <c r="B4" s="21" t="s">
        <v>307</v>
      </c>
      <c r="C4" s="21" t="s">
        <v>307</v>
      </c>
      <c r="D4" s="26"/>
      <c r="E4" t="s">
        <v>307</v>
      </c>
      <c r="F4" t="s">
        <v>1297</v>
      </c>
      <c r="G4" t="s">
        <v>267</v>
      </c>
      <c r="H4" t="s">
        <v>246</v>
      </c>
      <c r="I4" t="s">
        <v>385</v>
      </c>
      <c r="J4" t="s">
        <v>1298</v>
      </c>
      <c r="K4" t="s">
        <v>271</v>
      </c>
      <c r="L4" t="s">
        <v>313</v>
      </c>
      <c r="M4" t="s">
        <v>167</v>
      </c>
      <c r="N4" t="s">
        <v>266</v>
      </c>
      <c r="O4" t="s">
        <v>263</v>
      </c>
      <c r="P4" t="s">
        <v>286</v>
      </c>
      <c r="Q4" t="s">
        <v>428</v>
      </c>
      <c r="R4" t="s">
        <v>179</v>
      </c>
      <c r="S4" t="s">
        <v>1304</v>
      </c>
      <c r="T4" t="s">
        <v>1305</v>
      </c>
      <c r="U4" t="s">
        <v>160</v>
      </c>
      <c r="V4" t="s">
        <v>156</v>
      </c>
      <c r="W4" t="s">
        <v>187</v>
      </c>
      <c r="X4" t="s">
        <v>359</v>
      </c>
      <c r="Y4" t="s">
        <v>171</v>
      </c>
      <c r="Z4" t="s">
        <v>361</v>
      </c>
      <c r="AA4" t="s">
        <v>215</v>
      </c>
      <c r="AB4" t="s">
        <v>314</v>
      </c>
      <c r="AC4" t="s">
        <v>169</v>
      </c>
      <c r="AD4" t="s">
        <v>251</v>
      </c>
      <c r="AE4" t="s">
        <v>199</v>
      </c>
      <c r="AF4" t="s">
        <v>233</v>
      </c>
      <c r="AG4" t="s">
        <v>415</v>
      </c>
      <c r="AH4" t="s">
        <v>277</v>
      </c>
      <c r="AI4" t="s">
        <v>290</v>
      </c>
      <c r="AJ4" t="s">
        <v>409</v>
      </c>
      <c r="AK4" t="s">
        <v>223</v>
      </c>
      <c r="AL4" t="s">
        <v>176</v>
      </c>
      <c r="AM4" t="s">
        <v>295</v>
      </c>
      <c r="AN4" t="s">
        <v>1307</v>
      </c>
      <c r="AO4" t="s">
        <v>140</v>
      </c>
      <c r="AP4" t="s">
        <v>303</v>
      </c>
      <c r="AQ4" t="s">
        <v>186</v>
      </c>
      <c r="AR4" t="s">
        <v>365</v>
      </c>
      <c r="AS4" t="s">
        <v>332</v>
      </c>
      <c r="AT4" t="s">
        <v>353</v>
      </c>
      <c r="AU4" t="s">
        <v>405</v>
      </c>
      <c r="AV4" t="s">
        <v>182</v>
      </c>
      <c r="AW4" t="s">
        <v>351</v>
      </c>
      <c r="AX4" t="s">
        <v>144</v>
      </c>
      <c r="AY4" t="s">
        <v>402</v>
      </c>
      <c r="AZ4" t="s">
        <v>375</v>
      </c>
      <c r="BA4" t="s">
        <v>318</v>
      </c>
      <c r="BB4" t="s">
        <v>446</v>
      </c>
      <c r="BC4" t="s">
        <v>205</v>
      </c>
      <c r="BD4" t="s">
        <v>433</v>
      </c>
      <c r="BE4" t="s">
        <v>1317</v>
      </c>
      <c r="BF4" t="s">
        <v>1331</v>
      </c>
      <c r="BG4" t="s">
        <v>1338</v>
      </c>
      <c r="BH4" t="s">
        <v>1344</v>
      </c>
      <c r="BI4" t="s">
        <v>1347</v>
      </c>
      <c r="BJ4" t="s">
        <v>1348</v>
      </c>
      <c r="BK4" t="s">
        <v>1451</v>
      </c>
      <c r="BL4" t="s">
        <v>1359</v>
      </c>
      <c r="BM4" t="s">
        <v>1364</v>
      </c>
      <c r="BN4" t="s">
        <v>1368</v>
      </c>
      <c r="BO4" t="s">
        <v>1369</v>
      </c>
      <c r="BP4" t="s">
        <v>1373</v>
      </c>
      <c r="BQ4" t="s">
        <v>1376</v>
      </c>
      <c r="BS4" t="s">
        <v>1379</v>
      </c>
      <c r="BT4" t="s">
        <v>422</v>
      </c>
      <c r="BU4" t="s">
        <v>325</v>
      </c>
      <c r="BV4" t="s">
        <v>383</v>
      </c>
      <c r="BW4" t="s">
        <v>328</v>
      </c>
      <c r="BX4" t="s">
        <v>259</v>
      </c>
      <c r="BY4" t="s">
        <v>460</v>
      </c>
      <c r="BZ4" t="s">
        <v>1381</v>
      </c>
    </row>
    <row r="5" spans="2:78">
      <c r="B5" s="21" t="s">
        <v>308</v>
      </c>
      <c r="C5" s="21" t="s">
        <v>308</v>
      </c>
      <c r="D5" s="26"/>
      <c r="E5" t="s">
        <v>308</v>
      </c>
      <c r="F5" t="s">
        <v>342</v>
      </c>
      <c r="G5" t="s">
        <v>268</v>
      </c>
      <c r="H5" t="s">
        <v>247</v>
      </c>
      <c r="I5" t="s">
        <v>386</v>
      </c>
      <c r="J5" t="s">
        <v>275</v>
      </c>
      <c r="K5" t="s">
        <v>272</v>
      </c>
      <c r="M5" t="s">
        <v>168</v>
      </c>
      <c r="O5" t="s">
        <v>264</v>
      </c>
      <c r="P5" t="s">
        <v>287</v>
      </c>
      <c r="Q5" t="s">
        <v>429</v>
      </c>
      <c r="R5" t="s">
        <v>180</v>
      </c>
      <c r="S5" t="s">
        <v>368</v>
      </c>
      <c r="T5" t="s">
        <v>345</v>
      </c>
      <c r="U5" t="s">
        <v>161</v>
      </c>
      <c r="V5" t="s">
        <v>157</v>
      </c>
      <c r="X5" t="s">
        <v>360</v>
      </c>
      <c r="Y5" t="s">
        <v>172</v>
      </c>
      <c r="Z5" t="s">
        <v>362</v>
      </c>
      <c r="AA5" t="s">
        <v>216</v>
      </c>
      <c r="AB5" t="s">
        <v>315</v>
      </c>
      <c r="AC5" t="s">
        <v>170</v>
      </c>
      <c r="AD5" t="s">
        <v>252</v>
      </c>
      <c r="AE5" t="s">
        <v>200</v>
      </c>
      <c r="AF5" t="s">
        <v>234</v>
      </c>
      <c r="AG5" t="s">
        <v>416</v>
      </c>
      <c r="AH5" t="s">
        <v>278</v>
      </c>
      <c r="AI5" t="s">
        <v>291</v>
      </c>
      <c r="AJ5" t="s">
        <v>410</v>
      </c>
      <c r="AK5" t="s">
        <v>224</v>
      </c>
      <c r="AL5" t="s">
        <v>177</v>
      </c>
      <c r="AM5" t="s">
        <v>296</v>
      </c>
      <c r="AN5" t="s">
        <v>229</v>
      </c>
      <c r="AO5" t="s">
        <v>1308</v>
      </c>
      <c r="AP5" t="s">
        <v>304</v>
      </c>
      <c r="AQ5" t="s">
        <v>302</v>
      </c>
      <c r="AR5" t="s">
        <v>366</v>
      </c>
      <c r="AS5" t="s">
        <v>333</v>
      </c>
      <c r="AT5" t="s">
        <v>354</v>
      </c>
      <c r="AU5" t="s">
        <v>406</v>
      </c>
      <c r="AV5" t="s">
        <v>183</v>
      </c>
      <c r="AW5" t="s">
        <v>352</v>
      </c>
      <c r="AX5" t="s">
        <v>145</v>
      </c>
      <c r="AY5" t="s">
        <v>403</v>
      </c>
      <c r="AZ5" t="s">
        <v>376</v>
      </c>
      <c r="BA5" t="s">
        <v>201</v>
      </c>
      <c r="BB5" t="s">
        <v>447</v>
      </c>
      <c r="BC5" t="s">
        <v>206</v>
      </c>
      <c r="BD5" t="s">
        <v>434</v>
      </c>
      <c r="BE5" t="s">
        <v>1316</v>
      </c>
      <c r="BF5" t="s">
        <v>1329</v>
      </c>
      <c r="BG5" t="s">
        <v>1340</v>
      </c>
      <c r="BH5" t="s">
        <v>1343</v>
      </c>
      <c r="BI5" t="s">
        <v>1346</v>
      </c>
      <c r="BJ5" t="s">
        <v>1352</v>
      </c>
      <c r="BK5" t="s">
        <v>1354</v>
      </c>
      <c r="BL5" t="s">
        <v>1358</v>
      </c>
      <c r="BM5" t="s">
        <v>1362</v>
      </c>
      <c r="BN5" t="s">
        <v>1367</v>
      </c>
      <c r="BO5" t="s">
        <v>1370</v>
      </c>
      <c r="BP5" t="s">
        <v>1375</v>
      </c>
      <c r="BQ5" t="s">
        <v>1377</v>
      </c>
      <c r="BS5" t="s">
        <v>240</v>
      </c>
      <c r="BT5" t="s">
        <v>423</v>
      </c>
      <c r="BU5" t="s">
        <v>326</v>
      </c>
      <c r="BV5" t="s">
        <v>384</v>
      </c>
      <c r="BW5" t="s">
        <v>329</v>
      </c>
      <c r="BX5" t="s">
        <v>260</v>
      </c>
      <c r="BY5" t="s">
        <v>461</v>
      </c>
      <c r="BZ5" t="s">
        <v>220</v>
      </c>
    </row>
    <row r="6" spans="2:78">
      <c r="B6" s="21" t="s">
        <v>309</v>
      </c>
      <c r="C6" s="21" t="s">
        <v>309</v>
      </c>
      <c r="D6" s="26"/>
      <c r="E6" t="s">
        <v>309</v>
      </c>
      <c r="F6" t="s">
        <v>343</v>
      </c>
      <c r="G6" t="s">
        <v>269</v>
      </c>
      <c r="H6" t="s">
        <v>248</v>
      </c>
      <c r="I6" t="s">
        <v>387</v>
      </c>
      <c r="J6" t="s">
        <v>276</v>
      </c>
      <c r="K6" t="s">
        <v>273</v>
      </c>
      <c r="O6" t="s">
        <v>265</v>
      </c>
      <c r="P6" t="s">
        <v>288</v>
      </c>
      <c r="R6" t="s">
        <v>1300</v>
      </c>
      <c r="S6" t="s">
        <v>369</v>
      </c>
      <c r="T6" t="s">
        <v>346</v>
      </c>
      <c r="U6" t="s">
        <v>162</v>
      </c>
      <c r="V6" t="s">
        <v>158</v>
      </c>
      <c r="Y6" t="s">
        <v>173</v>
      </c>
      <c r="Z6" t="s">
        <v>363</v>
      </c>
      <c r="AA6" t="s">
        <v>217</v>
      </c>
      <c r="AB6" t="s">
        <v>316</v>
      </c>
      <c r="AD6" t="s">
        <v>253</v>
      </c>
      <c r="AE6" t="s">
        <v>201</v>
      </c>
      <c r="AF6" t="s">
        <v>235</v>
      </c>
      <c r="AG6" t="s">
        <v>417</v>
      </c>
      <c r="AH6" t="s">
        <v>279</v>
      </c>
      <c r="AI6" t="s">
        <v>292</v>
      </c>
      <c r="AJ6" t="s">
        <v>411</v>
      </c>
      <c r="AK6" t="s">
        <v>225</v>
      </c>
      <c r="AL6" t="s">
        <v>178</v>
      </c>
      <c r="AM6" t="s">
        <v>297</v>
      </c>
      <c r="AN6" t="s">
        <v>230</v>
      </c>
      <c r="AO6" t="s">
        <v>142</v>
      </c>
      <c r="AP6" t="s">
        <v>305</v>
      </c>
      <c r="AS6" t="s">
        <v>334</v>
      </c>
      <c r="AT6" t="s">
        <v>355</v>
      </c>
      <c r="AU6" t="s">
        <v>1309</v>
      </c>
      <c r="AV6" t="s">
        <v>184</v>
      </c>
      <c r="AX6" t="s">
        <v>146</v>
      </c>
      <c r="AY6" t="s">
        <v>404</v>
      </c>
      <c r="AZ6" t="s">
        <v>377</v>
      </c>
      <c r="BA6" t="s">
        <v>319</v>
      </c>
      <c r="BB6" t="s">
        <v>448</v>
      </c>
      <c r="BC6" t="s">
        <v>207</v>
      </c>
      <c r="BD6" t="s">
        <v>435</v>
      </c>
      <c r="BE6" t="s">
        <v>1314</v>
      </c>
      <c r="BF6" t="s">
        <v>1327</v>
      </c>
      <c r="BG6" t="s">
        <v>1339</v>
      </c>
      <c r="BH6" t="s">
        <v>1341</v>
      </c>
      <c r="BI6" t="s">
        <v>1345</v>
      </c>
      <c r="BJ6" t="s">
        <v>1351</v>
      </c>
      <c r="BM6" t="s">
        <v>1360</v>
      </c>
      <c r="BN6" t="s">
        <v>1366</v>
      </c>
      <c r="BO6" t="s">
        <v>1371</v>
      </c>
      <c r="BQ6" t="s">
        <v>1378</v>
      </c>
      <c r="BS6" t="s">
        <v>241</v>
      </c>
      <c r="BT6" t="s">
        <v>424</v>
      </c>
      <c r="BU6" t="s">
        <v>327</v>
      </c>
      <c r="BW6" t="s">
        <v>330</v>
      </c>
      <c r="BX6" t="s">
        <v>261</v>
      </c>
      <c r="BY6" t="s">
        <v>462</v>
      </c>
      <c r="BZ6" t="s">
        <v>221</v>
      </c>
    </row>
    <row r="7" spans="2:78">
      <c r="B7" s="21" t="s">
        <v>310</v>
      </c>
      <c r="C7" s="21" t="s">
        <v>310</v>
      </c>
      <c r="D7" s="26"/>
      <c r="E7" t="s">
        <v>310</v>
      </c>
      <c r="G7" t="s">
        <v>270</v>
      </c>
      <c r="H7" t="s">
        <v>249</v>
      </c>
      <c r="I7" t="s">
        <v>388</v>
      </c>
      <c r="P7" t="s">
        <v>289</v>
      </c>
      <c r="S7" t="s">
        <v>370</v>
      </c>
      <c r="T7" t="s">
        <v>347</v>
      </c>
      <c r="U7" t="s">
        <v>163</v>
      </c>
      <c r="Y7" t="s">
        <v>174</v>
      </c>
      <c r="Z7" t="s">
        <v>364</v>
      </c>
      <c r="AA7" t="s">
        <v>218</v>
      </c>
      <c r="AB7" t="s">
        <v>317</v>
      </c>
      <c r="AD7" t="s">
        <v>254</v>
      </c>
      <c r="AE7" t="s">
        <v>202</v>
      </c>
      <c r="AF7" t="s">
        <v>236</v>
      </c>
      <c r="AG7" t="s">
        <v>412</v>
      </c>
      <c r="AH7" t="s">
        <v>1306</v>
      </c>
      <c r="AI7" t="s">
        <v>293</v>
      </c>
      <c r="AJ7" t="s">
        <v>412</v>
      </c>
      <c r="AK7" t="s">
        <v>226</v>
      </c>
      <c r="AM7" t="s">
        <v>298</v>
      </c>
      <c r="AN7" t="s">
        <v>231</v>
      </c>
      <c r="AO7" t="s">
        <v>143</v>
      </c>
      <c r="AP7" t="s">
        <v>306</v>
      </c>
      <c r="AS7" t="s">
        <v>335</v>
      </c>
      <c r="AT7" t="s">
        <v>356</v>
      </c>
      <c r="AU7" t="s">
        <v>408</v>
      </c>
      <c r="AV7" t="s">
        <v>185</v>
      </c>
      <c r="AX7" t="s">
        <v>147</v>
      </c>
      <c r="AZ7" t="s">
        <v>378</v>
      </c>
      <c r="BA7" t="s">
        <v>320</v>
      </c>
      <c r="BB7" t="s">
        <v>449</v>
      </c>
      <c r="BC7" t="s">
        <v>208</v>
      </c>
      <c r="BD7" t="s">
        <v>436</v>
      </c>
      <c r="BE7" t="s">
        <v>1313</v>
      </c>
      <c r="BF7" t="s">
        <v>1333</v>
      </c>
      <c r="BG7" t="s">
        <v>1337</v>
      </c>
      <c r="BH7" t="s">
        <v>1342</v>
      </c>
      <c r="BJ7" t="s">
        <v>1349</v>
      </c>
      <c r="BO7" t="s">
        <v>1372</v>
      </c>
      <c r="BS7" t="s">
        <v>242</v>
      </c>
      <c r="BT7" t="s">
        <v>425</v>
      </c>
      <c r="BW7" t="s">
        <v>331</v>
      </c>
      <c r="BX7" t="s">
        <v>262</v>
      </c>
      <c r="BY7" t="s">
        <v>463</v>
      </c>
      <c r="BZ7" t="s">
        <v>222</v>
      </c>
    </row>
    <row r="8" spans="2:78">
      <c r="B8" s="21" t="s">
        <v>311</v>
      </c>
      <c r="C8" s="21" t="s">
        <v>311</v>
      </c>
      <c r="D8" s="26"/>
      <c r="E8" t="s">
        <v>311</v>
      </c>
      <c r="H8" t="s">
        <v>250</v>
      </c>
      <c r="S8" t="s">
        <v>371</v>
      </c>
      <c r="U8" t="s">
        <v>164</v>
      </c>
      <c r="Y8" t="s">
        <v>175</v>
      </c>
      <c r="AD8" t="s">
        <v>255</v>
      </c>
      <c r="AE8" t="s">
        <v>203</v>
      </c>
      <c r="AF8" t="s">
        <v>237</v>
      </c>
      <c r="AG8" t="s">
        <v>418</v>
      </c>
      <c r="AH8" t="s">
        <v>281</v>
      </c>
      <c r="AI8" t="s">
        <v>294</v>
      </c>
      <c r="AJ8" t="s">
        <v>413</v>
      </c>
      <c r="AK8" t="s">
        <v>227</v>
      </c>
      <c r="AM8" t="s">
        <v>299</v>
      </c>
      <c r="AN8" t="s">
        <v>232</v>
      </c>
      <c r="AT8" t="s">
        <v>357</v>
      </c>
      <c r="BA8" t="s">
        <v>321</v>
      </c>
      <c r="BB8" t="s">
        <v>1312</v>
      </c>
      <c r="BC8" t="s">
        <v>209</v>
      </c>
      <c r="BD8" t="s">
        <v>437</v>
      </c>
      <c r="BE8" t="s">
        <v>1318</v>
      </c>
      <c r="BF8" t="s">
        <v>1335</v>
      </c>
      <c r="BH8" t="s">
        <v>1357</v>
      </c>
      <c r="BJ8" t="s">
        <v>1356</v>
      </c>
      <c r="BO8" t="s">
        <v>1374</v>
      </c>
      <c r="BS8" t="s">
        <v>243</v>
      </c>
      <c r="BT8" t="s">
        <v>426</v>
      </c>
    </row>
    <row r="9" spans="2:78">
      <c r="B9" s="21" t="s">
        <v>312</v>
      </c>
      <c r="C9" s="21" t="s">
        <v>312</v>
      </c>
      <c r="D9" s="26"/>
      <c r="E9" t="s">
        <v>312</v>
      </c>
      <c r="S9" t="s">
        <v>1302</v>
      </c>
      <c r="U9" t="s">
        <v>165</v>
      </c>
      <c r="AD9" t="s">
        <v>256</v>
      </c>
      <c r="AE9" t="s">
        <v>204</v>
      </c>
      <c r="AF9" t="s">
        <v>238</v>
      </c>
      <c r="AG9" t="s">
        <v>419</v>
      </c>
      <c r="AH9" t="s">
        <v>282</v>
      </c>
      <c r="AJ9" t="s">
        <v>414</v>
      </c>
      <c r="AM9" t="s">
        <v>300</v>
      </c>
      <c r="AT9" t="s">
        <v>358</v>
      </c>
      <c r="BA9" t="s">
        <v>322</v>
      </c>
      <c r="BB9" t="s">
        <v>451</v>
      </c>
      <c r="BC9" t="s">
        <v>210</v>
      </c>
      <c r="BD9" t="s">
        <v>438</v>
      </c>
      <c r="BE9" t="s">
        <v>1321</v>
      </c>
      <c r="BF9" t="s">
        <v>1323</v>
      </c>
      <c r="BJ9" t="s">
        <v>1350</v>
      </c>
      <c r="BS9" t="s">
        <v>244</v>
      </c>
      <c r="BT9" t="s">
        <v>427</v>
      </c>
    </row>
    <row r="10" spans="2:78">
      <c r="B10" s="20" t="s">
        <v>852</v>
      </c>
      <c r="C10" s="20" t="s">
        <v>852</v>
      </c>
      <c r="D10" s="25"/>
      <c r="S10" t="s">
        <v>373</v>
      </c>
      <c r="U10" t="s">
        <v>166</v>
      </c>
      <c r="AD10" t="s">
        <v>257</v>
      </c>
      <c r="AG10" t="s">
        <v>420</v>
      </c>
      <c r="AM10" t="s">
        <v>301</v>
      </c>
      <c r="BA10" t="s">
        <v>323</v>
      </c>
      <c r="BB10" t="s">
        <v>452</v>
      </c>
      <c r="BC10" t="s">
        <v>211</v>
      </c>
      <c r="BD10" t="s">
        <v>439</v>
      </c>
      <c r="BE10" t="s">
        <v>1322</v>
      </c>
      <c r="BF10" t="s">
        <v>1325</v>
      </c>
      <c r="BS10" t="s">
        <v>245</v>
      </c>
    </row>
    <row r="11" spans="2:78">
      <c r="B11" s="21" t="s">
        <v>341</v>
      </c>
      <c r="C11" s="21" t="s">
        <v>1297</v>
      </c>
      <c r="D11" s="26"/>
      <c r="S11" t="s">
        <v>374</v>
      </c>
      <c r="AD11" t="s">
        <v>258</v>
      </c>
      <c r="AG11" t="s">
        <v>421</v>
      </c>
      <c r="BA11" t="s">
        <v>324</v>
      </c>
      <c r="BB11" t="s">
        <v>453</v>
      </c>
      <c r="BC11" t="s">
        <v>212</v>
      </c>
      <c r="BD11" t="s">
        <v>440</v>
      </c>
      <c r="BE11" t="s">
        <v>1320</v>
      </c>
    </row>
    <row r="12" spans="2:78">
      <c r="B12" s="21" t="s">
        <v>342</v>
      </c>
      <c r="C12" s="21" t="s">
        <v>342</v>
      </c>
      <c r="D12" s="26"/>
      <c r="BB12" t="s">
        <v>454</v>
      </c>
      <c r="BC12" t="s">
        <v>213</v>
      </c>
      <c r="BD12" t="s">
        <v>441</v>
      </c>
      <c r="BE12" t="s">
        <v>1319</v>
      </c>
    </row>
    <row r="13" spans="2:78">
      <c r="B13" s="21" t="s">
        <v>343</v>
      </c>
      <c r="C13" s="21" t="s">
        <v>343</v>
      </c>
      <c r="D13" s="26"/>
      <c r="BB13" t="s">
        <v>455</v>
      </c>
      <c r="BC13" t="s">
        <v>214</v>
      </c>
      <c r="BD13" t="s">
        <v>442</v>
      </c>
      <c r="BE13" t="s">
        <v>1315</v>
      </c>
    </row>
    <row r="14" spans="2:78">
      <c r="B14" s="20" t="s">
        <v>856</v>
      </c>
      <c r="C14" s="20" t="s">
        <v>856</v>
      </c>
      <c r="D14" s="25"/>
      <c r="BB14" t="s">
        <v>456</v>
      </c>
      <c r="BD14" t="s">
        <v>443</v>
      </c>
    </row>
    <row r="15" spans="2:78">
      <c r="B15" s="21" t="s">
        <v>267</v>
      </c>
      <c r="C15" s="21" t="s">
        <v>267</v>
      </c>
      <c r="D15" s="26"/>
      <c r="BB15" t="s">
        <v>457</v>
      </c>
      <c r="BD15" t="s">
        <v>444</v>
      </c>
    </row>
    <row r="16" spans="2:78">
      <c r="B16" s="21" t="s">
        <v>268</v>
      </c>
      <c r="C16" s="21" t="s">
        <v>268</v>
      </c>
      <c r="D16" s="26"/>
      <c r="BB16" t="s">
        <v>458</v>
      </c>
      <c r="BD16" t="s">
        <v>445</v>
      </c>
    </row>
    <row r="17" spans="2:54">
      <c r="B17" s="21" t="s">
        <v>269</v>
      </c>
      <c r="C17" s="21" t="s">
        <v>269</v>
      </c>
      <c r="D17" s="26"/>
      <c r="BB17" t="s">
        <v>459</v>
      </c>
    </row>
    <row r="18" spans="2:54">
      <c r="B18" s="21" t="s">
        <v>270</v>
      </c>
      <c r="C18" s="21" t="s">
        <v>270</v>
      </c>
      <c r="D18" s="26"/>
    </row>
    <row r="19" spans="2:54">
      <c r="B19" s="20" t="s">
        <v>861</v>
      </c>
      <c r="C19" s="20" t="s">
        <v>861</v>
      </c>
      <c r="D19" s="25"/>
    </row>
    <row r="20" spans="2:54">
      <c r="B20" s="21" t="s">
        <v>246</v>
      </c>
      <c r="C20" s="21" t="s">
        <v>246</v>
      </c>
      <c r="D20" s="26"/>
    </row>
    <row r="21" spans="2:54">
      <c r="B21" s="21" t="s">
        <v>247</v>
      </c>
      <c r="C21" s="21" t="s">
        <v>247</v>
      </c>
      <c r="D21" s="26"/>
    </row>
    <row r="22" spans="2:54">
      <c r="B22" s="21" t="s">
        <v>248</v>
      </c>
      <c r="C22" s="21" t="s">
        <v>248</v>
      </c>
      <c r="D22" s="26"/>
    </row>
    <row r="23" spans="2:54">
      <c r="B23" s="21" t="s">
        <v>249</v>
      </c>
      <c r="C23" s="21" t="s">
        <v>249</v>
      </c>
      <c r="D23" s="26"/>
    </row>
    <row r="24" spans="2:54">
      <c r="B24" s="21" t="s">
        <v>250</v>
      </c>
      <c r="C24" s="21" t="s">
        <v>250</v>
      </c>
      <c r="D24" s="26"/>
    </row>
    <row r="25" spans="2:54">
      <c r="B25" s="20" t="s">
        <v>868</v>
      </c>
      <c r="C25" s="20" t="s">
        <v>868</v>
      </c>
      <c r="D25" s="25"/>
    </row>
    <row r="26" spans="2:54">
      <c r="B26" s="21" t="s">
        <v>385</v>
      </c>
      <c r="C26" s="21" t="s">
        <v>385</v>
      </c>
      <c r="D26" s="26"/>
    </row>
    <row r="27" spans="2:54">
      <c r="B27" s="21" t="s">
        <v>386</v>
      </c>
      <c r="C27" s="21" t="s">
        <v>386</v>
      </c>
      <c r="D27" s="26"/>
    </row>
    <row r="28" spans="2:54">
      <c r="B28" s="21" t="s">
        <v>387</v>
      </c>
      <c r="C28" s="21" t="s">
        <v>387</v>
      </c>
      <c r="D28" s="26"/>
    </row>
    <row r="29" spans="2:54">
      <c r="B29" s="21" t="s">
        <v>388</v>
      </c>
      <c r="C29" s="21" t="s">
        <v>388</v>
      </c>
      <c r="D29" s="26"/>
    </row>
    <row r="30" spans="2:54">
      <c r="B30" s="20" t="s">
        <v>873</v>
      </c>
      <c r="C30" s="20" t="s">
        <v>873</v>
      </c>
      <c r="D30" s="25"/>
    </row>
    <row r="31" spans="2:54">
      <c r="B31" s="21" t="s">
        <v>274</v>
      </c>
      <c r="C31" s="21" t="s">
        <v>1298</v>
      </c>
      <c r="D31" s="26"/>
    </row>
    <row r="32" spans="2:54">
      <c r="B32" s="21" t="s">
        <v>275</v>
      </c>
      <c r="C32" s="21" t="s">
        <v>275</v>
      </c>
      <c r="D32" s="26"/>
    </row>
    <row r="33" spans="2:4">
      <c r="B33" s="21" t="s">
        <v>276</v>
      </c>
      <c r="C33" s="21" t="s">
        <v>276</v>
      </c>
      <c r="D33" s="26"/>
    </row>
    <row r="34" spans="2:4">
      <c r="B34" s="20" t="s">
        <v>878</v>
      </c>
      <c r="C34" s="20" t="s">
        <v>878</v>
      </c>
      <c r="D34" s="25"/>
    </row>
    <row r="35" spans="2:4">
      <c r="B35" s="21" t="s">
        <v>271</v>
      </c>
      <c r="C35" s="21" t="s">
        <v>271</v>
      </c>
      <c r="D35" s="26"/>
    </row>
    <row r="36" spans="2:4">
      <c r="B36" s="21" t="s">
        <v>272</v>
      </c>
      <c r="C36" s="21" t="s">
        <v>272</v>
      </c>
      <c r="D36" s="26"/>
    </row>
    <row r="37" spans="2:4">
      <c r="B37" s="21" t="s">
        <v>273</v>
      </c>
      <c r="C37" s="21" t="s">
        <v>273</v>
      </c>
      <c r="D37" s="26"/>
    </row>
    <row r="38" spans="2:4">
      <c r="B38" s="20" t="s">
        <v>884</v>
      </c>
      <c r="C38" s="20" t="s">
        <v>884</v>
      </c>
      <c r="D38" s="25"/>
    </row>
    <row r="39" spans="2:4">
      <c r="B39" s="21" t="s">
        <v>313</v>
      </c>
      <c r="C39" s="21" t="s">
        <v>313</v>
      </c>
      <c r="D39" s="26"/>
    </row>
    <row r="40" spans="2:4">
      <c r="B40" s="20" t="s">
        <v>886</v>
      </c>
      <c r="C40" s="20" t="s">
        <v>886</v>
      </c>
      <c r="D40" s="25"/>
    </row>
    <row r="41" spans="2:4">
      <c r="B41" s="21" t="s">
        <v>167</v>
      </c>
      <c r="C41" s="21" t="s">
        <v>167</v>
      </c>
      <c r="D41" s="26"/>
    </row>
    <row r="42" spans="2:4">
      <c r="B42" s="21" t="s">
        <v>168</v>
      </c>
      <c r="C42" s="21" t="s">
        <v>168</v>
      </c>
      <c r="D42" s="26"/>
    </row>
    <row r="43" spans="2:4">
      <c r="B43" s="20" t="s">
        <v>881</v>
      </c>
      <c r="C43" s="20" t="s">
        <v>881</v>
      </c>
      <c r="D43" s="25"/>
    </row>
    <row r="44" spans="2:4">
      <c r="B44" s="21" t="s">
        <v>266</v>
      </c>
      <c r="C44" s="21" t="s">
        <v>266</v>
      </c>
      <c r="D44" s="26"/>
    </row>
    <row r="45" spans="2:4">
      <c r="B45" s="20" t="s">
        <v>893</v>
      </c>
      <c r="C45" s="20" t="s">
        <v>893</v>
      </c>
      <c r="D45" s="25"/>
    </row>
    <row r="46" spans="2:4">
      <c r="B46" s="21" t="s">
        <v>263</v>
      </c>
      <c r="C46" s="21" t="s">
        <v>263</v>
      </c>
      <c r="D46" s="26"/>
    </row>
    <row r="47" spans="2:4">
      <c r="B47" s="21" t="s">
        <v>264</v>
      </c>
      <c r="C47" s="21" t="s">
        <v>264</v>
      </c>
      <c r="D47" s="26"/>
    </row>
    <row r="48" spans="2:4">
      <c r="B48" s="21" t="s">
        <v>265</v>
      </c>
      <c r="C48" s="21" t="s">
        <v>265</v>
      </c>
      <c r="D48" s="26"/>
    </row>
    <row r="49" spans="2:4">
      <c r="B49" s="20" t="s">
        <v>897</v>
      </c>
      <c r="C49" s="20" t="s">
        <v>897</v>
      </c>
      <c r="D49" s="25"/>
    </row>
    <row r="50" spans="2:4">
      <c r="B50" s="21" t="s">
        <v>286</v>
      </c>
      <c r="C50" s="21" t="s">
        <v>286</v>
      </c>
      <c r="D50" s="26"/>
    </row>
    <row r="51" spans="2:4">
      <c r="B51" s="21" t="s">
        <v>287</v>
      </c>
      <c r="C51" s="21" t="s">
        <v>287</v>
      </c>
      <c r="D51" s="26"/>
    </row>
    <row r="52" spans="2:4">
      <c r="B52" s="21" t="s">
        <v>288</v>
      </c>
      <c r="C52" s="21" t="s">
        <v>288</v>
      </c>
      <c r="D52" s="26"/>
    </row>
    <row r="53" spans="2:4">
      <c r="B53" s="21" t="s">
        <v>289</v>
      </c>
      <c r="C53" s="21" t="s">
        <v>289</v>
      </c>
      <c r="D53" s="26"/>
    </row>
    <row r="54" spans="2:4">
      <c r="B54" s="20" t="s">
        <v>890</v>
      </c>
      <c r="C54" s="20" t="s">
        <v>890</v>
      </c>
      <c r="D54" s="25"/>
    </row>
    <row r="55" spans="2:4">
      <c r="B55" s="21" t="s">
        <v>428</v>
      </c>
      <c r="C55" s="21" t="s">
        <v>428</v>
      </c>
      <c r="D55" s="26"/>
    </row>
    <row r="56" spans="2:4">
      <c r="B56" s="21" t="s">
        <v>429</v>
      </c>
      <c r="C56" s="21" t="s">
        <v>429</v>
      </c>
      <c r="D56" s="26"/>
    </row>
    <row r="57" spans="2:4">
      <c r="B57" s="20" t="s">
        <v>903</v>
      </c>
      <c r="C57" s="20" t="s">
        <v>903</v>
      </c>
      <c r="D57" s="25"/>
    </row>
    <row r="58" spans="2:4">
      <c r="B58" s="21" t="s">
        <v>179</v>
      </c>
      <c r="C58" s="21" t="s">
        <v>179</v>
      </c>
      <c r="D58" s="26"/>
    </row>
    <row r="59" spans="2:4">
      <c r="B59" s="21" t="s">
        <v>180</v>
      </c>
      <c r="C59" s="21" t="s">
        <v>180</v>
      </c>
      <c r="D59" s="26"/>
    </row>
    <row r="60" spans="2:4">
      <c r="B60" s="21" t="s">
        <v>181</v>
      </c>
      <c r="C60" s="21" t="s">
        <v>1300</v>
      </c>
      <c r="D60" s="26"/>
    </row>
    <row r="61" spans="2:4">
      <c r="B61" s="20" t="s">
        <v>907</v>
      </c>
      <c r="C61" s="20" t="s">
        <v>907</v>
      </c>
      <c r="D61" s="25"/>
    </row>
    <row r="62" spans="2:4">
      <c r="B62" s="21" t="s">
        <v>367</v>
      </c>
      <c r="C62" s="21" t="s">
        <v>1304</v>
      </c>
      <c r="D62" s="26"/>
    </row>
    <row r="63" spans="2:4">
      <c r="B63" s="21" t="s">
        <v>368</v>
      </c>
      <c r="C63" s="21" t="s">
        <v>368</v>
      </c>
      <c r="D63" s="26"/>
    </row>
    <row r="64" spans="2:4">
      <c r="B64" s="21" t="s">
        <v>369</v>
      </c>
      <c r="C64" s="21" t="s">
        <v>369</v>
      </c>
      <c r="D64" s="26"/>
    </row>
    <row r="65" spans="2:4">
      <c r="B65" s="21" t="s">
        <v>370</v>
      </c>
      <c r="C65" s="21" t="s">
        <v>370</v>
      </c>
      <c r="D65" s="26"/>
    </row>
    <row r="66" spans="2:4">
      <c r="B66" s="21" t="s">
        <v>371</v>
      </c>
      <c r="C66" s="21" t="s">
        <v>371</v>
      </c>
      <c r="D66" s="26"/>
    </row>
    <row r="67" spans="2:4">
      <c r="B67" s="21" t="s">
        <v>372</v>
      </c>
      <c r="C67" s="21" t="s">
        <v>1302</v>
      </c>
      <c r="D67" s="26"/>
    </row>
    <row r="68" spans="2:4">
      <c r="B68" s="21" t="s">
        <v>373</v>
      </c>
      <c r="C68" s="21" t="s">
        <v>373</v>
      </c>
      <c r="D68" s="26"/>
    </row>
    <row r="69" spans="2:4">
      <c r="B69" s="21" t="s">
        <v>374</v>
      </c>
      <c r="C69" s="21" t="s">
        <v>374</v>
      </c>
      <c r="D69" s="26"/>
    </row>
    <row r="70" spans="2:4">
      <c r="B70" s="20" t="s">
        <v>916</v>
      </c>
      <c r="C70" s="20" t="s">
        <v>916</v>
      </c>
      <c r="D70" s="25"/>
    </row>
    <row r="71" spans="2:4">
      <c r="B71" s="21" t="s">
        <v>344</v>
      </c>
      <c r="C71" s="21" t="s">
        <v>1305</v>
      </c>
      <c r="D71" s="26"/>
    </row>
    <row r="72" spans="2:4">
      <c r="B72" s="21" t="s">
        <v>345</v>
      </c>
      <c r="C72" s="21" t="s">
        <v>345</v>
      </c>
      <c r="D72" s="26"/>
    </row>
    <row r="73" spans="2:4">
      <c r="B73" s="21" t="s">
        <v>346</v>
      </c>
      <c r="C73" s="21" t="s">
        <v>346</v>
      </c>
      <c r="D73" s="26"/>
    </row>
    <row r="74" spans="2:4">
      <c r="B74" s="21" t="s">
        <v>347</v>
      </c>
      <c r="C74" s="21" t="s">
        <v>347</v>
      </c>
      <c r="D74" s="26"/>
    </row>
    <row r="75" spans="2:4">
      <c r="B75" s="20" t="s">
        <v>926</v>
      </c>
      <c r="C75" s="20" t="s">
        <v>926</v>
      </c>
      <c r="D75" s="25"/>
    </row>
    <row r="76" spans="2:4">
      <c r="B76" s="21" t="s">
        <v>160</v>
      </c>
      <c r="C76" s="21" t="s">
        <v>160</v>
      </c>
      <c r="D76" s="26"/>
    </row>
    <row r="77" spans="2:4">
      <c r="B77" s="21" t="s">
        <v>161</v>
      </c>
      <c r="C77" s="21" t="s">
        <v>161</v>
      </c>
      <c r="D77" s="26"/>
    </row>
    <row r="78" spans="2:4">
      <c r="B78" s="21" t="s">
        <v>162</v>
      </c>
      <c r="C78" s="21" t="s">
        <v>162</v>
      </c>
      <c r="D78" s="26"/>
    </row>
    <row r="79" spans="2:4">
      <c r="B79" s="21" t="s">
        <v>163</v>
      </c>
      <c r="C79" s="21" t="s">
        <v>163</v>
      </c>
      <c r="D79" s="26"/>
    </row>
    <row r="80" spans="2:4">
      <c r="B80" s="21" t="s">
        <v>164</v>
      </c>
      <c r="C80" s="21" t="s">
        <v>164</v>
      </c>
      <c r="D80" s="26"/>
    </row>
    <row r="81" spans="2:4">
      <c r="B81" s="21" t="s">
        <v>165</v>
      </c>
      <c r="C81" s="21" t="s">
        <v>165</v>
      </c>
      <c r="D81" s="26"/>
    </row>
    <row r="82" spans="2:4">
      <c r="B82" s="21" t="s">
        <v>166</v>
      </c>
      <c r="C82" s="21" t="s">
        <v>166</v>
      </c>
      <c r="D82" s="26"/>
    </row>
    <row r="83" spans="2:4">
      <c r="B83" s="20" t="s">
        <v>934</v>
      </c>
      <c r="C83" s="20" t="s">
        <v>934</v>
      </c>
      <c r="D83" s="25"/>
    </row>
    <row r="84" spans="2:4">
      <c r="B84" s="21" t="s">
        <v>156</v>
      </c>
      <c r="C84" s="21" t="s">
        <v>156</v>
      </c>
      <c r="D84" s="26"/>
    </row>
    <row r="85" spans="2:4">
      <c r="B85" s="21" t="s">
        <v>157</v>
      </c>
      <c r="C85" s="21" t="s">
        <v>157</v>
      </c>
      <c r="D85" s="26"/>
    </row>
    <row r="86" spans="2:4">
      <c r="B86" s="21" t="s">
        <v>158</v>
      </c>
      <c r="C86" s="21" t="s">
        <v>158</v>
      </c>
      <c r="D86" s="26"/>
    </row>
    <row r="87" spans="2:4">
      <c r="B87" s="20" t="s">
        <v>938</v>
      </c>
      <c r="C87" s="20" t="s">
        <v>938</v>
      </c>
      <c r="D87" s="25"/>
    </row>
    <row r="88" spans="2:4">
      <c r="B88" s="21" t="s">
        <v>187</v>
      </c>
      <c r="C88" s="21" t="s">
        <v>187</v>
      </c>
      <c r="D88" s="26"/>
    </row>
    <row r="89" spans="2:4">
      <c r="B89" s="20" t="s">
        <v>940</v>
      </c>
      <c r="C89" s="20" t="s">
        <v>940</v>
      </c>
      <c r="D89" s="25"/>
    </row>
    <row r="90" spans="2:4">
      <c r="B90" s="21" t="s">
        <v>359</v>
      </c>
      <c r="C90" s="21" t="s">
        <v>359</v>
      </c>
      <c r="D90" s="26"/>
    </row>
    <row r="91" spans="2:4">
      <c r="B91" s="21" t="s">
        <v>360</v>
      </c>
      <c r="C91" s="21" t="s">
        <v>360</v>
      </c>
      <c r="D91" s="26"/>
    </row>
    <row r="92" spans="2:4">
      <c r="B92" s="20" t="s">
        <v>943</v>
      </c>
      <c r="C92" s="20" t="s">
        <v>943</v>
      </c>
      <c r="D92" s="25"/>
    </row>
    <row r="93" spans="2:4">
      <c r="B93" s="21" t="s">
        <v>171</v>
      </c>
      <c r="C93" s="21" t="s">
        <v>171</v>
      </c>
      <c r="D93" s="26"/>
    </row>
    <row r="94" spans="2:4">
      <c r="B94" s="21" t="s">
        <v>172</v>
      </c>
      <c r="C94" s="21" t="s">
        <v>172</v>
      </c>
      <c r="D94" s="26"/>
    </row>
    <row r="95" spans="2:4">
      <c r="B95" s="21" t="s">
        <v>173</v>
      </c>
      <c r="C95" s="21" t="s">
        <v>173</v>
      </c>
      <c r="D95" s="26"/>
    </row>
    <row r="96" spans="2:4">
      <c r="B96" s="21" t="s">
        <v>174</v>
      </c>
      <c r="C96" s="21" t="s">
        <v>174</v>
      </c>
      <c r="D96" s="26"/>
    </row>
    <row r="97" spans="2:4">
      <c r="B97" s="21" t="s">
        <v>175</v>
      </c>
      <c r="C97" s="21" t="s">
        <v>175</v>
      </c>
      <c r="D97" s="26"/>
    </row>
    <row r="98" spans="2:4">
      <c r="B98" s="20" t="s">
        <v>921</v>
      </c>
      <c r="C98" s="20" t="s">
        <v>921</v>
      </c>
      <c r="D98" s="25"/>
    </row>
    <row r="99" spans="2:4">
      <c r="B99" s="21" t="s">
        <v>361</v>
      </c>
      <c r="C99" s="21" t="s">
        <v>361</v>
      </c>
      <c r="D99" s="26"/>
    </row>
    <row r="100" spans="2:4">
      <c r="B100" s="21" t="s">
        <v>362</v>
      </c>
      <c r="C100" s="21" t="s">
        <v>362</v>
      </c>
      <c r="D100" s="26"/>
    </row>
    <row r="101" spans="2:4">
      <c r="B101" s="21" t="s">
        <v>363</v>
      </c>
      <c r="C101" s="21" t="s">
        <v>363</v>
      </c>
      <c r="D101" s="26"/>
    </row>
    <row r="102" spans="2:4">
      <c r="B102" s="21" t="s">
        <v>364</v>
      </c>
      <c r="C102" s="21" t="s">
        <v>364</v>
      </c>
      <c r="D102" s="26"/>
    </row>
    <row r="103" spans="2:4">
      <c r="B103" s="20" t="s">
        <v>950</v>
      </c>
      <c r="C103" s="20" t="s">
        <v>950</v>
      </c>
      <c r="D103" s="25"/>
    </row>
    <row r="104" spans="2:4">
      <c r="B104" s="21" t="s">
        <v>215</v>
      </c>
      <c r="C104" s="21" t="s">
        <v>215</v>
      </c>
      <c r="D104" s="26"/>
    </row>
    <row r="105" spans="2:4">
      <c r="B105" s="21" t="s">
        <v>216</v>
      </c>
      <c r="C105" s="21" t="s">
        <v>216</v>
      </c>
      <c r="D105" s="26"/>
    </row>
    <row r="106" spans="2:4">
      <c r="B106" s="21" t="s">
        <v>217</v>
      </c>
      <c r="C106" s="21" t="s">
        <v>217</v>
      </c>
      <c r="D106" s="26"/>
    </row>
    <row r="107" spans="2:4">
      <c r="B107" s="21" t="s">
        <v>218</v>
      </c>
      <c r="C107" s="21" t="s">
        <v>218</v>
      </c>
      <c r="D107" s="26"/>
    </row>
    <row r="108" spans="2:4">
      <c r="B108" s="20" t="s">
        <v>955</v>
      </c>
      <c r="C108" s="20" t="s">
        <v>955</v>
      </c>
      <c r="D108" s="25"/>
    </row>
    <row r="109" spans="2:4">
      <c r="B109" s="21" t="s">
        <v>314</v>
      </c>
      <c r="C109" s="21" t="s">
        <v>314</v>
      </c>
      <c r="D109" s="26"/>
    </row>
    <row r="110" spans="2:4">
      <c r="B110" s="21" t="s">
        <v>315</v>
      </c>
      <c r="C110" s="21" t="s">
        <v>315</v>
      </c>
      <c r="D110" s="26"/>
    </row>
    <row r="111" spans="2:4">
      <c r="B111" s="21" t="s">
        <v>316</v>
      </c>
      <c r="C111" s="21" t="s">
        <v>316</v>
      </c>
      <c r="D111" s="26"/>
    </row>
    <row r="112" spans="2:4">
      <c r="B112" s="21" t="s">
        <v>317</v>
      </c>
      <c r="C112" s="21" t="s">
        <v>317</v>
      </c>
      <c r="D112" s="26"/>
    </row>
    <row r="113" spans="2:4">
      <c r="B113" s="20" t="s">
        <v>960</v>
      </c>
      <c r="C113" s="20" t="s">
        <v>960</v>
      </c>
      <c r="D113" s="25"/>
    </row>
    <row r="114" spans="2:4">
      <c r="B114" s="21" t="s">
        <v>169</v>
      </c>
      <c r="C114" s="21" t="s">
        <v>169</v>
      </c>
      <c r="D114" s="26"/>
    </row>
    <row r="115" spans="2:4">
      <c r="B115" s="21" t="s">
        <v>170</v>
      </c>
      <c r="C115" s="21" t="s">
        <v>170</v>
      </c>
      <c r="D115" s="26"/>
    </row>
    <row r="116" spans="2:4">
      <c r="B116" s="20" t="s">
        <v>964</v>
      </c>
      <c r="C116" s="20" t="s">
        <v>964</v>
      </c>
      <c r="D116" s="25"/>
    </row>
    <row r="117" spans="2:4">
      <c r="B117" s="21" t="s">
        <v>251</v>
      </c>
      <c r="C117" s="21" t="s">
        <v>251</v>
      </c>
      <c r="D117" s="26"/>
    </row>
    <row r="118" spans="2:4">
      <c r="B118" s="21" t="s">
        <v>252</v>
      </c>
      <c r="C118" s="21" t="s">
        <v>252</v>
      </c>
      <c r="D118" s="26"/>
    </row>
    <row r="119" spans="2:4">
      <c r="B119" s="21" t="s">
        <v>253</v>
      </c>
      <c r="C119" s="21" t="s">
        <v>253</v>
      </c>
      <c r="D119" s="26"/>
    </row>
    <row r="120" spans="2:4">
      <c r="B120" s="21" t="s">
        <v>254</v>
      </c>
      <c r="C120" s="21" t="s">
        <v>254</v>
      </c>
      <c r="D120" s="26"/>
    </row>
    <row r="121" spans="2:4">
      <c r="B121" s="21" t="s">
        <v>255</v>
      </c>
      <c r="C121" s="21" t="s">
        <v>255</v>
      </c>
      <c r="D121" s="26"/>
    </row>
    <row r="122" spans="2:4">
      <c r="B122" s="21" t="s">
        <v>256</v>
      </c>
      <c r="C122" s="21" t="s">
        <v>256</v>
      </c>
      <c r="D122" s="26"/>
    </row>
    <row r="123" spans="2:4">
      <c r="B123" s="21" t="s">
        <v>257</v>
      </c>
      <c r="C123" s="21" t="s">
        <v>257</v>
      </c>
      <c r="D123" s="26"/>
    </row>
    <row r="124" spans="2:4">
      <c r="B124" s="21" t="s">
        <v>258</v>
      </c>
      <c r="C124" s="21" t="s">
        <v>258</v>
      </c>
      <c r="D124" s="26"/>
    </row>
    <row r="125" spans="2:4">
      <c r="B125" s="20" t="s">
        <v>973</v>
      </c>
      <c r="C125" s="20" t="s">
        <v>973</v>
      </c>
      <c r="D125" s="25"/>
    </row>
    <row r="126" spans="2:4">
      <c r="B126" s="21" t="s">
        <v>199</v>
      </c>
      <c r="C126" s="21" t="s">
        <v>199</v>
      </c>
      <c r="D126" s="26"/>
    </row>
    <row r="127" spans="2:4">
      <c r="B127" s="21" t="s">
        <v>200</v>
      </c>
      <c r="C127" s="21" t="s">
        <v>200</v>
      </c>
      <c r="D127" s="26"/>
    </row>
    <row r="128" spans="2:4">
      <c r="B128" s="21" t="s">
        <v>201</v>
      </c>
      <c r="C128" s="21" t="s">
        <v>201</v>
      </c>
      <c r="D128" s="26"/>
    </row>
    <row r="129" spans="2:4">
      <c r="B129" s="21" t="s">
        <v>202</v>
      </c>
      <c r="C129" s="21" t="s">
        <v>202</v>
      </c>
      <c r="D129" s="26"/>
    </row>
    <row r="130" spans="2:4">
      <c r="B130" s="21" t="s">
        <v>203</v>
      </c>
      <c r="C130" s="21" t="s">
        <v>203</v>
      </c>
      <c r="D130" s="26"/>
    </row>
    <row r="131" spans="2:4">
      <c r="B131" s="21" t="s">
        <v>204</v>
      </c>
      <c r="C131" s="21" t="s">
        <v>204</v>
      </c>
      <c r="D131" s="26"/>
    </row>
    <row r="132" spans="2:4">
      <c r="B132" s="20" t="s">
        <v>980</v>
      </c>
      <c r="C132" s="20" t="s">
        <v>980</v>
      </c>
      <c r="D132" s="25"/>
    </row>
    <row r="133" spans="2:4">
      <c r="B133" s="21" t="s">
        <v>233</v>
      </c>
      <c r="C133" s="21" t="s">
        <v>233</v>
      </c>
      <c r="D133" s="26"/>
    </row>
    <row r="134" spans="2:4">
      <c r="B134" s="21" t="s">
        <v>234</v>
      </c>
      <c r="C134" s="21" t="s">
        <v>234</v>
      </c>
      <c r="D134" s="26"/>
    </row>
    <row r="135" spans="2:4">
      <c r="B135" s="21" t="s">
        <v>235</v>
      </c>
      <c r="C135" s="21" t="s">
        <v>235</v>
      </c>
      <c r="D135" s="26"/>
    </row>
    <row r="136" spans="2:4">
      <c r="B136" s="21" t="s">
        <v>236</v>
      </c>
      <c r="C136" s="21" t="s">
        <v>236</v>
      </c>
      <c r="D136" s="26"/>
    </row>
    <row r="137" spans="2:4">
      <c r="B137" s="21" t="s">
        <v>237</v>
      </c>
      <c r="C137" s="21" t="s">
        <v>237</v>
      </c>
      <c r="D137" s="26"/>
    </row>
    <row r="138" spans="2:4">
      <c r="B138" s="21" t="s">
        <v>238</v>
      </c>
      <c r="C138" s="21" t="s">
        <v>238</v>
      </c>
      <c r="D138" s="26"/>
    </row>
    <row r="139" spans="2:4">
      <c r="B139" s="20" t="s">
        <v>987</v>
      </c>
      <c r="C139" s="20" t="s">
        <v>987</v>
      </c>
      <c r="D139" s="25"/>
    </row>
    <row r="140" spans="2:4">
      <c r="B140" s="21" t="s">
        <v>415</v>
      </c>
      <c r="C140" s="21" t="s">
        <v>415</v>
      </c>
      <c r="D140" s="26"/>
    </row>
    <row r="141" spans="2:4">
      <c r="B141" s="21" t="s">
        <v>416</v>
      </c>
      <c r="C141" s="21" t="s">
        <v>416</v>
      </c>
      <c r="D141" s="26"/>
    </row>
    <row r="142" spans="2:4">
      <c r="B142" s="21" t="s">
        <v>417</v>
      </c>
      <c r="C142" s="21" t="s">
        <v>417</v>
      </c>
      <c r="D142" s="26"/>
    </row>
    <row r="143" spans="2:4">
      <c r="B143" s="21" t="s">
        <v>412</v>
      </c>
      <c r="C143" s="21" t="s">
        <v>412</v>
      </c>
      <c r="D143" s="26"/>
    </row>
    <row r="144" spans="2:4">
      <c r="B144" s="21" t="s">
        <v>418</v>
      </c>
      <c r="C144" s="21" t="s">
        <v>418</v>
      </c>
      <c r="D144" s="26"/>
    </row>
    <row r="145" spans="2:4">
      <c r="B145" s="21" t="s">
        <v>419</v>
      </c>
      <c r="C145" s="21" t="s">
        <v>419</v>
      </c>
      <c r="D145" s="26"/>
    </row>
    <row r="146" spans="2:4">
      <c r="B146" s="21" t="s">
        <v>420</v>
      </c>
      <c r="C146" s="21" t="s">
        <v>420</v>
      </c>
      <c r="D146" s="26"/>
    </row>
    <row r="147" spans="2:4">
      <c r="B147" s="21" t="s">
        <v>421</v>
      </c>
      <c r="C147" s="21" t="s">
        <v>421</v>
      </c>
      <c r="D147" s="26"/>
    </row>
    <row r="148" spans="2:4">
      <c r="B148" s="20" t="s">
        <v>997</v>
      </c>
      <c r="C148" s="20" t="s">
        <v>997</v>
      </c>
      <c r="D148" s="25"/>
    </row>
    <row r="149" spans="2:4">
      <c r="B149" s="21" t="s">
        <v>277</v>
      </c>
      <c r="C149" s="21" t="s">
        <v>277</v>
      </c>
      <c r="D149" s="26"/>
    </row>
    <row r="150" spans="2:4">
      <c r="B150" s="21" t="s">
        <v>278</v>
      </c>
      <c r="C150" s="21" t="s">
        <v>278</v>
      </c>
      <c r="D150" s="26"/>
    </row>
    <row r="151" spans="2:4">
      <c r="B151" s="21" t="s">
        <v>279</v>
      </c>
      <c r="C151" s="21" t="s">
        <v>279</v>
      </c>
      <c r="D151" s="26"/>
    </row>
    <row r="152" spans="2:4">
      <c r="B152" s="21" t="s">
        <v>280</v>
      </c>
      <c r="C152" s="21" t="s">
        <v>1306</v>
      </c>
      <c r="D152" s="26"/>
    </row>
    <row r="153" spans="2:4">
      <c r="B153" s="21" t="s">
        <v>281</v>
      </c>
      <c r="C153" s="21" t="s">
        <v>281</v>
      </c>
      <c r="D153" s="26"/>
    </row>
    <row r="154" spans="2:4">
      <c r="B154" s="21" t="s">
        <v>282</v>
      </c>
      <c r="C154" s="21" t="s">
        <v>282</v>
      </c>
      <c r="D154" s="26"/>
    </row>
    <row r="155" spans="2:4">
      <c r="B155" s="20" t="s">
        <v>1004</v>
      </c>
      <c r="C155" s="20" t="s">
        <v>1004</v>
      </c>
      <c r="D155" s="25"/>
    </row>
    <row r="156" spans="2:4">
      <c r="B156" s="21" t="s">
        <v>290</v>
      </c>
      <c r="C156" s="21" t="s">
        <v>290</v>
      </c>
      <c r="D156" s="26"/>
    </row>
    <row r="157" spans="2:4">
      <c r="B157" s="21" t="s">
        <v>291</v>
      </c>
      <c r="C157" s="21" t="s">
        <v>291</v>
      </c>
      <c r="D157" s="26"/>
    </row>
    <row r="158" spans="2:4">
      <c r="B158" s="21" t="s">
        <v>292</v>
      </c>
      <c r="C158" s="21" t="s">
        <v>292</v>
      </c>
      <c r="D158" s="26"/>
    </row>
    <row r="159" spans="2:4">
      <c r="B159" s="21" t="s">
        <v>293</v>
      </c>
      <c r="C159" s="21" t="s">
        <v>293</v>
      </c>
      <c r="D159" s="26"/>
    </row>
    <row r="160" spans="2:4">
      <c r="B160" s="21" t="s">
        <v>294</v>
      </c>
      <c r="C160" s="21" t="s">
        <v>294</v>
      </c>
      <c r="D160" s="26"/>
    </row>
    <row r="161" spans="2:4">
      <c r="B161" s="20" t="s">
        <v>1010</v>
      </c>
      <c r="C161" s="20" t="s">
        <v>1010</v>
      </c>
      <c r="D161" s="25"/>
    </row>
    <row r="162" spans="2:4">
      <c r="B162" s="21" t="s">
        <v>409</v>
      </c>
      <c r="C162" s="21" t="s">
        <v>409</v>
      </c>
      <c r="D162" s="26"/>
    </row>
    <row r="163" spans="2:4">
      <c r="B163" s="21" t="s">
        <v>410</v>
      </c>
      <c r="C163" s="21" t="s">
        <v>410</v>
      </c>
      <c r="D163" s="26"/>
    </row>
    <row r="164" spans="2:4">
      <c r="B164" s="21" t="s">
        <v>411</v>
      </c>
      <c r="C164" s="21" t="s">
        <v>411</v>
      </c>
      <c r="D164" s="26"/>
    </row>
    <row r="165" spans="2:4">
      <c r="B165" s="21" t="s">
        <v>412</v>
      </c>
      <c r="C165" s="21" t="s">
        <v>412</v>
      </c>
      <c r="D165" s="26"/>
    </row>
    <row r="166" spans="2:4">
      <c r="B166" s="21" t="s">
        <v>413</v>
      </c>
      <c r="C166" s="21" t="s">
        <v>413</v>
      </c>
      <c r="D166" s="26"/>
    </row>
    <row r="167" spans="2:4">
      <c r="B167" s="21" t="s">
        <v>414</v>
      </c>
      <c r="C167" s="21" t="s">
        <v>414</v>
      </c>
      <c r="D167" s="26"/>
    </row>
    <row r="168" spans="2:4">
      <c r="B168" s="20" t="s">
        <v>1017</v>
      </c>
      <c r="C168" s="20" t="s">
        <v>1017</v>
      </c>
      <c r="D168" s="25"/>
    </row>
    <row r="169" spans="2:4">
      <c r="B169" s="21" t="s">
        <v>223</v>
      </c>
      <c r="C169" s="21" t="s">
        <v>223</v>
      </c>
      <c r="D169" s="26"/>
    </row>
    <row r="170" spans="2:4">
      <c r="B170" s="21" t="s">
        <v>224</v>
      </c>
      <c r="C170" s="21" t="s">
        <v>224</v>
      </c>
      <c r="D170" s="26"/>
    </row>
    <row r="171" spans="2:4">
      <c r="B171" s="21" t="s">
        <v>225</v>
      </c>
      <c r="C171" s="21" t="s">
        <v>225</v>
      </c>
      <c r="D171" s="26"/>
    </row>
    <row r="172" spans="2:4">
      <c r="B172" s="21" t="s">
        <v>226</v>
      </c>
      <c r="C172" s="21" t="s">
        <v>226</v>
      </c>
      <c r="D172" s="26"/>
    </row>
    <row r="173" spans="2:4">
      <c r="B173" s="21" t="s">
        <v>227</v>
      </c>
      <c r="C173" s="21" t="s">
        <v>227</v>
      </c>
      <c r="D173" s="26"/>
    </row>
    <row r="174" spans="2:4">
      <c r="B174" s="20" t="s">
        <v>1023</v>
      </c>
      <c r="C174" s="20" t="s">
        <v>1023</v>
      </c>
      <c r="D174" s="25"/>
    </row>
    <row r="175" spans="2:4">
      <c r="B175" s="21" t="s">
        <v>176</v>
      </c>
      <c r="C175" s="21" t="s">
        <v>176</v>
      </c>
      <c r="D175" s="26"/>
    </row>
    <row r="176" spans="2:4">
      <c r="B176" s="21" t="s">
        <v>177</v>
      </c>
      <c r="C176" s="21" t="s">
        <v>177</v>
      </c>
      <c r="D176" s="26"/>
    </row>
    <row r="177" spans="2:4">
      <c r="B177" s="21" t="s">
        <v>178</v>
      </c>
      <c r="C177" s="21" t="s">
        <v>178</v>
      </c>
      <c r="D177" s="26"/>
    </row>
    <row r="178" spans="2:4">
      <c r="B178" s="20" t="s">
        <v>1028</v>
      </c>
      <c r="C178" s="20" t="s">
        <v>1028</v>
      </c>
      <c r="D178" s="25"/>
    </row>
    <row r="179" spans="2:4">
      <c r="B179" s="21" t="s">
        <v>295</v>
      </c>
      <c r="C179" s="21" t="s">
        <v>295</v>
      </c>
      <c r="D179" s="26"/>
    </row>
    <row r="180" spans="2:4">
      <c r="B180" s="21" t="s">
        <v>296</v>
      </c>
      <c r="C180" s="21" t="s">
        <v>296</v>
      </c>
      <c r="D180" s="26"/>
    </row>
    <row r="181" spans="2:4">
      <c r="B181" s="21" t="s">
        <v>297</v>
      </c>
      <c r="C181" s="21" t="s">
        <v>297</v>
      </c>
      <c r="D181" s="26"/>
    </row>
    <row r="182" spans="2:4">
      <c r="B182" s="21" t="s">
        <v>298</v>
      </c>
      <c r="C182" s="21" t="s">
        <v>298</v>
      </c>
      <c r="D182" s="26"/>
    </row>
    <row r="183" spans="2:4">
      <c r="B183" s="21" t="s">
        <v>299</v>
      </c>
      <c r="C183" s="21" t="s">
        <v>299</v>
      </c>
      <c r="D183" s="26"/>
    </row>
    <row r="184" spans="2:4">
      <c r="B184" s="21" t="s">
        <v>300</v>
      </c>
      <c r="C184" s="21" t="s">
        <v>300</v>
      </c>
      <c r="D184" s="26"/>
    </row>
    <row r="185" spans="2:4">
      <c r="B185" s="21" t="s">
        <v>301</v>
      </c>
      <c r="C185" s="21" t="s">
        <v>301</v>
      </c>
      <c r="D185" s="26"/>
    </row>
    <row r="186" spans="2:4">
      <c r="B186" s="20" t="s">
        <v>1036</v>
      </c>
      <c r="C186" s="20" t="s">
        <v>1036</v>
      </c>
      <c r="D186" s="25"/>
    </row>
    <row r="187" spans="2:4">
      <c r="B187" s="21" t="s">
        <v>228</v>
      </c>
      <c r="C187" s="21" t="s">
        <v>1307</v>
      </c>
      <c r="D187" s="26"/>
    </row>
    <row r="188" spans="2:4">
      <c r="B188" s="21" t="s">
        <v>229</v>
      </c>
      <c r="C188" s="21" t="s">
        <v>229</v>
      </c>
      <c r="D188" s="26"/>
    </row>
    <row r="189" spans="2:4">
      <c r="B189" s="21" t="s">
        <v>230</v>
      </c>
      <c r="C189" s="21" t="s">
        <v>230</v>
      </c>
      <c r="D189" s="26"/>
    </row>
    <row r="190" spans="2:4">
      <c r="B190" s="21" t="s">
        <v>231</v>
      </c>
      <c r="C190" s="21" t="s">
        <v>231</v>
      </c>
      <c r="D190" s="26"/>
    </row>
    <row r="191" spans="2:4">
      <c r="B191" s="21" t="s">
        <v>232</v>
      </c>
      <c r="C191" s="21" t="s">
        <v>232</v>
      </c>
      <c r="D191" s="26"/>
    </row>
    <row r="192" spans="2:4">
      <c r="B192" s="20" t="s">
        <v>1042</v>
      </c>
      <c r="C192" s="20" t="s">
        <v>1042</v>
      </c>
      <c r="D192" s="25"/>
    </row>
    <row r="193" spans="2:4">
      <c r="B193" s="21" t="s">
        <v>140</v>
      </c>
      <c r="C193" s="21" t="s">
        <v>140</v>
      </c>
      <c r="D193" s="26"/>
    </row>
    <row r="194" spans="2:4">
      <c r="B194" s="21" t="s">
        <v>141</v>
      </c>
      <c r="C194" s="21" t="s">
        <v>1308</v>
      </c>
      <c r="D194" s="26"/>
    </row>
    <row r="195" spans="2:4">
      <c r="B195" s="21" t="s">
        <v>142</v>
      </c>
      <c r="C195" s="21" t="s">
        <v>142</v>
      </c>
      <c r="D195" s="26"/>
    </row>
    <row r="196" spans="2:4">
      <c r="B196" s="21" t="s">
        <v>143</v>
      </c>
      <c r="C196" s="21" t="s">
        <v>143</v>
      </c>
      <c r="D196" s="26"/>
    </row>
    <row r="197" spans="2:4">
      <c r="B197" s="20" t="s">
        <v>1047</v>
      </c>
      <c r="C197" s="20" t="s">
        <v>1047</v>
      </c>
      <c r="D197" s="25"/>
    </row>
    <row r="198" spans="2:4">
      <c r="B198" s="21" t="s">
        <v>302</v>
      </c>
      <c r="C198" s="21" t="s">
        <v>302</v>
      </c>
      <c r="D198" s="26"/>
    </row>
    <row r="199" spans="2:4">
      <c r="B199" s="21" t="s">
        <v>303</v>
      </c>
      <c r="C199" s="21" t="s">
        <v>303</v>
      </c>
      <c r="D199" s="26"/>
    </row>
    <row r="200" spans="2:4">
      <c r="B200" s="21" t="s">
        <v>304</v>
      </c>
      <c r="C200" s="21" t="s">
        <v>304</v>
      </c>
      <c r="D200" s="26"/>
    </row>
    <row r="201" spans="2:4">
      <c r="B201" s="21" t="s">
        <v>305</v>
      </c>
      <c r="C201" s="21" t="s">
        <v>305</v>
      </c>
      <c r="D201" s="26"/>
    </row>
    <row r="202" spans="2:4">
      <c r="B202" s="21" t="s">
        <v>306</v>
      </c>
      <c r="C202" s="21" t="s">
        <v>306</v>
      </c>
      <c r="D202" s="26"/>
    </row>
    <row r="203" spans="2:4">
      <c r="B203" s="20" t="s">
        <v>1053</v>
      </c>
      <c r="C203" s="20" t="s">
        <v>1053</v>
      </c>
      <c r="D203" s="25"/>
    </row>
    <row r="204" spans="2:4">
      <c r="B204" s="21" t="s">
        <v>186</v>
      </c>
      <c r="C204" s="21" t="s">
        <v>186</v>
      </c>
      <c r="D204" s="26"/>
    </row>
    <row r="205" spans="2:4">
      <c r="B205" s="20" t="s">
        <v>1055</v>
      </c>
      <c r="C205" s="20" t="s">
        <v>1055</v>
      </c>
      <c r="D205" s="25"/>
    </row>
    <row r="206" spans="2:4">
      <c r="B206" s="21" t="s">
        <v>365</v>
      </c>
      <c r="C206" s="21" t="s">
        <v>365</v>
      </c>
      <c r="D206" s="26"/>
    </row>
    <row r="207" spans="2:4">
      <c r="B207" s="21" t="s">
        <v>366</v>
      </c>
      <c r="C207" s="21" t="s">
        <v>366</v>
      </c>
      <c r="D207" s="26"/>
    </row>
    <row r="208" spans="2:4">
      <c r="B208" s="20" t="s">
        <v>1058</v>
      </c>
      <c r="C208" s="20" t="s">
        <v>1058</v>
      </c>
      <c r="D208" s="25"/>
    </row>
    <row r="209" spans="2:4">
      <c r="B209" s="21" t="s">
        <v>332</v>
      </c>
      <c r="C209" s="21" t="s">
        <v>332</v>
      </c>
      <c r="D209" s="26"/>
    </row>
    <row r="210" spans="2:4">
      <c r="B210" s="21" t="s">
        <v>333</v>
      </c>
      <c r="C210" s="21" t="s">
        <v>333</v>
      </c>
      <c r="D210" s="26"/>
    </row>
    <row r="211" spans="2:4">
      <c r="B211" s="21" t="s">
        <v>334</v>
      </c>
      <c r="C211" s="21" t="s">
        <v>334</v>
      </c>
      <c r="D211" s="26"/>
    </row>
    <row r="212" spans="2:4">
      <c r="B212" s="21" t="s">
        <v>335</v>
      </c>
      <c r="C212" s="21" t="s">
        <v>335</v>
      </c>
      <c r="D212" s="26"/>
    </row>
    <row r="213" spans="2:4">
      <c r="B213" s="20" t="s">
        <v>1064</v>
      </c>
      <c r="C213" s="20" t="s">
        <v>1064</v>
      </c>
      <c r="D213" s="25"/>
    </row>
    <row r="214" spans="2:4">
      <c r="B214" s="21" t="s">
        <v>353</v>
      </c>
      <c r="C214" s="21" t="s">
        <v>353</v>
      </c>
      <c r="D214" s="26"/>
    </row>
    <row r="215" spans="2:4">
      <c r="B215" s="21" t="s">
        <v>354</v>
      </c>
      <c r="C215" s="21" t="s">
        <v>354</v>
      </c>
      <c r="D215" s="26"/>
    </row>
    <row r="216" spans="2:4">
      <c r="B216" s="21" t="s">
        <v>355</v>
      </c>
      <c r="C216" s="21" t="s">
        <v>355</v>
      </c>
      <c r="D216" s="26"/>
    </row>
    <row r="217" spans="2:4">
      <c r="B217" s="21" t="s">
        <v>356</v>
      </c>
      <c r="C217" s="21" t="s">
        <v>356</v>
      </c>
      <c r="D217" s="26"/>
    </row>
    <row r="218" spans="2:4">
      <c r="B218" s="21" t="s">
        <v>357</v>
      </c>
      <c r="C218" s="21" t="s">
        <v>357</v>
      </c>
      <c r="D218" s="26"/>
    </row>
    <row r="219" spans="2:4">
      <c r="B219" s="21" t="s">
        <v>358</v>
      </c>
      <c r="C219" s="21" t="s">
        <v>358</v>
      </c>
      <c r="D219" s="26"/>
    </row>
    <row r="220" spans="2:4">
      <c r="B220" s="20" t="s">
        <v>1071</v>
      </c>
      <c r="C220" s="20" t="s">
        <v>1071</v>
      </c>
      <c r="D220" s="25"/>
    </row>
    <row r="221" spans="2:4">
      <c r="B221" s="21" t="s">
        <v>405</v>
      </c>
      <c r="C221" s="21" t="s">
        <v>405</v>
      </c>
      <c r="D221" s="26"/>
    </row>
    <row r="222" spans="2:4">
      <c r="B222" s="21" t="s">
        <v>406</v>
      </c>
      <c r="C222" s="21" t="s">
        <v>406</v>
      </c>
      <c r="D222" s="26"/>
    </row>
    <row r="223" spans="2:4">
      <c r="B223" s="21" t="s">
        <v>407</v>
      </c>
      <c r="C223" s="21" t="s">
        <v>1309</v>
      </c>
      <c r="D223" s="26"/>
    </row>
    <row r="224" spans="2:4">
      <c r="B224" s="21" t="s">
        <v>408</v>
      </c>
      <c r="C224" s="21" t="s">
        <v>408</v>
      </c>
      <c r="D224" s="26"/>
    </row>
    <row r="225" spans="2:4">
      <c r="B225" s="20" t="s">
        <v>1077</v>
      </c>
      <c r="C225" s="20" t="s">
        <v>1077</v>
      </c>
      <c r="D225" s="25"/>
    </row>
    <row r="226" spans="2:4">
      <c r="B226" s="21" t="s">
        <v>182</v>
      </c>
      <c r="C226" s="21" t="s">
        <v>182</v>
      </c>
      <c r="D226" s="26"/>
    </row>
    <row r="227" spans="2:4">
      <c r="B227" s="21" t="s">
        <v>183</v>
      </c>
      <c r="C227" s="21" t="s">
        <v>183</v>
      </c>
      <c r="D227" s="26"/>
    </row>
    <row r="228" spans="2:4">
      <c r="B228" s="21" t="s">
        <v>184</v>
      </c>
      <c r="C228" s="21" t="s">
        <v>184</v>
      </c>
      <c r="D228" s="26"/>
    </row>
    <row r="229" spans="2:4">
      <c r="B229" s="21" t="s">
        <v>185</v>
      </c>
      <c r="C229" s="21" t="s">
        <v>185</v>
      </c>
      <c r="D229" s="26"/>
    </row>
    <row r="230" spans="2:4">
      <c r="B230" s="20" t="s">
        <v>1087</v>
      </c>
      <c r="C230" s="20" t="s">
        <v>1087</v>
      </c>
      <c r="D230" s="25"/>
    </row>
    <row r="231" spans="2:4">
      <c r="B231" s="21" t="s">
        <v>351</v>
      </c>
      <c r="C231" s="21" t="s">
        <v>351</v>
      </c>
      <c r="D231" s="26"/>
    </row>
    <row r="232" spans="2:4">
      <c r="B232" s="21" t="s">
        <v>352</v>
      </c>
      <c r="C232" s="21" t="s">
        <v>352</v>
      </c>
      <c r="D232" s="26"/>
    </row>
    <row r="233" spans="2:4">
      <c r="B233" s="20" t="s">
        <v>1090</v>
      </c>
      <c r="C233" s="20" t="s">
        <v>1090</v>
      </c>
      <c r="D233" s="25"/>
    </row>
    <row r="234" spans="2:4">
      <c r="B234" s="21" t="s">
        <v>144</v>
      </c>
      <c r="C234" s="21" t="s">
        <v>144</v>
      </c>
      <c r="D234" s="26"/>
    </row>
    <row r="235" spans="2:4">
      <c r="B235" s="21" t="s">
        <v>145</v>
      </c>
      <c r="C235" s="21" t="s">
        <v>145</v>
      </c>
      <c r="D235" s="26"/>
    </row>
    <row r="236" spans="2:4">
      <c r="B236" s="21" t="s">
        <v>146</v>
      </c>
      <c r="C236" s="21" t="s">
        <v>146</v>
      </c>
      <c r="D236" s="26"/>
    </row>
    <row r="237" spans="2:4">
      <c r="B237" s="21" t="s">
        <v>147</v>
      </c>
      <c r="C237" s="21" t="s">
        <v>147</v>
      </c>
      <c r="D237" s="26"/>
    </row>
    <row r="238" spans="2:4">
      <c r="B238" s="20" t="s">
        <v>1095</v>
      </c>
      <c r="C238" s="20" t="s">
        <v>1095</v>
      </c>
      <c r="D238" s="25"/>
    </row>
    <row r="239" spans="2:4">
      <c r="B239" s="21" t="s">
        <v>402</v>
      </c>
      <c r="C239" s="21" t="s">
        <v>402</v>
      </c>
      <c r="D239" s="26"/>
    </row>
    <row r="240" spans="2:4">
      <c r="B240" s="21" t="s">
        <v>403</v>
      </c>
      <c r="C240" s="21" t="s">
        <v>1311</v>
      </c>
      <c r="D240" s="26"/>
    </row>
    <row r="241" spans="2:4">
      <c r="B241" s="21" t="s">
        <v>404</v>
      </c>
      <c r="C241" s="21" t="s">
        <v>404</v>
      </c>
      <c r="D241" s="26"/>
    </row>
    <row r="242" spans="2:4">
      <c r="B242" s="20" t="s">
        <v>1082</v>
      </c>
      <c r="C242" s="20" t="s">
        <v>1082</v>
      </c>
      <c r="D242" s="25"/>
    </row>
    <row r="243" spans="2:4">
      <c r="B243" s="21" t="s">
        <v>375</v>
      </c>
      <c r="C243" s="21" t="s">
        <v>375</v>
      </c>
      <c r="D243" s="26"/>
    </row>
    <row r="244" spans="2:4">
      <c r="B244" s="21" t="s">
        <v>376</v>
      </c>
      <c r="C244" s="21" t="s">
        <v>376</v>
      </c>
      <c r="D244" s="26"/>
    </row>
    <row r="245" spans="2:4">
      <c r="B245" s="21" t="s">
        <v>377</v>
      </c>
      <c r="C245" s="21" t="s">
        <v>377</v>
      </c>
      <c r="D245" s="26"/>
    </row>
    <row r="246" spans="2:4">
      <c r="B246" s="21" t="s">
        <v>378</v>
      </c>
      <c r="C246" s="21" t="s">
        <v>378</v>
      </c>
      <c r="D246" s="26"/>
    </row>
    <row r="247" spans="2:4">
      <c r="B247" s="20" t="s">
        <v>1100</v>
      </c>
      <c r="C247" s="20" t="s">
        <v>1100</v>
      </c>
      <c r="D247" s="25"/>
    </row>
    <row r="248" spans="2:4">
      <c r="B248" s="21" t="s">
        <v>318</v>
      </c>
      <c r="C248" s="21" t="s">
        <v>318</v>
      </c>
      <c r="D248" s="26"/>
    </row>
    <row r="249" spans="2:4">
      <c r="B249" s="21" t="s">
        <v>201</v>
      </c>
      <c r="C249" s="21" t="s">
        <v>201</v>
      </c>
      <c r="D249" s="26"/>
    </row>
    <row r="250" spans="2:4">
      <c r="B250" s="21" t="s">
        <v>319</v>
      </c>
      <c r="C250" s="21" t="s">
        <v>319</v>
      </c>
      <c r="D250" s="26"/>
    </row>
    <row r="251" spans="2:4">
      <c r="B251" s="21" t="s">
        <v>320</v>
      </c>
      <c r="C251" s="21" t="s">
        <v>320</v>
      </c>
      <c r="D251" s="26"/>
    </row>
    <row r="252" spans="2:4">
      <c r="B252" s="21" t="s">
        <v>321</v>
      </c>
      <c r="C252" s="21" t="s">
        <v>321</v>
      </c>
      <c r="D252" s="26"/>
    </row>
    <row r="253" spans="2:4">
      <c r="B253" s="21" t="s">
        <v>322</v>
      </c>
      <c r="C253" s="21" t="s">
        <v>322</v>
      </c>
      <c r="D253" s="26"/>
    </row>
    <row r="254" spans="2:4">
      <c r="B254" s="21" t="s">
        <v>323</v>
      </c>
      <c r="C254" s="21" t="s">
        <v>323</v>
      </c>
      <c r="D254" s="26"/>
    </row>
    <row r="255" spans="2:4">
      <c r="B255" s="21" t="s">
        <v>324</v>
      </c>
      <c r="C255" s="21" t="s">
        <v>324</v>
      </c>
      <c r="D255" s="26"/>
    </row>
    <row r="256" spans="2:4">
      <c r="B256" s="20" t="s">
        <v>1109</v>
      </c>
      <c r="C256" s="20" t="s">
        <v>1109</v>
      </c>
      <c r="D256" s="25"/>
    </row>
    <row r="257" spans="2:4">
      <c r="B257" s="21" t="s">
        <v>446</v>
      </c>
      <c r="C257" s="21" t="s">
        <v>446</v>
      </c>
      <c r="D257" s="26"/>
    </row>
    <row r="258" spans="2:4">
      <c r="B258" s="21" t="s">
        <v>447</v>
      </c>
      <c r="C258" s="21" t="s">
        <v>447</v>
      </c>
      <c r="D258" s="26"/>
    </row>
    <row r="259" spans="2:4">
      <c r="B259" s="21" t="s">
        <v>448</v>
      </c>
      <c r="C259" s="21" t="s">
        <v>448</v>
      </c>
      <c r="D259" s="26"/>
    </row>
    <row r="260" spans="2:4">
      <c r="B260" s="21" t="s">
        <v>449</v>
      </c>
      <c r="C260" s="21" t="s">
        <v>449</v>
      </c>
      <c r="D260" s="26"/>
    </row>
    <row r="261" spans="2:4">
      <c r="B261" s="21" t="s">
        <v>450</v>
      </c>
      <c r="C261" s="21" t="s">
        <v>1312</v>
      </c>
      <c r="D261" s="26"/>
    </row>
    <row r="262" spans="2:4">
      <c r="B262" s="21" t="s">
        <v>451</v>
      </c>
      <c r="C262" s="21" t="s">
        <v>451</v>
      </c>
      <c r="D262" s="26"/>
    </row>
    <row r="263" spans="2:4">
      <c r="B263" s="21" t="s">
        <v>452</v>
      </c>
      <c r="C263" s="21" t="s">
        <v>452</v>
      </c>
      <c r="D263" s="26"/>
    </row>
    <row r="264" spans="2:4">
      <c r="B264" s="21" t="s">
        <v>453</v>
      </c>
      <c r="C264" s="21" t="s">
        <v>453</v>
      </c>
      <c r="D264" s="26"/>
    </row>
    <row r="265" spans="2:4">
      <c r="B265" s="21" t="s">
        <v>454</v>
      </c>
      <c r="C265" s="21" t="s">
        <v>454</v>
      </c>
      <c r="D265" s="26"/>
    </row>
    <row r="266" spans="2:4">
      <c r="B266" s="21" t="s">
        <v>455</v>
      </c>
      <c r="C266" s="21" t="s">
        <v>455</v>
      </c>
      <c r="D266" s="26"/>
    </row>
    <row r="267" spans="2:4">
      <c r="B267" s="21" t="s">
        <v>456</v>
      </c>
      <c r="C267" s="21" t="s">
        <v>456</v>
      </c>
      <c r="D267" s="26"/>
    </row>
    <row r="268" spans="2:4">
      <c r="B268" s="21" t="s">
        <v>457</v>
      </c>
      <c r="C268" s="21" t="s">
        <v>457</v>
      </c>
      <c r="D268" s="26"/>
    </row>
    <row r="269" spans="2:4">
      <c r="B269" s="21" t="s">
        <v>458</v>
      </c>
      <c r="C269" s="21" t="s">
        <v>458</v>
      </c>
      <c r="D269" s="26"/>
    </row>
    <row r="270" spans="2:4">
      <c r="B270" s="21" t="s">
        <v>459</v>
      </c>
      <c r="C270" s="21" t="s">
        <v>459</v>
      </c>
      <c r="D270" s="26"/>
    </row>
    <row r="271" spans="2:4">
      <c r="B271" s="20" t="s">
        <v>1124</v>
      </c>
      <c r="C271" s="20" t="s">
        <v>1124</v>
      </c>
      <c r="D271" s="25"/>
    </row>
    <row r="272" spans="2:4">
      <c r="B272" s="21" t="s">
        <v>205</v>
      </c>
      <c r="C272" s="21" t="s">
        <v>205</v>
      </c>
      <c r="D272" s="26"/>
    </row>
    <row r="273" spans="2:4">
      <c r="B273" s="21" t="s">
        <v>206</v>
      </c>
      <c r="C273" s="21" t="s">
        <v>206</v>
      </c>
      <c r="D273" s="26"/>
    </row>
    <row r="274" spans="2:4">
      <c r="B274" s="21" t="s">
        <v>207</v>
      </c>
      <c r="C274" s="21" t="s">
        <v>207</v>
      </c>
      <c r="D274" s="26"/>
    </row>
    <row r="275" spans="2:4">
      <c r="B275" s="21" t="s">
        <v>208</v>
      </c>
      <c r="C275" s="21" t="s">
        <v>208</v>
      </c>
      <c r="D275" s="26"/>
    </row>
    <row r="276" spans="2:4">
      <c r="B276" s="21" t="s">
        <v>209</v>
      </c>
      <c r="C276" s="21" t="s">
        <v>209</v>
      </c>
      <c r="D276" s="26"/>
    </row>
    <row r="277" spans="2:4">
      <c r="B277" s="21" t="s">
        <v>210</v>
      </c>
      <c r="C277" s="21" t="s">
        <v>210</v>
      </c>
      <c r="D277" s="26"/>
    </row>
    <row r="278" spans="2:4">
      <c r="B278" s="21" t="s">
        <v>211</v>
      </c>
      <c r="C278" s="21" t="s">
        <v>211</v>
      </c>
      <c r="D278" s="26"/>
    </row>
    <row r="279" spans="2:4">
      <c r="B279" s="21" t="s">
        <v>212</v>
      </c>
      <c r="C279" s="21" t="s">
        <v>212</v>
      </c>
      <c r="D279" s="26"/>
    </row>
    <row r="280" spans="2:4">
      <c r="B280" s="21" t="s">
        <v>213</v>
      </c>
      <c r="C280" s="21" t="s">
        <v>213</v>
      </c>
      <c r="D280" s="26"/>
    </row>
    <row r="281" spans="2:4">
      <c r="B281" s="21" t="s">
        <v>214</v>
      </c>
      <c r="C281" s="21" t="s">
        <v>214</v>
      </c>
      <c r="D281" s="26"/>
    </row>
    <row r="282" spans="2:4">
      <c r="B282" s="20" t="s">
        <v>1135</v>
      </c>
      <c r="C282" s="20" t="s">
        <v>1135</v>
      </c>
      <c r="D282" s="25"/>
    </row>
    <row r="283" spans="2:4">
      <c r="B283" s="21" t="s">
        <v>433</v>
      </c>
      <c r="C283" s="21" t="s">
        <v>433</v>
      </c>
      <c r="D283" s="26"/>
    </row>
    <row r="284" spans="2:4">
      <c r="B284" s="21" t="s">
        <v>434</v>
      </c>
      <c r="C284" s="21" t="s">
        <v>434</v>
      </c>
      <c r="D284" s="26"/>
    </row>
    <row r="285" spans="2:4">
      <c r="B285" s="21" t="s">
        <v>435</v>
      </c>
      <c r="C285" s="21" t="s">
        <v>435</v>
      </c>
      <c r="D285" s="26"/>
    </row>
    <row r="286" spans="2:4">
      <c r="B286" s="21" t="s">
        <v>436</v>
      </c>
      <c r="C286" s="21" t="s">
        <v>436</v>
      </c>
      <c r="D286" s="26"/>
    </row>
    <row r="287" spans="2:4">
      <c r="B287" s="21" t="s">
        <v>437</v>
      </c>
      <c r="C287" s="21" t="s">
        <v>437</v>
      </c>
      <c r="D287" s="26"/>
    </row>
    <row r="288" spans="2:4">
      <c r="B288" s="21" t="s">
        <v>438</v>
      </c>
      <c r="C288" s="21" t="s">
        <v>438</v>
      </c>
      <c r="D288" s="26"/>
    </row>
    <row r="289" spans="2:4">
      <c r="B289" s="21" t="s">
        <v>439</v>
      </c>
      <c r="C289" s="21" t="s">
        <v>439</v>
      </c>
      <c r="D289" s="26"/>
    </row>
    <row r="290" spans="2:4">
      <c r="B290" s="21" t="s">
        <v>440</v>
      </c>
      <c r="C290" s="21" t="s">
        <v>440</v>
      </c>
      <c r="D290" s="26"/>
    </row>
    <row r="291" spans="2:4">
      <c r="B291" s="21" t="s">
        <v>441</v>
      </c>
      <c r="C291" s="21" t="s">
        <v>441</v>
      </c>
      <c r="D291" s="26"/>
    </row>
    <row r="292" spans="2:4">
      <c r="B292" s="21" t="s">
        <v>442</v>
      </c>
      <c r="C292" s="21" t="s">
        <v>442</v>
      </c>
      <c r="D292" s="26"/>
    </row>
    <row r="293" spans="2:4">
      <c r="B293" s="21" t="s">
        <v>443</v>
      </c>
      <c r="C293" s="21" t="s">
        <v>443</v>
      </c>
      <c r="D293" s="26"/>
    </row>
    <row r="294" spans="2:4">
      <c r="B294" s="21" t="s">
        <v>444</v>
      </c>
      <c r="C294" s="21" t="s">
        <v>444</v>
      </c>
      <c r="D294" s="26"/>
    </row>
    <row r="295" spans="2:4">
      <c r="B295" s="21" t="s">
        <v>445</v>
      </c>
      <c r="C295" s="21" t="s">
        <v>445</v>
      </c>
      <c r="D295" s="26"/>
    </row>
    <row r="296" spans="2:4">
      <c r="B296" s="20" t="s">
        <v>1150</v>
      </c>
      <c r="C296" s="20" t="s">
        <v>1150</v>
      </c>
      <c r="D296" s="25"/>
    </row>
    <row r="297" spans="2:4">
      <c r="B297" s="21" t="s">
        <v>189</v>
      </c>
      <c r="C297" s="21" t="s">
        <v>1317</v>
      </c>
      <c r="D297" s="26"/>
    </row>
    <row r="298" spans="2:4">
      <c r="B298" s="21" t="s">
        <v>190</v>
      </c>
      <c r="C298" s="21" t="s">
        <v>1316</v>
      </c>
      <c r="D298" s="26"/>
    </row>
    <row r="299" spans="2:4">
      <c r="B299" s="21" t="s">
        <v>191</v>
      </c>
      <c r="C299" s="21" t="s">
        <v>1314</v>
      </c>
      <c r="D299" s="26"/>
    </row>
    <row r="300" spans="2:4">
      <c r="B300" s="21" t="s">
        <v>192</v>
      </c>
      <c r="C300" s="21" t="s">
        <v>1313</v>
      </c>
      <c r="D300" s="26"/>
    </row>
    <row r="301" spans="2:4">
      <c r="B301" s="21" t="s">
        <v>193</v>
      </c>
      <c r="C301" s="21" t="s">
        <v>1318</v>
      </c>
      <c r="D301" s="26"/>
    </row>
    <row r="302" spans="2:4">
      <c r="B302" s="21" t="s">
        <v>194</v>
      </c>
      <c r="C302" s="21" t="s">
        <v>1321</v>
      </c>
      <c r="D302" s="26"/>
    </row>
    <row r="303" spans="2:4">
      <c r="B303" s="21" t="s">
        <v>195</v>
      </c>
      <c r="C303" s="21" t="s">
        <v>1322</v>
      </c>
      <c r="D303" s="26"/>
    </row>
    <row r="304" spans="2:4">
      <c r="B304" s="21" t="s">
        <v>196</v>
      </c>
      <c r="C304" s="21" t="s">
        <v>1320</v>
      </c>
      <c r="D304" s="26"/>
    </row>
    <row r="305" spans="2:4">
      <c r="B305" s="21" t="s">
        <v>197</v>
      </c>
      <c r="C305" s="21" t="s">
        <v>1319</v>
      </c>
      <c r="D305" s="26"/>
    </row>
    <row r="306" spans="2:4">
      <c r="B306" s="21" t="s">
        <v>198</v>
      </c>
      <c r="C306" s="21" t="s">
        <v>1315</v>
      </c>
      <c r="D306" s="26"/>
    </row>
    <row r="307" spans="2:4">
      <c r="B307" s="20" t="s">
        <v>1161</v>
      </c>
      <c r="C307" s="20" t="s">
        <v>1161</v>
      </c>
      <c r="D307" s="25"/>
    </row>
    <row r="308" spans="2:4">
      <c r="B308" s="21" t="s">
        <v>389</v>
      </c>
      <c r="C308" s="21" t="s">
        <v>1331</v>
      </c>
      <c r="D308" s="26"/>
    </row>
    <row r="309" spans="2:4">
      <c r="B309" s="21" t="s">
        <v>390</v>
      </c>
      <c r="C309" s="21" t="s">
        <v>1329</v>
      </c>
      <c r="D309" s="26"/>
    </row>
    <row r="310" spans="2:4">
      <c r="B310" s="21" t="s">
        <v>391</v>
      </c>
      <c r="C310" s="21" t="s">
        <v>1327</v>
      </c>
      <c r="D310" s="26"/>
    </row>
    <row r="311" spans="2:4">
      <c r="B311" s="21" t="s">
        <v>392</v>
      </c>
      <c r="C311" s="21" t="s">
        <v>1333</v>
      </c>
      <c r="D311" s="26"/>
    </row>
    <row r="312" spans="2:4">
      <c r="B312" s="21" t="s">
        <v>393</v>
      </c>
      <c r="C312" s="21" t="s">
        <v>1335</v>
      </c>
      <c r="D312" s="26"/>
    </row>
    <row r="313" spans="2:4">
      <c r="B313" s="21" t="s">
        <v>394</v>
      </c>
      <c r="C313" s="21" t="s">
        <v>1323</v>
      </c>
      <c r="D313" s="26"/>
    </row>
    <row r="314" spans="2:4">
      <c r="B314" s="21" t="s">
        <v>395</v>
      </c>
      <c r="C314" s="21" t="s">
        <v>1325</v>
      </c>
      <c r="D314" s="26"/>
    </row>
    <row r="315" spans="2:4">
      <c r="B315" s="20" t="s">
        <v>1169</v>
      </c>
      <c r="C315" s="20" t="s">
        <v>1169</v>
      </c>
      <c r="D315" s="25"/>
    </row>
    <row r="316" spans="2:4">
      <c r="B316" s="21" t="s">
        <v>380</v>
      </c>
      <c r="C316" s="21" t="s">
        <v>1338</v>
      </c>
      <c r="D316" s="26"/>
    </row>
    <row r="317" spans="2:4">
      <c r="B317" s="21" t="s">
        <v>379</v>
      </c>
      <c r="C317" s="21" t="s">
        <v>1340</v>
      </c>
      <c r="D317" s="26"/>
    </row>
    <row r="318" spans="2:4">
      <c r="B318" s="21" t="s">
        <v>381</v>
      </c>
      <c r="C318" s="21" t="s">
        <v>1339</v>
      </c>
      <c r="D318" s="26"/>
    </row>
    <row r="319" spans="2:4">
      <c r="B319" s="21" t="s">
        <v>382</v>
      </c>
      <c r="C319" s="21" t="s">
        <v>1337</v>
      </c>
      <c r="D319" s="26"/>
    </row>
    <row r="320" spans="2:4">
      <c r="B320" s="20" t="s">
        <v>1174</v>
      </c>
      <c r="C320" s="20" t="s">
        <v>1174</v>
      </c>
      <c r="D320" s="25"/>
    </row>
    <row r="321" spans="2:4">
      <c r="B321" s="21" t="s">
        <v>396</v>
      </c>
      <c r="C321" s="21" t="s">
        <v>1344</v>
      </c>
      <c r="D321" s="26"/>
    </row>
    <row r="322" spans="2:4">
      <c r="B322" s="21" t="s">
        <v>397</v>
      </c>
      <c r="C322" s="21" t="s">
        <v>1343</v>
      </c>
      <c r="D322" s="26"/>
    </row>
    <row r="323" spans="2:4">
      <c r="B323" s="21" t="s">
        <v>398</v>
      </c>
      <c r="C323" s="21" t="s">
        <v>1341</v>
      </c>
      <c r="D323" s="26"/>
    </row>
    <row r="324" spans="2:4">
      <c r="B324" s="21" t="s">
        <v>399</v>
      </c>
      <c r="C324" s="21" t="s">
        <v>1342</v>
      </c>
      <c r="D324" s="26"/>
    </row>
    <row r="325" spans="2:4">
      <c r="B325" s="20" t="s">
        <v>1179</v>
      </c>
      <c r="C325" s="20" t="s">
        <v>1179</v>
      </c>
      <c r="D325" s="25"/>
    </row>
    <row r="326" spans="2:4">
      <c r="B326" s="21" t="s">
        <v>348</v>
      </c>
      <c r="C326" s="21" t="s">
        <v>1347</v>
      </c>
      <c r="D326" s="26"/>
    </row>
    <row r="327" spans="2:4">
      <c r="B327" s="21" t="s">
        <v>349</v>
      </c>
      <c r="C327" s="21" t="s">
        <v>1346</v>
      </c>
      <c r="D327" s="26"/>
    </row>
    <row r="328" spans="2:4">
      <c r="B328" s="21" t="s">
        <v>350</v>
      </c>
      <c r="C328" s="21" t="s">
        <v>1345</v>
      </c>
      <c r="D328" s="26"/>
    </row>
    <row r="329" spans="2:4">
      <c r="B329" s="20" t="s">
        <v>1183</v>
      </c>
      <c r="C329" s="20" t="s">
        <v>1183</v>
      </c>
      <c r="D329" s="25"/>
    </row>
    <row r="330" spans="2:4">
      <c r="B330" s="21" t="s">
        <v>148</v>
      </c>
      <c r="C330" s="21" t="s">
        <v>1348</v>
      </c>
      <c r="D330" s="26"/>
    </row>
    <row r="331" spans="2:4">
      <c r="B331" s="21" t="s">
        <v>150</v>
      </c>
      <c r="C331" s="21" t="s">
        <v>1352</v>
      </c>
      <c r="D331" s="26"/>
    </row>
    <row r="332" spans="2:4">
      <c r="B332" s="21" t="s">
        <v>149</v>
      </c>
      <c r="C332" s="21" t="s">
        <v>1351</v>
      </c>
      <c r="D332" s="26"/>
    </row>
    <row r="333" spans="2:4">
      <c r="B333" s="21" t="s">
        <v>151</v>
      </c>
      <c r="C333" s="21" t="s">
        <v>1349</v>
      </c>
      <c r="D333" s="26"/>
    </row>
    <row r="334" spans="2:4">
      <c r="B334" s="21" t="s">
        <v>152</v>
      </c>
      <c r="C334" s="21" t="s">
        <v>1356</v>
      </c>
      <c r="D334" s="26"/>
    </row>
    <row r="335" spans="2:4">
      <c r="B335" s="21" t="s">
        <v>153</v>
      </c>
      <c r="C335" s="21" t="s">
        <v>1355</v>
      </c>
      <c r="D335" s="26"/>
    </row>
    <row r="336" spans="2:4">
      <c r="B336" s="21" t="s">
        <v>154</v>
      </c>
      <c r="C336" s="21" t="s">
        <v>1354</v>
      </c>
      <c r="D336" s="26"/>
    </row>
    <row r="337" spans="2:4">
      <c r="B337" s="21" t="s">
        <v>155</v>
      </c>
      <c r="C337" s="21" t="s">
        <v>1350</v>
      </c>
      <c r="D337" s="26"/>
    </row>
    <row r="338" spans="2:4">
      <c r="B338" s="20" t="s">
        <v>1192</v>
      </c>
      <c r="C338" s="20" t="s">
        <v>1192</v>
      </c>
      <c r="D338" s="25"/>
    </row>
    <row r="339" spans="2:4">
      <c r="B339" s="21" t="s">
        <v>159</v>
      </c>
      <c r="C339" s="21" t="s">
        <v>1357</v>
      </c>
      <c r="D339" s="26"/>
    </row>
    <row r="340" spans="2:4">
      <c r="B340" s="20" t="s">
        <v>1194</v>
      </c>
      <c r="C340" s="20" t="s">
        <v>1194</v>
      </c>
      <c r="D340" s="25"/>
    </row>
    <row r="341" spans="2:4">
      <c r="B341" s="21" t="s">
        <v>400</v>
      </c>
      <c r="C341" s="21" t="s">
        <v>1359</v>
      </c>
      <c r="D341" s="26"/>
    </row>
    <row r="342" spans="2:4">
      <c r="B342" s="21" t="s">
        <v>401</v>
      </c>
      <c r="C342" s="21" t="s">
        <v>1358</v>
      </c>
      <c r="D342" s="26"/>
    </row>
    <row r="343" spans="2:4">
      <c r="B343" s="20" t="s">
        <v>1197</v>
      </c>
      <c r="C343" s="20" t="s">
        <v>1197</v>
      </c>
      <c r="D343" s="25"/>
    </row>
    <row r="344" spans="2:4">
      <c r="B344" s="21" t="s">
        <v>430</v>
      </c>
      <c r="C344" s="21" t="s">
        <v>1364</v>
      </c>
      <c r="D344" s="26"/>
    </row>
    <row r="345" spans="2:4">
      <c r="B345" s="21" t="s">
        <v>431</v>
      </c>
      <c r="C345" s="21" t="s">
        <v>1362</v>
      </c>
      <c r="D345" s="26"/>
    </row>
    <row r="346" spans="2:4">
      <c r="B346" s="21" t="s">
        <v>432</v>
      </c>
      <c r="C346" s="21" t="s">
        <v>1360</v>
      </c>
      <c r="D346" s="26"/>
    </row>
    <row r="347" spans="2:4">
      <c r="B347" s="20" t="s">
        <v>1201</v>
      </c>
      <c r="C347" s="20" t="s">
        <v>1201</v>
      </c>
      <c r="D347" s="25"/>
    </row>
    <row r="348" spans="2:4">
      <c r="B348" s="21" t="s">
        <v>283</v>
      </c>
      <c r="C348" s="21" t="s">
        <v>1368</v>
      </c>
      <c r="D348" s="26"/>
    </row>
    <row r="349" spans="2:4">
      <c r="B349" s="21" t="s">
        <v>284</v>
      </c>
      <c r="C349" s="21" t="s">
        <v>1367</v>
      </c>
      <c r="D349" s="26"/>
    </row>
    <row r="350" spans="2:4">
      <c r="B350" s="21" t="s">
        <v>285</v>
      </c>
      <c r="C350" s="21" t="s">
        <v>1366</v>
      </c>
      <c r="D350" s="26"/>
    </row>
    <row r="351" spans="2:4">
      <c r="B351" s="20" t="s">
        <v>1205</v>
      </c>
      <c r="C351" s="20" t="s">
        <v>1205</v>
      </c>
      <c r="D351" s="25"/>
    </row>
    <row r="352" spans="2:4">
      <c r="B352" s="21" t="s">
        <v>136</v>
      </c>
      <c r="C352" s="21" t="s">
        <v>1369</v>
      </c>
      <c r="D352" s="26"/>
    </row>
    <row r="353" spans="2:4">
      <c r="B353" s="21" t="s">
        <v>137</v>
      </c>
      <c r="C353" s="21" t="s">
        <v>1370</v>
      </c>
      <c r="D353" s="26"/>
    </row>
    <row r="354" spans="2:4">
      <c r="B354" s="21" t="s">
        <v>138</v>
      </c>
      <c r="C354" s="21" t="s">
        <v>1371</v>
      </c>
      <c r="D354" s="26"/>
    </row>
    <row r="355" spans="2:4">
      <c r="B355" s="21" t="s">
        <v>139</v>
      </c>
      <c r="C355" s="21" t="s">
        <v>1372</v>
      </c>
      <c r="D355" s="26"/>
    </row>
    <row r="356" spans="2:4">
      <c r="B356" s="20" t="s">
        <v>1210</v>
      </c>
      <c r="C356" s="20" t="s">
        <v>1210</v>
      </c>
      <c r="D356" s="25"/>
    </row>
    <row r="357" spans="2:4">
      <c r="B357" s="21" t="s">
        <v>336</v>
      </c>
      <c r="C357" s="21" t="s">
        <v>1373</v>
      </c>
      <c r="D357" s="26"/>
    </row>
    <row r="358" spans="2:4">
      <c r="B358" s="21" t="s">
        <v>337</v>
      </c>
      <c r="C358" s="21" t="s">
        <v>1375</v>
      </c>
      <c r="D358" s="26"/>
    </row>
    <row r="359" spans="2:4">
      <c r="B359" s="21" t="s">
        <v>338</v>
      </c>
      <c r="C359" s="21" t="s">
        <v>1374</v>
      </c>
      <c r="D359" s="26"/>
    </row>
    <row r="360" spans="2:4">
      <c r="B360" s="20" t="s">
        <v>1214</v>
      </c>
      <c r="C360" s="20" t="s">
        <v>1214</v>
      </c>
      <c r="D360" s="25"/>
    </row>
    <row r="361" spans="2:4">
      <c r="B361" s="21" t="s">
        <v>188</v>
      </c>
      <c r="C361" s="21" t="s">
        <v>1376</v>
      </c>
      <c r="D361" s="26"/>
    </row>
    <row r="362" spans="2:4">
      <c r="B362" s="20" t="s">
        <v>1216</v>
      </c>
      <c r="C362" s="20" t="s">
        <v>1216</v>
      </c>
      <c r="D362" s="25"/>
    </row>
    <row r="363" spans="2:4">
      <c r="B363" s="21" t="s">
        <v>339</v>
      </c>
      <c r="C363" s="21" t="s">
        <v>1377</v>
      </c>
      <c r="D363" s="26"/>
    </row>
    <row r="364" spans="2:4">
      <c r="B364" s="21" t="s">
        <v>340</v>
      </c>
      <c r="C364" s="21" t="s">
        <v>1378</v>
      </c>
      <c r="D364" s="26"/>
    </row>
    <row r="365" spans="2:4">
      <c r="B365" s="20" t="s">
        <v>1220</v>
      </c>
      <c r="C365" s="20" t="s">
        <v>1220</v>
      </c>
      <c r="D365" s="25"/>
    </row>
    <row r="366" spans="2:4">
      <c r="B366" s="21" t="s">
        <v>239</v>
      </c>
      <c r="C366" s="21" t="s">
        <v>1379</v>
      </c>
      <c r="D366" s="26"/>
    </row>
    <row r="367" spans="2:4">
      <c r="B367" s="21" t="s">
        <v>240</v>
      </c>
      <c r="C367" s="21" t="s">
        <v>240</v>
      </c>
      <c r="D367" s="26"/>
    </row>
    <row r="368" spans="2:4">
      <c r="B368" s="21" t="s">
        <v>241</v>
      </c>
      <c r="C368" s="21" t="s">
        <v>241</v>
      </c>
      <c r="D368" s="26"/>
    </row>
    <row r="369" spans="2:4">
      <c r="B369" s="21" t="s">
        <v>242</v>
      </c>
      <c r="C369" s="21" t="s">
        <v>242</v>
      </c>
      <c r="D369" s="26"/>
    </row>
    <row r="370" spans="2:4">
      <c r="B370" s="21" t="s">
        <v>243</v>
      </c>
      <c r="C370" s="21" t="s">
        <v>243</v>
      </c>
      <c r="D370" s="26"/>
    </row>
    <row r="371" spans="2:4">
      <c r="B371" s="21" t="s">
        <v>244</v>
      </c>
      <c r="C371" s="21" t="s">
        <v>244</v>
      </c>
      <c r="D371" s="26"/>
    </row>
    <row r="372" spans="2:4">
      <c r="B372" s="21" t="s">
        <v>245</v>
      </c>
      <c r="C372" s="21" t="s">
        <v>245</v>
      </c>
      <c r="D372" s="26"/>
    </row>
    <row r="373" spans="2:4">
      <c r="B373" s="20" t="s">
        <v>1228</v>
      </c>
      <c r="C373" s="20" t="s">
        <v>1228</v>
      </c>
      <c r="D373" s="25"/>
    </row>
    <row r="374" spans="2:4">
      <c r="B374" s="21" t="s">
        <v>422</v>
      </c>
      <c r="C374" s="21" t="s">
        <v>422</v>
      </c>
      <c r="D374" s="26"/>
    </row>
    <row r="375" spans="2:4">
      <c r="B375" s="21" t="s">
        <v>423</v>
      </c>
      <c r="C375" s="21" t="s">
        <v>423</v>
      </c>
      <c r="D375" s="26"/>
    </row>
    <row r="376" spans="2:4">
      <c r="B376" s="21" t="s">
        <v>424</v>
      </c>
      <c r="C376" s="21" t="s">
        <v>424</v>
      </c>
      <c r="D376" s="26"/>
    </row>
    <row r="377" spans="2:4">
      <c r="B377" s="21" t="s">
        <v>425</v>
      </c>
      <c r="C377" s="21" t="s">
        <v>425</v>
      </c>
      <c r="D377" s="26"/>
    </row>
    <row r="378" spans="2:4">
      <c r="B378" s="21" t="s">
        <v>426</v>
      </c>
      <c r="C378" s="21" t="s">
        <v>426</v>
      </c>
      <c r="D378" s="26"/>
    </row>
    <row r="379" spans="2:4">
      <c r="B379" s="21" t="s">
        <v>427</v>
      </c>
      <c r="C379" s="21" t="s">
        <v>427</v>
      </c>
      <c r="D379" s="26"/>
    </row>
    <row r="380" spans="2:4">
      <c r="B380" s="20" t="s">
        <v>1235</v>
      </c>
      <c r="C380" s="20" t="s">
        <v>1235</v>
      </c>
      <c r="D380" s="25"/>
    </row>
    <row r="381" spans="2:4">
      <c r="B381" s="21" t="s">
        <v>325</v>
      </c>
      <c r="C381" s="21" t="s">
        <v>325</v>
      </c>
      <c r="D381" s="26"/>
    </row>
    <row r="382" spans="2:4">
      <c r="B382" s="21" t="s">
        <v>326</v>
      </c>
      <c r="C382" s="21" t="s">
        <v>326</v>
      </c>
      <c r="D382" s="26"/>
    </row>
    <row r="383" spans="2:4">
      <c r="B383" s="21" t="s">
        <v>327</v>
      </c>
      <c r="C383" s="21" t="s">
        <v>327</v>
      </c>
      <c r="D383" s="26"/>
    </row>
    <row r="384" spans="2:4">
      <c r="B384" s="20" t="s">
        <v>1239</v>
      </c>
      <c r="C384" s="20" t="s">
        <v>1239</v>
      </c>
      <c r="D384" s="25"/>
    </row>
    <row r="385" spans="2:4">
      <c r="B385" s="21" t="s">
        <v>383</v>
      </c>
      <c r="C385" s="21" t="s">
        <v>383</v>
      </c>
      <c r="D385" s="26"/>
    </row>
    <row r="386" spans="2:4">
      <c r="B386" s="21" t="s">
        <v>384</v>
      </c>
      <c r="C386" s="21" t="s">
        <v>384</v>
      </c>
      <c r="D386" s="26"/>
    </row>
    <row r="387" spans="2:4">
      <c r="B387" s="20" t="s">
        <v>1242</v>
      </c>
      <c r="C387" s="20" t="s">
        <v>1242</v>
      </c>
      <c r="D387" s="25"/>
    </row>
    <row r="388" spans="2:4">
      <c r="B388" s="21" t="s">
        <v>328</v>
      </c>
      <c r="C388" s="21" t="s">
        <v>328</v>
      </c>
      <c r="D388" s="26"/>
    </row>
    <row r="389" spans="2:4">
      <c r="B389" s="21" t="s">
        <v>329</v>
      </c>
      <c r="C389" s="21" t="s">
        <v>329</v>
      </c>
      <c r="D389" s="26"/>
    </row>
    <row r="390" spans="2:4">
      <c r="B390" s="21" t="s">
        <v>330</v>
      </c>
      <c r="C390" s="21" t="s">
        <v>330</v>
      </c>
      <c r="D390" s="26"/>
    </row>
    <row r="391" spans="2:4">
      <c r="B391" s="21" t="s">
        <v>331</v>
      </c>
      <c r="C391" s="21" t="s">
        <v>331</v>
      </c>
      <c r="D391" s="26"/>
    </row>
    <row r="392" spans="2:4">
      <c r="B392" s="20" t="s">
        <v>1247</v>
      </c>
      <c r="C392" s="20" t="s">
        <v>1247</v>
      </c>
      <c r="D392" s="25"/>
    </row>
    <row r="393" spans="2:4">
      <c r="B393" s="21" t="s">
        <v>259</v>
      </c>
      <c r="C393" s="21" t="s">
        <v>259</v>
      </c>
      <c r="D393" s="26"/>
    </row>
    <row r="394" spans="2:4">
      <c r="B394" s="21" t="s">
        <v>260</v>
      </c>
      <c r="C394" s="21" t="s">
        <v>260</v>
      </c>
      <c r="D394" s="26"/>
    </row>
    <row r="395" spans="2:4">
      <c r="B395" s="21" t="s">
        <v>261</v>
      </c>
      <c r="C395" s="21" t="s">
        <v>261</v>
      </c>
      <c r="D395" s="26"/>
    </row>
    <row r="396" spans="2:4">
      <c r="B396" s="21" t="s">
        <v>262</v>
      </c>
      <c r="C396" s="21" t="s">
        <v>262</v>
      </c>
      <c r="D396" s="26"/>
    </row>
    <row r="397" spans="2:4">
      <c r="B397" s="20" t="s">
        <v>1253</v>
      </c>
      <c r="C397" s="20" t="s">
        <v>1253</v>
      </c>
      <c r="D397" s="25"/>
    </row>
    <row r="398" spans="2:4">
      <c r="B398" s="21" t="s">
        <v>460</v>
      </c>
      <c r="C398" s="21" t="s">
        <v>460</v>
      </c>
      <c r="D398" s="26"/>
    </row>
    <row r="399" spans="2:4">
      <c r="B399" s="21" t="s">
        <v>461</v>
      </c>
      <c r="C399" s="21" t="s">
        <v>461</v>
      </c>
      <c r="D399" s="26"/>
    </row>
    <row r="400" spans="2:4">
      <c r="B400" s="21" t="s">
        <v>462</v>
      </c>
      <c r="C400" s="21" t="s">
        <v>462</v>
      </c>
      <c r="D400" s="26"/>
    </row>
    <row r="401" spans="2:4">
      <c r="B401" s="21" t="s">
        <v>463</v>
      </c>
      <c r="C401" s="21" t="s">
        <v>463</v>
      </c>
      <c r="D401" s="26"/>
    </row>
    <row r="402" spans="2:4">
      <c r="B402" s="20" t="s">
        <v>1258</v>
      </c>
      <c r="C402" s="20" t="s">
        <v>1258</v>
      </c>
      <c r="D402" s="25"/>
    </row>
    <row r="403" spans="2:4">
      <c r="B403" s="21" t="s">
        <v>219</v>
      </c>
      <c r="C403" s="21" t="s">
        <v>1381</v>
      </c>
      <c r="D403" s="26"/>
    </row>
    <row r="404" spans="2:4">
      <c r="B404" s="21" t="s">
        <v>220</v>
      </c>
      <c r="C404" s="21" t="s">
        <v>220</v>
      </c>
      <c r="D404" s="26"/>
    </row>
    <row r="405" spans="2:4">
      <c r="B405" s="21" t="s">
        <v>221</v>
      </c>
      <c r="C405" s="21" t="s">
        <v>221</v>
      </c>
      <c r="D405" s="26"/>
    </row>
    <row r="406" spans="2:4">
      <c r="B406" s="21" t="s">
        <v>222</v>
      </c>
      <c r="C406" s="21" t="s">
        <v>222</v>
      </c>
      <c r="D406" s="26"/>
    </row>
    <row r="407" spans="2:4">
      <c r="B407" s="20"/>
      <c r="C407" s="25"/>
      <c r="D407" s="25"/>
    </row>
    <row r="408" spans="2:4">
      <c r="B408" s="22"/>
      <c r="C408" s="26"/>
      <c r="D408" s="26"/>
    </row>
  </sheetData>
  <sheetProtection password="CD34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34"/>
  <sheetViews>
    <sheetView workbookViewId="0">
      <selection activeCell="F5" sqref="F5"/>
    </sheetView>
  </sheetViews>
  <sheetFormatPr defaultColWidth="10.83203125" defaultRowHeight="19.5"/>
  <cols>
    <col min="1" max="1" width="10.83203125" style="1"/>
    <col min="2" max="2" width="11.5" style="1" bestFit="1" customWidth="1"/>
    <col min="3" max="3" width="24.5" style="1" bestFit="1" customWidth="1"/>
    <col min="4" max="4" width="25.33203125" style="1" bestFit="1" customWidth="1"/>
    <col min="5" max="5" width="10.83203125" style="1"/>
    <col min="6" max="6" width="23.33203125" style="1" bestFit="1" customWidth="1"/>
    <col min="7" max="20" width="10.83203125" style="1"/>
    <col min="21" max="21" width="41" style="1" bestFit="1" customWidth="1"/>
    <col min="22" max="22" width="10.6640625" style="1"/>
    <col min="23" max="23" width="35.9140625" style="1" bestFit="1" customWidth="1"/>
    <col min="24" max="27" width="10.83203125" style="1"/>
    <col min="28" max="29" width="24" style="1" bestFit="1" customWidth="1"/>
    <col min="30" max="16384" width="10.83203125" style="1"/>
  </cols>
  <sheetData>
    <row r="3" spans="2:23">
      <c r="B3" s="1" t="s">
        <v>27</v>
      </c>
      <c r="C3" s="1" t="s">
        <v>26</v>
      </c>
      <c r="D3" s="1" t="s">
        <v>491</v>
      </c>
      <c r="E3" s="1" t="s">
        <v>28</v>
      </c>
      <c r="F3" s="1" t="s">
        <v>31</v>
      </c>
      <c r="G3" s="1" t="s">
        <v>30</v>
      </c>
      <c r="H3" s="1" t="s">
        <v>1444</v>
      </c>
      <c r="I3" s="1" t="s">
        <v>1613</v>
      </c>
    </row>
    <row r="4" spans="2:23">
      <c r="B4" s="1" t="s">
        <v>23</v>
      </c>
      <c r="C4" s="1" t="s">
        <v>1280</v>
      </c>
      <c r="D4" s="1" t="s">
        <v>1281</v>
      </c>
      <c r="E4" s="1" t="s">
        <v>1282</v>
      </c>
      <c r="F4" s="1" t="s">
        <v>1283</v>
      </c>
      <c r="G4" s="1" t="s">
        <v>1289</v>
      </c>
      <c r="H4" s="1" t="s">
        <v>1445</v>
      </c>
      <c r="I4" s="1" t="s">
        <v>1614</v>
      </c>
      <c r="U4" s="1" t="s">
        <v>1382</v>
      </c>
      <c r="W4" s="1" t="s">
        <v>1383</v>
      </c>
    </row>
    <row r="5" spans="2:23">
      <c r="C5" s="1" t="s">
        <v>1285</v>
      </c>
      <c r="D5" s="1" t="s">
        <v>1286</v>
      </c>
      <c r="E5" s="1" t="s">
        <v>1287</v>
      </c>
      <c r="F5" s="1" t="s">
        <v>1288</v>
      </c>
      <c r="G5" s="1" t="s">
        <v>1291</v>
      </c>
      <c r="H5" s="1" t="s">
        <v>1446</v>
      </c>
      <c r="I5" s="1" t="s">
        <v>1612</v>
      </c>
      <c r="U5" s="1" t="s">
        <v>789</v>
      </c>
      <c r="W5" s="1" t="s">
        <v>737</v>
      </c>
    </row>
    <row r="6" spans="2:23">
      <c r="C6" s="1" t="s">
        <v>1290</v>
      </c>
      <c r="G6" s="2" t="s">
        <v>1677</v>
      </c>
      <c r="U6" s="1" t="s">
        <v>790</v>
      </c>
      <c r="W6" s="1" t="s">
        <v>738</v>
      </c>
    </row>
    <row r="7" spans="2:23">
      <c r="C7" s="1" t="s">
        <v>1439</v>
      </c>
      <c r="U7" s="1" t="s">
        <v>791</v>
      </c>
      <c r="W7" s="1" t="s">
        <v>739</v>
      </c>
    </row>
    <row r="8" spans="2:23">
      <c r="C8" s="1" t="s">
        <v>1292</v>
      </c>
      <c r="G8" s="1" t="s">
        <v>1284</v>
      </c>
      <c r="U8" s="1" t="s">
        <v>734</v>
      </c>
      <c r="W8" s="1" t="s">
        <v>734</v>
      </c>
    </row>
    <row r="9" spans="2:23">
      <c r="U9" s="1" t="s">
        <v>792</v>
      </c>
      <c r="W9" s="1" t="s">
        <v>740</v>
      </c>
    </row>
    <row r="10" spans="2:23">
      <c r="U10" s="1" t="s">
        <v>793</v>
      </c>
      <c r="W10" s="1" t="s">
        <v>741</v>
      </c>
    </row>
    <row r="11" spans="2:23">
      <c r="B11" s="1" t="s">
        <v>33</v>
      </c>
      <c r="C11" s="1" t="s">
        <v>34</v>
      </c>
      <c r="U11" s="1" t="s">
        <v>794</v>
      </c>
      <c r="W11" s="1" t="s">
        <v>742</v>
      </c>
    </row>
    <row r="12" spans="2:23">
      <c r="B12" s="1">
        <v>1</v>
      </c>
      <c r="C12" s="1">
        <v>1</v>
      </c>
      <c r="D12" s="1" t="s">
        <v>1389</v>
      </c>
      <c r="E12" s="1" t="s">
        <v>732</v>
      </c>
      <c r="F12" s="1" t="s">
        <v>731</v>
      </c>
      <c r="G12" s="1" t="s">
        <v>730</v>
      </c>
      <c r="H12" s="1" t="s">
        <v>720</v>
      </c>
      <c r="I12" s="1" t="s">
        <v>709</v>
      </c>
      <c r="J12" s="1" t="s">
        <v>699</v>
      </c>
      <c r="K12" s="1" t="s">
        <v>687</v>
      </c>
      <c r="L12" s="1" t="s">
        <v>677</v>
      </c>
      <c r="M12" s="1" t="s">
        <v>668</v>
      </c>
      <c r="N12" s="1" t="s">
        <v>657</v>
      </c>
      <c r="O12" s="1" t="s">
        <v>648</v>
      </c>
      <c r="P12" s="1" t="s">
        <v>637</v>
      </c>
      <c r="Q12" s="1" t="s">
        <v>628</v>
      </c>
      <c r="R12" s="1" t="s">
        <v>620</v>
      </c>
      <c r="S12" s="1" t="s">
        <v>612</v>
      </c>
      <c r="U12" s="1" t="s">
        <v>795</v>
      </c>
      <c r="W12" s="1" t="s">
        <v>743</v>
      </c>
    </row>
    <row r="13" spans="2:23">
      <c r="B13" s="1">
        <v>2</v>
      </c>
      <c r="C13" s="1">
        <v>2</v>
      </c>
      <c r="D13" s="28" t="s">
        <v>1384</v>
      </c>
      <c r="E13" s="1" t="s">
        <v>731</v>
      </c>
      <c r="F13" t="s">
        <v>528</v>
      </c>
      <c r="G13" t="s">
        <v>500</v>
      </c>
      <c r="H13" t="s">
        <v>693</v>
      </c>
      <c r="I13" t="s">
        <v>643</v>
      </c>
      <c r="J13" t="s">
        <v>507</v>
      </c>
      <c r="K13" t="s">
        <v>702</v>
      </c>
      <c r="L13" t="s">
        <v>660</v>
      </c>
      <c r="M13" t="s">
        <v>609</v>
      </c>
      <c r="N13" t="s">
        <v>1418</v>
      </c>
      <c r="O13" t="s">
        <v>666</v>
      </c>
      <c r="P13" t="s">
        <v>697</v>
      </c>
      <c r="Q13" t="s">
        <v>511</v>
      </c>
      <c r="R13" t="s">
        <v>617</v>
      </c>
      <c r="S13" t="s">
        <v>616</v>
      </c>
      <c r="U13" s="1" t="s">
        <v>796</v>
      </c>
      <c r="W13" s="1" t="s">
        <v>744</v>
      </c>
    </row>
    <row r="14" spans="2:23">
      <c r="B14" s="1">
        <v>3</v>
      </c>
      <c r="C14" s="1">
        <v>3</v>
      </c>
      <c r="D14" s="28" t="s">
        <v>1385</v>
      </c>
      <c r="E14" s="1" t="s">
        <v>730</v>
      </c>
      <c r="F14" t="s">
        <v>1616</v>
      </c>
      <c r="G14" t="s">
        <v>726</v>
      </c>
      <c r="H14" t="s">
        <v>670</v>
      </c>
      <c r="I14" t="s">
        <v>692</v>
      </c>
      <c r="J14" t="s">
        <v>523</v>
      </c>
      <c r="K14" t="s">
        <v>497</v>
      </c>
      <c r="L14" t="s">
        <v>577</v>
      </c>
      <c r="M14" t="s">
        <v>563</v>
      </c>
      <c r="N14" t="s">
        <v>1419</v>
      </c>
      <c r="O14" t="s">
        <v>665</v>
      </c>
      <c r="P14" t="s">
        <v>607</v>
      </c>
      <c r="Q14" t="s">
        <v>696</v>
      </c>
      <c r="R14" t="s">
        <v>1632</v>
      </c>
      <c r="S14" t="s">
        <v>1426</v>
      </c>
      <c r="U14" s="1" t="s">
        <v>797</v>
      </c>
      <c r="W14" s="1" t="s">
        <v>745</v>
      </c>
    </row>
    <row r="15" spans="2:23">
      <c r="B15" s="1">
        <v>4</v>
      </c>
      <c r="C15" s="1">
        <v>4</v>
      </c>
      <c r="D15" s="28" t="s">
        <v>1386</v>
      </c>
      <c r="E15" s="1" t="s">
        <v>720</v>
      </c>
      <c r="F15" t="s">
        <v>570</v>
      </c>
      <c r="G15" t="s">
        <v>703</v>
      </c>
      <c r="H15" t="s">
        <v>1393</v>
      </c>
      <c r="I15" t="s">
        <v>1402</v>
      </c>
      <c r="J15" t="s">
        <v>574</v>
      </c>
      <c r="K15" t="s">
        <v>641</v>
      </c>
      <c r="L15" t="s">
        <v>598</v>
      </c>
      <c r="M15" t="s">
        <v>510</v>
      </c>
      <c r="N15" t="s">
        <v>1420</v>
      </c>
      <c r="O15" t="s">
        <v>707</v>
      </c>
      <c r="P15" t="s">
        <v>675</v>
      </c>
      <c r="Q15" t="s">
        <v>1639</v>
      </c>
      <c r="R15" t="s">
        <v>494</v>
      </c>
      <c r="S15" t="s">
        <v>1425</v>
      </c>
      <c r="U15" s="1" t="s">
        <v>798</v>
      </c>
      <c r="W15" s="1" t="s">
        <v>746</v>
      </c>
    </row>
    <row r="16" spans="2:23">
      <c r="B16" s="1">
        <v>5</v>
      </c>
      <c r="C16" s="1">
        <v>5</v>
      </c>
      <c r="D16" s="28" t="s">
        <v>1387</v>
      </c>
      <c r="E16" s="1" t="s">
        <v>709</v>
      </c>
      <c r="F16" t="s">
        <v>1617</v>
      </c>
      <c r="G16" t="s">
        <v>671</v>
      </c>
      <c r="H16" t="s">
        <v>1394</v>
      </c>
      <c r="I16" t="s">
        <v>1618</v>
      </c>
      <c r="J16" t="s">
        <v>1403</v>
      </c>
      <c r="K16" t="s">
        <v>661</v>
      </c>
      <c r="L16" t="s">
        <v>492</v>
      </c>
      <c r="M16" t="s">
        <v>1414</v>
      </c>
      <c r="N16" t="s">
        <v>617</v>
      </c>
      <c r="O16" t="s">
        <v>676</v>
      </c>
      <c r="P16" t="s">
        <v>615</v>
      </c>
      <c r="Q16" t="s">
        <v>1640</v>
      </c>
      <c r="R16" t="s">
        <v>625</v>
      </c>
      <c r="S16" t="s">
        <v>1423</v>
      </c>
      <c r="U16" s="1" t="s">
        <v>799</v>
      </c>
      <c r="W16" s="1" t="s">
        <v>747</v>
      </c>
    </row>
    <row r="17" spans="2:23">
      <c r="B17" s="1">
        <v>6</v>
      </c>
      <c r="C17" s="1">
        <v>6</v>
      </c>
      <c r="D17" s="28" t="s">
        <v>1388</v>
      </c>
      <c r="E17" s="1" t="s">
        <v>699</v>
      </c>
      <c r="F17" t="s">
        <v>591</v>
      </c>
      <c r="G17" t="s">
        <v>694</v>
      </c>
      <c r="H17" t="s">
        <v>1395</v>
      </c>
      <c r="I17" t="s">
        <v>605</v>
      </c>
      <c r="J17" t="s">
        <v>549</v>
      </c>
      <c r="K17" t="s">
        <v>520</v>
      </c>
      <c r="L17" t="s">
        <v>602</v>
      </c>
      <c r="M17" t="s">
        <v>594</v>
      </c>
      <c r="N17" t="s">
        <v>1421</v>
      </c>
      <c r="O17" t="s">
        <v>636</v>
      </c>
      <c r="P17" t="s">
        <v>618</v>
      </c>
      <c r="Q17" t="s">
        <v>515</v>
      </c>
      <c r="R17" t="s">
        <v>634</v>
      </c>
      <c r="S17" t="s">
        <v>727</v>
      </c>
      <c r="U17" s="1" t="s">
        <v>800</v>
      </c>
      <c r="W17" s="1" t="s">
        <v>748</v>
      </c>
    </row>
    <row r="18" spans="2:23">
      <c r="B18" s="1">
        <v>7</v>
      </c>
      <c r="C18" s="1">
        <v>7</v>
      </c>
      <c r="D18" s="28" t="s">
        <v>1512</v>
      </c>
      <c r="E18" s="1" t="s">
        <v>687</v>
      </c>
      <c r="F18" t="s">
        <v>686</v>
      </c>
      <c r="G18" t="s">
        <v>716</v>
      </c>
      <c r="H18" t="s">
        <v>521</v>
      </c>
      <c r="I18" t="s">
        <v>714</v>
      </c>
      <c r="J18" t="s">
        <v>537</v>
      </c>
      <c r="K18" t="s">
        <v>1410</v>
      </c>
      <c r="L18" t="s">
        <v>717</v>
      </c>
      <c r="M18" t="s">
        <v>689</v>
      </c>
      <c r="N18" t="s">
        <v>1417</v>
      </c>
      <c r="O18" t="s">
        <v>656</v>
      </c>
      <c r="P18" t="s">
        <v>516</v>
      </c>
      <c r="Q18" t="s">
        <v>654</v>
      </c>
      <c r="R18" t="s">
        <v>673</v>
      </c>
      <c r="S18" t="s">
        <v>672</v>
      </c>
      <c r="U18" s="1" t="s">
        <v>801</v>
      </c>
      <c r="W18" s="1" t="s">
        <v>749</v>
      </c>
    </row>
    <row r="19" spans="2:23">
      <c r="B19" s="1">
        <v>8</v>
      </c>
      <c r="C19" s="1">
        <v>8</v>
      </c>
      <c r="D19" s="1" t="s">
        <v>1615</v>
      </c>
      <c r="E19" s="1" t="s">
        <v>677</v>
      </c>
      <c r="F19" t="s">
        <v>1619</v>
      </c>
      <c r="G19" t="s">
        <v>619</v>
      </c>
      <c r="H19" t="s">
        <v>1396</v>
      </c>
      <c r="I19" t="s">
        <v>704</v>
      </c>
      <c r="J19" t="s">
        <v>723</v>
      </c>
      <c r="K19" t="s">
        <v>510</v>
      </c>
      <c r="L19" t="s">
        <v>623</v>
      </c>
      <c r="M19" t="s">
        <v>639</v>
      </c>
      <c r="N19" t="s">
        <v>594</v>
      </c>
      <c r="O19" t="s">
        <v>522</v>
      </c>
      <c r="P19" t="s">
        <v>696</v>
      </c>
      <c r="Q19" t="s">
        <v>605</v>
      </c>
      <c r="R19" t="s">
        <v>1436</v>
      </c>
      <c r="S19" t="s">
        <v>1428</v>
      </c>
      <c r="U19" s="1" t="s">
        <v>802</v>
      </c>
      <c r="W19" s="1" t="s">
        <v>750</v>
      </c>
    </row>
    <row r="20" spans="2:23">
      <c r="B20" s="1">
        <v>9</v>
      </c>
      <c r="C20" s="1">
        <v>9</v>
      </c>
      <c r="E20" s="1" t="s">
        <v>668</v>
      </c>
      <c r="F20" t="s">
        <v>711</v>
      </c>
      <c r="G20" t="s">
        <v>662</v>
      </c>
      <c r="H20" t="s">
        <v>599</v>
      </c>
      <c r="I20" t="s">
        <v>520</v>
      </c>
      <c r="J20" t="s">
        <v>632</v>
      </c>
      <c r="K20" t="s">
        <v>1408</v>
      </c>
      <c r="L20" t="s">
        <v>712</v>
      </c>
      <c r="M20" t="s">
        <v>622</v>
      </c>
      <c r="N20" t="s">
        <v>1623</v>
      </c>
      <c r="O20" t="s">
        <v>1624</v>
      </c>
      <c r="P20" t="s">
        <v>1422</v>
      </c>
      <c r="Q20" t="s">
        <v>674</v>
      </c>
      <c r="R20" t="s">
        <v>502</v>
      </c>
      <c r="S20" t="s">
        <v>1427</v>
      </c>
      <c r="U20" s="1" t="s">
        <v>803</v>
      </c>
      <c r="W20" s="1" t="s">
        <v>751</v>
      </c>
    </row>
    <row r="21" spans="2:23">
      <c r="B21" s="1">
        <v>10</v>
      </c>
      <c r="C21" s="1">
        <v>10</v>
      </c>
      <c r="E21" s="1" t="s">
        <v>657</v>
      </c>
      <c r="F21" t="s">
        <v>698</v>
      </c>
      <c r="H21" t="s">
        <v>582</v>
      </c>
      <c r="I21" t="s">
        <v>651</v>
      </c>
      <c r="J21" t="s">
        <v>664</v>
      </c>
      <c r="K21" t="s">
        <v>722</v>
      </c>
      <c r="L21" t="s">
        <v>532</v>
      </c>
      <c r="M21" t="s">
        <v>729</v>
      </c>
      <c r="N21" t="s">
        <v>1456</v>
      </c>
      <c r="O21" t="s">
        <v>594</v>
      </c>
      <c r="P21" t="s">
        <v>520</v>
      </c>
      <c r="Q21" t="s">
        <v>718</v>
      </c>
      <c r="R21" t="s">
        <v>501</v>
      </c>
      <c r="S21" t="s">
        <v>495</v>
      </c>
      <c r="U21" s="1" t="s">
        <v>804</v>
      </c>
      <c r="W21" s="1" t="s">
        <v>752</v>
      </c>
    </row>
    <row r="22" spans="2:23">
      <c r="B22" s="1">
        <v>11</v>
      </c>
      <c r="C22" s="1">
        <v>11</v>
      </c>
      <c r="E22" s="1" t="s">
        <v>648</v>
      </c>
      <c r="F22" t="s">
        <v>710</v>
      </c>
      <c r="H22" t="s">
        <v>1399</v>
      </c>
      <c r="I22" t="s">
        <v>1401</v>
      </c>
      <c r="J22" t="s">
        <v>610</v>
      </c>
      <c r="K22" t="s">
        <v>588</v>
      </c>
      <c r="L22" t="s">
        <v>669</v>
      </c>
      <c r="M22" t="s">
        <v>553</v>
      </c>
      <c r="N22" t="s">
        <v>542</v>
      </c>
      <c r="O22" t="s">
        <v>647</v>
      </c>
      <c r="P22" t="s">
        <v>655</v>
      </c>
      <c r="Q22" t="s">
        <v>567</v>
      </c>
      <c r="R22" t="s">
        <v>492</v>
      </c>
      <c r="S22" t="s">
        <v>717</v>
      </c>
      <c r="U22" s="1" t="s">
        <v>805</v>
      </c>
      <c r="W22" s="1" t="s">
        <v>753</v>
      </c>
    </row>
    <row r="23" spans="2:23">
      <c r="B23" s="1">
        <v>12</v>
      </c>
      <c r="C23" s="1">
        <v>12</v>
      </c>
      <c r="E23" s="1" t="s">
        <v>637</v>
      </c>
      <c r="F23" t="s">
        <v>534</v>
      </c>
      <c r="H23" t="s">
        <v>725</v>
      </c>
      <c r="I23" t="s">
        <v>724</v>
      </c>
      <c r="J23" t="s">
        <v>492</v>
      </c>
      <c r="K23" t="s">
        <v>537</v>
      </c>
      <c r="L23" t="s">
        <v>640</v>
      </c>
      <c r="M23" t="s">
        <v>508</v>
      </c>
      <c r="N23" t="s">
        <v>1454</v>
      </c>
      <c r="O23" t="s">
        <v>685</v>
      </c>
      <c r="P23" t="s">
        <v>1625</v>
      </c>
      <c r="Q23" t="s">
        <v>635</v>
      </c>
      <c r="R23" t="s">
        <v>537</v>
      </c>
      <c r="S23" t="s">
        <v>532</v>
      </c>
      <c r="U23" s="1" t="s">
        <v>806</v>
      </c>
      <c r="W23" s="1" t="s">
        <v>754</v>
      </c>
    </row>
    <row r="24" spans="2:23">
      <c r="B24" s="1">
        <v>13</v>
      </c>
      <c r="E24" s="1" t="s">
        <v>628</v>
      </c>
      <c r="F24" t="s">
        <v>595</v>
      </c>
      <c r="H24" t="s">
        <v>715</v>
      </c>
      <c r="I24" t="s">
        <v>682</v>
      </c>
      <c r="J24" t="s">
        <v>578</v>
      </c>
      <c r="K24" t="s">
        <v>1409</v>
      </c>
      <c r="L24" t="s">
        <v>570</v>
      </c>
      <c r="M24" t="s">
        <v>1626</v>
      </c>
      <c r="N24" t="s">
        <v>678</v>
      </c>
      <c r="O24" t="s">
        <v>729</v>
      </c>
      <c r="P24" t="s">
        <v>719</v>
      </c>
      <c r="Q24" t="s">
        <v>728</v>
      </c>
      <c r="R24" t="s">
        <v>560</v>
      </c>
      <c r="S24" t="s">
        <v>1424</v>
      </c>
      <c r="U24" s="1" t="s">
        <v>807</v>
      </c>
      <c r="W24" s="1" t="s">
        <v>755</v>
      </c>
    </row>
    <row r="25" spans="2:23">
      <c r="B25" s="1">
        <v>14</v>
      </c>
      <c r="E25" s="1" t="s">
        <v>620</v>
      </c>
      <c r="F25" t="s">
        <v>494</v>
      </c>
      <c r="H25" t="s">
        <v>1397</v>
      </c>
      <c r="I25" t="s">
        <v>639</v>
      </c>
      <c r="J25" t="s">
        <v>1404</v>
      </c>
      <c r="K25" t="s">
        <v>1627</v>
      </c>
      <c r="L25" t="s">
        <v>559</v>
      </c>
      <c r="M25" t="s">
        <v>674</v>
      </c>
      <c r="N25" t="s">
        <v>1455</v>
      </c>
      <c r="P25" t="s">
        <v>611</v>
      </c>
      <c r="Q25" t="s">
        <v>513</v>
      </c>
      <c r="R25" t="s">
        <v>531</v>
      </c>
      <c r="S25" t="s">
        <v>695</v>
      </c>
      <c r="U25" s="1" t="s">
        <v>808</v>
      </c>
      <c r="W25" s="1" t="s">
        <v>756</v>
      </c>
    </row>
    <row r="26" spans="2:23">
      <c r="B26" s="1">
        <v>15</v>
      </c>
      <c r="E26" s="1" t="s">
        <v>612</v>
      </c>
      <c r="F26" t="s">
        <v>1390</v>
      </c>
      <c r="H26" t="s">
        <v>1398</v>
      </c>
      <c r="J26" t="s">
        <v>587</v>
      </c>
      <c r="K26" t="s">
        <v>664</v>
      </c>
      <c r="L26" t="s">
        <v>690</v>
      </c>
      <c r="M26" t="s">
        <v>520</v>
      </c>
      <c r="N26" t="s">
        <v>688</v>
      </c>
      <c r="P26" t="s">
        <v>588</v>
      </c>
      <c r="Q26" t="s">
        <v>532</v>
      </c>
      <c r="R26" t="s">
        <v>497</v>
      </c>
      <c r="S26" t="s">
        <v>555</v>
      </c>
      <c r="U26" s="1" t="s">
        <v>809</v>
      </c>
      <c r="W26" s="1" t="s">
        <v>757</v>
      </c>
    </row>
    <row r="27" spans="2:23">
      <c r="B27" s="1">
        <v>16</v>
      </c>
      <c r="F27" t="s">
        <v>674</v>
      </c>
      <c r="H27" t="s">
        <v>683</v>
      </c>
      <c r="J27" t="s">
        <v>530</v>
      </c>
      <c r="K27" t="s">
        <v>681</v>
      </c>
      <c r="L27" t="s">
        <v>554</v>
      </c>
      <c r="M27" t="s">
        <v>650</v>
      </c>
      <c r="N27" t="s">
        <v>1430</v>
      </c>
      <c r="P27" t="s">
        <v>545</v>
      </c>
      <c r="Q27" t="s">
        <v>506</v>
      </c>
      <c r="R27" t="s">
        <v>1627</v>
      </c>
      <c r="S27" t="s">
        <v>663</v>
      </c>
      <c r="U27" s="1" t="s">
        <v>810</v>
      </c>
      <c r="W27" s="1" t="s">
        <v>758</v>
      </c>
    </row>
    <row r="28" spans="2:23">
      <c r="B28" s="1">
        <v>17</v>
      </c>
      <c r="F28" t="s">
        <v>684</v>
      </c>
      <c r="H28" t="s">
        <v>1400</v>
      </c>
      <c r="J28" t="s">
        <v>505</v>
      </c>
      <c r="K28" t="s">
        <v>1628</v>
      </c>
      <c r="L28" t="s">
        <v>573</v>
      </c>
      <c r="M28" t="s">
        <v>505</v>
      </c>
      <c r="N28" t="s">
        <v>568</v>
      </c>
      <c r="P28" t="s">
        <v>599</v>
      </c>
      <c r="Q28" t="s">
        <v>504</v>
      </c>
      <c r="R28" t="s">
        <v>499</v>
      </c>
      <c r="S28" t="s">
        <v>522</v>
      </c>
      <c r="U28" s="1" t="s">
        <v>811</v>
      </c>
      <c r="W28" s="1" t="s">
        <v>759</v>
      </c>
    </row>
    <row r="29" spans="2:23">
      <c r="B29" s="1">
        <v>18</v>
      </c>
      <c r="F29" t="s">
        <v>578</v>
      </c>
      <c r="H29" t="s">
        <v>1620</v>
      </c>
      <c r="J29" t="s">
        <v>582</v>
      </c>
      <c r="K29" t="s">
        <v>1629</v>
      </c>
      <c r="L29" t="s">
        <v>505</v>
      </c>
      <c r="M29" t="s">
        <v>512</v>
      </c>
      <c r="N29" t="s">
        <v>621</v>
      </c>
      <c r="P29" t="s">
        <v>617</v>
      </c>
      <c r="Q29" t="s">
        <v>517</v>
      </c>
      <c r="R29" t="s">
        <v>575</v>
      </c>
      <c r="S29" t="s">
        <v>550</v>
      </c>
      <c r="U29" s="1" t="s">
        <v>812</v>
      </c>
      <c r="W29" s="1" t="s">
        <v>760</v>
      </c>
    </row>
    <row r="30" spans="2:23">
      <c r="B30" s="1">
        <v>19</v>
      </c>
      <c r="F30" t="s">
        <v>532</v>
      </c>
      <c r="J30" t="s">
        <v>1406</v>
      </c>
      <c r="K30" t="s">
        <v>1630</v>
      </c>
      <c r="L30" t="s">
        <v>595</v>
      </c>
      <c r="M30" t="s">
        <v>601</v>
      </c>
      <c r="N30" t="s">
        <v>540</v>
      </c>
      <c r="P30" t="s">
        <v>1631</v>
      </c>
      <c r="Q30" t="s">
        <v>572</v>
      </c>
      <c r="R30" t="s">
        <v>1641</v>
      </c>
      <c r="S30" t="s">
        <v>588</v>
      </c>
      <c r="U30" s="1" t="s">
        <v>813</v>
      </c>
      <c r="W30" s="1" t="s">
        <v>761</v>
      </c>
    </row>
    <row r="31" spans="2:23">
      <c r="B31" s="1">
        <v>20</v>
      </c>
      <c r="F31" t="s">
        <v>505</v>
      </c>
      <c r="J31" t="s">
        <v>691</v>
      </c>
      <c r="L31" t="s">
        <v>543</v>
      </c>
      <c r="M31" t="s">
        <v>659</v>
      </c>
      <c r="N31" t="s">
        <v>608</v>
      </c>
      <c r="P31" t="s">
        <v>706</v>
      </c>
      <c r="Q31" t="s">
        <v>606</v>
      </c>
      <c r="R31" t="s">
        <v>653</v>
      </c>
      <c r="S31" t="s">
        <v>704</v>
      </c>
      <c r="U31" s="1" t="s">
        <v>814</v>
      </c>
      <c r="W31" s="1" t="s">
        <v>762</v>
      </c>
    </row>
    <row r="32" spans="2:23">
      <c r="B32" s="1">
        <v>21</v>
      </c>
      <c r="F32" t="s">
        <v>510</v>
      </c>
      <c r="J32" t="s">
        <v>528</v>
      </c>
      <c r="L32" t="s">
        <v>701</v>
      </c>
      <c r="M32" t="s">
        <v>679</v>
      </c>
      <c r="N32" t="s">
        <v>510</v>
      </c>
      <c r="P32" t="s">
        <v>1632</v>
      </c>
      <c r="Q32" t="s">
        <v>561</v>
      </c>
      <c r="R32" t="s">
        <v>1642</v>
      </c>
      <c r="S32" t="s">
        <v>583</v>
      </c>
      <c r="U32" s="1" t="s">
        <v>815</v>
      </c>
      <c r="W32" s="1" t="s">
        <v>763</v>
      </c>
    </row>
    <row r="33" spans="2:23">
      <c r="B33" s="1">
        <v>22</v>
      </c>
      <c r="F33" t="s">
        <v>1621</v>
      </c>
      <c r="J33" t="s">
        <v>606</v>
      </c>
      <c r="L33" t="s">
        <v>680</v>
      </c>
      <c r="M33" t="s">
        <v>1413</v>
      </c>
      <c r="N33" t="s">
        <v>600</v>
      </c>
      <c r="Q33" t="s">
        <v>551</v>
      </c>
      <c r="R33" t="s">
        <v>664</v>
      </c>
      <c r="S33" t="s">
        <v>615</v>
      </c>
      <c r="U33" s="1" t="s">
        <v>816</v>
      </c>
      <c r="W33" s="1" t="s">
        <v>764</v>
      </c>
    </row>
    <row r="34" spans="2:23">
      <c r="B34" s="1">
        <v>23</v>
      </c>
      <c r="F34" t="s">
        <v>1391</v>
      </c>
      <c r="J34" t="s">
        <v>1633</v>
      </c>
      <c r="L34" t="s">
        <v>631</v>
      </c>
      <c r="M34" t="s">
        <v>528</v>
      </c>
      <c r="N34" t="s">
        <v>586</v>
      </c>
      <c r="Q34" t="s">
        <v>541</v>
      </c>
      <c r="R34" t="s">
        <v>1455</v>
      </c>
      <c r="S34" t="s">
        <v>652</v>
      </c>
      <c r="U34" s="1" t="s">
        <v>817</v>
      </c>
      <c r="W34" s="1" t="s">
        <v>765</v>
      </c>
    </row>
    <row r="35" spans="2:23">
      <c r="B35" s="1">
        <v>24</v>
      </c>
      <c r="F35" t="s">
        <v>619</v>
      </c>
      <c r="J35" t="s">
        <v>569</v>
      </c>
      <c r="L35" t="s">
        <v>594</v>
      </c>
      <c r="M35" t="s">
        <v>558</v>
      </c>
      <c r="N35" t="s">
        <v>642</v>
      </c>
      <c r="Q35" t="s">
        <v>580</v>
      </c>
      <c r="R35" t="s">
        <v>528</v>
      </c>
      <c r="S35" t="s">
        <v>633</v>
      </c>
      <c r="U35" s="1" t="s">
        <v>818</v>
      </c>
      <c r="W35" s="1" t="s">
        <v>766</v>
      </c>
    </row>
    <row r="36" spans="2:23">
      <c r="B36" s="1">
        <v>25</v>
      </c>
      <c r="F36" t="s">
        <v>667</v>
      </c>
      <c r="J36" t="s">
        <v>544</v>
      </c>
      <c r="L36" t="s">
        <v>564</v>
      </c>
      <c r="M36" t="s">
        <v>700</v>
      </c>
      <c r="N36" t="s">
        <v>548</v>
      </c>
      <c r="Q36" t="s">
        <v>576</v>
      </c>
      <c r="R36" t="s">
        <v>507</v>
      </c>
      <c r="S36" t="s">
        <v>582</v>
      </c>
      <c r="U36" s="1" t="s">
        <v>819</v>
      </c>
      <c r="W36" s="1" t="s">
        <v>767</v>
      </c>
    </row>
    <row r="37" spans="2:23">
      <c r="B37" s="1">
        <v>26</v>
      </c>
      <c r="F37" t="s">
        <v>627</v>
      </c>
      <c r="J37" t="s">
        <v>533</v>
      </c>
      <c r="L37" t="s">
        <v>671</v>
      </c>
      <c r="M37" t="s">
        <v>614</v>
      </c>
      <c r="N37" t="s">
        <v>528</v>
      </c>
      <c r="Q37" t="s">
        <v>590</v>
      </c>
      <c r="R37" t="s">
        <v>619</v>
      </c>
      <c r="S37" t="s">
        <v>1659</v>
      </c>
      <c r="U37" s="1" t="s">
        <v>820</v>
      </c>
      <c r="W37" s="1" t="s">
        <v>768</v>
      </c>
    </row>
    <row r="38" spans="2:23">
      <c r="B38" s="1">
        <v>27</v>
      </c>
      <c r="F38" t="s">
        <v>614</v>
      </c>
      <c r="J38" t="s">
        <v>1634</v>
      </c>
      <c r="L38" t="s">
        <v>1411</v>
      </c>
      <c r="M38" t="s">
        <v>569</v>
      </c>
      <c r="N38" t="s">
        <v>1635</v>
      </c>
      <c r="Q38" t="s">
        <v>593</v>
      </c>
      <c r="R38" t="s">
        <v>1435</v>
      </c>
      <c r="S38" t="s">
        <v>604</v>
      </c>
      <c r="U38" s="1" t="s">
        <v>821</v>
      </c>
      <c r="W38" s="1" t="s">
        <v>769</v>
      </c>
    </row>
    <row r="39" spans="2:23">
      <c r="B39" s="1">
        <v>28</v>
      </c>
      <c r="F39" t="s">
        <v>1622</v>
      </c>
      <c r="J39" t="s">
        <v>1636</v>
      </c>
      <c r="L39" t="s">
        <v>615</v>
      </c>
      <c r="M39" t="s">
        <v>630</v>
      </c>
      <c r="N39" t="s">
        <v>721</v>
      </c>
      <c r="Q39" t="s">
        <v>705</v>
      </c>
      <c r="R39" t="s">
        <v>493</v>
      </c>
      <c r="S39" t="s">
        <v>673</v>
      </c>
      <c r="U39" s="1" t="s">
        <v>735</v>
      </c>
      <c r="W39" s="1" t="s">
        <v>735</v>
      </c>
    </row>
    <row r="40" spans="2:23">
      <c r="B40" s="1">
        <v>29</v>
      </c>
      <c r="F40" t="s">
        <v>1392</v>
      </c>
      <c r="J40" t="s">
        <v>603</v>
      </c>
      <c r="L40" t="s">
        <v>1412</v>
      </c>
      <c r="N40" t="s">
        <v>1637</v>
      </c>
      <c r="Q40" t="s">
        <v>556</v>
      </c>
      <c r="R40" t="s">
        <v>518</v>
      </c>
      <c r="S40" t="s">
        <v>644</v>
      </c>
      <c r="U40" s="1" t="s">
        <v>822</v>
      </c>
      <c r="W40" s="1" t="s">
        <v>770</v>
      </c>
    </row>
    <row r="41" spans="2:23">
      <c r="B41" s="1">
        <v>30</v>
      </c>
      <c r="F41" t="s">
        <v>708</v>
      </c>
      <c r="J41" t="s">
        <v>624</v>
      </c>
      <c r="N41" t="s">
        <v>569</v>
      </c>
      <c r="Q41" t="s">
        <v>525</v>
      </c>
      <c r="R41" t="s">
        <v>705</v>
      </c>
      <c r="S41" t="s">
        <v>573</v>
      </c>
      <c r="U41" s="1" t="s">
        <v>823</v>
      </c>
      <c r="W41" s="1" t="s">
        <v>771</v>
      </c>
    </row>
    <row r="42" spans="2:23">
      <c r="B42" s="1">
        <v>31</v>
      </c>
      <c r="J42" t="s">
        <v>674</v>
      </c>
      <c r="N42" t="s">
        <v>649</v>
      </c>
      <c r="Q42" t="s">
        <v>521</v>
      </c>
      <c r="R42" t="s">
        <v>510</v>
      </c>
      <c r="S42" t="s">
        <v>1429</v>
      </c>
      <c r="U42" s="1" t="s">
        <v>824</v>
      </c>
      <c r="W42" s="1" t="s">
        <v>772</v>
      </c>
    </row>
    <row r="43" spans="2:23">
      <c r="J43" t="s">
        <v>713</v>
      </c>
      <c r="N43" t="s">
        <v>526</v>
      </c>
      <c r="Q43" t="s">
        <v>508</v>
      </c>
      <c r="R43" t="s">
        <v>516</v>
      </c>
      <c r="S43" t="s">
        <v>597</v>
      </c>
      <c r="U43" s="1" t="s">
        <v>825</v>
      </c>
      <c r="W43" s="1" t="s">
        <v>773</v>
      </c>
    </row>
    <row r="44" spans="2:23">
      <c r="J44" t="s">
        <v>673</v>
      </c>
      <c r="N44" t="s">
        <v>638</v>
      </c>
      <c r="Q44" t="s">
        <v>684</v>
      </c>
      <c r="R44" t="s">
        <v>696</v>
      </c>
      <c r="S44" t="s">
        <v>510</v>
      </c>
      <c r="U44" s="1" t="s">
        <v>826</v>
      </c>
      <c r="W44" s="1" t="s">
        <v>774</v>
      </c>
    </row>
    <row r="45" spans="2:23">
      <c r="J45" t="s">
        <v>642</v>
      </c>
      <c r="N45" t="s">
        <v>1416</v>
      </c>
      <c r="Q45" t="s">
        <v>646</v>
      </c>
      <c r="R45" t="s">
        <v>505</v>
      </c>
      <c r="S45" t="s">
        <v>545</v>
      </c>
      <c r="U45" s="1" t="s">
        <v>827</v>
      </c>
      <c r="W45" s="1" t="s">
        <v>775</v>
      </c>
    </row>
    <row r="46" spans="2:23">
      <c r="J46" t="s">
        <v>1405</v>
      </c>
      <c r="N46" t="s">
        <v>629</v>
      </c>
      <c r="Q46" t="s">
        <v>522</v>
      </c>
      <c r="R46" t="s">
        <v>1643</v>
      </c>
      <c r="S46" t="s">
        <v>565</v>
      </c>
      <c r="U46" s="1" t="s">
        <v>828</v>
      </c>
      <c r="W46" s="1" t="s">
        <v>776</v>
      </c>
    </row>
    <row r="47" spans="2:23">
      <c r="J47" t="s">
        <v>510</v>
      </c>
      <c r="N47" t="s">
        <v>658</v>
      </c>
      <c r="Q47" t="s">
        <v>665</v>
      </c>
      <c r="R47" t="s">
        <v>1644</v>
      </c>
      <c r="U47" s="1" t="s">
        <v>829</v>
      </c>
      <c r="W47" s="1" t="s">
        <v>777</v>
      </c>
    </row>
    <row r="48" spans="2:23">
      <c r="J48" t="s">
        <v>1407</v>
      </c>
      <c r="N48" t="s">
        <v>710</v>
      </c>
      <c r="Q48" t="s">
        <v>535</v>
      </c>
      <c r="R48" t="s">
        <v>526</v>
      </c>
      <c r="U48" s="1" t="s">
        <v>830</v>
      </c>
      <c r="W48" s="1" t="s">
        <v>778</v>
      </c>
    </row>
    <row r="49" spans="10:23">
      <c r="J49" t="s">
        <v>527</v>
      </c>
      <c r="N49" t="s">
        <v>1415</v>
      </c>
      <c r="Q49" t="s">
        <v>585</v>
      </c>
      <c r="R49" t="s">
        <v>1422</v>
      </c>
      <c r="U49" s="1" t="s">
        <v>831</v>
      </c>
      <c r="W49" s="1" t="s">
        <v>779</v>
      </c>
    </row>
    <row r="50" spans="10:23">
      <c r="J50" t="s">
        <v>498</v>
      </c>
      <c r="N50" t="s">
        <v>581</v>
      </c>
      <c r="Q50" t="s">
        <v>547</v>
      </c>
      <c r="R50" t="s">
        <v>605</v>
      </c>
      <c r="U50" s="1" t="s">
        <v>832</v>
      </c>
      <c r="W50" s="1" t="s">
        <v>780</v>
      </c>
    </row>
    <row r="51" spans="10:23">
      <c r="J51" t="s">
        <v>536</v>
      </c>
      <c r="N51" t="s">
        <v>505</v>
      </c>
      <c r="Q51" t="s">
        <v>626</v>
      </c>
      <c r="R51" t="s">
        <v>1510</v>
      </c>
      <c r="U51" s="1" t="s">
        <v>833</v>
      </c>
      <c r="W51" s="1" t="s">
        <v>781</v>
      </c>
    </row>
    <row r="52" spans="10:23">
      <c r="J52" t="s">
        <v>596</v>
      </c>
      <c r="N52" t="s">
        <v>552</v>
      </c>
      <c r="Q52" t="s">
        <v>509</v>
      </c>
      <c r="R52" t="s">
        <v>1645</v>
      </c>
      <c r="U52" s="1" t="s">
        <v>834</v>
      </c>
      <c r="W52" s="1" t="s">
        <v>782</v>
      </c>
    </row>
    <row r="53" spans="10:23">
      <c r="J53" t="s">
        <v>546</v>
      </c>
      <c r="N53" t="s">
        <v>557</v>
      </c>
      <c r="Q53" t="s">
        <v>539</v>
      </c>
      <c r="R53" t="s">
        <v>520</v>
      </c>
      <c r="U53" s="1" t="s">
        <v>835</v>
      </c>
      <c r="W53" s="1" t="s">
        <v>783</v>
      </c>
    </row>
    <row r="54" spans="10:23">
      <c r="J54" t="s">
        <v>1457</v>
      </c>
      <c r="N54" t="s">
        <v>562</v>
      </c>
      <c r="Q54" t="s">
        <v>512</v>
      </c>
      <c r="R54" t="s">
        <v>538</v>
      </c>
      <c r="U54" s="1" t="s">
        <v>836</v>
      </c>
      <c r="W54" s="1" t="s">
        <v>784</v>
      </c>
    </row>
    <row r="55" spans="10:23">
      <c r="J55" t="s">
        <v>1638</v>
      </c>
      <c r="N55" t="s">
        <v>613</v>
      </c>
      <c r="Q55" t="s">
        <v>500</v>
      </c>
      <c r="R55" t="s">
        <v>1626</v>
      </c>
      <c r="U55" s="1" t="s">
        <v>837</v>
      </c>
      <c r="W55" s="1" t="s">
        <v>785</v>
      </c>
    </row>
    <row r="56" spans="10:23">
      <c r="J56" t="s">
        <v>1511</v>
      </c>
      <c r="Q56" t="s">
        <v>617</v>
      </c>
      <c r="R56" t="s">
        <v>1434</v>
      </c>
      <c r="U56" s="1" t="s">
        <v>838</v>
      </c>
      <c r="W56" s="1" t="s">
        <v>786</v>
      </c>
    </row>
    <row r="57" spans="10:23">
      <c r="J57" t="s">
        <v>1458</v>
      </c>
      <c r="Q57" t="s">
        <v>598</v>
      </c>
      <c r="R57" t="s">
        <v>584</v>
      </c>
      <c r="U57" s="1" t="s">
        <v>839</v>
      </c>
      <c r="W57" s="1" t="s">
        <v>787</v>
      </c>
    </row>
    <row r="58" spans="10:23">
      <c r="Q58" t="s">
        <v>529</v>
      </c>
      <c r="R58" t="s">
        <v>1406</v>
      </c>
      <c r="U58" s="1" t="s">
        <v>840</v>
      </c>
      <c r="W58" s="1" t="s">
        <v>788</v>
      </c>
    </row>
    <row r="59" spans="10:23">
      <c r="Q59" t="s">
        <v>519</v>
      </c>
      <c r="R59" t="s">
        <v>514</v>
      </c>
    </row>
    <row r="60" spans="10:23">
      <c r="R60" t="s">
        <v>1432</v>
      </c>
    </row>
    <row r="61" spans="10:23">
      <c r="R61" t="s">
        <v>1646</v>
      </c>
    </row>
    <row r="62" spans="10:23">
      <c r="R62" t="s">
        <v>498</v>
      </c>
    </row>
    <row r="63" spans="10:23">
      <c r="R63" t="s">
        <v>496</v>
      </c>
    </row>
    <row r="64" spans="10:23">
      <c r="R64" t="s">
        <v>589</v>
      </c>
    </row>
    <row r="65" spans="2:18">
      <c r="R65" t="s">
        <v>1430</v>
      </c>
    </row>
    <row r="66" spans="2:18">
      <c r="R66" t="s">
        <v>1404</v>
      </c>
    </row>
    <row r="67" spans="2:18">
      <c r="R67" t="s">
        <v>1647</v>
      </c>
    </row>
    <row r="68" spans="2:18">
      <c r="R68" t="s">
        <v>1648</v>
      </c>
    </row>
    <row r="69" spans="2:18">
      <c r="R69" t="s">
        <v>1649</v>
      </c>
    </row>
    <row r="70" spans="2:18">
      <c r="R70" t="s">
        <v>546</v>
      </c>
    </row>
    <row r="71" spans="2:18">
      <c r="R71" t="s">
        <v>1650</v>
      </c>
    </row>
    <row r="72" spans="2:18">
      <c r="R72" t="s">
        <v>1651</v>
      </c>
    </row>
    <row r="73" spans="2:18">
      <c r="R73" t="s">
        <v>592</v>
      </c>
    </row>
    <row r="74" spans="2:18">
      <c r="R74" t="s">
        <v>503</v>
      </c>
    </row>
    <row r="75" spans="2:18">
      <c r="R75" t="s">
        <v>1390</v>
      </c>
    </row>
    <row r="76" spans="2:18">
      <c r="R76" t="s">
        <v>1652</v>
      </c>
    </row>
    <row r="77" spans="2:18">
      <c r="R77" t="s">
        <v>579</v>
      </c>
    </row>
    <row r="78" spans="2:18">
      <c r="R78" t="s">
        <v>704</v>
      </c>
    </row>
    <row r="79" spans="2:18">
      <c r="R79" t="s">
        <v>674</v>
      </c>
    </row>
    <row r="80" spans="2:18">
      <c r="B80" s="30" t="s">
        <v>29</v>
      </c>
      <c r="C80" s="2" t="s">
        <v>1460</v>
      </c>
      <c r="D80" s="2" t="s">
        <v>731</v>
      </c>
      <c r="E80" s="31" t="str">
        <f t="shared" ref="E80:E88" si="0">CONCATENATE(C80,D80)</f>
        <v>၀၁</v>
      </c>
      <c r="F80" t="s">
        <v>1459</v>
      </c>
      <c r="R80" t="s">
        <v>524</v>
      </c>
    </row>
    <row r="81" spans="2:18">
      <c r="B81" s="30" t="s">
        <v>23</v>
      </c>
      <c r="C81" s="2" t="s">
        <v>1460</v>
      </c>
      <c r="D81" s="2" t="s">
        <v>730</v>
      </c>
      <c r="E81" s="31" t="str">
        <f t="shared" si="0"/>
        <v>၀၂</v>
      </c>
      <c r="F81" s="32" t="s">
        <v>1462</v>
      </c>
      <c r="R81" t="s">
        <v>1653</v>
      </c>
    </row>
    <row r="82" spans="2:18">
      <c r="B82" s="30" t="s">
        <v>25</v>
      </c>
      <c r="C82" s="2" t="s">
        <v>1460</v>
      </c>
      <c r="D82" s="2" t="s">
        <v>720</v>
      </c>
      <c r="E82" s="31" t="str">
        <f t="shared" si="0"/>
        <v>၀၃</v>
      </c>
      <c r="F82" t="s">
        <v>1463</v>
      </c>
      <c r="R82" t="s">
        <v>495</v>
      </c>
    </row>
    <row r="83" spans="2:18">
      <c r="B83" s="30" t="s">
        <v>122</v>
      </c>
      <c r="C83" s="2" t="s">
        <v>1460</v>
      </c>
      <c r="D83" s="2" t="s">
        <v>709</v>
      </c>
      <c r="E83" s="31" t="str">
        <f t="shared" si="0"/>
        <v>၀၄</v>
      </c>
      <c r="F83" t="s">
        <v>1464</v>
      </c>
      <c r="R83" t="s">
        <v>1433</v>
      </c>
    </row>
    <row r="84" spans="2:18">
      <c r="B84" s="30" t="s">
        <v>24</v>
      </c>
      <c r="C84" s="2" t="s">
        <v>1460</v>
      </c>
      <c r="D84" s="2" t="s">
        <v>699</v>
      </c>
      <c r="E84" s="31" t="str">
        <f t="shared" si="0"/>
        <v>၀၅</v>
      </c>
      <c r="F84" t="s">
        <v>1465</v>
      </c>
      <c r="R84" t="s">
        <v>1654</v>
      </c>
    </row>
    <row r="85" spans="2:18">
      <c r="B85" s="30" t="s">
        <v>123</v>
      </c>
      <c r="C85" s="2" t="s">
        <v>1460</v>
      </c>
      <c r="D85" s="2" t="s">
        <v>687</v>
      </c>
      <c r="E85" s="31" t="str">
        <f t="shared" si="0"/>
        <v>၀၆</v>
      </c>
      <c r="F85" t="s">
        <v>1466</v>
      </c>
      <c r="R85" t="s">
        <v>571</v>
      </c>
    </row>
    <row r="86" spans="2:18">
      <c r="B86" s="30" t="s">
        <v>124</v>
      </c>
      <c r="C86" s="2" t="s">
        <v>1460</v>
      </c>
      <c r="D86" s="2" t="s">
        <v>677</v>
      </c>
      <c r="E86" s="31" t="str">
        <f t="shared" si="0"/>
        <v>၀၇</v>
      </c>
      <c r="F86" t="s">
        <v>1467</v>
      </c>
      <c r="R86" t="s">
        <v>1655</v>
      </c>
    </row>
    <row r="87" spans="2:18">
      <c r="B87" s="30" t="s">
        <v>125</v>
      </c>
      <c r="C87" s="2" t="s">
        <v>1460</v>
      </c>
      <c r="D87" s="2" t="s">
        <v>668</v>
      </c>
      <c r="E87" s="31" t="str">
        <f t="shared" si="0"/>
        <v>၀၈</v>
      </c>
      <c r="F87" t="s">
        <v>1468</v>
      </c>
      <c r="R87" t="s">
        <v>1405</v>
      </c>
    </row>
    <row r="88" spans="2:18">
      <c r="B88" s="30" t="s">
        <v>126</v>
      </c>
      <c r="C88" s="2" t="s">
        <v>1460</v>
      </c>
      <c r="D88" s="2" t="s">
        <v>657</v>
      </c>
      <c r="E88" s="31" t="str">
        <f t="shared" si="0"/>
        <v>၀၉</v>
      </c>
      <c r="F88" t="s">
        <v>1469</v>
      </c>
      <c r="R88" t="s">
        <v>512</v>
      </c>
    </row>
    <row r="89" spans="2:18">
      <c r="B89" s="30" t="s">
        <v>127</v>
      </c>
      <c r="C89" s="2" t="s">
        <v>1460</v>
      </c>
      <c r="D89" s="2" t="s">
        <v>648</v>
      </c>
      <c r="E89" s="2" t="s">
        <v>648</v>
      </c>
      <c r="F89" t="s">
        <v>648</v>
      </c>
      <c r="R89" t="s">
        <v>1431</v>
      </c>
    </row>
    <row r="90" spans="2:18">
      <c r="B90" s="30" t="s">
        <v>128</v>
      </c>
      <c r="C90" s="2" t="s">
        <v>1460</v>
      </c>
      <c r="D90" s="2" t="s">
        <v>637</v>
      </c>
      <c r="E90" s="2" t="s">
        <v>637</v>
      </c>
      <c r="F90" t="s">
        <v>637</v>
      </c>
      <c r="R90" t="s">
        <v>566</v>
      </c>
    </row>
    <row r="91" spans="2:18">
      <c r="B91" s="30" t="s">
        <v>129</v>
      </c>
      <c r="C91" s="2" t="s">
        <v>1460</v>
      </c>
      <c r="D91" s="2" t="s">
        <v>628</v>
      </c>
      <c r="E91" s="2" t="s">
        <v>628</v>
      </c>
      <c r="F91" t="s">
        <v>628</v>
      </c>
      <c r="R91" t="s">
        <v>1656</v>
      </c>
    </row>
    <row r="92" spans="2:18">
      <c r="B92" s="30" t="s">
        <v>130</v>
      </c>
      <c r="C92" s="2" t="s">
        <v>1460</v>
      </c>
      <c r="D92" s="2" t="s">
        <v>620</v>
      </c>
      <c r="E92" s="2" t="s">
        <v>620</v>
      </c>
      <c r="F92" t="s">
        <v>620</v>
      </c>
      <c r="R92" t="s">
        <v>534</v>
      </c>
    </row>
    <row r="93" spans="2:18">
      <c r="B93" s="30" t="s">
        <v>131</v>
      </c>
      <c r="C93" s="2" t="s">
        <v>1460</v>
      </c>
      <c r="D93" s="2" t="s">
        <v>612</v>
      </c>
      <c r="E93" s="2" t="s">
        <v>612</v>
      </c>
      <c r="F93" t="s">
        <v>612</v>
      </c>
      <c r="R93" t="s">
        <v>1657</v>
      </c>
    </row>
    <row r="94" spans="2:18">
      <c r="B94" s="30" t="s">
        <v>132</v>
      </c>
      <c r="C94" s="2" t="s">
        <v>1460</v>
      </c>
      <c r="D94" s="2" t="s">
        <v>1461</v>
      </c>
      <c r="E94" s="2" t="s">
        <v>1461</v>
      </c>
      <c r="F94" t="s">
        <v>1461</v>
      </c>
      <c r="R94" t="s">
        <v>500</v>
      </c>
    </row>
    <row r="95" spans="2:18">
      <c r="B95" s="30" t="s">
        <v>133</v>
      </c>
      <c r="C95" s="2" t="s">
        <v>731</v>
      </c>
      <c r="D95" s="2" t="s">
        <v>687</v>
      </c>
      <c r="E95" s="31" t="str">
        <f t="shared" ref="E95:E134" si="1">CONCATENATE(C95,D95)</f>
        <v>၁၆</v>
      </c>
      <c r="F95" t="s">
        <v>1470</v>
      </c>
      <c r="R95" t="s">
        <v>645</v>
      </c>
    </row>
    <row r="96" spans="2:18">
      <c r="B96" s="30" t="s">
        <v>134</v>
      </c>
      <c r="C96" s="2" t="s">
        <v>731</v>
      </c>
      <c r="D96" s="2" t="s">
        <v>677</v>
      </c>
      <c r="E96" s="31" t="str">
        <f t="shared" si="1"/>
        <v>၁၇</v>
      </c>
      <c r="F96" t="s">
        <v>1471</v>
      </c>
      <c r="R96" t="s">
        <v>717</v>
      </c>
    </row>
    <row r="97" spans="2:18">
      <c r="B97" s="30" t="s">
        <v>135</v>
      </c>
      <c r="C97" s="2" t="s">
        <v>731</v>
      </c>
      <c r="D97" s="2" t="s">
        <v>668</v>
      </c>
      <c r="E97" s="31" t="str">
        <f t="shared" si="1"/>
        <v>၁၈</v>
      </c>
      <c r="F97" t="s">
        <v>1472</v>
      </c>
      <c r="R97" t="s">
        <v>1658</v>
      </c>
    </row>
    <row r="98" spans="2:18">
      <c r="B98" s="30" t="s">
        <v>483</v>
      </c>
      <c r="C98" s="2" t="s">
        <v>731</v>
      </c>
      <c r="D98" s="2" t="s">
        <v>657</v>
      </c>
      <c r="E98" s="31" t="str">
        <f t="shared" si="1"/>
        <v>၁၉</v>
      </c>
      <c r="F98" t="s">
        <v>1473</v>
      </c>
    </row>
    <row r="99" spans="2:18">
      <c r="B99" s="30" t="s">
        <v>468</v>
      </c>
      <c r="C99" s="2" t="s">
        <v>730</v>
      </c>
      <c r="D99" s="2" t="s">
        <v>1460</v>
      </c>
      <c r="E99" s="31" t="str">
        <f t="shared" si="1"/>
        <v>၂၀</v>
      </c>
      <c r="F99" t="s">
        <v>1474</v>
      </c>
    </row>
    <row r="100" spans="2:18">
      <c r="B100" s="30" t="s">
        <v>476</v>
      </c>
      <c r="C100" s="2" t="s">
        <v>730</v>
      </c>
      <c r="D100" s="2" t="s">
        <v>731</v>
      </c>
      <c r="E100" s="31" t="str">
        <f t="shared" si="1"/>
        <v>၂၁</v>
      </c>
      <c r="F100" t="s">
        <v>1475</v>
      </c>
    </row>
    <row r="101" spans="2:18">
      <c r="B101" s="30" t="s">
        <v>480</v>
      </c>
      <c r="C101" s="2" t="s">
        <v>730</v>
      </c>
      <c r="D101" s="2" t="s">
        <v>730</v>
      </c>
      <c r="E101" s="31" t="str">
        <f t="shared" si="1"/>
        <v>၂၂</v>
      </c>
      <c r="F101" t="s">
        <v>1476</v>
      </c>
    </row>
    <row r="102" spans="2:18">
      <c r="B102" s="30" t="s">
        <v>475</v>
      </c>
      <c r="C102" s="2" t="s">
        <v>730</v>
      </c>
      <c r="D102" s="2" t="s">
        <v>720</v>
      </c>
      <c r="E102" s="31" t="str">
        <f t="shared" si="1"/>
        <v>၂၃</v>
      </c>
      <c r="F102" t="s">
        <v>1477</v>
      </c>
    </row>
    <row r="103" spans="2:18">
      <c r="B103" s="30" t="s">
        <v>467</v>
      </c>
      <c r="C103" s="2" t="s">
        <v>730</v>
      </c>
      <c r="D103" s="2" t="s">
        <v>709</v>
      </c>
      <c r="E103" s="31" t="str">
        <f t="shared" si="1"/>
        <v>၂၄</v>
      </c>
      <c r="F103" t="s">
        <v>1478</v>
      </c>
    </row>
    <row r="104" spans="2:18">
      <c r="B104" s="30" t="s">
        <v>465</v>
      </c>
      <c r="C104" s="2" t="s">
        <v>730</v>
      </c>
      <c r="D104" s="2" t="s">
        <v>699</v>
      </c>
      <c r="E104" s="31" t="str">
        <f t="shared" si="1"/>
        <v>၂၅</v>
      </c>
      <c r="F104" t="s">
        <v>1479</v>
      </c>
    </row>
    <row r="105" spans="2:18">
      <c r="B105" s="30" t="s">
        <v>474</v>
      </c>
      <c r="C105" s="2" t="s">
        <v>730</v>
      </c>
      <c r="D105" s="2" t="s">
        <v>687</v>
      </c>
      <c r="E105" s="31" t="str">
        <f t="shared" si="1"/>
        <v>၂၆</v>
      </c>
      <c r="F105" t="s">
        <v>1480</v>
      </c>
    </row>
    <row r="106" spans="2:18">
      <c r="B106" s="30" t="s">
        <v>470</v>
      </c>
      <c r="C106" s="2" t="s">
        <v>730</v>
      </c>
      <c r="D106" s="2" t="s">
        <v>677</v>
      </c>
      <c r="E106" s="31" t="str">
        <f t="shared" si="1"/>
        <v>၂၇</v>
      </c>
      <c r="F106" t="s">
        <v>1481</v>
      </c>
    </row>
    <row r="107" spans="2:18">
      <c r="B107" s="30" t="s">
        <v>471</v>
      </c>
      <c r="C107" s="2" t="s">
        <v>730</v>
      </c>
      <c r="D107" s="2" t="s">
        <v>668</v>
      </c>
      <c r="E107" s="31" t="str">
        <f t="shared" si="1"/>
        <v>၂၈</v>
      </c>
      <c r="F107" t="s">
        <v>1482</v>
      </c>
    </row>
    <row r="108" spans="2:18">
      <c r="B108" s="30" t="s">
        <v>472</v>
      </c>
      <c r="C108" s="2" t="s">
        <v>730</v>
      </c>
      <c r="D108" s="2" t="s">
        <v>657</v>
      </c>
      <c r="E108" s="31" t="str">
        <f t="shared" si="1"/>
        <v>၂၉</v>
      </c>
      <c r="F108" t="s">
        <v>1483</v>
      </c>
    </row>
    <row r="109" spans="2:18">
      <c r="B109" s="30" t="s">
        <v>481</v>
      </c>
      <c r="C109" s="2" t="s">
        <v>720</v>
      </c>
      <c r="D109" s="2" t="s">
        <v>1460</v>
      </c>
      <c r="E109" s="31" t="str">
        <f t="shared" si="1"/>
        <v>၃၀</v>
      </c>
      <c r="F109" t="s">
        <v>1484</v>
      </c>
    </row>
    <row r="110" spans="2:18">
      <c r="B110" s="30" t="s">
        <v>479</v>
      </c>
      <c r="C110" s="2" t="s">
        <v>720</v>
      </c>
      <c r="D110" s="2" t="s">
        <v>731</v>
      </c>
      <c r="E110" s="31" t="str">
        <f t="shared" si="1"/>
        <v>၃၁</v>
      </c>
      <c r="F110" t="s">
        <v>1485</v>
      </c>
    </row>
    <row r="111" spans="2:18">
      <c r="B111" s="30" t="s">
        <v>473</v>
      </c>
      <c r="C111" s="2" t="s">
        <v>720</v>
      </c>
      <c r="D111" s="2" t="s">
        <v>730</v>
      </c>
      <c r="E111" s="31" t="str">
        <f t="shared" si="1"/>
        <v>၃၂</v>
      </c>
      <c r="F111" t="s">
        <v>1486</v>
      </c>
    </row>
    <row r="112" spans="2:18">
      <c r="B112" s="30" t="s">
        <v>466</v>
      </c>
      <c r="C112" s="2" t="s">
        <v>720</v>
      </c>
      <c r="D112" s="2" t="s">
        <v>720</v>
      </c>
      <c r="E112" s="31" t="str">
        <f t="shared" si="1"/>
        <v>၃၃</v>
      </c>
      <c r="F112" t="s">
        <v>1487</v>
      </c>
    </row>
    <row r="113" spans="2:6">
      <c r="B113" s="30" t="s">
        <v>485</v>
      </c>
      <c r="C113" s="2" t="s">
        <v>720</v>
      </c>
      <c r="D113" s="2" t="s">
        <v>709</v>
      </c>
      <c r="E113" s="31" t="str">
        <f t="shared" si="1"/>
        <v>၃၄</v>
      </c>
      <c r="F113" t="s">
        <v>1488</v>
      </c>
    </row>
    <row r="114" spans="2:6">
      <c r="B114" s="30" t="s">
        <v>488</v>
      </c>
      <c r="C114" s="2" t="s">
        <v>720</v>
      </c>
      <c r="D114" s="2" t="s">
        <v>699</v>
      </c>
      <c r="E114" s="31" t="str">
        <f t="shared" si="1"/>
        <v>၃၅</v>
      </c>
      <c r="F114" t="s">
        <v>1489</v>
      </c>
    </row>
    <row r="115" spans="2:6">
      <c r="B115" s="30" t="s">
        <v>489</v>
      </c>
      <c r="C115" s="2" t="s">
        <v>720</v>
      </c>
      <c r="D115" s="2" t="s">
        <v>687</v>
      </c>
      <c r="E115" s="31" t="str">
        <f t="shared" si="1"/>
        <v>၃၆</v>
      </c>
      <c r="F115" t="s">
        <v>1490</v>
      </c>
    </row>
    <row r="116" spans="2:6">
      <c r="B116" s="30" t="s">
        <v>484</v>
      </c>
      <c r="C116" s="2" t="s">
        <v>720</v>
      </c>
      <c r="D116" s="2" t="s">
        <v>677</v>
      </c>
      <c r="E116" s="31" t="str">
        <f t="shared" si="1"/>
        <v>၃၇</v>
      </c>
      <c r="F116" t="s">
        <v>1491</v>
      </c>
    </row>
    <row r="117" spans="2:6">
      <c r="B117" s="30" t="s">
        <v>469</v>
      </c>
      <c r="C117" s="2" t="s">
        <v>720</v>
      </c>
      <c r="D117" s="2" t="s">
        <v>668</v>
      </c>
      <c r="E117" s="31" t="str">
        <f t="shared" si="1"/>
        <v>၃၈</v>
      </c>
      <c r="F117" t="s">
        <v>1492</v>
      </c>
    </row>
    <row r="118" spans="2:6">
      <c r="B118" s="30" t="s">
        <v>477</v>
      </c>
      <c r="C118" s="2" t="s">
        <v>720</v>
      </c>
      <c r="D118" s="2" t="s">
        <v>657</v>
      </c>
      <c r="E118" s="31" t="str">
        <f t="shared" si="1"/>
        <v>၃၉</v>
      </c>
      <c r="F118" t="s">
        <v>1493</v>
      </c>
    </row>
    <row r="119" spans="2:6">
      <c r="B119" s="30" t="s">
        <v>490</v>
      </c>
      <c r="C119" s="2" t="s">
        <v>709</v>
      </c>
      <c r="D119" s="2" t="s">
        <v>1460</v>
      </c>
      <c r="E119" s="31" t="str">
        <f t="shared" si="1"/>
        <v>၄၀</v>
      </c>
      <c r="F119" t="s">
        <v>1494</v>
      </c>
    </row>
    <row r="120" spans="2:6">
      <c r="B120" s="30" t="s">
        <v>464</v>
      </c>
      <c r="C120" s="2" t="s">
        <v>709</v>
      </c>
      <c r="D120" s="2" t="s">
        <v>731</v>
      </c>
      <c r="E120" s="31" t="str">
        <f t="shared" si="1"/>
        <v>၄၁</v>
      </c>
      <c r="F120" t="s">
        <v>1495</v>
      </c>
    </row>
    <row r="121" spans="2:6">
      <c r="B121" s="30" t="s">
        <v>487</v>
      </c>
      <c r="C121" s="2" t="s">
        <v>709</v>
      </c>
      <c r="D121" s="2" t="s">
        <v>730</v>
      </c>
      <c r="E121" s="31" t="str">
        <f t="shared" si="1"/>
        <v>၄၂</v>
      </c>
      <c r="F121" t="s">
        <v>1496</v>
      </c>
    </row>
    <row r="122" spans="2:6">
      <c r="B122" s="30" t="s">
        <v>482</v>
      </c>
      <c r="C122" s="2" t="s">
        <v>709</v>
      </c>
      <c r="D122" s="2" t="s">
        <v>720</v>
      </c>
      <c r="E122" s="31" t="str">
        <f t="shared" si="1"/>
        <v>၄၃</v>
      </c>
      <c r="F122" t="s">
        <v>1497</v>
      </c>
    </row>
    <row r="123" spans="2:6">
      <c r="B123" s="30" t="s">
        <v>486</v>
      </c>
      <c r="C123" s="2" t="s">
        <v>709</v>
      </c>
      <c r="D123" s="2" t="s">
        <v>709</v>
      </c>
      <c r="E123" s="31" t="str">
        <f t="shared" si="1"/>
        <v>၄၄</v>
      </c>
      <c r="F123" t="s">
        <v>1498</v>
      </c>
    </row>
    <row r="124" spans="2:6">
      <c r="B124" s="30" t="s">
        <v>478</v>
      </c>
      <c r="C124" s="2" t="s">
        <v>709</v>
      </c>
      <c r="D124" s="2" t="s">
        <v>699</v>
      </c>
      <c r="E124" s="31" t="str">
        <f t="shared" si="1"/>
        <v>၄၅</v>
      </c>
      <c r="F124" t="s">
        <v>1499</v>
      </c>
    </row>
    <row r="125" spans="2:6">
      <c r="B125" s="30" t="s">
        <v>1332</v>
      </c>
      <c r="C125" s="2" t="s">
        <v>709</v>
      </c>
      <c r="D125" s="2" t="s">
        <v>687</v>
      </c>
      <c r="E125" s="31" t="str">
        <f t="shared" si="1"/>
        <v>၄၆</v>
      </c>
      <c r="F125" t="s">
        <v>1500</v>
      </c>
    </row>
    <row r="126" spans="2:6">
      <c r="B126" s="30" t="s">
        <v>1330</v>
      </c>
      <c r="C126" s="2" t="s">
        <v>709</v>
      </c>
      <c r="D126" s="2" t="s">
        <v>677</v>
      </c>
      <c r="E126" s="31" t="str">
        <f t="shared" si="1"/>
        <v>၄၇</v>
      </c>
      <c r="F126" t="s">
        <v>1501</v>
      </c>
    </row>
    <row r="127" spans="2:6">
      <c r="B127" s="30" t="s">
        <v>1328</v>
      </c>
      <c r="C127" s="2" t="s">
        <v>709</v>
      </c>
      <c r="D127" s="2" t="s">
        <v>668</v>
      </c>
      <c r="E127" s="31" t="str">
        <f t="shared" si="1"/>
        <v>၄၈</v>
      </c>
      <c r="F127" t="s">
        <v>1502</v>
      </c>
    </row>
    <row r="128" spans="2:6">
      <c r="B128" s="30" t="s">
        <v>1334</v>
      </c>
      <c r="C128" s="2" t="s">
        <v>709</v>
      </c>
      <c r="D128" s="2" t="s">
        <v>657</v>
      </c>
      <c r="E128" s="31" t="str">
        <f t="shared" si="1"/>
        <v>၄၉</v>
      </c>
      <c r="F128" t="s">
        <v>1503</v>
      </c>
    </row>
    <row r="129" spans="2:6">
      <c r="B129" s="30" t="s">
        <v>1336</v>
      </c>
      <c r="C129" s="2" t="s">
        <v>699</v>
      </c>
      <c r="D129" s="2" t="s">
        <v>1460</v>
      </c>
      <c r="E129" s="31" t="str">
        <f t="shared" si="1"/>
        <v>၅၀</v>
      </c>
      <c r="F129" t="s">
        <v>1504</v>
      </c>
    </row>
    <row r="130" spans="2:6">
      <c r="B130" s="30" t="s">
        <v>1326</v>
      </c>
      <c r="C130" s="2" t="s">
        <v>699</v>
      </c>
      <c r="D130" s="2" t="s">
        <v>731</v>
      </c>
      <c r="E130" s="31" t="str">
        <f t="shared" si="1"/>
        <v>၅၁</v>
      </c>
      <c r="F130" t="s">
        <v>1505</v>
      </c>
    </row>
    <row r="131" spans="2:6">
      <c r="B131" s="30" t="s">
        <v>1324</v>
      </c>
      <c r="C131" s="2" t="s">
        <v>699</v>
      </c>
      <c r="D131" s="2" t="s">
        <v>730</v>
      </c>
      <c r="E131" s="31" t="str">
        <f t="shared" si="1"/>
        <v>၅၂</v>
      </c>
      <c r="F131" t="s">
        <v>1506</v>
      </c>
    </row>
    <row r="132" spans="2:6">
      <c r="B132" s="30" t="s">
        <v>1361</v>
      </c>
      <c r="C132" s="2" t="s">
        <v>699</v>
      </c>
      <c r="D132" s="2" t="s">
        <v>720</v>
      </c>
      <c r="E132" s="31" t="str">
        <f t="shared" si="1"/>
        <v>၅၃</v>
      </c>
      <c r="F132" t="s">
        <v>1507</v>
      </c>
    </row>
    <row r="133" spans="2:6">
      <c r="B133" s="30" t="s">
        <v>1363</v>
      </c>
      <c r="C133" s="2" t="s">
        <v>699</v>
      </c>
      <c r="D133" s="2" t="s">
        <v>709</v>
      </c>
      <c r="E133" s="31" t="str">
        <f t="shared" si="1"/>
        <v>၅၄</v>
      </c>
      <c r="F133" t="s">
        <v>1508</v>
      </c>
    </row>
    <row r="134" spans="2:6">
      <c r="B134" s="30" t="s">
        <v>1365</v>
      </c>
      <c r="C134" s="2" t="s">
        <v>699</v>
      </c>
      <c r="D134" s="2" t="s">
        <v>699</v>
      </c>
      <c r="E134" s="31" t="str">
        <f t="shared" si="1"/>
        <v>၅၅</v>
      </c>
      <c r="F134" t="s">
        <v>1509</v>
      </c>
    </row>
  </sheetData>
  <sheetProtection password="CD34" sheet="1" objects="1" scenario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C158"/>
  <sheetViews>
    <sheetView workbookViewId="0">
      <selection activeCell="C6" sqref="C6"/>
    </sheetView>
  </sheetViews>
  <sheetFormatPr defaultColWidth="8.08203125" defaultRowHeight="14.5"/>
  <cols>
    <col min="1" max="1" width="9.5" style="33" customWidth="1"/>
    <col min="2" max="2" width="9.9140625" style="33" customWidth="1"/>
    <col min="3" max="4" width="12.5" style="33" customWidth="1"/>
    <col min="5" max="5" width="10.5" style="33" customWidth="1"/>
    <col min="6" max="6" width="22.33203125" style="33" bestFit="1" customWidth="1"/>
    <col min="7" max="7" width="20.75" style="33" bestFit="1" customWidth="1"/>
    <col min="8" max="14" width="8.08203125" style="33"/>
    <col min="15" max="15" width="8.4140625" style="33" customWidth="1"/>
    <col min="16" max="16" width="12.08203125" style="33" customWidth="1"/>
    <col min="17" max="17" width="9.9140625" style="33" customWidth="1"/>
    <col min="18" max="18" width="14.5" style="33" customWidth="1"/>
    <col min="19" max="19" width="8.08203125" style="33"/>
    <col min="20" max="20" width="9.75" style="33" customWidth="1"/>
    <col min="21" max="21" width="9.33203125" style="33" customWidth="1"/>
    <col min="22" max="25" width="8.08203125" style="33"/>
    <col min="26" max="26" width="21.08203125" style="33" bestFit="1" customWidth="1"/>
    <col min="27" max="27" width="8.08203125" style="33"/>
    <col min="28" max="28" width="20.75" style="33" bestFit="1" customWidth="1"/>
    <col min="29" max="29" width="9.33203125" style="33" customWidth="1"/>
    <col min="30" max="16384" width="8.08203125" style="33"/>
  </cols>
  <sheetData>
    <row r="1" spans="1:29">
      <c r="A1" s="34" t="s">
        <v>1514</v>
      </c>
      <c r="B1" s="34" t="s">
        <v>1515</v>
      </c>
      <c r="C1" s="34" t="s">
        <v>1516</v>
      </c>
      <c r="D1" s="34" t="s">
        <v>1517</v>
      </c>
      <c r="E1" s="34" t="s">
        <v>1518</v>
      </c>
      <c r="F1" s="34" t="s">
        <v>1519</v>
      </c>
      <c r="G1" s="34" t="s">
        <v>1520</v>
      </c>
      <c r="H1" s="34"/>
      <c r="I1" s="34" t="s">
        <v>1521</v>
      </c>
      <c r="J1" s="34"/>
      <c r="K1" s="34"/>
      <c r="L1" s="34"/>
      <c r="M1" s="34"/>
      <c r="N1" s="34"/>
      <c r="O1" s="34" t="s">
        <v>1522</v>
      </c>
      <c r="P1" s="34"/>
      <c r="Q1" s="34"/>
      <c r="R1" s="34"/>
      <c r="S1" s="34"/>
      <c r="T1" s="34" t="s">
        <v>1523</v>
      </c>
      <c r="U1" s="34"/>
      <c r="V1" s="34"/>
      <c r="W1" s="34" t="s">
        <v>1524</v>
      </c>
      <c r="X1" s="34"/>
      <c r="Y1" s="34"/>
      <c r="Z1" s="34" t="s">
        <v>1525</v>
      </c>
      <c r="AA1" s="34"/>
      <c r="AB1" s="34" t="s">
        <v>1526</v>
      </c>
      <c r="AC1" s="34" t="s">
        <v>1527</v>
      </c>
    </row>
    <row r="2" spans="1:29">
      <c r="A2" s="35">
        <v>1262</v>
      </c>
      <c r="B2" s="35" t="s">
        <v>1528</v>
      </c>
      <c r="C2" s="35">
        <v>1</v>
      </c>
      <c r="D2" s="35">
        <v>354</v>
      </c>
      <c r="E2" s="35">
        <v>90</v>
      </c>
      <c r="F2" s="36">
        <v>90</v>
      </c>
      <c r="G2" s="36">
        <v>107</v>
      </c>
      <c r="H2" s="34"/>
      <c r="I2" s="34" t="s">
        <v>1529</v>
      </c>
      <c r="J2" s="34" t="s">
        <v>1530</v>
      </c>
      <c r="K2" s="34" t="s">
        <v>1528</v>
      </c>
      <c r="L2" s="34" t="s">
        <v>1531</v>
      </c>
      <c r="M2" s="34" t="s">
        <v>1532</v>
      </c>
      <c r="N2" s="34"/>
      <c r="O2" s="34" t="s">
        <v>1533</v>
      </c>
      <c r="P2" s="34" t="s">
        <v>1534</v>
      </c>
      <c r="Q2" s="34" t="s">
        <v>1535</v>
      </c>
      <c r="R2" s="34" t="s">
        <v>1536</v>
      </c>
      <c r="S2" s="34"/>
      <c r="T2" s="37" t="s">
        <v>1537</v>
      </c>
      <c r="U2" s="34" t="s">
        <v>1538</v>
      </c>
      <c r="V2" s="34"/>
      <c r="W2" s="34" t="s">
        <v>1537</v>
      </c>
      <c r="X2" s="34" t="s">
        <v>1538</v>
      </c>
      <c r="Y2" s="34"/>
      <c r="Z2" s="35">
        <v>1262</v>
      </c>
      <c r="AA2" s="34"/>
      <c r="AB2" s="35">
        <v>1</v>
      </c>
      <c r="AC2" s="35" t="s">
        <v>1539</v>
      </c>
    </row>
    <row r="3" spans="1:29">
      <c r="A3" s="35">
        <v>1263</v>
      </c>
      <c r="B3" s="35" t="s">
        <v>1532</v>
      </c>
      <c r="C3" s="35">
        <v>3</v>
      </c>
      <c r="D3" s="35">
        <v>385</v>
      </c>
      <c r="E3" s="35">
        <v>444</v>
      </c>
      <c r="F3" s="36">
        <v>444</v>
      </c>
      <c r="G3" s="36">
        <v>472</v>
      </c>
      <c r="H3" s="34"/>
      <c r="I3" s="35">
        <v>1</v>
      </c>
      <c r="J3" s="35" t="s">
        <v>1539</v>
      </c>
      <c r="K3" s="35">
        <v>-1</v>
      </c>
      <c r="L3" s="35">
        <v>-1</v>
      </c>
      <c r="M3" s="35">
        <v>-1</v>
      </c>
      <c r="N3" s="34"/>
      <c r="O3" s="38" t="s">
        <v>1539</v>
      </c>
      <c r="P3" s="38">
        <v>29</v>
      </c>
      <c r="Q3" s="38">
        <v>29</v>
      </c>
      <c r="R3" s="38">
        <v>29</v>
      </c>
      <c r="S3" s="34"/>
      <c r="T3" s="39">
        <v>1</v>
      </c>
      <c r="U3" s="35">
        <v>1</v>
      </c>
      <c r="V3" s="34"/>
      <c r="W3" s="38" t="s">
        <v>1540</v>
      </c>
      <c r="X3" s="38">
        <v>1</v>
      </c>
      <c r="Y3" s="34"/>
      <c r="Z3" s="35">
        <v>1264</v>
      </c>
      <c r="AA3" s="34"/>
      <c r="AB3" s="35">
        <v>5</v>
      </c>
      <c r="AC3" s="35" t="s">
        <v>1541</v>
      </c>
    </row>
    <row r="4" spans="1:29">
      <c r="A4" s="35">
        <v>1264</v>
      </c>
      <c r="B4" s="35" t="s">
        <v>1528</v>
      </c>
      <c r="C4" s="35">
        <v>1</v>
      </c>
      <c r="D4" s="35">
        <v>354</v>
      </c>
      <c r="E4" s="35">
        <v>829</v>
      </c>
      <c r="F4" s="36">
        <v>829</v>
      </c>
      <c r="G4" s="36">
        <v>837</v>
      </c>
      <c r="H4" s="34"/>
      <c r="I4" s="35">
        <v>2</v>
      </c>
      <c r="J4" s="35" t="s">
        <v>1542</v>
      </c>
      <c r="K4" s="35">
        <v>28</v>
      </c>
      <c r="L4" s="35">
        <v>28</v>
      </c>
      <c r="M4" s="35">
        <v>28</v>
      </c>
      <c r="N4" s="34"/>
      <c r="O4" s="35" t="s">
        <v>1542</v>
      </c>
      <c r="P4" s="35">
        <v>30</v>
      </c>
      <c r="Q4" s="35">
        <v>30</v>
      </c>
      <c r="R4" s="35">
        <v>30</v>
      </c>
      <c r="S4" s="34"/>
      <c r="T4" s="39">
        <v>2</v>
      </c>
      <c r="U4" s="35">
        <v>2</v>
      </c>
      <c r="V4" s="34"/>
      <c r="W4" s="39" t="s">
        <v>1543</v>
      </c>
      <c r="X4" s="35">
        <v>2</v>
      </c>
      <c r="Y4" s="34"/>
      <c r="Z4" s="35">
        <v>1265</v>
      </c>
      <c r="AA4" s="34"/>
      <c r="AB4" s="35">
        <v>7</v>
      </c>
      <c r="AC4" s="35" t="s">
        <v>1544</v>
      </c>
    </row>
    <row r="5" spans="1:29">
      <c r="A5" s="35">
        <v>1265</v>
      </c>
      <c r="B5" s="35" t="s">
        <v>1528</v>
      </c>
      <c r="C5" s="35">
        <v>1</v>
      </c>
      <c r="D5" s="35">
        <v>354</v>
      </c>
      <c r="E5" s="35">
        <v>1183</v>
      </c>
      <c r="F5" s="36">
        <v>1183</v>
      </c>
      <c r="G5" s="36">
        <v>1202</v>
      </c>
      <c r="H5" s="34"/>
      <c r="I5" s="35">
        <v>3</v>
      </c>
      <c r="J5" s="35" t="s">
        <v>1545</v>
      </c>
      <c r="K5" s="35">
        <v>58</v>
      </c>
      <c r="L5" s="35">
        <v>58</v>
      </c>
      <c r="M5" s="35">
        <v>58</v>
      </c>
      <c r="N5" s="34"/>
      <c r="O5" s="38" t="s">
        <v>1545</v>
      </c>
      <c r="P5" s="38">
        <v>29</v>
      </c>
      <c r="Q5" s="38">
        <v>29</v>
      </c>
      <c r="R5" s="35">
        <v>30</v>
      </c>
      <c r="S5" s="34"/>
      <c r="T5" s="39">
        <v>3</v>
      </c>
      <c r="U5" s="35">
        <v>3</v>
      </c>
      <c r="V5" s="34"/>
      <c r="W5" s="38" t="s">
        <v>1546</v>
      </c>
      <c r="X5" s="38">
        <v>3</v>
      </c>
      <c r="Y5" s="34"/>
      <c r="Z5" s="35">
        <v>1266</v>
      </c>
      <c r="AA5" s="34"/>
      <c r="AB5" s="35">
        <v>9</v>
      </c>
      <c r="AC5" s="35" t="s">
        <v>1547</v>
      </c>
    </row>
    <row r="6" spans="1:29">
      <c r="A6" s="35">
        <v>1266</v>
      </c>
      <c r="B6" s="35" t="s">
        <v>1531</v>
      </c>
      <c r="C6" s="35">
        <v>2</v>
      </c>
      <c r="D6" s="35">
        <v>384</v>
      </c>
      <c r="E6" s="35">
        <v>1537</v>
      </c>
      <c r="F6" s="36">
        <v>1537</v>
      </c>
      <c r="G6" s="36">
        <v>1568</v>
      </c>
      <c r="H6" s="34"/>
      <c r="I6" s="35">
        <v>4</v>
      </c>
      <c r="J6" s="35" t="s">
        <v>1548</v>
      </c>
      <c r="K6" s="35">
        <v>87</v>
      </c>
      <c r="L6" s="35">
        <v>87</v>
      </c>
      <c r="M6" s="35">
        <v>88</v>
      </c>
      <c r="N6" s="34"/>
      <c r="O6" s="35" t="s">
        <v>1548</v>
      </c>
      <c r="P6" s="35">
        <v>30</v>
      </c>
      <c r="Q6" s="35">
        <v>30</v>
      </c>
      <c r="R6" s="35">
        <v>30</v>
      </c>
      <c r="S6" s="34"/>
      <c r="T6" s="39">
        <v>4</v>
      </c>
      <c r="U6" s="35">
        <v>4</v>
      </c>
      <c r="V6" s="34"/>
      <c r="W6" s="35" t="s">
        <v>1549</v>
      </c>
      <c r="X6" s="35">
        <v>4</v>
      </c>
      <c r="Y6" s="34"/>
      <c r="Z6" s="35">
        <v>1267</v>
      </c>
      <c r="AA6" s="34"/>
      <c r="AB6" s="35">
        <v>11</v>
      </c>
      <c r="AC6" s="35" t="s">
        <v>1550</v>
      </c>
    </row>
    <row r="7" spans="1:29">
      <c r="A7" s="35">
        <v>1267</v>
      </c>
      <c r="B7" s="35" t="s">
        <v>1528</v>
      </c>
      <c r="C7" s="35">
        <v>1</v>
      </c>
      <c r="D7" s="35">
        <v>354</v>
      </c>
      <c r="E7" s="35">
        <v>1921</v>
      </c>
      <c r="F7" s="36">
        <v>1921</v>
      </c>
      <c r="G7" s="36">
        <v>1933</v>
      </c>
      <c r="H7" s="34"/>
      <c r="I7" s="35">
        <v>42</v>
      </c>
      <c r="J7" s="35" t="s">
        <v>1551</v>
      </c>
      <c r="K7" s="35">
        <v>87</v>
      </c>
      <c r="L7" s="35">
        <v>117</v>
      </c>
      <c r="M7" s="35">
        <v>118</v>
      </c>
      <c r="N7" s="34"/>
      <c r="O7" s="35" t="s">
        <v>1551</v>
      </c>
      <c r="P7" s="35"/>
      <c r="Q7" s="35">
        <v>30</v>
      </c>
      <c r="R7" s="35">
        <v>30</v>
      </c>
      <c r="S7" s="34"/>
      <c r="T7" s="39">
        <v>5</v>
      </c>
      <c r="U7" s="35">
        <v>5</v>
      </c>
      <c r="V7" s="34"/>
      <c r="W7" s="35" t="s">
        <v>1552</v>
      </c>
      <c r="X7" s="35">
        <v>4</v>
      </c>
      <c r="Y7" s="34"/>
      <c r="Z7" s="35">
        <v>1268</v>
      </c>
      <c r="AA7" s="34"/>
      <c r="AB7" s="34"/>
      <c r="AC7" s="34"/>
    </row>
    <row r="8" spans="1:29">
      <c r="A8" s="35">
        <v>1268</v>
      </c>
      <c r="B8" s="35" t="s">
        <v>1528</v>
      </c>
      <c r="C8" s="35">
        <v>1</v>
      </c>
      <c r="D8" s="35">
        <v>354</v>
      </c>
      <c r="E8" s="35">
        <v>2275</v>
      </c>
      <c r="F8" s="36">
        <v>2275</v>
      </c>
      <c r="G8" s="36">
        <v>2298</v>
      </c>
      <c r="H8" s="34"/>
      <c r="I8" s="35">
        <v>5</v>
      </c>
      <c r="J8" s="35" t="s">
        <v>1541</v>
      </c>
      <c r="K8" s="35">
        <v>117</v>
      </c>
      <c r="L8" s="35">
        <v>147</v>
      </c>
      <c r="M8" s="35">
        <v>148</v>
      </c>
      <c r="N8" s="34"/>
      <c r="O8" s="38" t="s">
        <v>1541</v>
      </c>
      <c r="P8" s="38">
        <v>29</v>
      </c>
      <c r="Q8" s="38">
        <v>29</v>
      </c>
      <c r="R8" s="38">
        <v>29</v>
      </c>
      <c r="S8" s="34"/>
      <c r="T8" s="39">
        <v>6</v>
      </c>
      <c r="U8" s="35">
        <v>6</v>
      </c>
      <c r="V8" s="34"/>
      <c r="W8" s="35" t="s">
        <v>1553</v>
      </c>
      <c r="X8" s="35">
        <v>42</v>
      </c>
      <c r="Y8" s="34"/>
      <c r="Z8" s="35">
        <v>1270</v>
      </c>
      <c r="AA8" s="34"/>
      <c r="AB8" s="34" t="s">
        <v>1554</v>
      </c>
      <c r="AC8" s="34"/>
    </row>
    <row r="9" spans="1:29">
      <c r="A9" s="35">
        <v>1269</v>
      </c>
      <c r="B9" s="35" t="s">
        <v>1532</v>
      </c>
      <c r="C9" s="35">
        <v>3</v>
      </c>
      <c r="D9" s="35">
        <v>385</v>
      </c>
      <c r="E9" s="35">
        <v>2629</v>
      </c>
      <c r="F9" s="36">
        <v>2629</v>
      </c>
      <c r="G9" s="36">
        <v>2663</v>
      </c>
      <c r="H9" s="34"/>
      <c r="I9" s="35">
        <v>6</v>
      </c>
      <c r="J9" s="35" t="s">
        <v>1555</v>
      </c>
      <c r="K9" s="35">
        <v>146</v>
      </c>
      <c r="L9" s="35">
        <v>176</v>
      </c>
      <c r="M9" s="35">
        <v>177</v>
      </c>
      <c r="N9" s="34"/>
      <c r="O9" s="35" t="s">
        <v>1555</v>
      </c>
      <c r="P9" s="35">
        <v>30</v>
      </c>
      <c r="Q9" s="35">
        <v>30</v>
      </c>
      <c r="R9" s="35">
        <v>30</v>
      </c>
      <c r="S9" s="34"/>
      <c r="T9" s="39">
        <v>7</v>
      </c>
      <c r="U9" s="35">
        <v>7</v>
      </c>
      <c r="V9" s="34"/>
      <c r="W9" s="38" t="s">
        <v>1556</v>
      </c>
      <c r="X9" s="38">
        <v>5</v>
      </c>
      <c r="Y9" s="34"/>
      <c r="Z9" s="35">
        <v>1271</v>
      </c>
      <c r="AA9" s="34"/>
      <c r="AB9" s="34"/>
      <c r="AC9" s="34"/>
    </row>
    <row r="10" spans="1:29">
      <c r="A10" s="35">
        <v>1270</v>
      </c>
      <c r="B10" s="35" t="s">
        <v>1528</v>
      </c>
      <c r="C10" s="35">
        <v>1</v>
      </c>
      <c r="D10" s="35">
        <v>354</v>
      </c>
      <c r="E10" s="35">
        <v>3014</v>
      </c>
      <c r="F10" s="36">
        <v>3014</v>
      </c>
      <c r="G10" s="36">
        <v>3029</v>
      </c>
      <c r="H10" s="34"/>
      <c r="I10" s="35">
        <v>7</v>
      </c>
      <c r="J10" s="35" t="s">
        <v>1544</v>
      </c>
      <c r="K10" s="35">
        <v>176</v>
      </c>
      <c r="L10" s="35">
        <v>206</v>
      </c>
      <c r="M10" s="35">
        <v>207</v>
      </c>
      <c r="N10" s="34"/>
      <c r="O10" s="38" t="s">
        <v>1544</v>
      </c>
      <c r="P10" s="38">
        <v>29</v>
      </c>
      <c r="Q10" s="38">
        <v>29</v>
      </c>
      <c r="R10" s="38">
        <v>29</v>
      </c>
      <c r="S10" s="34"/>
      <c r="T10" s="39">
        <v>8</v>
      </c>
      <c r="U10" s="35">
        <v>8</v>
      </c>
      <c r="V10" s="34"/>
      <c r="W10" s="35" t="s">
        <v>1557</v>
      </c>
      <c r="X10" s="35">
        <v>6</v>
      </c>
      <c r="Y10" s="34"/>
      <c r="Z10" s="35">
        <v>1273</v>
      </c>
      <c r="AA10" s="34"/>
      <c r="AB10" s="34"/>
      <c r="AC10" s="34"/>
    </row>
    <row r="11" spans="1:29">
      <c r="A11" s="35">
        <v>1271</v>
      </c>
      <c r="B11" s="35" t="s">
        <v>1528</v>
      </c>
      <c r="C11" s="35">
        <v>1</v>
      </c>
      <c r="D11" s="35">
        <v>354</v>
      </c>
      <c r="E11" s="35">
        <v>3368</v>
      </c>
      <c r="F11" s="36">
        <v>3368</v>
      </c>
      <c r="G11" s="36">
        <v>3394</v>
      </c>
      <c r="H11" s="34"/>
      <c r="I11" s="35">
        <v>8</v>
      </c>
      <c r="J11" s="35" t="s">
        <v>1558</v>
      </c>
      <c r="K11" s="35">
        <v>205</v>
      </c>
      <c r="L11" s="35">
        <v>235</v>
      </c>
      <c r="M11" s="35">
        <v>236</v>
      </c>
      <c r="N11" s="34"/>
      <c r="O11" s="35" t="s">
        <v>1558</v>
      </c>
      <c r="P11" s="35">
        <v>30</v>
      </c>
      <c r="Q11" s="35">
        <v>30</v>
      </c>
      <c r="R11" s="35">
        <v>30</v>
      </c>
      <c r="S11" s="34"/>
      <c r="T11" s="39">
        <v>9</v>
      </c>
      <c r="U11" s="35">
        <v>9</v>
      </c>
      <c r="V11" s="34"/>
      <c r="W11" s="38" t="s">
        <v>1559</v>
      </c>
      <c r="X11" s="38">
        <v>7</v>
      </c>
      <c r="Y11" s="34"/>
      <c r="Z11" s="35">
        <v>1274</v>
      </c>
      <c r="AA11" s="34"/>
      <c r="AB11" s="34"/>
      <c r="AC11" s="34"/>
    </row>
    <row r="12" spans="1:29">
      <c r="A12" s="35">
        <v>1272</v>
      </c>
      <c r="B12" s="35" t="s">
        <v>1532</v>
      </c>
      <c r="C12" s="35">
        <v>3</v>
      </c>
      <c r="D12" s="35">
        <v>385</v>
      </c>
      <c r="E12" s="35">
        <v>3722</v>
      </c>
      <c r="F12" s="36">
        <v>3722</v>
      </c>
      <c r="G12" s="36">
        <v>3759</v>
      </c>
      <c r="H12" s="34"/>
      <c r="I12" s="35">
        <v>9</v>
      </c>
      <c r="J12" s="35" t="s">
        <v>1547</v>
      </c>
      <c r="K12" s="35">
        <v>235</v>
      </c>
      <c r="L12" s="35">
        <v>265</v>
      </c>
      <c r="M12" s="35">
        <v>266</v>
      </c>
      <c r="N12" s="34"/>
      <c r="O12" s="38" t="s">
        <v>1547</v>
      </c>
      <c r="P12" s="38">
        <v>29</v>
      </c>
      <c r="Q12" s="38">
        <v>29</v>
      </c>
      <c r="R12" s="38">
        <v>29</v>
      </c>
      <c r="S12" s="34"/>
      <c r="T12" s="39">
        <v>10</v>
      </c>
      <c r="U12" s="35">
        <v>10</v>
      </c>
      <c r="V12" s="34"/>
      <c r="W12" s="35" t="s">
        <v>1560</v>
      </c>
      <c r="X12" s="35">
        <v>8</v>
      </c>
      <c r="Y12" s="34"/>
      <c r="Z12" s="35">
        <v>1275</v>
      </c>
      <c r="AA12" s="34"/>
      <c r="AB12" s="34"/>
      <c r="AC12" s="34"/>
    </row>
    <row r="13" spans="1:29">
      <c r="A13" s="35">
        <v>1273</v>
      </c>
      <c r="B13" s="35" t="s">
        <v>1528</v>
      </c>
      <c r="C13" s="35">
        <v>1</v>
      </c>
      <c r="D13" s="35">
        <v>354</v>
      </c>
      <c r="E13" s="35">
        <v>4107</v>
      </c>
      <c r="F13" s="36">
        <v>4107</v>
      </c>
      <c r="G13" s="36">
        <v>4124</v>
      </c>
      <c r="H13" s="34"/>
      <c r="I13" s="35">
        <v>10</v>
      </c>
      <c r="J13" s="35" t="s">
        <v>1561</v>
      </c>
      <c r="K13" s="35">
        <v>264</v>
      </c>
      <c r="L13" s="35">
        <v>294</v>
      </c>
      <c r="M13" s="35">
        <v>295</v>
      </c>
      <c r="N13" s="34"/>
      <c r="O13" s="35" t="s">
        <v>1561</v>
      </c>
      <c r="P13" s="35">
        <v>30</v>
      </c>
      <c r="Q13" s="35">
        <v>30</v>
      </c>
      <c r="R13" s="35">
        <v>30</v>
      </c>
      <c r="S13" s="34"/>
      <c r="T13" s="39">
        <v>11</v>
      </c>
      <c r="U13" s="35">
        <v>11</v>
      </c>
      <c r="V13" s="34"/>
      <c r="W13" s="38" t="s">
        <v>1562</v>
      </c>
      <c r="X13" s="38">
        <v>9</v>
      </c>
      <c r="Y13" s="34"/>
      <c r="Z13" s="35">
        <v>1276</v>
      </c>
      <c r="AA13" s="34"/>
      <c r="AB13" s="34"/>
      <c r="AC13" s="34"/>
    </row>
    <row r="14" spans="1:29">
      <c r="A14" s="35">
        <v>1274</v>
      </c>
      <c r="B14" s="35" t="s">
        <v>1531</v>
      </c>
      <c r="C14" s="35">
        <v>2</v>
      </c>
      <c r="D14" s="35">
        <v>384</v>
      </c>
      <c r="E14" s="35">
        <v>4461</v>
      </c>
      <c r="F14" s="36">
        <v>4461</v>
      </c>
      <c r="G14" s="36">
        <v>4490</v>
      </c>
      <c r="H14" s="34"/>
      <c r="I14" s="35">
        <v>11</v>
      </c>
      <c r="J14" s="35" t="s">
        <v>1550</v>
      </c>
      <c r="K14" s="35">
        <v>294</v>
      </c>
      <c r="L14" s="35">
        <v>324</v>
      </c>
      <c r="M14" s="35">
        <v>325</v>
      </c>
      <c r="N14" s="34"/>
      <c r="O14" s="38" t="s">
        <v>1550</v>
      </c>
      <c r="P14" s="38">
        <v>29</v>
      </c>
      <c r="Q14" s="38">
        <v>29</v>
      </c>
      <c r="R14" s="38">
        <v>29</v>
      </c>
      <c r="S14" s="34"/>
      <c r="T14" s="39">
        <v>12</v>
      </c>
      <c r="U14" s="35">
        <v>12</v>
      </c>
      <c r="V14" s="34"/>
      <c r="W14" s="35" t="s">
        <v>1563</v>
      </c>
      <c r="X14" s="35">
        <v>10</v>
      </c>
      <c r="Y14" s="34"/>
      <c r="Z14" s="35">
        <v>1278</v>
      </c>
      <c r="AA14" s="34"/>
      <c r="AB14" s="34"/>
      <c r="AC14" s="34"/>
    </row>
    <row r="15" spans="1:29">
      <c r="A15" s="35">
        <v>1275</v>
      </c>
      <c r="B15" s="35" t="s">
        <v>1528</v>
      </c>
      <c r="C15" s="35">
        <v>1</v>
      </c>
      <c r="D15" s="35">
        <v>354</v>
      </c>
      <c r="E15" s="35">
        <v>4845</v>
      </c>
      <c r="F15" s="36">
        <v>4845</v>
      </c>
      <c r="G15" s="36">
        <v>4855</v>
      </c>
      <c r="H15" s="34"/>
      <c r="I15" s="35">
        <v>12</v>
      </c>
      <c r="J15" s="35" t="s">
        <v>1564</v>
      </c>
      <c r="K15" s="35">
        <v>323</v>
      </c>
      <c r="L15" s="35">
        <v>353</v>
      </c>
      <c r="M15" s="35">
        <v>354</v>
      </c>
      <c r="N15" s="34"/>
      <c r="O15" s="35" t="s">
        <v>1564</v>
      </c>
      <c r="P15" s="35">
        <v>30</v>
      </c>
      <c r="Q15" s="35">
        <v>30</v>
      </c>
      <c r="R15" s="35">
        <v>30</v>
      </c>
      <c r="S15" s="34"/>
      <c r="T15" s="39">
        <v>13</v>
      </c>
      <c r="U15" s="35">
        <v>13</v>
      </c>
      <c r="V15" s="34"/>
      <c r="W15" s="38" t="s">
        <v>1565</v>
      </c>
      <c r="X15" s="38">
        <v>11</v>
      </c>
      <c r="Y15" s="34"/>
      <c r="Z15" s="35">
        <v>1279</v>
      </c>
      <c r="AA15" s="34"/>
      <c r="AB15" s="34"/>
      <c r="AC15" s="34"/>
    </row>
    <row r="16" spans="1:29">
      <c r="A16" s="35">
        <v>1276</v>
      </c>
      <c r="B16" s="35" t="s">
        <v>1528</v>
      </c>
      <c r="C16" s="35">
        <v>1</v>
      </c>
      <c r="D16" s="35">
        <v>354</v>
      </c>
      <c r="E16" s="35">
        <v>5199</v>
      </c>
      <c r="F16" s="36">
        <v>5199</v>
      </c>
      <c r="G16" s="36">
        <v>5220</v>
      </c>
      <c r="H16" s="34"/>
      <c r="I16" s="34"/>
      <c r="J16" s="34"/>
      <c r="K16" s="34"/>
      <c r="L16" s="34"/>
      <c r="M16" s="34"/>
      <c r="N16" s="34"/>
      <c r="O16" s="35" t="s">
        <v>1566</v>
      </c>
      <c r="P16" s="35">
        <v>354</v>
      </c>
      <c r="Q16" s="35">
        <v>384</v>
      </c>
      <c r="R16" s="35">
        <v>385</v>
      </c>
      <c r="S16" s="34"/>
      <c r="T16" s="39">
        <v>14</v>
      </c>
      <c r="U16" s="35">
        <v>14</v>
      </c>
      <c r="V16" s="34"/>
      <c r="W16" s="35" t="s">
        <v>1567</v>
      </c>
      <c r="X16" s="35">
        <v>12</v>
      </c>
      <c r="Y16" s="34"/>
      <c r="Z16" s="35">
        <v>1280</v>
      </c>
      <c r="AA16" s="34"/>
      <c r="AB16" s="34"/>
      <c r="AC16" s="34"/>
    </row>
    <row r="17" spans="1:29">
      <c r="A17" s="35">
        <v>1277</v>
      </c>
      <c r="B17" s="35" t="s">
        <v>1532</v>
      </c>
      <c r="C17" s="35">
        <v>3</v>
      </c>
      <c r="D17" s="35">
        <v>385</v>
      </c>
      <c r="E17" s="35">
        <v>5553</v>
      </c>
      <c r="F17" s="36">
        <v>5553</v>
      </c>
      <c r="G17" s="36">
        <v>5585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9">
        <v>15</v>
      </c>
      <c r="U17" s="35">
        <v>15</v>
      </c>
      <c r="V17" s="34"/>
      <c r="W17" s="39">
        <v>1</v>
      </c>
      <c r="X17" s="35">
        <v>1</v>
      </c>
      <c r="Y17" s="34"/>
      <c r="Z17" s="35">
        <v>1281</v>
      </c>
      <c r="AA17" s="34"/>
      <c r="AB17" s="34"/>
      <c r="AC17" s="34"/>
    </row>
    <row r="18" spans="1:29">
      <c r="A18" s="35">
        <v>1278</v>
      </c>
      <c r="B18" s="35" t="s">
        <v>1528</v>
      </c>
      <c r="C18" s="35">
        <v>1</v>
      </c>
      <c r="D18" s="35">
        <v>354</v>
      </c>
      <c r="E18" s="35">
        <v>5938</v>
      </c>
      <c r="F18" s="36">
        <v>5938</v>
      </c>
      <c r="G18" s="36">
        <v>5951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9">
        <v>16</v>
      </c>
      <c r="U18" s="35">
        <v>16</v>
      </c>
      <c r="V18" s="34"/>
      <c r="W18" s="39">
        <v>2</v>
      </c>
      <c r="X18" s="35">
        <v>2</v>
      </c>
      <c r="Y18" s="34"/>
      <c r="Z18" s="35">
        <v>1283</v>
      </c>
      <c r="AA18" s="34"/>
      <c r="AB18" s="34"/>
      <c r="AC18" s="34"/>
    </row>
    <row r="19" spans="1:29">
      <c r="A19" s="35">
        <v>1279</v>
      </c>
      <c r="B19" s="35" t="s">
        <v>1528</v>
      </c>
      <c r="C19" s="35">
        <v>1</v>
      </c>
      <c r="D19" s="35">
        <v>354</v>
      </c>
      <c r="E19" s="35">
        <v>6292</v>
      </c>
      <c r="F19" s="36">
        <v>6292</v>
      </c>
      <c r="G19" s="36">
        <v>6316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9">
        <v>17</v>
      </c>
      <c r="U19" s="35">
        <v>17</v>
      </c>
      <c r="V19" s="34"/>
      <c r="W19" s="39">
        <v>3</v>
      </c>
      <c r="X19" s="35">
        <v>3</v>
      </c>
      <c r="Y19" s="34"/>
      <c r="Z19" s="35">
        <v>1284</v>
      </c>
      <c r="AA19" s="34"/>
      <c r="AB19" s="34"/>
      <c r="AC19" s="34"/>
    </row>
    <row r="20" spans="1:29">
      <c r="A20" s="35">
        <v>1280</v>
      </c>
      <c r="B20" s="35" t="s">
        <v>1531</v>
      </c>
      <c r="C20" s="35">
        <v>2</v>
      </c>
      <c r="D20" s="35">
        <v>384</v>
      </c>
      <c r="E20" s="35">
        <v>6646</v>
      </c>
      <c r="F20" s="36">
        <v>6646</v>
      </c>
      <c r="G20" s="36">
        <v>6681</v>
      </c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9">
        <v>18</v>
      </c>
      <c r="U20" s="35">
        <v>18</v>
      </c>
      <c r="V20" s="34"/>
      <c r="W20" s="39">
        <v>4</v>
      </c>
      <c r="X20" s="35">
        <v>4</v>
      </c>
      <c r="Y20" s="34"/>
      <c r="Z20" s="35">
        <v>1285</v>
      </c>
      <c r="AA20" s="34"/>
      <c r="AB20" s="34"/>
      <c r="AC20" s="34"/>
    </row>
    <row r="21" spans="1:29">
      <c r="A21" s="35">
        <v>1281</v>
      </c>
      <c r="B21" s="35" t="s">
        <v>1528</v>
      </c>
      <c r="C21" s="35">
        <v>1</v>
      </c>
      <c r="D21" s="35">
        <v>354</v>
      </c>
      <c r="E21" s="35">
        <v>7030</v>
      </c>
      <c r="F21" s="36">
        <v>7030</v>
      </c>
      <c r="G21" s="36">
        <v>7047</v>
      </c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9">
        <v>19</v>
      </c>
      <c r="U21" s="35">
        <v>19</v>
      </c>
      <c r="V21" s="34"/>
      <c r="W21" s="39">
        <v>42</v>
      </c>
      <c r="X21" s="35">
        <v>42</v>
      </c>
      <c r="Y21" s="34"/>
      <c r="Z21" s="35">
        <v>1286</v>
      </c>
      <c r="AA21" s="34"/>
      <c r="AB21" s="34"/>
      <c r="AC21" s="34"/>
    </row>
    <row r="22" spans="1:29">
      <c r="A22" s="35">
        <v>1282</v>
      </c>
      <c r="B22" s="35" t="s">
        <v>1532</v>
      </c>
      <c r="C22" s="35">
        <v>3</v>
      </c>
      <c r="D22" s="35">
        <v>385</v>
      </c>
      <c r="E22" s="35">
        <v>7384</v>
      </c>
      <c r="F22" s="36">
        <v>7384</v>
      </c>
      <c r="G22" s="36">
        <v>7412</v>
      </c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9">
        <v>20</v>
      </c>
      <c r="U22" s="35">
        <v>20</v>
      </c>
      <c r="V22" s="34"/>
      <c r="W22" s="39">
        <v>5</v>
      </c>
      <c r="X22" s="35">
        <v>5</v>
      </c>
      <c r="Y22" s="34"/>
      <c r="Z22" s="35">
        <v>1287</v>
      </c>
      <c r="AA22" s="34"/>
      <c r="AB22" s="34"/>
      <c r="AC22" s="34"/>
    </row>
    <row r="23" spans="1:29">
      <c r="A23" s="35">
        <v>1283</v>
      </c>
      <c r="B23" s="35" t="s">
        <v>1528</v>
      </c>
      <c r="C23" s="35">
        <v>1</v>
      </c>
      <c r="D23" s="35">
        <v>354</v>
      </c>
      <c r="E23" s="35">
        <v>7769</v>
      </c>
      <c r="F23" s="36">
        <v>7769</v>
      </c>
      <c r="G23" s="36">
        <v>7777</v>
      </c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9">
        <v>21</v>
      </c>
      <c r="U23" s="35">
        <v>21</v>
      </c>
      <c r="V23" s="34"/>
      <c r="W23" s="39">
        <v>6</v>
      </c>
      <c r="X23" s="35">
        <v>6</v>
      </c>
      <c r="Y23" s="34"/>
      <c r="Z23" s="35">
        <v>1289</v>
      </c>
      <c r="AA23" s="34"/>
      <c r="AB23" s="34"/>
      <c r="AC23" s="34"/>
    </row>
    <row r="24" spans="1:29">
      <c r="A24" s="35">
        <v>1284</v>
      </c>
      <c r="B24" s="35" t="s">
        <v>1528</v>
      </c>
      <c r="C24" s="35">
        <v>1</v>
      </c>
      <c r="D24" s="35">
        <v>354</v>
      </c>
      <c r="E24" s="35">
        <v>8123</v>
      </c>
      <c r="F24" s="36">
        <v>8123</v>
      </c>
      <c r="G24" s="36">
        <v>8142</v>
      </c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9">
        <v>22</v>
      </c>
      <c r="U24" s="35">
        <v>22</v>
      </c>
      <c r="V24" s="34"/>
      <c r="W24" s="39">
        <v>7</v>
      </c>
      <c r="X24" s="35">
        <v>7</v>
      </c>
      <c r="Y24" s="34"/>
      <c r="Z24" s="35">
        <v>1290</v>
      </c>
      <c r="AA24" s="34"/>
      <c r="AB24" s="34"/>
      <c r="AC24" s="34"/>
    </row>
    <row r="25" spans="1:29">
      <c r="A25" s="35">
        <v>1285</v>
      </c>
      <c r="B25" s="35" t="s">
        <v>1531</v>
      </c>
      <c r="C25" s="35">
        <v>2</v>
      </c>
      <c r="D25" s="35">
        <v>384</v>
      </c>
      <c r="E25" s="35">
        <v>8477</v>
      </c>
      <c r="F25" s="36">
        <v>8477</v>
      </c>
      <c r="G25" s="36">
        <v>8508</v>
      </c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9">
        <v>23</v>
      </c>
      <c r="U25" s="35">
        <v>23</v>
      </c>
      <c r="V25" s="34"/>
      <c r="W25" s="39">
        <v>8</v>
      </c>
      <c r="X25" s="35">
        <v>8</v>
      </c>
      <c r="Y25" s="34"/>
      <c r="Z25" s="35">
        <v>1291</v>
      </c>
      <c r="AA25" s="34"/>
      <c r="AB25" s="34"/>
      <c r="AC25" s="34"/>
    </row>
    <row r="26" spans="1:29">
      <c r="A26" s="35">
        <v>1286</v>
      </c>
      <c r="B26" s="35" t="s">
        <v>1528</v>
      </c>
      <c r="C26" s="35">
        <v>1</v>
      </c>
      <c r="D26" s="35">
        <v>354</v>
      </c>
      <c r="E26" s="35">
        <v>8861</v>
      </c>
      <c r="F26" s="36">
        <v>8861</v>
      </c>
      <c r="G26" s="36">
        <v>8873</v>
      </c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9">
        <v>24</v>
      </c>
      <c r="U26" s="35">
        <v>24</v>
      </c>
      <c r="V26" s="34"/>
      <c r="W26" s="39">
        <v>9</v>
      </c>
      <c r="X26" s="35">
        <v>9</v>
      </c>
      <c r="Y26" s="34"/>
      <c r="Z26" s="35">
        <v>1292</v>
      </c>
      <c r="AA26" s="34"/>
      <c r="AB26" s="34"/>
      <c r="AC26" s="34"/>
    </row>
    <row r="27" spans="1:29">
      <c r="A27" s="35">
        <v>1287</v>
      </c>
      <c r="B27" s="35" t="s">
        <v>1528</v>
      </c>
      <c r="C27" s="35">
        <v>1</v>
      </c>
      <c r="D27" s="35">
        <v>354</v>
      </c>
      <c r="E27" s="35">
        <v>9215</v>
      </c>
      <c r="F27" s="36">
        <v>9215</v>
      </c>
      <c r="G27" s="36">
        <v>9238</v>
      </c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9">
        <v>25</v>
      </c>
      <c r="U27" s="35">
        <v>25</v>
      </c>
      <c r="V27" s="34"/>
      <c r="W27" s="39">
        <v>10</v>
      </c>
      <c r="X27" s="35">
        <v>10</v>
      </c>
      <c r="Y27" s="34"/>
      <c r="Z27" s="35">
        <v>1294</v>
      </c>
      <c r="AA27" s="34"/>
      <c r="AB27" s="34"/>
      <c r="AC27" s="34"/>
    </row>
    <row r="28" spans="1:29">
      <c r="A28" s="35">
        <v>1288</v>
      </c>
      <c r="B28" s="35" t="s">
        <v>1532</v>
      </c>
      <c r="C28" s="35">
        <v>3</v>
      </c>
      <c r="D28" s="35">
        <v>385</v>
      </c>
      <c r="E28" s="35">
        <v>9569</v>
      </c>
      <c r="F28" s="36">
        <v>9569</v>
      </c>
      <c r="G28" s="36">
        <v>9603</v>
      </c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9">
        <v>26</v>
      </c>
      <c r="U28" s="35">
        <v>26</v>
      </c>
      <c r="V28" s="34"/>
      <c r="W28" s="39">
        <v>11</v>
      </c>
      <c r="X28" s="35">
        <v>11</v>
      </c>
      <c r="Y28" s="34"/>
      <c r="Z28" s="35">
        <v>1295</v>
      </c>
      <c r="AA28" s="34"/>
      <c r="AB28" s="34"/>
      <c r="AC28" s="34"/>
    </row>
    <row r="29" spans="1:29">
      <c r="A29" s="35">
        <v>1289</v>
      </c>
      <c r="B29" s="35" t="s">
        <v>1528</v>
      </c>
      <c r="C29" s="35">
        <v>1</v>
      </c>
      <c r="D29" s="35">
        <v>354</v>
      </c>
      <c r="E29" s="35">
        <v>9954</v>
      </c>
      <c r="F29" s="36">
        <v>9954</v>
      </c>
      <c r="G29" s="36">
        <v>9969</v>
      </c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9">
        <v>27</v>
      </c>
      <c r="U29" s="35">
        <v>27</v>
      </c>
      <c r="V29" s="34"/>
      <c r="W29" s="39">
        <v>12</v>
      </c>
      <c r="X29" s="35">
        <v>12</v>
      </c>
      <c r="Y29" s="34"/>
      <c r="Z29" s="35">
        <v>1296</v>
      </c>
      <c r="AA29" s="34"/>
      <c r="AB29" s="34"/>
      <c r="AC29" s="34"/>
    </row>
    <row r="30" spans="1:29">
      <c r="A30" s="35">
        <v>1290</v>
      </c>
      <c r="B30" s="35" t="s">
        <v>1528</v>
      </c>
      <c r="C30" s="35">
        <v>1</v>
      </c>
      <c r="D30" s="35">
        <v>354</v>
      </c>
      <c r="E30" s="35">
        <v>10308</v>
      </c>
      <c r="F30" s="36">
        <v>10308</v>
      </c>
      <c r="G30" s="36">
        <v>10334</v>
      </c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9">
        <v>28</v>
      </c>
      <c r="U30" s="35">
        <v>28</v>
      </c>
      <c r="V30" s="34"/>
      <c r="W30" s="40" t="s">
        <v>731</v>
      </c>
      <c r="X30" s="35">
        <v>1</v>
      </c>
      <c r="Y30" s="34"/>
      <c r="Z30" s="35">
        <v>1297</v>
      </c>
      <c r="AA30" s="34"/>
      <c r="AB30" s="34"/>
      <c r="AC30" s="34"/>
    </row>
    <row r="31" spans="1:29">
      <c r="A31" s="35">
        <v>1291</v>
      </c>
      <c r="B31" s="35" t="s">
        <v>1531</v>
      </c>
      <c r="C31" s="35">
        <v>2</v>
      </c>
      <c r="D31" s="35">
        <v>384</v>
      </c>
      <c r="E31" s="35">
        <v>10662</v>
      </c>
      <c r="F31" s="36">
        <v>10662</v>
      </c>
      <c r="G31" s="36">
        <v>10699</v>
      </c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9">
        <v>29</v>
      </c>
      <c r="U31" s="35">
        <v>29</v>
      </c>
      <c r="V31" s="34"/>
      <c r="W31" s="40" t="s">
        <v>730</v>
      </c>
      <c r="X31" s="35">
        <v>2</v>
      </c>
      <c r="Y31" s="34"/>
      <c r="Z31" s="35">
        <v>1298</v>
      </c>
      <c r="AA31" s="34"/>
      <c r="AB31" s="34"/>
      <c r="AC31" s="34"/>
    </row>
    <row r="32" spans="1:29">
      <c r="A32" s="35">
        <v>1292</v>
      </c>
      <c r="B32" s="35" t="s">
        <v>1528</v>
      </c>
      <c r="C32" s="35">
        <v>1</v>
      </c>
      <c r="D32" s="35">
        <v>354</v>
      </c>
      <c r="E32" s="35">
        <v>11046</v>
      </c>
      <c r="F32" s="36">
        <v>11046</v>
      </c>
      <c r="G32" s="36">
        <v>11064</v>
      </c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9">
        <v>30</v>
      </c>
      <c r="U32" s="35">
        <v>30</v>
      </c>
      <c r="V32" s="34"/>
      <c r="W32" s="40" t="s">
        <v>720</v>
      </c>
      <c r="X32" s="35">
        <v>3</v>
      </c>
      <c r="Y32" s="34"/>
      <c r="Z32" s="35">
        <v>1300</v>
      </c>
      <c r="AA32" s="34"/>
      <c r="AB32" s="34"/>
      <c r="AC32" s="34"/>
    </row>
    <row r="33" spans="1:29">
      <c r="A33" s="35">
        <v>1293</v>
      </c>
      <c r="B33" s="35" t="s">
        <v>1532</v>
      </c>
      <c r="C33" s="35">
        <v>3</v>
      </c>
      <c r="D33" s="35">
        <v>385</v>
      </c>
      <c r="E33" s="35">
        <v>11400</v>
      </c>
      <c r="F33" s="36">
        <v>11400</v>
      </c>
      <c r="G33" s="36">
        <v>11430</v>
      </c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9">
        <v>31</v>
      </c>
      <c r="U33" s="35">
        <v>31</v>
      </c>
      <c r="V33" s="34"/>
      <c r="W33" s="40" t="s">
        <v>709</v>
      </c>
      <c r="X33" s="35">
        <v>4</v>
      </c>
      <c r="Y33" s="34"/>
      <c r="Z33" s="35">
        <v>1301</v>
      </c>
      <c r="AA33" s="34"/>
      <c r="AB33" s="34"/>
      <c r="AC33" s="34"/>
    </row>
    <row r="34" spans="1:29">
      <c r="A34" s="35">
        <v>1294</v>
      </c>
      <c r="B34" s="35" t="s">
        <v>1528</v>
      </c>
      <c r="C34" s="35">
        <v>1</v>
      </c>
      <c r="D34" s="35">
        <v>354</v>
      </c>
      <c r="E34" s="35">
        <v>11785</v>
      </c>
      <c r="F34" s="36">
        <v>11785</v>
      </c>
      <c r="G34" s="36">
        <v>11795</v>
      </c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40" t="s">
        <v>731</v>
      </c>
      <c r="U34" s="35">
        <v>1</v>
      </c>
      <c r="V34" s="34"/>
      <c r="W34" s="40" t="s">
        <v>1496</v>
      </c>
      <c r="X34" s="35">
        <v>42</v>
      </c>
      <c r="Y34" s="34"/>
      <c r="Z34" s="35">
        <v>1302</v>
      </c>
      <c r="AA34" s="34"/>
      <c r="AB34" s="34"/>
      <c r="AC34" s="34"/>
    </row>
    <row r="35" spans="1:29">
      <c r="A35" s="35">
        <v>1295</v>
      </c>
      <c r="B35" s="35" t="s">
        <v>1528</v>
      </c>
      <c r="C35" s="35">
        <v>1</v>
      </c>
      <c r="D35" s="35">
        <v>354</v>
      </c>
      <c r="E35" s="35">
        <v>12139</v>
      </c>
      <c r="F35" s="36">
        <v>12139</v>
      </c>
      <c r="G35" s="36">
        <v>12160</v>
      </c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40" t="s">
        <v>730</v>
      </c>
      <c r="U35" s="35">
        <v>2</v>
      </c>
      <c r="V35" s="34"/>
      <c r="W35" s="40" t="s">
        <v>699</v>
      </c>
      <c r="X35" s="35">
        <v>5</v>
      </c>
      <c r="Y35" s="34"/>
      <c r="Z35" s="35">
        <v>1303</v>
      </c>
      <c r="AA35" s="34"/>
      <c r="AB35" s="34"/>
      <c r="AC35" s="34"/>
    </row>
    <row r="36" spans="1:29">
      <c r="A36" s="35">
        <v>1296</v>
      </c>
      <c r="B36" s="35" t="s">
        <v>1531</v>
      </c>
      <c r="C36" s="35">
        <v>2</v>
      </c>
      <c r="D36" s="35">
        <v>384</v>
      </c>
      <c r="E36" s="35">
        <v>12493</v>
      </c>
      <c r="F36" s="36">
        <v>12493</v>
      </c>
      <c r="G36" s="36">
        <v>12525</v>
      </c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40" t="s">
        <v>720</v>
      </c>
      <c r="U36" s="35">
        <v>3</v>
      </c>
      <c r="V36" s="34"/>
      <c r="W36" s="40" t="s">
        <v>687</v>
      </c>
      <c r="X36" s="35">
        <v>6</v>
      </c>
      <c r="Y36" s="34"/>
      <c r="Z36" s="35">
        <v>1305</v>
      </c>
      <c r="AA36" s="34"/>
      <c r="AB36" s="34"/>
      <c r="AC36" s="34"/>
    </row>
    <row r="37" spans="1:29">
      <c r="A37" s="35">
        <v>1297</v>
      </c>
      <c r="B37" s="35" t="s">
        <v>1528</v>
      </c>
      <c r="C37" s="35">
        <v>1</v>
      </c>
      <c r="D37" s="35">
        <v>354</v>
      </c>
      <c r="E37" s="35">
        <v>12877</v>
      </c>
      <c r="F37" s="36">
        <v>12877</v>
      </c>
      <c r="G37" s="36">
        <v>12891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40" t="s">
        <v>709</v>
      </c>
      <c r="U37" s="35">
        <v>4</v>
      </c>
      <c r="V37" s="34"/>
      <c r="W37" s="40" t="s">
        <v>677</v>
      </c>
      <c r="X37" s="35">
        <v>7</v>
      </c>
      <c r="Y37" s="34"/>
      <c r="Z37" s="35">
        <v>1306</v>
      </c>
      <c r="AA37" s="34"/>
      <c r="AB37" s="34"/>
      <c r="AC37" s="34"/>
    </row>
    <row r="38" spans="1:29">
      <c r="A38" s="35">
        <v>1298</v>
      </c>
      <c r="B38" s="35" t="s">
        <v>1528</v>
      </c>
      <c r="C38" s="35">
        <v>1</v>
      </c>
      <c r="D38" s="35">
        <v>354</v>
      </c>
      <c r="E38" s="35">
        <v>13231</v>
      </c>
      <c r="F38" s="36">
        <v>13231</v>
      </c>
      <c r="G38" s="36">
        <v>13256</v>
      </c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40" t="s">
        <v>699</v>
      </c>
      <c r="U38" s="35">
        <v>5</v>
      </c>
      <c r="V38" s="34"/>
      <c r="W38" s="40" t="s">
        <v>668</v>
      </c>
      <c r="X38" s="35">
        <v>8</v>
      </c>
      <c r="Y38" s="34"/>
      <c r="Z38" s="35">
        <v>1308</v>
      </c>
      <c r="AA38" s="34"/>
      <c r="AB38" s="34"/>
      <c r="AC38" s="34"/>
    </row>
    <row r="39" spans="1:29">
      <c r="A39" s="35">
        <v>1299</v>
      </c>
      <c r="B39" s="35" t="s">
        <v>1532</v>
      </c>
      <c r="C39" s="35">
        <v>3</v>
      </c>
      <c r="D39" s="35">
        <v>385</v>
      </c>
      <c r="E39" s="35">
        <v>13585</v>
      </c>
      <c r="F39" s="36">
        <v>13585</v>
      </c>
      <c r="G39" s="36">
        <v>13621</v>
      </c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40" t="s">
        <v>687</v>
      </c>
      <c r="U39" s="35">
        <v>6</v>
      </c>
      <c r="V39" s="34"/>
      <c r="W39" s="40" t="s">
        <v>657</v>
      </c>
      <c r="X39" s="35">
        <v>9</v>
      </c>
      <c r="Y39" s="34"/>
      <c r="Z39" s="35">
        <v>1309</v>
      </c>
      <c r="AA39" s="34"/>
      <c r="AB39" s="34"/>
      <c r="AC39" s="34"/>
    </row>
    <row r="40" spans="1:29">
      <c r="A40" s="35">
        <v>1300</v>
      </c>
      <c r="B40" s="35" t="s">
        <v>1528</v>
      </c>
      <c r="C40" s="35">
        <v>1</v>
      </c>
      <c r="D40" s="35">
        <v>354</v>
      </c>
      <c r="E40" s="35">
        <v>13970</v>
      </c>
      <c r="F40" s="36">
        <v>13970</v>
      </c>
      <c r="G40" s="36">
        <v>13986</v>
      </c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40" t="s">
        <v>677</v>
      </c>
      <c r="U40" s="35">
        <v>7</v>
      </c>
      <c r="V40" s="34"/>
      <c r="W40" s="40" t="s">
        <v>648</v>
      </c>
      <c r="X40" s="35">
        <v>10</v>
      </c>
      <c r="Y40" s="34"/>
      <c r="Z40" s="35">
        <v>1310</v>
      </c>
      <c r="AA40" s="34"/>
      <c r="AB40" s="34"/>
      <c r="AC40" s="34"/>
    </row>
    <row r="41" spans="1:29">
      <c r="A41" s="35">
        <v>1301</v>
      </c>
      <c r="B41" s="35" t="s">
        <v>1531</v>
      </c>
      <c r="C41" s="35">
        <v>2</v>
      </c>
      <c r="D41" s="35">
        <v>384</v>
      </c>
      <c r="E41" s="35">
        <v>14324</v>
      </c>
      <c r="F41" s="36">
        <v>14324</v>
      </c>
      <c r="G41" s="36">
        <v>14352</v>
      </c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40" t="s">
        <v>668</v>
      </c>
      <c r="U41" s="35">
        <v>8</v>
      </c>
      <c r="V41" s="34"/>
      <c r="W41" s="40" t="s">
        <v>637</v>
      </c>
      <c r="X41" s="35">
        <v>11</v>
      </c>
      <c r="Y41" s="34"/>
      <c r="Z41" s="35">
        <v>1311</v>
      </c>
      <c r="AA41" s="34"/>
      <c r="AB41" s="34"/>
      <c r="AC41" s="34"/>
    </row>
    <row r="42" spans="1:29">
      <c r="A42" s="35">
        <v>1302</v>
      </c>
      <c r="B42" s="35" t="s">
        <v>1528</v>
      </c>
      <c r="C42" s="35">
        <v>1</v>
      </c>
      <c r="D42" s="35">
        <v>354</v>
      </c>
      <c r="E42" s="35">
        <v>14708</v>
      </c>
      <c r="F42" s="36">
        <v>14708</v>
      </c>
      <c r="G42" s="36">
        <v>14717</v>
      </c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40" t="s">
        <v>657</v>
      </c>
      <c r="U42" s="35">
        <v>9</v>
      </c>
      <c r="V42" s="34"/>
      <c r="W42" s="40" t="s">
        <v>628</v>
      </c>
      <c r="X42" s="35">
        <v>12</v>
      </c>
      <c r="Y42" s="34"/>
      <c r="Z42" s="35">
        <v>1313</v>
      </c>
      <c r="AA42" s="34"/>
      <c r="AB42" s="34"/>
      <c r="AC42" s="34"/>
    </row>
    <row r="43" spans="1:29">
      <c r="A43" s="35">
        <v>1303</v>
      </c>
      <c r="B43" s="35" t="s">
        <v>1528</v>
      </c>
      <c r="C43" s="35">
        <v>1</v>
      </c>
      <c r="D43" s="35">
        <v>354</v>
      </c>
      <c r="E43" s="35">
        <v>15062</v>
      </c>
      <c r="F43" s="36">
        <v>15062</v>
      </c>
      <c r="G43" s="36">
        <v>15082</v>
      </c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40" t="s">
        <v>648</v>
      </c>
      <c r="U43" s="35">
        <v>10</v>
      </c>
      <c r="V43" s="34"/>
      <c r="W43" s="35">
        <v>1</v>
      </c>
      <c r="X43" s="35">
        <v>1</v>
      </c>
      <c r="Y43" s="34"/>
      <c r="Z43" s="35">
        <v>1314</v>
      </c>
      <c r="AA43" s="34"/>
      <c r="AB43" s="34"/>
      <c r="AC43" s="34"/>
    </row>
    <row r="44" spans="1:29">
      <c r="A44" s="35">
        <v>1304</v>
      </c>
      <c r="B44" s="35" t="s">
        <v>1532</v>
      </c>
      <c r="C44" s="35">
        <v>3</v>
      </c>
      <c r="D44" s="35">
        <v>385</v>
      </c>
      <c r="E44" s="35">
        <v>15416</v>
      </c>
      <c r="F44" s="36">
        <v>15416</v>
      </c>
      <c r="G44" s="36">
        <v>15447</v>
      </c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40" t="s">
        <v>637</v>
      </c>
      <c r="U44" s="35">
        <v>11</v>
      </c>
      <c r="V44" s="34"/>
      <c r="W44" s="35">
        <v>2</v>
      </c>
      <c r="X44" s="35">
        <v>2</v>
      </c>
      <c r="Y44" s="34"/>
      <c r="Z44" s="35">
        <v>1316</v>
      </c>
      <c r="AA44" s="34"/>
      <c r="AB44" s="34"/>
      <c r="AC44" s="34"/>
    </row>
    <row r="45" spans="1:29">
      <c r="A45" s="35">
        <v>1305</v>
      </c>
      <c r="B45" s="35" t="s">
        <v>1528</v>
      </c>
      <c r="C45" s="35">
        <v>1</v>
      </c>
      <c r="D45" s="35">
        <v>354</v>
      </c>
      <c r="E45" s="35">
        <v>15801</v>
      </c>
      <c r="F45" s="36">
        <v>15801</v>
      </c>
      <c r="G45" s="36">
        <v>15813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40" t="s">
        <v>628</v>
      </c>
      <c r="U45" s="35">
        <v>12</v>
      </c>
      <c r="V45" s="34"/>
      <c r="W45" s="35">
        <v>3</v>
      </c>
      <c r="X45" s="35">
        <v>3</v>
      </c>
      <c r="Y45" s="34"/>
      <c r="Z45" s="35">
        <v>1317</v>
      </c>
      <c r="AA45" s="34"/>
      <c r="AB45" s="34"/>
      <c r="AC45" s="34"/>
    </row>
    <row r="46" spans="1:29">
      <c r="A46" s="35">
        <v>1306</v>
      </c>
      <c r="B46" s="35" t="s">
        <v>1528</v>
      </c>
      <c r="C46" s="35">
        <v>1</v>
      </c>
      <c r="D46" s="35">
        <v>354</v>
      </c>
      <c r="E46" s="35">
        <v>16155</v>
      </c>
      <c r="F46" s="36">
        <v>16155</v>
      </c>
      <c r="G46" s="36">
        <v>16178</v>
      </c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40" t="s">
        <v>620</v>
      </c>
      <c r="U46" s="35">
        <v>13</v>
      </c>
      <c r="V46" s="34"/>
      <c r="W46" s="35">
        <v>4</v>
      </c>
      <c r="X46" s="35">
        <v>4</v>
      </c>
      <c r="Y46" s="34"/>
      <c r="Z46" s="35">
        <v>1318</v>
      </c>
      <c r="AA46" s="34"/>
      <c r="AB46" s="34"/>
      <c r="AC46" s="34"/>
    </row>
    <row r="47" spans="1:29">
      <c r="A47" s="35">
        <v>1307</v>
      </c>
      <c r="B47" s="35" t="s">
        <v>1532</v>
      </c>
      <c r="C47" s="35">
        <v>3</v>
      </c>
      <c r="D47" s="35">
        <v>385</v>
      </c>
      <c r="E47" s="35">
        <v>16509</v>
      </c>
      <c r="F47" s="36">
        <v>16509</v>
      </c>
      <c r="G47" s="36">
        <v>16543</v>
      </c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40" t="s">
        <v>612</v>
      </c>
      <c r="U47" s="35">
        <v>14</v>
      </c>
      <c r="V47" s="34"/>
      <c r="W47" s="35">
        <v>42</v>
      </c>
      <c r="X47" s="35">
        <v>42</v>
      </c>
      <c r="Y47" s="34"/>
      <c r="Z47" s="35">
        <v>1319</v>
      </c>
      <c r="AA47" s="34"/>
      <c r="AB47" s="34"/>
      <c r="AC47" s="34"/>
    </row>
    <row r="48" spans="1:29">
      <c r="A48" s="35">
        <v>1308</v>
      </c>
      <c r="B48" s="35" t="s">
        <v>1528</v>
      </c>
      <c r="C48" s="35">
        <v>1</v>
      </c>
      <c r="D48" s="35">
        <v>354</v>
      </c>
      <c r="E48" s="35">
        <v>16894</v>
      </c>
      <c r="F48" s="36">
        <v>16894</v>
      </c>
      <c r="G48" s="36">
        <v>16909</v>
      </c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40" t="s">
        <v>1461</v>
      </c>
      <c r="U48" s="35">
        <v>15</v>
      </c>
      <c r="V48" s="34"/>
      <c r="W48" s="35">
        <v>5</v>
      </c>
      <c r="X48" s="35">
        <v>5</v>
      </c>
      <c r="Y48" s="34"/>
      <c r="Z48" s="35">
        <v>1320</v>
      </c>
      <c r="AA48" s="34"/>
      <c r="AB48" s="34"/>
      <c r="AC48" s="34"/>
    </row>
    <row r="49" spans="1:29">
      <c r="A49" s="35">
        <v>1309</v>
      </c>
      <c r="B49" s="35" t="s">
        <v>1528</v>
      </c>
      <c r="C49" s="35">
        <v>1</v>
      </c>
      <c r="D49" s="35">
        <v>354</v>
      </c>
      <c r="E49" s="35">
        <v>17248</v>
      </c>
      <c r="F49" s="36">
        <v>17248</v>
      </c>
      <c r="G49" s="36">
        <v>17274</v>
      </c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40" t="s">
        <v>1470</v>
      </c>
      <c r="U49" s="35">
        <v>16</v>
      </c>
      <c r="V49" s="34"/>
      <c r="W49" s="35">
        <v>6</v>
      </c>
      <c r="X49" s="35">
        <v>6</v>
      </c>
      <c r="Y49" s="34"/>
      <c r="Z49" s="35">
        <v>1321</v>
      </c>
      <c r="AA49" s="34"/>
      <c r="AB49" s="34"/>
      <c r="AC49" s="34"/>
    </row>
    <row r="50" spans="1:29">
      <c r="A50" s="35">
        <v>1310</v>
      </c>
      <c r="B50" s="35" t="s">
        <v>1531</v>
      </c>
      <c r="C50" s="35">
        <v>2</v>
      </c>
      <c r="D50" s="35">
        <v>384</v>
      </c>
      <c r="E50" s="35">
        <v>17602</v>
      </c>
      <c r="F50" s="36">
        <v>17602</v>
      </c>
      <c r="G50" s="36">
        <v>17639</v>
      </c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40" t="s">
        <v>1471</v>
      </c>
      <c r="U50" s="35">
        <v>17</v>
      </c>
      <c r="V50" s="34"/>
      <c r="W50" s="35">
        <v>7</v>
      </c>
      <c r="X50" s="35">
        <v>7</v>
      </c>
      <c r="Y50" s="34"/>
      <c r="Z50" s="35">
        <v>1322</v>
      </c>
      <c r="AA50" s="34"/>
      <c r="AB50" s="34"/>
      <c r="AC50" s="34"/>
    </row>
    <row r="51" spans="1:29">
      <c r="A51" s="35">
        <v>1311</v>
      </c>
      <c r="B51" s="35" t="s">
        <v>1528</v>
      </c>
      <c r="C51" s="35">
        <v>1</v>
      </c>
      <c r="D51" s="35">
        <v>354</v>
      </c>
      <c r="E51" s="35">
        <v>17986</v>
      </c>
      <c r="F51" s="36">
        <v>17986</v>
      </c>
      <c r="G51" s="36">
        <v>18004</v>
      </c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40" t="s">
        <v>1472</v>
      </c>
      <c r="U51" s="35">
        <v>18</v>
      </c>
      <c r="V51" s="34"/>
      <c r="W51" s="35">
        <v>8</v>
      </c>
      <c r="X51" s="35">
        <v>8</v>
      </c>
      <c r="Y51" s="34"/>
      <c r="Z51" s="35">
        <v>1324</v>
      </c>
      <c r="AA51" s="34"/>
      <c r="AB51" s="34"/>
      <c r="AC51" s="34"/>
    </row>
    <row r="52" spans="1:29">
      <c r="A52" s="35">
        <v>1312</v>
      </c>
      <c r="B52" s="35" t="s">
        <v>1532</v>
      </c>
      <c r="C52" s="35">
        <v>3</v>
      </c>
      <c r="D52" s="35">
        <v>385</v>
      </c>
      <c r="E52" s="35">
        <v>18340</v>
      </c>
      <c r="F52" s="36">
        <v>18340</v>
      </c>
      <c r="G52" s="36">
        <v>18370</v>
      </c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40" t="s">
        <v>1473</v>
      </c>
      <c r="U52" s="35">
        <v>19</v>
      </c>
      <c r="V52" s="34"/>
      <c r="W52" s="35">
        <v>9</v>
      </c>
      <c r="X52" s="35">
        <v>9</v>
      </c>
      <c r="Y52" s="34"/>
      <c r="Z52" s="35">
        <v>1325</v>
      </c>
      <c r="AA52" s="34"/>
      <c r="AB52" s="34"/>
      <c r="AC52" s="34"/>
    </row>
    <row r="53" spans="1:29">
      <c r="A53" s="35">
        <v>1313</v>
      </c>
      <c r="B53" s="35" t="s">
        <v>1528</v>
      </c>
      <c r="C53" s="35">
        <v>1</v>
      </c>
      <c r="D53" s="35">
        <v>354</v>
      </c>
      <c r="E53" s="35">
        <v>18725</v>
      </c>
      <c r="F53" s="36">
        <v>18725</v>
      </c>
      <c r="G53" s="36">
        <v>18735</v>
      </c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40" t="s">
        <v>1474</v>
      </c>
      <c r="U53" s="35">
        <v>20</v>
      </c>
      <c r="V53" s="34"/>
      <c r="W53" s="35">
        <v>10</v>
      </c>
      <c r="X53" s="35">
        <v>10</v>
      </c>
      <c r="Y53" s="34"/>
      <c r="Z53" s="35">
        <v>1327</v>
      </c>
      <c r="AA53" s="34"/>
      <c r="AB53" s="34"/>
      <c r="AC53" s="34"/>
    </row>
    <row r="54" spans="1:29">
      <c r="A54" s="35">
        <v>1314</v>
      </c>
      <c r="B54" s="35" t="s">
        <v>1528</v>
      </c>
      <c r="C54" s="35">
        <v>1</v>
      </c>
      <c r="D54" s="35">
        <v>354</v>
      </c>
      <c r="E54" s="35">
        <v>19079</v>
      </c>
      <c r="F54" s="36">
        <v>19079</v>
      </c>
      <c r="G54" s="36">
        <v>19100</v>
      </c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40" t="s">
        <v>1475</v>
      </c>
      <c r="U54" s="35">
        <v>21</v>
      </c>
      <c r="V54" s="34"/>
      <c r="W54" s="35">
        <v>11</v>
      </c>
      <c r="X54" s="35">
        <v>11</v>
      </c>
      <c r="Y54" s="34"/>
      <c r="Z54" s="35">
        <v>1328</v>
      </c>
      <c r="AA54" s="34"/>
      <c r="AB54" s="34"/>
      <c r="AC54" s="34"/>
    </row>
    <row r="55" spans="1:29">
      <c r="A55" s="35">
        <v>1315</v>
      </c>
      <c r="B55" s="35" t="s">
        <v>1532</v>
      </c>
      <c r="C55" s="35">
        <v>3</v>
      </c>
      <c r="D55" s="35">
        <v>385</v>
      </c>
      <c r="E55" s="35">
        <v>19433</v>
      </c>
      <c r="F55" s="36">
        <v>19433</v>
      </c>
      <c r="G55" s="36">
        <v>19465</v>
      </c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40" t="s">
        <v>1476</v>
      </c>
      <c r="U55" s="35">
        <v>22</v>
      </c>
      <c r="V55" s="34"/>
      <c r="W55" s="35">
        <v>12</v>
      </c>
      <c r="X55" s="35">
        <v>12</v>
      </c>
      <c r="Y55" s="34"/>
      <c r="Z55" s="35">
        <v>1329</v>
      </c>
      <c r="AA55" s="34"/>
      <c r="AB55" s="34"/>
      <c r="AC55" s="34"/>
    </row>
    <row r="56" spans="1:29">
      <c r="A56" s="35">
        <v>1316</v>
      </c>
      <c r="B56" s="35" t="s">
        <v>1528</v>
      </c>
      <c r="C56" s="35">
        <v>1</v>
      </c>
      <c r="D56" s="35">
        <v>354</v>
      </c>
      <c r="E56" s="35">
        <v>19818</v>
      </c>
      <c r="F56" s="36">
        <v>19818</v>
      </c>
      <c r="G56" s="36">
        <v>19831</v>
      </c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40" t="s">
        <v>1477</v>
      </c>
      <c r="U56" s="35">
        <v>23</v>
      </c>
      <c r="V56" s="34"/>
      <c r="W56" s="40">
        <v>1</v>
      </c>
      <c r="X56" s="35">
        <v>1</v>
      </c>
      <c r="Y56" s="34"/>
      <c r="Z56" s="35">
        <v>1330</v>
      </c>
      <c r="AA56" s="34"/>
      <c r="AB56" s="34"/>
      <c r="AC56" s="34"/>
    </row>
    <row r="57" spans="1:29">
      <c r="A57" s="35">
        <v>1317</v>
      </c>
      <c r="B57" s="35" t="s">
        <v>1531</v>
      </c>
      <c r="C57" s="35">
        <v>2</v>
      </c>
      <c r="D57" s="35">
        <v>384</v>
      </c>
      <c r="E57" s="35">
        <v>20172</v>
      </c>
      <c r="F57" s="36">
        <v>20172</v>
      </c>
      <c r="G57" s="36">
        <v>20196</v>
      </c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40" t="s">
        <v>1478</v>
      </c>
      <c r="U57" s="35">
        <v>24</v>
      </c>
      <c r="V57" s="34"/>
      <c r="W57" s="40">
        <v>2</v>
      </c>
      <c r="X57" s="35">
        <v>2</v>
      </c>
      <c r="Y57" s="34"/>
      <c r="Z57" s="35">
        <v>1332</v>
      </c>
      <c r="AA57" s="34"/>
      <c r="AB57" s="34"/>
      <c r="AC57" s="34"/>
    </row>
    <row r="58" spans="1:29">
      <c r="A58" s="35">
        <v>1318</v>
      </c>
      <c r="B58" s="35" t="s">
        <v>1528</v>
      </c>
      <c r="C58" s="35">
        <v>1</v>
      </c>
      <c r="D58" s="35">
        <v>354</v>
      </c>
      <c r="E58" s="35">
        <v>20556</v>
      </c>
      <c r="F58" s="36">
        <v>20556</v>
      </c>
      <c r="G58" s="36">
        <v>20561</v>
      </c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40" t="s">
        <v>1479</v>
      </c>
      <c r="U58" s="35">
        <v>25</v>
      </c>
      <c r="V58" s="34"/>
      <c r="W58" s="40">
        <v>3</v>
      </c>
      <c r="X58" s="35">
        <v>3</v>
      </c>
      <c r="Y58" s="34"/>
      <c r="Z58" s="35">
        <v>1333</v>
      </c>
      <c r="AA58" s="34"/>
      <c r="AB58" s="34"/>
      <c r="AC58" s="34"/>
    </row>
    <row r="59" spans="1:29">
      <c r="A59" s="35">
        <v>1319</v>
      </c>
      <c r="B59" s="35" t="s">
        <v>1528</v>
      </c>
      <c r="C59" s="35">
        <v>1</v>
      </c>
      <c r="D59" s="35">
        <v>354</v>
      </c>
      <c r="E59" s="35">
        <v>20910</v>
      </c>
      <c r="F59" s="36">
        <v>20910</v>
      </c>
      <c r="G59" s="36">
        <v>20926</v>
      </c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40" t="s">
        <v>1480</v>
      </c>
      <c r="U59" s="35">
        <v>26</v>
      </c>
      <c r="V59" s="34"/>
      <c r="W59" s="40">
        <v>4</v>
      </c>
      <c r="X59" s="35">
        <v>4</v>
      </c>
      <c r="Y59" s="34"/>
      <c r="Z59" s="35">
        <v>1334</v>
      </c>
      <c r="AA59" s="34"/>
      <c r="AB59" s="34"/>
      <c r="AC59" s="34"/>
    </row>
    <row r="60" spans="1:29">
      <c r="A60" s="35">
        <v>1320</v>
      </c>
      <c r="B60" s="35" t="s">
        <v>1531</v>
      </c>
      <c r="C60" s="35">
        <v>2</v>
      </c>
      <c r="D60" s="35">
        <v>384</v>
      </c>
      <c r="E60" s="35">
        <v>21264</v>
      </c>
      <c r="F60" s="36">
        <v>21264</v>
      </c>
      <c r="G60" s="36">
        <v>21292</v>
      </c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40" t="s">
        <v>1481</v>
      </c>
      <c r="U60" s="35">
        <v>27</v>
      </c>
      <c r="V60" s="34"/>
      <c r="W60" s="40">
        <v>42</v>
      </c>
      <c r="X60" s="35">
        <v>42</v>
      </c>
      <c r="Y60" s="34"/>
      <c r="Z60" s="35">
        <v>1335</v>
      </c>
      <c r="AA60" s="34"/>
      <c r="AB60" s="34"/>
      <c r="AC60" s="34"/>
    </row>
    <row r="61" spans="1:29">
      <c r="A61" s="35">
        <v>1321</v>
      </c>
      <c r="B61" s="35" t="s">
        <v>1528</v>
      </c>
      <c r="C61" s="35">
        <v>1</v>
      </c>
      <c r="D61" s="35">
        <v>354</v>
      </c>
      <c r="E61" s="35">
        <v>21648</v>
      </c>
      <c r="F61" s="36">
        <v>21648</v>
      </c>
      <c r="G61" s="36">
        <v>21657</v>
      </c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40" t="s">
        <v>1482</v>
      </c>
      <c r="U61" s="35">
        <v>28</v>
      </c>
      <c r="V61" s="34"/>
      <c r="W61" s="40">
        <v>5</v>
      </c>
      <c r="X61" s="35">
        <v>5</v>
      </c>
      <c r="Y61" s="34"/>
      <c r="Z61" s="35">
        <v>1336</v>
      </c>
      <c r="AA61" s="34"/>
      <c r="AB61" s="34"/>
      <c r="AC61" s="34"/>
    </row>
    <row r="62" spans="1:29">
      <c r="A62" s="35">
        <v>1322</v>
      </c>
      <c r="B62" s="35" t="s">
        <v>1528</v>
      </c>
      <c r="C62" s="35">
        <v>1</v>
      </c>
      <c r="D62" s="35">
        <v>354</v>
      </c>
      <c r="E62" s="35">
        <v>22002</v>
      </c>
      <c r="F62" s="36">
        <v>22002</v>
      </c>
      <c r="G62" s="36">
        <v>22022</v>
      </c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40" t="s">
        <v>1483</v>
      </c>
      <c r="U62" s="35">
        <v>29</v>
      </c>
      <c r="V62" s="34"/>
      <c r="W62" s="40">
        <v>6</v>
      </c>
      <c r="X62" s="35">
        <v>6</v>
      </c>
      <c r="Y62" s="34"/>
      <c r="Z62" s="35">
        <v>1337</v>
      </c>
      <c r="AA62" s="34"/>
      <c r="AB62" s="34"/>
      <c r="AC62" s="34"/>
    </row>
    <row r="63" spans="1:29">
      <c r="A63" s="35">
        <v>1323</v>
      </c>
      <c r="B63" s="35" t="s">
        <v>1532</v>
      </c>
      <c r="C63" s="35">
        <v>3</v>
      </c>
      <c r="D63" s="35">
        <v>385</v>
      </c>
      <c r="E63" s="35">
        <v>22356</v>
      </c>
      <c r="F63" s="36">
        <v>22356</v>
      </c>
      <c r="G63" s="36">
        <v>22387</v>
      </c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40" t="s">
        <v>1484</v>
      </c>
      <c r="U63" s="35">
        <v>30</v>
      </c>
      <c r="V63" s="34"/>
      <c r="W63" s="40">
        <v>7</v>
      </c>
      <c r="X63" s="35">
        <v>7</v>
      </c>
      <c r="Y63" s="34"/>
      <c r="Z63" s="35">
        <v>1338</v>
      </c>
      <c r="AA63" s="34"/>
      <c r="AB63" s="34"/>
      <c r="AC63" s="34"/>
    </row>
    <row r="64" spans="1:29">
      <c r="A64" s="35">
        <v>1324</v>
      </c>
      <c r="B64" s="35" t="s">
        <v>1528</v>
      </c>
      <c r="C64" s="35">
        <v>1</v>
      </c>
      <c r="D64" s="35">
        <v>354</v>
      </c>
      <c r="E64" s="35">
        <v>22741</v>
      </c>
      <c r="F64" s="36">
        <v>22741</v>
      </c>
      <c r="G64" s="36">
        <v>22753</v>
      </c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40" t="s">
        <v>1485</v>
      </c>
      <c r="U64" s="35">
        <v>31</v>
      </c>
      <c r="V64" s="34"/>
      <c r="W64" s="40">
        <v>8</v>
      </c>
      <c r="X64" s="35">
        <v>8</v>
      </c>
      <c r="Y64" s="34"/>
      <c r="Z64" s="35">
        <v>1340</v>
      </c>
      <c r="AA64" s="34"/>
      <c r="AB64" s="34"/>
      <c r="AC64" s="34"/>
    </row>
    <row r="65" spans="1:29">
      <c r="A65" s="35">
        <v>1325</v>
      </c>
      <c r="B65" s="35" t="s">
        <v>1528</v>
      </c>
      <c r="C65" s="35">
        <v>1</v>
      </c>
      <c r="D65" s="35">
        <v>354</v>
      </c>
      <c r="E65" s="35">
        <v>23095</v>
      </c>
      <c r="F65" s="36">
        <v>23095</v>
      </c>
      <c r="G65" s="36">
        <v>23118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5">
        <v>1</v>
      </c>
      <c r="U65" s="35">
        <v>1</v>
      </c>
      <c r="V65" s="34"/>
      <c r="W65" s="40">
        <v>9</v>
      </c>
      <c r="X65" s="35">
        <v>9</v>
      </c>
      <c r="Y65" s="34"/>
      <c r="Z65" s="35">
        <v>1341</v>
      </c>
      <c r="AA65" s="34"/>
      <c r="AB65" s="34"/>
      <c r="AC65" s="34"/>
    </row>
    <row r="66" spans="1:29">
      <c r="A66" s="35">
        <v>1326</v>
      </c>
      <c r="B66" s="35" t="s">
        <v>1532</v>
      </c>
      <c r="C66" s="35">
        <v>3</v>
      </c>
      <c r="D66" s="35">
        <v>385</v>
      </c>
      <c r="E66" s="35">
        <v>23449</v>
      </c>
      <c r="F66" s="36">
        <v>23449</v>
      </c>
      <c r="G66" s="36">
        <v>23483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5">
        <v>2</v>
      </c>
      <c r="U66" s="35">
        <v>2</v>
      </c>
      <c r="V66" s="34"/>
      <c r="W66" s="40">
        <v>10</v>
      </c>
      <c r="X66" s="35">
        <v>10</v>
      </c>
      <c r="Y66" s="34"/>
      <c r="Z66" s="35">
        <v>1343</v>
      </c>
      <c r="AA66" s="34"/>
      <c r="AB66" s="34"/>
      <c r="AC66" s="34"/>
    </row>
    <row r="67" spans="1:29">
      <c r="A67" s="35">
        <v>1327</v>
      </c>
      <c r="B67" s="35" t="s">
        <v>1528</v>
      </c>
      <c r="C67" s="35">
        <v>1</v>
      </c>
      <c r="D67" s="35">
        <v>354</v>
      </c>
      <c r="E67" s="35">
        <v>23834</v>
      </c>
      <c r="F67" s="36">
        <v>23834</v>
      </c>
      <c r="G67" s="36">
        <v>23848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5">
        <v>3</v>
      </c>
      <c r="U67" s="35">
        <v>3</v>
      </c>
      <c r="V67" s="34"/>
      <c r="W67" s="40">
        <v>11</v>
      </c>
      <c r="X67" s="35">
        <v>11</v>
      </c>
      <c r="Y67" s="34"/>
      <c r="Z67" s="35">
        <v>1344</v>
      </c>
      <c r="AA67" s="34"/>
      <c r="AB67" s="34"/>
      <c r="AC67" s="34"/>
    </row>
    <row r="68" spans="1:29">
      <c r="A68" s="35">
        <v>1328</v>
      </c>
      <c r="B68" s="35" t="s">
        <v>1531</v>
      </c>
      <c r="C68" s="35">
        <v>2</v>
      </c>
      <c r="D68" s="35">
        <v>384</v>
      </c>
      <c r="E68" s="35">
        <v>24188</v>
      </c>
      <c r="F68" s="36">
        <v>24188</v>
      </c>
      <c r="G68" s="36">
        <v>24214</v>
      </c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5">
        <v>4</v>
      </c>
      <c r="U68" s="35">
        <v>4</v>
      </c>
      <c r="V68" s="34"/>
      <c r="W68" s="40">
        <v>12</v>
      </c>
      <c r="X68" s="35">
        <v>12</v>
      </c>
      <c r="Y68" s="34"/>
      <c r="Z68" s="35">
        <v>1345</v>
      </c>
      <c r="AA68" s="34"/>
      <c r="AB68" s="34"/>
      <c r="AC68" s="34"/>
    </row>
    <row r="69" spans="1:29">
      <c r="A69" s="35">
        <v>1329</v>
      </c>
      <c r="B69" s="35" t="s">
        <v>1528</v>
      </c>
      <c r="C69" s="35">
        <v>1</v>
      </c>
      <c r="D69" s="35">
        <v>354</v>
      </c>
      <c r="E69" s="35">
        <v>24572</v>
      </c>
      <c r="F69" s="36">
        <v>24572</v>
      </c>
      <c r="G69" s="36">
        <v>24579</v>
      </c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5">
        <v>5</v>
      </c>
      <c r="U69" s="35">
        <v>5</v>
      </c>
      <c r="V69" s="34"/>
      <c r="W69" s="34"/>
      <c r="X69" s="34"/>
      <c r="Y69" s="34"/>
      <c r="Z69" s="35">
        <v>1346</v>
      </c>
      <c r="AA69" s="34"/>
      <c r="AB69" s="34"/>
      <c r="AC69" s="34"/>
    </row>
    <row r="70" spans="1:29">
      <c r="A70" s="35">
        <v>1330</v>
      </c>
      <c r="B70" s="35" t="s">
        <v>1528</v>
      </c>
      <c r="C70" s="35">
        <v>1</v>
      </c>
      <c r="D70" s="35">
        <v>354</v>
      </c>
      <c r="E70" s="35">
        <v>24926</v>
      </c>
      <c r="F70" s="36">
        <v>24926</v>
      </c>
      <c r="G70" s="36">
        <v>24944</v>
      </c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5">
        <v>6</v>
      </c>
      <c r="U70" s="35">
        <v>6</v>
      </c>
      <c r="V70" s="34"/>
      <c r="W70" s="34"/>
      <c r="X70" s="34"/>
      <c r="Y70" s="34"/>
      <c r="Z70" s="35">
        <v>1348</v>
      </c>
      <c r="AA70" s="34"/>
      <c r="AB70" s="34"/>
      <c r="AC70" s="34"/>
    </row>
    <row r="71" spans="1:29">
      <c r="A71" s="35">
        <v>1331</v>
      </c>
      <c r="B71" s="35" t="s">
        <v>1532</v>
      </c>
      <c r="C71" s="35">
        <v>3</v>
      </c>
      <c r="D71" s="35">
        <v>385</v>
      </c>
      <c r="E71" s="35">
        <v>25280</v>
      </c>
      <c r="F71" s="36">
        <v>25280</v>
      </c>
      <c r="G71" s="36">
        <v>25309</v>
      </c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5">
        <v>7</v>
      </c>
      <c r="U71" s="35">
        <v>7</v>
      </c>
      <c r="V71" s="34"/>
      <c r="W71" s="34"/>
      <c r="X71" s="34"/>
      <c r="Y71" s="34"/>
      <c r="Z71" s="35">
        <v>1349</v>
      </c>
      <c r="AA71" s="34"/>
      <c r="AB71" s="34"/>
      <c r="AC71" s="34"/>
    </row>
    <row r="72" spans="1:29">
      <c r="A72" s="35">
        <v>1332</v>
      </c>
      <c r="B72" s="35" t="s">
        <v>1528</v>
      </c>
      <c r="C72" s="35">
        <v>1</v>
      </c>
      <c r="D72" s="35">
        <v>354</v>
      </c>
      <c r="E72" s="35">
        <v>25665</v>
      </c>
      <c r="F72" s="36">
        <v>25665</v>
      </c>
      <c r="G72" s="36">
        <v>25675</v>
      </c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5">
        <v>8</v>
      </c>
      <c r="U72" s="35">
        <v>8</v>
      </c>
      <c r="V72" s="34"/>
      <c r="W72" s="34"/>
      <c r="X72" s="34"/>
      <c r="Y72" s="34"/>
      <c r="Z72" s="35">
        <v>1350</v>
      </c>
      <c r="AA72" s="34"/>
      <c r="AB72" s="34"/>
      <c r="AC72" s="34"/>
    </row>
    <row r="73" spans="1:29">
      <c r="A73" s="35">
        <v>1333</v>
      </c>
      <c r="B73" s="35" t="s">
        <v>1528</v>
      </c>
      <c r="C73" s="35">
        <v>1</v>
      </c>
      <c r="D73" s="35">
        <v>354</v>
      </c>
      <c r="E73" s="35">
        <v>26019</v>
      </c>
      <c r="F73" s="36">
        <v>26019</v>
      </c>
      <c r="G73" s="36">
        <v>26040</v>
      </c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5">
        <v>9</v>
      </c>
      <c r="U73" s="35">
        <v>9</v>
      </c>
      <c r="V73" s="34"/>
      <c r="W73" s="34"/>
      <c r="X73" s="34"/>
      <c r="Y73" s="34"/>
      <c r="Z73" s="35">
        <v>1351</v>
      </c>
      <c r="AA73" s="34"/>
      <c r="AB73" s="34"/>
      <c r="AC73" s="34"/>
    </row>
    <row r="74" spans="1:29">
      <c r="A74" s="35">
        <v>1334</v>
      </c>
      <c r="B74" s="35" t="s">
        <v>1531</v>
      </c>
      <c r="C74" s="35">
        <v>2</v>
      </c>
      <c r="D74" s="35">
        <v>384</v>
      </c>
      <c r="E74" s="35">
        <v>26373</v>
      </c>
      <c r="F74" s="36">
        <v>26373</v>
      </c>
      <c r="G74" s="36">
        <v>26405</v>
      </c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5">
        <v>10</v>
      </c>
      <c r="U74" s="35">
        <v>10</v>
      </c>
      <c r="V74" s="34"/>
      <c r="W74" s="34"/>
      <c r="X74" s="34"/>
      <c r="Y74" s="34"/>
      <c r="Z74" s="35">
        <v>1352</v>
      </c>
      <c r="AA74" s="34"/>
      <c r="AB74" s="34"/>
      <c r="AC74" s="34"/>
    </row>
    <row r="75" spans="1:29">
      <c r="A75" s="35">
        <v>1335</v>
      </c>
      <c r="B75" s="35" t="s">
        <v>1528</v>
      </c>
      <c r="C75" s="35">
        <v>1</v>
      </c>
      <c r="D75" s="35">
        <v>354</v>
      </c>
      <c r="E75" s="35">
        <v>26757</v>
      </c>
      <c r="F75" s="36">
        <v>26757</v>
      </c>
      <c r="G75" s="36">
        <v>26770</v>
      </c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5">
        <v>11</v>
      </c>
      <c r="U75" s="35">
        <v>11</v>
      </c>
      <c r="V75" s="34"/>
      <c r="W75" s="34"/>
      <c r="X75" s="34"/>
      <c r="Y75" s="34"/>
      <c r="Z75" s="35">
        <v>1354</v>
      </c>
      <c r="AA75" s="34"/>
      <c r="AB75" s="34"/>
      <c r="AC75" s="34"/>
    </row>
    <row r="76" spans="1:29">
      <c r="A76" s="35">
        <v>1336</v>
      </c>
      <c r="B76" s="35" t="s">
        <v>1531</v>
      </c>
      <c r="C76" s="35">
        <v>2</v>
      </c>
      <c r="D76" s="35">
        <v>384</v>
      </c>
      <c r="E76" s="35">
        <v>27111</v>
      </c>
      <c r="F76" s="36">
        <v>27111</v>
      </c>
      <c r="G76" s="36">
        <v>27136</v>
      </c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>
        <v>12</v>
      </c>
      <c r="U76" s="35">
        <v>12</v>
      </c>
      <c r="V76" s="34"/>
      <c r="W76" s="34"/>
      <c r="X76" s="34"/>
      <c r="Y76" s="34"/>
      <c r="Z76" s="35">
        <v>1355</v>
      </c>
      <c r="AA76" s="34"/>
      <c r="AB76" s="34"/>
      <c r="AC76" s="34"/>
    </row>
    <row r="77" spans="1:29">
      <c r="A77" s="35">
        <v>1337</v>
      </c>
      <c r="B77" s="35" t="s">
        <v>1528</v>
      </c>
      <c r="C77" s="35">
        <v>1</v>
      </c>
      <c r="D77" s="35">
        <v>354</v>
      </c>
      <c r="E77" s="35">
        <v>27495</v>
      </c>
      <c r="F77" s="36">
        <v>27495</v>
      </c>
      <c r="G77" s="36">
        <v>27501</v>
      </c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5">
        <v>13</v>
      </c>
      <c r="U77" s="35">
        <v>13</v>
      </c>
      <c r="V77" s="34"/>
      <c r="W77" s="34"/>
      <c r="X77" s="34"/>
      <c r="Y77" s="34"/>
      <c r="Z77" s="35">
        <v>1356</v>
      </c>
      <c r="AA77" s="34"/>
      <c r="AB77" s="34"/>
      <c r="AC77" s="34"/>
    </row>
    <row r="78" spans="1:29">
      <c r="A78" s="35">
        <v>1338</v>
      </c>
      <c r="B78" s="35" t="s">
        <v>1528</v>
      </c>
      <c r="C78" s="35">
        <v>1</v>
      </c>
      <c r="D78" s="35">
        <v>354</v>
      </c>
      <c r="E78" s="35">
        <v>27849</v>
      </c>
      <c r="F78" s="36">
        <v>27849</v>
      </c>
      <c r="G78" s="36">
        <v>27866</v>
      </c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5">
        <v>14</v>
      </c>
      <c r="U78" s="35">
        <v>14</v>
      </c>
      <c r="V78" s="34"/>
      <c r="W78" s="34"/>
      <c r="X78" s="34"/>
      <c r="Y78" s="34"/>
      <c r="Z78" s="35">
        <v>1357</v>
      </c>
      <c r="AA78" s="34"/>
      <c r="AB78" s="34"/>
      <c r="AC78" s="34"/>
    </row>
    <row r="79" spans="1:29">
      <c r="A79" s="35">
        <v>1339</v>
      </c>
      <c r="B79" s="35" t="s">
        <v>1532</v>
      </c>
      <c r="C79" s="35">
        <v>3</v>
      </c>
      <c r="D79" s="35">
        <v>385</v>
      </c>
      <c r="E79" s="35">
        <v>28203</v>
      </c>
      <c r="F79" s="36">
        <v>28203</v>
      </c>
      <c r="G79" s="36">
        <v>28232</v>
      </c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5">
        <v>15</v>
      </c>
      <c r="U79" s="35">
        <v>15</v>
      </c>
      <c r="V79" s="34"/>
      <c r="W79" s="34"/>
      <c r="X79" s="34"/>
      <c r="Y79" s="34"/>
      <c r="Z79" s="35">
        <v>1359</v>
      </c>
      <c r="AA79" s="34"/>
      <c r="AB79" s="34"/>
      <c r="AC79" s="34"/>
    </row>
    <row r="80" spans="1:29">
      <c r="A80" s="35">
        <v>1340</v>
      </c>
      <c r="B80" s="35" t="s">
        <v>1528</v>
      </c>
      <c r="C80" s="35">
        <v>1</v>
      </c>
      <c r="D80" s="35">
        <v>354</v>
      </c>
      <c r="E80" s="35">
        <v>28588</v>
      </c>
      <c r="F80" s="36">
        <v>28588</v>
      </c>
      <c r="G80" s="36">
        <v>28597</v>
      </c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5">
        <v>16</v>
      </c>
      <c r="U80" s="35">
        <v>16</v>
      </c>
      <c r="V80" s="34"/>
      <c r="W80" s="34"/>
      <c r="X80" s="34"/>
      <c r="Y80" s="34"/>
      <c r="Z80" s="35">
        <v>1360</v>
      </c>
      <c r="AA80" s="34"/>
      <c r="AB80" s="34"/>
      <c r="AC80" s="34"/>
    </row>
    <row r="81" spans="1:29">
      <c r="A81" s="35">
        <v>1341</v>
      </c>
      <c r="B81" s="35" t="s">
        <v>1528</v>
      </c>
      <c r="C81" s="35">
        <v>1</v>
      </c>
      <c r="D81" s="35">
        <v>354</v>
      </c>
      <c r="E81" s="35">
        <v>28942</v>
      </c>
      <c r="F81" s="36">
        <v>28942</v>
      </c>
      <c r="G81" s="36">
        <v>28962</v>
      </c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5">
        <v>17</v>
      </c>
      <c r="U81" s="35">
        <v>17</v>
      </c>
      <c r="V81" s="34"/>
      <c r="W81" s="34"/>
      <c r="X81" s="34"/>
      <c r="Y81" s="34"/>
      <c r="Z81" s="35">
        <v>1361</v>
      </c>
      <c r="AA81" s="34"/>
      <c r="AB81" s="34"/>
      <c r="AC81" s="34"/>
    </row>
    <row r="82" spans="1:29">
      <c r="A82" s="35">
        <v>1342</v>
      </c>
      <c r="B82" s="35" t="s">
        <v>1532</v>
      </c>
      <c r="C82" s="35">
        <v>3</v>
      </c>
      <c r="D82" s="35">
        <v>385</v>
      </c>
      <c r="E82" s="35">
        <v>29296</v>
      </c>
      <c r="F82" s="36">
        <v>29296</v>
      </c>
      <c r="G82" s="36">
        <v>29327</v>
      </c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5">
        <v>18</v>
      </c>
      <c r="U82" s="35">
        <v>18</v>
      </c>
      <c r="V82" s="34"/>
      <c r="W82" s="34"/>
      <c r="X82" s="34"/>
      <c r="Y82" s="34"/>
      <c r="Z82" s="35">
        <v>1362</v>
      </c>
      <c r="AA82" s="34"/>
      <c r="AB82" s="34"/>
      <c r="AC82" s="34"/>
    </row>
    <row r="83" spans="1:29">
      <c r="A83" s="35">
        <v>1343</v>
      </c>
      <c r="B83" s="35" t="s">
        <v>1528</v>
      </c>
      <c r="C83" s="35">
        <v>1</v>
      </c>
      <c r="D83" s="35">
        <v>354</v>
      </c>
      <c r="E83" s="35">
        <v>29681</v>
      </c>
      <c r="F83" s="36">
        <v>29681</v>
      </c>
      <c r="G83" s="36">
        <v>29693</v>
      </c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5">
        <v>19</v>
      </c>
      <c r="U83" s="35">
        <v>19</v>
      </c>
      <c r="V83" s="34"/>
      <c r="W83" s="34"/>
      <c r="X83" s="34"/>
      <c r="Y83" s="34"/>
      <c r="Z83" s="35">
        <v>1364</v>
      </c>
      <c r="AA83" s="34"/>
      <c r="AB83" s="34"/>
      <c r="AC83" s="34"/>
    </row>
    <row r="84" spans="1:29">
      <c r="A84" s="35">
        <v>1344</v>
      </c>
      <c r="B84" s="35" t="s">
        <v>1531</v>
      </c>
      <c r="C84" s="35">
        <v>2</v>
      </c>
      <c r="D84" s="35">
        <v>384</v>
      </c>
      <c r="E84" s="35">
        <v>30035</v>
      </c>
      <c r="F84" s="36">
        <v>30035</v>
      </c>
      <c r="G84" s="36">
        <v>30058</v>
      </c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5">
        <v>20</v>
      </c>
      <c r="U84" s="35">
        <v>20</v>
      </c>
      <c r="V84" s="34"/>
      <c r="W84" s="34"/>
      <c r="X84" s="34"/>
      <c r="Y84" s="34"/>
      <c r="Z84" s="35">
        <v>1365</v>
      </c>
      <c r="AA84" s="34"/>
      <c r="AB84" s="34"/>
      <c r="AC84" s="34"/>
    </row>
    <row r="85" spans="1:29">
      <c r="A85" s="35">
        <v>1345</v>
      </c>
      <c r="B85" s="35" t="s">
        <v>1528</v>
      </c>
      <c r="C85" s="35">
        <v>1</v>
      </c>
      <c r="D85" s="35">
        <v>354</v>
      </c>
      <c r="E85" s="35">
        <v>30419</v>
      </c>
      <c r="F85" s="36">
        <v>30419</v>
      </c>
      <c r="G85" s="36">
        <v>30423</v>
      </c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5">
        <v>21</v>
      </c>
      <c r="U85" s="35">
        <v>21</v>
      </c>
      <c r="V85" s="34"/>
      <c r="W85" s="34"/>
      <c r="X85" s="34"/>
      <c r="Y85" s="34"/>
      <c r="Z85" s="35">
        <v>1366</v>
      </c>
      <c r="AA85" s="34"/>
      <c r="AB85" s="34"/>
      <c r="AC85" s="34"/>
    </row>
    <row r="86" spans="1:29">
      <c r="A86" s="35">
        <v>1346</v>
      </c>
      <c r="B86" s="35" t="s">
        <v>1528</v>
      </c>
      <c r="C86" s="35">
        <v>1</v>
      </c>
      <c r="D86" s="35">
        <v>354</v>
      </c>
      <c r="E86" s="35">
        <v>30773</v>
      </c>
      <c r="F86" s="36">
        <v>30773</v>
      </c>
      <c r="G86" s="36">
        <v>30788</v>
      </c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5">
        <v>22</v>
      </c>
      <c r="U86" s="35">
        <v>22</v>
      </c>
      <c r="V86" s="34"/>
      <c r="W86" s="34"/>
      <c r="X86" s="34"/>
      <c r="Y86" s="34"/>
      <c r="Z86" s="35">
        <v>1367</v>
      </c>
      <c r="AA86" s="34"/>
      <c r="AB86" s="34"/>
      <c r="AC86" s="34"/>
    </row>
    <row r="87" spans="1:29">
      <c r="A87" s="35">
        <v>1347</v>
      </c>
      <c r="B87" s="35" t="s">
        <v>1532</v>
      </c>
      <c r="C87" s="35">
        <v>3</v>
      </c>
      <c r="D87" s="35">
        <v>385</v>
      </c>
      <c r="E87" s="35">
        <v>31127</v>
      </c>
      <c r="F87" s="36">
        <v>31127</v>
      </c>
      <c r="G87" s="36">
        <v>31154</v>
      </c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5">
        <v>23</v>
      </c>
      <c r="U87" s="35">
        <v>23</v>
      </c>
      <c r="V87" s="34"/>
      <c r="W87" s="34"/>
      <c r="X87" s="34"/>
      <c r="Y87" s="34"/>
      <c r="Z87" s="35">
        <v>1368</v>
      </c>
      <c r="AA87" s="34"/>
      <c r="AB87" s="34"/>
      <c r="AC87" s="34"/>
    </row>
    <row r="88" spans="1:29">
      <c r="A88" s="35">
        <v>1348</v>
      </c>
      <c r="B88" s="35" t="s">
        <v>1528</v>
      </c>
      <c r="C88" s="35">
        <v>1</v>
      </c>
      <c r="D88" s="35">
        <v>354</v>
      </c>
      <c r="E88" s="35">
        <v>31512</v>
      </c>
      <c r="F88" s="36">
        <v>31512</v>
      </c>
      <c r="G88" s="36">
        <v>31519</v>
      </c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5">
        <v>24</v>
      </c>
      <c r="U88" s="35">
        <v>24</v>
      </c>
      <c r="V88" s="34"/>
      <c r="W88" s="34"/>
      <c r="X88" s="34"/>
      <c r="Y88" s="34"/>
      <c r="Z88" s="35">
        <v>1370</v>
      </c>
      <c r="AA88" s="34"/>
      <c r="AB88" s="34"/>
      <c r="AC88" s="34"/>
    </row>
    <row r="89" spans="1:29">
      <c r="A89" s="35">
        <v>1349</v>
      </c>
      <c r="B89" s="35" t="s">
        <v>1528</v>
      </c>
      <c r="C89" s="35">
        <v>1</v>
      </c>
      <c r="D89" s="35">
        <v>354</v>
      </c>
      <c r="E89" s="35">
        <v>31866</v>
      </c>
      <c r="F89" s="36">
        <v>31866</v>
      </c>
      <c r="G89" s="36">
        <v>31884</v>
      </c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5">
        <v>25</v>
      </c>
      <c r="U89" s="35">
        <v>25</v>
      </c>
      <c r="V89" s="34"/>
      <c r="W89" s="34"/>
      <c r="X89" s="34"/>
      <c r="Y89" s="34"/>
      <c r="Z89" s="35">
        <v>1371</v>
      </c>
      <c r="AA89" s="34"/>
      <c r="AB89" s="34"/>
      <c r="AC89" s="34"/>
    </row>
    <row r="90" spans="1:29">
      <c r="A90" s="35">
        <v>1350</v>
      </c>
      <c r="B90" s="35" t="s">
        <v>1531</v>
      </c>
      <c r="C90" s="35">
        <v>2</v>
      </c>
      <c r="D90" s="35">
        <v>384</v>
      </c>
      <c r="E90" s="35">
        <v>32220</v>
      </c>
      <c r="F90" s="36">
        <v>32220</v>
      </c>
      <c r="G90" s="36">
        <v>32249</v>
      </c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5">
        <v>26</v>
      </c>
      <c r="U90" s="35">
        <v>26</v>
      </c>
      <c r="V90" s="34"/>
      <c r="W90" s="34"/>
      <c r="X90" s="34"/>
      <c r="Y90" s="34"/>
      <c r="Z90" s="35">
        <v>1373</v>
      </c>
      <c r="AA90" s="34"/>
      <c r="AB90" s="34"/>
      <c r="AC90" s="34"/>
    </row>
    <row r="91" spans="1:29">
      <c r="A91" s="35">
        <v>1351</v>
      </c>
      <c r="B91" s="35" t="s">
        <v>1528</v>
      </c>
      <c r="C91" s="35">
        <v>1</v>
      </c>
      <c r="D91" s="35">
        <v>354</v>
      </c>
      <c r="E91" s="35">
        <v>32604</v>
      </c>
      <c r="F91" s="36">
        <v>32604</v>
      </c>
      <c r="G91" s="36">
        <v>32615</v>
      </c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5">
        <v>27</v>
      </c>
      <c r="U91" s="35">
        <v>27</v>
      </c>
      <c r="V91" s="34"/>
      <c r="W91" s="34"/>
      <c r="X91" s="34"/>
      <c r="Y91" s="34"/>
      <c r="Z91" s="35">
        <v>1374</v>
      </c>
      <c r="AA91" s="34"/>
      <c r="AB91" s="34"/>
      <c r="AC91" s="34"/>
    </row>
    <row r="92" spans="1:29">
      <c r="A92" s="35">
        <v>1352</v>
      </c>
      <c r="B92" s="35" t="s">
        <v>1528</v>
      </c>
      <c r="C92" s="35">
        <v>1</v>
      </c>
      <c r="D92" s="35">
        <v>354</v>
      </c>
      <c r="E92" s="35">
        <v>32958</v>
      </c>
      <c r="F92" s="36">
        <v>32958</v>
      </c>
      <c r="G92" s="36">
        <v>32980</v>
      </c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5">
        <v>28</v>
      </c>
      <c r="U92" s="35">
        <v>28</v>
      </c>
      <c r="V92" s="34"/>
      <c r="W92" s="34"/>
      <c r="X92" s="34"/>
      <c r="Y92" s="34"/>
      <c r="Z92" s="35">
        <v>1375</v>
      </c>
      <c r="AA92" s="34"/>
      <c r="AB92" s="34"/>
      <c r="AC92" s="34"/>
    </row>
    <row r="93" spans="1:29">
      <c r="A93" s="35">
        <v>1353</v>
      </c>
      <c r="B93" s="35" t="s">
        <v>1532</v>
      </c>
      <c r="C93" s="35">
        <v>3</v>
      </c>
      <c r="D93" s="35">
        <v>385</v>
      </c>
      <c r="E93" s="35">
        <v>33312</v>
      </c>
      <c r="F93" s="36">
        <v>33312</v>
      </c>
      <c r="G93" s="36">
        <v>33345</v>
      </c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5">
        <v>29</v>
      </c>
      <c r="U93" s="35">
        <v>29</v>
      </c>
      <c r="V93" s="34"/>
      <c r="W93" s="34"/>
      <c r="X93" s="34"/>
      <c r="Y93" s="34"/>
      <c r="Z93" s="35">
        <v>1376</v>
      </c>
      <c r="AA93" s="34"/>
      <c r="AB93" s="34"/>
      <c r="AC93" s="34"/>
    </row>
    <row r="94" spans="1:29">
      <c r="A94" s="35">
        <v>1354</v>
      </c>
      <c r="B94" s="35" t="s">
        <v>1528</v>
      </c>
      <c r="C94" s="35">
        <v>1</v>
      </c>
      <c r="D94" s="35">
        <v>354</v>
      </c>
      <c r="E94" s="35">
        <v>33697</v>
      </c>
      <c r="F94" s="36">
        <v>33697</v>
      </c>
      <c r="G94" s="36">
        <v>33710</v>
      </c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5">
        <v>30</v>
      </c>
      <c r="U94" s="35">
        <v>30</v>
      </c>
      <c r="V94" s="34"/>
      <c r="W94" s="34"/>
      <c r="X94" s="34"/>
      <c r="Y94" s="34"/>
      <c r="Z94" s="35">
        <v>1378</v>
      </c>
      <c r="AA94" s="34"/>
      <c r="AB94" s="34"/>
      <c r="AC94" s="34"/>
    </row>
    <row r="95" spans="1:29">
      <c r="A95" s="35">
        <v>1355</v>
      </c>
      <c r="B95" s="35" t="s">
        <v>1531</v>
      </c>
      <c r="C95" s="35">
        <v>2</v>
      </c>
      <c r="D95" s="35">
        <v>384</v>
      </c>
      <c r="E95" s="35">
        <v>34051</v>
      </c>
      <c r="F95" s="36">
        <v>34051</v>
      </c>
      <c r="G95" s="36">
        <v>34076</v>
      </c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5">
        <v>31</v>
      </c>
      <c r="U95" s="35">
        <v>31</v>
      </c>
      <c r="V95" s="34"/>
      <c r="W95" s="34"/>
      <c r="X95" s="34"/>
      <c r="Y95" s="34"/>
      <c r="Z95" s="35">
        <v>1379</v>
      </c>
      <c r="AA95" s="34"/>
      <c r="AB95" s="34"/>
      <c r="AC95" s="34"/>
    </row>
    <row r="96" spans="1:29">
      <c r="A96" s="35">
        <v>1356</v>
      </c>
      <c r="B96" s="35" t="s">
        <v>1528</v>
      </c>
      <c r="C96" s="35">
        <v>1</v>
      </c>
      <c r="D96" s="35">
        <v>354</v>
      </c>
      <c r="E96" s="35">
        <v>34435</v>
      </c>
      <c r="F96" s="36">
        <v>34435</v>
      </c>
      <c r="G96" s="36">
        <v>34441</v>
      </c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40">
        <v>1</v>
      </c>
      <c r="U96" s="35">
        <v>1</v>
      </c>
      <c r="V96" s="34"/>
      <c r="W96" s="34"/>
      <c r="X96" s="34"/>
      <c r="Y96" s="34"/>
      <c r="Z96" s="35">
        <v>1380</v>
      </c>
      <c r="AA96" s="34"/>
      <c r="AB96" s="34"/>
      <c r="AC96" s="34"/>
    </row>
    <row r="97" spans="1:29">
      <c r="A97" s="35">
        <v>1357</v>
      </c>
      <c r="B97" s="35" t="s">
        <v>1528</v>
      </c>
      <c r="C97" s="35">
        <v>1</v>
      </c>
      <c r="D97" s="35">
        <v>354</v>
      </c>
      <c r="E97" s="35">
        <v>34789</v>
      </c>
      <c r="F97" s="36">
        <v>34789</v>
      </c>
      <c r="G97" s="36">
        <v>34806</v>
      </c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40">
        <v>2</v>
      </c>
      <c r="U97" s="35">
        <v>2</v>
      </c>
      <c r="V97" s="34"/>
      <c r="W97" s="34"/>
      <c r="X97" s="34"/>
      <c r="Y97" s="34"/>
      <c r="Z97" s="34"/>
      <c r="AA97" s="34"/>
      <c r="AB97" s="34"/>
      <c r="AC97" s="34"/>
    </row>
    <row r="98" spans="1:29">
      <c r="A98" s="35">
        <v>1358</v>
      </c>
      <c r="B98" s="35" t="s">
        <v>1532</v>
      </c>
      <c r="C98" s="35">
        <v>3</v>
      </c>
      <c r="D98" s="35">
        <v>385</v>
      </c>
      <c r="E98" s="35">
        <v>35143</v>
      </c>
      <c r="F98" s="36">
        <v>35143</v>
      </c>
      <c r="G98" s="36">
        <v>35171</v>
      </c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40">
        <v>3</v>
      </c>
      <c r="U98" s="35">
        <v>3</v>
      </c>
      <c r="V98" s="34"/>
      <c r="W98" s="34"/>
      <c r="X98" s="34"/>
      <c r="Y98" s="34"/>
      <c r="Z98" s="34"/>
      <c r="AA98" s="34"/>
      <c r="AB98" s="34"/>
      <c r="AC98" s="34"/>
    </row>
    <row r="99" spans="1:29">
      <c r="A99" s="35">
        <v>1359</v>
      </c>
      <c r="B99" s="35" t="s">
        <v>1528</v>
      </c>
      <c r="C99" s="35">
        <v>1</v>
      </c>
      <c r="D99" s="35">
        <v>354</v>
      </c>
      <c r="E99" s="35">
        <v>35528</v>
      </c>
      <c r="F99" s="36">
        <v>35528</v>
      </c>
      <c r="G99" s="36">
        <v>35537</v>
      </c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40">
        <v>4</v>
      </c>
      <c r="U99" s="35">
        <v>4</v>
      </c>
      <c r="V99" s="34"/>
      <c r="W99" s="34"/>
      <c r="X99" s="34"/>
      <c r="Y99" s="34"/>
      <c r="Z99" s="34"/>
      <c r="AA99" s="34"/>
      <c r="AB99" s="34"/>
      <c r="AC99" s="34"/>
    </row>
    <row r="100" spans="1:29">
      <c r="A100" s="35">
        <v>1360</v>
      </c>
      <c r="B100" s="35" t="s">
        <v>1528</v>
      </c>
      <c r="C100" s="35">
        <v>1</v>
      </c>
      <c r="D100" s="35">
        <v>354</v>
      </c>
      <c r="E100" s="35">
        <v>35882</v>
      </c>
      <c r="F100" s="36">
        <v>35882</v>
      </c>
      <c r="G100" s="36">
        <v>35902</v>
      </c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40">
        <v>5</v>
      </c>
      <c r="U100" s="35">
        <v>5</v>
      </c>
      <c r="V100" s="34"/>
      <c r="W100" s="34"/>
      <c r="X100" s="34"/>
      <c r="Y100" s="34"/>
      <c r="Z100" s="34"/>
      <c r="AA100" s="34"/>
      <c r="AB100" s="34"/>
      <c r="AC100" s="34"/>
    </row>
    <row r="101" spans="1:29">
      <c r="A101" s="35">
        <v>1361</v>
      </c>
      <c r="B101" s="35" t="s">
        <v>1531</v>
      </c>
      <c r="C101" s="35">
        <v>2</v>
      </c>
      <c r="D101" s="35">
        <v>384</v>
      </c>
      <c r="E101" s="35">
        <v>36236</v>
      </c>
      <c r="F101" s="36">
        <v>36236</v>
      </c>
      <c r="G101" s="36">
        <v>36267</v>
      </c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40">
        <v>6</v>
      </c>
      <c r="U101" s="35">
        <v>6</v>
      </c>
      <c r="V101" s="34"/>
      <c r="W101" s="34"/>
      <c r="X101" s="34"/>
      <c r="Y101" s="34"/>
      <c r="Z101" s="34"/>
      <c r="AA101" s="34"/>
      <c r="AB101" s="34"/>
      <c r="AC101" s="34"/>
    </row>
    <row r="102" spans="1:29">
      <c r="A102" s="35">
        <v>1362</v>
      </c>
      <c r="B102" s="35" t="s">
        <v>1528</v>
      </c>
      <c r="C102" s="35">
        <v>1</v>
      </c>
      <c r="D102" s="35">
        <v>354</v>
      </c>
      <c r="E102" s="35">
        <v>36620</v>
      </c>
      <c r="F102" s="36">
        <v>36620</v>
      </c>
      <c r="G102" s="36">
        <v>36632</v>
      </c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40">
        <v>7</v>
      </c>
      <c r="U102" s="35">
        <v>7</v>
      </c>
      <c r="V102" s="34"/>
      <c r="W102" s="34"/>
      <c r="X102" s="34"/>
      <c r="Y102" s="34"/>
      <c r="Z102" s="34"/>
      <c r="AA102" s="34"/>
      <c r="AB102" s="34"/>
      <c r="AC102" s="34"/>
    </row>
    <row r="103" spans="1:29">
      <c r="A103" s="35">
        <v>1363</v>
      </c>
      <c r="B103" s="35" t="s">
        <v>1532</v>
      </c>
      <c r="C103" s="35">
        <v>3</v>
      </c>
      <c r="D103" s="35">
        <v>385</v>
      </c>
      <c r="E103" s="35">
        <v>36974</v>
      </c>
      <c r="F103" s="36">
        <v>36974</v>
      </c>
      <c r="G103" s="36">
        <v>36998</v>
      </c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40">
        <v>8</v>
      </c>
      <c r="U103" s="35">
        <v>8</v>
      </c>
      <c r="V103" s="34"/>
      <c r="W103" s="34"/>
      <c r="X103" s="34"/>
      <c r="Y103" s="34"/>
      <c r="Z103" s="34"/>
      <c r="AA103" s="34"/>
      <c r="AB103" s="34"/>
      <c r="AC103" s="34"/>
    </row>
    <row r="104" spans="1:29">
      <c r="A104" s="35">
        <v>1364</v>
      </c>
      <c r="B104" s="35" t="s">
        <v>1528</v>
      </c>
      <c r="C104" s="35">
        <v>1</v>
      </c>
      <c r="D104" s="35">
        <v>354</v>
      </c>
      <c r="E104" s="35">
        <v>37359</v>
      </c>
      <c r="F104" s="36">
        <v>37359</v>
      </c>
      <c r="G104" s="36">
        <v>37363</v>
      </c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40">
        <v>9</v>
      </c>
      <c r="U104" s="35">
        <v>9</v>
      </c>
      <c r="V104" s="34"/>
      <c r="W104" s="34"/>
      <c r="X104" s="34"/>
      <c r="Y104" s="34"/>
      <c r="Z104" s="34"/>
      <c r="AA104" s="34"/>
      <c r="AB104" s="34"/>
      <c r="AC104" s="34"/>
    </row>
    <row r="105" spans="1:29">
      <c r="A105" s="35">
        <v>1365</v>
      </c>
      <c r="B105" s="35" t="s">
        <v>1528</v>
      </c>
      <c r="C105" s="35">
        <v>1</v>
      </c>
      <c r="D105" s="35">
        <v>354</v>
      </c>
      <c r="E105" s="35">
        <v>37713</v>
      </c>
      <c r="F105" s="36">
        <v>37713</v>
      </c>
      <c r="G105" s="36">
        <v>37728</v>
      </c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40">
        <v>10</v>
      </c>
      <c r="U105" s="35">
        <v>10</v>
      </c>
      <c r="V105" s="34"/>
      <c r="W105" s="34"/>
      <c r="X105" s="34"/>
      <c r="Y105" s="34"/>
      <c r="Z105" s="34"/>
      <c r="AA105" s="34"/>
      <c r="AB105" s="34"/>
      <c r="AC105" s="34"/>
    </row>
    <row r="106" spans="1:29">
      <c r="A106" s="35">
        <v>1366</v>
      </c>
      <c r="B106" s="35" t="s">
        <v>1531</v>
      </c>
      <c r="C106" s="35">
        <v>2</v>
      </c>
      <c r="D106" s="35">
        <v>384</v>
      </c>
      <c r="E106" s="35">
        <v>38067</v>
      </c>
      <c r="F106" s="36">
        <v>38067</v>
      </c>
      <c r="G106" s="36">
        <v>38094</v>
      </c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40">
        <v>11</v>
      </c>
      <c r="U106" s="35">
        <v>11</v>
      </c>
      <c r="V106" s="34"/>
      <c r="W106" s="34"/>
      <c r="X106" s="34"/>
      <c r="Y106" s="34"/>
      <c r="Z106" s="34"/>
      <c r="AA106" s="34"/>
      <c r="AB106" s="34"/>
      <c r="AC106" s="34"/>
    </row>
    <row r="107" spans="1:29">
      <c r="A107" s="35">
        <v>1367</v>
      </c>
      <c r="B107" s="35" t="s">
        <v>1528</v>
      </c>
      <c r="C107" s="35">
        <v>1</v>
      </c>
      <c r="D107" s="35">
        <v>354</v>
      </c>
      <c r="E107" s="35">
        <v>38451</v>
      </c>
      <c r="F107" s="36">
        <v>38451</v>
      </c>
      <c r="G107" s="36">
        <v>38459</v>
      </c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40">
        <v>12</v>
      </c>
      <c r="U107" s="35">
        <v>12</v>
      </c>
      <c r="V107" s="34"/>
      <c r="W107" s="34"/>
      <c r="X107" s="34"/>
      <c r="Y107" s="34"/>
      <c r="Z107" s="34"/>
      <c r="AA107" s="34"/>
      <c r="AB107" s="34"/>
      <c r="AC107" s="34"/>
    </row>
    <row r="108" spans="1:29">
      <c r="A108" s="35">
        <v>1368</v>
      </c>
      <c r="B108" s="35" t="s">
        <v>1528</v>
      </c>
      <c r="C108" s="35">
        <v>1</v>
      </c>
      <c r="D108" s="35">
        <v>354</v>
      </c>
      <c r="E108" s="35">
        <v>38805</v>
      </c>
      <c r="F108" s="36">
        <v>38805</v>
      </c>
      <c r="G108" s="36">
        <v>38824</v>
      </c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40">
        <v>13</v>
      </c>
      <c r="U108" s="35">
        <v>13</v>
      </c>
      <c r="V108" s="34"/>
      <c r="W108" s="34"/>
      <c r="X108" s="34"/>
      <c r="Y108" s="34"/>
      <c r="Z108" s="34"/>
      <c r="AA108" s="34"/>
      <c r="AB108" s="34"/>
      <c r="AC108" s="34"/>
    </row>
    <row r="109" spans="1:29">
      <c r="A109" s="35">
        <v>1369</v>
      </c>
      <c r="B109" s="35" t="s">
        <v>1532</v>
      </c>
      <c r="C109" s="35">
        <v>3</v>
      </c>
      <c r="D109" s="35">
        <v>385</v>
      </c>
      <c r="E109" s="35">
        <v>39159</v>
      </c>
      <c r="F109" s="36">
        <v>39159</v>
      </c>
      <c r="G109" s="36">
        <v>39189</v>
      </c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40">
        <v>14</v>
      </c>
      <c r="U109" s="35">
        <v>14</v>
      </c>
      <c r="V109" s="34"/>
      <c r="W109" s="34"/>
      <c r="X109" s="34"/>
      <c r="Y109" s="34"/>
      <c r="Z109" s="34"/>
      <c r="AA109" s="34"/>
      <c r="AB109" s="34"/>
      <c r="AC109" s="34"/>
    </row>
    <row r="110" spans="1:29">
      <c r="A110" s="35">
        <v>1370</v>
      </c>
      <c r="B110" s="35" t="s">
        <v>1528</v>
      </c>
      <c r="C110" s="35">
        <v>1</v>
      </c>
      <c r="D110" s="35">
        <v>354</v>
      </c>
      <c r="E110" s="35">
        <v>39544</v>
      </c>
      <c r="F110" s="36">
        <v>39544</v>
      </c>
      <c r="G110" s="36">
        <v>39555</v>
      </c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40">
        <v>15</v>
      </c>
      <c r="U110" s="35">
        <v>15</v>
      </c>
      <c r="V110" s="34"/>
      <c r="W110" s="34"/>
      <c r="X110" s="34"/>
      <c r="Y110" s="34"/>
      <c r="Z110" s="34"/>
      <c r="AA110" s="34"/>
      <c r="AB110" s="34"/>
      <c r="AC110" s="34"/>
    </row>
    <row r="111" spans="1:29">
      <c r="A111" s="35">
        <v>1371</v>
      </c>
      <c r="B111" s="35" t="s">
        <v>1528</v>
      </c>
      <c r="C111" s="35">
        <v>1</v>
      </c>
      <c r="D111" s="35">
        <v>354</v>
      </c>
      <c r="E111" s="35">
        <v>39898</v>
      </c>
      <c r="F111" s="36">
        <v>39898</v>
      </c>
      <c r="G111" s="36">
        <v>39920</v>
      </c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40">
        <v>16</v>
      </c>
      <c r="U111" s="35">
        <v>16</v>
      </c>
      <c r="V111" s="34"/>
      <c r="W111" s="34"/>
      <c r="X111" s="34"/>
      <c r="Y111" s="34"/>
      <c r="Z111" s="34"/>
      <c r="AA111" s="34"/>
      <c r="AB111" s="34"/>
      <c r="AC111" s="34"/>
    </row>
    <row r="112" spans="1:29">
      <c r="A112" s="35">
        <v>1372</v>
      </c>
      <c r="B112" s="35" t="s">
        <v>1532</v>
      </c>
      <c r="C112" s="35">
        <v>3</v>
      </c>
      <c r="D112" s="35">
        <v>385</v>
      </c>
      <c r="E112" s="35">
        <v>40252</v>
      </c>
      <c r="F112" s="36">
        <v>40252</v>
      </c>
      <c r="G112" s="36">
        <v>40285</v>
      </c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40">
        <v>17</v>
      </c>
      <c r="U112" s="35">
        <v>17</v>
      </c>
      <c r="V112" s="34"/>
      <c r="W112" s="34"/>
      <c r="X112" s="34"/>
      <c r="Y112" s="34"/>
      <c r="Z112" s="34"/>
      <c r="AA112" s="34"/>
      <c r="AB112" s="34"/>
      <c r="AC112" s="34"/>
    </row>
    <row r="113" spans="1:29">
      <c r="A113" s="35">
        <v>1373</v>
      </c>
      <c r="B113" s="35" t="s">
        <v>1528</v>
      </c>
      <c r="C113" s="35">
        <v>1</v>
      </c>
      <c r="D113" s="35">
        <v>354</v>
      </c>
      <c r="E113" s="35">
        <v>40637</v>
      </c>
      <c r="F113" s="36">
        <v>40637</v>
      </c>
      <c r="G113" s="36">
        <v>40650</v>
      </c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40">
        <v>18</v>
      </c>
      <c r="U113" s="35">
        <v>18</v>
      </c>
      <c r="V113" s="34"/>
      <c r="W113" s="34"/>
      <c r="X113" s="34"/>
      <c r="Y113" s="34"/>
      <c r="Z113" s="34"/>
      <c r="AA113" s="34"/>
      <c r="AB113" s="34"/>
      <c r="AC113" s="34"/>
    </row>
    <row r="114" spans="1:29">
      <c r="A114" s="35">
        <v>1374</v>
      </c>
      <c r="B114" s="35" t="s">
        <v>1531</v>
      </c>
      <c r="C114" s="35">
        <v>2</v>
      </c>
      <c r="D114" s="35">
        <v>384</v>
      </c>
      <c r="E114" s="35">
        <v>40991</v>
      </c>
      <c r="F114" s="36">
        <v>40991</v>
      </c>
      <c r="G114" s="36">
        <v>41016</v>
      </c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40">
        <v>19</v>
      </c>
      <c r="U114" s="35">
        <v>19</v>
      </c>
      <c r="V114" s="34"/>
      <c r="W114" s="34"/>
      <c r="X114" s="34"/>
      <c r="Y114" s="34"/>
      <c r="Z114" s="34"/>
      <c r="AA114" s="34"/>
      <c r="AB114" s="34"/>
      <c r="AC114" s="34"/>
    </row>
    <row r="115" spans="1:29">
      <c r="A115" s="35">
        <v>1375</v>
      </c>
      <c r="B115" s="35" t="s">
        <v>1528</v>
      </c>
      <c r="C115" s="35">
        <v>1</v>
      </c>
      <c r="D115" s="35">
        <v>354</v>
      </c>
      <c r="E115" s="35">
        <v>41375</v>
      </c>
      <c r="F115" s="36">
        <v>41375</v>
      </c>
      <c r="G115" s="36">
        <v>41381</v>
      </c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40">
        <v>20</v>
      </c>
      <c r="U115" s="35">
        <v>20</v>
      </c>
      <c r="V115" s="34"/>
      <c r="W115" s="34"/>
      <c r="X115" s="34"/>
      <c r="Y115" s="34"/>
      <c r="Z115" s="34"/>
      <c r="AA115" s="34"/>
      <c r="AB115" s="34"/>
      <c r="AC115" s="34"/>
    </row>
    <row r="116" spans="1:29">
      <c r="A116" s="35">
        <v>1376</v>
      </c>
      <c r="B116" s="35" t="s">
        <v>1528</v>
      </c>
      <c r="C116" s="35">
        <v>1</v>
      </c>
      <c r="D116" s="35">
        <v>354</v>
      </c>
      <c r="E116" s="35">
        <v>41729</v>
      </c>
      <c r="F116" s="36">
        <v>41729</v>
      </c>
      <c r="G116" s="36">
        <v>41746</v>
      </c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40">
        <v>21</v>
      </c>
      <c r="U116" s="35">
        <v>21</v>
      </c>
      <c r="V116" s="34"/>
      <c r="W116" s="34"/>
      <c r="X116" s="34"/>
      <c r="Y116" s="34"/>
      <c r="Z116" s="34"/>
      <c r="AA116" s="34"/>
      <c r="AB116" s="34"/>
      <c r="AC116" s="34"/>
    </row>
    <row r="117" spans="1:29">
      <c r="A117" s="35">
        <v>1377</v>
      </c>
      <c r="B117" s="35" t="s">
        <v>1532</v>
      </c>
      <c r="C117" s="35">
        <v>3</v>
      </c>
      <c r="D117" s="35">
        <v>385</v>
      </c>
      <c r="E117" s="35">
        <v>42083</v>
      </c>
      <c r="F117" s="36">
        <v>42083</v>
      </c>
      <c r="G117" s="36">
        <v>42111</v>
      </c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40">
        <v>22</v>
      </c>
      <c r="U117" s="35">
        <v>22</v>
      </c>
      <c r="V117" s="34"/>
      <c r="W117" s="34"/>
      <c r="X117" s="34"/>
      <c r="Y117" s="34"/>
      <c r="Z117" s="34"/>
      <c r="AA117" s="34"/>
      <c r="AB117" s="34"/>
      <c r="AC117" s="34"/>
    </row>
    <row r="118" spans="1:29">
      <c r="A118" s="35">
        <v>1378</v>
      </c>
      <c r="B118" s="35" t="s">
        <v>1528</v>
      </c>
      <c r="C118" s="35">
        <v>1</v>
      </c>
      <c r="D118" s="35">
        <v>354</v>
      </c>
      <c r="E118" s="35">
        <v>42468</v>
      </c>
      <c r="F118" s="36">
        <v>42468</v>
      </c>
      <c r="G118" s="36">
        <v>42477</v>
      </c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40">
        <v>23</v>
      </c>
      <c r="U118" s="35">
        <v>23</v>
      </c>
      <c r="V118" s="34"/>
      <c r="W118" s="34"/>
      <c r="X118" s="34"/>
      <c r="Y118" s="34"/>
      <c r="Z118" s="34"/>
      <c r="AA118" s="34"/>
      <c r="AB118" s="34"/>
      <c r="AC118" s="34"/>
    </row>
    <row r="119" spans="1:29">
      <c r="A119" s="35">
        <v>1379</v>
      </c>
      <c r="B119" s="35" t="s">
        <v>1528</v>
      </c>
      <c r="C119" s="35">
        <v>1</v>
      </c>
      <c r="D119" s="35">
        <v>354</v>
      </c>
      <c r="E119" s="35">
        <v>42822</v>
      </c>
      <c r="F119" s="36">
        <v>42822</v>
      </c>
      <c r="G119" s="36">
        <v>42842</v>
      </c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40">
        <v>24</v>
      </c>
      <c r="U119" s="35">
        <v>24</v>
      </c>
      <c r="V119" s="34"/>
      <c r="W119" s="34"/>
      <c r="X119" s="34"/>
      <c r="Y119" s="34"/>
      <c r="Z119" s="34"/>
      <c r="AA119" s="34"/>
      <c r="AB119" s="34"/>
      <c r="AC119" s="34"/>
    </row>
    <row r="120" spans="1:29">
      <c r="A120" s="35">
        <v>1380</v>
      </c>
      <c r="B120" s="35" t="s">
        <v>1531</v>
      </c>
      <c r="C120" s="35">
        <v>1</v>
      </c>
      <c r="D120" s="35">
        <v>354</v>
      </c>
      <c r="E120" s="35">
        <v>43176</v>
      </c>
      <c r="F120" s="36">
        <v>43176</v>
      </c>
      <c r="G120" s="36">
        <v>43207</v>
      </c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40">
        <v>25</v>
      </c>
      <c r="U120" s="35">
        <v>25</v>
      </c>
      <c r="V120" s="34"/>
      <c r="W120" s="34"/>
      <c r="X120" s="34"/>
      <c r="Y120" s="34"/>
      <c r="Z120" s="34"/>
      <c r="AA120" s="34"/>
      <c r="AB120" s="34"/>
      <c r="AC120" s="34"/>
    </row>
    <row r="121" spans="1:29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40">
        <v>26</v>
      </c>
      <c r="U121" s="35">
        <v>26</v>
      </c>
      <c r="V121" s="34"/>
      <c r="W121" s="34"/>
      <c r="X121" s="34"/>
      <c r="Y121" s="34"/>
      <c r="Z121" s="34"/>
      <c r="AA121" s="34"/>
      <c r="AB121" s="34"/>
      <c r="AC121" s="34"/>
    </row>
    <row r="122" spans="1:29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40">
        <v>27</v>
      </c>
      <c r="U122" s="35">
        <v>27</v>
      </c>
      <c r="V122" s="34"/>
      <c r="W122" s="34"/>
      <c r="X122" s="34"/>
      <c r="Y122" s="34"/>
      <c r="Z122" s="34"/>
      <c r="AA122" s="34"/>
      <c r="AB122" s="34"/>
      <c r="AC122" s="34"/>
    </row>
    <row r="123" spans="1:29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40">
        <v>28</v>
      </c>
      <c r="U123" s="35">
        <v>28</v>
      </c>
      <c r="V123" s="34"/>
      <c r="W123" s="34"/>
      <c r="X123" s="34"/>
      <c r="Y123" s="34"/>
      <c r="Z123" s="34"/>
      <c r="AA123" s="34"/>
      <c r="AB123" s="34"/>
      <c r="AC123" s="34"/>
    </row>
    <row r="124" spans="1:29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40">
        <v>29</v>
      </c>
      <c r="U124" s="35">
        <v>29</v>
      </c>
      <c r="V124" s="34"/>
      <c r="W124" s="34"/>
      <c r="X124" s="34"/>
      <c r="Y124" s="34"/>
      <c r="Z124" s="34"/>
      <c r="AA124" s="34"/>
      <c r="AB124" s="34"/>
      <c r="AC124" s="34"/>
    </row>
    <row r="125" spans="1:29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40">
        <v>30</v>
      </c>
      <c r="U125" s="35">
        <v>30</v>
      </c>
      <c r="V125" s="34"/>
      <c r="W125" s="34"/>
      <c r="X125" s="34"/>
      <c r="Y125" s="34"/>
      <c r="Z125" s="34"/>
      <c r="AA125" s="34"/>
      <c r="AB125" s="34"/>
      <c r="AC125" s="34"/>
    </row>
    <row r="126" spans="1:29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40">
        <v>31</v>
      </c>
      <c r="U126" s="35">
        <v>31</v>
      </c>
      <c r="V126" s="34"/>
      <c r="W126" s="34"/>
      <c r="X126" s="34"/>
      <c r="Y126" s="34"/>
      <c r="Z126" s="34"/>
      <c r="AA126" s="34"/>
      <c r="AB126" s="34"/>
      <c r="AC126" s="34"/>
    </row>
    <row r="127" spans="1:29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40" t="s">
        <v>1568</v>
      </c>
      <c r="U127" s="35">
        <v>1</v>
      </c>
      <c r="V127" s="34"/>
      <c r="W127" s="34"/>
      <c r="X127" s="34"/>
      <c r="Y127" s="34"/>
      <c r="Z127" s="34"/>
      <c r="AA127" s="34"/>
      <c r="AB127" s="34"/>
      <c r="AC127" s="34"/>
    </row>
    <row r="128" spans="1:29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40" t="s">
        <v>1569</v>
      </c>
      <c r="U128" s="35">
        <v>2</v>
      </c>
      <c r="V128" s="34"/>
      <c r="W128" s="34"/>
      <c r="X128" s="34"/>
      <c r="Y128" s="34"/>
      <c r="Z128" s="34"/>
      <c r="AA128" s="34"/>
      <c r="AB128" s="34"/>
      <c r="AC128" s="34"/>
    </row>
    <row r="129" spans="1: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40" t="s">
        <v>1570</v>
      </c>
      <c r="U129" s="35">
        <v>3</v>
      </c>
      <c r="V129" s="34"/>
      <c r="W129" s="34"/>
      <c r="X129" s="34"/>
      <c r="Y129" s="34"/>
      <c r="Z129" s="34"/>
      <c r="AA129" s="34"/>
      <c r="AB129" s="34"/>
      <c r="AC129" s="34"/>
    </row>
    <row r="130" spans="1:29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40" t="s">
        <v>1571</v>
      </c>
      <c r="U130" s="35">
        <v>4</v>
      </c>
      <c r="V130" s="34"/>
      <c r="W130" s="34"/>
      <c r="X130" s="34"/>
      <c r="Y130" s="34"/>
      <c r="Z130" s="34"/>
      <c r="AA130" s="34"/>
      <c r="AB130" s="34"/>
      <c r="AC130" s="34"/>
    </row>
    <row r="131" spans="1:29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40" t="s">
        <v>1572</v>
      </c>
      <c r="U131" s="35">
        <v>5</v>
      </c>
      <c r="V131" s="34"/>
      <c r="W131" s="34"/>
      <c r="X131" s="34"/>
      <c r="Y131" s="34"/>
      <c r="Z131" s="34"/>
      <c r="AA131" s="34"/>
      <c r="AB131" s="34"/>
      <c r="AC131" s="34"/>
    </row>
    <row r="132" spans="1:29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40" t="s">
        <v>1573</v>
      </c>
      <c r="U132" s="35">
        <v>6</v>
      </c>
      <c r="V132" s="34"/>
      <c r="W132" s="34"/>
      <c r="X132" s="34"/>
      <c r="Y132" s="34"/>
      <c r="Z132" s="34"/>
      <c r="AA132" s="34"/>
      <c r="AB132" s="34"/>
      <c r="AC132" s="34"/>
    </row>
    <row r="133" spans="1:29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40" t="s">
        <v>1574</v>
      </c>
      <c r="U133" s="35">
        <v>7</v>
      </c>
      <c r="V133" s="34"/>
      <c r="W133" s="34"/>
      <c r="X133" s="34"/>
      <c r="Y133" s="34"/>
      <c r="Z133" s="34"/>
      <c r="AA133" s="34"/>
      <c r="AB133" s="34"/>
      <c r="AC133" s="34"/>
    </row>
    <row r="134" spans="1:29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40" t="s">
        <v>1575</v>
      </c>
      <c r="U134" s="35">
        <v>8</v>
      </c>
      <c r="V134" s="34"/>
      <c r="W134" s="34"/>
      <c r="X134" s="34"/>
      <c r="Y134" s="34"/>
      <c r="Z134" s="34"/>
      <c r="AA134" s="34"/>
      <c r="AB134" s="34"/>
      <c r="AC134" s="34"/>
    </row>
    <row r="135" spans="1:29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40" t="s">
        <v>1576</v>
      </c>
      <c r="U135" s="35">
        <v>9</v>
      </c>
      <c r="V135" s="34"/>
      <c r="W135" s="34"/>
      <c r="X135" s="34"/>
      <c r="Y135" s="34"/>
      <c r="Z135" s="34"/>
      <c r="AA135" s="34"/>
      <c r="AB135" s="34"/>
      <c r="AC135" s="34"/>
    </row>
    <row r="136" spans="1:29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40" t="s">
        <v>1577</v>
      </c>
      <c r="U136" s="35">
        <v>10</v>
      </c>
      <c r="V136" s="34"/>
      <c r="W136" s="34"/>
      <c r="X136" s="34"/>
      <c r="Y136" s="34"/>
      <c r="Z136" s="34"/>
      <c r="AA136" s="34"/>
      <c r="AB136" s="34"/>
      <c r="AC136" s="34"/>
    </row>
    <row r="137" spans="1:29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40" t="s">
        <v>1578</v>
      </c>
      <c r="U137" s="35">
        <v>11</v>
      </c>
      <c r="V137" s="34"/>
      <c r="W137" s="34"/>
      <c r="X137" s="34"/>
      <c r="Y137" s="34"/>
      <c r="Z137" s="34"/>
      <c r="AA137" s="34"/>
      <c r="AB137" s="34"/>
      <c r="AC137" s="34"/>
    </row>
    <row r="138" spans="1:29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40" t="s">
        <v>1579</v>
      </c>
      <c r="U138" s="35">
        <v>12</v>
      </c>
      <c r="V138" s="34"/>
      <c r="W138" s="34"/>
      <c r="X138" s="34"/>
      <c r="Y138" s="34"/>
      <c r="Z138" s="34"/>
      <c r="AA138" s="34"/>
      <c r="AB138" s="34"/>
      <c r="AC138" s="34"/>
    </row>
    <row r="139" spans="1:2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40" t="s">
        <v>1580</v>
      </c>
      <c r="U139" s="35">
        <v>13</v>
      </c>
      <c r="V139" s="34"/>
      <c r="W139" s="34"/>
      <c r="X139" s="34"/>
      <c r="Y139" s="34"/>
      <c r="Z139" s="34"/>
      <c r="AA139" s="34"/>
      <c r="AB139" s="34"/>
      <c r="AC139" s="34"/>
    </row>
    <row r="140" spans="1:29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40" t="s">
        <v>1581</v>
      </c>
      <c r="U140" s="35">
        <v>14</v>
      </c>
      <c r="V140" s="34"/>
      <c r="W140" s="34"/>
      <c r="X140" s="34"/>
      <c r="Y140" s="34"/>
      <c r="Z140" s="34"/>
      <c r="AA140" s="34"/>
      <c r="AB140" s="34"/>
      <c r="AC140" s="34"/>
    </row>
    <row r="141" spans="1:29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40" t="s">
        <v>1582</v>
      </c>
      <c r="U141" s="35">
        <v>15</v>
      </c>
      <c r="V141" s="34"/>
      <c r="W141" s="34"/>
      <c r="X141" s="34"/>
      <c r="Y141" s="34"/>
      <c r="Z141" s="34"/>
      <c r="AA141" s="34"/>
      <c r="AB141" s="34"/>
      <c r="AC141" s="34"/>
    </row>
    <row r="142" spans="1:29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40" t="s">
        <v>1583</v>
      </c>
      <c r="U142" s="35">
        <v>15</v>
      </c>
      <c r="V142" s="34"/>
      <c r="W142" s="34"/>
      <c r="X142" s="34"/>
      <c r="Y142" s="34"/>
      <c r="Z142" s="34"/>
      <c r="AA142" s="34"/>
      <c r="AB142" s="34"/>
      <c r="AC142" s="34"/>
    </row>
    <row r="143" spans="1:29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40" t="s">
        <v>1584</v>
      </c>
      <c r="U143" s="35">
        <v>16</v>
      </c>
      <c r="V143" s="34"/>
      <c r="W143" s="34"/>
      <c r="X143" s="34"/>
      <c r="Y143" s="34"/>
      <c r="Z143" s="34"/>
      <c r="AA143" s="34"/>
      <c r="AB143" s="34"/>
      <c r="AC143" s="34"/>
    </row>
    <row r="144" spans="1:29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40" t="s">
        <v>1585</v>
      </c>
      <c r="U144" s="35">
        <v>17</v>
      </c>
      <c r="V144" s="34"/>
      <c r="W144" s="34"/>
      <c r="X144" s="34"/>
      <c r="Y144" s="34"/>
      <c r="Z144" s="34"/>
      <c r="AA144" s="34"/>
      <c r="AB144" s="34"/>
      <c r="AC144" s="34"/>
    </row>
    <row r="145" spans="1:29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40" t="s">
        <v>1586</v>
      </c>
      <c r="U145" s="35">
        <v>18</v>
      </c>
      <c r="V145" s="34"/>
      <c r="W145" s="34"/>
      <c r="X145" s="34"/>
      <c r="Y145" s="34"/>
      <c r="Z145" s="34"/>
      <c r="AA145" s="34"/>
      <c r="AB145" s="34"/>
      <c r="AC145" s="34"/>
    </row>
    <row r="146" spans="1:29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40" t="s">
        <v>1587</v>
      </c>
      <c r="U146" s="35">
        <v>19</v>
      </c>
      <c r="V146" s="34"/>
      <c r="W146" s="34"/>
      <c r="X146" s="34"/>
      <c r="Y146" s="34"/>
      <c r="Z146" s="34"/>
      <c r="AA146" s="34"/>
      <c r="AB146" s="34"/>
      <c r="AC146" s="34"/>
    </row>
    <row r="147" spans="1:29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40" t="s">
        <v>1588</v>
      </c>
      <c r="U147" s="35">
        <v>20</v>
      </c>
      <c r="V147" s="34"/>
      <c r="W147" s="34"/>
      <c r="X147" s="34"/>
      <c r="Y147" s="34"/>
      <c r="Z147" s="34"/>
      <c r="AA147" s="34"/>
      <c r="AB147" s="34"/>
      <c r="AC147" s="34"/>
    </row>
    <row r="148" spans="1:29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40" t="s">
        <v>1589</v>
      </c>
      <c r="U148" s="35">
        <v>21</v>
      </c>
      <c r="V148" s="34"/>
      <c r="W148" s="34"/>
      <c r="X148" s="34"/>
      <c r="Y148" s="34"/>
      <c r="Z148" s="34"/>
      <c r="AA148" s="34"/>
      <c r="AB148" s="34"/>
      <c r="AC148" s="34"/>
    </row>
    <row r="149" spans="1:2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40" t="s">
        <v>1590</v>
      </c>
      <c r="U149" s="35">
        <v>22</v>
      </c>
      <c r="V149" s="34"/>
      <c r="W149" s="34"/>
      <c r="X149" s="34"/>
      <c r="Y149" s="34"/>
      <c r="Z149" s="34"/>
      <c r="AA149" s="34"/>
      <c r="AB149" s="34"/>
      <c r="AC149" s="34"/>
    </row>
    <row r="150" spans="1:29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40" t="s">
        <v>1591</v>
      </c>
      <c r="U150" s="35">
        <v>23</v>
      </c>
      <c r="V150" s="34"/>
      <c r="W150" s="34"/>
      <c r="X150" s="34"/>
      <c r="Y150" s="34"/>
      <c r="Z150" s="34"/>
      <c r="AA150" s="34"/>
      <c r="AB150" s="34"/>
      <c r="AC150" s="34"/>
    </row>
    <row r="151" spans="1:29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40" t="s">
        <v>1592</v>
      </c>
      <c r="U151" s="35">
        <v>24</v>
      </c>
      <c r="V151" s="34"/>
      <c r="W151" s="34"/>
      <c r="X151" s="34"/>
      <c r="Y151" s="34"/>
      <c r="Z151" s="34"/>
      <c r="AA151" s="34"/>
      <c r="AB151" s="34"/>
      <c r="AC151" s="34"/>
    </row>
    <row r="152" spans="1:29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40" t="s">
        <v>1593</v>
      </c>
      <c r="U152" s="35">
        <v>25</v>
      </c>
      <c r="V152" s="34"/>
      <c r="W152" s="34"/>
      <c r="X152" s="34"/>
      <c r="Y152" s="34"/>
      <c r="Z152" s="34"/>
      <c r="AA152" s="34"/>
      <c r="AB152" s="34"/>
      <c r="AC152" s="34"/>
    </row>
    <row r="153" spans="1:29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40" t="s">
        <v>1594</v>
      </c>
      <c r="U153" s="35">
        <v>26</v>
      </c>
      <c r="V153" s="34"/>
      <c r="W153" s="34"/>
      <c r="X153" s="34"/>
      <c r="Y153" s="34"/>
      <c r="Z153" s="34"/>
      <c r="AA153" s="34"/>
      <c r="AB153" s="34"/>
      <c r="AC153" s="34"/>
    </row>
    <row r="154" spans="1:29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40" t="s">
        <v>1595</v>
      </c>
      <c r="U154" s="35">
        <v>27</v>
      </c>
      <c r="V154" s="34"/>
      <c r="W154" s="34"/>
      <c r="X154" s="34"/>
      <c r="Y154" s="34"/>
      <c r="Z154" s="34"/>
      <c r="AA154" s="34"/>
      <c r="AB154" s="34"/>
      <c r="AC154" s="34"/>
    </row>
    <row r="155" spans="1:29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40" t="s">
        <v>1596</v>
      </c>
      <c r="U155" s="35">
        <v>28</v>
      </c>
      <c r="V155" s="34"/>
      <c r="W155" s="34"/>
      <c r="X155" s="34"/>
      <c r="Y155" s="34"/>
      <c r="Z155" s="34"/>
      <c r="AA155" s="34"/>
      <c r="AB155" s="34"/>
      <c r="AC155" s="34"/>
    </row>
    <row r="156" spans="1:29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40" t="s">
        <v>1597</v>
      </c>
      <c r="U156" s="35">
        <v>29</v>
      </c>
      <c r="V156" s="34"/>
      <c r="W156" s="34"/>
      <c r="X156" s="34"/>
      <c r="Y156" s="34"/>
      <c r="Z156" s="34"/>
      <c r="AA156" s="34"/>
      <c r="AB156" s="34"/>
      <c r="AC156" s="34"/>
    </row>
    <row r="157" spans="1:29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40" t="s">
        <v>1598</v>
      </c>
      <c r="U157" s="35">
        <v>30</v>
      </c>
      <c r="V157" s="34"/>
      <c r="W157" s="34"/>
      <c r="X157" s="34"/>
      <c r="Y157" s="34"/>
      <c r="Z157" s="34"/>
      <c r="AA157" s="34"/>
      <c r="AB157" s="34"/>
      <c r="AC157" s="34"/>
    </row>
    <row r="158" spans="1:29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40" t="s">
        <v>1599</v>
      </c>
      <c r="U158" s="35">
        <v>30</v>
      </c>
      <c r="V158" s="34"/>
      <c r="W158" s="34"/>
      <c r="X158" s="34"/>
      <c r="Y158" s="34"/>
      <c r="Z158" s="34"/>
      <c r="AA158" s="34"/>
    </row>
  </sheetData>
  <sheetProtection password="CD34" sheet="1" objects="1" scenarios="1"/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117</vt:i4>
      </vt:variant>
    </vt:vector>
  </HeadingPairs>
  <TitlesOfParts>
    <vt:vector size="124" baseType="lpstr">
      <vt:lpstr>not_eligable</vt:lpstr>
      <vt:lpstr>vlookup</vt:lpstr>
      <vt:lpstr>pivot</vt:lpstr>
      <vt:lpstr>district</vt:lpstr>
      <vt:lpstr>township</vt:lpstr>
      <vt:lpstr>oth_list</vt:lpstr>
      <vt:lpstr>Date</vt:lpstr>
      <vt:lpstr>_၁</vt:lpstr>
      <vt:lpstr>_၁၀</vt:lpstr>
      <vt:lpstr>_၁၁</vt:lpstr>
      <vt:lpstr>_၁၂</vt:lpstr>
      <vt:lpstr>_၁၃</vt:lpstr>
      <vt:lpstr>_၁၄</vt:lpstr>
      <vt:lpstr>_၂</vt:lpstr>
      <vt:lpstr>_၃</vt:lpstr>
      <vt:lpstr>_၄</vt:lpstr>
      <vt:lpstr>_၅</vt:lpstr>
      <vt:lpstr>_၆</vt:lpstr>
      <vt:lpstr>_၇</vt:lpstr>
      <vt:lpstr>_၈</vt:lpstr>
      <vt:lpstr>_၉</vt:lpstr>
      <vt:lpstr>agedoc</vt:lpstr>
      <vt:lpstr>days</vt:lpstr>
      <vt:lpstr>dobtype</vt:lpstr>
      <vt:lpstr>eao</vt:lpstr>
      <vt:lpstr>gender</vt:lpstr>
      <vt:lpstr>MMR001_</vt:lpstr>
      <vt:lpstr>MMR001D001</vt:lpstr>
      <vt:lpstr>MMR001D002</vt:lpstr>
      <vt:lpstr>MMR001D003</vt:lpstr>
      <vt:lpstr>MMR001D004</vt:lpstr>
      <vt:lpstr>MMR002_</vt:lpstr>
      <vt:lpstr>MMR002D001</vt:lpstr>
      <vt:lpstr>MMR002D002</vt:lpstr>
      <vt:lpstr>MMR003_</vt:lpstr>
      <vt:lpstr>MMR003D001</vt:lpstr>
      <vt:lpstr>MMR003D002</vt:lpstr>
      <vt:lpstr>MMR003D003</vt:lpstr>
      <vt:lpstr>MMR003D004</vt:lpstr>
      <vt:lpstr>MMR004_</vt:lpstr>
      <vt:lpstr>MMR004D001</vt:lpstr>
      <vt:lpstr>MMR004D002</vt:lpstr>
      <vt:lpstr>MMR004D003</vt:lpstr>
      <vt:lpstr>MMR005_</vt:lpstr>
      <vt:lpstr>MMR005D001</vt:lpstr>
      <vt:lpstr>MMR005D002</vt:lpstr>
      <vt:lpstr>MMR005D003</vt:lpstr>
      <vt:lpstr>MMR005D004</vt:lpstr>
      <vt:lpstr>MMR005D005</vt:lpstr>
      <vt:lpstr>MMR005D006</vt:lpstr>
      <vt:lpstr>MMR005D007</vt:lpstr>
      <vt:lpstr>MMR005D008</vt:lpstr>
      <vt:lpstr>MMR005D009</vt:lpstr>
      <vt:lpstr>MMR006_</vt:lpstr>
      <vt:lpstr>MMR006D001</vt:lpstr>
      <vt:lpstr>MMR006D002</vt:lpstr>
      <vt:lpstr>MMR006D003</vt:lpstr>
      <vt:lpstr>MMR007D001</vt:lpstr>
      <vt:lpstr>MMR007D002</vt:lpstr>
      <vt:lpstr>MMR008D001</vt:lpstr>
      <vt:lpstr>MMR008D002</vt:lpstr>
      <vt:lpstr>MMR009_</vt:lpstr>
      <vt:lpstr>MMR009D001</vt:lpstr>
      <vt:lpstr>MMR009D002</vt:lpstr>
      <vt:lpstr>MMR009D003</vt:lpstr>
      <vt:lpstr>MMR009D004</vt:lpstr>
      <vt:lpstr>MMR009D005</vt:lpstr>
      <vt:lpstr>MMR010_</vt:lpstr>
      <vt:lpstr>MMR010D001</vt:lpstr>
      <vt:lpstr>MMR010D002</vt:lpstr>
      <vt:lpstr>MMR010D003</vt:lpstr>
      <vt:lpstr>MMR010D004</vt:lpstr>
      <vt:lpstr>MMR010D005</vt:lpstr>
      <vt:lpstr>MMR010D006</vt:lpstr>
      <vt:lpstr>MMR010D007</vt:lpstr>
      <vt:lpstr>MMR011_</vt:lpstr>
      <vt:lpstr>MMR011D001</vt:lpstr>
      <vt:lpstr>MMR011D002</vt:lpstr>
      <vt:lpstr>MMR012_</vt:lpstr>
      <vt:lpstr>MMR012D001</vt:lpstr>
      <vt:lpstr>MMR012D002</vt:lpstr>
      <vt:lpstr>MMR012D003</vt:lpstr>
      <vt:lpstr>MMR012D004</vt:lpstr>
      <vt:lpstr>MMR012D005</vt:lpstr>
      <vt:lpstr>MMR013_</vt:lpstr>
      <vt:lpstr>MMR013D001</vt:lpstr>
      <vt:lpstr>MMR013D002</vt:lpstr>
      <vt:lpstr>MMR013D003</vt:lpstr>
      <vt:lpstr>MMR013D004</vt:lpstr>
      <vt:lpstr>MMR014D001</vt:lpstr>
      <vt:lpstr>MMR014D002</vt:lpstr>
      <vt:lpstr>MMR014D003</vt:lpstr>
      <vt:lpstr>MMR015D001</vt:lpstr>
      <vt:lpstr>MMR015D002</vt:lpstr>
      <vt:lpstr>MMR015D003</vt:lpstr>
      <vt:lpstr>MMR015D004</vt:lpstr>
      <vt:lpstr>MMR015D005</vt:lpstr>
      <vt:lpstr>MMR015D006</vt:lpstr>
      <vt:lpstr>MMR015D007</vt:lpstr>
      <vt:lpstr>MMR015D008</vt:lpstr>
      <vt:lpstr>MMR016D001</vt:lpstr>
      <vt:lpstr>MMR016D002</vt:lpstr>
      <vt:lpstr>MMR016D003</vt:lpstr>
      <vt:lpstr>MMR016D004</vt:lpstr>
      <vt:lpstr>MMR017_</vt:lpstr>
      <vt:lpstr>MMR017D001</vt:lpstr>
      <vt:lpstr>MMR017D002</vt:lpstr>
      <vt:lpstr>MMR017D003</vt:lpstr>
      <vt:lpstr>MMR017D004</vt:lpstr>
      <vt:lpstr>MMR017D005</vt:lpstr>
      <vt:lpstr>MMR017D006</vt:lpstr>
      <vt:lpstr>MMR018_</vt:lpstr>
      <vt:lpstr>MMR018D001</vt:lpstr>
      <vt:lpstr>MMR018D002</vt:lpstr>
      <vt:lpstr>MMR022_</vt:lpstr>
      <vt:lpstr>MMR111_</vt:lpstr>
      <vt:lpstr>months</vt:lpstr>
      <vt:lpstr>nrc</vt:lpstr>
      <vt:lpstr>nrcstatus</vt:lpstr>
      <vt:lpstr>program</vt:lpstr>
      <vt:lpstr>rural</vt:lpstr>
      <vt:lpstr>state</vt:lpstr>
      <vt:lpstr>statenrc</vt:lpstr>
      <vt:lpstr>status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Age.ing</cp:lastModifiedBy>
  <dcterms:created xsi:type="dcterms:W3CDTF">2019-10-20T13:18:55Z</dcterms:created>
  <dcterms:modified xsi:type="dcterms:W3CDTF">2019-11-06T16:08:42Z</dcterms:modified>
</cp:coreProperties>
</file>